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hidePivotFieldList="1" defaultThemeVersion="124226"/>
  <mc:AlternateContent xmlns:mc="http://schemas.openxmlformats.org/markup-compatibility/2006">
    <mc:Choice Requires="x15">
      <x15ac:absPath xmlns:x15ac="http://schemas.microsoft.com/office/spreadsheetml/2010/11/ac" url="D:\교통업무\2026 교통사고 잦은 곳\표지\발주서류\1. 공사관련 서류 (2)\"/>
    </mc:Choice>
  </mc:AlternateContent>
  <bookViews>
    <workbookView xWindow="0" yWindow="0" windowWidth="28800" windowHeight="10860" tabRatio="837" activeTab="1"/>
  </bookViews>
  <sheets>
    <sheet name="갑지" sheetId="57" r:id="rId1"/>
    <sheet name="공사원가계산서" sheetId="56" r:id="rId2"/>
    <sheet name="관급자재" sheetId="61" r:id="rId3"/>
    <sheet name="고재처리" sheetId="59" r:id="rId4"/>
    <sheet name="내역서" sheetId="32" r:id="rId5"/>
    <sheet name="총괄수량표" sheetId="62" state="hidden" r:id="rId6"/>
    <sheet name="일위대가" sheetId="26" r:id="rId7"/>
    <sheet name="단가산출" sheetId="38" r:id="rId8"/>
    <sheet name="설치수량" sheetId="36" state="hidden" r:id="rId9"/>
    <sheet name="재료산출" sheetId="35" state="hidden" r:id="rId10"/>
    <sheet name="기계경비" sheetId="18" r:id="rId11"/>
    <sheet name="단가조사" sheetId="46" r:id="rId12"/>
    <sheet name="적용기준" sheetId="19" r:id="rId13"/>
    <sheet name="공사노임" sheetId="20" r:id="rId14"/>
    <sheet name="이전비" sheetId="58" state="hidden" r:id="rId15"/>
    <sheet name="고용개선지원비" sheetId="60" state="hidden" r:id="rId16"/>
    <sheet name="기초설계" sheetId="47" state="hidden" r:id="rId17"/>
    <sheet name="Sheet1" sheetId="48" state="hidden" r:id="rId18"/>
  </sheets>
  <externalReferences>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s>
  <definedNames>
    <definedName name="____" localSheetId="5" hidden="1">#REF!</definedName>
    <definedName name="____" hidden="1">#REF!</definedName>
    <definedName name="__________a10">[0]!__________a10</definedName>
    <definedName name="__________a11">[0]!__________a11</definedName>
    <definedName name="__________a12">[0]!__________a12</definedName>
    <definedName name="__________a13">[0]!__________a13</definedName>
    <definedName name="__________a14">[0]!__________a14</definedName>
    <definedName name="__________a15">[0]!__________a15</definedName>
    <definedName name="__________a16">[0]!__________a16</definedName>
    <definedName name="__________a17">[0]!__________a17</definedName>
    <definedName name="__________a2">[0]!__________a2</definedName>
    <definedName name="__________a3">[0]!__________a3</definedName>
    <definedName name="__________a4">[0]!__________a4</definedName>
    <definedName name="__________a5">[0]!__________a5</definedName>
    <definedName name="__________a6">[0]!__________a6</definedName>
    <definedName name="__________a7">[0]!__________a7</definedName>
    <definedName name="__________a8">[0]!__________a8</definedName>
    <definedName name="__________a9">[0]!__________a9</definedName>
    <definedName name="__________JHY1">[0]!__________JHY1</definedName>
    <definedName name="__________JHY2">[0]!__________JHY2</definedName>
    <definedName name="__________LKS1">[0]!__________LKS1</definedName>
    <definedName name="__________LKS2">[0]!__________LKS2</definedName>
    <definedName name="__________RL6" localSheetId="5">#REF!</definedName>
    <definedName name="__________RL6">#REF!</definedName>
    <definedName name="__________RL7" localSheetId="5">#REF!</definedName>
    <definedName name="__________RL7">#REF!</definedName>
    <definedName name="__________s1" localSheetId="5">#REF!</definedName>
    <definedName name="__________s1">#REF!</definedName>
    <definedName name="__________SCH1" localSheetId="5">#REF!</definedName>
    <definedName name="__________SCH1">#REF!</definedName>
    <definedName name="__________SH10" localSheetId="5">#REF!</definedName>
    <definedName name="__________SH10">#REF!</definedName>
    <definedName name="__________SH11" localSheetId="5">#REF!</definedName>
    <definedName name="__________SH11">#REF!</definedName>
    <definedName name="__________SH12" localSheetId="5">#REF!</definedName>
    <definedName name="__________SH12">#REF!</definedName>
    <definedName name="__________SH13" localSheetId="5">#REF!</definedName>
    <definedName name="__________SH13">#REF!</definedName>
    <definedName name="__________SH14" localSheetId="5">#REF!</definedName>
    <definedName name="__________SH14">#REF!</definedName>
    <definedName name="__________SH15" localSheetId="5">#REF!</definedName>
    <definedName name="__________SH15">#REF!</definedName>
    <definedName name="__________SH16" localSheetId="5">#REF!</definedName>
    <definedName name="__________SH16">#REF!</definedName>
    <definedName name="__________SH17" localSheetId="5">#REF!</definedName>
    <definedName name="__________SH17">#REF!</definedName>
    <definedName name="__________SH18" localSheetId="5">#REF!</definedName>
    <definedName name="__________SH18">#REF!</definedName>
    <definedName name="__________SH19" localSheetId="5">#REF!</definedName>
    <definedName name="__________SH19">#REF!</definedName>
    <definedName name="__________SH20" localSheetId="5">#REF!</definedName>
    <definedName name="__________SH20">#REF!</definedName>
    <definedName name="__________SH8" localSheetId="5">#REF!</definedName>
    <definedName name="__________SH8">#REF!</definedName>
    <definedName name="__________SH9" localSheetId="5">#REF!</definedName>
    <definedName name="__________SH9">#REF!</definedName>
    <definedName name="__________sp1" localSheetId="5">#REF!</definedName>
    <definedName name="__________sp1">#REF!</definedName>
    <definedName name="_________SBB1">#REF!</definedName>
    <definedName name="_________SBB2" localSheetId="5">#REF!</definedName>
    <definedName name="_________SBB2">#REF!</definedName>
    <definedName name="_________SBB3" localSheetId="5">#REF!</definedName>
    <definedName name="_________SBB3">#REF!</definedName>
    <definedName name="_________SBB4" localSheetId="5">#REF!</definedName>
    <definedName name="_________SBB4">#REF!</definedName>
    <definedName name="_________SBB5" localSheetId="5">#REF!</definedName>
    <definedName name="_________SBB5">#REF!</definedName>
    <definedName name="_________SD16" localSheetId="5">#REF!</definedName>
    <definedName name="_________SD16">#REF!</definedName>
    <definedName name="_________SD22" localSheetId="5">#REF!</definedName>
    <definedName name="_________SD22">#REF!</definedName>
    <definedName name="_________SD25" localSheetId="5">#REF!</definedName>
    <definedName name="_________SD25">#REF!</definedName>
    <definedName name="_________SHH1" localSheetId="5">#REF!</definedName>
    <definedName name="_________SHH1">#REF!</definedName>
    <definedName name="_________SHH2" localSheetId="5">#REF!</definedName>
    <definedName name="_________SHH2">#REF!</definedName>
    <definedName name="_________SHH3" localSheetId="5">#REF!</definedName>
    <definedName name="_________SHH3">#REF!</definedName>
    <definedName name="________A1" localSheetId="5">#REF!</definedName>
    <definedName name="________A1">#REF!</definedName>
    <definedName name="________a10">#N/A</definedName>
    <definedName name="________a11">#N/A</definedName>
    <definedName name="________a12">#N/A</definedName>
    <definedName name="________a13">#N/A</definedName>
    <definedName name="________a14">#N/A</definedName>
    <definedName name="________a15">#N/A</definedName>
    <definedName name="________a16">#N/A</definedName>
    <definedName name="________a17">#N/A</definedName>
    <definedName name="________a2">#N/A</definedName>
    <definedName name="________a3">#N/A</definedName>
    <definedName name="________a4">#N/A</definedName>
    <definedName name="________a5">#N/A</definedName>
    <definedName name="________a6">#N/A</definedName>
    <definedName name="________JH18" localSheetId="5">#REF!</definedName>
    <definedName name="________JH18">#REF!</definedName>
    <definedName name="________JH19" localSheetId="5">#REF!</definedName>
    <definedName name="________JH19">#REF!</definedName>
    <definedName name="________JH20" localSheetId="5">#REF!</definedName>
    <definedName name="________JH20">#REF!</definedName>
    <definedName name="________jh8" localSheetId="5">#REF!</definedName>
    <definedName name="________jh8">#REF!</definedName>
    <definedName name="________JH9" localSheetId="5">#REF!</definedName>
    <definedName name="________JH9">#REF!</definedName>
    <definedName name="________JHY1">#N/A</definedName>
    <definedName name="________JHY2">#N/A</definedName>
    <definedName name="________JK7" localSheetId="5">#REF!</definedName>
    <definedName name="________JK7">#REF!</definedName>
    <definedName name="________JK8" localSheetId="5">#REF!</definedName>
    <definedName name="________JK8">#REF!</definedName>
    <definedName name="________JL1" localSheetId="5">#REF!</definedName>
    <definedName name="________JL1">#REF!</definedName>
    <definedName name="________JL2" localSheetId="5">#REF!</definedName>
    <definedName name="________JL2">#REF!</definedName>
    <definedName name="________JOI13" localSheetId="5">#REF!</definedName>
    <definedName name="________JOI13">#REF!</definedName>
    <definedName name="________kM1" localSheetId="5">#REF!</definedName>
    <definedName name="________kM1">#REF!</definedName>
    <definedName name="________kM2" localSheetId="5">#REF!</definedName>
    <definedName name="________kM2">#REF!</definedName>
    <definedName name="________kM3" localSheetId="5">#REF!</definedName>
    <definedName name="________kM3">#REF!</definedName>
    <definedName name="________L1" localSheetId="5">#REF!</definedName>
    <definedName name="________L1">#REF!</definedName>
    <definedName name="________L6" localSheetId="5">#REF!</definedName>
    <definedName name="________L6">#REF!</definedName>
    <definedName name="________LAB5" localSheetId="5">#REF!</definedName>
    <definedName name="________LAB5">#REF!</definedName>
    <definedName name="________LKS1">#N/A</definedName>
    <definedName name="________LKS2">#N/A</definedName>
    <definedName name="________LL3" localSheetId="5">#REF!</definedName>
    <definedName name="________LL3">#REF!</definedName>
    <definedName name="________MaL1" localSheetId="5">#REF!</definedName>
    <definedName name="________MaL1">#REF!</definedName>
    <definedName name="________NP1" localSheetId="5">#REF!</definedName>
    <definedName name="________NP1">#REF!</definedName>
    <definedName name="________NP2" localSheetId="5">#REF!</definedName>
    <definedName name="________NP2">#REF!</definedName>
    <definedName name="________NSH1" localSheetId="5">#REF!</definedName>
    <definedName name="________NSH1">#REF!</definedName>
    <definedName name="________NSH2" localSheetId="5">#REF!</definedName>
    <definedName name="________NSH2">#REF!</definedName>
    <definedName name="________RD3">#REF!</definedName>
    <definedName name="________RD4" localSheetId="5">#REF!</definedName>
    <definedName name="________RD4">#REF!</definedName>
    <definedName name="________RD6" localSheetId="5">#REF!</definedName>
    <definedName name="________RD6">#REF!</definedName>
    <definedName name="________RD7" localSheetId="5">#REF!</definedName>
    <definedName name="________RD7">#REF!</definedName>
    <definedName name="________REH1" localSheetId="5">#REF!</definedName>
    <definedName name="________REH1">#REF!</definedName>
    <definedName name="________RL1" localSheetId="5">#REF!</definedName>
    <definedName name="________RL1">#REF!</definedName>
    <definedName name="________RL2" localSheetId="5">#REF!</definedName>
    <definedName name="________RL2">#REF!</definedName>
    <definedName name="________RL3" localSheetId="5">#REF!</definedName>
    <definedName name="________RL3">#REF!</definedName>
    <definedName name="________RL4" localSheetId="5">#REF!</definedName>
    <definedName name="________RL4">#REF!</definedName>
    <definedName name="________RL5" localSheetId="5">#REF!</definedName>
    <definedName name="________RL5">#REF!</definedName>
    <definedName name="________RL6" localSheetId="5">#REF!</definedName>
    <definedName name="________RL6">#REF!</definedName>
    <definedName name="________RL7" localSheetId="5">#REF!</definedName>
    <definedName name="________RL7">#REF!</definedName>
    <definedName name="________s1" localSheetId="5">#REF!</definedName>
    <definedName name="________s1">#REF!</definedName>
    <definedName name="________SBB1" localSheetId="5">#REF!</definedName>
    <definedName name="________SBB1">#REF!</definedName>
    <definedName name="________SBB2" localSheetId="5">#REF!</definedName>
    <definedName name="________SBB2">#REF!</definedName>
    <definedName name="________SBB3" localSheetId="5">#REF!</definedName>
    <definedName name="________sp2">#REF!</definedName>
    <definedName name="________sp3" localSheetId="5">#REF!</definedName>
    <definedName name="________sp3">#REF!</definedName>
    <definedName name="________SS1" localSheetId="5">#REF!</definedName>
    <definedName name="________SS1">#REF!</definedName>
    <definedName name="________SS2" localSheetId="5">#REF!</definedName>
    <definedName name="________SS2">#REF!</definedName>
    <definedName name="________ST1" localSheetId="5">#REF!</definedName>
    <definedName name="________ST1">#REF!</definedName>
    <definedName name="________Ted1" localSheetId="5">#REF!</definedName>
    <definedName name="________Ted1">#REF!</definedName>
    <definedName name="________Ts1" localSheetId="5">#REF!</definedName>
    <definedName name="________Ts1">#REF!</definedName>
    <definedName name="________TW1" localSheetId="5">#REF!</definedName>
    <definedName name="________TW1">#REF!</definedName>
    <definedName name="________TW2" localSheetId="5">#REF!</definedName>
    <definedName name="________TW2">#REF!</definedName>
    <definedName name="________Ty1" localSheetId="5">#REF!</definedName>
    <definedName name="________Ty1">#REF!</definedName>
    <definedName name="________Ty2" localSheetId="5">#REF!</definedName>
    <definedName name="________Ty2">#REF!</definedName>
    <definedName name="________wd1" localSheetId="5">#REF!</definedName>
    <definedName name="________wd1">#REF!</definedName>
    <definedName name="________wd2" localSheetId="5">#REF!</definedName>
    <definedName name="________wd2">#REF!</definedName>
    <definedName name="________XS2" localSheetId="5">#REF!</definedName>
    <definedName name="________XS2">#REF!</definedName>
    <definedName name="________XS3" localSheetId="5">#REF!</definedName>
    <definedName name="________XS3">#REF!</definedName>
    <definedName name="________XX6" localSheetId="5">#REF!</definedName>
    <definedName name="________XX6">#REF!</definedName>
    <definedName name="________XX7" localSheetId="5">#REF!</definedName>
    <definedName name="________XX7">#REF!</definedName>
    <definedName name="_______DOG3" localSheetId="5">#REF!</definedName>
    <definedName name="_______DOG3">#REF!</definedName>
    <definedName name="_______DOG4" localSheetId="5">#REF!</definedName>
    <definedName name="_______DOG4">#REF!</definedName>
    <definedName name="_______ELL1" localSheetId="5">#REF!</definedName>
    <definedName name="_______ELL1">#REF!</definedName>
    <definedName name="_______ELL2" localSheetId="5">#REF!</definedName>
    <definedName name="_______ELL2">#REF!</definedName>
    <definedName name="_______GHH1" localSheetId="5">#REF!</definedName>
    <definedName name="_______GHH1">#REF!</definedName>
    <definedName name="_______GHH2" localSheetId="5">#REF!</definedName>
    <definedName name="_______GHH2">#REF!</definedName>
    <definedName name="_______HSH1" localSheetId="5">#REF!</definedName>
    <definedName name="_______HSH1">#REF!</definedName>
    <definedName name="_______HSH2" localSheetId="5">#REF!</definedName>
    <definedName name="_______HSH2">#REF!</definedName>
    <definedName name="_______JEA1" localSheetId="5">#REF!</definedName>
    <definedName name="_______JEA1">#REF!</definedName>
    <definedName name="_______JEA2" localSheetId="5">#REF!</definedName>
    <definedName name="_______JEA2">#REF!</definedName>
    <definedName name="_______JHY1">#N/A</definedName>
    <definedName name="_______JHY2">#N/A</definedName>
    <definedName name="_______JOI13" localSheetId="5">#REF!</definedName>
    <definedName name="_______JOI13">#REF!</definedName>
    <definedName name="_______kM1" localSheetId="5">#REF!</definedName>
    <definedName name="_______kM1">#REF!</definedName>
    <definedName name="_______kM2" localSheetId="5">#REF!</definedName>
    <definedName name="_______kM2">#REF!</definedName>
    <definedName name="_______kM3" localSheetId="5">#REF!</definedName>
    <definedName name="_______kM3">#REF!</definedName>
    <definedName name="_______L1" localSheetId="5">#REF!</definedName>
    <definedName name="_______L1">#REF!</definedName>
    <definedName name="_______L2" localSheetId="5">#REF!</definedName>
    <definedName name="_______L2">#REF!</definedName>
    <definedName name="_______L3" localSheetId="5">#REF!</definedName>
    <definedName name="_______L3">#REF!</definedName>
    <definedName name="_______L4" localSheetId="5">#REF!</definedName>
    <definedName name="_______L4">#REF!</definedName>
    <definedName name="_______L5" localSheetId="5">#REF!</definedName>
    <definedName name="_______L5">#REF!</definedName>
    <definedName name="_______LKS1">#N/A</definedName>
    <definedName name="_______LKS2">#N/A</definedName>
    <definedName name="_______MaL1" localSheetId="5">#REF!</definedName>
    <definedName name="_______MaL1">#REF!</definedName>
    <definedName name="_______MaL2" localSheetId="5">#REF!</definedName>
    <definedName name="_______MaL2">#REF!</definedName>
    <definedName name="_______mcv1" localSheetId="5">#REF!</definedName>
    <definedName name="_______mcv1">#REF!</definedName>
    <definedName name="_______mcv2" localSheetId="5">#REF!</definedName>
    <definedName name="_______mcv2">#REF!</definedName>
    <definedName name="_______mcv3" localSheetId="5">#REF!</definedName>
    <definedName name="_______mcv3">#REF!</definedName>
    <definedName name="_______mcv4" localSheetId="5">#REF!</definedName>
    <definedName name="_______mcv4">#REF!</definedName>
    <definedName name="_______mcv5" localSheetId="5">#REF!</definedName>
    <definedName name="_______mcv5">#REF!</definedName>
    <definedName name="_______mhw1" localSheetId="5">#REF!</definedName>
    <definedName name="_______mhw1">#REF!</definedName>
    <definedName name="_______mvw1" localSheetId="5">#REF!</definedName>
    <definedName name="_______mvw1">#REF!</definedName>
    <definedName name="_______NMB96" localSheetId="5">#REF!</definedName>
    <definedName name="_______NMB96">#REF!</definedName>
    <definedName name="_______NP1" localSheetId="5">#REF!</definedName>
    <definedName name="_______NP1">#REF!</definedName>
    <definedName name="_______NP2" localSheetId="5">#REF!</definedName>
    <definedName name="_______NP2">#REF!</definedName>
    <definedName name="_______NSH1" localSheetId="5">#REF!</definedName>
    <definedName name="_______NSH1">#REF!</definedName>
    <definedName name="_______NSH2" localSheetId="5">#REF!</definedName>
    <definedName name="_______NSH2">#REF!</definedName>
    <definedName name="_______pa1" localSheetId="5">#REF!</definedName>
    <definedName name="_______pa1">#REF!</definedName>
    <definedName name="_______pa2" localSheetId="5">#REF!</definedName>
    <definedName name="_______pa2">#REF!</definedName>
    <definedName name="_______pe22" localSheetId="5">#REF!</definedName>
    <definedName name="_______pe22">#REF!</definedName>
    <definedName name="_______PI1" localSheetId="5">#REF!</definedName>
    <definedName name="_______PI1">#REF!</definedName>
    <definedName name="_______PI2" localSheetId="5">#REF!</definedName>
    <definedName name="_______PI2">#REF!</definedName>
    <definedName name="_______PI48" localSheetId="5">#REF!</definedName>
    <definedName name="_______PI48">#REF!</definedName>
    <definedName name="_______PI60" localSheetId="5">#REF!</definedName>
    <definedName name="_______PI60">#REF!</definedName>
    <definedName name="_______pl1" localSheetId="5">#REF!</definedName>
    <definedName name="_______pl1">#REF!</definedName>
    <definedName name="_______PL2" localSheetId="5">#REF!</definedName>
    <definedName name="_______PL2">#REF!</definedName>
    <definedName name="_______PL3" localSheetId="5">#REF!</definedName>
    <definedName name="_______PL3">#REF!</definedName>
    <definedName name="_______PSC19" localSheetId="5">#REF!</definedName>
    <definedName name="_______PSC19">#REF!</definedName>
    <definedName name="_______PVC30" localSheetId="5">#REF!</definedName>
    <definedName name="_______PVC30">#REF!</definedName>
    <definedName name="_______RD1" localSheetId="5">#REF!</definedName>
    <definedName name="_______RD1">#REF!</definedName>
    <definedName name="_______RD2" localSheetId="5">#REF!</definedName>
    <definedName name="_______RD2">#REF!</definedName>
    <definedName name="_______RD3" localSheetId="5">#REF!</definedName>
    <definedName name="_______RD3">#REF!</definedName>
    <definedName name="_______RD4" localSheetId="5">#REF!</definedName>
    <definedName name="_______RD4">#REF!</definedName>
    <definedName name="_______RD5" localSheetId="5">#REF!</definedName>
    <definedName name="_______RD5">#REF!</definedName>
    <definedName name="_______REH1" localSheetId="5">#REF!</definedName>
    <definedName name="_______REH1">#REF!</definedName>
    <definedName name="_______RL1" localSheetId="5">#REF!</definedName>
    <definedName name="_______RL1">#REF!</definedName>
    <definedName name="_______RL2" localSheetId="5">#REF!</definedName>
    <definedName name="_______RL2">#REF!</definedName>
    <definedName name="_______RL3" localSheetId="5">#REF!</definedName>
    <definedName name="_______RL3">#REF!</definedName>
    <definedName name="_______RL4" localSheetId="5">#REF!</definedName>
    <definedName name="_______RL4">#REF!</definedName>
    <definedName name="_______RO110" localSheetId="5">#REF!</definedName>
    <definedName name="_______RO110">#REF!</definedName>
    <definedName name="_______RO22" localSheetId="5">#REF!</definedName>
    <definedName name="_______RO22">#REF!</definedName>
    <definedName name="_______RO35" localSheetId="5">#REF!</definedName>
    <definedName name="_______RO35">#REF!</definedName>
    <definedName name="_______RO60" localSheetId="5">#REF!</definedName>
    <definedName name="_______RO60">#REF!</definedName>
    <definedName name="_______RO80" localSheetId="5">#REF!</definedName>
    <definedName name="_______RO80">#REF!</definedName>
    <definedName name="_______SBB1" localSheetId="5">#REF!</definedName>
    <definedName name="_______SBB1">#REF!</definedName>
    <definedName name="_______SBB2" localSheetId="5">#REF!</definedName>
    <definedName name="_______SBB2">#REF!</definedName>
    <definedName name="_______SBB3" localSheetId="5">#REF!</definedName>
    <definedName name="_______SBB3">#REF!</definedName>
    <definedName name="_______SBB4" localSheetId="5">#REF!</definedName>
    <definedName name="_______SBB4">#REF!</definedName>
    <definedName name="_______SBB5" localSheetId="5">#REF!</definedName>
    <definedName name="_______SBB5">#REF!</definedName>
    <definedName name="_______SD13" localSheetId="5">#REF!</definedName>
    <definedName name="_______SD13">#REF!</definedName>
    <definedName name="_______SD16" localSheetId="5">#REF!</definedName>
    <definedName name="_______SD16">#REF!</definedName>
    <definedName name="_______SD19" localSheetId="5">#REF!</definedName>
    <definedName name="_______SD19">#REF!</definedName>
    <definedName name="_______SD22" localSheetId="5">#REF!</definedName>
    <definedName name="_______SD22">#REF!</definedName>
    <definedName name="_______SD25" localSheetId="5">#REF!</definedName>
    <definedName name="_______SD25">#REF!</definedName>
    <definedName name="_______sd26" localSheetId="5">#REF!</definedName>
    <definedName name="_______sd26">#REF!</definedName>
    <definedName name="_______SH1" localSheetId="5">#REF!</definedName>
    <definedName name="_______SH1">#REF!</definedName>
    <definedName name="_______SH2" localSheetId="5">#REF!</definedName>
    <definedName name="_______SH2">#REF!</definedName>
    <definedName name="_______SH3" localSheetId="5">#REF!</definedName>
    <definedName name="_______SH3">#REF!</definedName>
    <definedName name="_______SHH1" localSheetId="5">#REF!</definedName>
    <definedName name="_______SHH1">#REF!</definedName>
    <definedName name="_______SHH2" localSheetId="5">#REF!</definedName>
    <definedName name="_______SHH2">#REF!</definedName>
    <definedName name="_______SHH3" localSheetId="5">#REF!</definedName>
    <definedName name="_______SHH3">#REF!</definedName>
    <definedName name="_______SS1" localSheetId="5">#REF!</definedName>
    <definedName name="_______SS1">#REF!</definedName>
    <definedName name="_______SS2" localSheetId="5">#REF!</definedName>
    <definedName name="_______SS2">#REF!</definedName>
    <definedName name="_______ST1" localSheetId="5">#REF!</definedName>
    <definedName name="_______ST1">#REF!</definedName>
    <definedName name="_______t5" localSheetId="5">#REF!</definedName>
    <definedName name="_______t5">#REF!</definedName>
    <definedName name="_______TC1" localSheetId="5">#REF!</definedName>
    <definedName name="_______TC1">#REF!</definedName>
    <definedName name="_______TC2" localSheetId="5">#REF!</definedName>
    <definedName name="_______TC2">#REF!</definedName>
    <definedName name="_______tdl2" localSheetId="5">#REF!</definedName>
    <definedName name="_______tdl2">#REF!</definedName>
    <definedName name="_______teb1" localSheetId="5">#REF!</definedName>
    <definedName name="_______teb1">#REF!</definedName>
    <definedName name="_______teb2" localSheetId="5">#REF!</definedName>
    <definedName name="_______teb2">#REF!</definedName>
    <definedName name="_______teb3" localSheetId="5">#REF!</definedName>
    <definedName name="_______teb3">#REF!</definedName>
    <definedName name="_______Ted1" localSheetId="5">#REF!</definedName>
    <definedName name="_______Ted1">#REF!</definedName>
    <definedName name="_______tll2" localSheetId="5">#REF!</definedName>
    <definedName name="_______tll2">#REF!</definedName>
    <definedName name="_______TON1" localSheetId="5">#REF!</definedName>
    <definedName name="_______TON1">#REF!</definedName>
    <definedName name="_______TON2" localSheetId="5">#REF!</definedName>
    <definedName name="_______TON2">#REF!</definedName>
    <definedName name="_______tri11" localSheetId="5">#REF!</definedName>
    <definedName name="_______tri11">#REF!</definedName>
    <definedName name="_______tri12" localSheetId="5">#REF!</definedName>
    <definedName name="_______tri12">#REF!</definedName>
    <definedName name="_______tri13" localSheetId="5">#REF!</definedName>
    <definedName name="_______tri13">#REF!</definedName>
    <definedName name="_______tri14" localSheetId="5">#REF!</definedName>
    <definedName name="_______tri14">#REF!</definedName>
    <definedName name="_______tri15" localSheetId="5">#REF!</definedName>
    <definedName name="_______tri15">#REF!</definedName>
    <definedName name="_______tri22" localSheetId="5">#REF!</definedName>
    <definedName name="_______tri22">#REF!</definedName>
    <definedName name="_______tri23" localSheetId="5">#REF!</definedName>
    <definedName name="_______tri23">#REF!</definedName>
    <definedName name="_______tri24" localSheetId="5">#REF!</definedName>
    <definedName name="_______tri24">#REF!</definedName>
    <definedName name="_______tri25" localSheetId="5">#REF!</definedName>
    <definedName name="_______tri25">#REF!</definedName>
    <definedName name="_______tri32" localSheetId="5">#REF!</definedName>
    <definedName name="_______tri32">#REF!</definedName>
    <definedName name="_______tri33" localSheetId="5">#REF!</definedName>
    <definedName name="_______tri33">#REF!</definedName>
    <definedName name="_______tri34" localSheetId="5">#REF!</definedName>
    <definedName name="_______tri34">#REF!</definedName>
    <definedName name="_______tri35" localSheetId="5">#REF!</definedName>
    <definedName name="_______tri35">#REF!</definedName>
    <definedName name="_______tri42" localSheetId="5">#REF!</definedName>
    <definedName name="_______tri42">#REF!</definedName>
    <definedName name="_______tri43" localSheetId="5">#REF!</definedName>
    <definedName name="_______tri43">#REF!</definedName>
    <definedName name="_______tri44" localSheetId="5">#REF!</definedName>
    <definedName name="_______tri44">#REF!</definedName>
    <definedName name="_______tri45" localSheetId="5">#REF!</definedName>
    <definedName name="_______tri45">#REF!</definedName>
    <definedName name="_______Ts1" localSheetId="5">#REF!</definedName>
    <definedName name="_______Ts1">#REF!</definedName>
    <definedName name="_______Ty1" localSheetId="5">#REF!</definedName>
    <definedName name="_______Ty1">#REF!</definedName>
    <definedName name="_______Ty2" localSheetId="5">#REF!</definedName>
    <definedName name="_______Ty2">#REF!</definedName>
    <definedName name="_______vhw1" localSheetId="5">#REF!</definedName>
    <definedName name="_______vhw1">#REF!</definedName>
    <definedName name="_______vvw1" localSheetId="5">#REF!</definedName>
    <definedName name="_______vvw1">#REF!</definedName>
    <definedName name="_______WC1" localSheetId="5">#REF!</definedName>
    <definedName name="_______WC1">#REF!</definedName>
    <definedName name="_______wcv1" localSheetId="5">#REF!</definedName>
    <definedName name="_______wcv1">#REF!</definedName>
    <definedName name="_______wcv2" localSheetId="5">#REF!</definedName>
    <definedName name="_______wcv2">#REF!</definedName>
    <definedName name="_______wcv3" localSheetId="5">#REF!</definedName>
    <definedName name="_______wcv3">#REF!</definedName>
    <definedName name="_______wcv4" localSheetId="5">#REF!</definedName>
    <definedName name="_______wcv4">#REF!</definedName>
    <definedName name="_______wcv5" localSheetId="5">#REF!</definedName>
    <definedName name="_______wcv5">#REF!</definedName>
    <definedName name="_______WW2" localSheetId="5">#REF!</definedName>
    <definedName name="_______WW2">#REF!</definedName>
    <definedName name="_______WW6" localSheetId="5">#REF!</definedName>
    <definedName name="_______WW6">#REF!</definedName>
    <definedName name="_______XS1" localSheetId="5">#REF!</definedName>
    <definedName name="_______XS1">#REF!</definedName>
    <definedName name="_______XX6" localSheetId="5">#REF!</definedName>
    <definedName name="_______XX6">#REF!</definedName>
    <definedName name="_______XX7" localSheetId="5">#REF!</definedName>
    <definedName name="_______XX7">#REF!</definedName>
    <definedName name="_______zz1" localSheetId="5">#REF!</definedName>
    <definedName name="_______zz1">#REF!</definedName>
    <definedName name="_______zz2" localSheetId="5">#REF!</definedName>
    <definedName name="_______zz2">#REF!</definedName>
    <definedName name="_______zz3" localSheetId="5">#REF!</definedName>
    <definedName name="_______zz3">#REF!</definedName>
    <definedName name="______A1" localSheetId="5">#REF!</definedName>
    <definedName name="______A1">#REF!</definedName>
    <definedName name="______a10">#N/A</definedName>
    <definedName name="______a11">#N/A</definedName>
    <definedName name="______a12">#N/A</definedName>
    <definedName name="______a13">#N/A</definedName>
    <definedName name="______a14">#N/A</definedName>
    <definedName name="______a15">#N/A</definedName>
    <definedName name="______a16">#N/A</definedName>
    <definedName name="______a17">#N/A</definedName>
    <definedName name="______a2">#N/A</definedName>
    <definedName name="______a3">#N/A</definedName>
    <definedName name="______a4">#N/A</definedName>
    <definedName name="______a5">#N/A</definedName>
    <definedName name="______a6">#N/A</definedName>
    <definedName name="______a7">#N/A</definedName>
    <definedName name="______a8">#N/A</definedName>
    <definedName name="______a9">#N/A</definedName>
    <definedName name="______aab42" localSheetId="5">#REF!</definedName>
    <definedName name="______aab42">#REF!</definedName>
    <definedName name="______B2" localSheetId="5">#REF!</definedName>
    <definedName name="______B2">#REF!</definedName>
    <definedName name="______bar10" localSheetId="5">#REF!</definedName>
    <definedName name="______bar10">#REF!</definedName>
    <definedName name="______bar13" localSheetId="5">#REF!</definedName>
    <definedName name="______bar13">#REF!</definedName>
    <definedName name="______bar16" localSheetId="5">#REF!</definedName>
    <definedName name="______bar16">#REF!</definedName>
    <definedName name="______bar19" localSheetId="5">#REF!</definedName>
    <definedName name="______bar19">#REF!</definedName>
    <definedName name="______bar22" localSheetId="5">#REF!</definedName>
    <definedName name="______bar22">#REF!</definedName>
    <definedName name="______bar25" localSheetId="5">#REF!</definedName>
    <definedName name="______bar25">#REF!</definedName>
    <definedName name="______bar29" localSheetId="5">#REF!</definedName>
    <definedName name="______bar29">#REF!</definedName>
    <definedName name="______bar32" localSheetId="5">#REF!</definedName>
    <definedName name="______bar32">#REF!</definedName>
    <definedName name="______CON135" localSheetId="5">#REF!</definedName>
    <definedName name="______CON135">#REF!</definedName>
    <definedName name="______CON210" localSheetId="5">#REF!</definedName>
    <definedName name="______CON210">#REF!</definedName>
    <definedName name="______CON240" localSheetId="5">#REF!</definedName>
    <definedName name="______CON240">#REF!</definedName>
    <definedName name="______dia300" localSheetId="5">#REF!</definedName>
    <definedName name="______dia300">#REF!</definedName>
    <definedName name="______dia350" localSheetId="5">#REF!</definedName>
    <definedName name="______dia350">#REF!</definedName>
    <definedName name="______DOG1" localSheetId="5">#REF!</definedName>
    <definedName name="______DOG1">#REF!</definedName>
    <definedName name="______DOG2" localSheetId="5">#REF!</definedName>
    <definedName name="______DOG2">#REF!</definedName>
    <definedName name="______DOG3" localSheetId="5">#REF!</definedName>
    <definedName name="______DOG3">#REF!</definedName>
    <definedName name="______DOG4" localSheetId="5">#REF!</definedName>
    <definedName name="______DOG4">#REF!</definedName>
    <definedName name="______E81161" localSheetId="5">#REF!</definedName>
    <definedName name="______E81161">#REF!</definedName>
    <definedName name="______EE1" hidden="1">{#N/A,#N/A,FALSE,"단가표지"}</definedName>
    <definedName name="______ELL1" localSheetId="5">#REF!</definedName>
    <definedName name="______ELL1">#REF!</definedName>
    <definedName name="______ELL2" localSheetId="5">#REF!</definedName>
    <definedName name="______ELL2">#REF!</definedName>
    <definedName name="______fg34444" localSheetId="5">BlankMacro1</definedName>
    <definedName name="______fg34444">BlankMacro1</definedName>
    <definedName name="______GHH1" localSheetId="5">#REF!</definedName>
    <definedName name="______GHH1">#REF!</definedName>
    <definedName name="______GHH2" localSheetId="5">#REF!</definedName>
    <definedName name="______GHH2">#REF!</definedName>
    <definedName name="______H81192" localSheetId="5">#REF!</definedName>
    <definedName name="______H81192">#REF!</definedName>
    <definedName name="______H91164" localSheetId="5">#REF!</definedName>
    <definedName name="______H91164">#REF!</definedName>
    <definedName name="______HSH1" localSheetId="5">#REF!</definedName>
    <definedName name="______HSH1">#REF!</definedName>
    <definedName name="______HSH2" localSheetId="5">#REF!</definedName>
    <definedName name="______HSH2">#REF!</definedName>
    <definedName name="______hun1" localSheetId="5">#REF!</definedName>
    <definedName name="______hun1">#REF!</definedName>
    <definedName name="______hun2" localSheetId="5">#REF!</definedName>
    <definedName name="______hun2">#REF!</definedName>
    <definedName name="______JEA1" localSheetId="5">#REF!</definedName>
    <definedName name="______JEA1">#REF!</definedName>
    <definedName name="______JEA2" localSheetId="5">#REF!</definedName>
    <definedName name="______JEA2">#REF!</definedName>
    <definedName name="______JH10" localSheetId="5">#REF!</definedName>
    <definedName name="______JH10">#REF!</definedName>
    <definedName name="______JH11" localSheetId="5">#REF!</definedName>
    <definedName name="______JH11">#REF!</definedName>
    <definedName name="______JH12" localSheetId="5">#REF!</definedName>
    <definedName name="______JH12">#REF!</definedName>
    <definedName name="______JH13" localSheetId="5">#REF!</definedName>
    <definedName name="______JH13">#REF!</definedName>
    <definedName name="______JH14" localSheetId="5">#REF!</definedName>
    <definedName name="______JH14">#REF!</definedName>
    <definedName name="______JH15" localSheetId="5">#REF!</definedName>
    <definedName name="______JH15">#REF!</definedName>
    <definedName name="______JH16" localSheetId="5">#REF!</definedName>
    <definedName name="______JH16">#REF!</definedName>
    <definedName name="______JH17" localSheetId="5">#REF!</definedName>
    <definedName name="______JH17">#REF!</definedName>
    <definedName name="______JH18" localSheetId="5">#REF!</definedName>
    <definedName name="______JH18">#REF!</definedName>
    <definedName name="______JH19" localSheetId="5">#REF!</definedName>
    <definedName name="______JH19">#REF!</definedName>
    <definedName name="______JH20" localSheetId="5">#REF!</definedName>
    <definedName name="______JH20">#REF!</definedName>
    <definedName name="______jh8" localSheetId="5">#REF!</definedName>
    <definedName name="______jh8">#REF!</definedName>
    <definedName name="______JH9" localSheetId="5">#REF!</definedName>
    <definedName name="______JH9">#REF!</definedName>
    <definedName name="______JHY1">#N/A</definedName>
    <definedName name="______JHY2">#N/A</definedName>
    <definedName name="______JK7" localSheetId="5">#REF!</definedName>
    <definedName name="______JK7">#REF!</definedName>
    <definedName name="______JK8" localSheetId="5">#REF!</definedName>
    <definedName name="______JK8">#REF!</definedName>
    <definedName name="______JL1" localSheetId="5">#REF!</definedName>
    <definedName name="______JL1">#REF!</definedName>
    <definedName name="______JL2" localSheetId="5">#REF!</definedName>
    <definedName name="______JL2">#REF!</definedName>
    <definedName name="______JOI13" localSheetId="5">#REF!</definedName>
    <definedName name="______JOI13">#REF!</definedName>
    <definedName name="______kM1" localSheetId="5">#REF!</definedName>
    <definedName name="______kM1">#REF!</definedName>
    <definedName name="______kM2" localSheetId="5">#REF!</definedName>
    <definedName name="______kM2">#REF!</definedName>
    <definedName name="______kM3" localSheetId="5">#REF!</definedName>
    <definedName name="______kM3">#REF!</definedName>
    <definedName name="______L1" localSheetId="5">#REF!</definedName>
    <definedName name="______L1">#REF!</definedName>
    <definedName name="______L4" localSheetId="5">#REF!</definedName>
    <definedName name="______L4">#REF!</definedName>
    <definedName name="______L5" localSheetId="5">#REF!</definedName>
    <definedName name="______L5">#REF!</definedName>
    <definedName name="______L6" localSheetId="5">#REF!</definedName>
    <definedName name="______L6">#REF!</definedName>
    <definedName name="______LAB5" localSheetId="5">#REF!</definedName>
    <definedName name="______LAB5">#REF!</definedName>
    <definedName name="______LKS1">#N/A</definedName>
    <definedName name="______LKS2">#N/A</definedName>
    <definedName name="______LL3" localSheetId="5">#REF!</definedName>
    <definedName name="______LL3">#REF!</definedName>
    <definedName name="______LP1" localSheetId="5">#REF!</definedName>
    <definedName name="______LP1">#REF!</definedName>
    <definedName name="______LP2" localSheetId="5">#REF!</definedName>
    <definedName name="______LP2">#REF!</definedName>
    <definedName name="______MaL1" localSheetId="5">#REF!</definedName>
    <definedName name="______MaL1">#REF!</definedName>
    <definedName name="______MaL2" localSheetId="5">#REF!</definedName>
    <definedName name="______MaL2">#REF!</definedName>
    <definedName name="______mcv1" localSheetId="5">#REF!</definedName>
    <definedName name="______mcv1">#REF!</definedName>
    <definedName name="______mcv2" localSheetId="5">#REF!</definedName>
    <definedName name="______mcv2">#REF!</definedName>
    <definedName name="______mcv3" localSheetId="5">#REF!</definedName>
    <definedName name="______mcv3">#REF!</definedName>
    <definedName name="______mcv4" localSheetId="5">#REF!</definedName>
    <definedName name="______mcv4">#REF!</definedName>
    <definedName name="______mcv5" localSheetId="5">#REF!</definedName>
    <definedName name="______mcv5">#REF!</definedName>
    <definedName name="______mhw1" localSheetId="5">#REF!</definedName>
    <definedName name="______mhw1">#REF!</definedName>
    <definedName name="______mvw1" localSheetId="5">#REF!</definedName>
    <definedName name="______mvw1">#REF!</definedName>
    <definedName name="______NMB96" localSheetId="5">#REF!</definedName>
    <definedName name="______NMB96">#REF!</definedName>
    <definedName name="______NP1" localSheetId="5">#REF!</definedName>
    <definedName name="______NP1">#REF!</definedName>
    <definedName name="______NP2" localSheetId="5">#REF!</definedName>
    <definedName name="______NP2">#REF!</definedName>
    <definedName name="______NSH1" localSheetId="5">#REF!</definedName>
    <definedName name="______NSH1">#REF!</definedName>
    <definedName name="______NSH2" localSheetId="5">#REF!</definedName>
    <definedName name="______NSH2">#REF!</definedName>
    <definedName name="______P1" localSheetId="5">#REF!</definedName>
    <definedName name="______P1">#REF!</definedName>
    <definedName name="______P2" localSheetId="5">#REF!</definedName>
    <definedName name="______P2">#REF!</definedName>
    <definedName name="______pa1" localSheetId="5">#REF!</definedName>
    <definedName name="______pa1">#REF!</definedName>
    <definedName name="______pa2" localSheetId="5">#REF!</definedName>
    <definedName name="______pa2">#REF!</definedName>
    <definedName name="______pe22" localSheetId="5">#REF!</definedName>
    <definedName name="______pe22">#REF!</definedName>
    <definedName name="______PI1" localSheetId="5">#REF!</definedName>
    <definedName name="______PI1">#REF!</definedName>
    <definedName name="______PI2" localSheetId="5">#REF!</definedName>
    <definedName name="______PI2">#REF!</definedName>
    <definedName name="______PI48" localSheetId="5">#REF!</definedName>
    <definedName name="______PI48">#REF!</definedName>
    <definedName name="______PI60" localSheetId="5">#REF!</definedName>
    <definedName name="______PI60">#REF!</definedName>
    <definedName name="______pl1" localSheetId="5">#REF!</definedName>
    <definedName name="______pl1">#REF!</definedName>
    <definedName name="______PL2" localSheetId="5">#REF!</definedName>
    <definedName name="______PL2">#REF!</definedName>
    <definedName name="______PL3" localSheetId="5">#REF!</definedName>
    <definedName name="______PL3">#REF!</definedName>
    <definedName name="______PNO10" localSheetId="5">#REF!</definedName>
    <definedName name="______PNO10">#REF!</definedName>
    <definedName name="______PNO3" localSheetId="5">#REF!</definedName>
    <definedName name="______PNO3">#REF!</definedName>
    <definedName name="______PNO4" localSheetId="5">#REF!</definedName>
    <definedName name="______PNO4">#REF!</definedName>
    <definedName name="______PNO5" localSheetId="5">#REF!</definedName>
    <definedName name="______PNO5">#REF!</definedName>
    <definedName name="______PNO6" localSheetId="5">#REF!</definedName>
    <definedName name="______PNO6">#REF!</definedName>
    <definedName name="______PNO7" localSheetId="5">#REF!</definedName>
    <definedName name="______PNO7">#REF!</definedName>
    <definedName name="______PNO8" localSheetId="5">#REF!</definedName>
    <definedName name="______PNO8">#REF!</definedName>
    <definedName name="______PNO9" localSheetId="5">#REF!</definedName>
    <definedName name="______PNO9">#REF!</definedName>
    <definedName name="______PSC19" localSheetId="5">#REF!</definedName>
    <definedName name="______PSC19">#REF!</definedName>
    <definedName name="______qs1" localSheetId="5">#REF!</definedName>
    <definedName name="______qs1">#REF!</definedName>
    <definedName name="______qs12" localSheetId="5">#REF!</definedName>
    <definedName name="______qs12">#REF!</definedName>
    <definedName name="______qs2" localSheetId="5">#REF!</definedName>
    <definedName name="______qs2">#REF!</definedName>
    <definedName name="______qs22" localSheetId="5">#REF!</definedName>
    <definedName name="______qs22">#REF!</definedName>
    <definedName name="______RD1" localSheetId="5">#REF!</definedName>
    <definedName name="______RD1">#REF!</definedName>
    <definedName name="______RD2" localSheetId="5">#REF!</definedName>
    <definedName name="______RD2">#REF!</definedName>
    <definedName name="______RD3" localSheetId="5">#REF!</definedName>
    <definedName name="______RD3">#REF!</definedName>
    <definedName name="______RD4" localSheetId="5">#REF!</definedName>
    <definedName name="______RD4">#REF!</definedName>
    <definedName name="______RD5" localSheetId="5">#REF!</definedName>
    <definedName name="______RD5">#REF!</definedName>
    <definedName name="______RD6" localSheetId="5">#REF!</definedName>
    <definedName name="______RD6">#REF!</definedName>
    <definedName name="______RD7" localSheetId="5">#REF!</definedName>
    <definedName name="______RD7">#REF!</definedName>
    <definedName name="______REH1" localSheetId="5">#REF!</definedName>
    <definedName name="______REH1">#REF!</definedName>
    <definedName name="______RL1" localSheetId="5">#REF!</definedName>
    <definedName name="______RL1">#REF!</definedName>
    <definedName name="______RL2" localSheetId="5">#REF!</definedName>
    <definedName name="______RL2">#REF!</definedName>
    <definedName name="______RL3" localSheetId="5">#REF!</definedName>
    <definedName name="______RL3">#REF!</definedName>
    <definedName name="______RL4" localSheetId="5">#REF!</definedName>
    <definedName name="______RL4">#REF!</definedName>
    <definedName name="______RL5" localSheetId="5">#REF!</definedName>
    <definedName name="______RL5">#REF!</definedName>
    <definedName name="______RL6" localSheetId="5">#REF!</definedName>
    <definedName name="______RL6">#REF!</definedName>
    <definedName name="______RL7" localSheetId="5">#REF!</definedName>
    <definedName name="______RL7">#REF!</definedName>
    <definedName name="______RO110" localSheetId="5">#REF!</definedName>
    <definedName name="______RO110">#REF!</definedName>
    <definedName name="______RO22" localSheetId="5">#REF!</definedName>
    <definedName name="______RO22">#REF!</definedName>
    <definedName name="______RO35" localSheetId="5">#REF!</definedName>
    <definedName name="______RO35">#REF!</definedName>
    <definedName name="______RO60" localSheetId="5">#REF!</definedName>
    <definedName name="______RO60">#REF!</definedName>
    <definedName name="______RO80" localSheetId="5">#REF!</definedName>
    <definedName name="______RO80">#REF!</definedName>
    <definedName name="______s1" localSheetId="5">#REF!</definedName>
    <definedName name="______s1">#REF!</definedName>
    <definedName name="______SBB1" localSheetId="5">#REF!</definedName>
    <definedName name="______SBB1">#REF!</definedName>
    <definedName name="______SBB2" localSheetId="5">#REF!</definedName>
    <definedName name="______SBB2">#REF!</definedName>
    <definedName name="______SBB3" localSheetId="5">#REF!</definedName>
    <definedName name="______SBB3">#REF!</definedName>
    <definedName name="______SBB4" localSheetId="5">#REF!</definedName>
    <definedName name="______SBB4">#REF!</definedName>
    <definedName name="______SBB5" localSheetId="5">#REF!</definedName>
    <definedName name="______SBB5">#REF!</definedName>
    <definedName name="______SCH1" localSheetId="5">#REF!</definedName>
    <definedName name="______SCH1">#REF!</definedName>
    <definedName name="______SD13" localSheetId="5">#REF!</definedName>
    <definedName name="______SD13">#REF!</definedName>
    <definedName name="______SD19" localSheetId="5">#REF!</definedName>
    <definedName name="______SD19">#REF!</definedName>
    <definedName name="______sd26" localSheetId="5">#REF!</definedName>
    <definedName name="______sd26">#REF!</definedName>
    <definedName name="______SH1" localSheetId="5">#REF!</definedName>
    <definedName name="______SH1">#REF!</definedName>
    <definedName name="______SH10" localSheetId="5">#REF!</definedName>
    <definedName name="______SH10">#REF!</definedName>
    <definedName name="______SH11" localSheetId="5">#REF!</definedName>
    <definedName name="______SH11">#REF!</definedName>
    <definedName name="______SH12" localSheetId="5">#REF!</definedName>
    <definedName name="______SH12">#REF!</definedName>
    <definedName name="______SH13" localSheetId="5">#REF!</definedName>
    <definedName name="______SH13">#REF!</definedName>
    <definedName name="______SH14" localSheetId="5">#REF!</definedName>
    <definedName name="______SH14">#REF!</definedName>
    <definedName name="______SH15" localSheetId="5">#REF!</definedName>
    <definedName name="______SH15">#REF!</definedName>
    <definedName name="______SH16" localSheetId="5">#REF!</definedName>
    <definedName name="______SH16">#REF!</definedName>
    <definedName name="______SH17" localSheetId="5">#REF!</definedName>
    <definedName name="______SH17">#REF!</definedName>
    <definedName name="______SH18" localSheetId="5">#REF!</definedName>
    <definedName name="______SH18">#REF!</definedName>
    <definedName name="______SH19" localSheetId="5">#REF!</definedName>
    <definedName name="______SH19">#REF!</definedName>
    <definedName name="______SH2" localSheetId="5">#REF!</definedName>
    <definedName name="______SH2">#REF!</definedName>
    <definedName name="______SH20" localSheetId="5">#REF!</definedName>
    <definedName name="______SH20">#REF!</definedName>
    <definedName name="______SH3" localSheetId="5">#REF!</definedName>
    <definedName name="______SH3">#REF!</definedName>
    <definedName name="______SH8" localSheetId="5">#REF!</definedName>
    <definedName name="______SH8">#REF!</definedName>
    <definedName name="______SH9" localSheetId="5">#REF!</definedName>
    <definedName name="______SH9">#REF!</definedName>
    <definedName name="______SHH1" localSheetId="5">#REF!</definedName>
    <definedName name="______SHH1">#REF!</definedName>
    <definedName name="______SHH2" localSheetId="5">#REF!</definedName>
    <definedName name="______SHH2">#REF!</definedName>
    <definedName name="______SHH3" localSheetId="5">#REF!</definedName>
    <definedName name="______SHH3">#REF!</definedName>
    <definedName name="______sp1" localSheetId="5">#REF!</definedName>
    <definedName name="______sp1">#REF!</definedName>
    <definedName name="______sp2" localSheetId="5">#REF!</definedName>
    <definedName name="______sp2">#REF!</definedName>
    <definedName name="______sp3" localSheetId="5">#REF!</definedName>
    <definedName name="______sp3">#REF!</definedName>
    <definedName name="______SS1" localSheetId="5">#REF!</definedName>
    <definedName name="______SS1">#REF!</definedName>
    <definedName name="______SS2" localSheetId="5">#REF!</definedName>
    <definedName name="______SS2">#REF!</definedName>
    <definedName name="______ST1" localSheetId="5">#REF!</definedName>
    <definedName name="______ST1">#REF!</definedName>
    <definedName name="______t5" localSheetId="5">#REF!</definedName>
    <definedName name="______t5">#REF!</definedName>
    <definedName name="______TC1" localSheetId="5">#REF!</definedName>
    <definedName name="______TC1">#REF!</definedName>
    <definedName name="______TC2" localSheetId="5">#REF!</definedName>
    <definedName name="______TC2">#REF!</definedName>
    <definedName name="______tdl2" localSheetId="5">#REF!</definedName>
    <definedName name="______tdl2">#REF!</definedName>
    <definedName name="______teb1" localSheetId="5">#REF!</definedName>
    <definedName name="______teb1">#REF!</definedName>
    <definedName name="______teb2" localSheetId="5">#REF!</definedName>
    <definedName name="______teb2">#REF!</definedName>
    <definedName name="______teb3" localSheetId="5">#REF!</definedName>
    <definedName name="______teb3">#REF!</definedName>
    <definedName name="______Ted1" localSheetId="5">#REF!</definedName>
    <definedName name="______Ted1">#REF!</definedName>
    <definedName name="______tll2" localSheetId="5">#REF!</definedName>
    <definedName name="______tll2">#REF!</definedName>
    <definedName name="______TON1" localSheetId="5">#REF!</definedName>
    <definedName name="______TON1">#REF!</definedName>
    <definedName name="______TON2" localSheetId="5">#REF!</definedName>
    <definedName name="______TON2">#REF!</definedName>
    <definedName name="______tri11" localSheetId="5">#REF!</definedName>
    <definedName name="______tri11">#REF!</definedName>
    <definedName name="______tri12" localSheetId="5">#REF!</definedName>
    <definedName name="______tri12">#REF!</definedName>
    <definedName name="______tri13" localSheetId="5">#REF!</definedName>
    <definedName name="______tri13">#REF!</definedName>
    <definedName name="______tri14" localSheetId="5">#REF!</definedName>
    <definedName name="______tri14">#REF!</definedName>
    <definedName name="______tri15" localSheetId="5">#REF!</definedName>
    <definedName name="______tri15">#REF!</definedName>
    <definedName name="______tri22" localSheetId="5">#REF!</definedName>
    <definedName name="______tri22">#REF!</definedName>
    <definedName name="______tri23" localSheetId="5">#REF!</definedName>
    <definedName name="______tri23">#REF!</definedName>
    <definedName name="______tri24" localSheetId="5">#REF!</definedName>
    <definedName name="______tri24">#REF!</definedName>
    <definedName name="______tri25" localSheetId="5">#REF!</definedName>
    <definedName name="______tri25">#REF!</definedName>
    <definedName name="______tri32" localSheetId="5">#REF!</definedName>
    <definedName name="______tri32">#REF!</definedName>
    <definedName name="______tri33" localSheetId="5">#REF!</definedName>
    <definedName name="______tri33">#REF!</definedName>
    <definedName name="______tri34" localSheetId="5">#REF!</definedName>
    <definedName name="______tri34">#REF!</definedName>
    <definedName name="______tri35" localSheetId="5">#REF!</definedName>
    <definedName name="______tri35">#REF!</definedName>
    <definedName name="______tri42" localSheetId="5">#REF!</definedName>
    <definedName name="______tri42">#REF!</definedName>
    <definedName name="______tri43" localSheetId="5">#REF!</definedName>
    <definedName name="______tri43">#REF!</definedName>
    <definedName name="______tri44" localSheetId="5">#REF!</definedName>
    <definedName name="______tri44">#REF!</definedName>
    <definedName name="______tri45" localSheetId="5">#REF!</definedName>
    <definedName name="______tri45">#REF!</definedName>
    <definedName name="______Ts1" localSheetId="5">#REF!</definedName>
    <definedName name="______Ts1">#REF!</definedName>
    <definedName name="______TW1" localSheetId="5">#REF!</definedName>
    <definedName name="______TW1">#REF!</definedName>
    <definedName name="______TW2" localSheetId="5">#REF!</definedName>
    <definedName name="______TW2">#REF!</definedName>
    <definedName name="______Ty1" localSheetId="5">#REF!</definedName>
    <definedName name="______Ty1">#REF!</definedName>
    <definedName name="______Ty2" localSheetId="5">#REF!</definedName>
    <definedName name="______Ty2">#REF!</definedName>
    <definedName name="______vhw1" localSheetId="5">#REF!</definedName>
    <definedName name="______vhw1">#REF!</definedName>
    <definedName name="______vvw1" localSheetId="5">#REF!</definedName>
    <definedName name="______vvw1">#REF!</definedName>
    <definedName name="______WC1" localSheetId="5">#REF!</definedName>
    <definedName name="______WC1">#REF!</definedName>
    <definedName name="______wcv1" localSheetId="5">#REF!</definedName>
    <definedName name="______wcv1">#REF!</definedName>
    <definedName name="______wcv2" localSheetId="5">#REF!</definedName>
    <definedName name="______wcv2">#REF!</definedName>
    <definedName name="______wcv3" localSheetId="5">#REF!</definedName>
    <definedName name="______wcv3">#REF!</definedName>
    <definedName name="______wcv4" localSheetId="5">#REF!</definedName>
    <definedName name="______wcv4">#REF!</definedName>
    <definedName name="______wcv5" localSheetId="5">#REF!</definedName>
    <definedName name="______wcv5">#REF!</definedName>
    <definedName name="______wd1" localSheetId="5">#REF!</definedName>
    <definedName name="______wd1">#REF!</definedName>
    <definedName name="______wd2" localSheetId="5">#REF!</definedName>
    <definedName name="______wd2">#REF!</definedName>
    <definedName name="______WW2" localSheetId="5">#REF!</definedName>
    <definedName name="______WW2">#REF!</definedName>
    <definedName name="______WW6" localSheetId="5">#REF!</definedName>
    <definedName name="______WW6">#REF!</definedName>
    <definedName name="______XS1" localSheetId="5">#REF!</definedName>
    <definedName name="______XS1">#REF!</definedName>
    <definedName name="______XS2" localSheetId="5">#REF!</definedName>
    <definedName name="______XS2">#REF!</definedName>
    <definedName name="______XS3" localSheetId="5">#REF!</definedName>
    <definedName name="______XS3">#REF!</definedName>
    <definedName name="______XX6" localSheetId="5">#REF!</definedName>
    <definedName name="______XX6">#REF!</definedName>
    <definedName name="______XX7" localSheetId="5">#REF!</definedName>
    <definedName name="______XX7">#REF!</definedName>
    <definedName name="______zz1" localSheetId="5">#REF!</definedName>
    <definedName name="______zz1">#REF!</definedName>
    <definedName name="______zz2" localSheetId="5">#REF!</definedName>
    <definedName name="______zz2">#REF!</definedName>
    <definedName name="______zz3" localSheetId="5">#REF!</definedName>
    <definedName name="______zz3">#REF!</definedName>
    <definedName name="_____a1" localSheetId="5">[0]!BlankMacro1</definedName>
    <definedName name="_____a1">[0]!BlankMacro1</definedName>
    <definedName name="_____a10">#N/A</definedName>
    <definedName name="_____a11">#N/A</definedName>
    <definedName name="_____a12">#N/A</definedName>
    <definedName name="_____a13">#N/A</definedName>
    <definedName name="_____a14">#N/A</definedName>
    <definedName name="_____a15">#N/A</definedName>
    <definedName name="_____a16">#N/A</definedName>
    <definedName name="_____a17">#N/A</definedName>
    <definedName name="_____A183154" localSheetId="5">#REF!</definedName>
    <definedName name="_____A183154">#REF!</definedName>
    <definedName name="_____a2">#N/A</definedName>
    <definedName name="_____a3">#N/A</definedName>
    <definedName name="_____a4">#N/A</definedName>
    <definedName name="_____a5">#N/A</definedName>
    <definedName name="_____a6">#N/A</definedName>
    <definedName name="_____a7">#N/A</definedName>
    <definedName name="_____a8">#N/A</definedName>
    <definedName name="_____a9">#N/A</definedName>
    <definedName name="_____aab42" localSheetId="5">#REF!</definedName>
    <definedName name="_____aab42">#REF!</definedName>
    <definedName name="_____B2" localSheetId="5">#REF!</definedName>
    <definedName name="_____B2">#REF!</definedName>
    <definedName name="_____bar10" localSheetId="5">#REF!</definedName>
    <definedName name="_____bar10">#REF!</definedName>
    <definedName name="_____bar13" localSheetId="5">#REF!</definedName>
    <definedName name="_____bar13">#REF!</definedName>
    <definedName name="_____bar16" localSheetId="5">#REF!</definedName>
    <definedName name="_____bar16">#REF!</definedName>
    <definedName name="_____bar19" localSheetId="5">#REF!</definedName>
    <definedName name="_____bar19">#REF!</definedName>
    <definedName name="_____bar22" localSheetId="5">#REF!</definedName>
    <definedName name="_____bar22">#REF!</definedName>
    <definedName name="_____bar25" localSheetId="5">#REF!</definedName>
    <definedName name="_____bar25">#REF!</definedName>
    <definedName name="_____bar29" localSheetId="5">#REF!</definedName>
    <definedName name="_____bar29">#REF!</definedName>
    <definedName name="_____bar32" localSheetId="5">#REF!</definedName>
    <definedName name="_____bar32">#REF!</definedName>
    <definedName name="_____CON135" localSheetId="5">#REF!</definedName>
    <definedName name="_____CON135">#REF!</definedName>
    <definedName name="_____CON210" localSheetId="5">#REF!</definedName>
    <definedName name="_____CON210">#REF!</definedName>
    <definedName name="_____CON240" localSheetId="5">#REF!</definedName>
    <definedName name="_____CON240">#REF!</definedName>
    <definedName name="_____DOG1" localSheetId="5">#REF!</definedName>
    <definedName name="_____DOG1">#REF!</definedName>
    <definedName name="_____DOG2" localSheetId="5">#REF!</definedName>
    <definedName name="_____DOG2">#REF!</definedName>
    <definedName name="_____DOG3" localSheetId="5">#REF!</definedName>
    <definedName name="_____DOG3">#REF!</definedName>
    <definedName name="_____DOG4" localSheetId="5">#REF!</definedName>
    <definedName name="_____DOG4">#REF!</definedName>
    <definedName name="_____E81161" localSheetId="5">#REF!</definedName>
    <definedName name="_____E81161">#REF!</definedName>
    <definedName name="_____EE1" hidden="1">{#N/A,#N/A,FALSE,"단가표지"}</definedName>
    <definedName name="_____ELL1" localSheetId="5">#REF!</definedName>
    <definedName name="_____ELL1">#REF!</definedName>
    <definedName name="_____ELL2" localSheetId="5">#REF!</definedName>
    <definedName name="_____ELL2">#REF!</definedName>
    <definedName name="_____en1" localSheetId="5">#REF!</definedName>
    <definedName name="_____en1">#REF!</definedName>
    <definedName name="_____ER465" localSheetId="5">#REF!</definedName>
    <definedName name="_____ER465">#REF!</definedName>
    <definedName name="_____GHH1" localSheetId="5">#REF!</definedName>
    <definedName name="_____GHH1">#REF!</definedName>
    <definedName name="_____GHH2" localSheetId="5">#REF!</definedName>
    <definedName name="_____GHH2">#REF!</definedName>
    <definedName name="_____H81192" localSheetId="5">#REF!</definedName>
    <definedName name="_____H81192">#REF!</definedName>
    <definedName name="_____H91164" localSheetId="5">#REF!</definedName>
    <definedName name="_____H91164">#REF!</definedName>
    <definedName name="_____HSH1" localSheetId="5">#REF!</definedName>
    <definedName name="_____HSH1">#REF!</definedName>
    <definedName name="_____HSH2" localSheetId="5">#REF!</definedName>
    <definedName name="_____HSH2">#REF!</definedName>
    <definedName name="_____hun1" localSheetId="5">#REF!</definedName>
    <definedName name="_____hun1">#REF!</definedName>
    <definedName name="_____hun2" localSheetId="5">#REF!</definedName>
    <definedName name="_____hun2">#REF!</definedName>
    <definedName name="_____JEA1" localSheetId="5">#REF!</definedName>
    <definedName name="_____JEA1">#REF!</definedName>
    <definedName name="_____JEA2" localSheetId="5">#REF!</definedName>
    <definedName name="_____JEA2">#REF!</definedName>
    <definedName name="_____JHY1">#N/A</definedName>
    <definedName name="_____JHY2">#N/A</definedName>
    <definedName name="_____JOI13" localSheetId="5">#REF!</definedName>
    <definedName name="_____JOI13">#REF!</definedName>
    <definedName name="_____kM1" localSheetId="5">#REF!</definedName>
    <definedName name="_____kM1">#REF!</definedName>
    <definedName name="_____kM2" localSheetId="5">#REF!</definedName>
    <definedName name="_____kM2">#REF!</definedName>
    <definedName name="_____kM3" localSheetId="5">#REF!</definedName>
    <definedName name="_____kM3">#REF!</definedName>
    <definedName name="_____L1" localSheetId="5">#REF!</definedName>
    <definedName name="_____L1">#REF!</definedName>
    <definedName name="_____L2" localSheetId="5">#REF!</definedName>
    <definedName name="_____L2">#REF!</definedName>
    <definedName name="_____L3" localSheetId="5">#REF!</definedName>
    <definedName name="_____L3">#REF!</definedName>
    <definedName name="_____L4" localSheetId="5">#REF!</definedName>
    <definedName name="_____L4">#REF!</definedName>
    <definedName name="_____L5" localSheetId="5">#REF!</definedName>
    <definedName name="_____L5">#REF!</definedName>
    <definedName name="_____LKS1">#N/A</definedName>
    <definedName name="_____LKS2">#N/A</definedName>
    <definedName name="_____ll15" localSheetId="5">#REF!</definedName>
    <definedName name="_____ll15">#REF!</definedName>
    <definedName name="_____LL3" localSheetId="5">#REF!</definedName>
    <definedName name="_____LL3">#REF!</definedName>
    <definedName name="_____LP1" localSheetId="5">#REF!</definedName>
    <definedName name="_____LP1">#REF!</definedName>
    <definedName name="_____LP2" localSheetId="5">#REF!</definedName>
    <definedName name="_____LP2">#REF!</definedName>
    <definedName name="_____MaL1" localSheetId="5">#REF!</definedName>
    <definedName name="_____MaL1">#REF!</definedName>
    <definedName name="_____MaL2" localSheetId="5">#REF!</definedName>
    <definedName name="_____MaL2">#REF!</definedName>
    <definedName name="_____mcv1" localSheetId="5">#REF!</definedName>
    <definedName name="_____mcv1">#REF!</definedName>
    <definedName name="_____mcv2" localSheetId="5">#REF!</definedName>
    <definedName name="_____mcv2">#REF!</definedName>
    <definedName name="_____mcv3" localSheetId="5">#REF!</definedName>
    <definedName name="_____mcv3">#REF!</definedName>
    <definedName name="_____mcv4" localSheetId="5">#REF!</definedName>
    <definedName name="_____mcv4">#REF!</definedName>
    <definedName name="_____mcv5" localSheetId="5">#REF!</definedName>
    <definedName name="_____mcv5">#REF!</definedName>
    <definedName name="_____mhw1" localSheetId="5">#REF!</definedName>
    <definedName name="_____mhw1">#REF!</definedName>
    <definedName name="_____mvw1" localSheetId="5">#REF!</definedName>
    <definedName name="_____mvw1">#REF!</definedName>
    <definedName name="_____NMB96" localSheetId="5">#REF!</definedName>
    <definedName name="_____NMB96">#REF!</definedName>
    <definedName name="_____NP1" localSheetId="5">#REF!</definedName>
    <definedName name="_____NP1">#REF!</definedName>
    <definedName name="_____NP2" localSheetId="5">#REF!</definedName>
    <definedName name="_____NP2">#REF!</definedName>
    <definedName name="_____NSH1" localSheetId="5">#REF!</definedName>
    <definedName name="_____NSH1">#REF!</definedName>
    <definedName name="_____NSH2" localSheetId="5">#REF!</definedName>
    <definedName name="_____NSH2">#REF!</definedName>
    <definedName name="_____pa1" localSheetId="5">#REF!</definedName>
    <definedName name="_____pa1">#REF!</definedName>
    <definedName name="_____pa2" localSheetId="5">#REF!</definedName>
    <definedName name="_____pa2">#REF!</definedName>
    <definedName name="_____pe22" localSheetId="5">#REF!</definedName>
    <definedName name="_____pe22">#REF!</definedName>
    <definedName name="_____PI1" localSheetId="5">#REF!</definedName>
    <definedName name="_____PI1">#REF!</definedName>
    <definedName name="_____PI2" localSheetId="5">#REF!</definedName>
    <definedName name="_____PI2">#REF!</definedName>
    <definedName name="_____PI48" localSheetId="5">#REF!</definedName>
    <definedName name="_____PI48">#REF!</definedName>
    <definedName name="_____PI60" localSheetId="5">#REF!</definedName>
    <definedName name="_____PI60">#REF!</definedName>
    <definedName name="_____pl1" localSheetId="5">#REF!</definedName>
    <definedName name="_____pl1">#REF!</definedName>
    <definedName name="_____PL2" localSheetId="5">#REF!</definedName>
    <definedName name="_____PL2">#REF!</definedName>
    <definedName name="_____PL3" localSheetId="5">#REF!</definedName>
    <definedName name="_____PL3">#REF!</definedName>
    <definedName name="_____PSC19" localSheetId="5">#REF!</definedName>
    <definedName name="_____PSC19">#REF!</definedName>
    <definedName name="_____PVC30" localSheetId="5">#REF!</definedName>
    <definedName name="_____PVC30">#REF!</definedName>
    <definedName name="_____qs1" localSheetId="5">#REF!</definedName>
    <definedName name="_____qs1">#REF!</definedName>
    <definedName name="_____qs12" localSheetId="5">#REF!</definedName>
    <definedName name="_____qs12">#REF!</definedName>
    <definedName name="_____qs2" localSheetId="5">#REF!</definedName>
    <definedName name="_____qs2">#REF!</definedName>
    <definedName name="_____qs22" localSheetId="5">#REF!</definedName>
    <definedName name="_____qs22">#REF!</definedName>
    <definedName name="_____RD1" localSheetId="5">#REF!</definedName>
    <definedName name="_____RD1">#REF!</definedName>
    <definedName name="_____RD2" localSheetId="5">#REF!</definedName>
    <definedName name="_____RD2">#REF!</definedName>
    <definedName name="_____RD3" localSheetId="5">#REF!</definedName>
    <definedName name="_____RD3">#REF!</definedName>
    <definedName name="_____RD4" localSheetId="5">#REF!</definedName>
    <definedName name="_____RD4">#REF!</definedName>
    <definedName name="_____RD5" localSheetId="5">#REF!</definedName>
    <definedName name="_____RD5">#REF!</definedName>
    <definedName name="_____REH1" localSheetId="5">#REF!</definedName>
    <definedName name="_____REH1">#REF!</definedName>
    <definedName name="_____RL1" localSheetId="5">#REF!</definedName>
    <definedName name="_____RL1">#REF!</definedName>
    <definedName name="_____RL2" localSheetId="5">#REF!</definedName>
    <definedName name="_____RL2">#REF!</definedName>
    <definedName name="_____RL3" localSheetId="5">#REF!</definedName>
    <definedName name="_____RL3">#REF!</definedName>
    <definedName name="_____RL4" localSheetId="5">#REF!</definedName>
    <definedName name="_____RL4">#REF!</definedName>
    <definedName name="_____RO110" localSheetId="5">#REF!</definedName>
    <definedName name="_____RO110">#REF!</definedName>
    <definedName name="_____RO22" localSheetId="5">#REF!</definedName>
    <definedName name="_____RO22">#REF!</definedName>
    <definedName name="_____RO35" localSheetId="5">#REF!</definedName>
    <definedName name="_____RO35">#REF!</definedName>
    <definedName name="_____RO60" localSheetId="5">#REF!</definedName>
    <definedName name="_____RO60">#REF!</definedName>
    <definedName name="_____RO80" localSheetId="5">#REF!</definedName>
    <definedName name="_____RO80">#REF!</definedName>
    <definedName name="_____s1" localSheetId="5">#REF!</definedName>
    <definedName name="_____s1">#REF!</definedName>
    <definedName name="_____SBB1" localSheetId="5">#REF!</definedName>
    <definedName name="_____SBB1">#REF!</definedName>
    <definedName name="_____SBB2" localSheetId="5">#REF!</definedName>
    <definedName name="_____SBB2">#REF!</definedName>
    <definedName name="_____SBB3" localSheetId="5">#REF!</definedName>
    <definedName name="_____SBB3">#REF!</definedName>
    <definedName name="_____SBB4" localSheetId="5">#REF!</definedName>
    <definedName name="_____SBB4">#REF!</definedName>
    <definedName name="_____SBB5" localSheetId="5">#REF!</definedName>
    <definedName name="_____SBB5">#REF!</definedName>
    <definedName name="_____SCH1" localSheetId="5">#REF!</definedName>
    <definedName name="_____SCH1">#REF!</definedName>
    <definedName name="_____SD13" localSheetId="5">#REF!</definedName>
    <definedName name="_____SD13">#REF!</definedName>
    <definedName name="_____SD16" localSheetId="5">#REF!</definedName>
    <definedName name="_____SD16">#REF!</definedName>
    <definedName name="_____SD19" localSheetId="5">#REF!</definedName>
    <definedName name="_____SD19">#REF!</definedName>
    <definedName name="_____SD22" localSheetId="5">#REF!</definedName>
    <definedName name="_____SD22">#REF!</definedName>
    <definedName name="_____SD25" localSheetId="5">#REF!</definedName>
    <definedName name="_____SD25">#REF!</definedName>
    <definedName name="_____sd26" localSheetId="5">#REF!</definedName>
    <definedName name="_____sd26">#REF!</definedName>
    <definedName name="_____SH1" localSheetId="5">#REF!</definedName>
    <definedName name="_____SH1">#REF!</definedName>
    <definedName name="_____SH2" localSheetId="5">#REF!</definedName>
    <definedName name="_____SH2">#REF!</definedName>
    <definedName name="_____SH3" localSheetId="5">#REF!</definedName>
    <definedName name="_____SH3">#REF!</definedName>
    <definedName name="_____SHH1" localSheetId="5">#REF!</definedName>
    <definedName name="_____SHH1">#REF!</definedName>
    <definedName name="_____SHH2" localSheetId="5">#REF!</definedName>
    <definedName name="_____SHH2">#REF!</definedName>
    <definedName name="_____SHH3" localSheetId="5">#REF!</definedName>
    <definedName name="_____SHH3">#REF!</definedName>
    <definedName name="_____SS1" localSheetId="5">#REF!</definedName>
    <definedName name="_____SS1">#REF!</definedName>
    <definedName name="_____SS2" localSheetId="5">#REF!</definedName>
    <definedName name="_____SS2">#REF!</definedName>
    <definedName name="_____ST1" localSheetId="5">#REF!</definedName>
    <definedName name="_____ST1">#REF!</definedName>
    <definedName name="_____t5" localSheetId="5">#REF!</definedName>
    <definedName name="_____t5">#REF!</definedName>
    <definedName name="_____TC1" localSheetId="5">#REF!</definedName>
    <definedName name="_____TC1">#REF!</definedName>
    <definedName name="_____TC2" localSheetId="5">#REF!</definedName>
    <definedName name="_____TC2">#REF!</definedName>
    <definedName name="_____tdl2" localSheetId="5">#REF!</definedName>
    <definedName name="_____tdl2">#REF!</definedName>
    <definedName name="_____teb1" localSheetId="5">#REF!</definedName>
    <definedName name="_____teb1">#REF!</definedName>
    <definedName name="_____teb2" localSheetId="5">#REF!</definedName>
    <definedName name="_____teb2">#REF!</definedName>
    <definedName name="_____teb3" localSheetId="5">#REF!</definedName>
    <definedName name="_____teb3">#REF!</definedName>
    <definedName name="_____Ted1" localSheetId="5">#REF!</definedName>
    <definedName name="_____Ted1">#REF!</definedName>
    <definedName name="_____tll2" localSheetId="5">#REF!</definedName>
    <definedName name="_____tll2">#REF!</definedName>
    <definedName name="_____TON1" localSheetId="5">#REF!</definedName>
    <definedName name="_____TON1">#REF!</definedName>
    <definedName name="_____TON2" localSheetId="5">#REF!</definedName>
    <definedName name="_____TON2">#REF!</definedName>
    <definedName name="_____tri11" localSheetId="5">#REF!</definedName>
    <definedName name="_____tri11">#REF!</definedName>
    <definedName name="_____tri12" localSheetId="5">#REF!</definedName>
    <definedName name="_____tri12">#REF!</definedName>
    <definedName name="_____tri13" localSheetId="5">#REF!</definedName>
    <definedName name="_____tri13">#REF!</definedName>
    <definedName name="_____tri14" localSheetId="5">#REF!</definedName>
    <definedName name="_____tri14">#REF!</definedName>
    <definedName name="_____tri15" localSheetId="5">#REF!</definedName>
    <definedName name="_____tri15">#REF!</definedName>
    <definedName name="_____tri22" localSheetId="5">#REF!</definedName>
    <definedName name="_____tri22">#REF!</definedName>
    <definedName name="_____tri23" localSheetId="5">#REF!</definedName>
    <definedName name="_____tri23">#REF!</definedName>
    <definedName name="_____tri24" localSheetId="5">#REF!</definedName>
    <definedName name="_____tri24">#REF!</definedName>
    <definedName name="_____tri25" localSheetId="5">#REF!</definedName>
    <definedName name="_____tri25">#REF!</definedName>
    <definedName name="_____tri32" localSheetId="5">#REF!</definedName>
    <definedName name="_____tri32">#REF!</definedName>
    <definedName name="_____tri33" localSheetId="5">#REF!</definedName>
    <definedName name="_____tri33">#REF!</definedName>
    <definedName name="_____tri34" localSheetId="5">#REF!</definedName>
    <definedName name="_____tri34">#REF!</definedName>
    <definedName name="_____tri35" localSheetId="5">#REF!</definedName>
    <definedName name="_____tri35">#REF!</definedName>
    <definedName name="_____tri42" localSheetId="5">#REF!</definedName>
    <definedName name="_____tri42">#REF!</definedName>
    <definedName name="_____tri43" localSheetId="5">#REF!</definedName>
    <definedName name="_____tri43">#REF!</definedName>
    <definedName name="_____tri44" localSheetId="5">#REF!</definedName>
    <definedName name="_____tri44">#REF!</definedName>
    <definedName name="_____tri45" localSheetId="5">#REF!</definedName>
    <definedName name="_____tri45">#REF!</definedName>
    <definedName name="_____Ts1" localSheetId="5">#REF!</definedName>
    <definedName name="_____Ts1">#REF!</definedName>
    <definedName name="_____Ty1" localSheetId="5">#REF!</definedName>
    <definedName name="_____Ty1">#REF!</definedName>
    <definedName name="_____Ty2" localSheetId="5">#REF!</definedName>
    <definedName name="_____Ty2">#REF!</definedName>
    <definedName name="_____u1" localSheetId="5">#REF!</definedName>
    <definedName name="_____u1">#REF!</definedName>
    <definedName name="_____vhw1" localSheetId="5">#REF!</definedName>
    <definedName name="_____vhw1">#REF!</definedName>
    <definedName name="_____vvw1" localSheetId="5">#REF!</definedName>
    <definedName name="_____vvw1">#REF!</definedName>
    <definedName name="_____WC1" localSheetId="5">#REF!</definedName>
    <definedName name="_____WC1">#REF!</definedName>
    <definedName name="_____wcv1" localSheetId="5">#REF!</definedName>
    <definedName name="_____wcv1">#REF!</definedName>
    <definedName name="_____wcv2" localSheetId="5">#REF!</definedName>
    <definedName name="_____wcv2">#REF!</definedName>
    <definedName name="_____wcv3" localSheetId="5">#REF!</definedName>
    <definedName name="_____wcv3">#REF!</definedName>
    <definedName name="_____wcv4" localSheetId="5">#REF!</definedName>
    <definedName name="_____wcv4">#REF!</definedName>
    <definedName name="_____wcv5" localSheetId="5">#REF!</definedName>
    <definedName name="_____wcv5">#REF!</definedName>
    <definedName name="_____wd1" localSheetId="5">#REF!</definedName>
    <definedName name="_____wd1">#REF!</definedName>
    <definedName name="_____wd2" localSheetId="5">#REF!</definedName>
    <definedName name="_____wd2">#REF!</definedName>
    <definedName name="_____WW2" localSheetId="5">#REF!</definedName>
    <definedName name="_____WW2">#REF!</definedName>
    <definedName name="_____WW6" localSheetId="5">#REF!</definedName>
    <definedName name="_____WW6">#REF!</definedName>
    <definedName name="_____XS1" localSheetId="5">#REF!</definedName>
    <definedName name="_____XS1">#REF!</definedName>
    <definedName name="_____XX6" localSheetId="5">#REF!</definedName>
    <definedName name="_____XX6">#REF!</definedName>
    <definedName name="_____XX7" localSheetId="5">#REF!</definedName>
    <definedName name="_____XX7">#REF!</definedName>
    <definedName name="_____zz1" localSheetId="5">#REF!</definedName>
    <definedName name="_____zz1">#REF!</definedName>
    <definedName name="_____zz2" localSheetId="5">#REF!</definedName>
    <definedName name="_____zz2">#REF!</definedName>
    <definedName name="_____zz3" localSheetId="5">#REF!</definedName>
    <definedName name="_____zz3">#REF!</definedName>
    <definedName name="____10" localSheetId="5">#REF!</definedName>
    <definedName name="____10">#REF!</definedName>
    <definedName name="____11" localSheetId="5">#REF!</definedName>
    <definedName name="____11">#REF!</definedName>
    <definedName name="____6" localSheetId="5">#REF!</definedName>
    <definedName name="____6">#REF!</definedName>
    <definedName name="____7" localSheetId="5">#REF!</definedName>
    <definedName name="____7">#REF!</definedName>
    <definedName name="____8" localSheetId="5">#REF!</definedName>
    <definedName name="____8">#REF!</definedName>
    <definedName name="____9" localSheetId="5">#REF!</definedName>
    <definedName name="____9">#REF!</definedName>
    <definedName name="____a1">#N/A</definedName>
    <definedName name="____a10">#N/A</definedName>
    <definedName name="____a11" localSheetId="5">#REF!</definedName>
    <definedName name="____a11">#REF!</definedName>
    <definedName name="____a12">#N/A</definedName>
    <definedName name="____a13">#N/A</definedName>
    <definedName name="____a14">#N/A</definedName>
    <definedName name="____a15">#N/A</definedName>
    <definedName name="____a16">#N/A</definedName>
    <definedName name="____a17">#N/A</definedName>
    <definedName name="____A183154" localSheetId="5">#REF!</definedName>
    <definedName name="____A183154">#REF!</definedName>
    <definedName name="____a2">#N/A</definedName>
    <definedName name="____A21000" localSheetId="5">#REF!</definedName>
    <definedName name="____A21000">#REF!</definedName>
    <definedName name="____a3">#N/A</definedName>
    <definedName name="____a4">#N/A</definedName>
    <definedName name="____a5">#N/A</definedName>
    <definedName name="____a6">#N/A</definedName>
    <definedName name="____a7">#N/A</definedName>
    <definedName name="____a8">#N/A</definedName>
    <definedName name="____a9">#N/A</definedName>
    <definedName name="____aab42" localSheetId="5">#REF!</definedName>
    <definedName name="____aab42">#REF!</definedName>
    <definedName name="____B2" localSheetId="5">#REF!</definedName>
    <definedName name="____B2">#REF!</definedName>
    <definedName name="____bar10" localSheetId="5">#REF!</definedName>
    <definedName name="____bar10">#REF!</definedName>
    <definedName name="____bar13" localSheetId="5">#REF!</definedName>
    <definedName name="____bar13">#REF!</definedName>
    <definedName name="____bar16" localSheetId="5">#REF!</definedName>
    <definedName name="____bar16">#REF!</definedName>
    <definedName name="____bar19" localSheetId="5">#REF!</definedName>
    <definedName name="____bar19">#REF!</definedName>
    <definedName name="____bar22" localSheetId="5">#REF!</definedName>
    <definedName name="____bar22">#REF!</definedName>
    <definedName name="____bar25" localSheetId="5">#REF!</definedName>
    <definedName name="____bar25">#REF!</definedName>
    <definedName name="____bar29" localSheetId="5">#REF!</definedName>
    <definedName name="____bar29">#REF!</definedName>
    <definedName name="____bar32" localSheetId="5">#REF!</definedName>
    <definedName name="____bar32">#REF!</definedName>
    <definedName name="____CON135" localSheetId="5">#REF!</definedName>
    <definedName name="____CON135">#REF!</definedName>
    <definedName name="____CON210" localSheetId="5">#REF!</definedName>
    <definedName name="____CON210">#REF!</definedName>
    <definedName name="____CON240" localSheetId="5">#REF!</definedName>
    <definedName name="____CON240">#REF!</definedName>
    <definedName name="____dia300" localSheetId="5">#REF!</definedName>
    <definedName name="____dia300">#REF!</definedName>
    <definedName name="____dia350" localSheetId="5">#REF!</definedName>
    <definedName name="____dia350">#REF!</definedName>
    <definedName name="____DOG1" localSheetId="5">#REF!</definedName>
    <definedName name="____DOG1">#REF!</definedName>
    <definedName name="____DOG2" localSheetId="5">#REF!</definedName>
    <definedName name="____DOG2">#REF!</definedName>
    <definedName name="____DOG3" localSheetId="5">#REF!</definedName>
    <definedName name="____DOG3">#REF!</definedName>
    <definedName name="____DOG4" localSheetId="5">#REF!</definedName>
    <definedName name="____DOG4">#REF!</definedName>
    <definedName name="____E81161" localSheetId="5">#REF!</definedName>
    <definedName name="____E81161">#REF!</definedName>
    <definedName name="____eee1" localSheetId="5">#REF!</definedName>
    <definedName name="____eee1">#REF!</definedName>
    <definedName name="____ELL1" localSheetId="5">#REF!</definedName>
    <definedName name="____ELL1">#REF!</definedName>
    <definedName name="____ELL2" localSheetId="5">#REF!</definedName>
    <definedName name="____ELL2">#REF!</definedName>
    <definedName name="____en1" localSheetId="5">#REF!</definedName>
    <definedName name="____en1">#REF!</definedName>
    <definedName name="____ER465" localSheetId="5">#REF!</definedName>
    <definedName name="____ER465">#REF!</definedName>
    <definedName name="____GHH1" localSheetId="5">#REF!</definedName>
    <definedName name="____GHH1">#REF!</definedName>
    <definedName name="____GHH2" localSheetId="5">#REF!</definedName>
    <definedName name="____GHH2">#REF!</definedName>
    <definedName name="____H81192" localSheetId="5">#REF!</definedName>
    <definedName name="____H81192">#REF!</definedName>
    <definedName name="____H91164" localSheetId="5">#REF!</definedName>
    <definedName name="____H91164">#REF!</definedName>
    <definedName name="____HSH1" localSheetId="5">#REF!</definedName>
    <definedName name="____HSH1">#REF!</definedName>
    <definedName name="____HSH2" localSheetId="5">#REF!</definedName>
    <definedName name="____HSH2">#REF!</definedName>
    <definedName name="____hun1" localSheetId="5">#REF!</definedName>
    <definedName name="____hun1">#REF!</definedName>
    <definedName name="____hun2" localSheetId="5">#REF!</definedName>
    <definedName name="____hun2">#REF!</definedName>
    <definedName name="____IV65999" localSheetId="5">#REF!</definedName>
    <definedName name="____IV65999">#REF!</definedName>
    <definedName name="____IV69999" localSheetId="5">#REF!</definedName>
    <definedName name="____IV69999">#REF!</definedName>
    <definedName name="____IV99999" localSheetId="5">#REF!</definedName>
    <definedName name="____IV99999">#REF!</definedName>
    <definedName name="____JEA1" localSheetId="5">#REF!</definedName>
    <definedName name="____JEA1">#REF!</definedName>
    <definedName name="____JEA2" localSheetId="5">#REF!</definedName>
    <definedName name="____JEA2">#REF!</definedName>
    <definedName name="____JH10" localSheetId="5">#REF!</definedName>
    <definedName name="____JH10">#REF!</definedName>
    <definedName name="____JH11" localSheetId="5">#REF!</definedName>
    <definedName name="____JH11">#REF!</definedName>
    <definedName name="____JH12" localSheetId="5">#REF!</definedName>
    <definedName name="____JH12">#REF!</definedName>
    <definedName name="____JH13" localSheetId="5">#REF!</definedName>
    <definedName name="____JH13">#REF!</definedName>
    <definedName name="____JH14" localSheetId="5">#REF!</definedName>
    <definedName name="____JH14">#REF!</definedName>
    <definedName name="____JH15" localSheetId="5">#REF!</definedName>
    <definedName name="____JH15">#REF!</definedName>
    <definedName name="____JH16" localSheetId="5">#REF!</definedName>
    <definedName name="____JH16">#REF!</definedName>
    <definedName name="____JH17" localSheetId="5">#REF!</definedName>
    <definedName name="____JH17">#REF!</definedName>
    <definedName name="____JH18" localSheetId="5">#REF!</definedName>
    <definedName name="____JH18">#REF!</definedName>
    <definedName name="____JH19" localSheetId="5">#REF!</definedName>
    <definedName name="____JH19">#REF!</definedName>
    <definedName name="____JH20" localSheetId="5">#REF!</definedName>
    <definedName name="____JH20">#REF!</definedName>
    <definedName name="____jh8" localSheetId="5">#REF!</definedName>
    <definedName name="____jh8">#REF!</definedName>
    <definedName name="____JH9" localSheetId="5">#REF!</definedName>
    <definedName name="____JH9">#REF!</definedName>
    <definedName name="____JHY1">#N/A</definedName>
    <definedName name="____JHY2">#N/A</definedName>
    <definedName name="____JK7" localSheetId="5">#REF!</definedName>
    <definedName name="____JK7">#REF!</definedName>
    <definedName name="____JK8" localSheetId="5">#REF!</definedName>
    <definedName name="____JK8">#REF!</definedName>
    <definedName name="____JL1" localSheetId="5">#REF!</definedName>
    <definedName name="____JL1">#REF!</definedName>
    <definedName name="____JL2" localSheetId="5">#REF!</definedName>
    <definedName name="____JL2">#REF!</definedName>
    <definedName name="____JOI13" localSheetId="5">#REF!</definedName>
    <definedName name="____JOI13">#REF!</definedName>
    <definedName name="____kM1" localSheetId="5">#REF!</definedName>
    <definedName name="____kM1">#REF!</definedName>
    <definedName name="____kM2" localSheetId="5">#REF!</definedName>
    <definedName name="____kM2">#REF!</definedName>
    <definedName name="____kM3" localSheetId="5">#REF!</definedName>
    <definedName name="____kM3">#REF!</definedName>
    <definedName name="____L1" localSheetId="5">#REF!</definedName>
    <definedName name="____L1">#REF!</definedName>
    <definedName name="____L4" localSheetId="5">#REF!</definedName>
    <definedName name="____L4">#REF!</definedName>
    <definedName name="____L5" localSheetId="5">#REF!</definedName>
    <definedName name="____L5">#REF!</definedName>
    <definedName name="____L6" localSheetId="5">#REF!</definedName>
    <definedName name="____L6">#REF!</definedName>
    <definedName name="____LAB5" localSheetId="5">#REF!</definedName>
    <definedName name="____LAB5">#REF!</definedName>
    <definedName name="____LKS1">#N/A</definedName>
    <definedName name="____LKS2">#N/A</definedName>
    <definedName name="____ll15" localSheetId="5">#REF!</definedName>
    <definedName name="____ll15">#REF!</definedName>
    <definedName name="____LL3" localSheetId="5">#REF!</definedName>
    <definedName name="____LL3">#REF!</definedName>
    <definedName name="____lll1" localSheetId="5">#REF!</definedName>
    <definedName name="____lll1">#REF!</definedName>
    <definedName name="____LP1" localSheetId="5">#REF!</definedName>
    <definedName name="____LP1">#REF!</definedName>
    <definedName name="____LP2" localSheetId="5">#REF!</definedName>
    <definedName name="____LP2">#REF!</definedName>
    <definedName name="____MaL1" localSheetId="5">#REF!</definedName>
    <definedName name="____MaL1">#REF!</definedName>
    <definedName name="____MaL2" localSheetId="5">#REF!</definedName>
    <definedName name="____MaL2">#REF!</definedName>
    <definedName name="____mcv1" localSheetId="5">#REF!</definedName>
    <definedName name="____mcv1">#REF!</definedName>
    <definedName name="____mcv2" localSheetId="5">#REF!</definedName>
    <definedName name="____mcv2">#REF!</definedName>
    <definedName name="____mcv3" localSheetId="5">#REF!</definedName>
    <definedName name="____mcv3">#REF!</definedName>
    <definedName name="____mcv4" localSheetId="5">#REF!</definedName>
    <definedName name="____mcv4">#REF!</definedName>
    <definedName name="____mcv5" localSheetId="5">#REF!</definedName>
    <definedName name="____mcv5">#REF!</definedName>
    <definedName name="____mhw1" localSheetId="5">#REF!</definedName>
    <definedName name="____mhw1">#REF!</definedName>
    <definedName name="____mn1" localSheetId="5">#REF!</definedName>
    <definedName name="____mn1">#REF!</definedName>
    <definedName name="____mvw1" localSheetId="5">#REF!</definedName>
    <definedName name="____mvw1">#REF!</definedName>
    <definedName name="____NMB96" localSheetId="5">#REF!</definedName>
    <definedName name="____NMB96">#REF!</definedName>
    <definedName name="____NP1" localSheetId="5">#REF!</definedName>
    <definedName name="____NP1">#REF!</definedName>
    <definedName name="____NP2" localSheetId="5">#REF!</definedName>
    <definedName name="____NP2">#REF!</definedName>
    <definedName name="____NSH1" localSheetId="5">#REF!</definedName>
    <definedName name="____NSH1">#REF!</definedName>
    <definedName name="____NSH2" localSheetId="5">#REF!</definedName>
    <definedName name="____NSH2">#REF!</definedName>
    <definedName name="____P1" localSheetId="5">#REF!</definedName>
    <definedName name="____P1">#REF!</definedName>
    <definedName name="____P2" localSheetId="5">#REF!</definedName>
    <definedName name="____P2">#REF!</definedName>
    <definedName name="____P3">{#N/A,#N/A,FALSE,"배수1"}</definedName>
    <definedName name="____P4">{#N/A,#N/A,FALSE,"혼합골재"}</definedName>
    <definedName name="____P5">{#N/A,#N/A,FALSE,"배수1"}</definedName>
    <definedName name="____P6">{#N/A,#N/A,FALSE,"2~8번"}</definedName>
    <definedName name="____pa1" localSheetId="5">#REF!</definedName>
    <definedName name="____pa1">#REF!</definedName>
    <definedName name="____pa2" localSheetId="5">#REF!</definedName>
    <definedName name="____pa2">#REF!</definedName>
    <definedName name="____pe22" localSheetId="5">#REF!</definedName>
    <definedName name="____pe22">#REF!</definedName>
    <definedName name="____PI1" localSheetId="5">#REF!</definedName>
    <definedName name="____PI1">#REF!</definedName>
    <definedName name="____PI2" localSheetId="5">#REF!</definedName>
    <definedName name="____PI2">#REF!</definedName>
    <definedName name="____PI48" localSheetId="5">#REF!</definedName>
    <definedName name="____PI48">#REF!</definedName>
    <definedName name="____PI60" localSheetId="5">#REF!</definedName>
    <definedName name="____PI60">#REF!</definedName>
    <definedName name="____pl1" localSheetId="5">#REF!</definedName>
    <definedName name="____pl1">#REF!</definedName>
    <definedName name="____PL2" localSheetId="5">#REF!</definedName>
    <definedName name="____PL2">#REF!</definedName>
    <definedName name="____PL3" localSheetId="5">#REF!</definedName>
    <definedName name="____PL3">#REF!</definedName>
    <definedName name="____PNO10" localSheetId="5">#REF!</definedName>
    <definedName name="____PNO10">#REF!</definedName>
    <definedName name="____PNO3" localSheetId="5">#REF!</definedName>
    <definedName name="____PNO3">#REF!</definedName>
    <definedName name="____PNO4" localSheetId="5">#REF!</definedName>
    <definedName name="____PNO4">#REF!</definedName>
    <definedName name="____PNO5" localSheetId="5">#REF!</definedName>
    <definedName name="____PNO5">#REF!</definedName>
    <definedName name="____PNO6" localSheetId="5">#REF!</definedName>
    <definedName name="____PNO6">#REF!</definedName>
    <definedName name="____PNO7" localSheetId="5">#REF!</definedName>
    <definedName name="____PNO7">#REF!</definedName>
    <definedName name="____PNO8" localSheetId="5">#REF!</definedName>
    <definedName name="____PNO8">#REF!</definedName>
    <definedName name="____PNO9" localSheetId="5">#REF!</definedName>
    <definedName name="____PNO9">#REF!</definedName>
    <definedName name="____PSC19" localSheetId="5">#REF!</definedName>
    <definedName name="____PSC19">#REF!</definedName>
    <definedName name="____q45" hidden="1">{"'용역비'!$A$4:$C$8"}</definedName>
    <definedName name="____qs1" localSheetId="5">#REF!</definedName>
    <definedName name="____qs1">#REF!</definedName>
    <definedName name="____qs12" localSheetId="5">#REF!</definedName>
    <definedName name="____qs12">#REF!</definedName>
    <definedName name="____qs2" localSheetId="5">#REF!</definedName>
    <definedName name="____qs2">#REF!</definedName>
    <definedName name="____qs22" localSheetId="5">#REF!</definedName>
    <definedName name="____qs22">#REF!</definedName>
    <definedName name="____RD1" localSheetId="5">#REF!</definedName>
    <definedName name="____RD1">#REF!</definedName>
    <definedName name="____RD2" localSheetId="5">#REF!</definedName>
    <definedName name="____RD2">#REF!</definedName>
    <definedName name="____RD3" localSheetId="5">#REF!</definedName>
    <definedName name="____RD3">#REF!</definedName>
    <definedName name="____RD4" localSheetId="5">#REF!</definedName>
    <definedName name="____RD4">#REF!</definedName>
    <definedName name="____RD5" localSheetId="5">#REF!</definedName>
    <definedName name="____RD5">#REF!</definedName>
    <definedName name="____RD6" localSheetId="5">#REF!</definedName>
    <definedName name="____RD6">#REF!</definedName>
    <definedName name="____RD7" localSheetId="5">#REF!</definedName>
    <definedName name="____RD7">#REF!</definedName>
    <definedName name="____REH1" localSheetId="5">#REF!</definedName>
    <definedName name="____REH1">#REF!</definedName>
    <definedName name="____RL1" localSheetId="5">#REF!</definedName>
    <definedName name="____RL1">#REF!</definedName>
    <definedName name="____RL2" localSheetId="5">#REF!</definedName>
    <definedName name="____RL2">#REF!</definedName>
    <definedName name="____RL3" localSheetId="5">#REF!</definedName>
    <definedName name="____RL3">#REF!</definedName>
    <definedName name="____RL4" localSheetId="5">#REF!</definedName>
    <definedName name="____RL4">#REF!</definedName>
    <definedName name="____RL5" localSheetId="5">#REF!</definedName>
    <definedName name="____RL5">#REF!</definedName>
    <definedName name="____RL6" localSheetId="5">#REF!</definedName>
    <definedName name="____RL6">#REF!</definedName>
    <definedName name="____RL7" localSheetId="5">#REF!</definedName>
    <definedName name="____RL7">#REF!</definedName>
    <definedName name="____RO110" localSheetId="5">#REF!</definedName>
    <definedName name="____RO110">#REF!</definedName>
    <definedName name="____RO22" localSheetId="5">#REF!</definedName>
    <definedName name="____RO22">#REF!</definedName>
    <definedName name="____RO35" localSheetId="5">#REF!</definedName>
    <definedName name="____RO35">#REF!</definedName>
    <definedName name="____RO60" localSheetId="5">#REF!</definedName>
    <definedName name="____RO60">#REF!</definedName>
    <definedName name="____RO80" localSheetId="5">#REF!</definedName>
    <definedName name="____RO80">#REF!</definedName>
    <definedName name="____S3">{#N/A,#N/A,FALSE,"포장2"}</definedName>
    <definedName name="____SBB1" localSheetId="5">#REF!</definedName>
    <definedName name="____SBB1">#REF!</definedName>
    <definedName name="____SBB2" localSheetId="5">#REF!</definedName>
    <definedName name="____SBB2">#REF!</definedName>
    <definedName name="____SBB3" localSheetId="5">#REF!</definedName>
    <definedName name="____SBB3">#REF!</definedName>
    <definedName name="____SBB4" localSheetId="5">#REF!</definedName>
    <definedName name="____SBB4">#REF!</definedName>
    <definedName name="____SBB5" localSheetId="5">#REF!</definedName>
    <definedName name="____SBB5">#REF!</definedName>
    <definedName name="____SCH1" localSheetId="5">#REF!</definedName>
    <definedName name="____SCH1">#REF!</definedName>
    <definedName name="____SD13" localSheetId="5">#REF!</definedName>
    <definedName name="____SD13">#REF!</definedName>
    <definedName name="____SD19" localSheetId="5">#REF!</definedName>
    <definedName name="____SD19">#REF!</definedName>
    <definedName name="____sd26" localSheetId="5">#REF!</definedName>
    <definedName name="____sd26">#REF!</definedName>
    <definedName name="____SH1" localSheetId="5">#REF!</definedName>
    <definedName name="____SH1">#REF!</definedName>
    <definedName name="____SH10" localSheetId="5">#REF!</definedName>
    <definedName name="____SH10">#REF!</definedName>
    <definedName name="____SH11" localSheetId="5">#REF!</definedName>
    <definedName name="____SH11">#REF!</definedName>
    <definedName name="____SH12" localSheetId="5">#REF!</definedName>
    <definedName name="____SH12">#REF!</definedName>
    <definedName name="____SH13" localSheetId="5">#REF!</definedName>
    <definedName name="____SH13">#REF!</definedName>
    <definedName name="____SH14" localSheetId="5">#REF!</definedName>
    <definedName name="____SH14">#REF!</definedName>
    <definedName name="____SH15" localSheetId="5">#REF!</definedName>
    <definedName name="____SH15">#REF!</definedName>
    <definedName name="____SH16" localSheetId="5">#REF!</definedName>
    <definedName name="____SH16">#REF!</definedName>
    <definedName name="____SH17" localSheetId="5">#REF!</definedName>
    <definedName name="____SH17">#REF!</definedName>
    <definedName name="____SH18" localSheetId="5">#REF!</definedName>
    <definedName name="____SH18">#REF!</definedName>
    <definedName name="____SH19" localSheetId="5">#REF!</definedName>
    <definedName name="____SH19">#REF!</definedName>
    <definedName name="____SH2" localSheetId="5">#REF!</definedName>
    <definedName name="____SH2">#REF!</definedName>
    <definedName name="____SH20" localSheetId="5">#REF!</definedName>
    <definedName name="____SH20">#REF!</definedName>
    <definedName name="____SH3" localSheetId="5">#REF!</definedName>
    <definedName name="____SH3">#REF!</definedName>
    <definedName name="____SH8" localSheetId="5">#REF!</definedName>
    <definedName name="____SH8">#REF!</definedName>
    <definedName name="____SH9" localSheetId="5">#REF!</definedName>
    <definedName name="____SH9">#REF!</definedName>
    <definedName name="____SHH1" localSheetId="5">#REF!</definedName>
    <definedName name="____SHH1">#REF!</definedName>
    <definedName name="____SHH2" localSheetId="5">#REF!</definedName>
    <definedName name="____SHH2">#REF!</definedName>
    <definedName name="____SHH3" localSheetId="5">#REF!</definedName>
    <definedName name="____SHH3">#REF!</definedName>
    <definedName name="____sp1" localSheetId="5">#REF!</definedName>
    <definedName name="____sp1">#REF!</definedName>
    <definedName name="____sp2" localSheetId="5">#REF!</definedName>
    <definedName name="____sp2">#REF!</definedName>
    <definedName name="____sp3" localSheetId="5">#REF!</definedName>
    <definedName name="____sp3">#REF!</definedName>
    <definedName name="____SS1" localSheetId="5">#REF!</definedName>
    <definedName name="____SS1">#REF!</definedName>
    <definedName name="____SS2" localSheetId="5">#REF!</definedName>
    <definedName name="____SS2">#REF!</definedName>
    <definedName name="____ST1" localSheetId="5">#REF!</definedName>
    <definedName name="____ST1">#REF!</definedName>
    <definedName name="____t5" localSheetId="5">#REF!</definedName>
    <definedName name="____t5">#REF!</definedName>
    <definedName name="____TC1" localSheetId="5">#REF!</definedName>
    <definedName name="____TC1">#REF!</definedName>
    <definedName name="____TC2" localSheetId="5">#REF!</definedName>
    <definedName name="____TC2">#REF!</definedName>
    <definedName name="____tdl2" localSheetId="5">#REF!</definedName>
    <definedName name="____tdl2">#REF!</definedName>
    <definedName name="____teb1" localSheetId="5">#REF!</definedName>
    <definedName name="____teb1">#REF!</definedName>
    <definedName name="____teb2" localSheetId="5">#REF!</definedName>
    <definedName name="____teb2">#REF!</definedName>
    <definedName name="____teb3" localSheetId="5">#REF!</definedName>
    <definedName name="____teb3">#REF!</definedName>
    <definedName name="____Ted1" localSheetId="5">#REF!</definedName>
    <definedName name="____Ted1">#REF!</definedName>
    <definedName name="____tll2" localSheetId="5">#REF!</definedName>
    <definedName name="____tll2">#REF!</definedName>
    <definedName name="____TON1" localSheetId="5">#REF!</definedName>
    <definedName name="____TON1">#REF!</definedName>
    <definedName name="____TON2" localSheetId="5">#REF!</definedName>
    <definedName name="____TON2">#REF!</definedName>
    <definedName name="____tri11" localSheetId="5">#REF!</definedName>
    <definedName name="____tri11">#REF!</definedName>
    <definedName name="____tri12" localSheetId="5">#REF!</definedName>
    <definedName name="____tri12">#REF!</definedName>
    <definedName name="____tri13" localSheetId="5">#REF!</definedName>
    <definedName name="____tri13">#REF!</definedName>
    <definedName name="____tri14" localSheetId="5">#REF!</definedName>
    <definedName name="____tri14">#REF!</definedName>
    <definedName name="____tri15" localSheetId="5">#REF!</definedName>
    <definedName name="____tri15">#REF!</definedName>
    <definedName name="____tri22" localSheetId="5">#REF!</definedName>
    <definedName name="____tri22">#REF!</definedName>
    <definedName name="____tri23" localSheetId="5">#REF!</definedName>
    <definedName name="____tri23">#REF!</definedName>
    <definedName name="____tri24" localSheetId="5">#REF!</definedName>
    <definedName name="____tri24">#REF!</definedName>
    <definedName name="____tri25" localSheetId="5">#REF!</definedName>
    <definedName name="____tri25">#REF!</definedName>
    <definedName name="____tri32" localSheetId="5">#REF!</definedName>
    <definedName name="____tri32">#REF!</definedName>
    <definedName name="____tri33" localSheetId="5">#REF!</definedName>
    <definedName name="____tri33">#REF!</definedName>
    <definedName name="____tri34" localSheetId="5">#REF!</definedName>
    <definedName name="____tri34">#REF!</definedName>
    <definedName name="____tri35" localSheetId="5">#REF!</definedName>
    <definedName name="____tri35">#REF!</definedName>
    <definedName name="____tri42" localSheetId="5">#REF!</definedName>
    <definedName name="____tri42">#REF!</definedName>
    <definedName name="____tri43" localSheetId="5">#REF!</definedName>
    <definedName name="____tri43">#REF!</definedName>
    <definedName name="____tri44" localSheetId="5">#REF!</definedName>
    <definedName name="____tri44">#REF!</definedName>
    <definedName name="____tri45" localSheetId="5">#REF!</definedName>
    <definedName name="____tri45">#REF!</definedName>
    <definedName name="____Ts1" localSheetId="5">#REF!</definedName>
    <definedName name="____Ts1">#REF!</definedName>
    <definedName name="____tt1">"tt1"</definedName>
    <definedName name="____TT2" localSheetId="5">#REF!</definedName>
    <definedName name="____TT2">#REF!</definedName>
    <definedName name="____TT3" localSheetId="5">#REF!</definedName>
    <definedName name="____TT3">#REF!</definedName>
    <definedName name="____TW1" localSheetId="5">#REF!</definedName>
    <definedName name="____TW1">#REF!</definedName>
    <definedName name="____TW2" localSheetId="5">#REF!</definedName>
    <definedName name="____TW2">#REF!</definedName>
    <definedName name="____Ty1" localSheetId="5">#REF!</definedName>
    <definedName name="____Ty1">#REF!</definedName>
    <definedName name="____Ty2" localSheetId="5">#REF!</definedName>
    <definedName name="____Ty2">#REF!</definedName>
    <definedName name="____u1" localSheetId="5">#REF!</definedName>
    <definedName name="____u1">#REF!</definedName>
    <definedName name="____vhw1" localSheetId="5">#REF!</definedName>
    <definedName name="____vhw1">#REF!</definedName>
    <definedName name="____vvw1" localSheetId="5">#REF!</definedName>
    <definedName name="____vvw1">#REF!</definedName>
    <definedName name="____WC1" localSheetId="5">#REF!</definedName>
    <definedName name="____WC1">#REF!</definedName>
    <definedName name="____wcv1" localSheetId="5">#REF!</definedName>
    <definedName name="____wcv1">#REF!</definedName>
    <definedName name="____wcv2" localSheetId="5">#REF!</definedName>
    <definedName name="____wcv2">#REF!</definedName>
    <definedName name="____wcv3" localSheetId="5">#REF!</definedName>
    <definedName name="____wcv3">#REF!</definedName>
    <definedName name="____wcv4" localSheetId="5">#REF!</definedName>
    <definedName name="____wcv4">#REF!</definedName>
    <definedName name="____wcv5" localSheetId="5">#REF!</definedName>
    <definedName name="____wcv5">#REF!</definedName>
    <definedName name="____wd1" localSheetId="5">#REF!</definedName>
    <definedName name="____wd1">#REF!</definedName>
    <definedName name="____wd2" localSheetId="5">#REF!</definedName>
    <definedName name="____wd2">#REF!</definedName>
    <definedName name="____WW2" localSheetId="5">#REF!</definedName>
    <definedName name="____WW2">#REF!</definedName>
    <definedName name="____WW6" localSheetId="5">#REF!</definedName>
    <definedName name="____WW6">#REF!</definedName>
    <definedName name="____XS1" localSheetId="5">#REF!</definedName>
    <definedName name="____XS1">#REF!</definedName>
    <definedName name="____XS2" localSheetId="5">#REF!</definedName>
    <definedName name="____XS2">#REF!</definedName>
    <definedName name="____XS3" localSheetId="5">#REF!</definedName>
    <definedName name="____XS3">#REF!</definedName>
    <definedName name="____XX6" localSheetId="5">#REF!</definedName>
    <definedName name="____XX6">#REF!</definedName>
    <definedName name="____XX7" localSheetId="5">#REF!</definedName>
    <definedName name="____XX7">#REF!</definedName>
    <definedName name="____zz1" localSheetId="5">#REF!</definedName>
    <definedName name="____zz1">#REF!</definedName>
    <definedName name="____zz2" localSheetId="5">#REF!</definedName>
    <definedName name="____zz2">#REF!</definedName>
    <definedName name="____zz3" localSheetId="5">#REF!</definedName>
    <definedName name="____zz3">#REF!</definedName>
    <definedName name="___10" localSheetId="5">#REF!</definedName>
    <definedName name="___10">#REF!</definedName>
    <definedName name="___11" localSheetId="5">#REF!</definedName>
    <definedName name="___11">#REF!</definedName>
    <definedName name="___6" localSheetId="5">#REF!</definedName>
    <definedName name="___6">#REF!</definedName>
    <definedName name="___7" localSheetId="5">#REF!</definedName>
    <definedName name="___7">#REF!</definedName>
    <definedName name="___8" localSheetId="5">#REF!</definedName>
    <definedName name="___8">#REF!</definedName>
    <definedName name="___9" localSheetId="5">#REF!</definedName>
    <definedName name="___9">#REF!</definedName>
    <definedName name="___a1">#N/A</definedName>
    <definedName name="___a10">#N/A</definedName>
    <definedName name="___a100000" localSheetId="5">#REF!</definedName>
    <definedName name="___a100000">#REF!</definedName>
    <definedName name="___a11">#N/A</definedName>
    <definedName name="___a12">#N/A</definedName>
    <definedName name="___a13">#N/A</definedName>
    <definedName name="___a14">#N/A</definedName>
    <definedName name="___a15">#N/A</definedName>
    <definedName name="___a16">#N/A</definedName>
    <definedName name="___a17">#N/A</definedName>
    <definedName name="___A183154" localSheetId="5">#REF!</definedName>
    <definedName name="___A183154">#REF!</definedName>
    <definedName name="___a2">#N/A</definedName>
    <definedName name="___A21000" localSheetId="5">#REF!</definedName>
    <definedName name="___A21000">#REF!</definedName>
    <definedName name="___a3">#N/A</definedName>
    <definedName name="___a4">#N/A</definedName>
    <definedName name="___a5">#N/A</definedName>
    <definedName name="___a6">#N/A</definedName>
    <definedName name="___a7">#N/A</definedName>
    <definedName name="___a8">#N/A</definedName>
    <definedName name="___a9">#N/A</definedName>
    <definedName name="___aab42" localSheetId="5">#REF!</definedName>
    <definedName name="___aab42">#REF!</definedName>
    <definedName name="___as1" localSheetId="5" hidden="1">#REF!</definedName>
    <definedName name="___as1" hidden="1">#REF!</definedName>
    <definedName name="___B2" localSheetId="5">#REF!</definedName>
    <definedName name="___B2">#REF!</definedName>
    <definedName name="___bar10" localSheetId="5">#REF!</definedName>
    <definedName name="___bar10">#REF!</definedName>
    <definedName name="___bar13" localSheetId="5">#REF!</definedName>
    <definedName name="___bar13">#REF!</definedName>
    <definedName name="___bar16" localSheetId="5">#REF!</definedName>
    <definedName name="___bar16">#REF!</definedName>
    <definedName name="___bar19" localSheetId="5">#REF!</definedName>
    <definedName name="___bar19">#REF!</definedName>
    <definedName name="___bar22" localSheetId="5">#REF!</definedName>
    <definedName name="___bar22">#REF!</definedName>
    <definedName name="___bar25" localSheetId="5">#REF!</definedName>
    <definedName name="___bar25">#REF!</definedName>
    <definedName name="___bar29" localSheetId="5">#REF!</definedName>
    <definedName name="___bar29">#REF!</definedName>
    <definedName name="___bar32" localSheetId="5">#REF!</definedName>
    <definedName name="___bar32">#REF!</definedName>
    <definedName name="___bv3" localSheetId="5">BlankMacro1</definedName>
    <definedName name="___bv3">BlankMacro1</definedName>
    <definedName name="___BVS1" localSheetId="5">#REF!</definedName>
    <definedName name="___BVS1">#REF!</definedName>
    <definedName name="___BVS2" localSheetId="5">#REF!</definedName>
    <definedName name="___BVS2">#REF!</definedName>
    <definedName name="___C" localSheetId="5">#REF!</definedName>
    <definedName name="___C">#REF!</definedName>
    <definedName name="___CON135" localSheetId="5">#REF!</definedName>
    <definedName name="___CON135">#REF!</definedName>
    <definedName name="___CON210" localSheetId="5">#REF!</definedName>
    <definedName name="___CON210">#REF!</definedName>
    <definedName name="___CON240" localSheetId="5">#REF!</definedName>
    <definedName name="___CON240">#REF!</definedName>
    <definedName name="___ctc1" localSheetId="5">#REF!</definedName>
    <definedName name="___ctc1">#REF!</definedName>
    <definedName name="___ctc2" localSheetId="5">#REF!</definedName>
    <definedName name="___ctc2">#REF!</definedName>
    <definedName name="___ctc3" localSheetId="5">#REF!</definedName>
    <definedName name="___ctc3">#REF!</definedName>
    <definedName name="___ddd1" localSheetId="5">#REF!</definedName>
    <definedName name="___ddd1">#REF!</definedName>
    <definedName name="___DOG1" localSheetId="5">#REF!</definedName>
    <definedName name="___DOG1">#REF!</definedName>
    <definedName name="___DOG2" localSheetId="5">#REF!</definedName>
    <definedName name="___DOG2">#REF!</definedName>
    <definedName name="___DOG3" localSheetId="5">#REF!</definedName>
    <definedName name="___DOG3">#REF!</definedName>
    <definedName name="___DOG4" localSheetId="5">#REF!</definedName>
    <definedName name="___DOG4">#REF!</definedName>
    <definedName name="___E81161" localSheetId="5">#REF!</definedName>
    <definedName name="___E81161">#REF!</definedName>
    <definedName name="___EE1" hidden="1">{#N/A,#N/A,FALSE,"단가표지"}</definedName>
    <definedName name="___ee3" localSheetId="5">BlankMacro1</definedName>
    <definedName name="___ee3">BlankMacro1</definedName>
    <definedName name="___ELL1" localSheetId="5">#REF!</definedName>
    <definedName name="___ELL1">#REF!</definedName>
    <definedName name="___ELL2" localSheetId="5">#REF!</definedName>
    <definedName name="___ELL2">#REF!</definedName>
    <definedName name="___en1" localSheetId="5">#REF!</definedName>
    <definedName name="___en1">#REF!</definedName>
    <definedName name="___ER465" localSheetId="5">#REF!</definedName>
    <definedName name="___ER465">#REF!</definedName>
    <definedName name="___GHH1" localSheetId="5">#REF!</definedName>
    <definedName name="___GHH1">#REF!</definedName>
    <definedName name="___GHH2" localSheetId="5">#REF!</definedName>
    <definedName name="___GHH2">#REF!</definedName>
    <definedName name="___H81192" localSheetId="5">#REF!</definedName>
    <definedName name="___H81192">#REF!</definedName>
    <definedName name="___H91164" localSheetId="5">#REF!</definedName>
    <definedName name="___H91164">#REF!</definedName>
    <definedName name="___HSH1" localSheetId="5">#REF!</definedName>
    <definedName name="___HSH1">#REF!</definedName>
    <definedName name="___HSH2" localSheetId="5">#REF!</definedName>
    <definedName name="___HSH2">#REF!</definedName>
    <definedName name="___hun1" localSheetId="5">#REF!</definedName>
    <definedName name="___hun1">#REF!</definedName>
    <definedName name="___hun2" localSheetId="5">#REF!</definedName>
    <definedName name="___hun2">#REF!</definedName>
    <definedName name="___IV65999" localSheetId="5">#REF!</definedName>
    <definedName name="___IV65999">#REF!</definedName>
    <definedName name="___IV66000" localSheetId="5">#REF!</definedName>
    <definedName name="___IV66000">#REF!</definedName>
    <definedName name="___IV69999" localSheetId="5">#REF!</definedName>
    <definedName name="___IV69999">#REF!</definedName>
    <definedName name="___IV70000" localSheetId="5">#REF!</definedName>
    <definedName name="___IV70000">#REF!</definedName>
    <definedName name="___IV99999" localSheetId="5">#REF!</definedName>
    <definedName name="___IV99999">#REF!</definedName>
    <definedName name="___JEA1" localSheetId="5">#REF!</definedName>
    <definedName name="___JEA1">#REF!</definedName>
    <definedName name="___JEA2" localSheetId="5">#REF!</definedName>
    <definedName name="___JEA2">#REF!</definedName>
    <definedName name="___JHY1">#N/A</definedName>
    <definedName name="___JHY2">#N/A</definedName>
    <definedName name="___JOI13" localSheetId="5">#REF!</definedName>
    <definedName name="___JOI13">#REF!</definedName>
    <definedName name="___JS1" localSheetId="5">#REF!</definedName>
    <definedName name="___JS1">#REF!</definedName>
    <definedName name="___JS2" localSheetId="5">#REF!</definedName>
    <definedName name="___JS2">#REF!</definedName>
    <definedName name="___ju8" hidden="1">{"'광피스표'!$A$3:$N$54"}</definedName>
    <definedName name="___Key1" localSheetId="5">#REF!</definedName>
    <definedName name="___Key1">#REF!</definedName>
    <definedName name="___kM1" localSheetId="5">#REF!</definedName>
    <definedName name="___kM1">#REF!</definedName>
    <definedName name="___kM2" localSheetId="5">#REF!</definedName>
    <definedName name="___kM2">#REF!</definedName>
    <definedName name="___kM3" localSheetId="5">#REF!</definedName>
    <definedName name="___kM3">#REF!</definedName>
    <definedName name="___L1" localSheetId="5">#REF!</definedName>
    <definedName name="___L1">#REF!</definedName>
    <definedName name="___L2" localSheetId="5">#REF!</definedName>
    <definedName name="___L2">#REF!</definedName>
    <definedName name="___L3" localSheetId="5">#REF!</definedName>
    <definedName name="___L3">#REF!</definedName>
    <definedName name="___L4" localSheetId="5">#REF!</definedName>
    <definedName name="___L4">#REF!</definedName>
    <definedName name="___L5" localSheetId="5">#REF!</definedName>
    <definedName name="___L5">#REF!</definedName>
    <definedName name="___L6" localSheetId="5">#REF!</definedName>
    <definedName name="___L6">#REF!</definedName>
    <definedName name="___LKS1">#N/A</definedName>
    <definedName name="___LKS2">#N/A</definedName>
    <definedName name="___LL1" localSheetId="5">#REF!</definedName>
    <definedName name="___LL1">#REF!</definedName>
    <definedName name="___ll15" localSheetId="5">#REF!</definedName>
    <definedName name="___ll15">#REF!</definedName>
    <definedName name="___LL2" localSheetId="5">#REF!</definedName>
    <definedName name="___LL2">#REF!</definedName>
    <definedName name="___LL3" localSheetId="5">#REF!</definedName>
    <definedName name="___LL3">#REF!</definedName>
    <definedName name="___LP1" localSheetId="5">#REF!</definedName>
    <definedName name="___LP1">#REF!</definedName>
    <definedName name="___LP2" localSheetId="5">#REF!</definedName>
    <definedName name="___LP2">#REF!</definedName>
    <definedName name="___LPB1" localSheetId="5">#REF!</definedName>
    <definedName name="___LPB1">#REF!</definedName>
    <definedName name="___LPK1" localSheetId="5">#REF!</definedName>
    <definedName name="___LPK1">#REF!</definedName>
    <definedName name="___LS1" localSheetId="5">#REF!</definedName>
    <definedName name="___LS1">#REF!</definedName>
    <definedName name="___LS2" localSheetId="5">#REF!</definedName>
    <definedName name="___LS2">#REF!</definedName>
    <definedName name="___LS3" localSheetId="5">#REF!</definedName>
    <definedName name="___LS3">#REF!</definedName>
    <definedName name="___LS4" localSheetId="5">#REF!</definedName>
    <definedName name="___LS4">#REF!</definedName>
    <definedName name="___LU1" localSheetId="5">#REF!</definedName>
    <definedName name="___LU1">#REF!</definedName>
    <definedName name="___LU2" localSheetId="5">#REF!</definedName>
    <definedName name="___LU2">#REF!</definedName>
    <definedName name="___LV01" localSheetId="5">#REF!</definedName>
    <definedName name="___LV01">#REF!</definedName>
    <definedName name="___MaL1" localSheetId="5">#REF!</definedName>
    <definedName name="___MaL1">#REF!</definedName>
    <definedName name="___MaL2" localSheetId="5">#REF!</definedName>
    <definedName name="___MaL2">#REF!</definedName>
    <definedName name="___mcv1" localSheetId="5">#REF!</definedName>
    <definedName name="___mcv1">#REF!</definedName>
    <definedName name="___mcv2" localSheetId="5">#REF!</definedName>
    <definedName name="___mcv2">#REF!</definedName>
    <definedName name="___mcv3" localSheetId="5">#REF!</definedName>
    <definedName name="___mcv3">#REF!</definedName>
    <definedName name="___mcv4" localSheetId="5">#REF!</definedName>
    <definedName name="___mcv4">#REF!</definedName>
    <definedName name="___mcv5" localSheetId="5">#REF!</definedName>
    <definedName name="___mcv5">#REF!</definedName>
    <definedName name="___mhw1" localSheetId="5">#REF!</definedName>
    <definedName name="___mhw1">#REF!</definedName>
    <definedName name="___mn1" localSheetId="5">#REF!</definedName>
    <definedName name="___mn1">#REF!</definedName>
    <definedName name="___mvw1" localSheetId="5">#REF!</definedName>
    <definedName name="___mvw1">#REF!</definedName>
    <definedName name="___NMB96" localSheetId="5">#REF!</definedName>
    <definedName name="___NMB96">#REF!</definedName>
    <definedName name="___NP1" localSheetId="5">#REF!</definedName>
    <definedName name="___NP1">#REF!</definedName>
    <definedName name="___NP2" localSheetId="5">#REF!</definedName>
    <definedName name="___NP2">#REF!</definedName>
    <definedName name="___NS1" localSheetId="5">#REF!</definedName>
    <definedName name="___NS1">#REF!</definedName>
    <definedName name="___NS2" localSheetId="5">#REF!</definedName>
    <definedName name="___NS2">#REF!</definedName>
    <definedName name="___NS3" localSheetId="5">#REF!</definedName>
    <definedName name="___NS3">#REF!</definedName>
    <definedName name="___NS4" localSheetId="5">#REF!</definedName>
    <definedName name="___NS4">#REF!</definedName>
    <definedName name="___NSH1" localSheetId="5">#REF!</definedName>
    <definedName name="___NSH1">#REF!</definedName>
    <definedName name="___NSH2" localSheetId="5">#REF!</definedName>
    <definedName name="___NSH2">#REF!</definedName>
    <definedName name="___P3" hidden="1">{#N/A,#N/A,FALSE,"배수1"}</definedName>
    <definedName name="___P4" hidden="1">{#N/A,#N/A,FALSE,"혼합골재"}</definedName>
    <definedName name="___P5" hidden="1">{#N/A,#N/A,FALSE,"배수1"}</definedName>
    <definedName name="___P6" hidden="1">{#N/A,#N/A,FALSE,"2~8번"}</definedName>
    <definedName name="___pa1" localSheetId="5">#REF!</definedName>
    <definedName name="___pa1">#REF!</definedName>
    <definedName name="___pa2" localSheetId="5">#REF!</definedName>
    <definedName name="___pa2">#REF!</definedName>
    <definedName name="___pe22" localSheetId="5">#REF!</definedName>
    <definedName name="___pe22">#REF!</definedName>
    <definedName name="___PI1" localSheetId="5">#REF!</definedName>
    <definedName name="___PI1">#REF!</definedName>
    <definedName name="___PI2" localSheetId="5">#REF!</definedName>
    <definedName name="___PI2">#REF!</definedName>
    <definedName name="___PI48" localSheetId="5">#REF!</definedName>
    <definedName name="___PI48">#REF!</definedName>
    <definedName name="___PI60" localSheetId="5">#REF!</definedName>
    <definedName name="___PI60">#REF!</definedName>
    <definedName name="___pl1" localSheetId="5">#REF!</definedName>
    <definedName name="___pl1">#REF!</definedName>
    <definedName name="___PL2" localSheetId="5">#REF!</definedName>
    <definedName name="___PL2">#REF!</definedName>
    <definedName name="___PL3" localSheetId="5">#REF!</definedName>
    <definedName name="___PL3">#REF!</definedName>
    <definedName name="___PNO10" localSheetId="5">#REF!</definedName>
    <definedName name="___PNO10">#REF!</definedName>
    <definedName name="___PNO3" localSheetId="5">#REF!</definedName>
    <definedName name="___PNO3">#REF!</definedName>
    <definedName name="___PNO4" localSheetId="5">#REF!</definedName>
    <definedName name="___PNO4">#REF!</definedName>
    <definedName name="___PNO5" localSheetId="5">#REF!</definedName>
    <definedName name="___PNO5">#REF!</definedName>
    <definedName name="___PNO6" localSheetId="5">#REF!</definedName>
    <definedName name="___PNO6">#REF!</definedName>
    <definedName name="___PNO7" localSheetId="5">#REF!</definedName>
    <definedName name="___PNO7">#REF!</definedName>
    <definedName name="___PNO8" localSheetId="5">#REF!</definedName>
    <definedName name="___PNO8">#REF!</definedName>
    <definedName name="___PNO9" localSheetId="5">#REF!</definedName>
    <definedName name="___PNO9">#REF!</definedName>
    <definedName name="___PSC19" localSheetId="5">#REF!</definedName>
    <definedName name="___PSC19">#REF!</definedName>
    <definedName name="___PVC30" localSheetId="5">#REF!</definedName>
    <definedName name="___PVC30">#REF!</definedName>
    <definedName name="___q45" hidden="1">{"'용역비'!$A$4:$C$8"}</definedName>
    <definedName name="___qs1" localSheetId="5">#REF!</definedName>
    <definedName name="___qs1">#REF!</definedName>
    <definedName name="___qs12" localSheetId="5">#REF!</definedName>
    <definedName name="___qs12">#REF!</definedName>
    <definedName name="___qs2" localSheetId="5">#REF!</definedName>
    <definedName name="___qs2">#REF!</definedName>
    <definedName name="___qs22" localSheetId="5">#REF!</definedName>
    <definedName name="___qs22">#REF!</definedName>
    <definedName name="___RD1" localSheetId="5">#REF!</definedName>
    <definedName name="___RD1">#REF!</definedName>
    <definedName name="___RD2" localSheetId="5">#REF!</definedName>
    <definedName name="___RD2">#REF!</definedName>
    <definedName name="___RD3" localSheetId="5">#REF!</definedName>
    <definedName name="___RD3">#REF!</definedName>
    <definedName name="___RD4" localSheetId="5">#REF!</definedName>
    <definedName name="___RD4">#REF!</definedName>
    <definedName name="___RD5" localSheetId="5">#REF!</definedName>
    <definedName name="___RD5">#REF!</definedName>
    <definedName name="___REH1" localSheetId="5">#REF!</definedName>
    <definedName name="___REH1">#REF!</definedName>
    <definedName name="___RL1" localSheetId="5">#REF!</definedName>
    <definedName name="___RL1">#REF!</definedName>
    <definedName name="___RL2" localSheetId="5">#REF!</definedName>
    <definedName name="___RL2">#REF!</definedName>
    <definedName name="___RL3" localSheetId="5">#REF!</definedName>
    <definedName name="___RL3">#REF!</definedName>
    <definedName name="___RL4" localSheetId="5">#REF!</definedName>
    <definedName name="___RL4">#REF!</definedName>
    <definedName name="___RO110" localSheetId="5">#REF!</definedName>
    <definedName name="___RO110">#REF!</definedName>
    <definedName name="___RO22" localSheetId="5">#REF!</definedName>
    <definedName name="___RO22">#REF!</definedName>
    <definedName name="___RO35" localSheetId="5">#REF!</definedName>
    <definedName name="___RO35">#REF!</definedName>
    <definedName name="___RO60" localSheetId="5">#REF!</definedName>
    <definedName name="___RO60">#REF!</definedName>
    <definedName name="___RO80" localSheetId="5">#REF!</definedName>
    <definedName name="___RO80">#REF!</definedName>
    <definedName name="___s1" localSheetId="5">#REF!</definedName>
    <definedName name="___s1">#REF!</definedName>
    <definedName name="___S3" hidden="1">{#N/A,#N/A,FALSE,"포장2"}</definedName>
    <definedName name="___SA1" localSheetId="5">#REF!</definedName>
    <definedName name="___SA1">#REF!</definedName>
    <definedName name="___SBB1" localSheetId="5">#REF!</definedName>
    <definedName name="___SBB1">#REF!</definedName>
    <definedName name="___SBB2" localSheetId="5">#REF!</definedName>
    <definedName name="___SBB2">#REF!</definedName>
    <definedName name="___SBB3" localSheetId="5">#REF!</definedName>
    <definedName name="___SBB3">#REF!</definedName>
    <definedName name="___SBB4" localSheetId="5">#REF!</definedName>
    <definedName name="___SBB4">#REF!</definedName>
    <definedName name="___SBB5" localSheetId="5">#REF!</definedName>
    <definedName name="___SBB5">#REF!</definedName>
    <definedName name="___SCH1" localSheetId="5">#REF!</definedName>
    <definedName name="___SCH1">#REF!</definedName>
    <definedName name="___SD13" localSheetId="5">#REF!</definedName>
    <definedName name="___SD13">#REF!</definedName>
    <definedName name="___SD16" localSheetId="5">#REF!</definedName>
    <definedName name="___SD16">#REF!</definedName>
    <definedName name="___SD19" localSheetId="5">#REF!</definedName>
    <definedName name="___SD19">#REF!</definedName>
    <definedName name="___SD22" localSheetId="5">#REF!</definedName>
    <definedName name="___SD22">#REF!</definedName>
    <definedName name="___SD25" localSheetId="5">#REF!</definedName>
    <definedName name="___SD25">#REF!</definedName>
    <definedName name="___sd26" localSheetId="5">#REF!</definedName>
    <definedName name="___sd26">#REF!</definedName>
    <definedName name="___SH1" localSheetId="5">#REF!</definedName>
    <definedName name="___SH1">#REF!</definedName>
    <definedName name="___SH2" localSheetId="5">#REF!</definedName>
    <definedName name="___SH2">#REF!</definedName>
    <definedName name="___SH3" localSheetId="5">#REF!</definedName>
    <definedName name="___SH3">#REF!</definedName>
    <definedName name="___SHH1" localSheetId="5">#REF!</definedName>
    <definedName name="___SHH1">#REF!</definedName>
    <definedName name="___SHH2" localSheetId="5">#REF!</definedName>
    <definedName name="___SHH2">#REF!</definedName>
    <definedName name="___SHH3" localSheetId="5">#REF!</definedName>
    <definedName name="___SHH3">#REF!</definedName>
    <definedName name="___sp1" localSheetId="5">#REF!</definedName>
    <definedName name="___sp1">#REF!</definedName>
    <definedName name="___sp2" localSheetId="5">#REF!</definedName>
    <definedName name="___sp2">#REF!</definedName>
    <definedName name="___sp3" localSheetId="5">#REF!</definedName>
    <definedName name="___sp3">#REF!</definedName>
    <definedName name="___SS1" localSheetId="5">#REF!</definedName>
    <definedName name="___SS1">#REF!</definedName>
    <definedName name="___SS2" localSheetId="5">#REF!</definedName>
    <definedName name="___SS2">#REF!</definedName>
    <definedName name="___ST1" localSheetId="5">#REF!</definedName>
    <definedName name="___ST1">#REF!</definedName>
    <definedName name="___SW2" hidden="1">{#N/A,#N/A,FALSE,"전력간선"}</definedName>
    <definedName name="___t5" localSheetId="5">#REF!</definedName>
    <definedName name="___t5">#REF!</definedName>
    <definedName name="___TC1" localSheetId="5">#REF!</definedName>
    <definedName name="___TC1">#REF!</definedName>
    <definedName name="___TC2" localSheetId="5">#REF!</definedName>
    <definedName name="___TC2">#REF!</definedName>
    <definedName name="___tdl2" localSheetId="5">#REF!</definedName>
    <definedName name="___tdl2">#REF!</definedName>
    <definedName name="___teb1" localSheetId="5">#REF!</definedName>
    <definedName name="___teb1">#REF!</definedName>
    <definedName name="___teb2" localSheetId="5">#REF!</definedName>
    <definedName name="___teb2">#REF!</definedName>
    <definedName name="___teb3" localSheetId="5">#REF!</definedName>
    <definedName name="___teb3">#REF!</definedName>
    <definedName name="___Ted1" localSheetId="5">#REF!</definedName>
    <definedName name="___Ted1">#REF!</definedName>
    <definedName name="___tll2" localSheetId="5">#REF!</definedName>
    <definedName name="___tll2">#REF!</definedName>
    <definedName name="___TON1" localSheetId="5">#REF!</definedName>
    <definedName name="___TON1">#REF!</definedName>
    <definedName name="___TON2" localSheetId="5">#REF!</definedName>
    <definedName name="___TON2">#REF!</definedName>
    <definedName name="___tri11" localSheetId="5">#REF!</definedName>
    <definedName name="___tri11">#REF!</definedName>
    <definedName name="___tri12" localSheetId="5">#REF!</definedName>
    <definedName name="___tri12">#REF!</definedName>
    <definedName name="___tri13" localSheetId="5">#REF!</definedName>
    <definedName name="___tri13">#REF!</definedName>
    <definedName name="___tri14" localSheetId="5">#REF!</definedName>
    <definedName name="___tri14">#REF!</definedName>
    <definedName name="___tri15" localSheetId="5">#REF!</definedName>
    <definedName name="___tri15">#REF!</definedName>
    <definedName name="___tri22" localSheetId="5">#REF!</definedName>
    <definedName name="___tri22">#REF!</definedName>
    <definedName name="___tri23" localSheetId="5">#REF!</definedName>
    <definedName name="___tri23">#REF!</definedName>
    <definedName name="___tri24" localSheetId="5">#REF!</definedName>
    <definedName name="___tri24">#REF!</definedName>
    <definedName name="___tri25" localSheetId="5">#REF!</definedName>
    <definedName name="___tri25">#REF!</definedName>
    <definedName name="___tri32" localSheetId="5">#REF!</definedName>
    <definedName name="___tri32">#REF!</definedName>
    <definedName name="___tri33" localSheetId="5">#REF!</definedName>
    <definedName name="___tri33">#REF!</definedName>
    <definedName name="___tri34" localSheetId="5">#REF!</definedName>
    <definedName name="___tri34">#REF!</definedName>
    <definedName name="___tri35" localSheetId="5">#REF!</definedName>
    <definedName name="___tri35">#REF!</definedName>
    <definedName name="___tri42" localSheetId="5">#REF!</definedName>
    <definedName name="___tri42">#REF!</definedName>
    <definedName name="___tri43" localSheetId="5">#REF!</definedName>
    <definedName name="___tri43">#REF!</definedName>
    <definedName name="___tri44" localSheetId="5">#REF!</definedName>
    <definedName name="___tri44">#REF!</definedName>
    <definedName name="___tri45" localSheetId="5">#REF!</definedName>
    <definedName name="___tri45">#REF!</definedName>
    <definedName name="___Ts1" localSheetId="5">#REF!</definedName>
    <definedName name="___Ts1">#REF!</definedName>
    <definedName name="___tt1">"tt1"</definedName>
    <definedName name="___TT2" localSheetId="5">#REF!</definedName>
    <definedName name="___TT2">#REF!</definedName>
    <definedName name="___TT3" localSheetId="5">#REF!</definedName>
    <definedName name="___TT3">#REF!</definedName>
    <definedName name="___TW1" localSheetId="5">#REF!</definedName>
    <definedName name="___TW1">#REF!</definedName>
    <definedName name="___TW2" localSheetId="5">#REF!</definedName>
    <definedName name="___TW2">#REF!</definedName>
    <definedName name="___Ty1" localSheetId="5">#REF!</definedName>
    <definedName name="___Ty1">#REF!</definedName>
    <definedName name="___Ty2" localSheetId="5">#REF!</definedName>
    <definedName name="___Ty2">#REF!</definedName>
    <definedName name="___u1" localSheetId="5">#REF!</definedName>
    <definedName name="___u1">#REF!</definedName>
    <definedName name="___UP1" localSheetId="5">#REF!</definedName>
    <definedName name="___UP1">#REF!</definedName>
    <definedName name="___UP2" localSheetId="5">#REF!</definedName>
    <definedName name="___UP2">#REF!</definedName>
    <definedName name="___vhw1" localSheetId="5">#REF!</definedName>
    <definedName name="___vhw1">#REF!</definedName>
    <definedName name="___VMS2" localSheetId="5" hidden="1">#REF!</definedName>
    <definedName name="___VMS2" hidden="1">#REF!</definedName>
    <definedName name="___vvw1" localSheetId="5">#REF!</definedName>
    <definedName name="___vvw1">#REF!</definedName>
    <definedName name="___WC1" localSheetId="5">#REF!</definedName>
    <definedName name="___WC1">#REF!</definedName>
    <definedName name="___wcv1" localSheetId="5">#REF!</definedName>
    <definedName name="___wcv1">#REF!</definedName>
    <definedName name="___wcv2" localSheetId="5">#REF!</definedName>
    <definedName name="___wcv2">#REF!</definedName>
    <definedName name="___wcv3" localSheetId="5">#REF!</definedName>
    <definedName name="___wcv3">#REF!</definedName>
    <definedName name="___wcv4" localSheetId="5">#REF!</definedName>
    <definedName name="___wcv4">#REF!</definedName>
    <definedName name="___wcv5" localSheetId="5">#REF!</definedName>
    <definedName name="___wcv5">#REF!</definedName>
    <definedName name="___wd1" localSheetId="5">#REF!</definedName>
    <definedName name="___wd1">#REF!</definedName>
    <definedName name="___wd2" localSheetId="5">#REF!</definedName>
    <definedName name="___wd2">#REF!</definedName>
    <definedName name="___WW2" localSheetId="5">#REF!</definedName>
    <definedName name="___WW2">#REF!</definedName>
    <definedName name="___WW6" localSheetId="5">#REF!</definedName>
    <definedName name="___WW6">#REF!</definedName>
    <definedName name="___x4" localSheetId="5" hidden="1">#REF!</definedName>
    <definedName name="___x4" hidden="1">#REF!</definedName>
    <definedName name="___XS1" localSheetId="5">#REF!</definedName>
    <definedName name="___XS1">#REF!</definedName>
    <definedName name="___XX6" localSheetId="5">#REF!</definedName>
    <definedName name="___XX6">#REF!</definedName>
    <definedName name="___XX7" localSheetId="5">#REF!</definedName>
    <definedName name="___XX7">#REF!</definedName>
    <definedName name="___zz1" localSheetId="5">#REF!</definedName>
    <definedName name="___zz1">#REF!</definedName>
    <definedName name="___Zz10137" localSheetId="5">#REF!</definedName>
    <definedName name="___Zz10137">#REF!</definedName>
    <definedName name="___zz2" localSheetId="5">#REF!</definedName>
    <definedName name="___zz2">#REF!</definedName>
    <definedName name="___zz3" localSheetId="5">#REF!</definedName>
    <definedName name="___zz3">#REF!</definedName>
    <definedName name="__10" localSheetId="5">#REF!</definedName>
    <definedName name="__10">#REF!</definedName>
    <definedName name="__11" localSheetId="5">#REF!</definedName>
    <definedName name="__11">#REF!</definedName>
    <definedName name="__123Graph_A" localSheetId="5" hidden="1">'[1]입찰내역 발주처 양식'!#REF!</definedName>
    <definedName name="__123Graph_A" hidden="1">'[1]입찰내역 발주처 양식'!#REF!</definedName>
    <definedName name="__123Graph_AA" hidden="1">[2]Sheet13!$S$50:$AV$50</definedName>
    <definedName name="__123Graph_AB" hidden="1">[2]Sheet13!$S$51:$AV$51</definedName>
    <definedName name="__123Graph_AC" hidden="1">[2]Sheet13!$S$47:$AV$47</definedName>
    <definedName name="__123Graph_ACHART1" localSheetId="5" hidden="1">'[1]입찰내역 발주처 양식'!#REF!</definedName>
    <definedName name="__123Graph_ACHART1" hidden="1">'[1]입찰내역 발주처 양식'!#REF!</definedName>
    <definedName name="__123Graph_ACURRENT" localSheetId="5" hidden="1">'[1]입찰내역 발주처 양식'!#REF!</definedName>
    <definedName name="__123Graph_ACURRENT" hidden="1">'[1]입찰내역 발주처 양식'!#REF!</definedName>
    <definedName name="__123Graph_AD" hidden="1">[2]Sheet13!$O$64:$O$131</definedName>
    <definedName name="__123Graph_AE" hidden="1">[2]Sheet13!$O$131:$O$201</definedName>
    <definedName name="__123Graph_AF" hidden="1">[2]Sheet13!$O$202:$O$271</definedName>
    <definedName name="__123Graph_AG" hidden="1">[2]Sheet13!$O$272:$O$341</definedName>
    <definedName name="__123Graph_A공광전력" localSheetId="5" hidden="1">#REF!</definedName>
    <definedName name="__123Graph_A공광전력" hidden="1">#REF!</definedName>
    <definedName name="__123Graph_B" localSheetId="5" hidden="1">#REF!</definedName>
    <definedName name="__123Graph_B" hidden="1">#REF!</definedName>
    <definedName name="__123Graph_B공광전력" localSheetId="5" hidden="1">#REF!</definedName>
    <definedName name="__123Graph_B공광전력" hidden="1">#REF!</definedName>
    <definedName name="__123Graph_C" localSheetId="5" hidden="1">#REF!</definedName>
    <definedName name="__123Graph_C" hidden="1">#REF!</definedName>
    <definedName name="__123Graph_C공광전력" localSheetId="5" hidden="1">#REF!</definedName>
    <definedName name="__123Graph_C공광전력" hidden="1">#REF!</definedName>
    <definedName name="__123Graph_D" localSheetId="5" hidden="1">#REF!</definedName>
    <definedName name="__123Graph_D" hidden="1">#REF!</definedName>
    <definedName name="__123Graph_E" localSheetId="5" hidden="1">#REF!</definedName>
    <definedName name="__123Graph_E" hidden="1">#REF!</definedName>
    <definedName name="__123Graph_F" localSheetId="5" hidden="1">#REF!</definedName>
    <definedName name="__123Graph_F" hidden="1">#REF!</definedName>
    <definedName name="__123Graph_X" localSheetId="5" hidden="1">#REF!</definedName>
    <definedName name="__123Graph_X" hidden="1">#REF!</definedName>
    <definedName name="__123Graph_XA" hidden="1">[2]Sheet13!$S$48:$AV$48</definedName>
    <definedName name="__123Graph_XB" hidden="1">[2]Sheet13!$S$48:$AV$48</definedName>
    <definedName name="__123Graph_XC" hidden="1">[2]Sheet13!$S$48:$AV$48</definedName>
    <definedName name="__123Graph_XCHART1" localSheetId="5" hidden="1">'[1]입찰내역 발주처 양식'!#REF!</definedName>
    <definedName name="__123Graph_XCHART1" hidden="1">'[1]입찰내역 발주처 양식'!#REF!</definedName>
    <definedName name="__123Graph_XCURRENT" localSheetId="5" hidden="1">'[1]입찰내역 발주처 양식'!#REF!</definedName>
    <definedName name="__123Graph_XCURRENT" hidden="1">'[1]입찰내역 발주처 양식'!#REF!</definedName>
    <definedName name="__123Graph_XD" hidden="1">[2]Sheet13!$N$64:$N$131</definedName>
    <definedName name="__123Graph_XE" hidden="1">[2]Sheet13!$N$131:$N$201</definedName>
    <definedName name="__123Graph_XF" hidden="1">[2]Sheet13!$N$202:$N$271</definedName>
    <definedName name="__123Graph_XG" hidden="1">[2]Sheet13!$N$272:$N$341</definedName>
    <definedName name="__123Graph_X공광전력" localSheetId="5" hidden="1">#REF!</definedName>
    <definedName name="__123Graph_X공광전력" hidden="1">#REF!</definedName>
    <definedName name="__6" localSheetId="5">#REF!</definedName>
    <definedName name="__6">#REF!</definedName>
    <definedName name="__7" localSheetId="5">#REF!</definedName>
    <definedName name="__7">#REF!</definedName>
    <definedName name="__8" localSheetId="5">#REF!</definedName>
    <definedName name="__8">#REF!</definedName>
    <definedName name="__9" localSheetId="5">#REF!</definedName>
    <definedName name="__9">#REF!</definedName>
    <definedName name="__a1" localSheetId="5">[0]!BlankMacro1</definedName>
    <definedName name="__a1">[0]!BlankMacro1</definedName>
    <definedName name="__a10">#N/A</definedName>
    <definedName name="__A100" localSheetId="5">#REF!</definedName>
    <definedName name="__A100">#REF!</definedName>
    <definedName name="__A100000" localSheetId="5">#REF!</definedName>
    <definedName name="__A100000">#REF!</definedName>
    <definedName name="__a11">#N/A</definedName>
    <definedName name="__a12">#N/A</definedName>
    <definedName name="__a122" hidden="1">{#N/A,#N/A,FALSE,"속도"}</definedName>
    <definedName name="__a13">#N/A</definedName>
    <definedName name="__a14" localSheetId="5">#REF!</definedName>
    <definedName name="__a14">#REF!</definedName>
    <definedName name="__a15">#N/A</definedName>
    <definedName name="__A155648" localSheetId="5">#REF!</definedName>
    <definedName name="__A155648">#REF!</definedName>
    <definedName name="__a16">#N/A</definedName>
    <definedName name="__a17">#N/A</definedName>
    <definedName name="__A183154" localSheetId="5">#REF!</definedName>
    <definedName name="__A183154">#REF!</definedName>
    <definedName name="__a2">#N/A</definedName>
    <definedName name="__A21000" localSheetId="5">#REF!</definedName>
    <definedName name="__A21000">#REF!</definedName>
    <definedName name="__A255648" localSheetId="5">#REF!</definedName>
    <definedName name="__A255648">#REF!</definedName>
    <definedName name="__A3" localSheetId="5">#REF!</definedName>
    <definedName name="__A3">#REF!</definedName>
    <definedName name="__a4">#N/A</definedName>
    <definedName name="__a5">#N/A</definedName>
    <definedName name="__A500000" localSheetId="5">#REF!</definedName>
    <definedName name="__A500000">#REF!</definedName>
    <definedName name="__a6">#N/A</definedName>
    <definedName name="__A69999" localSheetId="5">#REF!</definedName>
    <definedName name="__A69999">#REF!</definedName>
    <definedName name="__a7">#N/A</definedName>
    <definedName name="__a8">#N/A</definedName>
    <definedName name="__a9">#N/A</definedName>
    <definedName name="__A99999" localSheetId="5">#REF!</definedName>
    <definedName name="__A99999">#REF!</definedName>
    <definedName name="__AA1" localSheetId="5">#REF!</definedName>
    <definedName name="__AA1">#REF!</definedName>
    <definedName name="__aab42" localSheetId="5">#REF!</definedName>
    <definedName name="__aab42">#REF!</definedName>
    <definedName name="__as1" localSheetId="5" hidden="1">#REF!</definedName>
    <definedName name="__as1" hidden="1">#REF!</definedName>
    <definedName name="__as18" localSheetId="5">#REF!</definedName>
    <definedName name="__as18">#REF!</definedName>
    <definedName name="__as26" localSheetId="5">#REF!</definedName>
    <definedName name="__as26">#REF!</definedName>
    <definedName name="__az16" localSheetId="5">#REF!</definedName>
    <definedName name="__az16">#REF!</definedName>
    <definedName name="__az24" localSheetId="5">#REF!</definedName>
    <definedName name="__az24">#REF!</definedName>
    <definedName name="__b1" localSheetId="5">#REF!</definedName>
    <definedName name="__b1">#REF!</definedName>
    <definedName name="__B2" localSheetId="5">#REF!</definedName>
    <definedName name="__B2">#REF!</definedName>
    <definedName name="__bar10" localSheetId="5">#REF!</definedName>
    <definedName name="__bar10">#REF!</definedName>
    <definedName name="__bar13" localSheetId="5">#REF!</definedName>
    <definedName name="__bar13">#REF!</definedName>
    <definedName name="__bar16" localSheetId="5">#REF!</definedName>
    <definedName name="__bar16">#REF!</definedName>
    <definedName name="__bar19" localSheetId="5">#REF!</definedName>
    <definedName name="__bar19">#REF!</definedName>
    <definedName name="__bar22" localSheetId="5">#REF!</definedName>
    <definedName name="__bar22">#REF!</definedName>
    <definedName name="__bar25" localSheetId="5">#REF!</definedName>
    <definedName name="__bar25">#REF!</definedName>
    <definedName name="__bar29" localSheetId="5">#REF!</definedName>
    <definedName name="__bar29">#REF!</definedName>
    <definedName name="__bar32" localSheetId="5">#REF!</definedName>
    <definedName name="__bar32">#REF!</definedName>
    <definedName name="__BEM1" localSheetId="5">#REF!</definedName>
    <definedName name="__BEM1">#REF!</definedName>
    <definedName name="__BEM2" localSheetId="5">#REF!</definedName>
    <definedName name="__BEM2">#REF!</definedName>
    <definedName name="__BEP1" localSheetId="5">#REF!</definedName>
    <definedName name="__BEP1">#REF!</definedName>
    <definedName name="__BEP2" localSheetId="5">#REF!</definedName>
    <definedName name="__BEP2">#REF!</definedName>
    <definedName name="__BES1" localSheetId="5">#REF!</definedName>
    <definedName name="__BES1">#REF!</definedName>
    <definedName name="__BES2" localSheetId="5">#REF!</definedName>
    <definedName name="__BES2">#REF!</definedName>
    <definedName name="__BFF1" localSheetId="5">#REF!</definedName>
    <definedName name="__BFF1">#REF!</definedName>
    <definedName name="__BMM1" localSheetId="5">#REF!</definedName>
    <definedName name="__BMM1">#REF!</definedName>
    <definedName name="__BMM2" localSheetId="5">#REF!</definedName>
    <definedName name="__BMM2">#REF!</definedName>
    <definedName name="__BMP1" localSheetId="5">#REF!</definedName>
    <definedName name="__BMP1">#REF!</definedName>
    <definedName name="__BMP2" localSheetId="5">#REF!</definedName>
    <definedName name="__BMP2">#REF!</definedName>
    <definedName name="__BMS1" localSheetId="5">#REF!</definedName>
    <definedName name="__BMS1">#REF!</definedName>
    <definedName name="__BMS2" localSheetId="5">#REF!</definedName>
    <definedName name="__BMS2">#REF!</definedName>
    <definedName name="__BVS1" localSheetId="5">#REF!</definedName>
    <definedName name="__BVS1">#REF!</definedName>
    <definedName name="__BVS2" localSheetId="5">#REF!</definedName>
    <definedName name="__BVS2">#REF!</definedName>
    <definedName name="__C" localSheetId="5">#REF!</definedName>
    <definedName name="__C">#REF!</definedName>
    <definedName name="__CEN1" localSheetId="5">#REF!</definedName>
    <definedName name="__CEN1">#REF!</definedName>
    <definedName name="__CON135" localSheetId="5">#REF!</definedName>
    <definedName name="__CON135">#REF!</definedName>
    <definedName name="__CON210" localSheetId="5">#REF!</definedName>
    <definedName name="__CON210">#REF!</definedName>
    <definedName name="__CON240" localSheetId="5">#REF!</definedName>
    <definedName name="__CON240">#REF!</definedName>
    <definedName name="__ctc1" localSheetId="5">#REF!</definedName>
    <definedName name="__ctc1">#REF!</definedName>
    <definedName name="__ctc2" localSheetId="5">#REF!</definedName>
    <definedName name="__ctc2">#REF!</definedName>
    <definedName name="__ctc3" localSheetId="5">#REF!</definedName>
    <definedName name="__ctc3">#REF!</definedName>
    <definedName name="__D1" localSheetId="5">#REF!</definedName>
    <definedName name="__D1">#REF!</definedName>
    <definedName name="__D2" localSheetId="5">#REF!</definedName>
    <definedName name="__D2">#REF!</definedName>
    <definedName name="__DAN1" localSheetId="5">#REF!</definedName>
    <definedName name="__DAN1">#REF!</definedName>
    <definedName name="__DAN10" localSheetId="5">#REF!</definedName>
    <definedName name="__DAN10">#REF!</definedName>
    <definedName name="__DAN100" localSheetId="5">#REF!</definedName>
    <definedName name="__DAN100">#REF!</definedName>
    <definedName name="__DAN101" localSheetId="5">#REF!</definedName>
    <definedName name="__DAN101">#REF!</definedName>
    <definedName name="__DAN102" localSheetId="5">#REF!</definedName>
    <definedName name="__DAN102">#REF!</definedName>
    <definedName name="__DAN103" localSheetId="5">#REF!</definedName>
    <definedName name="__DAN103">#REF!</definedName>
    <definedName name="__DAN104" localSheetId="5">#REF!</definedName>
    <definedName name="__DAN104">#REF!</definedName>
    <definedName name="__DAN105" localSheetId="5">#REF!</definedName>
    <definedName name="__DAN105">#REF!</definedName>
    <definedName name="__DAN106" localSheetId="5">#REF!</definedName>
    <definedName name="__DAN106">#REF!</definedName>
    <definedName name="__DAN107" localSheetId="5">#REF!</definedName>
    <definedName name="__DAN107">#REF!</definedName>
    <definedName name="__DAN108" localSheetId="5">#REF!</definedName>
    <definedName name="__DAN108">#REF!</definedName>
    <definedName name="__DAN109" localSheetId="5">#REF!</definedName>
    <definedName name="__DAN109">#REF!</definedName>
    <definedName name="__DAN11" localSheetId="5">#REF!</definedName>
    <definedName name="__DAN11">#REF!</definedName>
    <definedName name="__DAN110" localSheetId="5">#REF!</definedName>
    <definedName name="__DAN110">#REF!</definedName>
    <definedName name="__DAN111" localSheetId="5">#REF!</definedName>
    <definedName name="__DAN111">#REF!</definedName>
    <definedName name="__DAN112" localSheetId="5">#REF!</definedName>
    <definedName name="__DAN112">#REF!</definedName>
    <definedName name="__DAN113" localSheetId="5">#REF!</definedName>
    <definedName name="__DAN113">#REF!</definedName>
    <definedName name="__DAN114" localSheetId="5">#REF!</definedName>
    <definedName name="__DAN114">#REF!</definedName>
    <definedName name="__DAN115" localSheetId="5">#REF!</definedName>
    <definedName name="__DAN115">#REF!</definedName>
    <definedName name="__DAN116" localSheetId="5">#REF!</definedName>
    <definedName name="__DAN116">#REF!</definedName>
    <definedName name="__DAN117" localSheetId="5">#REF!</definedName>
    <definedName name="__DAN117">#REF!</definedName>
    <definedName name="__DAN118" localSheetId="5">#REF!</definedName>
    <definedName name="__DAN118">#REF!</definedName>
    <definedName name="__DAN119" localSheetId="5">#REF!</definedName>
    <definedName name="__DAN119">#REF!</definedName>
    <definedName name="__DAN12" localSheetId="5">#REF!</definedName>
    <definedName name="__DAN12">#REF!</definedName>
    <definedName name="__DAN120" localSheetId="5">#REF!</definedName>
    <definedName name="__DAN120">#REF!</definedName>
    <definedName name="__DAN121" localSheetId="5">#REF!</definedName>
    <definedName name="__DAN121">#REF!</definedName>
    <definedName name="__DAN122" localSheetId="5">#REF!</definedName>
    <definedName name="__DAN122">#REF!</definedName>
    <definedName name="__DAN123" localSheetId="5">#REF!</definedName>
    <definedName name="__DAN123">#REF!</definedName>
    <definedName name="__DAN124" localSheetId="5">#REF!</definedName>
    <definedName name="__DAN124">#REF!</definedName>
    <definedName name="__DAN125" localSheetId="5">#REF!</definedName>
    <definedName name="__DAN125">#REF!</definedName>
    <definedName name="__DAN126" localSheetId="5">#REF!</definedName>
    <definedName name="__DAN126">#REF!</definedName>
    <definedName name="__DAN127" localSheetId="5">#REF!</definedName>
    <definedName name="__DAN127">#REF!</definedName>
    <definedName name="__DAN128" localSheetId="5">#REF!</definedName>
    <definedName name="__DAN128">#REF!</definedName>
    <definedName name="__DAN129" localSheetId="5">#REF!</definedName>
    <definedName name="__DAN129">#REF!</definedName>
    <definedName name="__DAN13" localSheetId="5">#REF!</definedName>
    <definedName name="__DAN13">#REF!</definedName>
    <definedName name="__DAN130" localSheetId="5">#REF!</definedName>
    <definedName name="__DAN130">#REF!</definedName>
    <definedName name="__DAN131" localSheetId="5">#REF!</definedName>
    <definedName name="__DAN131">#REF!</definedName>
    <definedName name="__DAN132" localSheetId="5">#REF!</definedName>
    <definedName name="__DAN132">#REF!</definedName>
    <definedName name="__DAN133" localSheetId="5">#REF!</definedName>
    <definedName name="__DAN133">#REF!</definedName>
    <definedName name="__DAN134" localSheetId="5">#REF!</definedName>
    <definedName name="__DAN134">#REF!</definedName>
    <definedName name="__DAN135" localSheetId="5">#REF!</definedName>
    <definedName name="__DAN135">#REF!</definedName>
    <definedName name="__DAN136" localSheetId="5">#REF!</definedName>
    <definedName name="__DAN136">#REF!</definedName>
    <definedName name="__DAN137" localSheetId="5">#REF!</definedName>
    <definedName name="__DAN137">#REF!</definedName>
    <definedName name="__DAN138" localSheetId="5">#REF!</definedName>
    <definedName name="__DAN138">#REF!</definedName>
    <definedName name="__DAN139" localSheetId="5">#REF!</definedName>
    <definedName name="__DAN139">#REF!</definedName>
    <definedName name="__DAN14" localSheetId="5">#REF!</definedName>
    <definedName name="__DAN14">#REF!</definedName>
    <definedName name="__DAN140" localSheetId="5">#REF!</definedName>
    <definedName name="__DAN140">#REF!</definedName>
    <definedName name="__DAN141" localSheetId="5">#REF!</definedName>
    <definedName name="__DAN141">#REF!</definedName>
    <definedName name="__DAN142" localSheetId="5">#REF!</definedName>
    <definedName name="__DAN142">#REF!</definedName>
    <definedName name="__DAN143" localSheetId="5">#REF!</definedName>
    <definedName name="__DAN143">#REF!</definedName>
    <definedName name="__DAN144" localSheetId="5">#REF!</definedName>
    <definedName name="__DAN144">#REF!</definedName>
    <definedName name="__DAN145" localSheetId="5">#REF!</definedName>
    <definedName name="__DAN145">#REF!</definedName>
    <definedName name="__DAN146" localSheetId="5">#REF!</definedName>
    <definedName name="__DAN146">#REF!</definedName>
    <definedName name="__DAN147" localSheetId="5">#REF!</definedName>
    <definedName name="__DAN147">#REF!</definedName>
    <definedName name="__DAN148" localSheetId="5">#REF!</definedName>
    <definedName name="__DAN148">#REF!</definedName>
    <definedName name="__DAN149" localSheetId="5">#REF!</definedName>
    <definedName name="__DAN149">#REF!</definedName>
    <definedName name="__DAN15" localSheetId="5">#REF!</definedName>
    <definedName name="__DAN15">#REF!</definedName>
    <definedName name="__DAN150" localSheetId="5">#REF!</definedName>
    <definedName name="__DAN150">#REF!</definedName>
    <definedName name="__DAN151" localSheetId="5">#REF!</definedName>
    <definedName name="__DAN151">#REF!</definedName>
    <definedName name="__DAN152" localSheetId="5">#REF!</definedName>
    <definedName name="__DAN152">#REF!</definedName>
    <definedName name="__DAN153" localSheetId="5">#REF!</definedName>
    <definedName name="__DAN153">#REF!</definedName>
    <definedName name="__DAN16" localSheetId="5">#REF!</definedName>
    <definedName name="__DAN16">#REF!</definedName>
    <definedName name="__DAN17" localSheetId="5">#REF!</definedName>
    <definedName name="__DAN17">#REF!</definedName>
    <definedName name="__DAN18" localSheetId="5">#REF!</definedName>
    <definedName name="__DAN18">#REF!</definedName>
    <definedName name="__DAN19" localSheetId="5">#REF!</definedName>
    <definedName name="__DAN19">#REF!</definedName>
    <definedName name="__DAN2" localSheetId="5">#REF!</definedName>
    <definedName name="__DAN2">#REF!</definedName>
    <definedName name="__DAN20" localSheetId="5">#REF!</definedName>
    <definedName name="__DAN20">#REF!</definedName>
    <definedName name="__DAN21" localSheetId="5">#REF!</definedName>
    <definedName name="__DAN21">#REF!</definedName>
    <definedName name="__DAN22" localSheetId="5">#REF!</definedName>
    <definedName name="__DAN22">#REF!</definedName>
    <definedName name="__DAN23" localSheetId="5">#REF!</definedName>
    <definedName name="__DAN23">#REF!</definedName>
    <definedName name="__DAN24" localSheetId="5">#REF!</definedName>
    <definedName name="__DAN24">#REF!</definedName>
    <definedName name="__DAN25" localSheetId="5">#REF!</definedName>
    <definedName name="__DAN25">#REF!</definedName>
    <definedName name="__DAN26" localSheetId="5">#REF!</definedName>
    <definedName name="__DAN26">#REF!</definedName>
    <definedName name="__DAN27" localSheetId="5">#REF!</definedName>
    <definedName name="__DAN27">#REF!</definedName>
    <definedName name="__DAN28" localSheetId="5">#REF!</definedName>
    <definedName name="__DAN28">#REF!</definedName>
    <definedName name="__DAN29" localSheetId="5">#REF!</definedName>
    <definedName name="__DAN29">#REF!</definedName>
    <definedName name="__DAN3" localSheetId="5">#REF!</definedName>
    <definedName name="__DAN3">#REF!</definedName>
    <definedName name="__DAN30" localSheetId="5">#REF!</definedName>
    <definedName name="__DAN30">#REF!</definedName>
    <definedName name="__DAN31" localSheetId="5">#REF!</definedName>
    <definedName name="__DAN31">#REF!</definedName>
    <definedName name="__DAN32" localSheetId="5">#REF!</definedName>
    <definedName name="__DAN32">#REF!</definedName>
    <definedName name="__DAN33" localSheetId="5">#REF!</definedName>
    <definedName name="__DAN33">#REF!</definedName>
    <definedName name="__DAN34" localSheetId="5">#REF!</definedName>
    <definedName name="__DAN34">#REF!</definedName>
    <definedName name="__DAN35" localSheetId="5">#REF!</definedName>
    <definedName name="__DAN35">#REF!</definedName>
    <definedName name="__DAN36" localSheetId="5">#REF!</definedName>
    <definedName name="__DAN36">#REF!</definedName>
    <definedName name="__DAN37" localSheetId="5">#REF!</definedName>
    <definedName name="__DAN37">#REF!</definedName>
    <definedName name="__DAN38" localSheetId="5">#REF!</definedName>
    <definedName name="__DAN38">#REF!</definedName>
    <definedName name="__DAN39" localSheetId="5">#REF!</definedName>
    <definedName name="__DAN39">#REF!</definedName>
    <definedName name="__DAN4" localSheetId="5">#REF!</definedName>
    <definedName name="__DAN4">#REF!</definedName>
    <definedName name="__DAN40" localSheetId="5">#REF!</definedName>
    <definedName name="__DAN40">#REF!</definedName>
    <definedName name="__DAN41" localSheetId="5">#REF!</definedName>
    <definedName name="__DAN41">#REF!</definedName>
    <definedName name="__DAN42" localSheetId="5">#REF!</definedName>
    <definedName name="__DAN42">#REF!</definedName>
    <definedName name="__DAN43" localSheetId="5">#REF!</definedName>
    <definedName name="__DAN43">#REF!</definedName>
    <definedName name="__DAN44" localSheetId="5">#REF!</definedName>
    <definedName name="__DAN44">#REF!</definedName>
    <definedName name="__DAN45" localSheetId="5">#REF!</definedName>
    <definedName name="__DAN45">#REF!</definedName>
    <definedName name="__DAN46" localSheetId="5">#REF!</definedName>
    <definedName name="__DAN46">#REF!</definedName>
    <definedName name="__DAN47" localSheetId="5">#REF!</definedName>
    <definedName name="__DAN47">#REF!</definedName>
    <definedName name="__DAN48" localSheetId="5">#REF!</definedName>
    <definedName name="__DAN48">#REF!</definedName>
    <definedName name="__DAN49" localSheetId="5">#REF!</definedName>
    <definedName name="__DAN49">#REF!</definedName>
    <definedName name="__DAN5" localSheetId="5">#REF!</definedName>
    <definedName name="__DAN5">#REF!</definedName>
    <definedName name="__DAN50" localSheetId="5">#REF!</definedName>
    <definedName name="__DAN50">#REF!</definedName>
    <definedName name="__DAN51" localSheetId="5">#REF!</definedName>
    <definedName name="__DAN51">#REF!</definedName>
    <definedName name="__DAN52" localSheetId="5">#REF!</definedName>
    <definedName name="__DAN52">#REF!</definedName>
    <definedName name="__DAN53" localSheetId="5">#REF!</definedName>
    <definedName name="__DAN53">#REF!</definedName>
    <definedName name="__DAN54" localSheetId="5">#REF!</definedName>
    <definedName name="__DAN54">#REF!</definedName>
    <definedName name="__DAN55" localSheetId="5">#REF!</definedName>
    <definedName name="__DAN55">#REF!</definedName>
    <definedName name="__DAN56" localSheetId="5">#REF!</definedName>
    <definedName name="__DAN56">#REF!</definedName>
    <definedName name="__DAN57" localSheetId="5">#REF!</definedName>
    <definedName name="__DAN57">#REF!</definedName>
    <definedName name="__DAN58" localSheetId="5">#REF!</definedName>
    <definedName name="__DAN58">#REF!</definedName>
    <definedName name="__DAN59" localSheetId="5">#REF!</definedName>
    <definedName name="__DAN59">#REF!</definedName>
    <definedName name="__DAN6" localSheetId="5">#REF!</definedName>
    <definedName name="__DAN6">#REF!</definedName>
    <definedName name="__DAN60" localSheetId="5">#REF!</definedName>
    <definedName name="__DAN60">#REF!</definedName>
    <definedName name="__DAN61" localSheetId="5">#REF!</definedName>
    <definedName name="__DAN61">#REF!</definedName>
    <definedName name="__DAN62" localSheetId="5">#REF!</definedName>
    <definedName name="__DAN62">#REF!</definedName>
    <definedName name="__DAN63" localSheetId="5">#REF!</definedName>
    <definedName name="__DAN63">#REF!</definedName>
    <definedName name="__DAN64" localSheetId="5">#REF!</definedName>
    <definedName name="__DAN64">#REF!</definedName>
    <definedName name="__DAN65" localSheetId="5">#REF!</definedName>
    <definedName name="__DAN65">#REF!</definedName>
    <definedName name="__DAN66" localSheetId="5">#REF!</definedName>
    <definedName name="__DAN66">#REF!</definedName>
    <definedName name="__DAN67" localSheetId="5">#REF!</definedName>
    <definedName name="__DAN67">#REF!</definedName>
    <definedName name="__DAN68" localSheetId="5">#REF!</definedName>
    <definedName name="__DAN68">#REF!</definedName>
    <definedName name="__DAN69" localSheetId="5">#REF!</definedName>
    <definedName name="__DAN69">#REF!</definedName>
    <definedName name="__DAN7" localSheetId="5">#REF!</definedName>
    <definedName name="__DAN7">#REF!</definedName>
    <definedName name="__DAN70" localSheetId="5">#REF!</definedName>
    <definedName name="__DAN70">#REF!</definedName>
    <definedName name="__DAN71" localSheetId="5">#REF!</definedName>
    <definedName name="__DAN71">#REF!</definedName>
    <definedName name="__DAN72" localSheetId="5">#REF!</definedName>
    <definedName name="__DAN72">#REF!</definedName>
    <definedName name="__DAN73" localSheetId="5">#REF!</definedName>
    <definedName name="__DAN73">#REF!</definedName>
    <definedName name="__DAN74" localSheetId="5">#REF!</definedName>
    <definedName name="__DAN74">#REF!</definedName>
    <definedName name="__DAN75" localSheetId="5">#REF!</definedName>
    <definedName name="__DAN75">#REF!</definedName>
    <definedName name="__DAN76" localSheetId="5">#REF!</definedName>
    <definedName name="__DAN76">#REF!</definedName>
    <definedName name="__DAN77" localSheetId="5">#REF!</definedName>
    <definedName name="__DAN77">#REF!</definedName>
    <definedName name="__DAN78" localSheetId="5">#REF!</definedName>
    <definedName name="__DAN78">#REF!</definedName>
    <definedName name="__DAN79" localSheetId="5">#REF!</definedName>
    <definedName name="__DAN79">#REF!</definedName>
    <definedName name="__DAN8" localSheetId="5">#REF!</definedName>
    <definedName name="__DAN8">#REF!</definedName>
    <definedName name="__DAN80" localSheetId="5">#REF!</definedName>
    <definedName name="__DAN80">#REF!</definedName>
    <definedName name="__DAN81" localSheetId="5">#REF!</definedName>
    <definedName name="__DAN81">#REF!</definedName>
    <definedName name="__DAN82" localSheetId="5">#REF!</definedName>
    <definedName name="__DAN82">#REF!</definedName>
    <definedName name="__DAN83" localSheetId="5">#REF!</definedName>
    <definedName name="__DAN83">#REF!</definedName>
    <definedName name="__DAN84" localSheetId="5">#REF!</definedName>
    <definedName name="__DAN84">#REF!</definedName>
    <definedName name="__DAN85" localSheetId="5">#REF!</definedName>
    <definedName name="__DAN85">#REF!</definedName>
    <definedName name="__DAN86" localSheetId="5">#REF!</definedName>
    <definedName name="__DAN86">#REF!</definedName>
    <definedName name="__DAN87" localSheetId="5">#REF!</definedName>
    <definedName name="__DAN87">#REF!</definedName>
    <definedName name="__DAN88" localSheetId="5">#REF!</definedName>
    <definedName name="__DAN88">#REF!</definedName>
    <definedName name="__DAN89" localSheetId="5">#REF!</definedName>
    <definedName name="__DAN89">#REF!</definedName>
    <definedName name="__DAN9" localSheetId="5">#REF!</definedName>
    <definedName name="__DAN9">#REF!</definedName>
    <definedName name="__DAN90" localSheetId="5">#REF!</definedName>
    <definedName name="__DAN90">#REF!</definedName>
    <definedName name="__DAN91" localSheetId="5">#REF!</definedName>
    <definedName name="__DAN91">#REF!</definedName>
    <definedName name="__DAN92" localSheetId="5">#REF!</definedName>
    <definedName name="__DAN92">#REF!</definedName>
    <definedName name="__DAN93" localSheetId="5">#REF!</definedName>
    <definedName name="__DAN93">#REF!</definedName>
    <definedName name="__DAN94" localSheetId="5">#REF!</definedName>
    <definedName name="__DAN94">#REF!</definedName>
    <definedName name="__DAN95" localSheetId="5">#REF!</definedName>
    <definedName name="__DAN95">#REF!</definedName>
    <definedName name="__DAN96" localSheetId="5">#REF!</definedName>
    <definedName name="__DAN96">#REF!</definedName>
    <definedName name="__DAN97" localSheetId="5">#REF!</definedName>
    <definedName name="__DAN97">#REF!</definedName>
    <definedName name="__DAN98" localSheetId="5">#REF!</definedName>
    <definedName name="__DAN98">#REF!</definedName>
    <definedName name="__DAN99" localSheetId="5">#REF!</definedName>
    <definedName name="__DAN99">#REF!</definedName>
    <definedName name="__ddd1" localSheetId="5">#REF!</definedName>
    <definedName name="__ddd1">#REF!</definedName>
    <definedName name="__DemandLoad">TRUE</definedName>
    <definedName name="__dfdfe" localSheetId="5" hidden="1">#REF!</definedName>
    <definedName name="__dfdfe" hidden="1">#REF!</definedName>
    <definedName name="__DIA1" localSheetId="5">#REF!</definedName>
    <definedName name="__DIA1">#REF!</definedName>
    <definedName name="__DIA2" localSheetId="5">#REF!</definedName>
    <definedName name="__DIA2">#REF!</definedName>
    <definedName name="__dia300" localSheetId="5">#REF!</definedName>
    <definedName name="__dia300">#REF!</definedName>
    <definedName name="__dia350" localSheetId="5">#REF!</definedName>
    <definedName name="__dia350">#REF!</definedName>
    <definedName name="__DIA4" localSheetId="5">#REF!</definedName>
    <definedName name="__DIA4">#REF!</definedName>
    <definedName name="__DOG1" localSheetId="5">#REF!</definedName>
    <definedName name="__DOG1">#REF!</definedName>
    <definedName name="__DOG2" localSheetId="5">#REF!</definedName>
    <definedName name="__DOG2">#REF!</definedName>
    <definedName name="__DOG22" localSheetId="5">#REF!</definedName>
    <definedName name="__DOG22">#REF!</definedName>
    <definedName name="__DOG3" localSheetId="5">#REF!</definedName>
    <definedName name="__DOG3">#REF!</definedName>
    <definedName name="__DOG33" localSheetId="5">#REF!</definedName>
    <definedName name="__DOG33">#REF!</definedName>
    <definedName name="__DOG4" localSheetId="5">#REF!</definedName>
    <definedName name="__DOG4">#REF!</definedName>
    <definedName name="__e1" localSheetId="5" hidden="1">#REF!</definedName>
    <definedName name="__e1" hidden="1">#REF!</definedName>
    <definedName name="__e10" localSheetId="5">#REF!</definedName>
    <definedName name="__e10">#REF!</definedName>
    <definedName name="__e11" localSheetId="5">#REF!</definedName>
    <definedName name="__e11">#REF!</definedName>
    <definedName name="__e12" localSheetId="5">#REF!</definedName>
    <definedName name="__e12">#REF!</definedName>
    <definedName name="__e13" localSheetId="5">#REF!</definedName>
    <definedName name="__e13">#REF!</definedName>
    <definedName name="__e14" localSheetId="5">#REF!</definedName>
    <definedName name="__e14">#REF!</definedName>
    <definedName name="__e15" localSheetId="5">#REF!</definedName>
    <definedName name="__e15">#REF!</definedName>
    <definedName name="__e2" localSheetId="5">#REF!</definedName>
    <definedName name="__e2">#REF!</definedName>
    <definedName name="__e3" localSheetId="5">#REF!</definedName>
    <definedName name="__e3">#REF!</definedName>
    <definedName name="__e4" localSheetId="5">#REF!</definedName>
    <definedName name="__e4">#REF!</definedName>
    <definedName name="__e5" localSheetId="5">#REF!</definedName>
    <definedName name="__e5">#REF!</definedName>
    <definedName name="__e6" localSheetId="5">#REF!</definedName>
    <definedName name="__e6">#REF!</definedName>
    <definedName name="__e7" localSheetId="5">#REF!</definedName>
    <definedName name="__e7">#REF!</definedName>
    <definedName name="__e8" localSheetId="5">#REF!</definedName>
    <definedName name="__e8">#REF!</definedName>
    <definedName name="__E81161" localSheetId="5">#REF!</definedName>
    <definedName name="__E81161">#REF!</definedName>
    <definedName name="__e9" localSheetId="5">#REF!</definedName>
    <definedName name="__e9">#REF!</definedName>
    <definedName name="__EE1" hidden="1">{#N/A,#N/A,FALSE,"단가표지"}</definedName>
    <definedName name="__eee1" localSheetId="5">[0]!BlankMacro1</definedName>
    <definedName name="__eee1">[0]!BlankMacro1</definedName>
    <definedName name="__ELL1" localSheetId="5">#REF!</definedName>
    <definedName name="__ELL1">#REF!</definedName>
    <definedName name="__ELL2" localSheetId="5">#REF!</definedName>
    <definedName name="__ELL2">#REF!</definedName>
    <definedName name="__en1" localSheetId="5">#REF!</definedName>
    <definedName name="__en1">#REF!</definedName>
    <definedName name="__ER465" localSheetId="5">#REF!</definedName>
    <definedName name="__ER465">#REF!</definedName>
    <definedName name="__f1" localSheetId="5">BlankMacro1</definedName>
    <definedName name="__f1">BlankMacro1</definedName>
    <definedName name="__FBB1" localSheetId="5">#REF!</definedName>
    <definedName name="__FBB1">#REF!</definedName>
    <definedName name="__FBB2" localSheetId="5">#REF!</definedName>
    <definedName name="__FBB2">#REF!</definedName>
    <definedName name="__FBB3" localSheetId="5">#REF!</definedName>
    <definedName name="__FBB3">#REF!</definedName>
    <definedName name="__FHH1" localSheetId="5">#REF!</definedName>
    <definedName name="__FHH1">#REF!</definedName>
    <definedName name="__FHH2" localSheetId="5">#REF!</definedName>
    <definedName name="__FHH2">#REF!</definedName>
    <definedName name="__FHH3" localSheetId="5">#REF!</definedName>
    <definedName name="__FHH3">#REF!</definedName>
    <definedName name="__Fir1" localSheetId="5">#REF!</definedName>
    <definedName name="__Fir1">#REF!</definedName>
    <definedName name="__Fir2" localSheetId="5">#REF!</definedName>
    <definedName name="__Fir2">#REF!</definedName>
    <definedName name="__FLG1" localSheetId="5">#REF!</definedName>
    <definedName name="__FLG1">#REF!</definedName>
    <definedName name="__FLG2" localSheetId="5">#REF!</definedName>
    <definedName name="__FLG2">#REF!</definedName>
    <definedName name="__FLG3" localSheetId="5">#REF!</definedName>
    <definedName name="__FLG3">#REF!</definedName>
    <definedName name="__GHH1" localSheetId="5">#REF!</definedName>
    <definedName name="__GHH1">#REF!</definedName>
    <definedName name="__GHH2" localSheetId="5">#REF!</definedName>
    <definedName name="__GHH2">#REF!</definedName>
    <definedName name="__H81192" localSheetId="5">#REF!</definedName>
    <definedName name="__H81192">#REF!</definedName>
    <definedName name="__H91164" localSheetId="5">#REF!</definedName>
    <definedName name="__H91164">#REF!</definedName>
    <definedName name="__hor1" localSheetId="5">#REF!</definedName>
    <definedName name="__hor1">#REF!</definedName>
    <definedName name="__hor2" localSheetId="5">#REF!</definedName>
    <definedName name="__hor2">#REF!</definedName>
    <definedName name="__hor3" localSheetId="5">#REF!</definedName>
    <definedName name="__hor3">#REF!</definedName>
    <definedName name="__HPP1" localSheetId="5">#REF!</definedName>
    <definedName name="__HPP1">#REF!</definedName>
    <definedName name="__HSH1" localSheetId="5">#REF!</definedName>
    <definedName name="__HSH1">#REF!</definedName>
    <definedName name="__HSH2" localSheetId="5">#REF!</definedName>
    <definedName name="__HSH2">#REF!</definedName>
    <definedName name="__hun1" localSheetId="5">#REF!</definedName>
    <definedName name="__hun1">#REF!</definedName>
    <definedName name="__hun2" localSheetId="5">#REF!</definedName>
    <definedName name="__hun2">#REF!</definedName>
    <definedName name="__IL1" localSheetId="5">#REF!</definedName>
    <definedName name="__IL1">#REF!</definedName>
    <definedName name="__IntlFixup" hidden="1">TRUE</definedName>
    <definedName name="__IU69997" localSheetId="5">#REF!</definedName>
    <definedName name="__IU69997">#REF!</definedName>
    <definedName name="__IU79997" localSheetId="5">#REF!</definedName>
    <definedName name="__IU79997">#REF!</definedName>
    <definedName name="__IV65999" localSheetId="5">#REF!</definedName>
    <definedName name="__IV65999">#REF!</definedName>
    <definedName name="__IV66000" localSheetId="5">#REF!</definedName>
    <definedName name="__IV66000">#REF!</definedName>
    <definedName name="__IV67999" localSheetId="5">#REF!</definedName>
    <definedName name="__IV67999">#REF!</definedName>
    <definedName name="__IV68999" localSheetId="5">#REF!</definedName>
    <definedName name="__IV68999">#REF!</definedName>
    <definedName name="__IV69999" localSheetId="5">#REF!</definedName>
    <definedName name="__IV69999">#REF!</definedName>
    <definedName name="__IV70000" localSheetId="5">#REF!</definedName>
    <definedName name="__IV70000">#REF!</definedName>
    <definedName name="__IV88888" localSheetId="5">#REF!</definedName>
    <definedName name="__IV88888">#REF!</definedName>
    <definedName name="__IV99999" localSheetId="5">#REF!</definedName>
    <definedName name="__IV99999">#REF!</definedName>
    <definedName name="__IV999999" localSheetId="5">#REF!</definedName>
    <definedName name="__IV999999">#REF!</definedName>
    <definedName name="__JEA1" localSheetId="5">#REF!</definedName>
    <definedName name="__JEA1">#REF!</definedName>
    <definedName name="__JEA2" localSheetId="5">#REF!</definedName>
    <definedName name="__JEA2">#REF!</definedName>
    <definedName name="__JH10" localSheetId="5">#REF!</definedName>
    <definedName name="__JH10">#REF!</definedName>
    <definedName name="__JH11" localSheetId="5">#REF!</definedName>
    <definedName name="__JH11">#REF!</definedName>
    <definedName name="__JH12" localSheetId="5">#REF!</definedName>
    <definedName name="__JH12">#REF!</definedName>
    <definedName name="__JH13" localSheetId="5">#REF!</definedName>
    <definedName name="__JH13">#REF!</definedName>
    <definedName name="__JH14" localSheetId="5">#REF!</definedName>
    <definedName name="__JH14">#REF!</definedName>
    <definedName name="__JH15" localSheetId="5">#REF!</definedName>
    <definedName name="__JH15">#REF!</definedName>
    <definedName name="__JH16" localSheetId="5">#REF!</definedName>
    <definedName name="__JH16">#REF!</definedName>
    <definedName name="__JH17" localSheetId="5">#REF!</definedName>
    <definedName name="__JH17">#REF!</definedName>
    <definedName name="__JH18" localSheetId="5">#REF!</definedName>
    <definedName name="__JH18">#REF!</definedName>
    <definedName name="__JH19" localSheetId="5">#REF!</definedName>
    <definedName name="__JH19">#REF!</definedName>
    <definedName name="__JH20" localSheetId="5">#REF!</definedName>
    <definedName name="__JH20">#REF!</definedName>
    <definedName name="__jh8" localSheetId="5">#REF!</definedName>
    <definedName name="__jh8">#REF!</definedName>
    <definedName name="__JH9" localSheetId="5">#REF!</definedName>
    <definedName name="__JH9">#REF!</definedName>
    <definedName name="__JHY1">#N/A</definedName>
    <definedName name="__JHY2">#N/A</definedName>
    <definedName name="__JJ115" localSheetId="5">#REF!</definedName>
    <definedName name="__JJ115">#REF!</definedName>
    <definedName name="__JJ29" localSheetId="5">#REF!</definedName>
    <definedName name="__JJ29">#REF!</definedName>
    <definedName name="__JK115" localSheetId="5">#REF!</definedName>
    <definedName name="__JK115">#REF!</definedName>
    <definedName name="__JK29" localSheetId="5">#REF!</definedName>
    <definedName name="__JK29">#REF!</definedName>
    <definedName name="__JK7" localSheetId="5">#REF!</definedName>
    <definedName name="__JK7">#REF!</definedName>
    <definedName name="__JK8" localSheetId="5">#REF!</definedName>
    <definedName name="__JK8">#REF!</definedName>
    <definedName name="__JL1" localSheetId="5">#REF!</definedName>
    <definedName name="__JL1">#REF!</definedName>
    <definedName name="__JL2" localSheetId="5">#REF!</definedName>
    <definedName name="__JL2">#REF!</definedName>
    <definedName name="__JN115" localSheetId="5">#REF!</definedName>
    <definedName name="__JN115">#REF!</definedName>
    <definedName name="__JN29" localSheetId="5">#REF!</definedName>
    <definedName name="__JN29">#REF!</definedName>
    <definedName name="__JOI13" localSheetId="5">#REF!</definedName>
    <definedName name="__JOI13">#REF!</definedName>
    <definedName name="__JS1" localSheetId="5">#REF!</definedName>
    <definedName name="__JS1">#REF!</definedName>
    <definedName name="__JS2" localSheetId="5">#REF!</definedName>
    <definedName name="__JS2">#REF!</definedName>
    <definedName name="__ju8" hidden="1">{"'광피스표'!$A$3:$N$54"}</definedName>
    <definedName name="__kdy2" localSheetId="5" hidden="1">#REF!</definedName>
    <definedName name="__kdy2" hidden="1">#REF!</definedName>
    <definedName name="__Key1" localSheetId="5">#REF!</definedName>
    <definedName name="__Key1">#REF!</definedName>
    <definedName name="__key2" localSheetId="5" hidden="1">#REF!</definedName>
    <definedName name="__key2" hidden="1">#REF!</definedName>
    <definedName name="__KK1" localSheetId="5">#REF!</definedName>
    <definedName name="__KK1">#REF!</definedName>
    <definedName name="__kM1" localSheetId="5">#REF!</definedName>
    <definedName name="__kM1">#REF!</definedName>
    <definedName name="__kM2" localSheetId="5">#REF!</definedName>
    <definedName name="__kM2">#REF!</definedName>
    <definedName name="__kM3" localSheetId="5">#REF!</definedName>
    <definedName name="__kM3">#REF!</definedName>
    <definedName name="__Ky4" localSheetId="5">#REF!</definedName>
    <definedName name="__Ky4">#REF!</definedName>
    <definedName name="__Ky5" localSheetId="5">#REF!</definedName>
    <definedName name="__Ky5">#REF!</definedName>
    <definedName name="__Ky6" localSheetId="5">#REF!</definedName>
    <definedName name="__Ky6">#REF!</definedName>
    <definedName name="__Ky7" localSheetId="5">#REF!</definedName>
    <definedName name="__Ky7">#REF!</definedName>
    <definedName name="__Ky8" localSheetId="5">#REF!</definedName>
    <definedName name="__Ky8">#REF!</definedName>
    <definedName name="__Ky9" localSheetId="5">#REF!</definedName>
    <definedName name="__Ky9">#REF!</definedName>
    <definedName name="__L1" localSheetId="5">#REF!</definedName>
    <definedName name="__L1">#REF!</definedName>
    <definedName name="__L2" localSheetId="5">#REF!</definedName>
    <definedName name="__L2">#REF!</definedName>
    <definedName name="__L3" localSheetId="5">#REF!</definedName>
    <definedName name="__L3">#REF!</definedName>
    <definedName name="__L4" localSheetId="5">#REF!</definedName>
    <definedName name="__L4">#REF!</definedName>
    <definedName name="__L5" localSheetId="5">#REF!</definedName>
    <definedName name="__L5">#REF!</definedName>
    <definedName name="__L6" localSheetId="5">#REF!</definedName>
    <definedName name="__L6">#REF!</definedName>
    <definedName name="__LAB5" localSheetId="5">#REF!</definedName>
    <definedName name="__LAB5">#REF!</definedName>
    <definedName name="__LKS1">#N/A</definedName>
    <definedName name="__LKS2">#N/A</definedName>
    <definedName name="__LL1" localSheetId="5">#REF!</definedName>
    <definedName name="__LL1">#REF!</definedName>
    <definedName name="__ll15" localSheetId="5">#REF!</definedName>
    <definedName name="__ll15">#REF!</definedName>
    <definedName name="__LL2" localSheetId="5">#REF!</definedName>
    <definedName name="__LL2">#REF!</definedName>
    <definedName name="__LL3" localSheetId="5">#REF!</definedName>
    <definedName name="__LL3">#REF!</definedName>
    <definedName name="__LL4" localSheetId="5">#REF!</definedName>
    <definedName name="__LL4">#REF!</definedName>
    <definedName name="__LL5" localSheetId="5">#REF!</definedName>
    <definedName name="__LL5">#REF!</definedName>
    <definedName name="__lll1" localSheetId="5">[0]!BlankMacro1</definedName>
    <definedName name="__lll1">[0]!BlankMacro1</definedName>
    <definedName name="__LongName" localSheetId="5">#REF!</definedName>
    <definedName name="__LongName">#REF!</definedName>
    <definedName name="__LP1" localSheetId="5">#REF!</definedName>
    <definedName name="__LP1">#REF!</definedName>
    <definedName name="__LP2" localSheetId="5">#REF!</definedName>
    <definedName name="__LP2">#REF!</definedName>
    <definedName name="__LPB1" localSheetId="5">#REF!</definedName>
    <definedName name="__LPB1">#REF!</definedName>
    <definedName name="__LPK1" localSheetId="5">#REF!</definedName>
    <definedName name="__LPK1">#REF!</definedName>
    <definedName name="__LR1" localSheetId="5">#REF!</definedName>
    <definedName name="__LR1">#REF!</definedName>
    <definedName name="__LR2" localSheetId="5">#REF!</definedName>
    <definedName name="__LR2">#REF!</definedName>
    <definedName name="__LR3" localSheetId="5">#REF!</definedName>
    <definedName name="__LR3">#REF!</definedName>
    <definedName name="__LS1" localSheetId="5">#REF!</definedName>
    <definedName name="__LS1">#REF!</definedName>
    <definedName name="__LS2" localSheetId="5">#REF!</definedName>
    <definedName name="__LS2">#REF!</definedName>
    <definedName name="__LS3" localSheetId="5">#REF!</definedName>
    <definedName name="__LS3">#REF!</definedName>
    <definedName name="__LS4" localSheetId="5">#REF!</definedName>
    <definedName name="__LS4">#REF!</definedName>
    <definedName name="__LTT1" localSheetId="5">#REF!</definedName>
    <definedName name="__LTT1">#REF!</definedName>
    <definedName name="__LU1" localSheetId="5">#REF!</definedName>
    <definedName name="__LU1">#REF!</definedName>
    <definedName name="__LU2" localSheetId="5">#REF!</definedName>
    <definedName name="__LU2">#REF!</definedName>
    <definedName name="__LV01" localSheetId="5">#REF!</definedName>
    <definedName name="__LV01">#REF!</definedName>
    <definedName name="__MaL1" localSheetId="5">#REF!</definedName>
    <definedName name="__MaL1">#REF!</definedName>
    <definedName name="__MaL2" localSheetId="5">#REF!</definedName>
    <definedName name="__MaL2">#REF!</definedName>
    <definedName name="__mcv1" localSheetId="5">#REF!</definedName>
    <definedName name="__mcv1">#REF!</definedName>
    <definedName name="__mcv2" localSheetId="5">#REF!</definedName>
    <definedName name="__mcv2">#REF!</definedName>
    <definedName name="__mcv3" localSheetId="5">#REF!</definedName>
    <definedName name="__mcv3">#REF!</definedName>
    <definedName name="__mcv4" localSheetId="5">#REF!</definedName>
    <definedName name="__mcv4">#REF!</definedName>
    <definedName name="__mcv5" localSheetId="5">#REF!</definedName>
    <definedName name="__mcv5">#REF!</definedName>
    <definedName name="__mhw1" localSheetId="5">#REF!</definedName>
    <definedName name="__mhw1">#REF!</definedName>
    <definedName name="__mn1" localSheetId="5">#REF!</definedName>
    <definedName name="__mn1">#REF!</definedName>
    <definedName name="__mvw1" localSheetId="5">#REF!</definedName>
    <definedName name="__mvw1">#REF!</definedName>
    <definedName name="__NLL1" localSheetId="5">#REF!</definedName>
    <definedName name="__NLL1">#REF!</definedName>
    <definedName name="__NLL2" localSheetId="5">#REF!</definedName>
    <definedName name="__NLL2">#REF!</definedName>
    <definedName name="__NLL3" localSheetId="5">#REF!</definedName>
    <definedName name="__NLL3">#REF!</definedName>
    <definedName name="__NLL4" localSheetId="5">#REF!</definedName>
    <definedName name="__NLL4">#REF!</definedName>
    <definedName name="__NLL5" localSheetId="5">#REF!</definedName>
    <definedName name="__NLL5">#REF!</definedName>
    <definedName name="__NMB96" localSheetId="5">#REF!</definedName>
    <definedName name="__NMB96">#REF!</definedName>
    <definedName name="__NP1" localSheetId="5">#REF!</definedName>
    <definedName name="__NP1">#REF!</definedName>
    <definedName name="__NP2" localSheetId="5">#REF!</definedName>
    <definedName name="__NP2">#REF!</definedName>
    <definedName name="__NS1" localSheetId="5">#REF!</definedName>
    <definedName name="__NS1">#REF!</definedName>
    <definedName name="__NS2" localSheetId="5">#REF!</definedName>
    <definedName name="__NS2">#REF!</definedName>
    <definedName name="__NS3" localSheetId="5">#REF!</definedName>
    <definedName name="__NS3">#REF!</definedName>
    <definedName name="__NS4" localSheetId="5">#REF!</definedName>
    <definedName name="__NS4">#REF!</definedName>
    <definedName name="__NSH1" localSheetId="5">#REF!</definedName>
    <definedName name="__NSH1">#REF!</definedName>
    <definedName name="__NSH2" localSheetId="5">#REF!</definedName>
    <definedName name="__NSH2">#REF!</definedName>
    <definedName name="__p1" localSheetId="5">#REF!</definedName>
    <definedName name="__p1">#REF!</definedName>
    <definedName name="__p154" localSheetId="5">#REF!</definedName>
    <definedName name="__p154">#REF!</definedName>
    <definedName name="__P2" localSheetId="5">#REF!</definedName>
    <definedName name="__P2">#REF!</definedName>
    <definedName name="__P3" hidden="1">{#N/A,#N/A,FALSE,"배수1"}</definedName>
    <definedName name="__P4" hidden="1">{#N/A,#N/A,FALSE,"혼합골재"}</definedName>
    <definedName name="__P5" hidden="1">{#N/A,#N/A,FALSE,"배수1"}</definedName>
    <definedName name="__P6" hidden="1">{#N/A,#N/A,FALSE,"2~8번"}</definedName>
    <definedName name="__pa1" localSheetId="5">#REF!</definedName>
    <definedName name="__pa1">#REF!</definedName>
    <definedName name="__pa2" localSheetId="5">#REF!</definedName>
    <definedName name="__pa2">#REF!</definedName>
    <definedName name="__pe22" localSheetId="5">#REF!</definedName>
    <definedName name="__pe22">#REF!</definedName>
    <definedName name="__PH2" localSheetId="5">#REF!</definedName>
    <definedName name="__PH2">#REF!</definedName>
    <definedName name="__Pi1" localSheetId="5">#REF!</definedName>
    <definedName name="__Pi1">#REF!</definedName>
    <definedName name="__PI48" localSheetId="5">#REF!</definedName>
    <definedName name="__PI48">#REF!</definedName>
    <definedName name="__PI60" localSheetId="5">#REF!</definedName>
    <definedName name="__PI60">#REF!</definedName>
    <definedName name="__pl1" localSheetId="5">#REF!</definedName>
    <definedName name="__pl1">#REF!</definedName>
    <definedName name="__PL2" localSheetId="5">#REF!</definedName>
    <definedName name="__PL2">#REF!</definedName>
    <definedName name="__PL3" localSheetId="5">#REF!</definedName>
    <definedName name="__PL3">#REF!</definedName>
    <definedName name="__PNO10" localSheetId="5">#REF!</definedName>
    <definedName name="__PNO10">#REF!</definedName>
    <definedName name="__PNO3" localSheetId="5">#REF!</definedName>
    <definedName name="__PNO3">#REF!</definedName>
    <definedName name="__PNO4" localSheetId="5">#REF!</definedName>
    <definedName name="__PNO4">#REF!</definedName>
    <definedName name="__PNO5" localSheetId="5">#REF!</definedName>
    <definedName name="__PNO5">#REF!</definedName>
    <definedName name="__PNO6" localSheetId="5">#REF!</definedName>
    <definedName name="__PNO6">#REF!</definedName>
    <definedName name="__PNO7" localSheetId="5">#REF!</definedName>
    <definedName name="__PNO7">#REF!</definedName>
    <definedName name="__PNO8" localSheetId="5">#REF!</definedName>
    <definedName name="__PNO8">#REF!</definedName>
    <definedName name="__PNO9" localSheetId="5">#REF!</definedName>
    <definedName name="__PNO9">#REF!</definedName>
    <definedName name="__PP2" localSheetId="5">#REF!</definedName>
    <definedName name="__PP2">#REF!</definedName>
    <definedName name="__PP3" localSheetId="5">#REF!</definedName>
    <definedName name="__PP3">#REF!</definedName>
    <definedName name="__Q1" localSheetId="5">#REF!</definedName>
    <definedName name="__Q1">#REF!</definedName>
    <definedName name="__Q2" localSheetId="5">#REF!</definedName>
    <definedName name="__Q2">#REF!</definedName>
    <definedName name="__Q3" localSheetId="5">#REF!</definedName>
    <definedName name="__Q3">#REF!</definedName>
    <definedName name="__q45" hidden="1">{"'용역비'!$A$4:$C$8"}</definedName>
    <definedName name="__qa01" hidden="1">{#N/A,#N/A,FALSE,"2~8번"}</definedName>
    <definedName name="__qa02" hidden="1">{#N/A,#N/A,FALSE,"골재소요량";#N/A,#N/A,FALSE,"골재소요량"}</definedName>
    <definedName name="__qa03" hidden="1">{#N/A,#N/A,FALSE,"구조2"}</definedName>
    <definedName name="__qa04" hidden="1">{#N/A,#N/A,FALSE,"단가표지"}</definedName>
    <definedName name="__qa05" hidden="1">{#N/A,#N/A,FALSE,"배수1"}</definedName>
    <definedName name="__qa06" hidden="1">{#N/A,#N/A,FALSE,"배수2"}</definedName>
    <definedName name="__qa07" hidden="1">{#N/A,#N/A,FALSE,"부대1"}</definedName>
    <definedName name="__qa08" hidden="1">{#N/A,#N/A,FALSE,"부대2"}</definedName>
    <definedName name="__qa10" hidden="1">{#N/A,#N/A,FALSE,"속도"}</definedName>
    <definedName name="__qa11" hidden="1">{#N/A,#N/A,FALSE,"운반시간"}</definedName>
    <definedName name="__qa12" hidden="1">{#N/A,#N/A,FALSE,"이정표"}</definedName>
    <definedName name="__qa13" hidden="1">{#N/A,#N/A,FALSE,"조골재"}</definedName>
    <definedName name="__qa14" hidden="1">{#N/A,#N/A,FALSE,"구조1"}</definedName>
    <definedName name="__qa15" hidden="1">{#N/A,#N/A,FALSE,"토공2"}</definedName>
    <definedName name="__qa16" hidden="1">{#N/A,#N/A,FALSE,"포장1";#N/A,#N/A,FALSE,"포장1"}</definedName>
    <definedName name="__qa17" hidden="1">{#N/A,#N/A,FALSE,"포장2"}</definedName>
    <definedName name="__qa18" hidden="1">{#N/A,#N/A,FALSE,"표지목차"}</definedName>
    <definedName name="__qa19" hidden="1">{#N/A,#N/A,FALSE,"혼합골재"}</definedName>
    <definedName name="__qa20" hidden="1">{#N/A,#N/A,FALSE,"운반시간"}</definedName>
    <definedName name="__qq3" localSheetId="5">#REF!</definedName>
    <definedName name="__qq3">#REF!</definedName>
    <definedName name="__qs1" localSheetId="5">#REF!</definedName>
    <definedName name="__qs1">#REF!</definedName>
    <definedName name="__qs12" localSheetId="5">#REF!</definedName>
    <definedName name="__qs12">#REF!</definedName>
    <definedName name="__qs2" localSheetId="5">#REF!</definedName>
    <definedName name="__qs2">#REF!</definedName>
    <definedName name="__qs22" localSheetId="5">#REF!</definedName>
    <definedName name="__qs22">#REF!</definedName>
    <definedName name="__qx1" hidden="1">{#N/A,#N/A,FALSE,"운반시간"}</definedName>
    <definedName name="__RD1" localSheetId="5">#REF!</definedName>
    <definedName name="__RD1">#REF!</definedName>
    <definedName name="__RD2" localSheetId="5">#REF!</definedName>
    <definedName name="__RD2">#REF!</definedName>
    <definedName name="__RD3" localSheetId="5">#REF!</definedName>
    <definedName name="__RD3">#REF!</definedName>
    <definedName name="__RD4" localSheetId="5">#REF!</definedName>
    <definedName name="__RD4">#REF!</definedName>
    <definedName name="__RD5" localSheetId="5">#REF!</definedName>
    <definedName name="__RD5">#REF!</definedName>
    <definedName name="__RD6" localSheetId="5">#REF!</definedName>
    <definedName name="__RD6">#REF!</definedName>
    <definedName name="__RD7" localSheetId="5">#REF!</definedName>
    <definedName name="__RD7">#REF!</definedName>
    <definedName name="__REH1" localSheetId="5">#REF!</definedName>
    <definedName name="__REH1">#REF!</definedName>
    <definedName name="__RL1" localSheetId="5">#REF!</definedName>
    <definedName name="__RL1">#REF!</definedName>
    <definedName name="__RL2" localSheetId="5">#REF!</definedName>
    <definedName name="__RL2">#REF!</definedName>
    <definedName name="__RL3" localSheetId="5">#REF!</definedName>
    <definedName name="__RL3">#REF!</definedName>
    <definedName name="__RL4" localSheetId="5">#REF!</definedName>
    <definedName name="__RL4">#REF!</definedName>
    <definedName name="__RL5" localSheetId="5">#REF!</definedName>
    <definedName name="__RL5">#REF!</definedName>
    <definedName name="__RL6" localSheetId="5">#REF!</definedName>
    <definedName name="__RL6">#REF!</definedName>
    <definedName name="__RL7" localSheetId="5">#REF!</definedName>
    <definedName name="__RL7">#REF!</definedName>
    <definedName name="__RO110" localSheetId="5">#REF!</definedName>
    <definedName name="__RO110">#REF!</definedName>
    <definedName name="__RO22" localSheetId="5">#REF!</definedName>
    <definedName name="__RO22">#REF!</definedName>
    <definedName name="__RO35" localSheetId="5">#REF!</definedName>
    <definedName name="__RO35">#REF!</definedName>
    <definedName name="__RO45" localSheetId="5">#REF!</definedName>
    <definedName name="__RO45">#REF!</definedName>
    <definedName name="__RO60" localSheetId="5">#REF!</definedName>
    <definedName name="__RO60">#REF!</definedName>
    <definedName name="__RO80" localSheetId="5">#REF!</definedName>
    <definedName name="__RO80">#REF!</definedName>
    <definedName name="__s1" localSheetId="5">#REF!</definedName>
    <definedName name="__s1">#REF!</definedName>
    <definedName name="__S3" hidden="1">{#N/A,#N/A,FALSE,"포장2"}</definedName>
    <definedName name="__SA1" localSheetId="5">#REF!</definedName>
    <definedName name="__SA1">#REF!</definedName>
    <definedName name="__SBB1" localSheetId="5">#REF!</definedName>
    <definedName name="__SBB1">#REF!</definedName>
    <definedName name="__SBB2" localSheetId="5">#REF!</definedName>
    <definedName name="__SBB2">#REF!</definedName>
    <definedName name="__SBB3" localSheetId="5">#REF!</definedName>
    <definedName name="__SBB3">#REF!</definedName>
    <definedName name="__SBB4" localSheetId="5">#REF!</definedName>
    <definedName name="__SBB4">#REF!</definedName>
    <definedName name="__SBB5" localSheetId="5">#REF!</definedName>
    <definedName name="__SBB5">#REF!</definedName>
    <definedName name="__SCH1" localSheetId="5">#REF!</definedName>
    <definedName name="__SCH1">#REF!</definedName>
    <definedName name="__sd13" localSheetId="5">#REF!</definedName>
    <definedName name="__sd13">#REF!</definedName>
    <definedName name="__sd16" localSheetId="5">#REF!</definedName>
    <definedName name="__sd16">#REF!</definedName>
    <definedName name="__sd19" localSheetId="5">#REF!</definedName>
    <definedName name="__sd19">#REF!</definedName>
    <definedName name="__sd22" localSheetId="5">#REF!</definedName>
    <definedName name="__sd22">#REF!</definedName>
    <definedName name="__sd25" localSheetId="5">#REF!</definedName>
    <definedName name="__sd25">#REF!</definedName>
    <definedName name="__SEL1">#N/A</definedName>
    <definedName name="__SH1" localSheetId="5">#REF!</definedName>
    <definedName name="__SH1">#REF!</definedName>
    <definedName name="__SH10" localSheetId="5">#REF!</definedName>
    <definedName name="__SH10">#REF!</definedName>
    <definedName name="__SH11" localSheetId="5">#REF!</definedName>
    <definedName name="__SH11">#REF!</definedName>
    <definedName name="__SH12" localSheetId="5">#REF!</definedName>
    <definedName name="__SH12">#REF!</definedName>
    <definedName name="__SH13" localSheetId="5">#REF!</definedName>
    <definedName name="__SH13">#REF!</definedName>
    <definedName name="__SH14" localSheetId="5">#REF!</definedName>
    <definedName name="__SH14">#REF!</definedName>
    <definedName name="__SH15" localSheetId="5">#REF!</definedName>
    <definedName name="__SH15">#REF!</definedName>
    <definedName name="__SH16" localSheetId="5">#REF!</definedName>
    <definedName name="__SH16">#REF!</definedName>
    <definedName name="__SH17" localSheetId="5">#REF!</definedName>
    <definedName name="__SH17">#REF!</definedName>
    <definedName name="__SH18" localSheetId="5">#REF!</definedName>
    <definedName name="__SH18">#REF!</definedName>
    <definedName name="__SH19" localSheetId="5">#REF!</definedName>
    <definedName name="__SH19">#REF!</definedName>
    <definedName name="__SH2" localSheetId="5">#REF!</definedName>
    <definedName name="__SH2">#REF!</definedName>
    <definedName name="__SH20" localSheetId="5">#REF!</definedName>
    <definedName name="__SH20">#REF!</definedName>
    <definedName name="__SH3" localSheetId="5">#REF!</definedName>
    <definedName name="__SH3">#REF!</definedName>
    <definedName name="__SH8" localSheetId="5">#REF!</definedName>
    <definedName name="__SH8">#REF!</definedName>
    <definedName name="__SH9" localSheetId="5">#REF!</definedName>
    <definedName name="__SH9">#REF!</definedName>
    <definedName name="__SHH1" localSheetId="5">#REF!</definedName>
    <definedName name="__SHH1">#REF!</definedName>
    <definedName name="__shh10" localSheetId="5">#REF!</definedName>
    <definedName name="__shh10">#REF!</definedName>
    <definedName name="__shh11" localSheetId="5">#REF!</definedName>
    <definedName name="__shh11">#REF!</definedName>
    <definedName name="__shh12" localSheetId="5">#REF!</definedName>
    <definedName name="__shh12">#REF!</definedName>
    <definedName name="__SHH13" localSheetId="5">#REF!</definedName>
    <definedName name="__SHH13">#REF!</definedName>
    <definedName name="__SHH2" localSheetId="5">#REF!</definedName>
    <definedName name="__SHH2">#REF!</definedName>
    <definedName name="__SHH3" localSheetId="5">#REF!</definedName>
    <definedName name="__SHH3">#REF!</definedName>
    <definedName name="__shh4" localSheetId="5">#REF!</definedName>
    <definedName name="__shh4">#REF!</definedName>
    <definedName name="__shh5" localSheetId="5">#REF!</definedName>
    <definedName name="__shh5">#REF!</definedName>
    <definedName name="__shh6" localSheetId="5">#REF!</definedName>
    <definedName name="__shh6">#REF!</definedName>
    <definedName name="__shh7" localSheetId="5">#REF!</definedName>
    <definedName name="__shh7">#REF!</definedName>
    <definedName name="__shh8" localSheetId="5">#REF!</definedName>
    <definedName name="__shh8">#REF!</definedName>
    <definedName name="__shh9" localSheetId="5">#REF!</definedName>
    <definedName name="__shh9">#REF!</definedName>
    <definedName name="__si2" localSheetId="5">#REF!</definedName>
    <definedName name="__si2">#REF!</definedName>
    <definedName name="__SL1" localSheetId="5">#REF!</definedName>
    <definedName name="__SL1">#REF!</definedName>
    <definedName name="__SL2" localSheetId="5">#REF!</definedName>
    <definedName name="__SL2">#REF!</definedName>
    <definedName name="__SL3" localSheetId="5">#REF!</definedName>
    <definedName name="__SL3">#REF!</definedName>
    <definedName name="__SL4" localSheetId="5">#REF!</definedName>
    <definedName name="__SL4">#REF!</definedName>
    <definedName name="__SL5" localSheetId="5">#REF!</definedName>
    <definedName name="__SL5">#REF!</definedName>
    <definedName name="__SL6" localSheetId="5">#REF!</definedName>
    <definedName name="__SL6">#REF!</definedName>
    <definedName name="__SLL1" localSheetId="5">#REF!</definedName>
    <definedName name="__SLL1">#REF!</definedName>
    <definedName name="__SLL2" localSheetId="5">#REF!</definedName>
    <definedName name="__SLL2">#REF!</definedName>
    <definedName name="__SLL3" localSheetId="5">#REF!</definedName>
    <definedName name="__SLL3">#REF!</definedName>
    <definedName name="__sp1" localSheetId="5">#REF!</definedName>
    <definedName name="__sp1">#REF!</definedName>
    <definedName name="__sp2" localSheetId="5">#REF!</definedName>
    <definedName name="__sp2">#REF!</definedName>
    <definedName name="__sp3" localSheetId="5">#REF!</definedName>
    <definedName name="__sp3">#REF!</definedName>
    <definedName name="__SS1" localSheetId="5">#REF!</definedName>
    <definedName name="__SS1">#REF!</definedName>
    <definedName name="__SS2" localSheetId="5">#REF!</definedName>
    <definedName name="__SS2">#REF!</definedName>
    <definedName name="__ST1" localSheetId="5">#REF!</definedName>
    <definedName name="__ST1">#REF!</definedName>
    <definedName name="__ST2" localSheetId="5">#REF!</definedName>
    <definedName name="__ST2">#REF!</definedName>
    <definedName name="__STT1" localSheetId="5">#REF!</definedName>
    <definedName name="__STT1">#REF!</definedName>
    <definedName name="__STT2" localSheetId="5">#REF!</definedName>
    <definedName name="__STT2">#REF!</definedName>
    <definedName name="__STT3" localSheetId="5">#REF!</definedName>
    <definedName name="__STT3">#REF!</definedName>
    <definedName name="__STT4" localSheetId="5">#REF!</definedName>
    <definedName name="__STT4">#REF!</definedName>
    <definedName name="__STT5" localSheetId="5">#REF!</definedName>
    <definedName name="__STT5">#REF!</definedName>
    <definedName name="__STT6" localSheetId="5">#REF!</definedName>
    <definedName name="__STT6">#REF!</definedName>
    <definedName name="__SUB1" localSheetId="5">#REF!</definedName>
    <definedName name="__SUB1">#REF!</definedName>
    <definedName name="__SUB2" localSheetId="5">#REF!</definedName>
    <definedName name="__SUB2">#REF!</definedName>
    <definedName name="__SUB3" localSheetId="5">#REF!</definedName>
    <definedName name="__SUB3">#REF!</definedName>
    <definedName name="__sub4" localSheetId="5">#REF!</definedName>
    <definedName name="__sub4">#REF!</definedName>
    <definedName name="__sub5" localSheetId="5">#REF!</definedName>
    <definedName name="__sub5">#REF!</definedName>
    <definedName name="__SW2" hidden="1">{#N/A,#N/A,FALSE,"전력간선"}</definedName>
    <definedName name="__t5" localSheetId="5">#REF!</definedName>
    <definedName name="__t5">#REF!</definedName>
    <definedName name="__tbb1" localSheetId="5">#REF!</definedName>
    <definedName name="__tbb1">#REF!</definedName>
    <definedName name="__tbb2" localSheetId="5">#REF!</definedName>
    <definedName name="__tbb2">#REF!</definedName>
    <definedName name="__tbb3" localSheetId="5">#REF!</definedName>
    <definedName name="__tbb3">#REF!</definedName>
    <definedName name="__tbb4" localSheetId="5">#REF!</definedName>
    <definedName name="__tbb4">#REF!</definedName>
    <definedName name="__tbb5" localSheetId="5">#REF!</definedName>
    <definedName name="__tbb5">#REF!</definedName>
    <definedName name="__tbb6" localSheetId="5">#REF!</definedName>
    <definedName name="__tbb6">#REF!</definedName>
    <definedName name="__tbb7" localSheetId="5">#REF!</definedName>
    <definedName name="__tbb7">#REF!</definedName>
    <definedName name="__TC1" localSheetId="5">#REF!</definedName>
    <definedName name="__TC1">#REF!</definedName>
    <definedName name="__TC2" localSheetId="5">#REF!</definedName>
    <definedName name="__TC2">#REF!</definedName>
    <definedName name="__tdl2" localSheetId="5">#REF!</definedName>
    <definedName name="__tdl2">#REF!</definedName>
    <definedName name="__teb1" localSheetId="5">#REF!</definedName>
    <definedName name="__teb1">#REF!</definedName>
    <definedName name="__teb2" localSheetId="5">#REF!</definedName>
    <definedName name="__teb2">#REF!</definedName>
    <definedName name="__teb3" localSheetId="5">#REF!</definedName>
    <definedName name="__teb3">#REF!</definedName>
    <definedName name="__Ted1" localSheetId="5">#REF!</definedName>
    <definedName name="__Ted1">#REF!</definedName>
    <definedName name="__tll2" localSheetId="5">#REF!</definedName>
    <definedName name="__tll2">#REF!</definedName>
    <definedName name="__TON1" localSheetId="5">#REF!</definedName>
    <definedName name="__TON1">#REF!</definedName>
    <definedName name="__TON2" localSheetId="5">#REF!</definedName>
    <definedName name="__TON2">#REF!</definedName>
    <definedName name="__tri11" localSheetId="5">#REF!</definedName>
    <definedName name="__tri11">#REF!</definedName>
    <definedName name="__tri12" localSheetId="5">#REF!</definedName>
    <definedName name="__tri12">#REF!</definedName>
    <definedName name="__tri13" localSheetId="5">#REF!</definedName>
    <definedName name="__tri13">#REF!</definedName>
    <definedName name="__tri14" localSheetId="5">#REF!</definedName>
    <definedName name="__tri14">#REF!</definedName>
    <definedName name="__tri15" localSheetId="5">#REF!</definedName>
    <definedName name="__tri15">#REF!</definedName>
    <definedName name="__tri22" localSheetId="5">#REF!</definedName>
    <definedName name="__tri22">#REF!</definedName>
    <definedName name="__tri23" localSheetId="5">#REF!</definedName>
    <definedName name="__tri23">#REF!</definedName>
    <definedName name="__tri24" localSheetId="5">#REF!</definedName>
    <definedName name="__tri24">#REF!</definedName>
    <definedName name="__tri25" localSheetId="5">#REF!</definedName>
    <definedName name="__tri25">#REF!</definedName>
    <definedName name="__tri32" localSheetId="5">#REF!</definedName>
    <definedName name="__tri32">#REF!</definedName>
    <definedName name="__tri33" localSheetId="5">#REF!</definedName>
    <definedName name="__tri33">#REF!</definedName>
    <definedName name="__tri34" localSheetId="5">#REF!</definedName>
    <definedName name="__tri34">#REF!</definedName>
    <definedName name="__tri35" localSheetId="5">#REF!</definedName>
    <definedName name="__tri35">#REF!</definedName>
    <definedName name="__tri42" localSheetId="5">#REF!</definedName>
    <definedName name="__tri42">#REF!</definedName>
    <definedName name="__tri43" localSheetId="5">#REF!</definedName>
    <definedName name="__tri43">#REF!</definedName>
    <definedName name="__tri44" localSheetId="5">#REF!</definedName>
    <definedName name="__tri44">#REF!</definedName>
    <definedName name="__tri45" localSheetId="5">#REF!</definedName>
    <definedName name="__tri45">#REF!</definedName>
    <definedName name="__Ts1" localSheetId="5">#REF!</definedName>
    <definedName name="__Ts1">#REF!</definedName>
    <definedName name="__TT1" localSheetId="5">#REF!</definedName>
    <definedName name="__TT1">#REF!</definedName>
    <definedName name="__TT2" localSheetId="5">#REF!</definedName>
    <definedName name="__TT2">#REF!</definedName>
    <definedName name="__TT3" localSheetId="5">#REF!</definedName>
    <definedName name="__TT3">#REF!</definedName>
    <definedName name="__TW1" localSheetId="5">#REF!</definedName>
    <definedName name="__TW1">#REF!</definedName>
    <definedName name="__TW2" localSheetId="5">#REF!</definedName>
    <definedName name="__TW2">#REF!</definedName>
    <definedName name="__Ty1" localSheetId="5">#REF!</definedName>
    <definedName name="__Ty1">#REF!</definedName>
    <definedName name="__Ty2" localSheetId="5">#REF!</definedName>
    <definedName name="__Ty2">#REF!</definedName>
    <definedName name="__u1" localSheetId="5">#REF!</definedName>
    <definedName name="__u1">#REF!</definedName>
    <definedName name="__UH1" localSheetId="5">#REF!</definedName>
    <definedName name="__UH1">#REF!</definedName>
    <definedName name="__UP1" localSheetId="5">#REF!</definedName>
    <definedName name="__UP1">#REF!</definedName>
    <definedName name="__UP2" localSheetId="5">#REF!</definedName>
    <definedName name="__UP2">#REF!</definedName>
    <definedName name="__UTT1" localSheetId="5">#REF!</definedName>
    <definedName name="__UTT1">#REF!</definedName>
    <definedName name="__ver1" localSheetId="5">#REF!</definedName>
    <definedName name="__ver1">#REF!</definedName>
    <definedName name="__ver2" localSheetId="5">#REF!</definedName>
    <definedName name="__ver2">#REF!</definedName>
    <definedName name="__ver3" localSheetId="5">#REF!</definedName>
    <definedName name="__ver3">#REF!</definedName>
    <definedName name="__vhw1" localSheetId="5">#REF!</definedName>
    <definedName name="__vhw1">#REF!</definedName>
    <definedName name="__VMS2" localSheetId="5" hidden="1">#REF!</definedName>
    <definedName name="__VMS2" hidden="1">#REF!</definedName>
    <definedName name="__VRE1" localSheetId="5">#REF!</definedName>
    <definedName name="__VRE1">#REF!</definedName>
    <definedName name="__vvw1" localSheetId="5">#REF!</definedName>
    <definedName name="__vvw1">#REF!</definedName>
    <definedName name="__w1" localSheetId="5" hidden="1">#REF!</definedName>
    <definedName name="__w1" hidden="1">#REF!</definedName>
    <definedName name="__w10" localSheetId="5">#REF!</definedName>
    <definedName name="__w10">#REF!</definedName>
    <definedName name="__w11" localSheetId="5">#REF!</definedName>
    <definedName name="__w11">#REF!</definedName>
    <definedName name="__w12" localSheetId="5">#REF!</definedName>
    <definedName name="__w12">#REF!</definedName>
    <definedName name="__w13" localSheetId="5">#REF!</definedName>
    <definedName name="__w13">#REF!</definedName>
    <definedName name="__w2" localSheetId="5">#REF!</definedName>
    <definedName name="__w2">#REF!</definedName>
    <definedName name="__w3" localSheetId="5">#REF!</definedName>
    <definedName name="__w3">#REF!</definedName>
    <definedName name="__w4" localSheetId="5">#REF!</definedName>
    <definedName name="__w4">#REF!</definedName>
    <definedName name="__w5" localSheetId="5">#REF!</definedName>
    <definedName name="__w5">#REF!</definedName>
    <definedName name="__w6" localSheetId="5">#REF!</definedName>
    <definedName name="__w6">#REF!</definedName>
    <definedName name="__w7" localSheetId="5">#REF!</definedName>
    <definedName name="__w7">#REF!</definedName>
    <definedName name="__w8" localSheetId="5">#REF!</definedName>
    <definedName name="__w8">#REF!</definedName>
    <definedName name="__w9" localSheetId="5">#REF!</definedName>
    <definedName name="__w9">#REF!</definedName>
    <definedName name="__WC1" localSheetId="5">#REF!</definedName>
    <definedName name="__WC1">#REF!</definedName>
    <definedName name="__wcv1" localSheetId="5">#REF!</definedName>
    <definedName name="__wcv1">#REF!</definedName>
    <definedName name="__wcv2" localSheetId="5">#REF!</definedName>
    <definedName name="__wcv2">#REF!</definedName>
    <definedName name="__wcv3" localSheetId="5">#REF!</definedName>
    <definedName name="__wcv3">#REF!</definedName>
    <definedName name="__wcv4" localSheetId="5">#REF!</definedName>
    <definedName name="__wcv4">#REF!</definedName>
    <definedName name="__wcv5" localSheetId="5">#REF!</definedName>
    <definedName name="__wcv5">#REF!</definedName>
    <definedName name="__wd1" localSheetId="5">#REF!</definedName>
    <definedName name="__wd1">#REF!</definedName>
    <definedName name="__wd2" localSheetId="5">#REF!</definedName>
    <definedName name="__wd2">#REF!</definedName>
    <definedName name="__wdr" localSheetId="5">#REF!</definedName>
    <definedName name="__wdr">#REF!</definedName>
    <definedName name="__WEB1" localSheetId="5">#REF!</definedName>
    <definedName name="__WEB1">#REF!</definedName>
    <definedName name="__WEB2" localSheetId="5">#REF!</definedName>
    <definedName name="__WEB2">#REF!</definedName>
    <definedName name="__WEB3" localSheetId="5">#REF!</definedName>
    <definedName name="__WEB3">#REF!</definedName>
    <definedName name="__WEB4" localSheetId="5">#REF!</definedName>
    <definedName name="__WEB4">#REF!</definedName>
    <definedName name="__WEB5" localSheetId="5">#REF!</definedName>
    <definedName name="__WEB5">#REF!</definedName>
    <definedName name="__WEB6" localSheetId="5">#REF!</definedName>
    <definedName name="__WEB6">#REF!</definedName>
    <definedName name="__WEl1" localSheetId="5">#REF!</definedName>
    <definedName name="__WEl1">#REF!</definedName>
    <definedName name="__WEl2" localSheetId="5">#REF!</definedName>
    <definedName name="__WEl2">#REF!</definedName>
    <definedName name="__WEl3" localSheetId="5">#REF!</definedName>
    <definedName name="__WEl3">#REF!</definedName>
    <definedName name="__WEl4" localSheetId="5">#REF!</definedName>
    <definedName name="__WEl4">#REF!</definedName>
    <definedName name="__WEl5" localSheetId="5">#REF!</definedName>
    <definedName name="__WEl5">#REF!</definedName>
    <definedName name="__WEo1" localSheetId="5">#REF!</definedName>
    <definedName name="__WEo1">#REF!</definedName>
    <definedName name="__Wh3" localSheetId="5">#REF!</definedName>
    <definedName name="__Wh3">#REF!</definedName>
    <definedName name="__WHH1" localSheetId="5">#REF!</definedName>
    <definedName name="__WHH1">#REF!</definedName>
    <definedName name="__Whl1" localSheetId="5">#REF!</definedName>
    <definedName name="__Whl1">#REF!</definedName>
    <definedName name="__Whl2" localSheetId="5">#REF!</definedName>
    <definedName name="__Whl2">#REF!</definedName>
    <definedName name="__Whl3" localSheetId="5">#REF!</definedName>
    <definedName name="__Whl3">#REF!</definedName>
    <definedName name="__Whl4" localSheetId="5">#REF!</definedName>
    <definedName name="__Whl4">#REF!</definedName>
    <definedName name="__Whm1" localSheetId="5">#REF!</definedName>
    <definedName name="__Whm1">#REF!</definedName>
    <definedName name="__Whm2" localSheetId="5">#REF!</definedName>
    <definedName name="__Whm2">#REF!</definedName>
    <definedName name="__Whm3" localSheetId="5">#REF!</definedName>
    <definedName name="__Whm3">#REF!</definedName>
    <definedName name="__WL1" localSheetId="5">#REF!</definedName>
    <definedName name="__WL1">#REF!</definedName>
    <definedName name="__WL2" localSheetId="5">#REF!</definedName>
    <definedName name="__WL2">#REF!</definedName>
    <definedName name="__WMM1" localSheetId="5">#REF!</definedName>
    <definedName name="__WMM1">#REF!</definedName>
    <definedName name="__WMM2" localSheetId="5">#REF!</definedName>
    <definedName name="__WMM2">#REF!</definedName>
    <definedName name="__WMP1" localSheetId="5">#REF!</definedName>
    <definedName name="__WMP1">#REF!</definedName>
    <definedName name="__WMP2" localSheetId="5">#REF!</definedName>
    <definedName name="__WMP2">#REF!</definedName>
    <definedName name="__WMS1" localSheetId="5">#REF!</definedName>
    <definedName name="__WMS1">#REF!</definedName>
    <definedName name="__WMS2" localSheetId="5">#REF!</definedName>
    <definedName name="__WMS2">#REF!</definedName>
    <definedName name="__WTT1" localSheetId="5">#REF!</definedName>
    <definedName name="__WTT1">#REF!</definedName>
    <definedName name="__Ww1" localSheetId="5">#REF!</definedName>
    <definedName name="__Ww1">#REF!</definedName>
    <definedName name="__Ww2" localSheetId="5">#REF!</definedName>
    <definedName name="__Ww2">#REF!</definedName>
    <definedName name="__WW3" localSheetId="5">#REF!</definedName>
    <definedName name="__WW3">#REF!</definedName>
    <definedName name="__WW6" localSheetId="5">#REF!</definedName>
    <definedName name="__WW6">#REF!</definedName>
    <definedName name="__WW7" localSheetId="5">#REF!</definedName>
    <definedName name="__WW7">#REF!</definedName>
    <definedName name="__WW8" localSheetId="5">#REF!</definedName>
    <definedName name="__WW8">#REF!</definedName>
    <definedName name="__Wwl1" localSheetId="5">#REF!</definedName>
    <definedName name="__Wwl1">#REF!</definedName>
    <definedName name="__Wwl2" localSheetId="5">#REF!</definedName>
    <definedName name="__Wwl2">#REF!</definedName>
    <definedName name="__Wwl3" localSheetId="5">#REF!</definedName>
    <definedName name="__Wwl3">#REF!</definedName>
    <definedName name="__x1" localSheetId="5" hidden="1">#REF!</definedName>
    <definedName name="__x1" hidden="1">#REF!</definedName>
    <definedName name="__x2" localSheetId="5">#REF!</definedName>
    <definedName name="__x2">#REF!</definedName>
    <definedName name="__x3" localSheetId="5">#REF!</definedName>
    <definedName name="__x3">#REF!</definedName>
    <definedName name="__x4" localSheetId="5" hidden="1">#REF!</definedName>
    <definedName name="__x4" hidden="1">#REF!</definedName>
    <definedName name="__x5" localSheetId="5">#REF!</definedName>
    <definedName name="__x5">#REF!</definedName>
    <definedName name="__x6" localSheetId="5">#REF!</definedName>
    <definedName name="__x6">#REF!</definedName>
    <definedName name="__xlfn.BAHTTEXT">#NAME?</definedName>
    <definedName name="__XS1" localSheetId="5">#REF!</definedName>
    <definedName name="__XS1">#REF!</definedName>
    <definedName name="__XS2" localSheetId="5">#REF!</definedName>
    <definedName name="__XS2">#REF!</definedName>
    <definedName name="__XS3" localSheetId="5">#REF!</definedName>
    <definedName name="__XS3">#REF!</definedName>
    <definedName name="__XX12" localSheetId="5">#REF!</definedName>
    <definedName name="__XX12">#REF!</definedName>
    <definedName name="__XX13" localSheetId="5">#REF!</definedName>
    <definedName name="__XX13">#REF!</definedName>
    <definedName name="__XX14" localSheetId="5">#REF!</definedName>
    <definedName name="__XX14">#REF!</definedName>
    <definedName name="__XX18" localSheetId="5">#REF!</definedName>
    <definedName name="__XX18">#REF!</definedName>
    <definedName name="__XX19" localSheetId="5">#REF!</definedName>
    <definedName name="__XX19">#REF!</definedName>
    <definedName name="__XX20" localSheetId="5">#REF!</definedName>
    <definedName name="__XX20">#REF!</definedName>
    <definedName name="__XX21" localSheetId="5">#REF!</definedName>
    <definedName name="__XX21">#REF!</definedName>
    <definedName name="__XX22" localSheetId="5">#REF!</definedName>
    <definedName name="__XX22">#REF!</definedName>
    <definedName name="__XX23" localSheetId="5">#REF!</definedName>
    <definedName name="__XX23">#REF!</definedName>
    <definedName name="__XX24" localSheetId="5">#REF!</definedName>
    <definedName name="__XX24">#REF!</definedName>
    <definedName name="__XX25" localSheetId="5">#REF!</definedName>
    <definedName name="__XX25">#REF!</definedName>
    <definedName name="__XX26" localSheetId="5">#REF!</definedName>
    <definedName name="__XX26">#REF!</definedName>
    <definedName name="__XX27" localSheetId="5">#REF!</definedName>
    <definedName name="__XX27">#REF!</definedName>
    <definedName name="__XX28" localSheetId="5">#REF!</definedName>
    <definedName name="__XX28">#REF!</definedName>
    <definedName name="__XX29" localSheetId="5">#REF!</definedName>
    <definedName name="__XX29">#REF!</definedName>
    <definedName name="__XX30" localSheetId="5">#REF!</definedName>
    <definedName name="__XX30">#REF!</definedName>
    <definedName name="__XX5" localSheetId="5">#REF!</definedName>
    <definedName name="__XX5">#REF!</definedName>
    <definedName name="__XX6" localSheetId="5">#REF!</definedName>
    <definedName name="__XX6">#REF!</definedName>
    <definedName name="__XX7" localSheetId="5">#REF!</definedName>
    <definedName name="__XX7">#REF!</definedName>
    <definedName name="__YO1" localSheetId="5">#REF!</definedName>
    <definedName name="__YO1">#REF!</definedName>
    <definedName name="__YY12" localSheetId="5">#REF!</definedName>
    <definedName name="__YY12">#REF!</definedName>
    <definedName name="__YY13" localSheetId="5">#REF!</definedName>
    <definedName name="__YY13">#REF!</definedName>
    <definedName name="__YY14" localSheetId="5">#REF!</definedName>
    <definedName name="__YY14">#REF!</definedName>
    <definedName name="__YY18" localSheetId="5">#REF!</definedName>
    <definedName name="__YY18">#REF!</definedName>
    <definedName name="__YY19" localSheetId="5">#REF!</definedName>
    <definedName name="__YY19">#REF!</definedName>
    <definedName name="__YY20" localSheetId="5">#REF!</definedName>
    <definedName name="__YY20">#REF!</definedName>
    <definedName name="__YY21" localSheetId="5">#REF!</definedName>
    <definedName name="__YY21">#REF!</definedName>
    <definedName name="__YY22" localSheetId="5">#REF!</definedName>
    <definedName name="__YY22">#REF!</definedName>
    <definedName name="__YY23" localSheetId="5">#REF!</definedName>
    <definedName name="__YY23">#REF!</definedName>
    <definedName name="__YY24" localSheetId="5">#REF!</definedName>
    <definedName name="__YY24">#REF!</definedName>
    <definedName name="__YY25" localSheetId="5">#REF!</definedName>
    <definedName name="__YY25">#REF!</definedName>
    <definedName name="__YY26" localSheetId="5">#REF!</definedName>
    <definedName name="__YY26">#REF!</definedName>
    <definedName name="__YY27" localSheetId="5">#REF!</definedName>
    <definedName name="__YY27">#REF!</definedName>
    <definedName name="__YY28" localSheetId="5">#REF!</definedName>
    <definedName name="__YY28">#REF!</definedName>
    <definedName name="__YY29" localSheetId="5">#REF!</definedName>
    <definedName name="__YY29">#REF!</definedName>
    <definedName name="__YY30" localSheetId="5">#REF!</definedName>
    <definedName name="__YY30">#REF!</definedName>
    <definedName name="__YY5" localSheetId="5">#REF!</definedName>
    <definedName name="__YY5">#REF!</definedName>
    <definedName name="__YY6" localSheetId="5">#REF!</definedName>
    <definedName name="__YY6">#REF!</definedName>
    <definedName name="__YY7" localSheetId="5">#REF!</definedName>
    <definedName name="__YY7">#REF!</definedName>
    <definedName name="__Z1" localSheetId="5">#REF!</definedName>
    <definedName name="__Z1">#REF!</definedName>
    <definedName name="__Z2" localSheetId="5">#REF!</definedName>
    <definedName name="__Z2">#REF!</definedName>
    <definedName name="__zz1" localSheetId="5">#REF!</definedName>
    <definedName name="__zz1">#REF!</definedName>
    <definedName name="__Zz10137" localSheetId="5">#REF!</definedName>
    <definedName name="__Zz10137">#REF!</definedName>
    <definedName name="__zz2" localSheetId="5">#REF!</definedName>
    <definedName name="__zz2">#REF!</definedName>
    <definedName name="__zz3" localSheetId="5">#REF!</definedName>
    <definedName name="__zz3">#REF!</definedName>
    <definedName name="_\D" localSheetId="5">#REF!</definedName>
    <definedName name="_\D">#REF!</definedName>
    <definedName name="_\X" localSheetId="5">#REF!</definedName>
    <definedName name="_\X">#REF!</definedName>
    <definedName name="_\X4" localSheetId="5">#REF!</definedName>
    <definedName name="_\X4">#REF!</definedName>
    <definedName name="_0" localSheetId="5">#REF!</definedName>
    <definedName name="_0">#REF!</definedName>
    <definedName name="_00000">#N/A</definedName>
    <definedName name="_00000ent_array">{"Book1","지방도904호선외1개노선차선도색수량.xls","지방도904호외1개노선차선도색내역.xls"}</definedName>
    <definedName name="_01" localSheetId="5">#REF!</definedName>
    <definedName name="_01">#REF!</definedName>
    <definedName name="_02" localSheetId="5">#REF!</definedName>
    <definedName name="_02">#REF!</definedName>
    <definedName name="_03" localSheetId="5">#REF!</definedName>
    <definedName name="_03">#REF!</definedName>
    <definedName name="_1">#N/A</definedName>
    <definedName name="_1._PANEL_BD.__LP___1" localSheetId="5">#REF!</definedName>
    <definedName name="_1._PANEL_BD.__LP___1">#REF!</definedName>
    <definedName name="_1._토______공" localSheetId="5">#REF!</definedName>
    <definedName name="_1._토______공">#REF!</definedName>
    <definedName name="_1.0___0.8" localSheetId="5">#REF!</definedName>
    <definedName name="_1.0___0.8">#REF!</definedName>
    <definedName name="_1.구체" localSheetId="5">#REF!</definedName>
    <definedName name="_1.구체">#REF!</definedName>
    <definedName name="_1.토___공" localSheetId="5">#REF!</definedName>
    <definedName name="_1.토___공">#REF!</definedName>
    <definedName name="_1_" localSheetId="5">#REF!</definedName>
    <definedName name="_1_">#REF!</definedName>
    <definedName name="_1______F" localSheetId="5" hidden="1">#REF!</definedName>
    <definedName name="_1______F" hidden="1">#REF!</definedName>
    <definedName name="_1_0_0_F" localSheetId="5" hidden="1">#REF!</definedName>
    <definedName name="_1_0_0_F" hidden="1">#REF!</definedName>
    <definedName name="_1_0_S" localSheetId="5" hidden="1">#REF!</definedName>
    <definedName name="_1_0_S" hidden="1">#REF!</definedName>
    <definedName name="_1_3__Crite" localSheetId="5">#REF!</definedName>
    <definedName name="_1_3__Crite">#REF!</definedName>
    <definedName name="_1_3_0Crite" localSheetId="5">#REF!</definedName>
    <definedName name="_1_3_0Crite">#REF!</definedName>
    <definedName name="_10">#N/A</definedName>
    <definedName name="_10_">#N/A</definedName>
    <definedName name="_10_0Crite" localSheetId="5">#REF!</definedName>
    <definedName name="_10_0Crite">#REF!</definedName>
    <definedName name="_10_3_0Criteria" localSheetId="5">#REF!</definedName>
    <definedName name="_10_3_0Criteria">#REF!</definedName>
    <definedName name="_100B1_" localSheetId="5">#REF!</definedName>
    <definedName name="_100B1_">#REF!</definedName>
    <definedName name="_101G__Extract" localSheetId="5">#REF!</definedName>
    <definedName name="_101G__Extract">#REF!</definedName>
    <definedName name="_102__3_0Criteria" localSheetId="5">#REF!</definedName>
    <definedName name="_102__3_0Criteria">#REF!</definedName>
    <definedName name="_102u1_" localSheetId="5">#REF!</definedName>
    <definedName name="_102u1_">#REF!</definedName>
    <definedName name="_105__G_0Extr" localSheetId="5">#REF!</definedName>
    <definedName name="_105__G_0Extr">#REF!</definedName>
    <definedName name="_105bv3_" localSheetId="5">BlankMacro1</definedName>
    <definedName name="_105bv3_">BlankMacro1</definedName>
    <definedName name="_106C_" localSheetId="5">#REF!</definedName>
    <definedName name="_106C_">#REF!</definedName>
    <definedName name="_107D1_" localSheetId="5">#REF!</definedName>
    <definedName name="_107D1_">#REF!</definedName>
    <definedName name="_108__G_0Extract" localSheetId="5">#REF!</definedName>
    <definedName name="_108__G_0Extract">#REF!</definedName>
    <definedName name="_108E1_" localSheetId="5">#REF!</definedName>
    <definedName name="_108E1_">#REF!</definedName>
    <definedName name="_109FF1_" localSheetId="5">#REF!</definedName>
    <definedName name="_109FF1_">#REF!</definedName>
    <definedName name="_10Á_3È_Ç" localSheetId="5">#REF!</definedName>
    <definedName name="_10Á_3È_Ç">#REF!</definedName>
    <definedName name="_10a16_">#N/A</definedName>
    <definedName name="_10G_0Extract" localSheetId="5">#REF!</definedName>
    <definedName name="_10G_0Extract">#REF!</definedName>
    <definedName name="_10L3_" localSheetId="5">#REF!</definedName>
    <definedName name="_10L3_">#REF!</definedName>
    <definedName name="_10p1_" localSheetId="5">#REF!</definedName>
    <definedName name="_10p1_">#REF!</definedName>
    <definedName name="_10P2_" localSheetId="5">#REF!</definedName>
    <definedName name="_10P2_">#REF!</definedName>
    <definedName name="_11">#N/A</definedName>
    <definedName name="_11_0Crite" localSheetId="5">#REF!</definedName>
    <definedName name="_11_0Crite">#REF!</definedName>
    <definedName name="_11_13" localSheetId="5">#REF!</definedName>
    <definedName name="_11_13">#REF!</definedName>
    <definedName name="_11_G_0Extr" localSheetId="5">#REF!</definedName>
    <definedName name="_11_G_0Extr">#REF!</definedName>
    <definedName name="_110G_0Extr" localSheetId="5">#REF!</definedName>
    <definedName name="_110G_0Extr">#REF!</definedName>
    <definedName name="_111" localSheetId="5" hidden="1">#REF!</definedName>
    <definedName name="_111" hidden="1">#REF!</definedName>
    <definedName name="_111G_0Extract" localSheetId="5">#REF!</definedName>
    <definedName name="_111G_0Extract">#REF!</definedName>
    <definedName name="_112G__Extr" localSheetId="5">#REF!</definedName>
    <definedName name="_112G__Extr">#REF!</definedName>
    <definedName name="_113G__Extract" localSheetId="5">#REF!</definedName>
    <definedName name="_113G__Extract">#REF!</definedName>
    <definedName name="_114H2_" localSheetId="5">#REF!</definedName>
    <definedName name="_114H2_">#REF!</definedName>
    <definedName name="_115IL1_" localSheetId="5">#REF!</definedName>
    <definedName name="_115IL1_">#REF!</definedName>
    <definedName name="_116K11_" localSheetId="5">#REF!</definedName>
    <definedName name="_116K11_">#REF!</definedName>
    <definedName name="_117K111_" localSheetId="5">#REF!</definedName>
    <definedName name="_117K111_">#REF!</definedName>
    <definedName name="_118K1111_" localSheetId="5">#REF!</definedName>
    <definedName name="_118K1111_">#REF!</definedName>
    <definedName name="_119L1_" localSheetId="5">#REF!</definedName>
    <definedName name="_119L1_">#REF!</definedName>
    <definedName name="_11Á_4È_Ç" localSheetId="5">#REF!</definedName>
    <definedName name="_11Á_4È_Ç">#REF!</definedName>
    <definedName name="_11a17_">#N/A</definedName>
    <definedName name="_11G__Extr" localSheetId="5">#REF!</definedName>
    <definedName name="_11G__Extr">#REF!</definedName>
    <definedName name="_11L4_" localSheetId="5">#REF!</definedName>
    <definedName name="_11L4_">#REF!</definedName>
    <definedName name="_11s1_" localSheetId="5">#REF!</definedName>
    <definedName name="_11s1_">#REF!</definedName>
    <definedName name="_12">#N/A</definedName>
    <definedName name="_12_" localSheetId="5">#REF!</definedName>
    <definedName name="_12_">#REF!</definedName>
    <definedName name="_12_0Crite" localSheetId="5">#REF!</definedName>
    <definedName name="_12_0Crite">#REF!</definedName>
    <definedName name="_12_2_0_Parse" localSheetId="5" hidden="1">#REF!</definedName>
    <definedName name="_12_2_0_Parse" hidden="1">#REF!</definedName>
    <definedName name="_12_G_0Extract" localSheetId="5">#REF!</definedName>
    <definedName name="_12_G_0Extract">#REF!</definedName>
    <definedName name="_120L2_" localSheetId="5">#REF!</definedName>
    <definedName name="_120L2_">#REF!</definedName>
    <definedName name="_121L3_" localSheetId="5">#REF!</definedName>
    <definedName name="_121L3_">#REF!</definedName>
    <definedName name="_122L4_" localSheetId="5">#REF!</definedName>
    <definedName name="_122L4_">#REF!</definedName>
    <definedName name="_123L5_" localSheetId="5">#REF!</definedName>
    <definedName name="_123L5_">#REF!</definedName>
    <definedName name="_124L6_" localSheetId="5">#REF!</definedName>
    <definedName name="_124L6_">#REF!</definedName>
    <definedName name="_125P1_" localSheetId="5">#REF!</definedName>
    <definedName name="_125P1_">#REF!</definedName>
    <definedName name="_127p3_" localSheetId="5">#REF!</definedName>
    <definedName name="_127p3_">#REF!</definedName>
    <definedName name="_12Á_5È_Ç" localSheetId="5">#REF!</definedName>
    <definedName name="_12Á_5È_Ç">#REF!</definedName>
    <definedName name="_12a2_">#N/A</definedName>
    <definedName name="_12Crite" localSheetId="5">#REF!</definedName>
    <definedName name="_12Crite">#REF!</definedName>
    <definedName name="_12G__Extract" localSheetId="5">#REF!</definedName>
    <definedName name="_12G__Extract">#REF!</definedName>
    <definedName name="_12GG1_" hidden="1">{#N/A,#N/A,FALSE,"단가표지"}</definedName>
    <definedName name="_12L5_" localSheetId="5">#REF!</definedName>
    <definedName name="_12L5_">#REF!</definedName>
    <definedName name="_13">#N/A</definedName>
    <definedName name="_13_단" localSheetId="5">#REF!</definedName>
    <definedName name="_13_단">#REF!</definedName>
    <definedName name="_132P8_" localSheetId="5">#REF!</definedName>
    <definedName name="_132P8_">#REF!</definedName>
    <definedName name="_133Q1_" localSheetId="5">#REF!</definedName>
    <definedName name="_133Q1_">#REF!</definedName>
    <definedName name="_134Q2_" localSheetId="5">#REF!</definedName>
    <definedName name="_134Q2_">#REF!</definedName>
    <definedName name="_135Q3_" localSheetId="5">#REF!</definedName>
    <definedName name="_135Q3_">#REF!</definedName>
    <definedName name="_136Q4_" localSheetId="5">#REF!</definedName>
    <definedName name="_136Q4_">#REF!</definedName>
    <definedName name="_137s1_" localSheetId="5">#REF!</definedName>
    <definedName name="_137s1_">#REF!</definedName>
    <definedName name="_138s2_" localSheetId="5">#REF!</definedName>
    <definedName name="_138s2_">#REF!</definedName>
    <definedName name="_139s3_" localSheetId="5">#REF!</definedName>
    <definedName name="_139s3_">#REF!</definedName>
    <definedName name="_13Á_6È_Ç" localSheetId="5">#REF!</definedName>
    <definedName name="_13Á_6È_Ç">#REF!</definedName>
    <definedName name="_13a3_">#N/A</definedName>
    <definedName name="_13C_" localSheetId="5">#REF!</definedName>
    <definedName name="_13C_">#REF!</definedName>
    <definedName name="_13L1_" localSheetId="5">#REF!</definedName>
    <definedName name="_13L1_">#REF!</definedName>
    <definedName name="_14">#N/A</definedName>
    <definedName name="_14_0_0_F" localSheetId="5" hidden="1">#REF!</definedName>
    <definedName name="_14_0_0_F" hidden="1">#REF!</definedName>
    <definedName name="_140t1_" localSheetId="5">#REF!</definedName>
    <definedName name="_140t1_">#REF!</definedName>
    <definedName name="_143G_0Extr">#N/A</definedName>
    <definedName name="_143t5_" localSheetId="5">#REF!</definedName>
    <definedName name="_143t5_">#REF!</definedName>
    <definedName name="_144G_0Extr">#N/A</definedName>
    <definedName name="_145G_0Extr">#N/A</definedName>
    <definedName name="_146G_0Extract">#N/A</definedName>
    <definedName name="_146Z1_" localSheetId="5">#REF!</definedName>
    <definedName name="_146Z1_">#REF!</definedName>
    <definedName name="_147G_0Extract">#N/A</definedName>
    <definedName name="_148G_0Extract">#N/A</definedName>
    <definedName name="_14a4_">#N/A</definedName>
    <definedName name="_14L2_" localSheetId="5">#REF!</definedName>
    <definedName name="_14L2_">#REF!</definedName>
    <definedName name="_15">#N/A</definedName>
    <definedName name="_15_0Extr" localSheetId="5">#REF!</definedName>
    <definedName name="_15_0Extr">#REF!</definedName>
    <definedName name="_15_3_0Crite" localSheetId="5">#REF!</definedName>
    <definedName name="_15_3_0Crite">#REF!</definedName>
    <definedName name="_150P3_" hidden="1">{#N/A,#N/A,FALSE,"배수1"}</definedName>
    <definedName name="_151P4_" hidden="1">{#N/A,#N/A,FALSE,"혼합골재"}</definedName>
    <definedName name="_152P5_" hidden="1">{#N/A,#N/A,FALSE,"배수1"}</definedName>
    <definedName name="_153P6_" hidden="1">{#N/A,#N/A,FALSE,"2~8번"}</definedName>
    <definedName name="_154S3_" hidden="1">{#N/A,#N/A,FALSE,"포장2"}</definedName>
    <definedName name="_15A" localSheetId="5">#REF!</definedName>
    <definedName name="_15A">#REF!</definedName>
    <definedName name="_15a5_">#N/A</definedName>
    <definedName name="_15Extr" localSheetId="5">#REF!</definedName>
    <definedName name="_15Extr">#REF!</definedName>
    <definedName name="_15L3_" localSheetId="5">#REF!</definedName>
    <definedName name="_15L3_">#REF!</definedName>
    <definedName name="_15L6_" localSheetId="5">#REF!</definedName>
    <definedName name="_15L6_">#REF!</definedName>
    <definedName name="_16">#N/A</definedName>
    <definedName name="_16_0Extr" localSheetId="5">#REF!</definedName>
    <definedName name="_16_0Extr">#REF!</definedName>
    <definedName name="_16_3_0Criteria" localSheetId="5">#REF!</definedName>
    <definedName name="_16_3_0Criteria">#REF!</definedName>
    <definedName name="_16a6_">#N/A</definedName>
    <definedName name="_16L4_" localSheetId="5">#REF!</definedName>
    <definedName name="_16L4_">#REF!</definedName>
    <definedName name="_17">#N/A</definedName>
    <definedName name="_17_______123Grap" localSheetId="5">#REF!</definedName>
    <definedName name="_17_______123Grap">#REF!</definedName>
    <definedName name="_17_0Extr" localSheetId="5">#REF!</definedName>
    <definedName name="_17_0Extr">#REF!</definedName>
    <definedName name="_17_3__Crite" localSheetId="5">#REF!</definedName>
    <definedName name="_17_3__Crite">#REF!</definedName>
    <definedName name="_17a7_">#N/A</definedName>
    <definedName name="_17L5_" localSheetId="5">#REF!</definedName>
    <definedName name="_17L5_">#REF!</definedName>
    <definedName name="_18">#N/A</definedName>
    <definedName name="_18____0__123Grap" localSheetId="5">#REF!</definedName>
    <definedName name="_18____0__123Grap">#REF!</definedName>
    <definedName name="_18_0_0" localSheetId="5">#REF!</definedName>
    <definedName name="_18_0_0">#REF!</definedName>
    <definedName name="_18_0Extr" localSheetId="5">#REF!</definedName>
    <definedName name="_18_0Extr">#REF!</definedName>
    <definedName name="_18_3__Criteria" localSheetId="5">#REF!</definedName>
    <definedName name="_18_3__Criteria">#REF!</definedName>
    <definedName name="_18a8_">#N/A</definedName>
    <definedName name="_18S" localSheetId="5">#REF!</definedName>
    <definedName name="_18S">#REF!</definedName>
    <definedName name="_18s1_" localSheetId="5">#REF!</definedName>
    <definedName name="_18s1_">#REF!</definedName>
    <definedName name="_19">#N/A</definedName>
    <definedName name="_19_0" localSheetId="5">#REF!</definedName>
    <definedName name="_19_0">#REF!</definedName>
    <definedName name="_19_0Extr" localSheetId="5">#REF!</definedName>
    <definedName name="_19_0Extr">#REF!</definedName>
    <definedName name="_19a1_" localSheetId="5">#REF!</definedName>
    <definedName name="_19a1_">#REF!</definedName>
    <definedName name="_19a9_">#N/A</definedName>
    <definedName name="_19L6_" localSheetId="5">#REF!</definedName>
    <definedName name="_19L6_">#REF!</definedName>
    <definedName name="_1A1_" localSheetId="5">#REF!</definedName>
    <definedName name="_1A1_">#REF!</definedName>
    <definedName name="_1m_x_1m_x_1m" localSheetId="5">#REF!</definedName>
    <definedName name="_1m_x_1m_x_1m">#REF!</definedName>
    <definedName name="_1S" localSheetId="5" hidden="1">#REF!</definedName>
    <definedName name="_1S" hidden="1">#REF!</definedName>
    <definedName name="_1공장" localSheetId="5">#REF!</definedName>
    <definedName name="_1공장">#REF!</definedName>
    <definedName name="_1부" localSheetId="5">#REF!</definedName>
    <definedName name="_1부">#REF!</definedName>
    <definedName name="_1월" localSheetId="5">#REF!</definedName>
    <definedName name="_1월">#REF!</definedName>
    <definedName name="_1차_94년">#N/A</definedName>
    <definedName name="_2">#N/A</definedName>
    <definedName name="_2._거_푸_집" localSheetId="5">#REF!</definedName>
    <definedName name="_2._거_푸_집">#REF!</definedName>
    <definedName name="_2._교___량___공" localSheetId="5">#REF!</definedName>
    <definedName name="_2._교___량___공">#REF!</definedName>
    <definedName name="_2._날_개_벽" localSheetId="5">#REF!</definedName>
    <definedName name="_2._날_개_벽">#REF!</definedName>
    <definedName name="_2.접속저판" localSheetId="5">#REF!</definedName>
    <definedName name="_2.접속저판">#REF!</definedName>
    <definedName name="_2_" localSheetId="5">#REF!</definedName>
    <definedName name="_2_">#REF!</definedName>
    <definedName name="_2__3__Crite" localSheetId="5">#REF!</definedName>
    <definedName name="_2__3__Crite">#REF!</definedName>
    <definedName name="_2_0_S" localSheetId="5" hidden="1">#REF!</definedName>
    <definedName name="_2_0_S" hidden="1">#REF!</definedName>
    <definedName name="_2_0Crite" localSheetId="5">#REF!</definedName>
    <definedName name="_2_0Crite">#REF!</definedName>
    <definedName name="_2_3__Criteria" localSheetId="5">#REF!</definedName>
    <definedName name="_2_3__Criteria">#REF!</definedName>
    <definedName name="_2_3_0Crite" localSheetId="5">#REF!</definedName>
    <definedName name="_2_3_0Crite">#REF!</definedName>
    <definedName name="_2_3_0Criteria" localSheetId="5">#REF!</definedName>
    <definedName name="_2_3_0Criteria">#REF!</definedName>
    <definedName name="_20">#N/A</definedName>
    <definedName name="_20_0" localSheetId="5">#REF!</definedName>
    <definedName name="_20_0">#REF!</definedName>
    <definedName name="_20_0Extr" localSheetId="5">#REF!</definedName>
    <definedName name="_20_0Extr">#REF!</definedName>
    <definedName name="_20a122_" hidden="1">{#N/A,#N/A,FALSE,"속도"}</definedName>
    <definedName name="_20B2_" localSheetId="5">#REF!</definedName>
    <definedName name="_20B2_">#REF!</definedName>
    <definedName name="_20G_0Extr" localSheetId="5">#REF!</definedName>
    <definedName name="_20G_0Extr">#REF!</definedName>
    <definedName name="_20P1_" localSheetId="5">#REF!</definedName>
    <definedName name="_20P1_">#REF!</definedName>
    <definedName name="_21">#N/A</definedName>
    <definedName name="_21_0" localSheetId="5">#REF!</definedName>
    <definedName name="_21_0">#REF!</definedName>
    <definedName name="_21_0Extr" localSheetId="5">#REF!</definedName>
    <definedName name="_21_0Extr">#REF!</definedName>
    <definedName name="_21Á_1È_Ç" localSheetId="5">#REF!</definedName>
    <definedName name="_21Á_1È_Ç">#REF!</definedName>
    <definedName name="_21bv3_" localSheetId="5">BlankMacro1</definedName>
    <definedName name="_21bv3_">BlankMacro1</definedName>
    <definedName name="_21G_0Extract" localSheetId="5">#REF!</definedName>
    <definedName name="_21G_0Extract">#REF!</definedName>
    <definedName name="_21P2_" localSheetId="5">#REF!</definedName>
    <definedName name="_21P2_">#REF!</definedName>
    <definedName name="_22">#N/A</definedName>
    <definedName name="_22G__Extr" localSheetId="5">#REF!</definedName>
    <definedName name="_22G__Extr">#REF!</definedName>
    <definedName name="_23">#N/A</definedName>
    <definedName name="_2309f" localSheetId="5" hidden="1">#REF!</definedName>
    <definedName name="_2309f" hidden="1">#REF!</definedName>
    <definedName name="_23fil" localSheetId="5" hidden="1">#REF!</definedName>
    <definedName name="_23fil" hidden="1">#REF!</definedName>
    <definedName name="_23G__Extract" localSheetId="5">#REF!</definedName>
    <definedName name="_23G__Extract">#REF!</definedName>
    <definedName name="_23i99" localSheetId="5" hidden="1">#REF!</definedName>
    <definedName name="_23i99" hidden="1">#REF!</definedName>
    <definedName name="_23s1_" localSheetId="5">#REF!</definedName>
    <definedName name="_23s1_">#REF!</definedName>
    <definedName name="_24">#N/A</definedName>
    <definedName name="_24_____________3_0Crite" localSheetId="5">#REF!</definedName>
    <definedName name="_24_____________3_0Crite">#REF!</definedName>
    <definedName name="_24_0" localSheetId="5">#REF!</definedName>
    <definedName name="_24_0">#REF!</definedName>
    <definedName name="_24_0_S" localSheetId="5">#REF!</definedName>
    <definedName name="_24_0_S">#REF!</definedName>
    <definedName name="_24342" localSheetId="5" hidden="1">#REF!</definedName>
    <definedName name="_24342" hidden="1">#REF!</definedName>
    <definedName name="_24Á_2È_Ç" localSheetId="5">#REF!</definedName>
    <definedName name="_24Á_2È_Ç">#REF!</definedName>
    <definedName name="_24IL1_" localSheetId="5">#REF!</definedName>
    <definedName name="_24IL1_">#REF!</definedName>
    <definedName name="_25">#N/A</definedName>
    <definedName name="_25__0_0" localSheetId="5">#REF!</definedName>
    <definedName name="_25__0_0">#REF!</definedName>
    <definedName name="_25_0_S" localSheetId="5">#REF!</definedName>
    <definedName name="_25_0_S">#REF!</definedName>
    <definedName name="_26">#N/A</definedName>
    <definedName name="_26__0_0" localSheetId="5">#REF!</definedName>
    <definedName name="_26__0_0">#REF!</definedName>
    <definedName name="_26_0_S" localSheetId="5">#REF!</definedName>
    <definedName name="_26_0_S">#REF!</definedName>
    <definedName name="_27">#N/A</definedName>
    <definedName name="_27_____________3_0Criteria" localSheetId="5">#REF!</definedName>
    <definedName name="_27_____________3_0Criteria">#REF!</definedName>
    <definedName name="_27__3_0Crite" localSheetId="5">#REF!</definedName>
    <definedName name="_27__3_0Crite">#REF!</definedName>
    <definedName name="_27_0_S" localSheetId="5">#REF!</definedName>
    <definedName name="_27_0_S">#REF!</definedName>
    <definedName name="_27_10" localSheetId="5">#REF!</definedName>
    <definedName name="_27_10">#REF!</definedName>
    <definedName name="_270_섬유" localSheetId="5">#REF!</definedName>
    <definedName name="_270_섬유">#REF!</definedName>
    <definedName name="_270_일반" localSheetId="5">#REF!</definedName>
    <definedName name="_270_일반">#REF!</definedName>
    <definedName name="_27Á_3È_Ç" localSheetId="5">#REF!</definedName>
    <definedName name="_27Á_3È_Ç">#REF!</definedName>
    <definedName name="_27P3_" hidden="1">{#N/A,#N/A,FALSE,"배수1"}</definedName>
    <definedName name="_28">#N/A</definedName>
    <definedName name="_28__3_0Criteria" localSheetId="5">#REF!</definedName>
    <definedName name="_28__3_0Criteria">#REF!</definedName>
    <definedName name="_28_0_S" localSheetId="5">#REF!</definedName>
    <definedName name="_28_0_S">#REF!</definedName>
    <definedName name="_28_11" localSheetId="5">#REF!</definedName>
    <definedName name="_28_11">#REF!</definedName>
    <definedName name="_28q45_" hidden="1">{"'용역비'!$A$4:$C$8"}</definedName>
    <definedName name="_29">#N/A</definedName>
    <definedName name="_29__3__Crite" localSheetId="5">#REF!</definedName>
    <definedName name="_29__3__Crite">#REF!</definedName>
    <definedName name="_29__3_0Crite" localSheetId="5">#REF!</definedName>
    <definedName name="_29__3_0Crite">#REF!</definedName>
    <definedName name="_2A1_" localSheetId="5">#REF!</definedName>
    <definedName name="_2A1_">#REF!</definedName>
    <definedName name="_2A21000_" localSheetId="5">#REF!</definedName>
    <definedName name="_2A21000_">#REF!</definedName>
    <definedName name="_2s1_" localSheetId="5">#REF!</definedName>
    <definedName name="_2s1_">#REF!</definedName>
    <definedName name="_2공장" localSheetId="5">#REF!</definedName>
    <definedName name="_2공장">#REF!</definedName>
    <definedName name="_2부" localSheetId="5">#REF!</definedName>
    <definedName name="_2부">#REF!</definedName>
    <definedName name="_2월" localSheetId="5">#REF!</definedName>
    <definedName name="_2월">#REF!</definedName>
    <definedName name="_2차결제일">#N/A</definedName>
    <definedName name="_3" localSheetId="15">#REF!</definedName>
    <definedName name="_3" localSheetId="3">#REF!</definedName>
    <definedName name="_3" localSheetId="2">#REF!</definedName>
    <definedName name="_3" localSheetId="14">#REF!</definedName>
    <definedName name="_3" localSheetId="5">#REF!</definedName>
    <definedName name="_3">#REF!</definedName>
    <definedName name="_3._배__수__공" localSheetId="5">#REF!</definedName>
    <definedName name="_3._배__수__공">#REF!</definedName>
    <definedName name="_3.기초" localSheetId="5">#REF!</definedName>
    <definedName name="_3.기초">#REF!</definedName>
    <definedName name="_3.배수공" localSheetId="5">#REF!</definedName>
    <definedName name="_3.배수공">#REF!</definedName>
    <definedName name="_3.포__장__공" localSheetId="5">#REF!</definedName>
    <definedName name="_3.포__장__공">#REF!</definedName>
    <definedName name="_3_" localSheetId="5">#REF!</definedName>
    <definedName name="_3_">#REF!</definedName>
    <definedName name="_3__3__Criteria" localSheetId="5">#REF!</definedName>
    <definedName name="_3__3__Criteria">#REF!</definedName>
    <definedName name="_3_0_S" localSheetId="5" hidden="1">#REF!</definedName>
    <definedName name="_3_0_S" hidden="1">#REF!</definedName>
    <definedName name="_3_0Extr" localSheetId="5">#REF!</definedName>
    <definedName name="_3_0Extr">#REF!</definedName>
    <definedName name="_3_3__Crite" localSheetId="5">#REF!</definedName>
    <definedName name="_3_3__Crite">#REF!</definedName>
    <definedName name="_30">#N/A</definedName>
    <definedName name="_30_____________G_0Extr" localSheetId="5">#REF!</definedName>
    <definedName name="_30_____________G_0Extr">#REF!</definedName>
    <definedName name="_30__3__Criteria" localSheetId="5">#REF!</definedName>
    <definedName name="_30__3__Criteria">#REF!</definedName>
    <definedName name="_30__3_0Criteria" localSheetId="5">#REF!</definedName>
    <definedName name="_30__3_0Criteria">#REF!</definedName>
    <definedName name="_30Á_4È_Ç" localSheetId="5">#REF!</definedName>
    <definedName name="_30Á_4È_Ç">#REF!</definedName>
    <definedName name="_30P3_" hidden="1">{#N/A,#N/A,FALSE,"배수1"}</definedName>
    <definedName name="_30단" localSheetId="5">#REF!</definedName>
    <definedName name="_30단">#REF!</definedName>
    <definedName name="_30신설일위대가" localSheetId="5">#REF!</definedName>
    <definedName name="_30신설일위대가">#REF!</definedName>
    <definedName name="_31">#N/A</definedName>
    <definedName name="_31__3__Crite" localSheetId="5">#REF!</definedName>
    <definedName name="_31__3__Crite">#REF!</definedName>
    <definedName name="_31_0_S" localSheetId="5">#REF!</definedName>
    <definedName name="_31_0_S">#REF!</definedName>
    <definedName name="_32">#N/A</definedName>
    <definedName name="_32__3__Criteria" localSheetId="5">#REF!</definedName>
    <definedName name="_32__3__Criteria">#REF!</definedName>
    <definedName name="_32_0_S" localSheetId="5">#REF!</definedName>
    <definedName name="_32_0_S">#REF!</definedName>
    <definedName name="_32_3_0Crite" localSheetId="5">#REF!</definedName>
    <definedName name="_32_3_0Crite">#REF!</definedName>
    <definedName name="_323fil" localSheetId="5" hidden="1">#REF!</definedName>
    <definedName name="_323fil" hidden="1">#REF!</definedName>
    <definedName name="_324dfel" localSheetId="5" hidden="1">#REF!</definedName>
    <definedName name="_324dfel" hidden="1">#REF!</definedName>
    <definedName name="_32fial" localSheetId="5" hidden="1">#REF!</definedName>
    <definedName name="_32fial" hidden="1">#REF!</definedName>
    <definedName name="_32P4_" hidden="1">{#N/A,#N/A,FALSE,"혼합골재"}</definedName>
    <definedName name="_33">#N/A</definedName>
    <definedName name="_33_____________G_0Extract" localSheetId="5">#REF!</definedName>
    <definedName name="_33_____________G_0Extract">#REF!</definedName>
    <definedName name="_33__G_0Extr" localSheetId="5">#REF!</definedName>
    <definedName name="_33__G_0Extr">#REF!</definedName>
    <definedName name="_33_0_S" localSheetId="5">#REF!</definedName>
    <definedName name="_33_0_S">#REF!</definedName>
    <definedName name="_333ddl" localSheetId="5" hidden="1">#REF!</definedName>
    <definedName name="_333ddl" hidden="1">#REF!</definedName>
    <definedName name="_33Á_5È_Ç" localSheetId="5">#REF!</definedName>
    <definedName name="_33Á_5È_Ç">#REF!</definedName>
    <definedName name="_33P4_" hidden="1">{#N/A,#N/A,FALSE,"혼합골재"}</definedName>
    <definedName name="_34">#N/A</definedName>
    <definedName name="_34__G_0Extract" localSheetId="5">#REF!</definedName>
    <definedName name="_34__G_0Extract">#REF!</definedName>
    <definedName name="_34__단" localSheetId="5">#REF!</definedName>
    <definedName name="_34__단">#REF!</definedName>
    <definedName name="_34234if" localSheetId="5" hidden="1">#REF!</definedName>
    <definedName name="_34234if" hidden="1">#REF!</definedName>
    <definedName name="_35">#N/A</definedName>
    <definedName name="_35__G__Extr" localSheetId="5">#REF!</definedName>
    <definedName name="_35__G__Extr">#REF!</definedName>
    <definedName name="_35_3_0Criteria" localSheetId="5">#REF!</definedName>
    <definedName name="_35_3_0Criteria">#REF!</definedName>
    <definedName name="_36">#N/A</definedName>
    <definedName name="_36__G__Extract" localSheetId="5">#REF!</definedName>
    <definedName name="_36__G__Extract">#REF!</definedName>
    <definedName name="_36__G_0Extr" localSheetId="5">#REF!</definedName>
    <definedName name="_36__G_0Extr">#REF!</definedName>
    <definedName name="_36_0_S" localSheetId="5" hidden="1">#REF!</definedName>
    <definedName name="_36_0_S" hidden="1">#REF!</definedName>
    <definedName name="_36_10" localSheetId="5">#REF!</definedName>
    <definedName name="_36_10">#REF!</definedName>
    <definedName name="_36_3__Crite" localSheetId="5">#REF!</definedName>
    <definedName name="_36_3__Crite">#REF!</definedName>
    <definedName name="_36Á_6È_Ç" localSheetId="5">#REF!</definedName>
    <definedName name="_36Á_6È_Ç">#REF!</definedName>
    <definedName name="_36P5_" hidden="1">{#N/A,#N/A,FALSE,"배수1"}</definedName>
    <definedName name="_37">#N/A</definedName>
    <definedName name="_37__G_0Extract" localSheetId="5">#REF!</definedName>
    <definedName name="_37__G_0Extract">#REF!</definedName>
    <definedName name="_37__단" localSheetId="5">#REF!</definedName>
    <definedName name="_37__단">#REF!</definedName>
    <definedName name="_37_0_S" localSheetId="5" hidden="1">#REF!</definedName>
    <definedName name="_37_0_S" hidden="1">#REF!</definedName>
    <definedName name="_37_3__Criteria" localSheetId="5">#REF!</definedName>
    <definedName name="_37_3__Criteria">#REF!</definedName>
    <definedName name="_37P5_" hidden="1">{#N/A,#N/A,FALSE,"배수1"}</definedName>
    <definedName name="_38">#N/A</definedName>
    <definedName name="_38__G__Extr" localSheetId="5">#REF!</definedName>
    <definedName name="_38__G__Extr">#REF!</definedName>
    <definedName name="_38_10" localSheetId="5">#REF!</definedName>
    <definedName name="_38_10">#REF!</definedName>
    <definedName name="_38_11" localSheetId="5">#REF!</definedName>
    <definedName name="_38_11">#REF!</definedName>
    <definedName name="_38_6" localSheetId="5">#REF!</definedName>
    <definedName name="_38_6">#REF!</definedName>
    <definedName name="_39">#N/A</definedName>
    <definedName name="_39____________3_0Crite" localSheetId="5">#REF!</definedName>
    <definedName name="_39____________3_0Crite">#REF!</definedName>
    <definedName name="_39__G__Extract" localSheetId="5">#REF!</definedName>
    <definedName name="_39__G__Extract">#REF!</definedName>
    <definedName name="_39_0_0" localSheetId="5">#REF!</definedName>
    <definedName name="_39_0_0">#REF!</definedName>
    <definedName name="_39_11" localSheetId="5">#REF!</definedName>
    <definedName name="_39_11">#REF!</definedName>
    <definedName name="_39_7" localSheetId="5">#REF!</definedName>
    <definedName name="_39_7">#REF!</definedName>
    <definedName name="_39P6_" hidden="1">{#N/A,#N/A,FALSE,"2~8번"}</definedName>
    <definedName name="_3a1_">#N/A</definedName>
    <definedName name="_3F" localSheetId="5" hidden="1">#REF!</definedName>
    <definedName name="_3F" hidden="1">#REF!</definedName>
    <definedName name="_3G__Extr" localSheetId="5">#REF!</definedName>
    <definedName name="_3G__Extr">#REF!</definedName>
    <definedName name="_3ihil" localSheetId="5" hidden="1">#REF!</definedName>
    <definedName name="_3ihil" hidden="1">#REF!</definedName>
    <definedName name="_3L1_" localSheetId="5">#REF!</definedName>
    <definedName name="_3L1_">#REF!</definedName>
    <definedName name="_3공장" localSheetId="5">#REF!</definedName>
    <definedName name="_3공장">#REF!</definedName>
    <definedName name="_3부" localSheetId="5">#REF!</definedName>
    <definedName name="_3부">#REF!</definedName>
    <definedName name="_3월" localSheetId="5">#REF!</definedName>
    <definedName name="_3월">#REF!</definedName>
    <definedName name="_4">#N/A</definedName>
    <definedName name="_4._구_조_물_공" localSheetId="5">#REF!</definedName>
    <definedName name="_4._구_조_물_공">#REF!</definedName>
    <definedName name="_４._설___비____공___사" localSheetId="5">#REF!</definedName>
    <definedName name="_４._설___비____공___사">#REF!</definedName>
    <definedName name="_4.거푸집" localSheetId="5">#REF!</definedName>
    <definedName name="_4.거푸집">#REF!</definedName>
    <definedName name="_4.구조물공" localSheetId="5">#REF!</definedName>
    <definedName name="_4.구조물공">#REF!</definedName>
    <definedName name="_4_0_0_F" localSheetId="5" hidden="1">#REF!</definedName>
    <definedName name="_4_0_0_F" hidden="1">#REF!</definedName>
    <definedName name="_4_3__Criteria" localSheetId="5">#REF!</definedName>
    <definedName name="_4_3__Criteria">#REF!</definedName>
    <definedName name="_4_3_0Criteria" localSheetId="5">#REF!</definedName>
    <definedName name="_4_3_0Criteria">#REF!</definedName>
    <definedName name="_40">#N/A</definedName>
    <definedName name="_40_3_0Crite" localSheetId="5">#REF!</definedName>
    <definedName name="_40_3_0Crite">#REF!</definedName>
    <definedName name="_40_8" localSheetId="5">#REF!</definedName>
    <definedName name="_40_8">#REF!</definedName>
    <definedName name="_40단가산출서">'[3]40단가산출서'!$A$4:$M$1278</definedName>
    <definedName name="_40집계">'[3]40집계'!$A$3:$O$141</definedName>
    <definedName name="_40총괄" localSheetId="5">#REF!</definedName>
    <definedName name="_40총괄">#REF!</definedName>
    <definedName name="_41">#N/A</definedName>
    <definedName name="_41_3_0Crite" localSheetId="5">#REF!</definedName>
    <definedName name="_41_3_0Crite">#REF!</definedName>
    <definedName name="_41_9" localSheetId="5">#REF!</definedName>
    <definedName name="_41_9">#REF!</definedName>
    <definedName name="_42">#N/A</definedName>
    <definedName name="_42____________3_0Criteria" localSheetId="5">#REF!</definedName>
    <definedName name="_42____________3_0Criteria">#REF!</definedName>
    <definedName name="_42_0_0" localSheetId="5">#REF!</definedName>
    <definedName name="_42_0_0">#REF!</definedName>
    <definedName name="_42_3_0Criteria" localSheetId="5">#REF!</definedName>
    <definedName name="_42_3_0Criteria">#REF!</definedName>
    <definedName name="_42P6_" hidden="1">{#N/A,#N/A,FALSE,"2~8번"}</definedName>
    <definedName name="_42q45_" hidden="1">{"'용역비'!$A$4:$C$8"}</definedName>
    <definedName name="_42단" localSheetId="5">#REF!</definedName>
    <definedName name="_42단">#REF!</definedName>
    <definedName name="_43">#N/A</definedName>
    <definedName name="_43_3__Crite" localSheetId="5">#REF!</definedName>
    <definedName name="_43_3__Crite">#REF!</definedName>
    <definedName name="_44">#N/A</definedName>
    <definedName name="_44_3__Crite" localSheetId="5">#REF!</definedName>
    <definedName name="_44_3__Crite">#REF!</definedName>
    <definedName name="_44_3__Criteria" localSheetId="5">#REF!</definedName>
    <definedName name="_44_3__Criteria">#REF!</definedName>
    <definedName name="_45">#N/A</definedName>
    <definedName name="_45____________G_0Extr" localSheetId="5">#REF!</definedName>
    <definedName name="_45____________G_0Extr">#REF!</definedName>
    <definedName name="_45_3_0Crite" localSheetId="5">#REF!</definedName>
    <definedName name="_45_3_0Crite">#REF!</definedName>
    <definedName name="_45S3_" hidden="1">{#N/A,#N/A,FALSE,"포장2"}</definedName>
    <definedName name="_46">#N/A</definedName>
    <definedName name="_46_3__Criteria" localSheetId="5">#REF!</definedName>
    <definedName name="_46_3__Criteria">#REF!</definedName>
    <definedName name="_46_3_0Criteria" localSheetId="5">#REF!</definedName>
    <definedName name="_46_3_0Criteria">#REF!</definedName>
    <definedName name="_46_G_0Extr" localSheetId="5">#REF!</definedName>
    <definedName name="_46_G_0Extr">#REF!</definedName>
    <definedName name="_47">#N/A</definedName>
    <definedName name="_47_3__Crite" localSheetId="5">#REF!</definedName>
    <definedName name="_47_3__Crite">#REF!</definedName>
    <definedName name="_47_3_0Crite" localSheetId="5">#REF!</definedName>
    <definedName name="_47_3_0Crite">#REF!</definedName>
    <definedName name="_47_G_0Extract" localSheetId="5">#REF!</definedName>
    <definedName name="_47_G_0Extract">#REF!</definedName>
    <definedName name="_48">#N/A</definedName>
    <definedName name="_48____________G_0Extract" localSheetId="5">#REF!</definedName>
    <definedName name="_48____________G_0Extract">#REF!</definedName>
    <definedName name="_48_0옹벽부용수" localSheetId="5">#REF!</definedName>
    <definedName name="_48_0옹벽부용수">#REF!</definedName>
    <definedName name="_48_3__Criteria" localSheetId="5">#REF!</definedName>
    <definedName name="_48_3__Criteria">#REF!</definedName>
    <definedName name="_48_3_0Crite" localSheetId="5">#REF!</definedName>
    <definedName name="_48_3_0Crite">#REF!</definedName>
    <definedName name="_48_6" localSheetId="5">#REF!</definedName>
    <definedName name="_48_6">#REF!</definedName>
    <definedName name="_48_G__Extr" localSheetId="5">#REF!</definedName>
    <definedName name="_48_G__Extr">#REF!</definedName>
    <definedName name="_49">#N/A</definedName>
    <definedName name="_49_0옹벽부용수" localSheetId="5">#REF!</definedName>
    <definedName name="_49_0옹벽부용수">#REF!</definedName>
    <definedName name="_49_G__Extract" localSheetId="5">#REF!</definedName>
    <definedName name="_49_G__Extract">#REF!</definedName>
    <definedName name="_49a1_" localSheetId="5">#REF!</definedName>
    <definedName name="_49a1_">#REF!</definedName>
    <definedName name="_49S3_" hidden="1">{#N/A,#N/A,FALSE,"포장2"}</definedName>
    <definedName name="_4a10_">#N/A</definedName>
    <definedName name="_4Crite" localSheetId="5">#REF!</definedName>
    <definedName name="_4Crite">#REF!</definedName>
    <definedName name="_4G__Extract" localSheetId="5">#REF!</definedName>
    <definedName name="_4G__Extract">#REF!</definedName>
    <definedName name="_4L2_" localSheetId="5">#REF!</definedName>
    <definedName name="_4L2_">#REF!</definedName>
    <definedName name="_4부" localSheetId="5">#REF!</definedName>
    <definedName name="_4부">#REF!</definedName>
    <definedName name="_4월" localSheetId="5">#REF!</definedName>
    <definedName name="_4월">#REF!</definedName>
    <definedName name="_5">#N/A</definedName>
    <definedName name="_5._포__장__공" localSheetId="5">#REF!</definedName>
    <definedName name="_5._포__장__공">#REF!</definedName>
    <definedName name="_5.거푸집" localSheetId="5">#REF!</definedName>
    <definedName name="_5.거푸집">#REF!</definedName>
    <definedName name="_5.포장공" localSheetId="5">#REF!</definedName>
    <definedName name="_5.포장공">#REF!</definedName>
    <definedName name="_5__123Graph_ACHART_1" localSheetId="5" hidden="1">#REF!</definedName>
    <definedName name="_5__123Graph_ACHART_1" hidden="1">#REF!</definedName>
    <definedName name="_5__G__Extr" localSheetId="5">#REF!</definedName>
    <definedName name="_5__G__Extr">#REF!</definedName>
    <definedName name="_5_0_0_F" localSheetId="5" hidden="1">#REF!</definedName>
    <definedName name="_5_0_0_F" hidden="1">#REF!</definedName>
    <definedName name="_5_0_S" localSheetId="5" hidden="1">#REF!</definedName>
    <definedName name="_5_0_S" hidden="1">#REF!</definedName>
    <definedName name="_5_3_0Crite" localSheetId="5">#REF!</definedName>
    <definedName name="_5_3_0Crite">#REF!</definedName>
    <definedName name="_50">#N/A</definedName>
    <definedName name="_50_0옹벽부용수" localSheetId="5">#REF!</definedName>
    <definedName name="_50_0옹벽부용수">#REF!</definedName>
    <definedName name="_50_7" localSheetId="5">#REF!</definedName>
    <definedName name="_50_7">#REF!</definedName>
    <definedName name="_50_단" localSheetId="5">#REF!</definedName>
    <definedName name="_50_단">#REF!</definedName>
    <definedName name="_50a10_" localSheetId="5">#REF!</definedName>
    <definedName name="_50a10_">#REF!</definedName>
    <definedName name="_50억이상" localSheetId="5">#REF!</definedName>
    <definedName name="_50억이상">#REF!</definedName>
    <definedName name="_51">#N/A</definedName>
    <definedName name="_51_0옹벽부용수" localSheetId="5">#REF!</definedName>
    <definedName name="_51_0옹벽부용수">#REF!</definedName>
    <definedName name="_51_G_0Extr" localSheetId="5">#REF!</definedName>
    <definedName name="_51_G_0Extr">#REF!</definedName>
    <definedName name="_51a10_" localSheetId="5">#REF!</definedName>
    <definedName name="_51a10_">#REF!</definedName>
    <definedName name="_52">#N/A</definedName>
    <definedName name="_52_8" localSheetId="5">#REF!</definedName>
    <definedName name="_52_8">#REF!</definedName>
    <definedName name="_52_G_0Extract" localSheetId="5">#REF!</definedName>
    <definedName name="_52_G_0Extract">#REF!</definedName>
    <definedName name="_52a10_" localSheetId="5">#REF!</definedName>
    <definedName name="_52a10_">#REF!</definedName>
    <definedName name="_53">#N/A</definedName>
    <definedName name="_53_G__Extr" localSheetId="5">#REF!</definedName>
    <definedName name="_53_G__Extr">#REF!</definedName>
    <definedName name="_53a11_" localSheetId="5">#REF!</definedName>
    <definedName name="_53a11_">#REF!</definedName>
    <definedName name="_54">#N/A</definedName>
    <definedName name="_54___________3_0Crite" localSheetId="5">#REF!</definedName>
    <definedName name="_54___________3_0Crite">#REF!</definedName>
    <definedName name="_54_3_0Crite" localSheetId="5">#REF!</definedName>
    <definedName name="_54_3_0Crite">#REF!</definedName>
    <definedName name="_54_9" localSheetId="5">#REF!</definedName>
    <definedName name="_54_9">#REF!</definedName>
    <definedName name="_54_G__Extract" localSheetId="5">#REF!</definedName>
    <definedName name="_54_G__Extract">#REF!</definedName>
    <definedName name="_54a11_" localSheetId="5">#REF!</definedName>
    <definedName name="_54a11_">#REF!</definedName>
    <definedName name="_54W1_" hidden="1">{#N/A,#N/A,FALSE,"2~8번"}</definedName>
    <definedName name="_55">#N/A</definedName>
    <definedName name="_55_0옹벽부용수" localSheetId="5">#REF!</definedName>
    <definedName name="_55_0옹벽부용수">#REF!</definedName>
    <definedName name="_55_3_0Crite" localSheetId="5">#REF!</definedName>
    <definedName name="_55_3_0Crite">#REF!</definedName>
    <definedName name="_55a1_" localSheetId="5">#REF!</definedName>
    <definedName name="_55a1_">#REF!</definedName>
    <definedName name="_55a11_" localSheetId="5">#REF!</definedName>
    <definedName name="_55a11_">#REF!</definedName>
    <definedName name="_56">#N/A</definedName>
    <definedName name="_56_0옹벽부용수" localSheetId="5">#REF!</definedName>
    <definedName name="_56_0옹벽부용수">#REF!</definedName>
    <definedName name="_56_3_0Criteria" localSheetId="5">#REF!</definedName>
    <definedName name="_56_3_0Criteria">#REF!</definedName>
    <definedName name="_56a12_" localSheetId="5">#REF!</definedName>
    <definedName name="_56a12_">#REF!</definedName>
    <definedName name="_56a2_" localSheetId="5">#REF!</definedName>
    <definedName name="_56a2_">#REF!</definedName>
    <definedName name="_57">#N/A</definedName>
    <definedName name="_57___________3_0Criteria" localSheetId="5">#REF!</definedName>
    <definedName name="_57___________3_0Criteria">#REF!</definedName>
    <definedName name="_57_0옹벽부용수" localSheetId="5">#REF!</definedName>
    <definedName name="_57_0옹벽부용수">#REF!</definedName>
    <definedName name="_57_3_0Criteria" localSheetId="5">#REF!</definedName>
    <definedName name="_57_3_0Criteria">#REF!</definedName>
    <definedName name="_57a12_" localSheetId="5">#REF!</definedName>
    <definedName name="_57a12_">#REF!</definedName>
    <definedName name="_57P3_" hidden="1">{#N/A,#N/A,TRUE,"대외공문"}</definedName>
    <definedName name="_58">#N/A</definedName>
    <definedName name="_58_3_0Criteria" localSheetId="5">#REF!</definedName>
    <definedName name="_58_3_0Criteria">#REF!</definedName>
    <definedName name="_58a12_" localSheetId="5">#REF!</definedName>
    <definedName name="_58a12_">#REF!</definedName>
    <definedName name="_58A20000_" localSheetId="5">#REF!</definedName>
    <definedName name="_58A20000_">#REF!</definedName>
    <definedName name="_59">#N/A</definedName>
    <definedName name="_59_3_0Criteria" localSheetId="5">#REF!</definedName>
    <definedName name="_59_3_0Criteria">#REF!</definedName>
    <definedName name="_59a13_" localSheetId="5">#REF!</definedName>
    <definedName name="_59a13_">#REF!</definedName>
    <definedName name="_5a11_">#N/A</definedName>
    <definedName name="_5A21000_" localSheetId="5">#REF!</definedName>
    <definedName name="_5A21000_">#REF!</definedName>
    <definedName name="_5E3_" hidden="1">{#N/A,#N/A,FALSE,"조골재"}</definedName>
    <definedName name="_5en1_" localSheetId="5">#REF!</definedName>
    <definedName name="_5en1_">#REF!</definedName>
    <definedName name="_5Extr" localSheetId="5">#REF!</definedName>
    <definedName name="_5Extr">#REF!</definedName>
    <definedName name="_5G_0Extr" localSheetId="5">#REF!</definedName>
    <definedName name="_5G_0Extr">#REF!</definedName>
    <definedName name="_5L3_" localSheetId="5">#REF!</definedName>
    <definedName name="_5L3_">#REF!</definedName>
    <definedName name="_5부" localSheetId="5">#REF!</definedName>
    <definedName name="_5부">#REF!</definedName>
    <definedName name="_5억원미만" localSheetId="5">#REF!</definedName>
    <definedName name="_5억원미만">#REF!</definedName>
    <definedName name="_5억이상_50억원미만" localSheetId="5">#REF!</definedName>
    <definedName name="_5억이상_50억원미만">#REF!</definedName>
    <definedName name="_5월" localSheetId="5">#REF!</definedName>
    <definedName name="_5월">#REF!</definedName>
    <definedName name="_6">#N/A</definedName>
    <definedName name="_6._가_시_설_공" localSheetId="5">#REF!</definedName>
    <definedName name="_6._가_시_설_공">#REF!</definedName>
    <definedName name="_6.부직포" localSheetId="5">#REF!</definedName>
    <definedName name="_6.부직포">#REF!</definedName>
    <definedName name="_6.잡석채움" localSheetId="5">#REF!</definedName>
    <definedName name="_6.잡석채움">#REF!</definedName>
    <definedName name="_6__G__Extract" localSheetId="5">#REF!</definedName>
    <definedName name="_6__G__Extract">#REF!</definedName>
    <definedName name="_6_0_F" localSheetId="5" hidden="1">#REF!</definedName>
    <definedName name="_6_0_F" hidden="1">#REF!</definedName>
    <definedName name="_6_0_S" localSheetId="5" hidden="1">#REF!</definedName>
    <definedName name="_6_0_S" hidden="1">#REF!</definedName>
    <definedName name="_6_0Crite" localSheetId="5">#REF!</definedName>
    <definedName name="_6_0Crite">#REF!</definedName>
    <definedName name="_6_3__Crite" localSheetId="5">#REF!</definedName>
    <definedName name="_6_3__Crite">#REF!</definedName>
    <definedName name="_6_3__Criteria" localSheetId="5">#REF!</definedName>
    <definedName name="_6_3__Criteria">#REF!</definedName>
    <definedName name="_6_3_0Criteria" localSheetId="5">#REF!</definedName>
    <definedName name="_6_3_0Criteria">#REF!</definedName>
    <definedName name="_60">#N/A</definedName>
    <definedName name="_60___________G_0Extr" localSheetId="5">#REF!</definedName>
    <definedName name="_60___________G_0Extr">#REF!</definedName>
    <definedName name="_60_3__Crite" localSheetId="5">#REF!</definedName>
    <definedName name="_60_3__Crite">#REF!</definedName>
    <definedName name="_60_3_0Crite" localSheetId="5">#REF!</definedName>
    <definedName name="_60_3_0Crite">#REF!</definedName>
    <definedName name="_60a13_" localSheetId="5">#REF!</definedName>
    <definedName name="_60a13_">#REF!</definedName>
    <definedName name="_60A21000_" localSheetId="5">#REF!</definedName>
    <definedName name="_60A21000_">#REF!</definedName>
    <definedName name="_60AA1_" localSheetId="5">#REF!</definedName>
    <definedName name="_60AA1_">#REF!</definedName>
    <definedName name="_61">#N/A</definedName>
    <definedName name="_61a13_" localSheetId="5">#REF!</definedName>
    <definedName name="_61a13_">#REF!</definedName>
    <definedName name="_61a3_" localSheetId="5">#REF!</definedName>
    <definedName name="_61a3_">#REF!</definedName>
    <definedName name="_61B2_" localSheetId="5">#REF!</definedName>
    <definedName name="_61B2_">#REF!</definedName>
    <definedName name="_62">#N/A</definedName>
    <definedName name="_62a14_" localSheetId="5">#REF!</definedName>
    <definedName name="_62a14_">#REF!</definedName>
    <definedName name="_63">#N/A</definedName>
    <definedName name="_63___________G_0Extract" localSheetId="5">#REF!</definedName>
    <definedName name="_63___________G_0Extract">#REF!</definedName>
    <definedName name="_63_0\LA">#N/A</definedName>
    <definedName name="_63_3__Criteria" localSheetId="5">#REF!</definedName>
    <definedName name="_63_3__Criteria">#REF!</definedName>
    <definedName name="_63_3_0Criteria" localSheetId="5">#REF!</definedName>
    <definedName name="_63_3_0Criteria">#REF!</definedName>
    <definedName name="_63a14_" localSheetId="5">#REF!</definedName>
    <definedName name="_63a14_">#REF!</definedName>
    <definedName name="_63A50000_" localSheetId="5">#REF!</definedName>
    <definedName name="_63A50000_">#REF!</definedName>
    <definedName name="_64">#N/A</definedName>
    <definedName name="_64_0\MID">#N/A</definedName>
    <definedName name="_64_6" localSheetId="5">#REF!</definedName>
    <definedName name="_64_6">#REF!</definedName>
    <definedName name="_64a14_" localSheetId="5">#REF!</definedName>
    <definedName name="_64a14_">#REF!</definedName>
    <definedName name="_64G_0Extr" localSheetId="5">#REF!</definedName>
    <definedName name="_64G_0Extr">#REF!</definedName>
    <definedName name="_65">#N/A</definedName>
    <definedName name="_65_0\SM">#N/A</definedName>
    <definedName name="_65_7" localSheetId="5">#REF!</definedName>
    <definedName name="_65_7">#REF!</definedName>
    <definedName name="_65a15_" localSheetId="5">#REF!</definedName>
    <definedName name="_65a15_">#REF!</definedName>
    <definedName name="_65C_" localSheetId="5">#REF!</definedName>
    <definedName name="_65C_">#REF!</definedName>
    <definedName name="_65G_0Extr" localSheetId="5">#REF!</definedName>
    <definedName name="_65G_0Extr">#REF!</definedName>
    <definedName name="_66">#N/A</definedName>
    <definedName name="_66_0ME">#N/A</definedName>
    <definedName name="_66_3__Crite" localSheetId="5">#REF!</definedName>
    <definedName name="_66_3__Crite">#REF!</definedName>
    <definedName name="_66_8" localSheetId="5">#REF!</definedName>
    <definedName name="_66_8">#REF!</definedName>
    <definedName name="_66a15_" localSheetId="5">#REF!</definedName>
    <definedName name="_66a15_">#REF!</definedName>
    <definedName name="_66q45_" hidden="1">{"'용역비'!$A$4:$C$8"}</definedName>
    <definedName name="_67">#N/A</definedName>
    <definedName name="_67_0ME">#N/A</definedName>
    <definedName name="_67_9" localSheetId="5">#REF!</definedName>
    <definedName name="_67_9">#REF!</definedName>
    <definedName name="_67a15_" localSheetId="5">#REF!</definedName>
    <definedName name="_67a15_">#REF!</definedName>
    <definedName name="_67EE1_" hidden="1">{#N/A,#N/A,FALSE,"단가표지"}</definedName>
    <definedName name="_68">#N/A</definedName>
    <definedName name="_68a1_" localSheetId="5">#REF!</definedName>
    <definedName name="_68a1_">#REF!</definedName>
    <definedName name="_68a16_" localSheetId="5">#REF!</definedName>
    <definedName name="_68a16_">#REF!</definedName>
    <definedName name="_68G_0Extract" localSheetId="5">#REF!</definedName>
    <definedName name="_68G_0Extract">#REF!</definedName>
    <definedName name="_69">#N/A</definedName>
    <definedName name="_69__________3_0Crite" localSheetId="5">#REF!</definedName>
    <definedName name="_69__________3_0Crite">#REF!</definedName>
    <definedName name="_69_3__Criteria" localSheetId="5">#REF!</definedName>
    <definedName name="_69_3__Criteria">#REF!</definedName>
    <definedName name="_69a16_" localSheetId="5">#REF!</definedName>
    <definedName name="_69a16_">#REF!</definedName>
    <definedName name="_69a2_" localSheetId="5">#REF!</definedName>
    <definedName name="_69a2_">#REF!</definedName>
    <definedName name="_69en1_" localSheetId="5">#REF!</definedName>
    <definedName name="_69en1_">#REF!</definedName>
    <definedName name="_69G_0Extract" localSheetId="5">#REF!</definedName>
    <definedName name="_69G_0Extract">#REF!</definedName>
    <definedName name="_6a12_">#N/A</definedName>
    <definedName name="_6G_0Extr" localSheetId="5">#REF!</definedName>
    <definedName name="_6G_0Extr">#REF!</definedName>
    <definedName name="_6G_0Extract" localSheetId="5">#REF!</definedName>
    <definedName name="_6G_0Extract">#REF!</definedName>
    <definedName name="_6L4_" localSheetId="5">#REF!</definedName>
    <definedName name="_6L4_">#REF!</definedName>
    <definedName name="_6월" localSheetId="5">#REF!</definedName>
    <definedName name="_6월">#REF!</definedName>
    <definedName name="_7">#N/A</definedName>
    <definedName name="_7._부__대__공" localSheetId="5">#REF!</definedName>
    <definedName name="_7._부__대__공">#REF!</definedName>
    <definedName name="_7.배수" localSheetId="5">#REF!</definedName>
    <definedName name="_7.배수">#REF!</definedName>
    <definedName name="_7.부대공" localSheetId="5">#REF!</definedName>
    <definedName name="_7.부대공">#REF!</definedName>
    <definedName name="_7_0_0" localSheetId="5">#REF!</definedName>
    <definedName name="_7_0_0">#REF!</definedName>
    <definedName name="_7_0_0_F" localSheetId="5" hidden="1">#REF!</definedName>
    <definedName name="_7_0_0_F" hidden="1">#REF!</definedName>
    <definedName name="_7_0Crite" localSheetId="5">#REF!</definedName>
    <definedName name="_7_0Crite">#REF!</definedName>
    <definedName name="_7_3__Crite" localSheetId="5">#REF!</definedName>
    <definedName name="_7_3__Crite">#REF!</definedName>
    <definedName name="_70">#N/A</definedName>
    <definedName name="_70a16_" localSheetId="5">#REF!</definedName>
    <definedName name="_70a16_">#REF!</definedName>
    <definedName name="_70a3_" localSheetId="5">#REF!</definedName>
    <definedName name="_70a3_">#REF!</definedName>
    <definedName name="_70AA1_" localSheetId="5">#REF!</definedName>
    <definedName name="_70AA1_">#REF!</definedName>
    <definedName name="_70ER465_" localSheetId="5">#REF!</definedName>
    <definedName name="_70ER465_">#REF!</definedName>
    <definedName name="_71">#N/A</definedName>
    <definedName name="_71a17_" localSheetId="5">#REF!</definedName>
    <definedName name="_71a17_">#REF!</definedName>
    <definedName name="_71B2_" localSheetId="5">#REF!</definedName>
    <definedName name="_71B2_">#REF!</definedName>
    <definedName name="_71C_" localSheetId="5">#REF!</definedName>
    <definedName name="_71C_">#REF!</definedName>
    <definedName name="_71P1_" localSheetId="5">#REF!</definedName>
    <definedName name="_71P1_">#REF!</definedName>
    <definedName name="_72">#N/A</definedName>
    <definedName name="_72__________3_0Criteria" localSheetId="5">#REF!</definedName>
    <definedName name="_72__________3_0Criteria">#REF!</definedName>
    <definedName name="_72a17_" localSheetId="5">#REF!</definedName>
    <definedName name="_72a17_">#REF!</definedName>
    <definedName name="_72G_0Extr" localSheetId="5">#REF!</definedName>
    <definedName name="_72G_0Extr">#REF!</definedName>
    <definedName name="_73">#N/A</definedName>
    <definedName name="_73a17_" localSheetId="5">#REF!</definedName>
    <definedName name="_73a17_">#REF!</definedName>
    <definedName name="_73P2_" localSheetId="5">#REF!</definedName>
    <definedName name="_73P2_">#REF!</definedName>
    <definedName name="_74">#N/A</definedName>
    <definedName name="_74a2_" localSheetId="5">#REF!</definedName>
    <definedName name="_74a2_">#REF!</definedName>
    <definedName name="_74G_0Extr" localSheetId="5">#REF!</definedName>
    <definedName name="_74G_0Extr">#REF!</definedName>
    <definedName name="_74G_0Extract" localSheetId="5">#REF!</definedName>
    <definedName name="_74G_0Extract">#REF!</definedName>
    <definedName name="_74t5_" localSheetId="5">#REF!</definedName>
    <definedName name="_74t5_">#REF!</definedName>
    <definedName name="_75">#N/A</definedName>
    <definedName name="_75__________G_0Extr" localSheetId="5">#REF!</definedName>
    <definedName name="_75__________G_0Extr">#REF!</definedName>
    <definedName name="_75a2_" localSheetId="5">#REF!</definedName>
    <definedName name="_75a2_">#REF!</definedName>
    <definedName name="_75EE1_" hidden="1">{#N/A,#N/A,FALSE,"단가표지"}</definedName>
    <definedName name="_76">#N/A</definedName>
    <definedName name="_76a2_" localSheetId="5">#REF!</definedName>
    <definedName name="_76a2_">#REF!</definedName>
    <definedName name="_76en1_" localSheetId="5">#REF!</definedName>
    <definedName name="_76en1_">#REF!</definedName>
    <definedName name="_76G__Extr" localSheetId="5">#REF!</definedName>
    <definedName name="_76G__Extr">#REF!</definedName>
    <definedName name="_77">#N/A</definedName>
    <definedName name="_77a3_" localSheetId="5">#REF!</definedName>
    <definedName name="_77a3_">#REF!</definedName>
    <definedName name="_77ER465_" localSheetId="5">#REF!</definedName>
    <definedName name="_77ER465_">#REF!</definedName>
    <definedName name="_77G_0Extract" localSheetId="5">#REF!</definedName>
    <definedName name="_77G_0Extract">#REF!</definedName>
    <definedName name="_78">#N/A</definedName>
    <definedName name="_78__________G_0Extract" localSheetId="5">#REF!</definedName>
    <definedName name="_78__________G_0Extract">#REF!</definedName>
    <definedName name="_78a3_" localSheetId="5">#REF!</definedName>
    <definedName name="_78a3_">#REF!</definedName>
    <definedName name="_78G__Extract" localSheetId="5">#REF!</definedName>
    <definedName name="_78G__Extract">#REF!</definedName>
    <definedName name="_79">#N/A</definedName>
    <definedName name="_79a3_" localSheetId="5">#REF!</definedName>
    <definedName name="_79a3_">#REF!</definedName>
    <definedName name="_79IL1_" localSheetId="5">#REF!</definedName>
    <definedName name="_79IL1_">#REF!</definedName>
    <definedName name="_7a13_">#N/A</definedName>
    <definedName name="_7ee3_" localSheetId="5">BlankMacro1</definedName>
    <definedName name="_7ee3_">BlankMacro1</definedName>
    <definedName name="_7G__Extr" localSheetId="5">#REF!</definedName>
    <definedName name="_7G__Extr">#REF!</definedName>
    <definedName name="_7G_0Extract" localSheetId="5">#REF!</definedName>
    <definedName name="_7G_0Extract">#REF!</definedName>
    <definedName name="_7L5_" localSheetId="5">#REF!</definedName>
    <definedName name="_7L5_">#REF!</definedName>
    <definedName name="_8">#N/A</definedName>
    <definedName name="_8.스페이서" localSheetId="5">#REF!</definedName>
    <definedName name="_8.스페이서">#REF!</definedName>
    <definedName name="_8______123Grap" localSheetId="5">#REF!</definedName>
    <definedName name="_8______123Grap">#REF!</definedName>
    <definedName name="_8_0Crite" localSheetId="5">#REF!</definedName>
    <definedName name="_8_0Crite">#REF!</definedName>
    <definedName name="_8_3__Criteria" localSheetId="5">#REF!</definedName>
    <definedName name="_8_3__Criteria">#REF!</definedName>
    <definedName name="_80">#N/A</definedName>
    <definedName name="_80a4_" localSheetId="5">#REF!</definedName>
    <definedName name="_80a4_">#REF!</definedName>
    <definedName name="_80G__Extr" localSheetId="5">#REF!</definedName>
    <definedName name="_80G__Extr">#REF!</definedName>
    <definedName name="_81">#N/A</definedName>
    <definedName name="_81___0_0" localSheetId="5">#REF!</definedName>
    <definedName name="_81___0_0">#REF!</definedName>
    <definedName name="_81a4_" localSheetId="5">#REF!</definedName>
    <definedName name="_81a4_">#REF!</definedName>
    <definedName name="_82">#N/A</definedName>
    <definedName name="_82a4_" localSheetId="5">#REF!</definedName>
    <definedName name="_82a4_">#REF!</definedName>
    <definedName name="_83">#N/A</definedName>
    <definedName name="_83_3_0Crite">#N/A</definedName>
    <definedName name="_83a5_" localSheetId="5">#REF!</definedName>
    <definedName name="_83a5_">#REF!</definedName>
    <definedName name="_83G__Extract" localSheetId="5">#REF!</definedName>
    <definedName name="_83G__Extract">#REF!</definedName>
    <definedName name="_84">#N/A</definedName>
    <definedName name="_84___3_0Crite" localSheetId="5">#REF!</definedName>
    <definedName name="_84___3_0Crite">#REF!</definedName>
    <definedName name="_84_3_0Crite">#N/A</definedName>
    <definedName name="_84a5_" localSheetId="5">#REF!</definedName>
    <definedName name="_84a5_">#REF!</definedName>
    <definedName name="_84u1_" localSheetId="5">#REF!</definedName>
    <definedName name="_84u1_">#REF!</definedName>
    <definedName name="_85">#N/A</definedName>
    <definedName name="_85_3_0Crite">#N/A</definedName>
    <definedName name="_85a5_" localSheetId="5">#REF!</definedName>
    <definedName name="_85a5_">#REF!</definedName>
    <definedName name="_85G_0Extr" localSheetId="5">#REF!</definedName>
    <definedName name="_85G_0Extr">#REF!</definedName>
    <definedName name="_86">#N/A</definedName>
    <definedName name="_86_3_0Criteria">#N/A</definedName>
    <definedName name="_86A50000_" localSheetId="5">#REF!</definedName>
    <definedName name="_86A50000_">#REF!</definedName>
    <definedName name="_86G_0Extr" localSheetId="5">#REF!</definedName>
    <definedName name="_86G_0Extr">#REF!</definedName>
    <definedName name="_86P1_" localSheetId="5">#REF!</definedName>
    <definedName name="_86P1_">#REF!</definedName>
    <definedName name="_87">#N/A</definedName>
    <definedName name="_87___3_0Criteria" localSheetId="5">#REF!</definedName>
    <definedName name="_87___3_0Criteria">#REF!</definedName>
    <definedName name="_87_3_0Criteria">#N/A</definedName>
    <definedName name="_87a6_" localSheetId="5">#REF!</definedName>
    <definedName name="_87a6_">#REF!</definedName>
    <definedName name="_88">#N/A</definedName>
    <definedName name="_88_3_0Criteria">#N/A</definedName>
    <definedName name="_88a6_" localSheetId="5">#REF!</definedName>
    <definedName name="_88a6_">#REF!</definedName>
    <definedName name="_89">#N/A</definedName>
    <definedName name="_89a6_" localSheetId="5">#REF!</definedName>
    <definedName name="_89a6_">#REF!</definedName>
    <definedName name="_89P2_" localSheetId="5">#REF!</definedName>
    <definedName name="_89P2_">#REF!</definedName>
    <definedName name="_8Á_1È_Ç" localSheetId="5">#REF!</definedName>
    <definedName name="_8Á_1È_Ç">#REF!</definedName>
    <definedName name="_8a14_">#N/A</definedName>
    <definedName name="_8C_" localSheetId="5">#REF!</definedName>
    <definedName name="_8C_">#REF!</definedName>
    <definedName name="_8G__Extr" localSheetId="5">#REF!</definedName>
    <definedName name="_8G__Extr">#REF!</definedName>
    <definedName name="_8G__Extract" localSheetId="5">#REF!</definedName>
    <definedName name="_8G__Extract">#REF!</definedName>
    <definedName name="_8G_0Extr" localSheetId="5">#REF!</definedName>
    <definedName name="_8G_0Extr">#REF!</definedName>
    <definedName name="_8L1_" localSheetId="5">#REF!</definedName>
    <definedName name="_8L1_">#REF!</definedName>
    <definedName name="_8L6_" localSheetId="5">#REF!</definedName>
    <definedName name="_8L6_">#REF!</definedName>
    <definedName name="_9">#N/A</definedName>
    <definedName name="_9.문양" localSheetId="5">#REF!</definedName>
    <definedName name="_9.문양">#REF!</definedName>
    <definedName name="_9_?" localSheetId="5">#REF!</definedName>
    <definedName name="_9_?">#REF!</definedName>
    <definedName name="_9___0__123Grap" localSheetId="5">#REF!</definedName>
    <definedName name="_9___0__123Grap">#REF!</definedName>
    <definedName name="_9_0Crite" localSheetId="5">#REF!</definedName>
    <definedName name="_9_0Crite">#REF!</definedName>
    <definedName name="_9_0Extr" localSheetId="5">#REF!</definedName>
    <definedName name="_9_0Extr">#REF!</definedName>
    <definedName name="_9_2___Parse" localSheetId="5" hidden="1">#REF!</definedName>
    <definedName name="_9_2___Parse" hidden="1">#REF!</definedName>
    <definedName name="_9_3_0Crite" localSheetId="5">#REF!</definedName>
    <definedName name="_9_3_0Crite">#REF!</definedName>
    <definedName name="_90">#N/A</definedName>
    <definedName name="_90___G_0Extr" localSheetId="5">#REF!</definedName>
    <definedName name="_90___G_0Extr">#REF!</definedName>
    <definedName name="_90a7_" localSheetId="5">#REF!</definedName>
    <definedName name="_90a7_">#REF!</definedName>
    <definedName name="_90t5_" localSheetId="5">#REF!</definedName>
    <definedName name="_90t5_">#REF!</definedName>
    <definedName name="_91">#N/A</definedName>
    <definedName name="_91a7_" localSheetId="5">#REF!</definedName>
    <definedName name="_91a7_">#REF!</definedName>
    <definedName name="_92">#N/A</definedName>
    <definedName name="_92a7_" localSheetId="5">#REF!</definedName>
    <definedName name="_92a7_">#REF!</definedName>
    <definedName name="_93">#N/A</definedName>
    <definedName name="_93___G_0Extract" localSheetId="5">#REF!</definedName>
    <definedName name="_93___G_0Extract">#REF!</definedName>
    <definedName name="_9306" localSheetId="5">[4]산정표!#REF!</definedName>
    <definedName name="_9306">[4]산정표!#REF!</definedName>
    <definedName name="_9307" localSheetId="5">[4]산정표!#REF!</definedName>
    <definedName name="_9307">[4]산정표!#REF!</definedName>
    <definedName name="_93081" localSheetId="5">[4]산정표!#REF!</definedName>
    <definedName name="_93081">[4]산정표!#REF!</definedName>
    <definedName name="_93082" localSheetId="5">[4]산정표!#REF!</definedName>
    <definedName name="_93082">[4]산정표!#REF!</definedName>
    <definedName name="_9309" localSheetId="5">[4]산정표!#REF!</definedName>
    <definedName name="_9309">[4]산정표!#REF!</definedName>
    <definedName name="_9310" localSheetId="5">[4]산정표!#REF!</definedName>
    <definedName name="_9310">[4]산정표!#REF!</definedName>
    <definedName name="_9311" localSheetId="5">[4]산정표!#REF!</definedName>
    <definedName name="_9311">[4]산정표!#REF!</definedName>
    <definedName name="_93121" localSheetId="5">[4]산정표!#REF!</definedName>
    <definedName name="_93121">[4]산정표!#REF!</definedName>
    <definedName name="_93122" localSheetId="5">[4]산정표!#REF!</definedName>
    <definedName name="_93122">[4]산정표!#REF!</definedName>
    <definedName name="_93a8_" localSheetId="5">#REF!</definedName>
    <definedName name="_93a8_">#REF!</definedName>
    <definedName name="_94">#N/A</definedName>
    <definedName name="_9401" localSheetId="5">[4]산정표!#REF!</definedName>
    <definedName name="_9401">[4]산정표!#REF!</definedName>
    <definedName name="_9402" localSheetId="5">[4]산정표!#REF!</definedName>
    <definedName name="_9402">[4]산정표!#REF!</definedName>
    <definedName name="_9403" localSheetId="5">[4]산정표!#REF!</definedName>
    <definedName name="_9403">[4]산정표!#REF!</definedName>
    <definedName name="_9404" localSheetId="5">[4]산정표!#REF!</definedName>
    <definedName name="_9404">[4]산정표!#REF!</definedName>
    <definedName name="_9405" localSheetId="5">[4]산정표!#REF!</definedName>
    <definedName name="_9405">[4]산정표!#REF!</definedName>
    <definedName name="_9406" localSheetId="5">[4]산정표!#REF!</definedName>
    <definedName name="_9406">[4]산정표!#REF!</definedName>
    <definedName name="_94071" localSheetId="5">[4]산정표!#REF!</definedName>
    <definedName name="_94071">[4]산정표!#REF!</definedName>
    <definedName name="_94072" localSheetId="5">[4]산정표!#REF!</definedName>
    <definedName name="_94072">[4]산정표!#REF!</definedName>
    <definedName name="_9408" localSheetId="5">[4]산정표!#REF!</definedName>
    <definedName name="_9408">[4]산정표!#REF!</definedName>
    <definedName name="_9409" localSheetId="5">[4]산정표!#REF!</definedName>
    <definedName name="_9409">[4]산정표!#REF!</definedName>
    <definedName name="_9410" localSheetId="5">[4]산정표!#REF!</definedName>
    <definedName name="_9410">[4]산정표!#REF!</definedName>
    <definedName name="_9411" localSheetId="5">[4]산정표!#REF!</definedName>
    <definedName name="_9411">[4]산정표!#REF!</definedName>
    <definedName name="_94121" localSheetId="5">[4]산정표!#REF!</definedName>
    <definedName name="_94121">[4]산정표!#REF!</definedName>
    <definedName name="_94122" localSheetId="5">[4]산정표!#REF!</definedName>
    <definedName name="_94122">[4]산정표!#REF!</definedName>
    <definedName name="_94a8_" localSheetId="5">#REF!</definedName>
    <definedName name="_94a8_">#REF!</definedName>
    <definedName name="_94G_0Extract" localSheetId="5">#REF!</definedName>
    <definedName name="_94G_0Extract">#REF!</definedName>
    <definedName name="_95">#N/A</definedName>
    <definedName name="_9501" localSheetId="5">[4]산정표!#REF!</definedName>
    <definedName name="_9501">[4]산정표!#REF!</definedName>
    <definedName name="_95a8_" localSheetId="5">#REF!</definedName>
    <definedName name="_95a8_">#REF!</definedName>
    <definedName name="_95G_0Extract" localSheetId="5">#REF!</definedName>
    <definedName name="_95G_0Extract">#REF!</definedName>
    <definedName name="_96">#N/A</definedName>
    <definedName name="_96__0_0" localSheetId="5">#REF!</definedName>
    <definedName name="_96__0_0">#REF!</definedName>
    <definedName name="_96a9_" localSheetId="5">#REF!</definedName>
    <definedName name="_96a9_">#REF!</definedName>
    <definedName name="_97">#N/A</definedName>
    <definedName name="_97a9_" localSheetId="5">#REF!</definedName>
    <definedName name="_97a9_">#REF!</definedName>
    <definedName name="_98">#N/A</definedName>
    <definedName name="_98a9_" localSheetId="5">#REF!</definedName>
    <definedName name="_98a9_">#REF!</definedName>
    <definedName name="_98G__Extr" localSheetId="5">#REF!</definedName>
    <definedName name="_98G__Extr">#REF!</definedName>
    <definedName name="_99">#N/A</definedName>
    <definedName name="_99__3_0Crite" localSheetId="5">#REF!</definedName>
    <definedName name="_99__3_0Crite">#REF!</definedName>
    <definedName name="_99_상반기시중노임" localSheetId="5">#REF!</definedName>
    <definedName name="_99_상반기시중노임">#REF!</definedName>
    <definedName name="_99_하반기시중노임" localSheetId="5">#REF!</definedName>
    <definedName name="_99_하반기시중노임">#REF!</definedName>
    <definedName name="_99aa1_" localSheetId="5">#REF!</definedName>
    <definedName name="_99aa1_">#REF!</definedName>
    <definedName name="_9Á_2È_Ç" localSheetId="5">#REF!</definedName>
    <definedName name="_9Á_2È_Ç">#REF!</definedName>
    <definedName name="_9a15_">#N/A</definedName>
    <definedName name="_9C_" localSheetId="5">#REF!</definedName>
    <definedName name="_9C_">#REF!</definedName>
    <definedName name="_9G__Extr" localSheetId="5">#REF!</definedName>
    <definedName name="_9G__Extr">#REF!</definedName>
    <definedName name="_9G__Extract" localSheetId="5">#REF!</definedName>
    <definedName name="_9G__Extract">#REF!</definedName>
    <definedName name="_9G_0Extr" localSheetId="5">#REF!</definedName>
    <definedName name="_9G_0Extr">#REF!</definedName>
    <definedName name="_9G_0Extract" localSheetId="5">#REF!</definedName>
    <definedName name="_9G_0Extract">#REF!</definedName>
    <definedName name="_9L2_" localSheetId="5">#REF!</definedName>
    <definedName name="_9L2_">#REF!</definedName>
    <definedName name="_9P1_" localSheetId="5">#REF!</definedName>
    <definedName name="_9P1_">#REF!</definedName>
    <definedName name="_9q45_" hidden="1">{"'용역비'!$A$4:$C$8"}</definedName>
    <definedName name="_a" localSheetId="5">#REF!</definedName>
    <definedName name="_a">#REF!</definedName>
    <definedName name="_A01" localSheetId="5">#REF!</definedName>
    <definedName name="_A01">#REF!</definedName>
    <definedName name="_A02" localSheetId="5">#REF!</definedName>
    <definedName name="_A02">#REF!</definedName>
    <definedName name="_A03" localSheetId="5">#REF!</definedName>
    <definedName name="_A03">#REF!</definedName>
    <definedName name="_A04" localSheetId="5">#REF!</definedName>
    <definedName name="_A04">#REF!</definedName>
    <definedName name="_A05" localSheetId="5">#REF!</definedName>
    <definedName name="_A05">#REF!</definedName>
    <definedName name="_a1" localSheetId="5">#REF!</definedName>
    <definedName name="_a1">#REF!</definedName>
    <definedName name="_a10">#N/A</definedName>
    <definedName name="_A100" localSheetId="5">#REF!</definedName>
    <definedName name="_A100">#REF!</definedName>
    <definedName name="_A100000" localSheetId="5">#REF!</definedName>
    <definedName name="_A100000">#REF!</definedName>
    <definedName name="_a11">#N/A</definedName>
    <definedName name="_a12">#N/A</definedName>
    <definedName name="_a13">#N/A</definedName>
    <definedName name="_a14" localSheetId="5">#REF!</definedName>
    <definedName name="_a14">#REF!</definedName>
    <definedName name="_A146432" localSheetId="5">#REF!</definedName>
    <definedName name="_A146432">#REF!</definedName>
    <definedName name="_a15">#N/A</definedName>
    <definedName name="_A155648" localSheetId="5">#REF!</definedName>
    <definedName name="_A155648">#REF!</definedName>
    <definedName name="_a16">#N/A</definedName>
    <definedName name="_a17">#N/A</definedName>
    <definedName name="_A183154" localSheetId="5">#REF!</definedName>
    <definedName name="_A183154">#REF!</definedName>
    <definedName name="_a2">#N/A</definedName>
    <definedName name="_A21000" localSheetId="5">#REF!</definedName>
    <definedName name="_A21000">#REF!</definedName>
    <definedName name="_A255648" localSheetId="5">#REF!</definedName>
    <definedName name="_A255648">#REF!</definedName>
    <definedName name="_A3" localSheetId="5">#REF!</definedName>
    <definedName name="_A3">#REF!</definedName>
    <definedName name="_a4">#N/A</definedName>
    <definedName name="_a5">#N/A</definedName>
    <definedName name="_A500000" localSheetId="5">#REF!</definedName>
    <definedName name="_A500000">#REF!</definedName>
    <definedName name="_a6">#N/A</definedName>
    <definedName name="_A69999" localSheetId="5">#REF!</definedName>
    <definedName name="_A69999">#REF!</definedName>
    <definedName name="_a7">#N/A</definedName>
    <definedName name="_A70000" localSheetId="5">#REF!</definedName>
    <definedName name="_A70000">#REF!</definedName>
    <definedName name="_A70013" localSheetId="5">#REF!</definedName>
    <definedName name="_A70013">#REF!</definedName>
    <definedName name="_a8">#N/A</definedName>
    <definedName name="_a80000" localSheetId="5">#REF!</definedName>
    <definedName name="_a80000">#REF!</definedName>
    <definedName name="_a9">#N/A</definedName>
    <definedName name="_A946432" localSheetId="5">#REF!</definedName>
    <definedName name="_A946432">#REF!</definedName>
    <definedName name="_A99999" localSheetId="5">#REF!</definedName>
    <definedName name="_A99999">#REF!</definedName>
    <definedName name="_AA1" localSheetId="5">#REF!</definedName>
    <definedName name="_AA1">#REF!</definedName>
    <definedName name="_aaa1" localSheetId="5" hidden="1">#REF!</definedName>
    <definedName name="_aaa1" hidden="1">#REF!</definedName>
    <definedName name="_aaa42" localSheetId="5">#REF!</definedName>
    <definedName name="_aaa42">#REF!</definedName>
    <definedName name="_aab42" localSheetId="5">#REF!</definedName>
    <definedName name="_aab42">#REF!</definedName>
    <definedName name="_aasseil" localSheetId="5" hidden="1">#REF!</definedName>
    <definedName name="_aasseil" hidden="1">#REF!</definedName>
    <definedName name="_abecrombie" localSheetId="5" hidden="1">#REF!</definedName>
    <definedName name="_abecrombie" hidden="1">#REF!</definedName>
    <definedName name="_ABUT_SHOE" localSheetId="5">#REF!</definedName>
    <definedName name="_ABUT_SHOE">#REF!</definedName>
    <definedName name="_AE" localSheetId="5" hidden="1">#REF!</definedName>
    <definedName name="_AE" hidden="1">#REF!</definedName>
    <definedName name="_aeifel" localSheetId="5" hidden="1">#REF!</definedName>
    <definedName name="_aeifel" hidden="1">#REF!</definedName>
    <definedName name="_aeiilll2" localSheetId="5" hidden="1">#REF!</definedName>
    <definedName name="_aeiilll2" hidden="1">#REF!</definedName>
    <definedName name="_aewil" localSheetId="5" hidden="1">#REF!</definedName>
    <definedName name="_aewil" hidden="1">#REF!</definedName>
    <definedName name="_aidldlf" localSheetId="5" hidden="1">#REF!</definedName>
    <definedName name="_aidldlf" hidden="1">#REF!</definedName>
    <definedName name="_aill" localSheetId="5" hidden="1">#REF!</definedName>
    <definedName name="_aill" hidden="1">#REF!</definedName>
    <definedName name="_aill2" localSheetId="5" hidden="1">#REF!</definedName>
    <definedName name="_aill2" hidden="1">#REF!</definedName>
    <definedName name="_aiooips" localSheetId="5" hidden="1">#REF!</definedName>
    <definedName name="_aiooips" hidden="1">#REF!</definedName>
    <definedName name="_aksdl" localSheetId="5" hidden="1">#REF!</definedName>
    <definedName name="_aksdl" hidden="1">#REF!</definedName>
    <definedName name="_akzio" localSheetId="5" hidden="1">#REF!</definedName>
    <definedName name="_akzio" hidden="1">#REF!</definedName>
    <definedName name="_alpqpdi" localSheetId="5" hidden="1">#REF!</definedName>
    <definedName name="_alpqpdi" hidden="1">#REF!</definedName>
    <definedName name="_AMO1">#N/A</definedName>
    <definedName name="_AMO2">#N/A</definedName>
    <definedName name="_AMO3">#N/A</definedName>
    <definedName name="_AMO4">#N/A</definedName>
    <definedName name="_AMO5">#N/A</definedName>
    <definedName name="_AMO6">#N/A</definedName>
    <definedName name="_aoiaiei" localSheetId="5" hidden="1">#REF!</definedName>
    <definedName name="_aoiaiei" hidden="1">#REF!</definedName>
    <definedName name="_ap2" localSheetId="5" hidden="1">#REF!</definedName>
    <definedName name="_ap2" hidden="1">#REF!</definedName>
    <definedName name="_apfdkd" localSheetId="5" hidden="1">#REF!</definedName>
    <definedName name="_apfdkd" hidden="1">#REF!</definedName>
    <definedName name="_aseil" localSheetId="5" hidden="1">#REF!</definedName>
    <definedName name="_aseil" hidden="1">#REF!</definedName>
    <definedName name="_asill" localSheetId="5" hidden="1">#REF!</definedName>
    <definedName name="_asill" hidden="1">#REF!</definedName>
    <definedName name="_asilll" localSheetId="5" hidden="1">#REF!</definedName>
    <definedName name="_asilll" hidden="1">#REF!</definedName>
    <definedName name="_asldsl" localSheetId="5" hidden="1">#REF!</definedName>
    <definedName name="_asldsl" hidden="1">#REF!</definedName>
    <definedName name="_ASP1" localSheetId="5">#REF!</definedName>
    <definedName name="_ASP1">#REF!</definedName>
    <definedName name="_ASP11" localSheetId="5">#REF!</definedName>
    <definedName name="_ASP11">#REF!</definedName>
    <definedName name="_assiill" localSheetId="5" hidden="1">#REF!</definedName>
    <definedName name="_assiill" hidden="1">#REF!</definedName>
    <definedName name="_av1" localSheetId="5">#REF!</definedName>
    <definedName name="_av1">#REF!</definedName>
    <definedName name="_B" localSheetId="5">#REF!</definedName>
    <definedName name="_B">#REF!</definedName>
    <definedName name="_B02" localSheetId="5">#REF!</definedName>
    <definedName name="_B02">#REF!</definedName>
    <definedName name="_b03" localSheetId="5">#REF!</definedName>
    <definedName name="_b03">#REF!</definedName>
    <definedName name="_b05" localSheetId="5">#REF!</definedName>
    <definedName name="_b05">#REF!</definedName>
    <definedName name="_b06" localSheetId="5">#REF!</definedName>
    <definedName name="_b06">#REF!</definedName>
    <definedName name="_b07" localSheetId="5">#REF!</definedName>
    <definedName name="_b07">#REF!</definedName>
    <definedName name="_b08" localSheetId="5">#REF!</definedName>
    <definedName name="_b08">#REF!</definedName>
    <definedName name="_B1" localSheetId="5">#REF!</definedName>
    <definedName name="_B1">#REF!</definedName>
    <definedName name="_B10" localSheetId="5">#REF!</definedName>
    <definedName name="_B10">#REF!</definedName>
    <definedName name="_b100000" localSheetId="5">#REF!</definedName>
    <definedName name="_b100000">#REF!</definedName>
    <definedName name="_B11" localSheetId="5">#REF!</definedName>
    <definedName name="_B11">#REF!</definedName>
    <definedName name="_b12" localSheetId="5">#REF!</definedName>
    <definedName name="_b12">#REF!</definedName>
    <definedName name="_b13" localSheetId="5">#REF!</definedName>
    <definedName name="_b13">#REF!</definedName>
    <definedName name="_B14" localSheetId="5">#REF!</definedName>
    <definedName name="_B14">#REF!</definedName>
    <definedName name="_B140007" localSheetId="5">#REF!</definedName>
    <definedName name="_B140007">#REF!</definedName>
    <definedName name="_b15" localSheetId="5">#REF!</definedName>
    <definedName name="_b15">#REF!</definedName>
    <definedName name="_b17" localSheetId="5">#REF!</definedName>
    <definedName name="_b17">#REF!</definedName>
    <definedName name="_b18" localSheetId="5">#REF!</definedName>
    <definedName name="_b18">#REF!</definedName>
    <definedName name="_b19" localSheetId="5">#REF!</definedName>
    <definedName name="_b19">#REF!</definedName>
    <definedName name="_B2" localSheetId="5">#REF!</definedName>
    <definedName name="_B2">#REF!</definedName>
    <definedName name="_B20" localSheetId="5">#REF!</definedName>
    <definedName name="_B20">#REF!</definedName>
    <definedName name="_B21" localSheetId="5">#REF!</definedName>
    <definedName name="_B21">#REF!</definedName>
    <definedName name="_B22" localSheetId="5">#REF!=#REF!</definedName>
    <definedName name="_B22">#REF!=#REF!</definedName>
    <definedName name="_B23" localSheetId="5">#REF!</definedName>
    <definedName name="_B23">#REF!</definedName>
    <definedName name="_B24" localSheetId="5">#REF!</definedName>
    <definedName name="_B24">#REF!</definedName>
    <definedName name="_B25" localSheetId="5">#REF!</definedName>
    <definedName name="_B25">#REF!</definedName>
    <definedName name="_B3" localSheetId="5">#REF!</definedName>
    <definedName name="_B3">#REF!</definedName>
    <definedName name="_B37" localSheetId="5">#REF!</definedName>
    <definedName name="_B37">#REF!</definedName>
    <definedName name="_B38" localSheetId="5">#REF!</definedName>
    <definedName name="_B38">#REF!</definedName>
    <definedName name="_B4" localSheetId="5">#REF!</definedName>
    <definedName name="_B4">#REF!</definedName>
    <definedName name="_B5" localSheetId="5">#REF!</definedName>
    <definedName name="_B5">#REF!</definedName>
    <definedName name="_B6" localSheetId="5">#REF!</definedName>
    <definedName name="_B6">#REF!</definedName>
    <definedName name="_B7" localSheetId="5">#REF!</definedName>
    <definedName name="_B7">#REF!</definedName>
    <definedName name="_b80000" localSheetId="5">#REF!</definedName>
    <definedName name="_b80000">#REF!</definedName>
    <definedName name="_bar10" localSheetId="5">#REF!</definedName>
    <definedName name="_bar10">#REF!</definedName>
    <definedName name="_bar13" localSheetId="5">#REF!</definedName>
    <definedName name="_bar13">#REF!</definedName>
    <definedName name="_bar16" localSheetId="5">#REF!</definedName>
    <definedName name="_bar16">#REF!</definedName>
    <definedName name="_bar19" localSheetId="5">#REF!</definedName>
    <definedName name="_bar19">#REF!</definedName>
    <definedName name="_bar22" localSheetId="5">#REF!</definedName>
    <definedName name="_bar22">#REF!</definedName>
    <definedName name="_bar25" localSheetId="5">#REF!</definedName>
    <definedName name="_bar25">#REF!</definedName>
    <definedName name="_bar29" localSheetId="5">#REF!</definedName>
    <definedName name="_bar29">#REF!</definedName>
    <definedName name="_bar32" localSheetId="5">#REF!</definedName>
    <definedName name="_bar32">#REF!</definedName>
    <definedName name="_BEM1" localSheetId="5">#REF!</definedName>
    <definedName name="_BEM1">#REF!</definedName>
    <definedName name="_BEM2" localSheetId="5">#REF!</definedName>
    <definedName name="_BEM2">#REF!</definedName>
    <definedName name="_BEP1" localSheetId="5">#REF!</definedName>
    <definedName name="_BEP1">#REF!</definedName>
    <definedName name="_BEP2" localSheetId="5">#REF!</definedName>
    <definedName name="_BEP2">#REF!</definedName>
    <definedName name="_BES1" localSheetId="5">#REF!</definedName>
    <definedName name="_BES1">#REF!</definedName>
    <definedName name="_BES2" localSheetId="5">#REF!</definedName>
    <definedName name="_BES2">#REF!</definedName>
    <definedName name="_BFF1" localSheetId="5">#REF!</definedName>
    <definedName name="_BFF1">#REF!</definedName>
    <definedName name="_BH1" localSheetId="5">#REF!</definedName>
    <definedName name="_BH1">#REF!</definedName>
    <definedName name="_BH2" localSheetId="5">#REF!</definedName>
    <definedName name="_BH2">#REF!</definedName>
    <definedName name="_biblsl" localSheetId="5" hidden="1">#REF!</definedName>
    <definedName name="_biblsl" hidden="1">#REF!</definedName>
    <definedName name="_bilil" localSheetId="5" hidden="1">#REF!</definedName>
    <definedName name="_bilil" hidden="1">#REF!</definedName>
    <definedName name="_bill" localSheetId="5" hidden="1">#REF!</definedName>
    <definedName name="_bill" hidden="1">#REF!</definedName>
    <definedName name="_BMM1" localSheetId="5">#REF!</definedName>
    <definedName name="_BMM1">#REF!</definedName>
    <definedName name="_BMM2" localSheetId="5">#REF!</definedName>
    <definedName name="_BMM2">#REF!</definedName>
    <definedName name="_BMP1" localSheetId="5">#REF!</definedName>
    <definedName name="_BMP1">#REF!</definedName>
    <definedName name="_BMP2" localSheetId="5">#REF!</definedName>
    <definedName name="_BMP2">#REF!</definedName>
    <definedName name="_BMS1" localSheetId="5">#REF!</definedName>
    <definedName name="_BMS1">#REF!</definedName>
    <definedName name="_BMS2" localSheetId="5">#REF!</definedName>
    <definedName name="_BMS2">#REF!</definedName>
    <definedName name="_boo2" localSheetId="5">#REF!</definedName>
    <definedName name="_boo2">#REF!</definedName>
    <definedName name="_BOX1">{"Book1","토공.xls"}</definedName>
    <definedName name="_Builtin1" localSheetId="5">#REF!</definedName>
    <definedName name="_Builtin1">#REF!</definedName>
    <definedName name="_bv3" localSheetId="5">BlankMacro1</definedName>
    <definedName name="_bv3">BlankMacro1</definedName>
    <definedName name="_BVS1" localSheetId="5">#REF!</definedName>
    <definedName name="_BVS1">#REF!</definedName>
    <definedName name="_BVS2" localSheetId="5">#REF!</definedName>
    <definedName name="_BVS2">#REF!</definedName>
    <definedName name="_BXP1" localSheetId="5">#REF!</definedName>
    <definedName name="_BXP1">#REF!</definedName>
    <definedName name="_C" localSheetId="5">#REF!</definedName>
    <definedName name="_C">#REF!</definedName>
    <definedName name="_C01" localSheetId="5">#REF!</definedName>
    <definedName name="_C01">#REF!</definedName>
    <definedName name="_c02" localSheetId="5">#REF!</definedName>
    <definedName name="_c02">#REF!</definedName>
    <definedName name="_cc" localSheetId="5">#REF!</definedName>
    <definedName name="_cc">#REF!</definedName>
    <definedName name="_cceeil" localSheetId="5" hidden="1">#REF!</definedName>
    <definedName name="_cceeil" hidden="1">#REF!</definedName>
    <definedName name="_ccill" localSheetId="5" hidden="1">#REF!</definedName>
    <definedName name="_ccill" hidden="1">#REF!</definedName>
    <definedName name="_cdill" localSheetId="5" hidden="1">#REF!</definedName>
    <definedName name="_cdill" hidden="1">#REF!</definedName>
    <definedName name="_CDT1" localSheetId="5">#REF!</definedName>
    <definedName name="_CDT1">#REF!</definedName>
    <definedName name="_CDT2" localSheetId="5">#REF!</definedName>
    <definedName name="_CDT2">#REF!</definedName>
    <definedName name="_CDT3" localSheetId="5">#REF!</definedName>
    <definedName name="_CDT3">#REF!</definedName>
    <definedName name="_CEN1" localSheetId="5">#REF!</definedName>
    <definedName name="_CEN1">#REF!</definedName>
    <definedName name="_cfecil" localSheetId="5" hidden="1">#REF!</definedName>
    <definedName name="_cfecil" hidden="1">#REF!</definedName>
    <definedName name="_cfelllss" localSheetId="5" hidden="1">#REF!</definedName>
    <definedName name="_cfelllss" hidden="1">#REF!</definedName>
    <definedName name="_cicile" localSheetId="5" hidden="1">#REF!</definedName>
    <definedName name="_cicile" hidden="1">#REF!</definedName>
    <definedName name="_cill" localSheetId="5" hidden="1">#REF!</definedName>
    <definedName name="_cill" hidden="1">#REF!</definedName>
    <definedName name="_ck" localSheetId="5" hidden="1">#REF!</definedName>
    <definedName name="_ck" hidden="1">#REF!</definedName>
    <definedName name="_Cm" localSheetId="5">#REF!</definedName>
    <definedName name="_Cm">#REF!</definedName>
    <definedName name="_Cm1" localSheetId="5">#REF!</definedName>
    <definedName name="_Cm1">#REF!</definedName>
    <definedName name="_CNP1" localSheetId="5">#REF!</definedName>
    <definedName name="_CNP1">#REF!</definedName>
    <definedName name="_CON135" localSheetId="5">#REF!</definedName>
    <definedName name="_CON135">#REF!</definedName>
    <definedName name="_CON210" localSheetId="5">#REF!</definedName>
    <definedName name="_CON210">#REF!</definedName>
    <definedName name="_CON240" localSheetId="5">#REF!</definedName>
    <definedName name="_CON240">#REF!</definedName>
    <definedName name="_csmax" localSheetId="5">#REF!</definedName>
    <definedName name="_csmax">#REF!</definedName>
    <definedName name="_ctc1" localSheetId="5">#REF!</definedName>
    <definedName name="_ctc1">#REF!</definedName>
    <definedName name="_ctc2" localSheetId="5">#REF!</definedName>
    <definedName name="_ctc2">#REF!</definedName>
    <definedName name="_ctc3" localSheetId="5">#REF!</definedName>
    <definedName name="_ctc3">#REF!</definedName>
    <definedName name="_D01" localSheetId="5">#REF!</definedName>
    <definedName name="_D01">#REF!</definedName>
    <definedName name="_D02" localSheetId="5">#REF!</definedName>
    <definedName name="_D02">#REF!</definedName>
    <definedName name="_D1" localSheetId="5">#REF!</definedName>
    <definedName name="_D1">#REF!</definedName>
    <definedName name="_D13" localSheetId="5">#REF!</definedName>
    <definedName name="_D13">#REF!</definedName>
    <definedName name="_D16" localSheetId="5">#REF!</definedName>
    <definedName name="_D16">#REF!</definedName>
    <definedName name="_D19" localSheetId="5">#REF!</definedName>
    <definedName name="_D19">#REF!</definedName>
    <definedName name="_D2" localSheetId="5">#REF!</definedName>
    <definedName name="_D2">#REF!</definedName>
    <definedName name="_d2jkjl" localSheetId="5" hidden="1">#REF!</definedName>
    <definedName name="_d2jkjl" hidden="1">#REF!</definedName>
    <definedName name="_d3fefe" localSheetId="5" hidden="1">#REF!</definedName>
    <definedName name="_d3fefe" hidden="1">#REF!</definedName>
    <definedName name="_daeidl" localSheetId="5" hidden="1">#REF!</definedName>
    <definedName name="_daeidl" hidden="1">#REF!</definedName>
    <definedName name="_daeiel" localSheetId="5" hidden="1">#REF!</definedName>
    <definedName name="_daeiel" hidden="1">#REF!</definedName>
    <definedName name="_dail" localSheetId="5" hidden="1">#REF!</definedName>
    <definedName name="_dail" hidden="1">#REF!</definedName>
    <definedName name="_DAN1" localSheetId="5">#REF!</definedName>
    <definedName name="_DAN1">#REF!</definedName>
    <definedName name="_DAN10" localSheetId="5">#REF!</definedName>
    <definedName name="_DAN10">#REF!</definedName>
    <definedName name="_DAN100" localSheetId="5">#REF!</definedName>
    <definedName name="_DAN100">#REF!</definedName>
    <definedName name="_DAN101" localSheetId="5">#REF!</definedName>
    <definedName name="_DAN101">#REF!</definedName>
    <definedName name="_DAN102" localSheetId="5">#REF!</definedName>
    <definedName name="_DAN102">#REF!</definedName>
    <definedName name="_DAN103" localSheetId="5">#REF!</definedName>
    <definedName name="_DAN103">#REF!</definedName>
    <definedName name="_DAN104" localSheetId="5">#REF!</definedName>
    <definedName name="_DAN104">#REF!</definedName>
    <definedName name="_DAN105" localSheetId="5">#REF!</definedName>
    <definedName name="_DAN105">#REF!</definedName>
    <definedName name="_DAN106" localSheetId="5">#REF!</definedName>
    <definedName name="_DAN106">#REF!</definedName>
    <definedName name="_DAN107" localSheetId="5">#REF!</definedName>
    <definedName name="_DAN107">#REF!</definedName>
    <definedName name="_DAN108" localSheetId="5">#REF!</definedName>
    <definedName name="_DAN108">#REF!</definedName>
    <definedName name="_DAN109" localSheetId="5">#REF!</definedName>
    <definedName name="_DAN109">#REF!</definedName>
    <definedName name="_DAN11" localSheetId="5">#REF!</definedName>
    <definedName name="_DAN11">#REF!</definedName>
    <definedName name="_DAN110" localSheetId="5">#REF!</definedName>
    <definedName name="_DAN110">#REF!</definedName>
    <definedName name="_DAN111" localSheetId="5">#REF!</definedName>
    <definedName name="_DAN111">#REF!</definedName>
    <definedName name="_DAN112" localSheetId="5">#REF!</definedName>
    <definedName name="_DAN112">#REF!</definedName>
    <definedName name="_DAN113" localSheetId="5">#REF!</definedName>
    <definedName name="_DAN113">#REF!</definedName>
    <definedName name="_DAN114" localSheetId="5">#REF!</definedName>
    <definedName name="_DAN114">#REF!</definedName>
    <definedName name="_DAN115" localSheetId="5">#REF!</definedName>
    <definedName name="_DAN115">#REF!</definedName>
    <definedName name="_DAN116" localSheetId="5">#REF!</definedName>
    <definedName name="_DAN116">#REF!</definedName>
    <definedName name="_DAN117" localSheetId="5">#REF!</definedName>
    <definedName name="_DAN117">#REF!</definedName>
    <definedName name="_DAN118" localSheetId="5">#REF!</definedName>
    <definedName name="_DAN118">#REF!</definedName>
    <definedName name="_DAN119" localSheetId="5">#REF!</definedName>
    <definedName name="_DAN119">#REF!</definedName>
    <definedName name="_DAN12" localSheetId="5">#REF!</definedName>
    <definedName name="_DAN12">#REF!</definedName>
    <definedName name="_DAN120" localSheetId="5">#REF!</definedName>
    <definedName name="_DAN120">#REF!</definedName>
    <definedName name="_DAN121" localSheetId="5">#REF!</definedName>
    <definedName name="_DAN121">#REF!</definedName>
    <definedName name="_DAN122" localSheetId="5">#REF!</definedName>
    <definedName name="_DAN122">#REF!</definedName>
    <definedName name="_DAN123" localSheetId="5">#REF!</definedName>
    <definedName name="_DAN123">#REF!</definedName>
    <definedName name="_DAN124" localSheetId="5">#REF!</definedName>
    <definedName name="_DAN124">#REF!</definedName>
    <definedName name="_DAN125" localSheetId="5">#REF!</definedName>
    <definedName name="_DAN125">#REF!</definedName>
    <definedName name="_DAN126" localSheetId="5">#REF!</definedName>
    <definedName name="_DAN126">#REF!</definedName>
    <definedName name="_DAN127" localSheetId="5">#REF!</definedName>
    <definedName name="_DAN127">#REF!</definedName>
    <definedName name="_DAN128" localSheetId="5">#REF!</definedName>
    <definedName name="_DAN128">#REF!</definedName>
    <definedName name="_DAN129" localSheetId="5">#REF!</definedName>
    <definedName name="_DAN129">#REF!</definedName>
    <definedName name="_DAN13" localSheetId="5">#REF!</definedName>
    <definedName name="_DAN13">#REF!</definedName>
    <definedName name="_DAN130" localSheetId="5">#REF!</definedName>
    <definedName name="_DAN130">#REF!</definedName>
    <definedName name="_DAN131" localSheetId="5">#REF!</definedName>
    <definedName name="_DAN131">#REF!</definedName>
    <definedName name="_DAN132" localSheetId="5">#REF!</definedName>
    <definedName name="_DAN132">#REF!</definedName>
    <definedName name="_DAN133" localSheetId="5">#REF!</definedName>
    <definedName name="_DAN133">#REF!</definedName>
    <definedName name="_DAN134" localSheetId="5">#REF!</definedName>
    <definedName name="_DAN134">#REF!</definedName>
    <definedName name="_DAN135" localSheetId="5">#REF!</definedName>
    <definedName name="_DAN135">#REF!</definedName>
    <definedName name="_DAN136" localSheetId="5">#REF!</definedName>
    <definedName name="_DAN136">#REF!</definedName>
    <definedName name="_DAN137" localSheetId="5">#REF!</definedName>
    <definedName name="_DAN137">#REF!</definedName>
    <definedName name="_DAN138" localSheetId="5">#REF!</definedName>
    <definedName name="_DAN138">#REF!</definedName>
    <definedName name="_DAN139" localSheetId="5">#REF!</definedName>
    <definedName name="_DAN139">#REF!</definedName>
    <definedName name="_DAN14" localSheetId="5">#REF!</definedName>
    <definedName name="_DAN14">#REF!</definedName>
    <definedName name="_DAN140" localSheetId="5">#REF!</definedName>
    <definedName name="_DAN140">#REF!</definedName>
    <definedName name="_DAN141" localSheetId="5">#REF!</definedName>
    <definedName name="_DAN141">#REF!</definedName>
    <definedName name="_DAN142" localSheetId="5">#REF!</definedName>
    <definedName name="_DAN142">#REF!</definedName>
    <definedName name="_DAN143" localSheetId="5">#REF!</definedName>
    <definedName name="_DAN143">#REF!</definedName>
    <definedName name="_DAN144" localSheetId="5">#REF!</definedName>
    <definedName name="_DAN144">#REF!</definedName>
    <definedName name="_DAN145" localSheetId="5">#REF!</definedName>
    <definedName name="_DAN145">#REF!</definedName>
    <definedName name="_DAN146" localSheetId="5">#REF!</definedName>
    <definedName name="_DAN146">#REF!</definedName>
    <definedName name="_DAN147" localSheetId="5">#REF!</definedName>
    <definedName name="_DAN147">#REF!</definedName>
    <definedName name="_DAN148" localSheetId="5">#REF!</definedName>
    <definedName name="_DAN148">#REF!</definedName>
    <definedName name="_DAN149" localSheetId="5">#REF!</definedName>
    <definedName name="_DAN149">#REF!</definedName>
    <definedName name="_DAN15" localSheetId="5">#REF!</definedName>
    <definedName name="_DAN15">#REF!</definedName>
    <definedName name="_DAN150" localSheetId="5">#REF!</definedName>
    <definedName name="_DAN150">#REF!</definedName>
    <definedName name="_DAN151" localSheetId="5">#REF!</definedName>
    <definedName name="_DAN151">#REF!</definedName>
    <definedName name="_DAN152" localSheetId="5">#REF!</definedName>
    <definedName name="_DAN152">#REF!</definedName>
    <definedName name="_DAN153" localSheetId="5">#REF!</definedName>
    <definedName name="_DAN153">#REF!</definedName>
    <definedName name="_DAN16" localSheetId="5">#REF!</definedName>
    <definedName name="_DAN16">#REF!</definedName>
    <definedName name="_DAN17" localSheetId="5">#REF!</definedName>
    <definedName name="_DAN17">#REF!</definedName>
    <definedName name="_DAN18" localSheetId="5">#REF!</definedName>
    <definedName name="_DAN18">#REF!</definedName>
    <definedName name="_DAN19" localSheetId="5">#REF!</definedName>
    <definedName name="_DAN19">#REF!</definedName>
    <definedName name="_DAN2" localSheetId="5">#REF!</definedName>
    <definedName name="_DAN2">#REF!</definedName>
    <definedName name="_DAN20" localSheetId="5">#REF!</definedName>
    <definedName name="_DAN20">#REF!</definedName>
    <definedName name="_DAN21" localSheetId="5">#REF!</definedName>
    <definedName name="_DAN21">#REF!</definedName>
    <definedName name="_DAN22" localSheetId="5">#REF!</definedName>
    <definedName name="_DAN22">#REF!</definedName>
    <definedName name="_DAN23" localSheetId="5">#REF!</definedName>
    <definedName name="_DAN23">#REF!</definedName>
    <definedName name="_DAN24" localSheetId="5">#REF!</definedName>
    <definedName name="_DAN24">#REF!</definedName>
    <definedName name="_DAN25" localSheetId="5">#REF!</definedName>
    <definedName name="_DAN25">#REF!</definedName>
    <definedName name="_DAN26" localSheetId="5">#REF!</definedName>
    <definedName name="_DAN26">#REF!</definedName>
    <definedName name="_DAN27" localSheetId="5">#REF!</definedName>
    <definedName name="_DAN27">#REF!</definedName>
    <definedName name="_DAN28" localSheetId="5">#REF!</definedName>
    <definedName name="_DAN28">#REF!</definedName>
    <definedName name="_DAN29" localSheetId="5">#REF!</definedName>
    <definedName name="_DAN29">#REF!</definedName>
    <definedName name="_DAN3" localSheetId="5">#REF!</definedName>
    <definedName name="_DAN3">#REF!</definedName>
    <definedName name="_DAN30" localSheetId="5">#REF!</definedName>
    <definedName name="_DAN30">#REF!</definedName>
    <definedName name="_DAN31" localSheetId="5">#REF!</definedName>
    <definedName name="_DAN31">#REF!</definedName>
    <definedName name="_DAN32" localSheetId="5">#REF!</definedName>
    <definedName name="_DAN32">#REF!</definedName>
    <definedName name="_DAN33" localSheetId="5">#REF!</definedName>
    <definedName name="_DAN33">#REF!</definedName>
    <definedName name="_DAN34" localSheetId="5">#REF!</definedName>
    <definedName name="_DAN34">#REF!</definedName>
    <definedName name="_DAN35" localSheetId="5">#REF!</definedName>
    <definedName name="_DAN35">#REF!</definedName>
    <definedName name="_DAN36" localSheetId="5">#REF!</definedName>
    <definedName name="_DAN36">#REF!</definedName>
    <definedName name="_DAN37" localSheetId="5">#REF!</definedName>
    <definedName name="_DAN37">#REF!</definedName>
    <definedName name="_DAN38" localSheetId="5">#REF!</definedName>
    <definedName name="_DAN38">#REF!</definedName>
    <definedName name="_DAN39" localSheetId="5">#REF!</definedName>
    <definedName name="_DAN39">#REF!</definedName>
    <definedName name="_DAN4" localSheetId="5">#REF!</definedName>
    <definedName name="_DAN4">#REF!</definedName>
    <definedName name="_DAN40" localSheetId="5">#REF!</definedName>
    <definedName name="_DAN40">#REF!</definedName>
    <definedName name="_DAN41" localSheetId="5">#REF!</definedName>
    <definedName name="_DAN41">#REF!</definedName>
    <definedName name="_DAN42" localSheetId="5">#REF!</definedName>
    <definedName name="_DAN42">#REF!</definedName>
    <definedName name="_DAN43" localSheetId="5">#REF!</definedName>
    <definedName name="_DAN43">#REF!</definedName>
    <definedName name="_DAN44" localSheetId="5">#REF!</definedName>
    <definedName name="_DAN44">#REF!</definedName>
    <definedName name="_DAN45" localSheetId="5">#REF!</definedName>
    <definedName name="_DAN45">#REF!</definedName>
    <definedName name="_DAN46" localSheetId="5">#REF!</definedName>
    <definedName name="_DAN46">#REF!</definedName>
    <definedName name="_DAN47" localSheetId="5">#REF!</definedName>
    <definedName name="_DAN47">#REF!</definedName>
    <definedName name="_DAN48" localSheetId="5">#REF!</definedName>
    <definedName name="_DAN48">#REF!</definedName>
    <definedName name="_DAN49" localSheetId="5">#REF!</definedName>
    <definedName name="_DAN49">#REF!</definedName>
    <definedName name="_DAN5" localSheetId="5">#REF!</definedName>
    <definedName name="_DAN5">#REF!</definedName>
    <definedName name="_DAN50" localSheetId="5">#REF!</definedName>
    <definedName name="_DAN50">#REF!</definedName>
    <definedName name="_DAN51" localSheetId="5">#REF!</definedName>
    <definedName name="_DAN51">#REF!</definedName>
    <definedName name="_DAN52" localSheetId="5">#REF!</definedName>
    <definedName name="_DAN52">#REF!</definedName>
    <definedName name="_DAN53" localSheetId="5">#REF!</definedName>
    <definedName name="_DAN53">#REF!</definedName>
    <definedName name="_DAN54" localSheetId="5">#REF!</definedName>
    <definedName name="_DAN54">#REF!</definedName>
    <definedName name="_DAN55" localSheetId="5">#REF!</definedName>
    <definedName name="_DAN55">#REF!</definedName>
    <definedName name="_DAN56" localSheetId="5">#REF!</definedName>
    <definedName name="_DAN56">#REF!</definedName>
    <definedName name="_DAN57" localSheetId="5">#REF!</definedName>
    <definedName name="_DAN57">#REF!</definedName>
    <definedName name="_DAN58" localSheetId="5">#REF!</definedName>
    <definedName name="_DAN58">#REF!</definedName>
    <definedName name="_DAN59" localSheetId="5">#REF!</definedName>
    <definedName name="_DAN59">#REF!</definedName>
    <definedName name="_DAN6" localSheetId="5">#REF!</definedName>
    <definedName name="_DAN6">#REF!</definedName>
    <definedName name="_DAN60" localSheetId="5">#REF!</definedName>
    <definedName name="_DAN60">#REF!</definedName>
    <definedName name="_DAN61" localSheetId="5">#REF!</definedName>
    <definedName name="_DAN61">#REF!</definedName>
    <definedName name="_DAN62" localSheetId="5">#REF!</definedName>
    <definedName name="_DAN62">#REF!</definedName>
    <definedName name="_DAN63" localSheetId="5">#REF!</definedName>
    <definedName name="_DAN63">#REF!</definedName>
    <definedName name="_DAN64" localSheetId="5">#REF!</definedName>
    <definedName name="_DAN64">#REF!</definedName>
    <definedName name="_DAN65" localSheetId="5">#REF!</definedName>
    <definedName name="_DAN65">#REF!</definedName>
    <definedName name="_DAN66" localSheetId="5">#REF!</definedName>
    <definedName name="_DAN66">#REF!</definedName>
    <definedName name="_DAN67" localSheetId="5">#REF!</definedName>
    <definedName name="_DAN67">#REF!</definedName>
    <definedName name="_DAN68" localSheetId="5">#REF!</definedName>
    <definedName name="_DAN68">#REF!</definedName>
    <definedName name="_DAN69" localSheetId="5">#REF!</definedName>
    <definedName name="_DAN69">#REF!</definedName>
    <definedName name="_DAN7" localSheetId="5">#REF!</definedName>
    <definedName name="_DAN7">#REF!</definedName>
    <definedName name="_DAN70" localSheetId="5">#REF!</definedName>
    <definedName name="_DAN70">#REF!</definedName>
    <definedName name="_DAN71" localSheetId="5">#REF!</definedName>
    <definedName name="_DAN71">#REF!</definedName>
    <definedName name="_DAN72" localSheetId="5">#REF!</definedName>
    <definedName name="_DAN72">#REF!</definedName>
    <definedName name="_DAN73" localSheetId="5">#REF!</definedName>
    <definedName name="_DAN73">#REF!</definedName>
    <definedName name="_DAN74" localSheetId="5">#REF!</definedName>
    <definedName name="_DAN74">#REF!</definedName>
    <definedName name="_DAN75" localSheetId="5">#REF!</definedName>
    <definedName name="_DAN75">#REF!</definedName>
    <definedName name="_DAN76" localSheetId="5">#REF!</definedName>
    <definedName name="_DAN76">#REF!</definedName>
    <definedName name="_DAN77" localSheetId="5">#REF!</definedName>
    <definedName name="_DAN77">#REF!</definedName>
    <definedName name="_DAN78" localSheetId="5">#REF!</definedName>
    <definedName name="_DAN78">#REF!</definedName>
    <definedName name="_DAN79" localSheetId="5">#REF!</definedName>
    <definedName name="_DAN79">#REF!</definedName>
    <definedName name="_DAN8" localSheetId="5">#REF!</definedName>
    <definedName name="_DAN8">#REF!</definedName>
    <definedName name="_DAN80" localSheetId="5">#REF!</definedName>
    <definedName name="_DAN80">#REF!</definedName>
    <definedName name="_DAN81" localSheetId="5">#REF!</definedName>
    <definedName name="_DAN81">#REF!</definedName>
    <definedName name="_DAN82" localSheetId="5">#REF!</definedName>
    <definedName name="_DAN82">#REF!</definedName>
    <definedName name="_DAN83" localSheetId="5">#REF!</definedName>
    <definedName name="_DAN83">#REF!</definedName>
    <definedName name="_DAN84" localSheetId="5">#REF!</definedName>
    <definedName name="_DAN84">#REF!</definedName>
    <definedName name="_DAN85" localSheetId="5">#REF!</definedName>
    <definedName name="_DAN85">#REF!</definedName>
    <definedName name="_DAN86" localSheetId="5">#REF!</definedName>
    <definedName name="_DAN86">#REF!</definedName>
    <definedName name="_DAN87" localSheetId="5">#REF!</definedName>
    <definedName name="_DAN87">#REF!</definedName>
    <definedName name="_DAN88" localSheetId="5">#REF!</definedName>
    <definedName name="_DAN88">#REF!</definedName>
    <definedName name="_DAN89" localSheetId="5">#REF!</definedName>
    <definedName name="_DAN89">#REF!</definedName>
    <definedName name="_DAN9" localSheetId="5">#REF!</definedName>
    <definedName name="_DAN9">#REF!</definedName>
    <definedName name="_DAN90" localSheetId="5">#REF!</definedName>
    <definedName name="_DAN90">#REF!</definedName>
    <definedName name="_DAN91" localSheetId="5">#REF!</definedName>
    <definedName name="_DAN91">#REF!</definedName>
    <definedName name="_DAN92" localSheetId="5">#REF!</definedName>
    <definedName name="_DAN92">#REF!</definedName>
    <definedName name="_DAN93" localSheetId="5">#REF!</definedName>
    <definedName name="_DAN93">#REF!</definedName>
    <definedName name="_DAN94" localSheetId="5">#REF!</definedName>
    <definedName name="_DAN94">#REF!</definedName>
    <definedName name="_DAN95" localSheetId="5">#REF!</definedName>
    <definedName name="_DAN95">#REF!</definedName>
    <definedName name="_DAN96" localSheetId="5">#REF!</definedName>
    <definedName name="_DAN96">#REF!</definedName>
    <definedName name="_DAN97" localSheetId="5">#REF!</definedName>
    <definedName name="_DAN97">#REF!</definedName>
    <definedName name="_DAN98" localSheetId="5">#REF!</definedName>
    <definedName name="_DAN98">#REF!</definedName>
    <definedName name="_DAN99" localSheetId="5">#REF!</definedName>
    <definedName name="_DAN99">#REF!</definedName>
    <definedName name="_dcccil" localSheetId="5" hidden="1">#REF!</definedName>
    <definedName name="_dcccil" hidden="1">#REF!</definedName>
    <definedName name="_ddaill" localSheetId="5" hidden="1">#REF!</definedName>
    <definedName name="_ddaill" hidden="1">#REF!</definedName>
    <definedName name="_ddd" localSheetId="5" hidden="1">#REF!</definedName>
    <definedName name="_ddd" hidden="1">#REF!</definedName>
    <definedName name="_ddd1" localSheetId="5">#REF!</definedName>
    <definedName name="_ddd1">#REF!</definedName>
    <definedName name="_dddilaa" localSheetId="5" hidden="1">#REF!</definedName>
    <definedName name="_dddilaa" hidden="1">#REF!</definedName>
    <definedName name="_ddeil" localSheetId="5" hidden="1">#REF!</definedName>
    <definedName name="_ddeil" hidden="1">#REF!</definedName>
    <definedName name="_ddeil33" localSheetId="5" hidden="1">#REF!</definedName>
    <definedName name="_ddeil33" hidden="1">#REF!</definedName>
    <definedName name="_ddfefe" localSheetId="5" hidden="1">#REF!</definedName>
    <definedName name="_ddfefe" hidden="1">#REF!</definedName>
    <definedName name="_ddffii" localSheetId="5" hidden="1">#REF!</definedName>
    <definedName name="_ddffii" hidden="1">#REF!</definedName>
    <definedName name="_ddiiwso" localSheetId="5" hidden="1">#REF!</definedName>
    <definedName name="_ddiiwso" hidden="1">#REF!</definedName>
    <definedName name="_ddill" localSheetId="5" hidden="1">#REF!</definedName>
    <definedName name="_ddill" hidden="1">#REF!</definedName>
    <definedName name="_ddliflil" localSheetId="5" hidden="1">#REF!</definedName>
    <definedName name="_ddliflil" hidden="1">#REF!</definedName>
    <definedName name="_ddsoifio" localSheetId="5" hidden="1">#REF!</definedName>
    <definedName name="_ddsoifio" hidden="1">#REF!</definedName>
    <definedName name="_de239" localSheetId="5" hidden="1">#REF!</definedName>
    <definedName name="_de239" hidden="1">#REF!</definedName>
    <definedName name="_defeil" localSheetId="5" hidden="1">#REF!</definedName>
    <definedName name="_defeil" hidden="1">#REF!</definedName>
    <definedName name="_deraw" localSheetId="5" hidden="1">#REF!</definedName>
    <definedName name="_deraw" hidden="1">#REF!</definedName>
    <definedName name="_dfaer" localSheetId="5" hidden="1">#REF!</definedName>
    <definedName name="_dfaer" hidden="1">#REF!</definedName>
    <definedName name="_dfdk" localSheetId="5" hidden="1">#REF!</definedName>
    <definedName name="_dfdk" hidden="1">#REF!</definedName>
    <definedName name="_dfdkk3" localSheetId="5" hidden="1">#REF!</definedName>
    <definedName name="_dfdkk3" hidden="1">#REF!</definedName>
    <definedName name="_dfeil" localSheetId="5" hidden="1">#REF!</definedName>
    <definedName name="_dfeil" hidden="1">#REF!</definedName>
    <definedName name="_dfidifl" localSheetId="5" hidden="1">#REF!</definedName>
    <definedName name="_dfidifl" hidden="1">#REF!</definedName>
    <definedName name="_dfiefl23" localSheetId="5" hidden="1">#REF!</definedName>
    <definedName name="_dfiefl23" hidden="1">#REF!</definedName>
    <definedName name="_dfieifoi" localSheetId="5" hidden="1">#REF!</definedName>
    <definedName name="_dfieifoi" hidden="1">#REF!</definedName>
    <definedName name="_dfifeioil." localSheetId="5" hidden="1">#REF!</definedName>
    <definedName name="_dfifeioil." hidden="1">#REF!</definedName>
    <definedName name="_dfifoie" localSheetId="5" hidden="1">#REF!</definedName>
    <definedName name="_dfifoie" hidden="1">#REF!</definedName>
    <definedName name="_dfiieee" localSheetId="5" hidden="1">#REF!</definedName>
    <definedName name="_dfiieee" hidden="1">#REF!</definedName>
    <definedName name="_dfill" localSheetId="5" hidden="1">#REF!</definedName>
    <definedName name="_dfill" hidden="1">#REF!</definedName>
    <definedName name="_dfkffja" localSheetId="5" hidden="1">#REF!</definedName>
    <definedName name="_dfkffja" hidden="1">#REF!</definedName>
    <definedName name="_dfklsfjw" localSheetId="5" hidden="1">#REF!</definedName>
    <definedName name="_dfklsfjw" hidden="1">#REF!</definedName>
    <definedName name="_dfksljfsew" localSheetId="5" hidden="1">#REF!</definedName>
    <definedName name="_dfksljfsew" hidden="1">#REF!</definedName>
    <definedName name="_dflfoieoi" localSheetId="5" hidden="1">#REF!</definedName>
    <definedName name="_dflfoieoi" hidden="1">#REF!</definedName>
    <definedName name="_dfmill" localSheetId="5" hidden="1">#REF!</definedName>
    <definedName name="_dfmill" hidden="1">#REF!</definedName>
    <definedName name="_dfpqp" localSheetId="5" hidden="1">#REF!</definedName>
    <definedName name="_dfpqp" hidden="1">#REF!</definedName>
    <definedName name="_dfpqpas" localSheetId="5" hidden="1">#REF!</definedName>
    <definedName name="_dfpqpas" hidden="1">#REF!</definedName>
    <definedName name="_dfuidfo" localSheetId="5" hidden="1">#REF!</definedName>
    <definedName name="_dfuidfo" hidden="1">#REF!</definedName>
    <definedName name="_dfyyyieiel" localSheetId="5" hidden="1">#REF!</definedName>
    <definedName name="_dfyyyieiel" hidden="1">#REF!</definedName>
    <definedName name="_dhihil" localSheetId="5" hidden="1">#REF!</definedName>
    <definedName name="_dhihil" hidden="1">#REF!</definedName>
    <definedName name="_DIA1" localSheetId="5">#REF!</definedName>
    <definedName name="_DIA1">#REF!</definedName>
    <definedName name="_dia10" localSheetId="5">#REF!</definedName>
    <definedName name="_dia10">#REF!</definedName>
    <definedName name="_dia13" localSheetId="5">#REF!</definedName>
    <definedName name="_dia13">#REF!</definedName>
    <definedName name="_dia16" localSheetId="5">#REF!</definedName>
    <definedName name="_dia16">#REF!</definedName>
    <definedName name="_dia19" localSheetId="5">#REF!</definedName>
    <definedName name="_dia19">#REF!</definedName>
    <definedName name="_DIA2" localSheetId="5">#REF!</definedName>
    <definedName name="_DIA2">#REF!</definedName>
    <definedName name="_dia22" localSheetId="5">#REF!</definedName>
    <definedName name="_dia22">#REF!</definedName>
    <definedName name="_dia25" localSheetId="5">#REF!</definedName>
    <definedName name="_dia25">#REF!</definedName>
    <definedName name="_dia29" localSheetId="5">#REF!</definedName>
    <definedName name="_dia29">#REF!</definedName>
    <definedName name="_dia300" localSheetId="5">#REF!</definedName>
    <definedName name="_dia300">#REF!</definedName>
    <definedName name="_dia32" localSheetId="5">#REF!</definedName>
    <definedName name="_dia32">#REF!</definedName>
    <definedName name="_dia35" localSheetId="5">#REF!</definedName>
    <definedName name="_dia35">#REF!</definedName>
    <definedName name="_dia350" localSheetId="5">#REF!</definedName>
    <definedName name="_dia350">#REF!</definedName>
    <definedName name="_DIA4" localSheetId="5">#REF!</definedName>
    <definedName name="_DIA4">#REF!</definedName>
    <definedName name="_diael2" localSheetId="5" hidden="1">#REF!</definedName>
    <definedName name="_diael2" hidden="1">#REF!</definedName>
    <definedName name="_dicicliwliw" localSheetId="5" hidden="1">#REF!</definedName>
    <definedName name="_dicicliwliw" hidden="1">#REF!</definedName>
    <definedName name="_didl" localSheetId="5" hidden="1">#REF!</definedName>
    <definedName name="_didl" hidden="1">#REF!</definedName>
    <definedName name="_didlifdi" localSheetId="5" hidden="1">#REF!</definedName>
    <definedName name="_didlifdi" hidden="1">#REF!</definedName>
    <definedName name="_dieireo" localSheetId="5" hidden="1">#REF!</definedName>
    <definedName name="_dieireo" hidden="1">#REF!</definedName>
    <definedName name="_diewoiewl" localSheetId="5" hidden="1">#REF!</definedName>
    <definedName name="_diewoiewl" hidden="1">#REF!</definedName>
    <definedName name="_difdlf" localSheetId="5" hidden="1">#REF!</definedName>
    <definedName name="_difdlf" hidden="1">#REF!</definedName>
    <definedName name="_difefiel" localSheetId="5" hidden="1">#REF!</definedName>
    <definedName name="_difefiel" hidden="1">#REF!</definedName>
    <definedName name="_difeifoie" localSheetId="5" hidden="1">#REF!</definedName>
    <definedName name="_difeifoie" hidden="1">#REF!</definedName>
    <definedName name="_difeowfla" localSheetId="5" hidden="1">#REF!</definedName>
    <definedName name="_difeowfla" hidden="1">#REF!</definedName>
    <definedName name="_difieifl" localSheetId="5" hidden="1">#REF!</definedName>
    <definedName name="_difieifl" hidden="1">#REF!</definedName>
    <definedName name="_difiill" localSheetId="5" hidden="1">#REF!</definedName>
    <definedName name="_difiill" hidden="1">#REF!</definedName>
    <definedName name="_difisel" localSheetId="5" hidden="1">#REF!</definedName>
    <definedName name="_difisel" hidden="1">#REF!</definedName>
    <definedName name="_difiwi" localSheetId="5" hidden="1">#REF!</definedName>
    <definedName name="_difiwi" hidden="1">#REF!</definedName>
    <definedName name="_difjdii" localSheetId="5" hidden="1">#REF!</definedName>
    <definedName name="_difjdii" hidden="1">#REF!</definedName>
    <definedName name="_difoiwo43" localSheetId="5" hidden="1">#REF!</definedName>
    <definedName name="_difoiwo43" hidden="1">#REF!</definedName>
    <definedName name="_difowo2" localSheetId="5" hidden="1">#REF!</definedName>
    <definedName name="_difowo2" hidden="1">#REF!</definedName>
    <definedName name="_difpwpe" localSheetId="5" hidden="1">#REF!</definedName>
    <definedName name="_difpwpe" hidden="1">#REF!</definedName>
    <definedName name="_diieidid" localSheetId="5" hidden="1">#REF!</definedName>
    <definedName name="_diieidid" hidden="1">#REF!</definedName>
    <definedName name="_diiooo" localSheetId="5" hidden="1">#REF!</definedName>
    <definedName name="_diiooo" hidden="1">#REF!</definedName>
    <definedName name="_dill" localSheetId="5" hidden="1">#REF!</definedName>
    <definedName name="_dill" hidden="1">#REF!</definedName>
    <definedName name="_dill2" localSheetId="5" hidden="1">#REF!</definedName>
    <definedName name="_dill2" hidden="1">#REF!</definedName>
    <definedName name="_disilefil" localSheetId="5" hidden="1">#REF!</definedName>
    <definedName name="_disilefil" hidden="1">#REF!</definedName>
    <definedName name="_dist__bin" localSheetId="5" hidden="1">#REF!</definedName>
    <definedName name="_dist__bin" hidden="1">#REF!</definedName>
    <definedName name="_Dist_Bin" localSheetId="5" hidden="1">#REF!</definedName>
    <definedName name="_Dist_Bin" hidden="1">#REF!</definedName>
    <definedName name="_Dist_Values" localSheetId="5" hidden="1">#REF!</definedName>
    <definedName name="_Dist_Values" hidden="1">#REF!</definedName>
    <definedName name="_diww3" localSheetId="5" hidden="1">#REF!</definedName>
    <definedName name="_diww3" hidden="1">#REF!</definedName>
    <definedName name="_dizilew" localSheetId="5" hidden="1">#REF!</definedName>
    <definedName name="_dizilew" hidden="1">#REF!</definedName>
    <definedName name="_djfddslf" localSheetId="5" hidden="1">#REF!</definedName>
    <definedName name="_djfddslf" hidden="1">#REF!</definedName>
    <definedName name="_dkdidiio" localSheetId="5" hidden="1">#REF!</definedName>
    <definedName name="_dkdidiio" hidden="1">#REF!</definedName>
    <definedName name="_dkdiri" localSheetId="5" hidden="1">#REF!</definedName>
    <definedName name="_dkdiri" hidden="1">#REF!</definedName>
    <definedName name="_dkdkd" localSheetId="5" hidden="1">#REF!</definedName>
    <definedName name="_dkdkd" hidden="1">#REF!</definedName>
    <definedName name="_dkf" localSheetId="5" hidden="1">#REF!</definedName>
    <definedName name="_dkf" hidden="1">#REF!</definedName>
    <definedName name="_dkfdi" localSheetId="5" hidden="1">#REF!</definedName>
    <definedName name="_dkfdi" hidden="1">#REF!</definedName>
    <definedName name="_dkfdkjfe" localSheetId="5" hidden="1">#REF!</definedName>
    <definedName name="_dkfdkjfe" hidden="1">#REF!</definedName>
    <definedName name="_dkfeoi" localSheetId="5" hidden="1">#REF!</definedName>
    <definedName name="_dkfeoi" hidden="1">#REF!</definedName>
    <definedName name="_dkfiefll2" localSheetId="5" hidden="1">#REF!</definedName>
    <definedName name="_dkfiefll2" hidden="1">#REF!</definedName>
    <definedName name="_dkfiewo" localSheetId="5" hidden="1">#REF!</definedName>
    <definedName name="_dkfiewo" hidden="1">#REF!</definedName>
    <definedName name="_dkfjfwm" localSheetId="5" hidden="1">#REF!</definedName>
    <definedName name="_dkfjfwm" hidden="1">#REF!</definedName>
    <definedName name="_dkfjwio" localSheetId="5" hidden="1">#REF!</definedName>
    <definedName name="_dkfjwio" hidden="1">#REF!</definedName>
    <definedName name="_dkfkd" localSheetId="5" hidden="1">#REF!</definedName>
    <definedName name="_dkfkd" hidden="1">#REF!</definedName>
    <definedName name="_dkfkoiw" localSheetId="5" hidden="1">#REF!</definedName>
    <definedName name="_dkfkoiw" hidden="1">#REF!</definedName>
    <definedName name="_dkfks" localSheetId="5" hidden="1">#REF!</definedName>
    <definedName name="_dkfks" hidden="1">#REF!</definedName>
    <definedName name="_dkflkkl" localSheetId="5" hidden="1">#REF!</definedName>
    <definedName name="_dkflkkl" hidden="1">#REF!</definedName>
    <definedName name="_dkflsilel" localSheetId="5" hidden="1">#REF!</definedName>
    <definedName name="_dkflsilel" hidden="1">#REF!</definedName>
    <definedName name="_dkfol" localSheetId="5" hidden="1">#REF!</definedName>
    <definedName name="_dkfol" hidden="1">#REF!</definedName>
    <definedName name="_dklao" localSheetId="5" hidden="1">#REF!</definedName>
    <definedName name="_dklao" hidden="1">#REF!</definedName>
    <definedName name="_dkldfiip" localSheetId="5" hidden="1">#REF!</definedName>
    <definedName name="_dkldfiip" hidden="1">#REF!</definedName>
    <definedName name="_dkldlfeoi" localSheetId="5" hidden="1">#REF!</definedName>
    <definedName name="_dkldlfeoi" hidden="1">#REF!</definedName>
    <definedName name="_dklfelkfl" localSheetId="5" hidden="1">#REF!</definedName>
    <definedName name="_dklfelkfl" hidden="1">#REF!</definedName>
    <definedName name="_dklsajfqp" localSheetId="5" hidden="1">#REF!</definedName>
    <definedName name="_dklsajfqp" hidden="1">#REF!</definedName>
    <definedName name="_dksislseoi" localSheetId="5" hidden="1">#REF!</definedName>
    <definedName name="_dksislseoi" hidden="1">#REF!</definedName>
    <definedName name="_dkskfkd" localSheetId="5" hidden="1">#REF!</definedName>
    <definedName name="_dkskfkd" hidden="1">#REF!</definedName>
    <definedName name="_dksmil" localSheetId="5" hidden="1">#REF!</definedName>
    <definedName name="_dksmil" hidden="1">#REF!</definedName>
    <definedName name="_dkt6">[0]!_dkt6</definedName>
    <definedName name="_dkt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_dkzpekf" localSheetId="5" hidden="1">#REF!</definedName>
    <definedName name="_dkzpekf" hidden="1">#REF!</definedName>
    <definedName name="_dlfwo" localSheetId="5" hidden="1">#REF!</definedName>
    <definedName name="_dlfwo" hidden="1">#REF!</definedName>
    <definedName name="_dncidcl" localSheetId="5" hidden="1">#REF!</definedName>
    <definedName name="_dncidcl" hidden="1">#REF!</definedName>
    <definedName name="_dofiei" localSheetId="5" hidden="1">#REF!</definedName>
    <definedName name="_dofiei" hidden="1">#REF!</definedName>
    <definedName name="_dofjeio" localSheetId="5" hidden="1">#REF!</definedName>
    <definedName name="_dofjeio" hidden="1">#REF!</definedName>
    <definedName name="_DOG1" localSheetId="5">#REF!</definedName>
    <definedName name="_DOG1">#REF!</definedName>
    <definedName name="_DOG2" localSheetId="5">#REF!</definedName>
    <definedName name="_DOG2">#REF!</definedName>
    <definedName name="_DOG22" localSheetId="5">#REF!</definedName>
    <definedName name="_DOG22">#REF!</definedName>
    <definedName name="_DOG3" localSheetId="5">#REF!</definedName>
    <definedName name="_DOG3">#REF!</definedName>
    <definedName name="_DOG33" localSheetId="5">#REF!</definedName>
    <definedName name="_DOG33">#REF!</definedName>
    <definedName name="_DOG4" localSheetId="5">#REF!</definedName>
    <definedName name="_DOG4">#REF!</definedName>
    <definedName name="_dopqmwe" localSheetId="5" hidden="1">#REF!</definedName>
    <definedName name="_dopqmwe" hidden="1">#REF!</definedName>
    <definedName name="_dososw" localSheetId="5" hidden="1">#REF!</definedName>
    <definedName name="_dososw" hidden="1">#REF!</definedName>
    <definedName name="_dpds" localSheetId="5" hidden="1">#REF!</definedName>
    <definedName name="_dpds" hidden="1">#REF!</definedName>
    <definedName name="_dpge" localSheetId="5" hidden="1">#REF!</definedName>
    <definedName name="_dpge" hidden="1">#REF!</definedName>
    <definedName name="_dpill" localSheetId="5" hidden="1">#REF!</definedName>
    <definedName name="_dpill" hidden="1">#REF!</definedName>
    <definedName name="_dppei" localSheetId="5" hidden="1">#REF!</definedName>
    <definedName name="_dppei" hidden="1">#REF!</definedName>
    <definedName name="_dpspdsph" localSheetId="5" hidden="1">#REF!</definedName>
    <definedName name="_dpspdsph" hidden="1">#REF!</definedName>
    <definedName name="_dreirill" localSheetId="5" hidden="1">#REF!</definedName>
    <definedName name="_dreirill" hidden="1">#REF!</definedName>
    <definedName name="_drp600" localSheetId="5">#REF!</definedName>
    <definedName name="_drp600">#REF!</definedName>
    <definedName name="_dsdoifo" localSheetId="5" hidden="1">#REF!</definedName>
    <definedName name="_dsdoifo" hidden="1">#REF!</definedName>
    <definedName name="_dsfill" localSheetId="5" hidden="1">#REF!</definedName>
    <definedName name="_dsfill" hidden="1">#REF!</definedName>
    <definedName name="_dsfioq" localSheetId="5" hidden="1">#REF!</definedName>
    <definedName name="_dsfioq" hidden="1">#REF!</definedName>
    <definedName name="_dsoixiz" localSheetId="5" hidden="1">#REF!</definedName>
    <definedName name="_dsoixiz" hidden="1">#REF!</definedName>
    <definedName name="_dspdp" localSheetId="5" hidden="1">#REF!</definedName>
    <definedName name="_dspdp" hidden="1">#REF!</definedName>
    <definedName name="_dy8ielfey" localSheetId="5" hidden="1">#REF!</definedName>
    <definedName name="_dy8ielfey" hidden="1">#REF!</definedName>
    <definedName name="_E" localSheetId="5">#REF!</definedName>
    <definedName name="_E">#REF!</definedName>
    <definedName name="_E01" localSheetId="5">#REF!</definedName>
    <definedName name="_E01">#REF!</definedName>
    <definedName name="_e1" localSheetId="5" hidden="1">#REF!</definedName>
    <definedName name="_e1" hidden="1">#REF!</definedName>
    <definedName name="_E81161" localSheetId="5">#REF!</definedName>
    <definedName name="_E81161">#REF!</definedName>
    <definedName name="_ECS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_edail" localSheetId="5" hidden="1">#REF!</definedName>
    <definedName name="_edail" hidden="1">#REF!</definedName>
    <definedName name="_eddfill" localSheetId="5" hidden="1">#REF!</definedName>
    <definedName name="_eddfill" hidden="1">#REF!</definedName>
    <definedName name="_eddil" localSheetId="5" hidden="1">#REF!</definedName>
    <definedName name="_eddil" hidden="1">#REF!</definedName>
    <definedName name="_edfil" localSheetId="5" hidden="1">#REF!</definedName>
    <definedName name="_edfil" hidden="1">#REF!</definedName>
    <definedName name="_edfil2" localSheetId="5" hidden="1">#REF!</definedName>
    <definedName name="_edfil2" hidden="1">#REF!</definedName>
    <definedName name="_edield" localSheetId="5" hidden="1">#REF!</definedName>
    <definedName name="_edield" hidden="1">#REF!</definedName>
    <definedName name="_edkfoidoi" localSheetId="5" hidden="1">#REF!</definedName>
    <definedName name="_edkfoidoi" hidden="1">#REF!</definedName>
    <definedName name="_EE1" hidden="1">{#N/A,#N/A,FALSE,"단가표지"}</definedName>
    <definedName name="_ee3" localSheetId="5">BlankMacro1</definedName>
    <definedName name="_ee3">BlankMacro1</definedName>
    <definedName name="_eee1" localSheetId="5">[0]!BlankMacro1</definedName>
    <definedName name="_eee1">[0]!BlankMacro1</definedName>
    <definedName name="_eeill" localSheetId="5" hidden="1">#REF!</definedName>
    <definedName name="_eeill" hidden="1">#REF!</definedName>
    <definedName name="_efdcil" localSheetId="5" hidden="1">#REF!</definedName>
    <definedName name="_efdcil" hidden="1">#REF!</definedName>
    <definedName name="_efefeapq" localSheetId="5" hidden="1">#REF!</definedName>
    <definedName name="_efefeapq" hidden="1">#REF!</definedName>
    <definedName name="_efefeif" localSheetId="5" hidden="1">#REF!</definedName>
    <definedName name="_efefeif" hidden="1">#REF!</definedName>
    <definedName name="_efefk" localSheetId="5" hidden="1">#REF!</definedName>
    <definedName name="_efefk" hidden="1">#REF!</definedName>
    <definedName name="_effw" localSheetId="5" hidden="1">#REF!</definedName>
    <definedName name="_effw" hidden="1">#REF!</definedName>
    <definedName name="_efil" localSheetId="5" hidden="1">#REF!</definedName>
    <definedName name="_efil" hidden="1">#REF!</definedName>
    <definedName name="_efil2" localSheetId="5" hidden="1">#REF!</definedName>
    <definedName name="_efil2" hidden="1">#REF!</definedName>
    <definedName name="_efila" localSheetId="5" hidden="1">#REF!</definedName>
    <definedName name="_efila" hidden="1">#REF!</definedName>
    <definedName name="_efile" localSheetId="5" hidden="1">#REF!</definedName>
    <definedName name="_efile" hidden="1">#REF!</definedName>
    <definedName name="_efoiejfeoi" localSheetId="5" hidden="1">#REF!</definedName>
    <definedName name="_efoiejfeoi" hidden="1">#REF!</definedName>
    <definedName name="_efril" localSheetId="5" hidden="1">#REF!</definedName>
    <definedName name="_efril" hidden="1">#REF!</definedName>
    <definedName name="_eiafl" localSheetId="5" hidden="1">#REF!</definedName>
    <definedName name="_eiafl" hidden="1">#REF!</definedName>
    <definedName name="_eiffel" localSheetId="5" hidden="1">#REF!</definedName>
    <definedName name="_eiffel" hidden="1">#REF!</definedName>
    <definedName name="_eifiefoi" localSheetId="5" hidden="1">#REF!</definedName>
    <definedName name="_eifiefoi" hidden="1">#REF!</definedName>
    <definedName name="_eififi09" localSheetId="5" hidden="1">#REF!</definedName>
    <definedName name="_eififi09" hidden="1">#REF!</definedName>
    <definedName name="_eiflweil" localSheetId="5" hidden="1">#REF!</definedName>
    <definedName name="_eiflweil" hidden="1">#REF!</definedName>
    <definedName name="_eifoewf" localSheetId="5" hidden="1">#REF!</definedName>
    <definedName name="_eifoewf" hidden="1">#REF!</definedName>
    <definedName name="_eifugil" localSheetId="5" hidden="1">#REF!</definedName>
    <definedName name="_eifugil" hidden="1">#REF!</definedName>
    <definedName name="_eiifeo" localSheetId="5" hidden="1">#REF!</definedName>
    <definedName name="_eiifeo" hidden="1">#REF!</definedName>
    <definedName name="_eiil" localSheetId="5" hidden="1">#REF!</definedName>
    <definedName name="_eiil" hidden="1">#REF!</definedName>
    <definedName name="_eiill" localSheetId="5" hidden="1">#REF!</definedName>
    <definedName name="_eiill" hidden="1">#REF!</definedName>
    <definedName name="_eill" localSheetId="5" hidden="1">#REF!</definedName>
    <definedName name="_eill" hidden="1">#REF!</definedName>
    <definedName name="_eilwwl" localSheetId="5" hidden="1">#REF!</definedName>
    <definedName name="_eilwwl" hidden="1">#REF!</definedName>
    <definedName name="_eiofoiewoi" localSheetId="5" hidden="1">#REF!</definedName>
    <definedName name="_eiofoiewoi" hidden="1">#REF!</definedName>
    <definedName name="_eiofoifoi" localSheetId="5" hidden="1">#REF!</definedName>
    <definedName name="_eiofoifoi" hidden="1">#REF!</definedName>
    <definedName name="_eiol" localSheetId="5" hidden="1">#REF!</definedName>
    <definedName name="_eiol" hidden="1">#REF!</definedName>
    <definedName name="_eiolli" localSheetId="5" hidden="1">#REF!</definedName>
    <definedName name="_eiolli" hidden="1">#REF!</definedName>
    <definedName name="_eiowfp" localSheetId="5" hidden="1">#REF!</definedName>
    <definedName name="_eiowfp" hidden="1">#REF!</definedName>
    <definedName name="_eireoi" localSheetId="5" hidden="1">#REF!</definedName>
    <definedName name="_eireoi" hidden="1">#REF!</definedName>
    <definedName name="_eiroifo" localSheetId="5" hidden="1">#REF!</definedName>
    <definedName name="_eiroifo" hidden="1">#REF!</definedName>
    <definedName name="_eiwioqug" localSheetId="5" hidden="1">#REF!</definedName>
    <definedName name="_eiwioqug" hidden="1">#REF!</definedName>
    <definedName name="_eiwofil" localSheetId="5" hidden="1">#REF!</definedName>
    <definedName name="_eiwofil" hidden="1">#REF!</definedName>
    <definedName name="_eiwofka" localSheetId="5" hidden="1">#REF!</definedName>
    <definedName name="_eiwofka" hidden="1">#REF!</definedName>
    <definedName name="_eiwoflsd" localSheetId="5" hidden="1">#REF!</definedName>
    <definedName name="_eiwoflsd" hidden="1">#REF!</definedName>
    <definedName name="_eiwowe32" localSheetId="5" hidden="1">#REF!</definedName>
    <definedName name="_eiwowe32" hidden="1">#REF!</definedName>
    <definedName name="_eizo" localSheetId="5" hidden="1">#REF!</definedName>
    <definedName name="_eizo" hidden="1">#REF!</definedName>
    <definedName name="_ekdo" localSheetId="5" hidden="1">#REF!</definedName>
    <definedName name="_ekdo" hidden="1">#REF!</definedName>
    <definedName name="_ekfjefoie" localSheetId="5" hidden="1">#REF!</definedName>
    <definedName name="_ekfjefoie" hidden="1">#REF!</definedName>
    <definedName name="_ekiwewoiweo" localSheetId="5" hidden="1">#REF!</definedName>
    <definedName name="_ekiwewoiweo" hidden="1">#REF!</definedName>
    <definedName name="_ekofok" localSheetId="5" hidden="1">#REF!</definedName>
    <definedName name="_ekofok" hidden="1">#REF!</definedName>
    <definedName name="_ekqge" localSheetId="5" hidden="1">#REF!</definedName>
    <definedName name="_ekqge" hidden="1">#REF!</definedName>
    <definedName name="_ekrieoi" localSheetId="5" hidden="1">#REF!</definedName>
    <definedName name="_ekrieoi" hidden="1">#REF!</definedName>
    <definedName name="_ELL1" localSheetId="5">#REF!</definedName>
    <definedName name="_ELL1">#REF!</definedName>
    <definedName name="_ELL2" localSheetId="5">#REF!</definedName>
    <definedName name="_ELL2">#REF!</definedName>
    <definedName name="_en1" localSheetId="5">#REF!</definedName>
    <definedName name="_en1">#REF!</definedName>
    <definedName name="_eoeoewow" localSheetId="5" hidden="1">#REF!</definedName>
    <definedName name="_eoeoewow" hidden="1">#REF!</definedName>
    <definedName name="_eofoweo" localSheetId="5" hidden="1">#REF!</definedName>
    <definedName name="_eofoweo" hidden="1">#REF!</definedName>
    <definedName name="_eofzdk" localSheetId="5" hidden="1">#REF!</definedName>
    <definedName name="_eofzdk" hidden="1">#REF!</definedName>
    <definedName name="_eoifweoifeo" localSheetId="5" hidden="1">#REF!</definedName>
    <definedName name="_eoifweoifeo" hidden="1">#REF!</definedName>
    <definedName name="_eoiw9" localSheetId="5" hidden="1">#REF!</definedName>
    <definedName name="_eoiw9" hidden="1">#REF!</definedName>
    <definedName name="_eom1" hidden="1">{#N/A,#N/A,FALSE,"포장단가"}</definedName>
    <definedName name="_epepek" localSheetId="5" hidden="1">#REF!</definedName>
    <definedName name="_epepek" hidden="1">#REF!</definedName>
    <definedName name="_eppeox" localSheetId="5" hidden="1">#REF!</definedName>
    <definedName name="_eppeox" hidden="1">#REF!</definedName>
    <definedName name="_epqsk" localSheetId="5" hidden="1">#REF!</definedName>
    <definedName name="_epqsk" hidden="1">#REF!</definedName>
    <definedName name="_epqzazkd" localSheetId="5" hidden="1">#REF!</definedName>
    <definedName name="_epqzazkd" hidden="1">#REF!</definedName>
    <definedName name="_eqed" localSheetId="5" hidden="1">#REF!</definedName>
    <definedName name="_eqed" hidden="1">#REF!</definedName>
    <definedName name="_ER465" localSheetId="5">#REF!</definedName>
    <definedName name="_ER465">#REF!</definedName>
    <definedName name="_erfeil" localSheetId="5" hidden="1">#REF!</definedName>
    <definedName name="_erfeil" hidden="1">#REF!</definedName>
    <definedName name="_erffe" localSheetId="5" hidden="1">#REF!</definedName>
    <definedName name="_erffe" hidden="1">#REF!</definedName>
    <definedName name="_eridl" localSheetId="5" hidden="1">#REF!</definedName>
    <definedName name="_eridl" hidden="1">#REF!</definedName>
    <definedName name="_erie" localSheetId="5" hidden="1">#REF!</definedName>
    <definedName name="_erie" hidden="1">#REF!</definedName>
    <definedName name="_erilff" localSheetId="5" hidden="1">#REF!</definedName>
    <definedName name="_erilff" hidden="1">#REF!</definedName>
    <definedName name="_erill" localSheetId="5" hidden="1">#REF!</definedName>
    <definedName name="_erill" hidden="1">#REF!</definedName>
    <definedName name="_erilseil" localSheetId="5" hidden="1">#REF!</definedName>
    <definedName name="_erilseil" hidden="1">#REF!</definedName>
    <definedName name="_eriwl" localSheetId="5" hidden="1">#REF!</definedName>
    <definedName name="_eriwl" hidden="1">#REF!</definedName>
    <definedName name="_ernill" localSheetId="5" hidden="1">#REF!</definedName>
    <definedName name="_ernill" hidden="1">#REF!</definedName>
    <definedName name="_errza" localSheetId="5" hidden="1">#REF!</definedName>
    <definedName name="_errza" hidden="1">#REF!</definedName>
    <definedName name="_ervil" localSheetId="5" hidden="1">#REF!</definedName>
    <definedName name="_ervil" hidden="1">#REF!</definedName>
    <definedName name="_erwaaz" localSheetId="5" hidden="1">#REF!</definedName>
    <definedName name="_erwaaz" hidden="1">#REF!</definedName>
    <definedName name="_etkill" localSheetId="5" hidden="1">#REF!</definedName>
    <definedName name="_etkill" hidden="1">#REF!</definedName>
    <definedName name="_eudifil" localSheetId="5" hidden="1">#REF!</definedName>
    <definedName name="_eudifil" hidden="1">#REF!</definedName>
    <definedName name="_EW1" localSheetId="5">BlankMacro1</definedName>
    <definedName name="_EW1">BlankMacro1</definedName>
    <definedName name="_EW2" localSheetId="5">BlankMacro1</definedName>
    <definedName name="_EW2">BlankMacro1</definedName>
    <definedName name="_EW3" localSheetId="5">BlankMacro1</definedName>
    <definedName name="_EW3">BlankMacro1</definedName>
    <definedName name="_eweilld" localSheetId="5" hidden="1">#REF!</definedName>
    <definedName name="_eweilld" hidden="1">#REF!</definedName>
    <definedName name="_ewivio" localSheetId="5" hidden="1">#REF!</definedName>
    <definedName name="_ewivio" hidden="1">#REF!</definedName>
    <definedName name="_eww09r0" localSheetId="5" hidden="1">#REF!</definedName>
    <definedName name="_eww09r0" hidden="1">#REF!</definedName>
    <definedName name="_F" localSheetId="5">#REF!</definedName>
    <definedName name="_F">#REF!</definedName>
    <definedName name="_F01" localSheetId="5">#REF!</definedName>
    <definedName name="_F01">#REF!</definedName>
    <definedName name="_F02" localSheetId="5">#REF!</definedName>
    <definedName name="_F02">#REF!</definedName>
    <definedName name="_F03" localSheetId="5">#REF!</definedName>
    <definedName name="_F03">#REF!</definedName>
    <definedName name="_F04" localSheetId="5">#REF!</definedName>
    <definedName name="_F04">#REF!</definedName>
    <definedName name="_F05" localSheetId="5">#REF!</definedName>
    <definedName name="_F05">#REF!</definedName>
    <definedName name="_F06" localSheetId="5">#REF!</definedName>
    <definedName name="_F06">#REF!</definedName>
    <definedName name="_F07" localSheetId="5">#REF!</definedName>
    <definedName name="_F07">#REF!</definedName>
    <definedName name="_F08" localSheetId="5">#REF!</definedName>
    <definedName name="_F08">#REF!</definedName>
    <definedName name="_F09" localSheetId="5">#REF!</definedName>
    <definedName name="_F09">#REF!</definedName>
    <definedName name="_F1" localSheetId="5">#REF!</definedName>
    <definedName name="_F1">#REF!</definedName>
    <definedName name="_F10" localSheetId="5">#REF!</definedName>
    <definedName name="_F10">#REF!</definedName>
    <definedName name="_F11" localSheetId="5">#REF!</definedName>
    <definedName name="_F11">#REF!</definedName>
    <definedName name="_F12" localSheetId="5">#REF!</definedName>
    <definedName name="_F12">#REF!</definedName>
    <definedName name="_f13" localSheetId="5">#REF!</definedName>
    <definedName name="_f13">#REF!</definedName>
    <definedName name="_f14" localSheetId="5">#REF!</definedName>
    <definedName name="_f14">#REF!</definedName>
    <definedName name="_F15" localSheetId="5">#REF!</definedName>
    <definedName name="_F15">#REF!</definedName>
    <definedName name="_F16" localSheetId="5">#REF!</definedName>
    <definedName name="_F16">#REF!</definedName>
    <definedName name="_F17" localSheetId="5">#REF!</definedName>
    <definedName name="_F17">#REF!</definedName>
    <definedName name="_F18" localSheetId="5">#REF!</definedName>
    <definedName name="_F18">#REF!</definedName>
    <definedName name="_f19" localSheetId="5">#REF!</definedName>
    <definedName name="_f19">#REF!</definedName>
    <definedName name="_F2" localSheetId="5">#REF!</definedName>
    <definedName name="_F2">#REF!</definedName>
    <definedName name="_f20" localSheetId="5">#REF!</definedName>
    <definedName name="_f20">#REF!</definedName>
    <definedName name="_f21" localSheetId="5">#REF!</definedName>
    <definedName name="_f21">#REF!</definedName>
    <definedName name="_F3" localSheetId="5">#REF!</definedName>
    <definedName name="_F3">#REF!</definedName>
    <definedName name="_F45" localSheetId="5">#REF!</definedName>
    <definedName name="_F45">#REF!</definedName>
    <definedName name="_F46" localSheetId="5">#REF!</definedName>
    <definedName name="_F46">#REF!</definedName>
    <definedName name="_faeil" localSheetId="5" hidden="1">#REF!</definedName>
    <definedName name="_faeil" hidden="1">#REF!</definedName>
    <definedName name="_faeill" localSheetId="5" hidden="1">#REF!</definedName>
    <definedName name="_faeill" hidden="1">#REF!</definedName>
    <definedName name="_faeqil" localSheetId="5" hidden="1">#REF!</definedName>
    <definedName name="_faeqil" hidden="1">#REF!</definedName>
    <definedName name="_faf98" localSheetId="5">#REF!</definedName>
    <definedName name="_faf98">#REF!</definedName>
    <definedName name="_faiel" localSheetId="5" hidden="1">#REF!</definedName>
    <definedName name="_faiel" hidden="1">#REF!</definedName>
    <definedName name="_faielfiefli" localSheetId="5" hidden="1">#REF!</definedName>
    <definedName name="_faielfiefli" hidden="1">#REF!</definedName>
    <definedName name="_fail" localSheetId="5" hidden="1">#REF!</definedName>
    <definedName name="_fail" hidden="1">#REF!</definedName>
    <definedName name="_fail2" localSheetId="5" hidden="1">#REF!</definedName>
    <definedName name="_fail2" hidden="1">#REF!</definedName>
    <definedName name="_failee3" localSheetId="5" hidden="1">#REF!</definedName>
    <definedName name="_failee3" hidden="1">#REF!</definedName>
    <definedName name="_faill" localSheetId="5" hidden="1">#REF!</definedName>
    <definedName name="_faill" hidden="1">#REF!</definedName>
    <definedName name="_fall" localSheetId="5" hidden="1">#REF!</definedName>
    <definedName name="_fall" hidden="1">#REF!</definedName>
    <definedName name="_FBB1" localSheetId="5">#REF!</definedName>
    <definedName name="_FBB1">#REF!</definedName>
    <definedName name="_FBB2" localSheetId="5">#REF!</definedName>
    <definedName name="_FBB2">#REF!</definedName>
    <definedName name="_FBB3" localSheetId="5">#REF!</definedName>
    <definedName name="_FBB3">#REF!</definedName>
    <definedName name="_fbill" localSheetId="5" hidden="1">#REF!</definedName>
    <definedName name="_fbill" hidden="1">#REF!</definedName>
    <definedName name="_fcill" localSheetId="5" hidden="1">#REF!</definedName>
    <definedName name="_fcill" hidden="1">#REF!</definedName>
    <definedName name="_fdafail" localSheetId="5" hidden="1">#REF!</definedName>
    <definedName name="_fdafail" hidden="1">#REF!</definedName>
    <definedName name="_fdffe" localSheetId="5" hidden="1">#REF!</definedName>
    <definedName name="_fdffe" hidden="1">#REF!</definedName>
    <definedName name="_fdfil" localSheetId="5" hidden="1">#REF!</definedName>
    <definedName name="_fdfil" hidden="1">#REF!</definedName>
    <definedName name="_fdgil" localSheetId="5" hidden="1">#REF!</definedName>
    <definedName name="_fdgil" hidden="1">#REF!</definedName>
    <definedName name="_fdiaielfl" localSheetId="5" hidden="1">#REF!</definedName>
    <definedName name="_fdiaielfl" hidden="1">#REF!</definedName>
    <definedName name="_fdidfivli" localSheetId="5" hidden="1">#REF!</definedName>
    <definedName name="_fdidfivli" hidden="1">#REF!</definedName>
    <definedName name="_fdifdll" localSheetId="5" hidden="1">#REF!</definedName>
    <definedName name="_fdifdll" hidden="1">#REF!</definedName>
    <definedName name="_fdill" localSheetId="5" hidden="1">#REF!</definedName>
    <definedName name="_fdill" hidden="1">#REF!</definedName>
    <definedName name="_fdk" localSheetId="5" hidden="1">#REF!</definedName>
    <definedName name="_fdk" hidden="1">#REF!</definedName>
    <definedName name="_fe03l" localSheetId="5" hidden="1">#REF!</definedName>
    <definedName name="_fe03l" hidden="1">#REF!</definedName>
    <definedName name="_feaail" localSheetId="5" hidden="1">#REF!</definedName>
    <definedName name="_feaail" hidden="1">#REF!</definedName>
    <definedName name="_feaill" localSheetId="5" hidden="1">#REF!</definedName>
    <definedName name="_feaill" hidden="1">#REF!</definedName>
    <definedName name="_fedeil" localSheetId="5" hidden="1">#REF!</definedName>
    <definedName name="_fedeil" hidden="1">#REF!</definedName>
    <definedName name="_fediil" localSheetId="5" hidden="1">#REF!</definedName>
    <definedName name="_fediil" hidden="1">#REF!</definedName>
    <definedName name="_fee93l" localSheetId="5" hidden="1">#REF!</definedName>
    <definedName name="_fee93l" hidden="1">#REF!</definedName>
    <definedName name="_feekfkl" localSheetId="5" hidden="1">#REF!</definedName>
    <definedName name="_feekfkl" hidden="1">#REF!</definedName>
    <definedName name="_feeri" localSheetId="5" hidden="1">#REF!</definedName>
    <definedName name="_feeri" hidden="1">#REF!</definedName>
    <definedName name="_feerirl" localSheetId="5" hidden="1">#REF!</definedName>
    <definedName name="_feerirl" hidden="1">#REF!</definedName>
    <definedName name="_fefdwil" localSheetId="5" hidden="1">#REF!</definedName>
    <definedName name="_fefdwil" hidden="1">#REF!</definedName>
    <definedName name="_fefe" localSheetId="5" hidden="1">#REF!</definedName>
    <definedName name="_fefe" hidden="1">#REF!</definedName>
    <definedName name="_fefeill" localSheetId="5" hidden="1">#REF!</definedName>
    <definedName name="_fefeill" hidden="1">#REF!</definedName>
    <definedName name="_fefek" localSheetId="5" hidden="1">#REF!</definedName>
    <definedName name="_fefek" hidden="1">#REF!</definedName>
    <definedName name="_fefiiss" localSheetId="5" hidden="1">#REF!</definedName>
    <definedName name="_fefiiss" hidden="1">#REF!</definedName>
    <definedName name="_fefil2" localSheetId="5" hidden="1">#REF!</definedName>
    <definedName name="_fefil2" hidden="1">#REF!</definedName>
    <definedName name="_fefiwll" localSheetId="5" hidden="1">#REF!</definedName>
    <definedName name="_fefiwll" hidden="1">#REF!</definedName>
    <definedName name="_fefiwo2" localSheetId="5" hidden="1">#REF!</definedName>
    <definedName name="_fefiwo2" hidden="1">#REF!</definedName>
    <definedName name="_fefkdgil" localSheetId="5" hidden="1">#REF!</definedName>
    <definedName name="_fefkdgil" hidden="1">#REF!</definedName>
    <definedName name="_fei2" localSheetId="5" hidden="1">#REF!</definedName>
    <definedName name="_fei2" hidden="1">#REF!</definedName>
    <definedName name="_fei2sl" localSheetId="5" hidden="1">#REF!</definedName>
    <definedName name="_fei2sl" hidden="1">#REF!</definedName>
    <definedName name="_feifez" localSheetId="5" hidden="1">#REF!</definedName>
    <definedName name="_feifez" hidden="1">#REF!</definedName>
    <definedName name="_feifl" localSheetId="5" hidden="1">#REF!</definedName>
    <definedName name="_feifl" hidden="1">#REF!</definedName>
    <definedName name="_feifle2" localSheetId="5" hidden="1">#REF!</definedName>
    <definedName name="_feifle2" hidden="1">#REF!</definedName>
    <definedName name="_feiiidf" localSheetId="5" hidden="1">#REF!</definedName>
    <definedName name="_feiiidf" hidden="1">#REF!</definedName>
    <definedName name="_feiiql" localSheetId="5" hidden="1">#REF!</definedName>
    <definedName name="_feiiql" hidden="1">#REF!</definedName>
    <definedName name="_feiiweil" localSheetId="5" hidden="1">#REF!</definedName>
    <definedName name="_feiiweil" hidden="1">#REF!</definedName>
    <definedName name="_feil" localSheetId="5" hidden="1">#REF!</definedName>
    <definedName name="_feil" hidden="1">#REF!</definedName>
    <definedName name="_feil2" localSheetId="5" hidden="1">#REF!</definedName>
    <definedName name="_feil2" hidden="1">#REF!</definedName>
    <definedName name="_feil3" localSheetId="5" hidden="1">#REF!</definedName>
    <definedName name="_feil3" hidden="1">#REF!</definedName>
    <definedName name="_feil33" localSheetId="5" hidden="1">#REF!</definedName>
    <definedName name="_feil33" hidden="1">#REF!</definedName>
    <definedName name="_feild" localSheetId="5" hidden="1">#REF!</definedName>
    <definedName name="_feild" hidden="1">#REF!</definedName>
    <definedName name="_feilf" localSheetId="5" hidden="1">#REF!</definedName>
    <definedName name="_feilf" hidden="1">#REF!</definedName>
    <definedName name="_feilff" localSheetId="5" hidden="1">#REF!</definedName>
    <definedName name="_feilff" hidden="1">#REF!</definedName>
    <definedName name="_feilli2" localSheetId="5" hidden="1">#REF!</definedName>
    <definedName name="_feilli2" hidden="1">#REF!</definedName>
    <definedName name="_feillw" localSheetId="5" hidden="1">#REF!</definedName>
    <definedName name="_feillw" hidden="1">#REF!</definedName>
    <definedName name="_feilsd" localSheetId="5" hidden="1">#REF!</definedName>
    <definedName name="_feilsd" hidden="1">#REF!</definedName>
    <definedName name="_feilss2" localSheetId="5" hidden="1">#REF!</definedName>
    <definedName name="_feilss2" hidden="1">#REF!</definedName>
    <definedName name="_feilsse" localSheetId="5" hidden="1">#REF!</definedName>
    <definedName name="_feilsse" hidden="1">#REF!</definedName>
    <definedName name="_felle" localSheetId="5" hidden="1">#REF!</definedName>
    <definedName name="_felle" hidden="1">#REF!</definedName>
    <definedName name="_feoifif" localSheetId="5" hidden="1">#REF!</definedName>
    <definedName name="_feoifif" hidden="1">#REF!</definedName>
    <definedName name="_feoiio2z" localSheetId="5" hidden="1">#REF!</definedName>
    <definedName name="_feoiio2z" hidden="1">#REF!</definedName>
    <definedName name="_feoijfoij" localSheetId="5" hidden="1">#REF!</definedName>
    <definedName name="_feoijfoij" hidden="1">#REF!</definedName>
    <definedName name="_feopw" localSheetId="5" hidden="1">#REF!</definedName>
    <definedName name="_feopw" hidden="1">#REF!</definedName>
    <definedName name="_feoq2" localSheetId="5" hidden="1">#REF!</definedName>
    <definedName name="_feoq2" hidden="1">#REF!</definedName>
    <definedName name="_fereils" localSheetId="5" hidden="1">#REF!</definedName>
    <definedName name="_fereils" hidden="1">#REF!</definedName>
    <definedName name="_ferereril" localSheetId="5" hidden="1">#REF!</definedName>
    <definedName name="_ferereril" hidden="1">#REF!</definedName>
    <definedName name="_fesdil" localSheetId="5" hidden="1">#REF!</definedName>
    <definedName name="_fesdil" hidden="1">#REF!</definedName>
    <definedName name="_feseils" localSheetId="5" hidden="1">#REF!</definedName>
    <definedName name="_feseils" hidden="1">#REF!</definedName>
    <definedName name="_fesil" localSheetId="5" hidden="1">#REF!</definedName>
    <definedName name="_fesil" hidden="1">#REF!</definedName>
    <definedName name="_ffddl" localSheetId="5" hidden="1">#REF!</definedName>
    <definedName name="_ffddl" hidden="1">#REF!</definedName>
    <definedName name="_ffeeiil2" localSheetId="5" hidden="1">#REF!</definedName>
    <definedName name="_ffeeiil2" hidden="1">#REF!</definedName>
    <definedName name="_ffefil3" localSheetId="5" hidden="1">#REF!</definedName>
    <definedName name="_ffefil3" hidden="1">#REF!</definedName>
    <definedName name="_ffeiile" localSheetId="5" hidden="1">#REF!</definedName>
    <definedName name="_ffeiile" hidden="1">#REF!</definedName>
    <definedName name="_ffeil" localSheetId="5" hidden="1">#REF!</definedName>
    <definedName name="_ffeil" hidden="1">#REF!</definedName>
    <definedName name="_ffeil2" localSheetId="5" hidden="1">#REF!</definedName>
    <definedName name="_ffeil2" hidden="1">#REF!</definedName>
    <definedName name="_ffeilol" localSheetId="5" hidden="1">#REF!</definedName>
    <definedName name="_ffeilol" hidden="1">#REF!</definedName>
    <definedName name="_ffeilssl" localSheetId="5" hidden="1">#REF!</definedName>
    <definedName name="_ffeilssl" hidden="1">#REF!</definedName>
    <definedName name="_ffeipe" localSheetId="5" hidden="1">#REF!</definedName>
    <definedName name="_ffeipe" hidden="1">#REF!</definedName>
    <definedName name="_ffiill" localSheetId="5" hidden="1">#REF!</definedName>
    <definedName name="_ffiill" hidden="1">#REF!</definedName>
    <definedName name="_ffill" localSheetId="5" hidden="1">#REF!</definedName>
    <definedName name="_ffill" hidden="1">#REF!</definedName>
    <definedName name="_ffkefe" localSheetId="5" hidden="1">#REF!</definedName>
    <definedName name="_ffkefe" hidden="1">#REF!</definedName>
    <definedName name="_fg34444" localSheetId="5">BlankMacro1</definedName>
    <definedName name="_fg34444">BlankMacro1</definedName>
    <definedName name="_fgegeil" localSheetId="5" hidden="1">#REF!</definedName>
    <definedName name="_fgegeil" hidden="1">#REF!</definedName>
    <definedName name="_FHH1" localSheetId="5">#REF!</definedName>
    <definedName name="_FHH1">#REF!</definedName>
    <definedName name="_FHH2" localSheetId="5">#REF!</definedName>
    <definedName name="_FHH2">#REF!</definedName>
    <definedName name="_FHH3" localSheetId="5">#REF!</definedName>
    <definedName name="_FHH3">#REF!</definedName>
    <definedName name="_ficil2" localSheetId="5" hidden="1">#REF!</definedName>
    <definedName name="_ficil2" hidden="1">#REF!</definedName>
    <definedName name="_fidoifdoi" localSheetId="5" hidden="1">#REF!</definedName>
    <definedName name="_fidoifdoi" hidden="1">#REF!</definedName>
    <definedName name="_fieeli" localSheetId="5" hidden="1">#REF!</definedName>
    <definedName name="_fieeli" hidden="1">#REF!</definedName>
    <definedName name="_fiefie" localSheetId="5" hidden="1">#REF!</definedName>
    <definedName name="_fiefie" hidden="1">#REF!</definedName>
    <definedName name="_fiefiel" localSheetId="5" hidden="1">#REF!</definedName>
    <definedName name="_fiefiel" hidden="1">#REF!</definedName>
    <definedName name="_fiefieli3" localSheetId="5" hidden="1">#REF!</definedName>
    <definedName name="_fiefieli3" hidden="1">#REF!</definedName>
    <definedName name="_fiefieofo3" localSheetId="5" hidden="1">#REF!</definedName>
    <definedName name="_fiefieofo3" hidden="1">#REF!</definedName>
    <definedName name="_fiefiol" localSheetId="5" hidden="1">#REF!</definedName>
    <definedName name="_fiefiol" hidden="1">#REF!</definedName>
    <definedName name="_fiefl3" localSheetId="5" hidden="1">#REF!</definedName>
    <definedName name="_fiefl3" hidden="1">#REF!</definedName>
    <definedName name="_fieflefi" localSheetId="5" hidden="1">#REF!</definedName>
    <definedName name="_fieflefi" hidden="1">#REF!</definedName>
    <definedName name="_fieflilsz" localSheetId="5" hidden="1">#REF!</definedName>
    <definedName name="_fieflilsz" hidden="1">#REF!</definedName>
    <definedName name="_fieflwsz" localSheetId="5" hidden="1">#REF!</definedName>
    <definedName name="_fieflwsz" hidden="1">#REF!</definedName>
    <definedName name="_fiefoeieil" localSheetId="5" hidden="1">#REF!</definedName>
    <definedName name="_fiefoeieil" hidden="1">#REF!</definedName>
    <definedName name="_fiefoieoi" localSheetId="5" hidden="1">#REF!</definedName>
    <definedName name="_fiefoieoi" hidden="1">#REF!</definedName>
    <definedName name="_fiei" localSheetId="5" hidden="1">#REF!</definedName>
    <definedName name="_fiei" hidden="1">#REF!</definedName>
    <definedName name="_fieige" localSheetId="5" hidden="1">#REF!</definedName>
    <definedName name="_fieige" hidden="1">#REF!</definedName>
    <definedName name="_fieiogjmml" localSheetId="5" hidden="1">#REF!</definedName>
    <definedName name="_fieiogjmml" hidden="1">#REF!</definedName>
    <definedName name="_fiel" localSheetId="5" hidden="1">#REF!</definedName>
    <definedName name="_fiel" hidden="1">#REF!</definedName>
    <definedName name="_fielef2" localSheetId="5" hidden="1">#REF!</definedName>
    <definedName name="_fielef2" hidden="1">#REF!</definedName>
    <definedName name="_fielfci" localSheetId="5" hidden="1">#REF!</definedName>
    <definedName name="_fielfci" hidden="1">#REF!</definedName>
    <definedName name="_fielfld" localSheetId="5" hidden="1">#REF!</definedName>
    <definedName name="_fielfld" hidden="1">#REF!</definedName>
    <definedName name="_fielifli" localSheetId="5" hidden="1">#REF!</definedName>
    <definedName name="_fielifli" hidden="1">#REF!</definedName>
    <definedName name="_fielifwle2" localSheetId="5" hidden="1">#REF!</definedName>
    <definedName name="_fielifwle2" hidden="1">#REF!</definedName>
    <definedName name="_fiell" localSheetId="5" hidden="1">#REF!</definedName>
    <definedName name="_fiell" hidden="1">#REF!</definedName>
    <definedName name="_fieoss" localSheetId="5" hidden="1">#REF!</definedName>
    <definedName name="_fieoss" hidden="1">#REF!</definedName>
    <definedName name="_fieoz" localSheetId="5" hidden="1">#REF!</definedName>
    <definedName name="_fieoz" hidden="1">#REF!</definedName>
    <definedName name="_fiieiove" localSheetId="5" hidden="1">#REF!</definedName>
    <definedName name="_fiieiove" hidden="1">#REF!</definedName>
    <definedName name="_fiioeo3" localSheetId="5" hidden="1">#REF!</definedName>
    <definedName name="_fiioeo3" hidden="1">#REF!</definedName>
    <definedName name="_Fil" localSheetId="5" hidden="1">#REF!</definedName>
    <definedName name="_Fil" hidden="1">#REF!</definedName>
    <definedName name="_fil2" localSheetId="5" hidden="1">#REF!</definedName>
    <definedName name="_fil2" hidden="1">#REF!</definedName>
    <definedName name="_fil3" localSheetId="5" hidden="1">#REF!</definedName>
    <definedName name="_fil3" hidden="1">#REF!</definedName>
    <definedName name="_file2" localSheetId="5" hidden="1">#REF!</definedName>
    <definedName name="_file2" hidden="1">#REF!</definedName>
    <definedName name="_filell2" localSheetId="5" hidden="1">#REF!</definedName>
    <definedName name="_filell2" hidden="1">#REF!</definedName>
    <definedName name="_Fill" localSheetId="5" hidden="1">#REF!</definedName>
    <definedName name="_Fill" hidden="1">#REF!</definedName>
    <definedName name="_Fill1" localSheetId="5" hidden="1">#REF!</definedName>
    <definedName name="_Fill1" hidden="1">#REF!</definedName>
    <definedName name="_fill2" localSheetId="5" hidden="1">#REF!</definedName>
    <definedName name="_fill2" hidden="1">#REF!</definedName>
    <definedName name="_fill3" localSheetId="5" hidden="1">#REF!</definedName>
    <definedName name="_fill3" hidden="1">#REF!</definedName>
    <definedName name="_fille" localSheetId="5" hidden="1">#REF!</definedName>
    <definedName name="_fille" hidden="1">#REF!</definedName>
    <definedName name="_fills" localSheetId="5" hidden="1">#REF!</definedName>
    <definedName name="_fills" hidden="1">#REF!</definedName>
    <definedName name="_xlnm._FilterDatabase" localSheetId="3" hidden="1">고재처리!$A$5:$J$104</definedName>
    <definedName name="_xlnm._FilterDatabase" localSheetId="13" hidden="1">공사노임!$A$3:$E$14</definedName>
    <definedName name="_xlnm._FilterDatabase" localSheetId="10" hidden="1">기계경비!$A$4:$G$98</definedName>
    <definedName name="_xlnm._FilterDatabase" localSheetId="4" hidden="1">내역서!$A$5:$P$188</definedName>
    <definedName name="_xlnm._FilterDatabase" localSheetId="7" hidden="1">단가산출!$A$6:$O$213</definedName>
    <definedName name="_xlnm._FilterDatabase" localSheetId="11" hidden="1">단가조사!$N$4:$O$89</definedName>
    <definedName name="_xlnm._FilterDatabase" localSheetId="8" hidden="1">설치수량!$A$5:$R$40</definedName>
    <definedName name="_xlnm._FilterDatabase" localSheetId="6" hidden="1">일위대가!$A$4:$R$4</definedName>
    <definedName name="_xlnm._FilterDatabase" localSheetId="9" hidden="1">재료산출!$A$5:$K$5</definedName>
    <definedName name="_xlnm._FilterDatabase" localSheetId="5" hidden="1">총괄수량표!$A$5:$R$188</definedName>
    <definedName name="_xlnm._FilterDatabase" hidden="1">#REF!</definedName>
    <definedName name="_fiooe" localSheetId="5" hidden="1">#REF!</definedName>
    <definedName name="_fiooe" hidden="1">#REF!</definedName>
    <definedName name="_fiqoek" localSheetId="5" hidden="1">#REF!</definedName>
    <definedName name="_fiqoek" hidden="1">#REF!</definedName>
    <definedName name="_fiqpziem" localSheetId="5" hidden="1">#REF!</definedName>
    <definedName name="_fiqpziem" hidden="1">#REF!</definedName>
    <definedName name="_Fir1" localSheetId="5">#REF!</definedName>
    <definedName name="_Fir1">#REF!</definedName>
    <definedName name="_Fir2" localSheetId="5">#REF!</definedName>
    <definedName name="_Fir2">#REF!</definedName>
    <definedName name="_fjnfqip" localSheetId="5" hidden="1">#REF!</definedName>
    <definedName name="_fjnfqip" hidden="1">#REF!</definedName>
    <definedName name="_fjowo" localSheetId="5" hidden="1">#REF!</definedName>
    <definedName name="_fjowo" hidden="1">#REF!</definedName>
    <definedName name="_fkdfie3" localSheetId="5" hidden="1">#REF!</definedName>
    <definedName name="_fkdfie3" hidden="1">#REF!</definedName>
    <definedName name="_fkefie" localSheetId="5" hidden="1">#REF!</definedName>
    <definedName name="_fkefie" hidden="1">#REF!</definedName>
    <definedName name="_fkefilel" localSheetId="5" hidden="1">#REF!</definedName>
    <definedName name="_fkefilel" hidden="1">#REF!</definedName>
    <definedName name="_fkeifeil" localSheetId="5" hidden="1">#REF!</definedName>
    <definedName name="_fkeifeil" hidden="1">#REF!</definedName>
    <definedName name="_fkekfe" localSheetId="5" hidden="1">#REF!</definedName>
    <definedName name="_fkekfe" hidden="1">#REF!</definedName>
    <definedName name="_fkldfifewo" localSheetId="5" hidden="1">#REF!</definedName>
    <definedName name="_fkldfifewo" hidden="1">#REF!</definedName>
    <definedName name="_fkvviil" localSheetId="5" hidden="1">#REF!</definedName>
    <definedName name="_fkvviil" hidden="1">#REF!</definedName>
    <definedName name="_fldflei" localSheetId="5" hidden="1">#REF!</definedName>
    <definedName name="_fldflei" hidden="1">#REF!</definedName>
    <definedName name="_flelflei" localSheetId="5" hidden="1">#REF!</definedName>
    <definedName name="_flelflei" hidden="1">#REF!</definedName>
    <definedName name="_flfilf" localSheetId="5" hidden="1">#REF!</definedName>
    <definedName name="_flfilf" hidden="1">#REF!</definedName>
    <definedName name="_FLG1" localSheetId="5">#REF!</definedName>
    <definedName name="_FLG1">#REF!</definedName>
    <definedName name="_FLG2" localSheetId="5">#REF!</definedName>
    <definedName name="_FLG2">#REF!</definedName>
    <definedName name="_FLG3" localSheetId="5">#REF!</definedName>
    <definedName name="_FLG3">#REF!</definedName>
    <definedName name="_fll2" localSheetId="5" hidden="1">#REF!</definedName>
    <definedName name="_fll2" hidden="1">#REF!</definedName>
    <definedName name="_flle2i" localSheetId="5" hidden="1">#REF!</definedName>
    <definedName name="_flle2i" hidden="1">#REF!</definedName>
    <definedName name="_floooccz" localSheetId="5" hidden="1">#REF!</definedName>
    <definedName name="_floooccz" hidden="1">#REF!</definedName>
    <definedName name="_fmikill" localSheetId="5" hidden="1">#REF!</definedName>
    <definedName name="_fmikill" hidden="1">#REF!</definedName>
    <definedName name="_fneflkef" localSheetId="5" hidden="1">#REF!</definedName>
    <definedName name="_fneflkef" hidden="1">#REF!</definedName>
    <definedName name="_foewoifoi" localSheetId="5" hidden="1">#REF!</definedName>
    <definedName name="_foewoifoi" hidden="1">#REF!</definedName>
    <definedName name="_foieoeil" localSheetId="5" hidden="1">#REF!</definedName>
    <definedName name="_foieoeil" hidden="1">#REF!</definedName>
    <definedName name="_FOOTING_X_M" localSheetId="5">#REF!</definedName>
    <definedName name="_FOOTING_X_M">#REF!</definedName>
    <definedName name="_FOOTING_Y_M" localSheetId="5">#REF!</definedName>
    <definedName name="_FOOTING_Y_M">#REF!</definedName>
    <definedName name="_fpeepdck" localSheetId="5" hidden="1">#REF!</definedName>
    <definedName name="_fpeepdck" hidden="1">#REF!</definedName>
    <definedName name="_fpefpeif" localSheetId="5" hidden="1">#REF!</definedName>
    <definedName name="_fpefpeif" hidden="1">#REF!</definedName>
    <definedName name="_fpfpil" localSheetId="5" hidden="1">#REF!</definedName>
    <definedName name="_fpfpil" hidden="1">#REF!</definedName>
    <definedName name="_fpief" localSheetId="5" hidden="1">#REF!</definedName>
    <definedName name="_fpief" hidden="1">#REF!</definedName>
    <definedName name="_fqeoedl" localSheetId="5" hidden="1">#REF!</definedName>
    <definedName name="_fqeoedl" hidden="1">#REF!</definedName>
    <definedName name="_fqiel22" localSheetId="5" hidden="1">#REF!</definedName>
    <definedName name="_fqiel22" hidden="1">#REF!</definedName>
    <definedName name="_fsreit" localSheetId="5" hidden="1">#REF!</definedName>
    <definedName name="_fsreit" hidden="1">#REF!</definedName>
    <definedName name="_ftilg" localSheetId="5" hidden="1">#REF!</definedName>
    <definedName name="_ftilg" hidden="1">#REF!</definedName>
    <definedName name="_fv990" localSheetId="5" hidden="1">#REF!</definedName>
    <definedName name="_fv990" hidden="1">#REF!</definedName>
    <definedName name="_fw90rw0e" localSheetId="5" hidden="1">#REF!</definedName>
    <definedName name="_fw90rw0e" hidden="1">#REF!</definedName>
    <definedName name="_fweisz" localSheetId="5" hidden="1">#REF!</definedName>
    <definedName name="_fweisz" hidden="1">#REF!</definedName>
    <definedName name="_fwleil" localSheetId="5" hidden="1">#REF!</definedName>
    <definedName name="_fwleil" hidden="1">#REF!</definedName>
    <definedName name="_fwlle2" localSheetId="5" hidden="1">#REF!</definedName>
    <definedName name="_fwlle2" hidden="1">#REF!</definedName>
    <definedName name="_fwoefoif" localSheetId="5" hidden="1">#REF!</definedName>
    <definedName name="_fwoefoif" hidden="1">#REF!</definedName>
    <definedName name="_fzieoif" localSheetId="5" hidden="1">#REF!</definedName>
    <definedName name="_fzieoif" hidden="1">#REF!</definedName>
    <definedName name="_G01" localSheetId="5">#REF!</definedName>
    <definedName name="_G01">#REF!</definedName>
    <definedName name="_G02" localSheetId="5">#REF!</definedName>
    <definedName name="_G02">#REF!</definedName>
    <definedName name="_G03" localSheetId="5">#REF!</definedName>
    <definedName name="_G03">#REF!</definedName>
    <definedName name="_G04" localSheetId="5">#REF!</definedName>
    <definedName name="_G04">#REF!</definedName>
    <definedName name="_G07" localSheetId="5">#REF!</definedName>
    <definedName name="_G07">#REF!</definedName>
    <definedName name="_G08" localSheetId="5">#REF!</definedName>
    <definedName name="_G08">#REF!</definedName>
    <definedName name="_G09" localSheetId="5">#REF!</definedName>
    <definedName name="_G09">#REF!</definedName>
    <definedName name="_g10" localSheetId="5">#REF!</definedName>
    <definedName name="_g10">#REF!</definedName>
    <definedName name="_G11" localSheetId="5">#REF!</definedName>
    <definedName name="_G11">#REF!</definedName>
    <definedName name="_G12" localSheetId="5">#REF!</definedName>
    <definedName name="_G12">#REF!</definedName>
    <definedName name="_G13" localSheetId="5">#REF!</definedName>
    <definedName name="_G13">#REF!</definedName>
    <definedName name="_g2llil" localSheetId="5" hidden="1">#REF!</definedName>
    <definedName name="_g2llil" hidden="1">#REF!</definedName>
    <definedName name="_gaile" localSheetId="5" hidden="1">#REF!</definedName>
    <definedName name="_gaile" hidden="1">#REF!</definedName>
    <definedName name="_gde4" localSheetId="5">#REF!</definedName>
    <definedName name="_gde4">#REF!</definedName>
    <definedName name="_geiaadl" localSheetId="5" hidden="1">#REF!</definedName>
    <definedName name="_geiaadl" hidden="1">#REF!</definedName>
    <definedName name="_geiggii" localSheetId="5" hidden="1">#REF!</definedName>
    <definedName name="_geiggii" hidden="1">#REF!</definedName>
    <definedName name="_geiila" localSheetId="5" hidden="1">#REF!</definedName>
    <definedName name="_geiila" hidden="1">#REF!</definedName>
    <definedName name="_geild" localSheetId="5" hidden="1">#REF!</definedName>
    <definedName name="_geild" hidden="1">#REF!</definedName>
    <definedName name="_geili" localSheetId="5" hidden="1">#REF!</definedName>
    <definedName name="_geili" hidden="1">#REF!</definedName>
    <definedName name="_geill" localSheetId="5" hidden="1">#REF!</definedName>
    <definedName name="_geill" hidden="1">#REF!</definedName>
    <definedName name="_geilzed" localSheetId="5" hidden="1">#REF!</definedName>
    <definedName name="_geilzed" hidden="1">#REF!</definedName>
    <definedName name="_gerril" localSheetId="5" hidden="1">#REF!</definedName>
    <definedName name="_gerril" hidden="1">#REF!</definedName>
    <definedName name="_gfhoioi" localSheetId="5" hidden="1">#REF!</definedName>
    <definedName name="_gfhoioi" hidden="1">#REF!</definedName>
    <definedName name="_ggaile" localSheetId="5" hidden="1">#REF!</definedName>
    <definedName name="_ggaile" hidden="1">#REF!</definedName>
    <definedName name="_GH1" localSheetId="5">#REF!</definedName>
    <definedName name="_GH1">#REF!</definedName>
    <definedName name="_GHH1" localSheetId="5">#REF!</definedName>
    <definedName name="_GHH1">#REF!</definedName>
    <definedName name="_GHH2" localSheetId="5">#REF!</definedName>
    <definedName name="_GHH2">#REF!</definedName>
    <definedName name="_ghihil" localSheetId="5" hidden="1">#REF!</definedName>
    <definedName name="_ghihil" hidden="1">#REF!</definedName>
    <definedName name="_gielzld" localSheetId="5" hidden="1">#REF!</definedName>
    <definedName name="_gielzld" hidden="1">#REF!</definedName>
    <definedName name="_gierlaz" localSheetId="5" hidden="1">#REF!</definedName>
    <definedName name="_gierlaz" hidden="1">#REF!</definedName>
    <definedName name="_giigie" localSheetId="5" hidden="1">#REF!</definedName>
    <definedName name="_giigie" hidden="1">#REF!</definedName>
    <definedName name="_gill" localSheetId="5" hidden="1">#REF!</definedName>
    <definedName name="_gill" hidden="1">#REF!</definedName>
    <definedName name="_GJP1" localSheetId="5">#REF!</definedName>
    <definedName name="_GJP1">#REF!</definedName>
    <definedName name="_gkjqi" localSheetId="5" hidden="1">#REF!</definedName>
    <definedName name="_gkjqi" hidden="1">#REF!</definedName>
    <definedName name="_gnandifi" localSheetId="5" hidden="1">#REF!</definedName>
    <definedName name="_gnandifi" hidden="1">#REF!</definedName>
    <definedName name="_gqill" localSheetId="5" hidden="1">#REF!</definedName>
    <definedName name="_gqill" hidden="1">#REF!</definedName>
    <definedName name="_H" localSheetId="5">#REF!</definedName>
    <definedName name="_H">#REF!</definedName>
    <definedName name="_H01" localSheetId="5">#REF!</definedName>
    <definedName name="_H01">#REF!</definedName>
    <definedName name="_H02" localSheetId="5">#REF!</definedName>
    <definedName name="_H02">#REF!</definedName>
    <definedName name="_H03" localSheetId="5">#REF!</definedName>
    <definedName name="_H03">#REF!</definedName>
    <definedName name="_H04" localSheetId="5">#REF!</definedName>
    <definedName name="_H04">#REF!</definedName>
    <definedName name="_H06" localSheetId="5">#REF!</definedName>
    <definedName name="_H06">#REF!</definedName>
    <definedName name="_h07" localSheetId="5">#REF!</definedName>
    <definedName name="_h07">#REF!</definedName>
    <definedName name="_h08" localSheetId="5">#REF!</definedName>
    <definedName name="_h08">#REF!</definedName>
    <definedName name="_H09" localSheetId="5">#REF!</definedName>
    <definedName name="_H09">#REF!</definedName>
    <definedName name="_H1" localSheetId="5">#REF!</definedName>
    <definedName name="_H1">#REF!</definedName>
    <definedName name="_H10" localSheetId="5">#REF!</definedName>
    <definedName name="_H10">#REF!</definedName>
    <definedName name="_H11" localSheetId="5">#REF!</definedName>
    <definedName name="_H11">#REF!</definedName>
    <definedName name="_H12" localSheetId="5">#REF!</definedName>
    <definedName name="_H12">#REF!</definedName>
    <definedName name="_H13" localSheetId="5">#REF!</definedName>
    <definedName name="_H13">#REF!</definedName>
    <definedName name="_H14" localSheetId="5">#REF!</definedName>
    <definedName name="_H14">#REF!</definedName>
    <definedName name="_H15" localSheetId="5">#REF!</definedName>
    <definedName name="_H15">#REF!</definedName>
    <definedName name="_H16" localSheetId="5">#REF!</definedName>
    <definedName name="_H16">#REF!</definedName>
    <definedName name="_h17" localSheetId="5">#REF!</definedName>
    <definedName name="_h17">#REF!</definedName>
    <definedName name="_H18" localSheetId="5">#REF!</definedName>
    <definedName name="_H18">#REF!</definedName>
    <definedName name="_H19" localSheetId="5">#REF!</definedName>
    <definedName name="_H19">#REF!</definedName>
    <definedName name="_H2" localSheetId="5">#REF!</definedName>
    <definedName name="_H2">#REF!</definedName>
    <definedName name="_H3" localSheetId="5">#REF!</definedName>
    <definedName name="_H3">#REF!</definedName>
    <definedName name="_H4" localSheetId="5">#REF!</definedName>
    <definedName name="_H4">#REF!</definedName>
    <definedName name="_H600000" localSheetId="5">#REF!</definedName>
    <definedName name="_H600000">#REF!</definedName>
    <definedName name="_H81192" localSheetId="5">#REF!</definedName>
    <definedName name="_H81192">#REF!</definedName>
    <definedName name="_H91164" localSheetId="5">#REF!</definedName>
    <definedName name="_H91164">#REF!</definedName>
    <definedName name="_hh1" localSheetId="5">#REF!</definedName>
    <definedName name="_hh1">#REF!</definedName>
    <definedName name="_hhill" localSheetId="5" hidden="1">#REF!</definedName>
    <definedName name="_hhill" hidden="1">#REF!</definedName>
    <definedName name="_hierl" localSheetId="5" hidden="1">#REF!</definedName>
    <definedName name="_hierl" hidden="1">#REF!</definedName>
    <definedName name="_hill" localSheetId="5" hidden="1">#REF!</definedName>
    <definedName name="_hill" hidden="1">#REF!</definedName>
    <definedName name="_hollister" localSheetId="5" hidden="1">#REF!</definedName>
    <definedName name="_hollister" hidden="1">#REF!</definedName>
    <definedName name="_hor1" localSheetId="5">#REF!</definedName>
    <definedName name="_hor1">#REF!</definedName>
    <definedName name="_hor2" localSheetId="5">#REF!</definedName>
    <definedName name="_hor2">#REF!</definedName>
    <definedName name="_hor3" localSheetId="5">#REF!</definedName>
    <definedName name="_hor3">#REF!</definedName>
    <definedName name="_HPP1" localSheetId="5">#REF!</definedName>
    <definedName name="_HPP1">#REF!</definedName>
    <definedName name="_HSH1" localSheetId="5">#REF!</definedName>
    <definedName name="_HSH1">#REF!</definedName>
    <definedName name="_HSH2" localSheetId="5">#REF!</definedName>
    <definedName name="_HSH2">#REF!</definedName>
    <definedName name="_HUN" localSheetId="5">#REF!</definedName>
    <definedName name="_HUN">#REF!</definedName>
    <definedName name="_hun1" localSheetId="5">#REF!</definedName>
    <definedName name="_hun1">#REF!</definedName>
    <definedName name="_hun2" localSheetId="5">#REF!</definedName>
    <definedName name="_hun2">#REF!</definedName>
    <definedName name="_I" localSheetId="5">#REF!</definedName>
    <definedName name="_I">#REF!</definedName>
    <definedName name="_I01" localSheetId="5">#REF!</definedName>
    <definedName name="_I01">#REF!</definedName>
    <definedName name="_iceberg" localSheetId="5" hidden="1">#REF!</definedName>
    <definedName name="_iceberg" hidden="1">#REF!</definedName>
    <definedName name="_iiieepp" localSheetId="5" hidden="1">#REF!</definedName>
    <definedName name="_iiieepp" hidden="1">#REF!</definedName>
    <definedName name="_iiildni" localSheetId="5" hidden="1">#REF!</definedName>
    <definedName name="_iiildni" hidden="1">#REF!</definedName>
    <definedName name="_iiilel" localSheetId="5" hidden="1">#REF!</definedName>
    <definedName name="_iiilel" hidden="1">#REF!</definedName>
    <definedName name="_iill" localSheetId="5" hidden="1">#REF!</definedName>
    <definedName name="_iill" hidden="1">#REF!</definedName>
    <definedName name="_ikiidl" localSheetId="5" hidden="1">#REF!</definedName>
    <definedName name="_ikiidl" hidden="1">#REF!</definedName>
    <definedName name="_IL1" localSheetId="5">#REF!</definedName>
    <definedName name="_IL1">#REF!</definedName>
    <definedName name="_ilikilk" localSheetId="5" hidden="1">#REF!</definedName>
    <definedName name="_ilikilk" hidden="1">#REF!</definedName>
    <definedName name="_iofwwoi" localSheetId="5" hidden="1">#REF!</definedName>
    <definedName name="_iofwwoi" hidden="1">#REF!</definedName>
    <definedName name="_ioioioo" localSheetId="5" hidden="1">#REF!</definedName>
    <definedName name="_ioioioo" hidden="1">#REF!</definedName>
    <definedName name="_ioiwey" localSheetId="5" hidden="1">#REF!</definedName>
    <definedName name="_ioiwey" hidden="1">#REF!</definedName>
    <definedName name="_ippipq" localSheetId="5" hidden="1">#REF!</definedName>
    <definedName name="_ippipq" hidden="1">#REF!</definedName>
    <definedName name="_IU69997" localSheetId="5">#REF!</definedName>
    <definedName name="_IU69997">#REF!</definedName>
    <definedName name="_IU79997" localSheetId="5">#REF!</definedName>
    <definedName name="_IU79997">#REF!</definedName>
    <definedName name="_IV65999" localSheetId="5">#REF!</definedName>
    <definedName name="_IV65999">#REF!</definedName>
    <definedName name="_IV66000" localSheetId="5">#REF!</definedName>
    <definedName name="_IV66000">#REF!</definedName>
    <definedName name="_IV67999" localSheetId="5">#REF!</definedName>
    <definedName name="_IV67999">#REF!</definedName>
    <definedName name="_IV68999" localSheetId="5">#REF!</definedName>
    <definedName name="_IV68999">#REF!</definedName>
    <definedName name="_IV69350" localSheetId="5">#REF!</definedName>
    <definedName name="_IV69350">#REF!</definedName>
    <definedName name="_IV69999" localSheetId="5">#REF!</definedName>
    <definedName name="_IV69999">#REF!</definedName>
    <definedName name="_IV70000" localSheetId="5">#REF!</definedName>
    <definedName name="_IV70000">#REF!</definedName>
    <definedName name="_IV70230" localSheetId="5">#REF!</definedName>
    <definedName name="_IV70230">#REF!</definedName>
    <definedName name="_IV88888" localSheetId="5">#REF!</definedName>
    <definedName name="_IV88888">#REF!</definedName>
    <definedName name="_IV90230" localSheetId="5">#REF!</definedName>
    <definedName name="_IV90230">#REF!</definedName>
    <definedName name="_IV99999" localSheetId="5">#REF!</definedName>
    <definedName name="_IV99999">#REF!</definedName>
    <definedName name="_IV999999" localSheetId="5">#REF!</definedName>
    <definedName name="_IV999999">#REF!</definedName>
    <definedName name="_ixxidil" localSheetId="5" hidden="1">#REF!</definedName>
    <definedName name="_ixxidil" hidden="1">#REF!</definedName>
    <definedName name="_iz1" localSheetId="5">#REF!</definedName>
    <definedName name="_iz1">#REF!</definedName>
    <definedName name="_J01" localSheetId="5">#REF!</definedName>
    <definedName name="_J01">#REF!</definedName>
    <definedName name="_JB1" localSheetId="5">#REF!</definedName>
    <definedName name="_JB1">#REF!</definedName>
    <definedName name="_JEA1" localSheetId="5">#REF!</definedName>
    <definedName name="_JEA1">#REF!</definedName>
    <definedName name="_jea11" localSheetId="5">#REF!</definedName>
    <definedName name="_jea11">#REF!</definedName>
    <definedName name="_JEA2" localSheetId="5">#REF!</definedName>
    <definedName name="_JEA2">#REF!</definedName>
    <definedName name="_jea22" localSheetId="5">#REF!</definedName>
    <definedName name="_jea22">#REF!</definedName>
    <definedName name="_JH1" localSheetId="5">#REF!</definedName>
    <definedName name="_JH1">#REF!</definedName>
    <definedName name="_JH10" localSheetId="5">#REF!</definedName>
    <definedName name="_JH10">#REF!</definedName>
    <definedName name="_JH11" localSheetId="5">#REF!</definedName>
    <definedName name="_JH11">#REF!</definedName>
    <definedName name="_JH12" localSheetId="5">#REF!</definedName>
    <definedName name="_JH12">#REF!</definedName>
    <definedName name="_JH13" localSheetId="5">#REF!</definedName>
    <definedName name="_JH13">#REF!</definedName>
    <definedName name="_JH14" localSheetId="5">#REF!</definedName>
    <definedName name="_JH14">#REF!</definedName>
    <definedName name="_JH15" localSheetId="5">#REF!</definedName>
    <definedName name="_JH15">#REF!</definedName>
    <definedName name="_JH16" localSheetId="5">#REF!</definedName>
    <definedName name="_JH16">#REF!</definedName>
    <definedName name="_JH17" localSheetId="5">#REF!</definedName>
    <definedName name="_JH17">#REF!</definedName>
    <definedName name="_JH18" localSheetId="5">#REF!</definedName>
    <definedName name="_JH18">#REF!</definedName>
    <definedName name="_JH19" localSheetId="5">#REF!</definedName>
    <definedName name="_JH19">#REF!</definedName>
    <definedName name="_JH2" localSheetId="5">#REF!</definedName>
    <definedName name="_JH2">#REF!</definedName>
    <definedName name="_JH20" localSheetId="5">#REF!</definedName>
    <definedName name="_JH20">#REF!</definedName>
    <definedName name="_JH3" localSheetId="5">#REF!</definedName>
    <definedName name="_JH3">#REF!</definedName>
    <definedName name="_JH4" localSheetId="5">#REF!</definedName>
    <definedName name="_JH4">#REF!</definedName>
    <definedName name="_JH5" localSheetId="5">#REF!</definedName>
    <definedName name="_JH5">#REF!</definedName>
    <definedName name="_JH6" localSheetId="5">#REF!</definedName>
    <definedName name="_JH6">#REF!</definedName>
    <definedName name="_jh7" localSheetId="5">#REF!</definedName>
    <definedName name="_jh7">#REF!</definedName>
    <definedName name="_jh8" localSheetId="5">#REF!</definedName>
    <definedName name="_jh8">#REF!</definedName>
    <definedName name="_JH9" localSheetId="5">#REF!</definedName>
    <definedName name="_JH9">#REF!</definedName>
    <definedName name="_JHY1">#N/A</definedName>
    <definedName name="_JHY2">#N/A</definedName>
    <definedName name="_jill" localSheetId="5" hidden="1">#REF!</definedName>
    <definedName name="_jill" hidden="1">#REF!</definedName>
    <definedName name="_JJ115" localSheetId="5">#REF!</definedName>
    <definedName name="_JJ115">#REF!</definedName>
    <definedName name="_JJ155" localSheetId="5">#REF!</definedName>
    <definedName name="_JJ155">#REF!</definedName>
    <definedName name="_JJ29" localSheetId="5">#REF!</definedName>
    <definedName name="_JJ29">#REF!</definedName>
    <definedName name="_JJ41" localSheetId="5">#REF!</definedName>
    <definedName name="_JJ41">#REF!</definedName>
    <definedName name="_JJJ1" localSheetId="5">#REF!</definedName>
    <definedName name="_JJJ1">#REF!</definedName>
    <definedName name="_JK115" localSheetId="5">#REF!</definedName>
    <definedName name="_JK115">#REF!</definedName>
    <definedName name="_JK29" localSheetId="5">#REF!</definedName>
    <definedName name="_JK29">#REF!</definedName>
    <definedName name="_JK7" localSheetId="5">#REF!</definedName>
    <definedName name="_JK7">#REF!</definedName>
    <definedName name="_JK8" localSheetId="5">#REF!</definedName>
    <definedName name="_JK8">#REF!</definedName>
    <definedName name="_JL1" localSheetId="5">#REF!</definedName>
    <definedName name="_JL1">#REF!</definedName>
    <definedName name="_JL2" localSheetId="5">#REF!</definedName>
    <definedName name="_JL2">#REF!</definedName>
    <definedName name="_JN115" localSheetId="5">#REF!</definedName>
    <definedName name="_JN115">#REF!</definedName>
    <definedName name="_JN29" localSheetId="5">#REF!</definedName>
    <definedName name="_JN29">#REF!</definedName>
    <definedName name="_JOI13" localSheetId="5">#REF!</definedName>
    <definedName name="_JOI13">#REF!</definedName>
    <definedName name="_JS1" localSheetId="5">#REF!</definedName>
    <definedName name="_JS1">#REF!</definedName>
    <definedName name="_JS2" localSheetId="5">#REF!</definedName>
    <definedName name="_JS2">#REF!</definedName>
    <definedName name="_ju8" hidden="1">{"'광피스표'!$A$3:$N$54"}</definedName>
    <definedName name="_jz1" localSheetId="5">#REF!</definedName>
    <definedName name="_jz1">#REF!</definedName>
    <definedName name="_K" localSheetId="5">#REF!</definedName>
    <definedName name="_K">#REF!</definedName>
    <definedName name="_K01" localSheetId="5">#REF!</definedName>
    <definedName name="_K01">#REF!</definedName>
    <definedName name="_K02" localSheetId="5">#REF!=#REF!</definedName>
    <definedName name="_K02">#REF!=#REF!</definedName>
    <definedName name="_kdfdsd" localSheetId="5" hidden="1">#REF!</definedName>
    <definedName name="_kdfdsd" hidden="1">#REF!</definedName>
    <definedName name="_kdfflfe" localSheetId="5" hidden="1">#REF!</definedName>
    <definedName name="_kdfflfe" hidden="1">#REF!</definedName>
    <definedName name="_kdfleof" localSheetId="5" hidden="1">#REF!</definedName>
    <definedName name="_kdfleof" hidden="1">#REF!</definedName>
    <definedName name="_kdfloi3" localSheetId="5" hidden="1">#REF!</definedName>
    <definedName name="_kdfloi3" hidden="1">#REF!</definedName>
    <definedName name="_kdy2" localSheetId="5" hidden="1">#REF!</definedName>
    <definedName name="_kdy2" hidden="1">#REF!</definedName>
    <definedName name="_keeril" localSheetId="5" hidden="1">#REF!</definedName>
    <definedName name="_keeril" hidden="1">#REF!</definedName>
    <definedName name="_keoiewo" localSheetId="5" hidden="1">#REF!</definedName>
    <definedName name="_keoiewo" hidden="1">#REF!</definedName>
    <definedName name="_Key1" localSheetId="15" hidden="1">#REF!</definedName>
    <definedName name="_Key1" localSheetId="3" hidden="1">#REF!</definedName>
    <definedName name="_Key1" localSheetId="2" hidden="1">#REF!</definedName>
    <definedName name="_Key1" localSheetId="14" hidden="1">#REF!</definedName>
    <definedName name="_Key1" localSheetId="5" hidden="1">#REF!</definedName>
    <definedName name="_Key1" hidden="1">#REF!</definedName>
    <definedName name="_key10" localSheetId="5" hidden="1">#REF!</definedName>
    <definedName name="_key10" hidden="1">#REF!</definedName>
    <definedName name="_Key2" localSheetId="5" hidden="1">#REF!</definedName>
    <definedName name="_Key2" hidden="1">#REF!</definedName>
    <definedName name="_key21" localSheetId="5" hidden="1">#REF!</definedName>
    <definedName name="_key21" hidden="1">#REF!</definedName>
    <definedName name="_Key3" localSheetId="5" hidden="1">#REF!</definedName>
    <definedName name="_Key3" hidden="1">#REF!</definedName>
    <definedName name="_kfkf" localSheetId="5" hidden="1">#REF!</definedName>
    <definedName name="_kfkf" hidden="1">#REF!</definedName>
    <definedName name="_kill" localSheetId="5" hidden="1">#REF!</definedName>
    <definedName name="_kill" hidden="1">#REF!</definedName>
    <definedName name="_KK1" localSheetId="5">#REF!</definedName>
    <definedName name="_KK1">#REF!</definedName>
    <definedName name="_KK155" localSheetId="5">#REF!</definedName>
    <definedName name="_KK155">#REF!</definedName>
    <definedName name="_KK41" localSheetId="5">#REF!</definedName>
    <definedName name="_KK41">#REF!</definedName>
    <definedName name="_kkiil" localSheetId="5" hidden="1">#REF!</definedName>
    <definedName name="_kkiil" hidden="1">#REF!</definedName>
    <definedName name="_kkillli" localSheetId="5" hidden="1">#REF!</definedName>
    <definedName name="_kkillli" hidden="1">#REF!</definedName>
    <definedName name="_kM1" localSheetId="5">#REF!</definedName>
    <definedName name="_kM1">#REF!</definedName>
    <definedName name="_kM2" localSheetId="5">#REF!</definedName>
    <definedName name="_kM2">#REF!</definedName>
    <definedName name="_kM3" localSheetId="5">#REF!</definedName>
    <definedName name="_kM3">#REF!</definedName>
    <definedName name="_Ky4" localSheetId="5">#REF!</definedName>
    <definedName name="_Ky4">#REF!</definedName>
    <definedName name="_Ky5" localSheetId="5">#REF!</definedName>
    <definedName name="_Ky5">#REF!</definedName>
    <definedName name="_Ky6" localSheetId="5">#REF!</definedName>
    <definedName name="_Ky6">#REF!</definedName>
    <definedName name="_Ky7" localSheetId="5">#REF!</definedName>
    <definedName name="_Ky7">#REF!</definedName>
    <definedName name="_Ky8" localSheetId="5">#REF!</definedName>
    <definedName name="_Ky8">#REF!</definedName>
    <definedName name="_Ky9" localSheetId="5">#REF!</definedName>
    <definedName name="_Ky9">#REF!</definedName>
    <definedName name="_kz1" localSheetId="5">#REF!</definedName>
    <definedName name="_kz1">#REF!</definedName>
    <definedName name="_L" localSheetId="5">#REF!</definedName>
    <definedName name="_L">#REF!</definedName>
    <definedName name="_L01" localSheetId="5">#REF!</definedName>
    <definedName name="_L01">#REF!</definedName>
    <definedName name="_L02" localSheetId="5">#REF!</definedName>
    <definedName name="_L02">#REF!</definedName>
    <definedName name="_L03" localSheetId="5">#REF!</definedName>
    <definedName name="_L03">#REF!</definedName>
    <definedName name="_l06" localSheetId="5">#REF!</definedName>
    <definedName name="_l06">#REF!</definedName>
    <definedName name="_l07" localSheetId="5">#REF!</definedName>
    <definedName name="_l07">#REF!</definedName>
    <definedName name="_L08" localSheetId="5">#REF!</definedName>
    <definedName name="_L08">#REF!</definedName>
    <definedName name="_L09" localSheetId="5">#REF!</definedName>
    <definedName name="_L09">#REF!</definedName>
    <definedName name="_L1" localSheetId="5">#REF!</definedName>
    <definedName name="_L1">#REF!</definedName>
    <definedName name="_L2" localSheetId="5">#REF!</definedName>
    <definedName name="_L2">#REF!</definedName>
    <definedName name="_L3" localSheetId="5">#REF!</definedName>
    <definedName name="_L3">#REF!</definedName>
    <definedName name="_L4" localSheetId="5">#REF!</definedName>
    <definedName name="_L4">#REF!</definedName>
    <definedName name="_L5" localSheetId="5">#REF!</definedName>
    <definedName name="_L5">#REF!</definedName>
    <definedName name="_L6" localSheetId="5">#REF!</definedName>
    <definedName name="_L6">#REF!</definedName>
    <definedName name="_LAB5" localSheetId="5">#REF!</definedName>
    <definedName name="_LAB5">#REF!</definedName>
    <definedName name="_LAN1" localSheetId="5">#REF!</definedName>
    <definedName name="_LAN1">#REF!</definedName>
    <definedName name="_LAN10" localSheetId="5">#REF!</definedName>
    <definedName name="_LAN10">#REF!</definedName>
    <definedName name="_LAN11" localSheetId="5">#REF!</definedName>
    <definedName name="_LAN11">#REF!</definedName>
    <definedName name="_LAN12" localSheetId="5">#REF!</definedName>
    <definedName name="_LAN12">#REF!</definedName>
    <definedName name="_LAN13" localSheetId="5">#REF!</definedName>
    <definedName name="_LAN13">#REF!</definedName>
    <definedName name="_LAN14" localSheetId="5">#REF!</definedName>
    <definedName name="_LAN14">#REF!</definedName>
    <definedName name="_LAN15" localSheetId="5">#REF!</definedName>
    <definedName name="_LAN15">#REF!</definedName>
    <definedName name="_LAN16" localSheetId="5">#REF!</definedName>
    <definedName name="_LAN16">#REF!</definedName>
    <definedName name="_LAN17" localSheetId="5">#REF!</definedName>
    <definedName name="_LAN17">#REF!</definedName>
    <definedName name="_LAN18" localSheetId="5">#REF!</definedName>
    <definedName name="_LAN18">#REF!</definedName>
    <definedName name="_LAN19" localSheetId="5">#REF!</definedName>
    <definedName name="_LAN19">#REF!</definedName>
    <definedName name="_LAN2" localSheetId="5">#REF!</definedName>
    <definedName name="_LAN2">#REF!</definedName>
    <definedName name="_LAN20" localSheetId="5">#REF!</definedName>
    <definedName name="_LAN20">#REF!</definedName>
    <definedName name="_LAN3" localSheetId="5">#REF!</definedName>
    <definedName name="_LAN3">#REF!</definedName>
    <definedName name="_LAN4" localSheetId="5">#REF!</definedName>
    <definedName name="_LAN4">#REF!</definedName>
    <definedName name="_LAN5" localSheetId="5">#REF!</definedName>
    <definedName name="_LAN5">#REF!</definedName>
    <definedName name="_LAN6" localSheetId="5">#REF!</definedName>
    <definedName name="_LAN6">#REF!</definedName>
    <definedName name="_LAN7" localSheetId="5">#REF!</definedName>
    <definedName name="_LAN7">#REF!</definedName>
    <definedName name="_LAN8" localSheetId="5">#REF!</definedName>
    <definedName name="_LAN8">#REF!</definedName>
    <definedName name="_LAN9" localSheetId="5">#REF!</definedName>
    <definedName name="_LAN9">#REF!</definedName>
    <definedName name="_LB1" localSheetId="5">#REF!</definedName>
    <definedName name="_LB1">#REF!</definedName>
    <definedName name="_lb16" localSheetId="5">#REF!</definedName>
    <definedName name="_lb16">#REF!</definedName>
    <definedName name="_lb2" localSheetId="5">#REF!</definedName>
    <definedName name="_lb2">#REF!</definedName>
    <definedName name="_LEN1" localSheetId="5">#REF!</definedName>
    <definedName name="_LEN1">#REF!</definedName>
    <definedName name="_LEN2" localSheetId="5">#REF!</definedName>
    <definedName name="_LEN2">#REF!</definedName>
    <definedName name="_levis" localSheetId="5" hidden="1">#REF!</definedName>
    <definedName name="_levis" hidden="1">#REF!</definedName>
    <definedName name="_LG15" localSheetId="5">#REF!</definedName>
    <definedName name="_LG15">#REF!</definedName>
    <definedName name="_LG17" localSheetId="5">#REF!</definedName>
    <definedName name="_LG17">#REF!</definedName>
    <definedName name="_LG18" localSheetId="5">#REF!</definedName>
    <definedName name="_LG18">#REF!</definedName>
    <definedName name="_LG21" localSheetId="5">#REF!</definedName>
    <definedName name="_LG21">#REF!</definedName>
    <definedName name="_LG6" localSheetId="5">#REF!</definedName>
    <definedName name="_LG6">#REF!</definedName>
    <definedName name="_LG9" localSheetId="5">#REF!</definedName>
    <definedName name="_LG9">#REF!</definedName>
    <definedName name="_LH1" localSheetId="5">#REF!</definedName>
    <definedName name="_LH1">#REF!</definedName>
    <definedName name="_LH2" localSheetId="5">#REF!</definedName>
    <definedName name="_LH2">#REF!</definedName>
    <definedName name="_lielsz" localSheetId="5" hidden="1">#REF!</definedName>
    <definedName name="_lielsz" hidden="1">#REF!</definedName>
    <definedName name="_lill" localSheetId="5" hidden="1">#REF!</definedName>
    <definedName name="_lill" hidden="1">#REF!</definedName>
    <definedName name="_LKS1">#N/A</definedName>
    <definedName name="_LKS2">#N/A</definedName>
    <definedName name="_LL1" localSheetId="5">#REF!</definedName>
    <definedName name="_LL1">#REF!</definedName>
    <definedName name="_ll15" localSheetId="5">#REF!</definedName>
    <definedName name="_ll15">#REF!</definedName>
    <definedName name="_LL2" localSheetId="5">#REF!</definedName>
    <definedName name="_LL2">#REF!</definedName>
    <definedName name="_LL3" localSheetId="5">#REF!</definedName>
    <definedName name="_LL3">#REF!</definedName>
    <definedName name="_LL4" localSheetId="5">#REF!</definedName>
    <definedName name="_LL4">#REF!</definedName>
    <definedName name="_LL5" localSheetId="5">#REF!</definedName>
    <definedName name="_LL5">#REF!</definedName>
    <definedName name="_LL6" localSheetId="5">#REF!</definedName>
    <definedName name="_LL6">#REF!</definedName>
    <definedName name="_LL7" localSheetId="5">#REF!</definedName>
    <definedName name="_LL7">#REF!</definedName>
    <definedName name="_lll1" localSheetId="5">[0]!BlankMacro1</definedName>
    <definedName name="_lll1">[0]!BlankMacro1</definedName>
    <definedName name="_LP1" localSheetId="5">#REF!</definedName>
    <definedName name="_LP1">#REF!</definedName>
    <definedName name="_LP2" localSheetId="5">#REF!</definedName>
    <definedName name="_LP2">#REF!</definedName>
    <definedName name="_LPB1" localSheetId="5">#REF!</definedName>
    <definedName name="_LPB1">#REF!</definedName>
    <definedName name="_LPK1" localSheetId="5">#REF!</definedName>
    <definedName name="_LPK1">#REF!</definedName>
    <definedName name="_LR1" localSheetId="5">#REF!</definedName>
    <definedName name="_LR1">#REF!</definedName>
    <definedName name="_LR2" localSheetId="5">#REF!</definedName>
    <definedName name="_LR2">#REF!</definedName>
    <definedName name="_LR3" localSheetId="5">#REF!</definedName>
    <definedName name="_LR3">#REF!</definedName>
    <definedName name="_LS1" localSheetId="5">#REF!</definedName>
    <definedName name="_LS1">#REF!</definedName>
    <definedName name="_LS15" localSheetId="5">#REF!</definedName>
    <definedName name="_LS15">#REF!</definedName>
    <definedName name="_LS17" localSheetId="5">#REF!</definedName>
    <definedName name="_LS17">#REF!</definedName>
    <definedName name="_LS18" localSheetId="5">#REF!</definedName>
    <definedName name="_LS18">#REF!</definedName>
    <definedName name="_LS2" localSheetId="5">#REF!</definedName>
    <definedName name="_LS2">#REF!</definedName>
    <definedName name="_LS21" localSheetId="5">#REF!</definedName>
    <definedName name="_LS21">#REF!</definedName>
    <definedName name="_LS3" localSheetId="5">#REF!</definedName>
    <definedName name="_LS3">#REF!</definedName>
    <definedName name="_LS4" localSheetId="5">#REF!</definedName>
    <definedName name="_LS4">#REF!</definedName>
    <definedName name="_LS6" localSheetId="5">#REF!</definedName>
    <definedName name="_LS6">#REF!</definedName>
    <definedName name="_LS9" localSheetId="5">#REF!</definedName>
    <definedName name="_LS9">#REF!</definedName>
    <definedName name="_LTT1" localSheetId="5">#REF!</definedName>
    <definedName name="_LTT1">#REF!</definedName>
    <definedName name="_LU1" localSheetId="5">#REF!</definedName>
    <definedName name="_LU1">#REF!</definedName>
    <definedName name="_LU2" localSheetId="5">#REF!</definedName>
    <definedName name="_LU2">#REF!</definedName>
    <definedName name="_LV01" localSheetId="5">#REF!</definedName>
    <definedName name="_LV01">#REF!</definedName>
    <definedName name="_LWH1" localSheetId="5">#REF!</definedName>
    <definedName name="_LWH1">#REF!</definedName>
    <definedName name="_LWH2" localSheetId="5">#REF!</definedName>
    <definedName name="_LWH2">#REF!</definedName>
    <definedName name="_LWH3" localSheetId="5">#REF!</definedName>
    <definedName name="_LWH3">#REF!</definedName>
    <definedName name="_M01" localSheetId="5">#REF!</definedName>
    <definedName name="_M01">#REF!</definedName>
    <definedName name="_M02" localSheetId="5">#REF!</definedName>
    <definedName name="_M02">#REF!</definedName>
    <definedName name="_M03" localSheetId="5">#REF!</definedName>
    <definedName name="_M03">#REF!</definedName>
    <definedName name="_M04" localSheetId="5">#REF!</definedName>
    <definedName name="_M04">#REF!</definedName>
    <definedName name="_M2" localSheetId="5">#REF!</definedName>
    <definedName name="_M2">#REF!</definedName>
    <definedName name="_MaL1" localSheetId="5">#REF!</definedName>
    <definedName name="_MaL1">#REF!</definedName>
    <definedName name="_MaL2" localSheetId="5">#REF!</definedName>
    <definedName name="_MaL2">#REF!</definedName>
    <definedName name="_MatInverse_In" localSheetId="5" hidden="1">#REF!</definedName>
    <definedName name="_MatInverse_In" hidden="1">#REF!</definedName>
    <definedName name="_MatMult_A" localSheetId="5" hidden="1">#REF!</definedName>
    <definedName name="_MatMult_A" hidden="1">#REF!</definedName>
    <definedName name="_MatMult_AxB" localSheetId="5" hidden="1">#REF!</definedName>
    <definedName name="_MatMult_AxB" hidden="1">#REF!</definedName>
    <definedName name="_MatMult_B" localSheetId="5" hidden="1">#REF!</definedName>
    <definedName name="_MatMult_B" hidden="1">#REF!</definedName>
    <definedName name="_MBL1">'[5]TYPE-1'!$T$9</definedName>
    <definedName name="_mcv1" localSheetId="5">#REF!</definedName>
    <definedName name="_mcv1">#REF!</definedName>
    <definedName name="_mcv2" localSheetId="5">#REF!</definedName>
    <definedName name="_mcv2">#REF!</definedName>
    <definedName name="_mcv3" localSheetId="5">#REF!</definedName>
    <definedName name="_mcv3">#REF!</definedName>
    <definedName name="_mcv4" localSheetId="5">#REF!</definedName>
    <definedName name="_mcv4">#REF!</definedName>
    <definedName name="_mcv5" localSheetId="5">#REF!</definedName>
    <definedName name="_mcv5">#REF!</definedName>
    <definedName name="_mdidkl" localSheetId="5" hidden="1">#REF!</definedName>
    <definedName name="_mdidkl" hidden="1">#REF!</definedName>
    <definedName name="_mdiidld" localSheetId="5" hidden="1">#REF!</definedName>
    <definedName name="_mdiidld" hidden="1">#REF!</definedName>
    <definedName name="_mdill" localSheetId="5" hidden="1">#REF!</definedName>
    <definedName name="_mdill" hidden="1">#REF!</definedName>
    <definedName name="_mewowo" localSheetId="5" hidden="1">#REF!</definedName>
    <definedName name="_mewowo" hidden="1">#REF!</definedName>
    <definedName name="_mfill" localSheetId="5" hidden="1">#REF!</definedName>
    <definedName name="_mfill" hidden="1">#REF!</definedName>
    <definedName name="_MG109" localSheetId="5">#REF!</definedName>
    <definedName name="_MG109">#REF!</definedName>
    <definedName name="_MG135" localSheetId="5">#REF!</definedName>
    <definedName name="_MG135">#REF!</definedName>
    <definedName name="_MG15" localSheetId="5">#REF!</definedName>
    <definedName name="_MG15">#REF!</definedName>
    <definedName name="_MG3" localSheetId="5">#REF!</definedName>
    <definedName name="_MG3">#REF!</definedName>
    <definedName name="_MG43" localSheetId="5">#REF!</definedName>
    <definedName name="_MG43">#REF!</definedName>
    <definedName name="_MG44" localSheetId="5">#REF!</definedName>
    <definedName name="_MG44">#REF!</definedName>
    <definedName name="_MG46" localSheetId="5">#REF!</definedName>
    <definedName name="_MG46">#REF!</definedName>
    <definedName name="_MG57" localSheetId="5">#REF!</definedName>
    <definedName name="_MG57">#REF!</definedName>
    <definedName name="_MG6" localSheetId="5">#REF!</definedName>
    <definedName name="_MG6">#REF!</definedName>
    <definedName name="_MG8" localSheetId="5">#REF!</definedName>
    <definedName name="_MG8">#REF!</definedName>
    <definedName name="_MG9" localSheetId="5">#REF!</definedName>
    <definedName name="_MG9">#REF!</definedName>
    <definedName name="_mgfill" localSheetId="5" hidden="1">#REF!</definedName>
    <definedName name="_mgfill" hidden="1">#REF!</definedName>
    <definedName name="_mhw1" localSheetId="5">#REF!</definedName>
    <definedName name="_mhw1">#REF!</definedName>
    <definedName name="_mielel" localSheetId="5" hidden="1">#REF!</definedName>
    <definedName name="_mielel" hidden="1">#REF!</definedName>
    <definedName name="_miilelld" localSheetId="5" hidden="1">#REF!</definedName>
    <definedName name="_miilelld" hidden="1">#REF!</definedName>
    <definedName name="_mill" localSheetId="5" hidden="1">#REF!</definedName>
    <definedName name="_mill" hidden="1">#REF!</definedName>
    <definedName name="_mn1" localSheetId="5">#REF!</definedName>
    <definedName name="_mn1">#REF!</definedName>
    <definedName name="_mqdidl" localSheetId="5" hidden="1">#REF!</definedName>
    <definedName name="_mqdidl" hidden="1">#REF!</definedName>
    <definedName name="_MS109" localSheetId="5">#REF!</definedName>
    <definedName name="_MS109">#REF!</definedName>
    <definedName name="_MS135" localSheetId="5">#REF!</definedName>
    <definedName name="_MS135">#REF!</definedName>
    <definedName name="_MS15" localSheetId="5">#REF!</definedName>
    <definedName name="_MS15">#REF!</definedName>
    <definedName name="_MS3" localSheetId="5">#REF!</definedName>
    <definedName name="_MS3">#REF!</definedName>
    <definedName name="_MS43" localSheetId="5">#REF!</definedName>
    <definedName name="_MS43">#REF!</definedName>
    <definedName name="_MS44" localSheetId="5">#REF!</definedName>
    <definedName name="_MS44">#REF!</definedName>
    <definedName name="_MS46" localSheetId="5">#REF!</definedName>
    <definedName name="_MS46">#REF!</definedName>
    <definedName name="_MS57" localSheetId="5">#REF!</definedName>
    <definedName name="_MS57">#REF!</definedName>
    <definedName name="_MS6" localSheetId="5">#REF!</definedName>
    <definedName name="_MS6">#REF!</definedName>
    <definedName name="_MS8" localSheetId="5">#REF!</definedName>
    <definedName name="_MS8">#REF!</definedName>
    <definedName name="_MS9" localSheetId="5">#REF!</definedName>
    <definedName name="_MS9">#REF!</definedName>
    <definedName name="_mvw1" localSheetId="5">#REF!</definedName>
    <definedName name="_mvw1">#REF!</definedName>
    <definedName name="_mz1" localSheetId="5">#REF!</definedName>
    <definedName name="_mz1">#REF!</definedName>
    <definedName name="_naeil" localSheetId="5" hidden="1">#REF!</definedName>
    <definedName name="_naeil" hidden="1">#REF!</definedName>
    <definedName name="_naiel" localSheetId="5" hidden="1">#REF!</definedName>
    <definedName name="_naiel" hidden="1">#REF!</definedName>
    <definedName name="_naill" localSheetId="5" hidden="1">#REF!</definedName>
    <definedName name="_naill" hidden="1">#REF!</definedName>
    <definedName name="_ncikl" localSheetId="5" hidden="1">#REF!</definedName>
    <definedName name="_ncikl" hidden="1">#REF!</definedName>
    <definedName name="_ndiel" localSheetId="5" hidden="1">#REF!</definedName>
    <definedName name="_ndiel" hidden="1">#REF!</definedName>
    <definedName name="_ndill" localSheetId="5" hidden="1">#REF!</definedName>
    <definedName name="_ndill" hidden="1">#REF!</definedName>
    <definedName name="_new" localSheetId="5" hidden="1">#REF!</definedName>
    <definedName name="_new" hidden="1">#REF!</definedName>
    <definedName name="_new2" localSheetId="5" hidden="1">#REF!</definedName>
    <definedName name="_new2" hidden="1">#REF!</definedName>
    <definedName name="_ngsndi" localSheetId="5" hidden="1">#REF!</definedName>
    <definedName name="_ngsndi" hidden="1">#REF!</definedName>
    <definedName name="_nilei" localSheetId="5" hidden="1">#REF!</definedName>
    <definedName name="_nilei" hidden="1">#REF!</definedName>
    <definedName name="_nilief" localSheetId="5" hidden="1">#REF!</definedName>
    <definedName name="_nilief" hidden="1">#REF!</definedName>
    <definedName name="_nill" localSheetId="5" hidden="1">#REF!</definedName>
    <definedName name="_nill" hidden="1">#REF!</definedName>
    <definedName name="_NLL1" localSheetId="5">#REF!</definedName>
    <definedName name="_NLL1">#REF!</definedName>
    <definedName name="_NLL2" localSheetId="5">#REF!</definedName>
    <definedName name="_NLL2">#REF!</definedName>
    <definedName name="_NLL3" localSheetId="5">#REF!</definedName>
    <definedName name="_NLL3">#REF!</definedName>
    <definedName name="_NLL4" localSheetId="5">#REF!</definedName>
    <definedName name="_NLL4">#REF!</definedName>
    <definedName name="_NLL5" localSheetId="5">#REF!</definedName>
    <definedName name="_NLL5">#REF!</definedName>
    <definedName name="_NMB96" localSheetId="5">#REF!</definedName>
    <definedName name="_NMB96">#REF!</definedName>
    <definedName name="_NN155" localSheetId="5">#REF!</definedName>
    <definedName name="_NN155">#REF!</definedName>
    <definedName name="_NN41" localSheetId="5">#REF!</definedName>
    <definedName name="_NN41">#REF!</definedName>
    <definedName name="_NO155" localSheetId="5">#REF!</definedName>
    <definedName name="_NO155">#REF!</definedName>
    <definedName name="_NO41" localSheetId="5">#REF!</definedName>
    <definedName name="_NO41">#REF!</definedName>
    <definedName name="_NP1" localSheetId="5">#REF!</definedName>
    <definedName name="_NP1">#REF!</definedName>
    <definedName name="_NP2" localSheetId="5">#REF!</definedName>
    <definedName name="_NP2">#REF!</definedName>
    <definedName name="_NS1" localSheetId="5">#REF!</definedName>
    <definedName name="_NS1">#REF!</definedName>
    <definedName name="_NS2" localSheetId="5">#REF!</definedName>
    <definedName name="_NS2">#REF!</definedName>
    <definedName name="_NS3" localSheetId="5">#REF!</definedName>
    <definedName name="_NS3">#REF!</definedName>
    <definedName name="_NS4" localSheetId="5">#REF!</definedName>
    <definedName name="_NS4">#REF!</definedName>
    <definedName name="_NSH1" localSheetId="5">#REF!</definedName>
    <definedName name="_NSH1">#REF!</definedName>
    <definedName name="_NSH2" localSheetId="5">#REF!</definedName>
    <definedName name="_NSH2">#REF!</definedName>
    <definedName name="_nsill" localSheetId="5" hidden="1">#REF!</definedName>
    <definedName name="_nsill" hidden="1">#REF!</definedName>
    <definedName name="_nsoidi" localSheetId="5" hidden="1">#REF!</definedName>
    <definedName name="_nsoidi" hidden="1">#REF!</definedName>
    <definedName name="_nsu1" localSheetId="5">#REF!</definedName>
    <definedName name="_nsu1">#REF!</definedName>
    <definedName name="_nz1" localSheetId="5">#REF!</definedName>
    <definedName name="_nz1">#REF!</definedName>
    <definedName name="_O">"○"</definedName>
    <definedName name="_O01" localSheetId="5">#REF!</definedName>
    <definedName name="_O01">#REF!</definedName>
    <definedName name="_O02" localSheetId="5">#REF!</definedName>
    <definedName name="_O02">#REF!</definedName>
    <definedName name="_O03" localSheetId="5">#REF!=#REF!</definedName>
    <definedName name="_O03">#REF!=#REF!</definedName>
    <definedName name="_O04" localSheetId="5">#REF!</definedName>
    <definedName name="_O04">#REF!</definedName>
    <definedName name="_O05" localSheetId="5">#REF!</definedName>
    <definedName name="_O05">#REF!</definedName>
    <definedName name="_O08" localSheetId="5">#REF!</definedName>
    <definedName name="_O08">#REF!</definedName>
    <definedName name="_O09" localSheetId="5">#REF!</definedName>
    <definedName name="_O09">#REF!</definedName>
    <definedName name="_O10" localSheetId="5">#REF!</definedName>
    <definedName name="_O10">#REF!</definedName>
    <definedName name="_O11" localSheetId="5">#REF!</definedName>
    <definedName name="_O11">#REF!</definedName>
    <definedName name="_O12" localSheetId="5">#REF!</definedName>
    <definedName name="_O12">#REF!</definedName>
    <definedName name="_O13" localSheetId="5">#REF!</definedName>
    <definedName name="_O13">#REF!</definedName>
    <definedName name="_O14" localSheetId="5">#REF!</definedName>
    <definedName name="_O14">#REF!</definedName>
    <definedName name="_O15" localSheetId="5">#REF!</definedName>
    <definedName name="_O15">#REF!</definedName>
    <definedName name="_oill" localSheetId="5" hidden="1">#REF!</definedName>
    <definedName name="_oill" hidden="1">#REF!</definedName>
    <definedName name="_oillu" localSheetId="5" hidden="1">#REF!</definedName>
    <definedName name="_oillu" hidden="1">#REF!</definedName>
    <definedName name="_Order1" hidden="1">255</definedName>
    <definedName name="_Order2" hidden="1">255</definedName>
    <definedName name="_OT216">#N/A</definedName>
    <definedName name="_OT220">#N/A</definedName>
    <definedName name="_OT224">#N/A</definedName>
    <definedName name="_p01" localSheetId="5">#REF!</definedName>
    <definedName name="_p01">#REF!</definedName>
    <definedName name="_P1" localSheetId="5">#REF!</definedName>
    <definedName name="_P1">#REF!</definedName>
    <definedName name="_P10" localSheetId="5">#REF!</definedName>
    <definedName name="_P10">#REF!</definedName>
    <definedName name="_P11" localSheetId="5">#REF!</definedName>
    <definedName name="_P11">#REF!</definedName>
    <definedName name="_P12" localSheetId="5">#REF!</definedName>
    <definedName name="_P12">#REF!</definedName>
    <definedName name="_P125" localSheetId="5">#REF!</definedName>
    <definedName name="_P125">#REF!</definedName>
    <definedName name="_P129" localSheetId="5">#REF!</definedName>
    <definedName name="_P129">#REF!</definedName>
    <definedName name="_P13" localSheetId="5">#REF!</definedName>
    <definedName name="_P13">#REF!</definedName>
    <definedName name="_P130" localSheetId="5">#REF!</definedName>
    <definedName name="_P130">#REF!</definedName>
    <definedName name="_P131" localSheetId="5">#REF!</definedName>
    <definedName name="_P131">#REF!</definedName>
    <definedName name="_P132" localSheetId="5">#REF!</definedName>
    <definedName name="_P132">#REF!</definedName>
    <definedName name="_P133" localSheetId="5">#REF!</definedName>
    <definedName name="_P133">#REF!</definedName>
    <definedName name="_P134" localSheetId="5">#REF!</definedName>
    <definedName name="_P134">#REF!</definedName>
    <definedName name="_P135" localSheetId="5">#REF!</definedName>
    <definedName name="_P135">#REF!</definedName>
    <definedName name="_P136" localSheetId="5">#REF!</definedName>
    <definedName name="_P136">#REF!</definedName>
    <definedName name="_P137" localSheetId="5">#REF!</definedName>
    <definedName name="_P137">#REF!</definedName>
    <definedName name="_P138" localSheetId="5">#REF!</definedName>
    <definedName name="_P138">#REF!</definedName>
    <definedName name="_P139" localSheetId="5">#REF!</definedName>
    <definedName name="_P139">#REF!</definedName>
    <definedName name="_P14" localSheetId="5">#REF!</definedName>
    <definedName name="_P14">#REF!</definedName>
    <definedName name="_P140" localSheetId="5">#REF!</definedName>
    <definedName name="_P140">#REF!</definedName>
    <definedName name="_P141" localSheetId="5">#REF!</definedName>
    <definedName name="_P141">#REF!</definedName>
    <definedName name="_P142" localSheetId="5">#REF!</definedName>
    <definedName name="_P142">#REF!</definedName>
    <definedName name="_P143" localSheetId="5">#REF!</definedName>
    <definedName name="_P143">#REF!</definedName>
    <definedName name="_P144" localSheetId="5">#REF!</definedName>
    <definedName name="_P144">#REF!</definedName>
    <definedName name="_P145" localSheetId="5">#REF!</definedName>
    <definedName name="_P145">#REF!</definedName>
    <definedName name="_P146" localSheetId="5">#REF!</definedName>
    <definedName name="_P146">#REF!</definedName>
    <definedName name="_P147" localSheetId="5">#REF!</definedName>
    <definedName name="_P147">#REF!</definedName>
    <definedName name="_P148" localSheetId="5">#REF!</definedName>
    <definedName name="_P148">#REF!</definedName>
    <definedName name="_P149" localSheetId="5">#REF!</definedName>
    <definedName name="_P149">#REF!</definedName>
    <definedName name="_P15" localSheetId="5">#REF!</definedName>
    <definedName name="_P15">#REF!</definedName>
    <definedName name="_P150" localSheetId="5">#REF!</definedName>
    <definedName name="_P150">#REF!</definedName>
    <definedName name="_P151" localSheetId="5">#REF!</definedName>
    <definedName name="_P151">#REF!</definedName>
    <definedName name="_P152" localSheetId="5">#REF!</definedName>
    <definedName name="_P152">#REF!</definedName>
    <definedName name="_P153" localSheetId="5">#REF!</definedName>
    <definedName name="_P153">#REF!</definedName>
    <definedName name="_P154" localSheetId="5">#REF!</definedName>
    <definedName name="_P154">#REF!</definedName>
    <definedName name="_P155" localSheetId="5">#REF!</definedName>
    <definedName name="_P155">#REF!</definedName>
    <definedName name="_P156" localSheetId="5">#REF!</definedName>
    <definedName name="_P156">#REF!</definedName>
    <definedName name="_P157" localSheetId="5">#REF!</definedName>
    <definedName name="_P157">#REF!</definedName>
    <definedName name="_P158" localSheetId="5">#REF!</definedName>
    <definedName name="_P158">#REF!</definedName>
    <definedName name="_P159" localSheetId="5">#REF!</definedName>
    <definedName name="_P159">#REF!</definedName>
    <definedName name="_P16" localSheetId="5">#REF!</definedName>
    <definedName name="_P16">#REF!</definedName>
    <definedName name="_P160" localSheetId="5">#REF!</definedName>
    <definedName name="_P160">#REF!</definedName>
    <definedName name="_P17" localSheetId="5">#REF!</definedName>
    <definedName name="_P17">#REF!</definedName>
    <definedName name="_P18" localSheetId="5">#REF!</definedName>
    <definedName name="_P18">#REF!</definedName>
    <definedName name="_P185" localSheetId="5">#REF!</definedName>
    <definedName name="_P185">#REF!</definedName>
    <definedName name="_P19" localSheetId="5">#REF!</definedName>
    <definedName name="_P19">#REF!</definedName>
    <definedName name="_P193" localSheetId="5">#REF!</definedName>
    <definedName name="_P193">#REF!</definedName>
    <definedName name="_P194" localSheetId="5">#REF!</definedName>
    <definedName name="_P194">#REF!</definedName>
    <definedName name="_P195" localSheetId="5">#REF!</definedName>
    <definedName name="_P195">#REF!</definedName>
    <definedName name="_P196" localSheetId="5">#REF!</definedName>
    <definedName name="_P196">#REF!</definedName>
    <definedName name="_P197" localSheetId="5">#REF!</definedName>
    <definedName name="_P197">#REF!</definedName>
    <definedName name="_P198" localSheetId="5">#REF!</definedName>
    <definedName name="_P198">#REF!</definedName>
    <definedName name="_P199" localSheetId="5">#REF!</definedName>
    <definedName name="_P199">#REF!</definedName>
    <definedName name="_P2" localSheetId="5">#REF!</definedName>
    <definedName name="_P2">#REF!</definedName>
    <definedName name="_P20" localSheetId="5">#REF!</definedName>
    <definedName name="_P20">#REF!</definedName>
    <definedName name="_P200" localSheetId="5">#REF!</definedName>
    <definedName name="_P200">#REF!</definedName>
    <definedName name="_P201" localSheetId="5">#REF!</definedName>
    <definedName name="_P201">#REF!</definedName>
    <definedName name="_P202" localSheetId="5">#REF!</definedName>
    <definedName name="_P202">#REF!</definedName>
    <definedName name="_P203" localSheetId="5">#REF!</definedName>
    <definedName name="_P203">#REF!</definedName>
    <definedName name="_P204" localSheetId="5">#REF!</definedName>
    <definedName name="_P204">#REF!</definedName>
    <definedName name="_P205" localSheetId="5">#REF!</definedName>
    <definedName name="_P205">#REF!</definedName>
    <definedName name="_P206" localSheetId="5">#REF!</definedName>
    <definedName name="_P206">#REF!</definedName>
    <definedName name="_P207" localSheetId="5">#REF!</definedName>
    <definedName name="_P207">#REF!</definedName>
    <definedName name="_P208" localSheetId="5">#REF!</definedName>
    <definedName name="_P208">#REF!</definedName>
    <definedName name="_P209" localSheetId="5">#REF!</definedName>
    <definedName name="_P209">#REF!</definedName>
    <definedName name="_P21" localSheetId="5">#REF!</definedName>
    <definedName name="_P21">#REF!</definedName>
    <definedName name="_P210" localSheetId="5">#REF!</definedName>
    <definedName name="_P210">#REF!</definedName>
    <definedName name="_P211" localSheetId="5">#REF!</definedName>
    <definedName name="_P211">#REF!</definedName>
    <definedName name="_P212" localSheetId="5">#REF!</definedName>
    <definedName name="_P212">#REF!</definedName>
    <definedName name="_P213" localSheetId="5">#REF!</definedName>
    <definedName name="_P213">#REF!</definedName>
    <definedName name="_P214" localSheetId="5">#REF!</definedName>
    <definedName name="_P214">#REF!</definedName>
    <definedName name="_P215" localSheetId="5">#REF!</definedName>
    <definedName name="_P215">#REF!</definedName>
    <definedName name="_P216" localSheetId="5">#REF!</definedName>
    <definedName name="_P216">#REF!</definedName>
    <definedName name="_P217" localSheetId="5">#REF!</definedName>
    <definedName name="_P217">#REF!</definedName>
    <definedName name="_P218" localSheetId="5">#REF!</definedName>
    <definedName name="_P218">#REF!</definedName>
    <definedName name="_P219" localSheetId="5">#REF!</definedName>
    <definedName name="_P219">#REF!</definedName>
    <definedName name="_P22" localSheetId="5">#REF!</definedName>
    <definedName name="_P22">#REF!</definedName>
    <definedName name="_P220" localSheetId="5">#REF!</definedName>
    <definedName name="_P220">#REF!</definedName>
    <definedName name="_P221" localSheetId="5">#REF!</definedName>
    <definedName name="_P221">#REF!</definedName>
    <definedName name="_P222" localSheetId="5">#REF!</definedName>
    <definedName name="_P222">#REF!</definedName>
    <definedName name="_P223" localSheetId="5">#REF!</definedName>
    <definedName name="_P223">#REF!</definedName>
    <definedName name="_P224" localSheetId="5">#REF!</definedName>
    <definedName name="_P224">#REF!</definedName>
    <definedName name="_P23" localSheetId="5">#REF!</definedName>
    <definedName name="_P23">#REF!</definedName>
    <definedName name="_P24" localSheetId="5">#REF!</definedName>
    <definedName name="_P24">#REF!</definedName>
    <definedName name="_P25" localSheetId="5">#REF!</definedName>
    <definedName name="_P25">#REF!</definedName>
    <definedName name="_P26" localSheetId="5">#REF!</definedName>
    <definedName name="_P26">#REF!</definedName>
    <definedName name="_P27" localSheetId="5">#REF!</definedName>
    <definedName name="_P27">#REF!</definedName>
    <definedName name="_P28" localSheetId="5">#REF!</definedName>
    <definedName name="_P28">#REF!</definedName>
    <definedName name="_P29" localSheetId="5">#REF!</definedName>
    <definedName name="_P29">#REF!</definedName>
    <definedName name="_P3" hidden="1">{#N/A,#N/A,FALSE,"배수1"}</definedName>
    <definedName name="_P30" localSheetId="5">#REF!</definedName>
    <definedName name="_P30">#REF!</definedName>
    <definedName name="_P31" localSheetId="5">#REF!</definedName>
    <definedName name="_P31">#REF!</definedName>
    <definedName name="_P32" localSheetId="5">#REF!</definedName>
    <definedName name="_P32">#REF!</definedName>
    <definedName name="_P4" hidden="1">{#N/A,#N/A,FALSE,"혼합골재"}</definedName>
    <definedName name="_P5" hidden="1">{#N/A,#N/A,FALSE,"배수1"}</definedName>
    <definedName name="_P6" hidden="1">{#N/A,#N/A,FALSE,"2~8번"}</definedName>
    <definedName name="_p7" localSheetId="5">[0]!BlankMacro1</definedName>
    <definedName name="_p7">[0]!BlankMacro1</definedName>
    <definedName name="_P77" localSheetId="5">[0]!BlankMacro1</definedName>
    <definedName name="_P77">[0]!BlankMacro1</definedName>
    <definedName name="_P8" localSheetId="5">#REF!</definedName>
    <definedName name="_P8">#REF!</definedName>
    <definedName name="_P9" localSheetId="5">#REF!</definedName>
    <definedName name="_P9">#REF!</definedName>
    <definedName name="_P91" localSheetId="5">#REF!</definedName>
    <definedName name="_P91">#REF!</definedName>
    <definedName name="_pa1" localSheetId="5">#REF!</definedName>
    <definedName name="_pa1">#REF!</definedName>
    <definedName name="_pa2" localSheetId="5">#REF!</definedName>
    <definedName name="_pa2">#REF!</definedName>
    <definedName name="_paeil" localSheetId="5" hidden="1">#REF!</definedName>
    <definedName name="_paeil" hidden="1">#REF!</definedName>
    <definedName name="_paeilax" localSheetId="5" hidden="1">#REF!</definedName>
    <definedName name="_paeilax" hidden="1">#REF!</definedName>
    <definedName name="_PAG1" localSheetId="5">#REF!</definedName>
    <definedName name="_PAG1">#REF!</definedName>
    <definedName name="_PAG2" localSheetId="5">#REF!</definedName>
    <definedName name="_PAG2">#REF!</definedName>
    <definedName name="_PAG3" localSheetId="5">#REF!</definedName>
    <definedName name="_PAG3">#REF!</definedName>
    <definedName name="_PAG4" localSheetId="5">#REF!</definedName>
    <definedName name="_PAG4">#REF!</definedName>
    <definedName name="_PAG5" localSheetId="5">#REF!</definedName>
    <definedName name="_PAG5">#REF!</definedName>
    <definedName name="_paielo" localSheetId="5" hidden="1">#REF!</definedName>
    <definedName name="_paielo" hidden="1">#REF!</definedName>
    <definedName name="_paiill" localSheetId="5" hidden="1">#REF!</definedName>
    <definedName name="_paiill" hidden="1">#REF!</definedName>
    <definedName name="_paile" localSheetId="5" hidden="1">#REF!</definedName>
    <definedName name="_paile" hidden="1">#REF!</definedName>
    <definedName name="_paill" localSheetId="5" hidden="1">#REF!</definedName>
    <definedName name="_paill" hidden="1">#REF!</definedName>
    <definedName name="_Parse_In" localSheetId="5" hidden="1">#REF!</definedName>
    <definedName name="_Parse_In" hidden="1">#REF!</definedName>
    <definedName name="_Parse_Out" localSheetId="5" hidden="1">#REF!</definedName>
    <definedName name="_Parse_Out" hidden="1">#REF!</definedName>
    <definedName name="_PB1" localSheetId="5">#REF!</definedName>
    <definedName name="_PB1">#REF!</definedName>
    <definedName name="_PB2" localSheetId="5">#REF!</definedName>
    <definedName name="_PB2">#REF!</definedName>
    <definedName name="_PB3" localSheetId="5">#REF!</definedName>
    <definedName name="_PB3">#REF!</definedName>
    <definedName name="_PD1" localSheetId="5">#REF!</definedName>
    <definedName name="_PD1">#REF!</definedName>
    <definedName name="_PD11" localSheetId="5">#REF!</definedName>
    <definedName name="_PD11">#REF!</definedName>
    <definedName name="_PD2" localSheetId="5">#REF!</definedName>
    <definedName name="_PD2">#REF!</definedName>
    <definedName name="_PD22" localSheetId="5">#REF!</definedName>
    <definedName name="_PD22">#REF!</definedName>
    <definedName name="_PD3" localSheetId="5">#REF!</definedName>
    <definedName name="_PD3">#REF!</definedName>
    <definedName name="_PD33" localSheetId="5">#REF!</definedName>
    <definedName name="_PD33">#REF!</definedName>
    <definedName name="_PD4" localSheetId="5">#REF!</definedName>
    <definedName name="_PD4">#REF!</definedName>
    <definedName name="_PD44" localSheetId="5">#REF!</definedName>
    <definedName name="_PD44">#REF!</definedName>
    <definedName name="_PD5" localSheetId="5">#REF!</definedName>
    <definedName name="_PD5">#REF!</definedName>
    <definedName name="_PD55" localSheetId="5">#REF!</definedName>
    <definedName name="_PD55">#REF!</definedName>
    <definedName name="_PDX1" localSheetId="5">#REF!</definedName>
    <definedName name="_PDX1">#REF!</definedName>
    <definedName name="_PDX2" localSheetId="5">#REF!</definedName>
    <definedName name="_PDX2">#REF!</definedName>
    <definedName name="_PDX3" localSheetId="5">#REF!</definedName>
    <definedName name="_PDX3">#REF!</definedName>
    <definedName name="_PDX4" localSheetId="5">#REF!</definedName>
    <definedName name="_PDX4">#REF!</definedName>
    <definedName name="_PDX5" localSheetId="5">#REF!</definedName>
    <definedName name="_PDX5">#REF!</definedName>
    <definedName name="_pe22" localSheetId="5">#REF!</definedName>
    <definedName name="_pe22">#REF!</definedName>
    <definedName name="_pedill" localSheetId="5" hidden="1">#REF!</definedName>
    <definedName name="_pedill" hidden="1">#REF!</definedName>
    <definedName name="_peeil" localSheetId="5" hidden="1">#REF!</definedName>
    <definedName name="_peeil" hidden="1">#REF!</definedName>
    <definedName name="_pefpepf" localSheetId="5" hidden="1">#REF!</definedName>
    <definedName name="_pefpepf" hidden="1">#REF!</definedName>
    <definedName name="_pegrill" localSheetId="5" hidden="1">#REF!</definedName>
    <definedName name="_pegrill" hidden="1">#REF!</definedName>
    <definedName name="_peill" localSheetId="5" hidden="1">#REF!</definedName>
    <definedName name="_peill" hidden="1">#REF!</definedName>
    <definedName name="_peip" localSheetId="5" hidden="1">#REF!</definedName>
    <definedName name="_peip" hidden="1">#REF!</definedName>
    <definedName name="_peoioep" localSheetId="5" hidden="1">#REF!</definedName>
    <definedName name="_peoioep" hidden="1">#REF!</definedName>
    <definedName name="_pepck" localSheetId="5" hidden="1">#REF!</definedName>
    <definedName name="_pepck" hidden="1">#REF!</definedName>
    <definedName name="_pepckg" localSheetId="5" hidden="1">#REF!</definedName>
    <definedName name="_pepckg" hidden="1">#REF!</definedName>
    <definedName name="_pepeoiio" localSheetId="5" hidden="1">#REF!</definedName>
    <definedName name="_pepeoiio" hidden="1">#REF!</definedName>
    <definedName name="_perig" localSheetId="5" hidden="1">#REF!</definedName>
    <definedName name="_perig" hidden="1">#REF!</definedName>
    <definedName name="_perriw" localSheetId="5" hidden="1">#REF!</definedName>
    <definedName name="_perriw" hidden="1">#REF!</definedName>
    <definedName name="_pew2l" localSheetId="5" hidden="1">#REF!</definedName>
    <definedName name="_pew2l" hidden="1">#REF!</definedName>
    <definedName name="_pfil" localSheetId="5" hidden="1">#REF!</definedName>
    <definedName name="_pfil" hidden="1">#REF!</definedName>
    <definedName name="_ph1" localSheetId="5">#REF!</definedName>
    <definedName name="_ph1">#REF!</definedName>
    <definedName name="_PH2" localSheetId="5">#REF!</definedName>
    <definedName name="_PH2">#REF!</definedName>
    <definedName name="_PH3" localSheetId="5">#REF!</definedName>
    <definedName name="_PH3">#REF!</definedName>
    <definedName name="_phi1" localSheetId="5">#REF!</definedName>
    <definedName name="_phi1">#REF!</definedName>
    <definedName name="_phi3" localSheetId="5">#REF!</definedName>
    <definedName name="_phi3">#REF!</definedName>
    <definedName name="_phkdie" localSheetId="5" hidden="1">#REF!</definedName>
    <definedName name="_phkdie" hidden="1">#REF!</definedName>
    <definedName name="_PI1" localSheetId="5">#REF!</definedName>
    <definedName name="_PI1">#REF!</definedName>
    <definedName name="_PI2" localSheetId="5">#REF!</definedName>
    <definedName name="_PI2">#REF!</definedName>
    <definedName name="_PI48" localSheetId="5">#REF!</definedName>
    <definedName name="_PI48">#REF!</definedName>
    <definedName name="_PI60" localSheetId="5">#REF!</definedName>
    <definedName name="_PI60">#REF!</definedName>
    <definedName name="_piagli" localSheetId="5" hidden="1">#REF!</definedName>
    <definedName name="_piagli" hidden="1">#REF!</definedName>
    <definedName name="_pie2" localSheetId="5" hidden="1">#REF!</definedName>
    <definedName name="_pie2" hidden="1">#REF!</definedName>
    <definedName name="_piepg" localSheetId="5" hidden="1">#REF!</definedName>
    <definedName name="_piepg" hidden="1">#REF!</definedName>
    <definedName name="_PIER_FOOTING" localSheetId="5">#REF!</definedName>
    <definedName name="_PIER_FOOTING">#REF!</definedName>
    <definedName name="_PIER_SHOE" localSheetId="5">#REF!</definedName>
    <definedName name="_PIER_SHOE">#REF!</definedName>
    <definedName name="_PIER_X_M" localSheetId="5">#REF!</definedName>
    <definedName name="_PIER_X_M">#REF!</definedName>
    <definedName name="_PIER_Y_M" localSheetId="5">#REF!</definedName>
    <definedName name="_PIER_Y_M">#REF!</definedName>
    <definedName name="_piewoeih" localSheetId="5" hidden="1">#REF!</definedName>
    <definedName name="_piewoeih" hidden="1">#REF!</definedName>
    <definedName name="_pill" localSheetId="5" hidden="1">#REF!</definedName>
    <definedName name="_pill" hidden="1">#REF!</definedName>
    <definedName name="_pill22" localSheetId="5" hidden="1">#REF!</definedName>
    <definedName name="_pill22" hidden="1">#REF!</definedName>
    <definedName name="_pillz" localSheetId="5" hidden="1">#REF!</definedName>
    <definedName name="_pillz" hidden="1">#REF!</definedName>
    <definedName name="_pioea" localSheetId="5" hidden="1">#REF!</definedName>
    <definedName name="_pioea" hidden="1">#REF!</definedName>
    <definedName name="_piwoeill" localSheetId="5" hidden="1">#REF!</definedName>
    <definedName name="_piwoeill" hidden="1">#REF!</definedName>
    <definedName name="_pjkls" localSheetId="5" hidden="1">#REF!</definedName>
    <definedName name="_pjkls" hidden="1">#REF!</definedName>
    <definedName name="_pl1" localSheetId="5">#REF!</definedName>
    <definedName name="_pl1">#REF!</definedName>
    <definedName name="_PL2" localSheetId="5">#REF!</definedName>
    <definedName name="_PL2">#REF!</definedName>
    <definedName name="_PL3" localSheetId="5">#REF!</definedName>
    <definedName name="_PL3">#REF!</definedName>
    <definedName name="_PNO10" localSheetId="5">#REF!</definedName>
    <definedName name="_PNO10">#REF!</definedName>
    <definedName name="_PNO3" localSheetId="5">#REF!</definedName>
    <definedName name="_PNO3">#REF!</definedName>
    <definedName name="_PNO4" localSheetId="5">#REF!</definedName>
    <definedName name="_PNO4">#REF!</definedName>
    <definedName name="_PNO5" localSheetId="5">#REF!</definedName>
    <definedName name="_PNO5">#REF!</definedName>
    <definedName name="_PNO6" localSheetId="5">#REF!</definedName>
    <definedName name="_PNO6">#REF!</definedName>
    <definedName name="_PNO7" localSheetId="5">#REF!</definedName>
    <definedName name="_PNO7">#REF!</definedName>
    <definedName name="_PNO8" localSheetId="5">#REF!</definedName>
    <definedName name="_PNO8">#REF!</definedName>
    <definedName name="_PNO9" localSheetId="5">#REF!</definedName>
    <definedName name="_PNO9">#REF!</definedName>
    <definedName name="_poeisz" localSheetId="5" hidden="1">#REF!</definedName>
    <definedName name="_poeisz" hidden="1">#REF!</definedName>
    <definedName name="_poiee" localSheetId="5" hidden="1">#REF!</definedName>
    <definedName name="_poiee" hidden="1">#REF!</definedName>
    <definedName name="_poieez" localSheetId="5" hidden="1">#REF!</definedName>
    <definedName name="_poieez" hidden="1">#REF!</definedName>
    <definedName name="_poieezd" localSheetId="5" hidden="1">#REF!</definedName>
    <definedName name="_poieezd" hidden="1">#REF!</definedName>
    <definedName name="_poieow" localSheetId="5" hidden="1">#REF!</definedName>
    <definedName name="_poieow" hidden="1">#REF!</definedName>
    <definedName name="_poill" localSheetId="5" hidden="1">#REF!</definedName>
    <definedName name="_poill" hidden="1">#REF!</definedName>
    <definedName name="_poizei" localSheetId="5" hidden="1">#REF!</definedName>
    <definedName name="_poizei" hidden="1">#REF!</definedName>
    <definedName name="_poqieilz" localSheetId="5" hidden="1">#REF!</definedName>
    <definedName name="_poqieilz" hidden="1">#REF!</definedName>
    <definedName name="_PP2" localSheetId="5">#REF!</definedName>
    <definedName name="_PP2">#REF!</definedName>
    <definedName name="_PP3" localSheetId="5">#REF!</definedName>
    <definedName name="_PP3">#REF!</definedName>
    <definedName name="_ppill" localSheetId="5" hidden="1">#REF!</definedName>
    <definedName name="_ppill" hidden="1">#REF!</definedName>
    <definedName name="_pppeidi" localSheetId="5" hidden="1">#REF!</definedName>
    <definedName name="_pppeidi" hidden="1">#REF!</definedName>
    <definedName name="_ppqei" localSheetId="5" hidden="1">#REF!</definedName>
    <definedName name="_ppqei" hidden="1">#REF!</definedName>
    <definedName name="_pqeiod" localSheetId="5" hidden="1">#REF!</definedName>
    <definedName name="_pqeiod" hidden="1">#REF!</definedName>
    <definedName name="_pqkslx" localSheetId="5" hidden="1">#REF!</definedName>
    <definedName name="_pqkslx" hidden="1">#REF!</definedName>
    <definedName name="_prada" localSheetId="5" hidden="1">#REF!</definedName>
    <definedName name="_prada" hidden="1">#REF!</definedName>
    <definedName name="_PRI1">#N/A</definedName>
    <definedName name="_PRI2">#N/A</definedName>
    <definedName name="_PRI3">#N/A</definedName>
    <definedName name="_PRI4">#N/A</definedName>
    <definedName name="_PRI5">#N/A</definedName>
    <definedName name="_PRI6">#N/A</definedName>
    <definedName name="_prt2" localSheetId="5">#REF!</definedName>
    <definedName name="_prt2">#REF!</definedName>
    <definedName name="_PRT3" localSheetId="5">#REF!</definedName>
    <definedName name="_PRT3">#REF!</definedName>
    <definedName name="_PSC19" localSheetId="5">#REF!</definedName>
    <definedName name="_PSC19">#REF!</definedName>
    <definedName name="_psiddil" localSheetId="5" hidden="1">#REF!</definedName>
    <definedName name="_psiddil" hidden="1">#REF!</definedName>
    <definedName name="_psill" localSheetId="5" hidden="1">#REF!</definedName>
    <definedName name="_psill" hidden="1">#REF!</definedName>
    <definedName name="_PT2" localSheetId="5">#REF!</definedName>
    <definedName name="_PT2">#REF!</definedName>
    <definedName name="_PT3" localSheetId="5">#REF!</definedName>
    <definedName name="_PT3">#REF!</definedName>
    <definedName name="_PVC100" localSheetId="5">#REF!</definedName>
    <definedName name="_PVC100">#REF!</definedName>
    <definedName name="_PVC125" localSheetId="5">#REF!</definedName>
    <definedName name="_PVC125">#REF!</definedName>
    <definedName name="_PVC150" localSheetId="5">#REF!</definedName>
    <definedName name="_PVC150">#REF!</definedName>
    <definedName name="_PVC30" localSheetId="5">#REF!</definedName>
    <definedName name="_PVC30">#REF!</definedName>
    <definedName name="_PVC50" localSheetId="5">#REF!</definedName>
    <definedName name="_PVC50">#REF!</definedName>
    <definedName name="_px1" localSheetId="5">#REF!</definedName>
    <definedName name="_px1">#REF!</definedName>
    <definedName name="_px2" localSheetId="5">#REF!</definedName>
    <definedName name="_px2">#REF!</definedName>
    <definedName name="_Q" localSheetId="5">#REF!</definedName>
    <definedName name="_Q">#REF!</definedName>
    <definedName name="_q01" localSheetId="5">#REF!</definedName>
    <definedName name="_q01">#REF!</definedName>
    <definedName name="_Q1" localSheetId="5">#REF!</definedName>
    <definedName name="_Q1">#REF!</definedName>
    <definedName name="_Q11" localSheetId="5">#REF!</definedName>
    <definedName name="_Q11">#REF!</definedName>
    <definedName name="_Q2" localSheetId="5">#REF!</definedName>
    <definedName name="_Q2">#REF!</definedName>
    <definedName name="_Q3" localSheetId="5">#REF!</definedName>
    <definedName name="_Q3">#REF!</definedName>
    <definedName name="_Q4" localSheetId="5">BlankMacro1</definedName>
    <definedName name="_Q4">BlankMacro1</definedName>
    <definedName name="_q45" hidden="1">{"'용역비'!$A$4:$C$8"}</definedName>
    <definedName name="_Q5" localSheetId="5">#REF!</definedName>
    <definedName name="_Q5">#REF!</definedName>
    <definedName name="_Q6" localSheetId="5">BlankMacro1</definedName>
    <definedName name="_Q6">BlankMacro1</definedName>
    <definedName name="_Q7" localSheetId="5">BlankMacro1</definedName>
    <definedName name="_Q7">BlankMacro1</definedName>
    <definedName name="_Q8" localSheetId="5">BlankMacro1</definedName>
    <definedName name="_Q8">BlankMacro1</definedName>
    <definedName name="_Q9" localSheetId="5">BlankMacro1</definedName>
    <definedName name="_Q9">BlankMacro1</definedName>
    <definedName name="_qa01" hidden="1">{#N/A,#N/A,FALSE,"2~8번"}</definedName>
    <definedName name="_qa02" hidden="1">{#N/A,#N/A,FALSE,"골재소요량";#N/A,#N/A,FALSE,"골재소요량"}</definedName>
    <definedName name="_qa03" hidden="1">{#N/A,#N/A,FALSE,"구조2"}</definedName>
    <definedName name="_qa04" hidden="1">{#N/A,#N/A,FALSE,"단가표지"}</definedName>
    <definedName name="_qa05" hidden="1">{#N/A,#N/A,FALSE,"배수1"}</definedName>
    <definedName name="_qa06" hidden="1">{#N/A,#N/A,FALSE,"배수2"}</definedName>
    <definedName name="_qa07" hidden="1">{#N/A,#N/A,FALSE,"부대1"}</definedName>
    <definedName name="_qa08" hidden="1">{#N/A,#N/A,FALSE,"부대2"}</definedName>
    <definedName name="_qa10" hidden="1">{#N/A,#N/A,FALSE,"속도"}</definedName>
    <definedName name="_qa11" hidden="1">{#N/A,#N/A,FALSE,"운반시간"}</definedName>
    <definedName name="_qa12" hidden="1">{#N/A,#N/A,FALSE,"이정표"}</definedName>
    <definedName name="_qa13" hidden="1">{#N/A,#N/A,FALSE,"조골재"}</definedName>
    <definedName name="_qa14" hidden="1">{#N/A,#N/A,FALSE,"구조1"}</definedName>
    <definedName name="_qa15" hidden="1">{#N/A,#N/A,FALSE,"토공2"}</definedName>
    <definedName name="_qa16" hidden="1">{#N/A,#N/A,FALSE,"포장1";#N/A,#N/A,FALSE,"포장1"}</definedName>
    <definedName name="_qa17" hidden="1">{#N/A,#N/A,FALSE,"포장2"}</definedName>
    <definedName name="_qa18" hidden="1">{#N/A,#N/A,FALSE,"표지목차"}</definedName>
    <definedName name="_qa19" hidden="1">{#N/A,#N/A,FALSE,"혼합골재"}</definedName>
    <definedName name="_qa20" hidden="1">{#N/A,#N/A,FALSE,"운반시간"}</definedName>
    <definedName name="_qadif" localSheetId="5" hidden="1">#REF!</definedName>
    <definedName name="_qadif" hidden="1">#REF!</definedName>
    <definedName name="_qdazil" localSheetId="5" hidden="1">#REF!</definedName>
    <definedName name="_qdazil" hidden="1">#REF!</definedName>
    <definedName name="_QDT4062">#N/A</definedName>
    <definedName name="_qeewii" localSheetId="5" hidden="1">#REF!</definedName>
    <definedName name="_qeewii" hidden="1">#REF!</definedName>
    <definedName name="_qfjfjfep" localSheetId="5" hidden="1">#REF!</definedName>
    <definedName name="_qfjfjfep" hidden="1">#REF!</definedName>
    <definedName name="_qieox" localSheetId="5" hidden="1">#REF!</definedName>
    <definedName name="_qieox" hidden="1">#REF!</definedName>
    <definedName name="_qill" localSheetId="5" hidden="1">#REF!</definedName>
    <definedName name="_qill" hidden="1">#REF!</definedName>
    <definedName name="_qixln" localSheetId="5" hidden="1">#REF!</definedName>
    <definedName name="_qixln" hidden="1">#REF!</definedName>
    <definedName name="_qkiidl" localSheetId="5" hidden="1">#REF!</definedName>
    <definedName name="_qkiidl" hidden="1">#REF!</definedName>
    <definedName name="_qkzkl" localSheetId="5" hidden="1">#REF!</definedName>
    <definedName name="_qkzkl" hidden="1">#REF!</definedName>
    <definedName name="_QL" localSheetId="5">#REF!</definedName>
    <definedName name="_QL">#REF!</definedName>
    <definedName name="_qlzidle" localSheetId="5" hidden="1">#REF!</definedName>
    <definedName name="_qlzidle" hidden="1">#REF!</definedName>
    <definedName name="_qpdieez" localSheetId="5" hidden="1">#REF!</definedName>
    <definedName name="_qpdieez" hidden="1">#REF!</definedName>
    <definedName name="_qpei" localSheetId="5" hidden="1">#REF!</definedName>
    <definedName name="_qpei" hidden="1">#REF!</definedName>
    <definedName name="_qpeozkd" localSheetId="5" hidden="1">#REF!</definedName>
    <definedName name="_qpeozkd" hidden="1">#REF!</definedName>
    <definedName name="_qpfife" localSheetId="5" hidden="1">#REF!</definedName>
    <definedName name="_qpfife" hidden="1">#REF!</definedName>
    <definedName name="_qpsm" localSheetId="5" hidden="1">#REF!</definedName>
    <definedName name="_qpsm" hidden="1">#REF!</definedName>
    <definedName name="_qpxoe" localSheetId="5" hidden="1">#REF!</definedName>
    <definedName name="_qpxoe" hidden="1">#REF!</definedName>
    <definedName name="_qq3" localSheetId="5">#REF!</definedName>
    <definedName name="_qq3">#REF!</definedName>
    <definedName name="_qqeils" localSheetId="5" hidden="1">#REF!</definedName>
    <definedName name="_qqeils" hidden="1">#REF!</definedName>
    <definedName name="_qs1" localSheetId="5">#REF!</definedName>
    <definedName name="_qs1">#REF!</definedName>
    <definedName name="_qs12" localSheetId="5">#REF!</definedName>
    <definedName name="_qs12">#REF!</definedName>
    <definedName name="_qs2" localSheetId="5">#REF!</definedName>
    <definedName name="_qs2">#REF!</definedName>
    <definedName name="_qs22" localSheetId="5">#REF!</definedName>
    <definedName name="_qs22">#REF!</definedName>
    <definedName name="_QTY1">#N/A</definedName>
    <definedName name="_QTY2">#N/A</definedName>
    <definedName name="_QTY3">#N/A</definedName>
    <definedName name="_QTY4">#N/A</definedName>
    <definedName name="_QTY5">#N/A</definedName>
    <definedName name="_QTY6">#N/A</definedName>
    <definedName name="_qw1" localSheetId="5">#REF!</definedName>
    <definedName name="_qw1">#REF!</definedName>
    <definedName name="_qw2" localSheetId="5">#REF!</definedName>
    <definedName name="_qw2">#REF!</definedName>
    <definedName name="_qw3" localSheetId="5">#REF!</definedName>
    <definedName name="_qw3">#REF!</definedName>
    <definedName name="_qw4" localSheetId="5">#REF!</definedName>
    <definedName name="_qw4">#REF!</definedName>
    <definedName name="_qw5" localSheetId="5">#REF!</definedName>
    <definedName name="_qw5">#REF!</definedName>
    <definedName name="_qw6" localSheetId="5">#REF!</definedName>
    <definedName name="_qw6">#REF!</definedName>
    <definedName name="_qww1" localSheetId="5">#REF!</definedName>
    <definedName name="_qww1">#REF!</definedName>
    <definedName name="_qww2" localSheetId="5">#REF!</definedName>
    <definedName name="_qww2">#REF!</definedName>
    <definedName name="_qww3" localSheetId="5">#REF!</definedName>
    <definedName name="_qww3">#REF!</definedName>
    <definedName name="_qww4" localSheetId="5">#REF!</definedName>
    <definedName name="_qww4">#REF!</definedName>
    <definedName name="_qww5" localSheetId="5">#REF!</definedName>
    <definedName name="_qww5">#REF!</definedName>
    <definedName name="_qww6" localSheetId="5">#REF!</definedName>
    <definedName name="_qww6">#REF!</definedName>
    <definedName name="_qww7" localSheetId="5">#REF!</definedName>
    <definedName name="_qww7">#REF!</definedName>
    <definedName name="_qww8" localSheetId="5">#REF!</definedName>
    <definedName name="_qww8">#REF!</definedName>
    <definedName name="_qww9" localSheetId="5">#REF!</definedName>
    <definedName name="_qww9">#REF!</definedName>
    <definedName name="_qx1" hidden="1">{#N/A,#N/A,FALSE,"운반시간"}</definedName>
    <definedName name="_R10㎝" localSheetId="5">#REF!</definedName>
    <definedName name="_R10㎝">#REF!</definedName>
    <definedName name="_R12㎝" localSheetId="5">#REF!</definedName>
    <definedName name="_R12㎝">#REF!</definedName>
    <definedName name="_R15㎝" localSheetId="5">#REF!</definedName>
    <definedName name="_R15㎝">#REF!</definedName>
    <definedName name="_R18㎝" localSheetId="5">#REF!</definedName>
    <definedName name="_R18㎝">#REF!</definedName>
    <definedName name="_R20㎝" localSheetId="5">#REF!</definedName>
    <definedName name="_R20㎝">#REF!</definedName>
    <definedName name="_R25㎝" localSheetId="5">#REF!</definedName>
    <definedName name="_R25㎝">#REF!</definedName>
    <definedName name="_R30㎝" localSheetId="5">#REF!</definedName>
    <definedName name="_R30㎝">#REF!</definedName>
    <definedName name="_R4㎝이하" localSheetId="5">#REF!</definedName>
    <definedName name="_R4㎝이하">#REF!</definedName>
    <definedName name="_R5㎝" localSheetId="5">#REF!</definedName>
    <definedName name="_R5㎝">#REF!</definedName>
    <definedName name="_R6㎝" localSheetId="5">#REF!</definedName>
    <definedName name="_R6㎝">#REF!</definedName>
    <definedName name="_R7㎝" localSheetId="5">#REF!</definedName>
    <definedName name="_R7㎝">#REF!</definedName>
    <definedName name="_R8㎝" localSheetId="5">#REF!</definedName>
    <definedName name="_R8㎝">#REF!</definedName>
    <definedName name="_RD1" localSheetId="5">#REF!</definedName>
    <definedName name="_RD1">#REF!</definedName>
    <definedName name="_RD2" localSheetId="5">#REF!</definedName>
    <definedName name="_RD2">#REF!</definedName>
    <definedName name="_RD3" localSheetId="5">#REF!</definedName>
    <definedName name="_RD3">#REF!</definedName>
    <definedName name="_RD4" localSheetId="5">#REF!</definedName>
    <definedName name="_RD4">#REF!</definedName>
    <definedName name="_RD5" localSheetId="5">#REF!</definedName>
    <definedName name="_RD5">#REF!</definedName>
    <definedName name="_RD6" localSheetId="5">#REF!</definedName>
    <definedName name="_RD6">#REF!</definedName>
    <definedName name="_RD7" localSheetId="5">#REF!</definedName>
    <definedName name="_RD7">#REF!</definedName>
    <definedName name="_Regression_Int" hidden="1">1</definedName>
    <definedName name="_Regression_Out" localSheetId="5" hidden="1">#REF!</definedName>
    <definedName name="_Regression_Out" hidden="1">#REF!</definedName>
    <definedName name="_Regression_X" localSheetId="5" hidden="1">#REF!</definedName>
    <definedName name="_Regression_X" hidden="1">#REF!</definedName>
    <definedName name="_Regression_Y" localSheetId="5" hidden="1">#REF!</definedName>
    <definedName name="_Regression_Y" hidden="1">#REF!</definedName>
    <definedName name="_REH1" localSheetId="5">#REF!</definedName>
    <definedName name="_REH1">#REF!</definedName>
    <definedName name="_reirelfel" localSheetId="5" hidden="1">#REF!</definedName>
    <definedName name="_reirelfel" hidden="1">#REF!</definedName>
    <definedName name="_reiril" localSheetId="5" hidden="1">#REF!</definedName>
    <definedName name="_reiril" hidden="1">#REF!</definedName>
    <definedName name="_RH1" localSheetId="5">#REF!</definedName>
    <definedName name="_RH1">#REF!</definedName>
    <definedName name="_RH2" localSheetId="5">#REF!</definedName>
    <definedName name="_RH2">#REF!</definedName>
    <definedName name="_riel" localSheetId="5" hidden="1">#REF!</definedName>
    <definedName name="_riel" hidden="1">#REF!</definedName>
    <definedName name="_rill" localSheetId="5" hidden="1">#REF!</definedName>
    <definedName name="_rill" hidden="1">#REF!</definedName>
    <definedName name="_riririel" localSheetId="5" hidden="1">#REF!</definedName>
    <definedName name="_riririel" hidden="1">#REF!</definedName>
    <definedName name="_RK1" localSheetId="5">#REF!</definedName>
    <definedName name="_RK1">#REF!</definedName>
    <definedName name="_RL1" localSheetId="5">#REF!</definedName>
    <definedName name="_RL1">#REF!</definedName>
    <definedName name="_RL2" localSheetId="5">#REF!</definedName>
    <definedName name="_RL2">#REF!</definedName>
    <definedName name="_RL3" localSheetId="5">#REF!</definedName>
    <definedName name="_RL3">#REF!</definedName>
    <definedName name="_RL4" localSheetId="5">#REF!</definedName>
    <definedName name="_RL4">#REF!</definedName>
    <definedName name="_RL5" localSheetId="5">#REF!</definedName>
    <definedName name="_RL5">#REF!</definedName>
    <definedName name="_RL6" localSheetId="5">#REF!</definedName>
    <definedName name="_RL6">#REF!</definedName>
    <definedName name="_RL7" localSheetId="5">#REF!</definedName>
    <definedName name="_RL7">#REF!</definedName>
    <definedName name="_RO110" localSheetId="5">#REF!</definedName>
    <definedName name="_RO110">#REF!</definedName>
    <definedName name="_RO22" localSheetId="5">#REF!</definedName>
    <definedName name="_RO22">#REF!</definedName>
    <definedName name="_RO35" localSheetId="5">#REF!</definedName>
    <definedName name="_RO35">#REF!</definedName>
    <definedName name="_RO45" localSheetId="5">#REF!</definedName>
    <definedName name="_RO45">#REF!</definedName>
    <definedName name="_RO60" localSheetId="5">#REF!</definedName>
    <definedName name="_RO60">#REF!</definedName>
    <definedName name="_RO80" localSheetId="5">#REF!</definedName>
    <definedName name="_RO80">#REF!</definedName>
    <definedName name="_RWH1" localSheetId="5">#REF!</definedName>
    <definedName name="_RWH1">#REF!</definedName>
    <definedName name="_RWH2" localSheetId="5">#REF!</definedName>
    <definedName name="_RWH2">#REF!</definedName>
    <definedName name="_RWH3" localSheetId="5">#REF!</definedName>
    <definedName name="_RWH3">#REF!</definedName>
    <definedName name="_s" localSheetId="5">#REF!</definedName>
    <definedName name="_s">#REF!</definedName>
    <definedName name="_s1" localSheetId="5">#REF!</definedName>
    <definedName name="_s1">#REF!</definedName>
    <definedName name="_S3" hidden="1">{#N/A,#N/A,FALSE,"포장2"}</definedName>
    <definedName name="_SA1" localSheetId="5">#REF!</definedName>
    <definedName name="_SA1">#REF!</definedName>
    <definedName name="_SB5" localSheetId="5">#REF!</definedName>
    <definedName name="_SB5">#REF!</definedName>
    <definedName name="_SBB1" localSheetId="5">#REF!</definedName>
    <definedName name="_SBB1">#REF!</definedName>
    <definedName name="_SBB2" localSheetId="5">#REF!</definedName>
    <definedName name="_SBB2">#REF!</definedName>
    <definedName name="_SBB3" localSheetId="5">#REF!</definedName>
    <definedName name="_SBB3">#REF!</definedName>
    <definedName name="_SBB4" localSheetId="5">#REF!</definedName>
    <definedName name="_SBB4">#REF!</definedName>
    <definedName name="_SBB5" localSheetId="5">#REF!</definedName>
    <definedName name="_SBB5">#REF!</definedName>
    <definedName name="_SCH1" localSheetId="5">#REF!</definedName>
    <definedName name="_SCH1">#REF!</definedName>
    <definedName name="_sd10" localSheetId="5">#REF!</definedName>
    <definedName name="_sd10">#REF!</definedName>
    <definedName name="_SD13" localSheetId="5">#REF!</definedName>
    <definedName name="_SD13">#REF!</definedName>
    <definedName name="_SD16" localSheetId="5">#REF!</definedName>
    <definedName name="_SD16">#REF!</definedName>
    <definedName name="_SD19" localSheetId="5">#REF!</definedName>
    <definedName name="_SD19">#REF!</definedName>
    <definedName name="_SD22" localSheetId="5">#REF!</definedName>
    <definedName name="_SD22">#REF!</definedName>
    <definedName name="_SD25" localSheetId="5">#REF!</definedName>
    <definedName name="_SD25">#REF!</definedName>
    <definedName name="_sd26" localSheetId="5">#REF!</definedName>
    <definedName name="_sd26">#REF!</definedName>
    <definedName name="_sd29" localSheetId="5">#REF!</definedName>
    <definedName name="_sd29">#REF!</definedName>
    <definedName name="_sd32" localSheetId="5">#REF!</definedName>
    <definedName name="_sd32">#REF!</definedName>
    <definedName name="_seiell2" localSheetId="5" hidden="1">#REF!</definedName>
    <definedName name="_seiell2" hidden="1">#REF!</definedName>
    <definedName name="_SEL1">#N/A</definedName>
    <definedName name="_sfile" localSheetId="5" hidden="1">#REF!</definedName>
    <definedName name="_sfile" hidden="1">#REF!</definedName>
    <definedName name="_SH1" localSheetId="5">#REF!</definedName>
    <definedName name="_SH1">#REF!</definedName>
    <definedName name="_SH10" localSheetId="5">#REF!</definedName>
    <definedName name="_SH10">#REF!</definedName>
    <definedName name="_SH11" localSheetId="5">#REF!</definedName>
    <definedName name="_SH11">#REF!</definedName>
    <definedName name="_SH12" localSheetId="5">#REF!</definedName>
    <definedName name="_SH12">#REF!</definedName>
    <definedName name="_SH13" localSheetId="5">#REF!</definedName>
    <definedName name="_SH13">#REF!</definedName>
    <definedName name="_SH14" localSheetId="5">#REF!</definedName>
    <definedName name="_SH14">#REF!</definedName>
    <definedName name="_SH15" localSheetId="5">#REF!</definedName>
    <definedName name="_SH15">#REF!</definedName>
    <definedName name="_SH16" localSheetId="5">#REF!</definedName>
    <definedName name="_SH16">#REF!</definedName>
    <definedName name="_SH17" localSheetId="5">#REF!</definedName>
    <definedName name="_SH17">#REF!</definedName>
    <definedName name="_SH18" localSheetId="5">#REF!</definedName>
    <definedName name="_SH18">#REF!</definedName>
    <definedName name="_SH19" localSheetId="5">#REF!</definedName>
    <definedName name="_SH19">#REF!</definedName>
    <definedName name="_SH2" localSheetId="5">#REF!</definedName>
    <definedName name="_SH2">#REF!</definedName>
    <definedName name="_SH20" localSheetId="5">#REF!</definedName>
    <definedName name="_SH20">#REF!</definedName>
    <definedName name="_SH3" localSheetId="5">#REF!</definedName>
    <definedName name="_SH3">#REF!</definedName>
    <definedName name="_SH4" localSheetId="5">#REF!</definedName>
    <definedName name="_SH4">#REF!</definedName>
    <definedName name="_SH5" localSheetId="5">#REF!</definedName>
    <definedName name="_SH5">#REF!</definedName>
    <definedName name="_SH6" localSheetId="5">#REF!</definedName>
    <definedName name="_SH6">#REF!</definedName>
    <definedName name="_SH7" localSheetId="5">#REF!</definedName>
    <definedName name="_SH7">#REF!</definedName>
    <definedName name="_SH8" localSheetId="5">#REF!</definedName>
    <definedName name="_SH8">#REF!</definedName>
    <definedName name="_SH9" localSheetId="5">#REF!</definedName>
    <definedName name="_SH9">#REF!</definedName>
    <definedName name="_SHH1" localSheetId="5">#REF!</definedName>
    <definedName name="_SHH1">#REF!</definedName>
    <definedName name="_shh10" localSheetId="5">#REF!</definedName>
    <definedName name="_shh10">#REF!</definedName>
    <definedName name="_shh11" localSheetId="5">#REF!</definedName>
    <definedName name="_shh11">#REF!</definedName>
    <definedName name="_shh12" localSheetId="5">#REF!</definedName>
    <definedName name="_shh12">#REF!</definedName>
    <definedName name="_SHH13" localSheetId="5">#REF!</definedName>
    <definedName name="_SHH13">#REF!</definedName>
    <definedName name="_SHH2" localSheetId="5">#REF!</definedName>
    <definedName name="_SHH2">#REF!</definedName>
    <definedName name="_SHH3" localSheetId="5">#REF!</definedName>
    <definedName name="_SHH3">#REF!</definedName>
    <definedName name="_shh4" localSheetId="5">#REF!</definedName>
    <definedName name="_shh4">#REF!</definedName>
    <definedName name="_shh5" localSheetId="5">#REF!</definedName>
    <definedName name="_shh5">#REF!</definedName>
    <definedName name="_shh6" localSheetId="5">#REF!</definedName>
    <definedName name="_shh6">#REF!</definedName>
    <definedName name="_shh7" localSheetId="5">#REF!</definedName>
    <definedName name="_shh7">#REF!</definedName>
    <definedName name="_shh8" localSheetId="5">#REF!</definedName>
    <definedName name="_shh8">#REF!</definedName>
    <definedName name="_shh9" localSheetId="5">#REF!</definedName>
    <definedName name="_shh9">#REF!</definedName>
    <definedName name="_si2" localSheetId="5">#REF!</definedName>
    <definedName name="_si2">#REF!</definedName>
    <definedName name="_SIBI" localSheetId="5">#REF!</definedName>
    <definedName name="_SIBI">#REF!</definedName>
    <definedName name="_sieieildl" localSheetId="5" hidden="1">#REF!</definedName>
    <definedName name="_sieieildl" hidden="1">#REF!</definedName>
    <definedName name="_sieisl" localSheetId="5" hidden="1">#REF!</definedName>
    <definedName name="_sieisl" hidden="1">#REF!</definedName>
    <definedName name="_sill" localSheetId="5" hidden="1">#REF!</definedName>
    <definedName name="_sill" hidden="1">#REF!</definedName>
    <definedName name="_sill2" localSheetId="5" hidden="1">#REF!</definedName>
    <definedName name="_sill2" hidden="1">#REF!</definedName>
    <definedName name="_sin1" localSheetId="5">#REF!</definedName>
    <definedName name="_sin1">#REF!</definedName>
    <definedName name="_sin2" localSheetId="5">#REF!</definedName>
    <definedName name="_sin2">#REF!</definedName>
    <definedName name="_SL1" localSheetId="5">#REF!</definedName>
    <definedName name="_SL1">#REF!</definedName>
    <definedName name="_SL2" localSheetId="5">#REF!</definedName>
    <definedName name="_SL2">#REF!</definedName>
    <definedName name="_SL3" localSheetId="5">#REF!</definedName>
    <definedName name="_SL3">#REF!</definedName>
    <definedName name="_SL4" localSheetId="5">#REF!</definedName>
    <definedName name="_SL4">#REF!</definedName>
    <definedName name="_SL5" localSheetId="5">#REF!</definedName>
    <definedName name="_SL5">#REF!</definedName>
    <definedName name="_SL6" localSheetId="5">#REF!</definedName>
    <definedName name="_SL6">#REF!</definedName>
    <definedName name="_sldilw" localSheetId="5" hidden="1">#REF!</definedName>
    <definedName name="_sldilw" hidden="1">#REF!</definedName>
    <definedName name="_SLL1" localSheetId="5">#REF!</definedName>
    <definedName name="_SLL1">#REF!</definedName>
    <definedName name="_SLL2" localSheetId="5">#REF!</definedName>
    <definedName name="_SLL2">#REF!</definedName>
    <definedName name="_SLL3" localSheetId="5">#REF!</definedName>
    <definedName name="_SLL3">#REF!</definedName>
    <definedName name="_SM400" localSheetId="5">#REF!</definedName>
    <definedName name="_SM400">#REF!</definedName>
    <definedName name="_soiwill" localSheetId="5" hidden="1">#REF!</definedName>
    <definedName name="_soiwill" hidden="1">#REF!</definedName>
    <definedName name="_Sort" localSheetId="15" hidden="1">#REF!</definedName>
    <definedName name="_Sort" localSheetId="3" hidden="1">#REF!</definedName>
    <definedName name="_Sort" localSheetId="2" hidden="1">#REF!</definedName>
    <definedName name="_Sort" localSheetId="14" hidden="1">#REF!</definedName>
    <definedName name="_Sort" localSheetId="5" hidden="1">#REF!</definedName>
    <definedName name="_Sort" hidden="1">#REF!</definedName>
    <definedName name="_SORT1" localSheetId="5" hidden="1">#REF!</definedName>
    <definedName name="_SORT1" hidden="1">#REF!</definedName>
    <definedName name="_Sort2" localSheetId="5" hidden="1">#REF!</definedName>
    <definedName name="_Sort2" hidden="1">#REF!</definedName>
    <definedName name="_Sortt" localSheetId="5" hidden="1">#REF!</definedName>
    <definedName name="_Sortt" hidden="1">#REF!</definedName>
    <definedName name="_sp1" localSheetId="5">#REF!</definedName>
    <definedName name="_sp1">#REF!</definedName>
    <definedName name="_sp2" localSheetId="5">#REF!</definedName>
    <definedName name="_sp2">#REF!</definedName>
    <definedName name="_sp3" localSheetId="5">#REF!</definedName>
    <definedName name="_sp3">#REF!</definedName>
    <definedName name="_SS1" localSheetId="5">#REF!</definedName>
    <definedName name="_SS1">#REF!</definedName>
    <definedName name="_SS2" localSheetId="5">#REF!</definedName>
    <definedName name="_SS2">#REF!</definedName>
    <definedName name="_ssoeoiif2" localSheetId="5" hidden="1">#REF!</definedName>
    <definedName name="_ssoeoiif2" hidden="1">#REF!</definedName>
    <definedName name="_ST1" localSheetId="5">#REF!</definedName>
    <definedName name="_ST1">#REF!</definedName>
    <definedName name="_ST2" localSheetId="5">#REF!</definedName>
    <definedName name="_ST2">#REF!</definedName>
    <definedName name="_stp1" localSheetId="5">#REF!</definedName>
    <definedName name="_stp1">#REF!</definedName>
    <definedName name="_stp10" localSheetId="5">#REF!</definedName>
    <definedName name="_stp10">#REF!</definedName>
    <definedName name="_stp11" localSheetId="5">#REF!</definedName>
    <definedName name="_stp11">#REF!</definedName>
    <definedName name="_stp12" localSheetId="5">#REF!</definedName>
    <definedName name="_stp12">#REF!</definedName>
    <definedName name="_stp13" localSheetId="5">#REF!</definedName>
    <definedName name="_stp13">#REF!</definedName>
    <definedName name="_stp14" localSheetId="5">#REF!</definedName>
    <definedName name="_stp14">#REF!</definedName>
    <definedName name="_stp15" localSheetId="5">#REF!</definedName>
    <definedName name="_stp15">#REF!</definedName>
    <definedName name="_stp16" localSheetId="5">#REF!</definedName>
    <definedName name="_stp16">#REF!</definedName>
    <definedName name="_stp17" localSheetId="5">#REF!</definedName>
    <definedName name="_stp17">#REF!</definedName>
    <definedName name="_stp18" localSheetId="5">#REF!</definedName>
    <definedName name="_stp18">#REF!</definedName>
    <definedName name="_stp19" localSheetId="5">#REF!</definedName>
    <definedName name="_stp19">#REF!</definedName>
    <definedName name="_stp2" localSheetId="5">#REF!</definedName>
    <definedName name="_stp2">#REF!</definedName>
    <definedName name="_stp20" localSheetId="5">#REF!</definedName>
    <definedName name="_stp20">#REF!</definedName>
    <definedName name="_stp21" localSheetId="5">#REF!</definedName>
    <definedName name="_stp21">#REF!</definedName>
    <definedName name="_stp22" localSheetId="5">#REF!</definedName>
    <definedName name="_stp22">#REF!</definedName>
    <definedName name="_stp23" localSheetId="5">#REF!</definedName>
    <definedName name="_stp23">#REF!</definedName>
    <definedName name="_stp24" localSheetId="5">#REF!</definedName>
    <definedName name="_stp24">#REF!</definedName>
    <definedName name="_stp25" localSheetId="5">#REF!</definedName>
    <definedName name="_stp25">#REF!</definedName>
    <definedName name="_stp26" localSheetId="5">#REF!</definedName>
    <definedName name="_stp26">#REF!</definedName>
    <definedName name="_stp27" localSheetId="5">#REF!</definedName>
    <definedName name="_stp27">#REF!</definedName>
    <definedName name="_stp28" localSheetId="5">#REF!</definedName>
    <definedName name="_stp28">#REF!</definedName>
    <definedName name="_stp29" localSheetId="5">#REF!</definedName>
    <definedName name="_stp29">#REF!</definedName>
    <definedName name="_stp3" localSheetId="5">#REF!</definedName>
    <definedName name="_stp3">#REF!</definedName>
    <definedName name="_stp30" localSheetId="5">#REF!</definedName>
    <definedName name="_stp30">#REF!</definedName>
    <definedName name="_stp31" localSheetId="5">#REF!</definedName>
    <definedName name="_stp31">#REF!</definedName>
    <definedName name="_stp32" localSheetId="5">#REF!</definedName>
    <definedName name="_stp32">#REF!</definedName>
    <definedName name="_stp33" localSheetId="5">#REF!</definedName>
    <definedName name="_stp33">#REF!</definedName>
    <definedName name="_stp34" localSheetId="5">#REF!</definedName>
    <definedName name="_stp34">#REF!</definedName>
    <definedName name="_stp35" localSheetId="5">#REF!</definedName>
    <definedName name="_stp35">#REF!</definedName>
    <definedName name="_stp36" localSheetId="5">#REF!</definedName>
    <definedName name="_stp36">#REF!</definedName>
    <definedName name="_stp37" localSheetId="5">#REF!</definedName>
    <definedName name="_stp37">#REF!</definedName>
    <definedName name="_stp38" localSheetId="5">#REF!</definedName>
    <definedName name="_stp38">#REF!</definedName>
    <definedName name="_stp39" localSheetId="5">#REF!</definedName>
    <definedName name="_stp39">#REF!</definedName>
    <definedName name="_stp4" localSheetId="5">#REF!</definedName>
    <definedName name="_stp4">#REF!</definedName>
    <definedName name="_stp40" localSheetId="5">#REF!</definedName>
    <definedName name="_stp40">#REF!</definedName>
    <definedName name="_stp41" localSheetId="5">#REF!</definedName>
    <definedName name="_stp41">#REF!</definedName>
    <definedName name="_stp42" localSheetId="5">#REF!</definedName>
    <definedName name="_stp42">#REF!</definedName>
    <definedName name="_stp43" localSheetId="5">#REF!</definedName>
    <definedName name="_stp43">#REF!</definedName>
    <definedName name="_stp44" localSheetId="5">#REF!</definedName>
    <definedName name="_stp44">#REF!</definedName>
    <definedName name="_stp45" localSheetId="5">#REF!</definedName>
    <definedName name="_stp45">#REF!</definedName>
    <definedName name="_stp46" localSheetId="5">#REF!</definedName>
    <definedName name="_stp46">#REF!</definedName>
    <definedName name="_stp47" localSheetId="5">#REF!</definedName>
    <definedName name="_stp47">#REF!</definedName>
    <definedName name="_stp48" localSheetId="5">#REF!</definedName>
    <definedName name="_stp48">#REF!</definedName>
    <definedName name="_stp49" localSheetId="5">#REF!</definedName>
    <definedName name="_stp49">#REF!</definedName>
    <definedName name="_stp5" localSheetId="5">#REF!</definedName>
    <definedName name="_stp5">#REF!</definedName>
    <definedName name="_stp50" localSheetId="5">#REF!</definedName>
    <definedName name="_stp50">#REF!</definedName>
    <definedName name="_stp51" localSheetId="5">#REF!</definedName>
    <definedName name="_stp51">#REF!</definedName>
    <definedName name="_stp52" localSheetId="5">#REF!</definedName>
    <definedName name="_stp52">#REF!</definedName>
    <definedName name="_stp53" localSheetId="5">#REF!</definedName>
    <definedName name="_stp53">#REF!</definedName>
    <definedName name="_stp54" localSheetId="5">#REF!</definedName>
    <definedName name="_stp54">#REF!</definedName>
    <definedName name="_stp55" localSheetId="5">#REF!</definedName>
    <definedName name="_stp55">#REF!</definedName>
    <definedName name="_stp56" localSheetId="5">#REF!</definedName>
    <definedName name="_stp56">#REF!</definedName>
    <definedName name="_stp57" localSheetId="5">#REF!</definedName>
    <definedName name="_stp57">#REF!</definedName>
    <definedName name="_stp58" localSheetId="5">#REF!</definedName>
    <definedName name="_stp58">#REF!</definedName>
    <definedName name="_stp59" localSheetId="5">#REF!</definedName>
    <definedName name="_stp59">#REF!</definedName>
    <definedName name="_stp6" localSheetId="5">#REF!</definedName>
    <definedName name="_stp6">#REF!</definedName>
    <definedName name="_stp60" localSheetId="5">#REF!</definedName>
    <definedName name="_stp60">#REF!</definedName>
    <definedName name="_stp61" localSheetId="5">#REF!</definedName>
    <definedName name="_stp61">#REF!</definedName>
    <definedName name="_stp62" localSheetId="5">#REF!</definedName>
    <definedName name="_stp62">#REF!</definedName>
    <definedName name="_stp63" localSheetId="5">#REF!</definedName>
    <definedName name="_stp63">#REF!</definedName>
    <definedName name="_stp64" localSheetId="5">#REF!</definedName>
    <definedName name="_stp64">#REF!</definedName>
    <definedName name="_stp65" localSheetId="5">#REF!</definedName>
    <definedName name="_stp65">#REF!</definedName>
    <definedName name="_stp66" localSheetId="5">#REF!</definedName>
    <definedName name="_stp66">#REF!</definedName>
    <definedName name="_stp67" localSheetId="5">#REF!</definedName>
    <definedName name="_stp67">#REF!</definedName>
    <definedName name="_stp68" localSheetId="5">#REF!</definedName>
    <definedName name="_stp68">#REF!</definedName>
    <definedName name="_stp69" localSheetId="5">#REF!</definedName>
    <definedName name="_stp69">#REF!</definedName>
    <definedName name="_stp7" localSheetId="5">#REF!</definedName>
    <definedName name="_stp7">#REF!</definedName>
    <definedName name="_stp70" localSheetId="5">#REF!</definedName>
    <definedName name="_stp70">#REF!</definedName>
    <definedName name="_stp71" localSheetId="5">#REF!</definedName>
    <definedName name="_stp71">#REF!</definedName>
    <definedName name="_stp72" localSheetId="5">#REF!</definedName>
    <definedName name="_stp72">#REF!</definedName>
    <definedName name="_stp73" localSheetId="5">#REF!</definedName>
    <definedName name="_stp73">#REF!</definedName>
    <definedName name="_stp74" localSheetId="5">#REF!</definedName>
    <definedName name="_stp74">#REF!</definedName>
    <definedName name="_stp75" localSheetId="5">#REF!</definedName>
    <definedName name="_stp75">#REF!</definedName>
    <definedName name="_stp76" localSheetId="5">#REF!</definedName>
    <definedName name="_stp76">#REF!</definedName>
    <definedName name="_stp77" localSheetId="5">#REF!</definedName>
    <definedName name="_stp77">#REF!</definedName>
    <definedName name="_stp78" localSheetId="5">#REF!</definedName>
    <definedName name="_stp78">#REF!</definedName>
    <definedName name="_stp79" localSheetId="5">#REF!</definedName>
    <definedName name="_stp79">#REF!</definedName>
    <definedName name="_stp8" localSheetId="5">#REF!</definedName>
    <definedName name="_stp8">#REF!</definedName>
    <definedName name="_stp80" localSheetId="5">#REF!</definedName>
    <definedName name="_stp80">#REF!</definedName>
    <definedName name="_stp81" localSheetId="5">#REF!</definedName>
    <definedName name="_stp81">#REF!</definedName>
    <definedName name="_stp82" localSheetId="5">#REF!</definedName>
    <definedName name="_stp82">#REF!</definedName>
    <definedName name="_stp83" localSheetId="5">#REF!</definedName>
    <definedName name="_stp83">#REF!</definedName>
    <definedName name="_stp84" localSheetId="5">#REF!</definedName>
    <definedName name="_stp84">#REF!</definedName>
    <definedName name="_stp85" localSheetId="5">#REF!</definedName>
    <definedName name="_stp85">#REF!</definedName>
    <definedName name="_stp86" localSheetId="5">#REF!</definedName>
    <definedName name="_stp86">#REF!</definedName>
    <definedName name="_stp87" localSheetId="5">#REF!</definedName>
    <definedName name="_stp87">#REF!</definedName>
    <definedName name="_stp88" localSheetId="5">#REF!</definedName>
    <definedName name="_stp88">#REF!</definedName>
    <definedName name="_stp89" localSheetId="5">#REF!</definedName>
    <definedName name="_stp89">#REF!</definedName>
    <definedName name="_stp9" localSheetId="5">#REF!</definedName>
    <definedName name="_stp9">#REF!</definedName>
    <definedName name="_stp90" localSheetId="5">#REF!</definedName>
    <definedName name="_stp90">#REF!</definedName>
    <definedName name="_stp91" localSheetId="5">#REF!</definedName>
    <definedName name="_stp91">#REF!</definedName>
    <definedName name="_stp92" localSheetId="5">#REF!</definedName>
    <definedName name="_stp92">#REF!</definedName>
    <definedName name="_stp93" localSheetId="5">#REF!</definedName>
    <definedName name="_stp93">#REF!</definedName>
    <definedName name="_stp94" localSheetId="5">#REF!</definedName>
    <definedName name="_stp94">#REF!</definedName>
    <definedName name="_stp95" localSheetId="5">#REF!</definedName>
    <definedName name="_stp95">#REF!</definedName>
    <definedName name="_stp96" localSheetId="5">#REF!</definedName>
    <definedName name="_stp96">#REF!</definedName>
    <definedName name="_stp97" localSheetId="5">#REF!</definedName>
    <definedName name="_stp97">#REF!</definedName>
    <definedName name="_stp98" localSheetId="5">#REF!</definedName>
    <definedName name="_stp98">#REF!</definedName>
    <definedName name="_stp99" localSheetId="5">#REF!</definedName>
    <definedName name="_stp99">#REF!</definedName>
    <definedName name="_STT1" localSheetId="5">#REF!</definedName>
    <definedName name="_STT1">#REF!</definedName>
    <definedName name="_STT2" localSheetId="5">#REF!</definedName>
    <definedName name="_STT2">#REF!</definedName>
    <definedName name="_STT3" localSheetId="5">#REF!</definedName>
    <definedName name="_STT3">#REF!</definedName>
    <definedName name="_STT4" localSheetId="5">#REF!</definedName>
    <definedName name="_STT4">#REF!</definedName>
    <definedName name="_STT5" localSheetId="5">#REF!</definedName>
    <definedName name="_STT5">#REF!</definedName>
    <definedName name="_STT6" localSheetId="5">#REF!</definedName>
    <definedName name="_STT6">#REF!</definedName>
    <definedName name="_SUB1" localSheetId="5">#REF!</definedName>
    <definedName name="_SUB1">#REF!</definedName>
    <definedName name="_SUB2" localSheetId="5">#REF!</definedName>
    <definedName name="_SUB2">#REF!</definedName>
    <definedName name="_SUB3" localSheetId="5">#REF!</definedName>
    <definedName name="_SUB3">#REF!</definedName>
    <definedName name="_sub4" localSheetId="5">#REF!</definedName>
    <definedName name="_sub4">#REF!</definedName>
    <definedName name="_sub5" localSheetId="5">#REF!</definedName>
    <definedName name="_sub5">#REF!</definedName>
    <definedName name="_SW2" hidden="1">{#N/A,#N/A,FALSE,"전력간선"}</definedName>
    <definedName name="_T1" localSheetId="5">#REF!</definedName>
    <definedName name="_T1">#REF!</definedName>
    <definedName name="_T2" localSheetId="5">#REF!</definedName>
    <definedName name="_T2">#REF!</definedName>
    <definedName name="_t5" localSheetId="5">#REF!</definedName>
    <definedName name="_t5">#REF!</definedName>
    <definedName name="_TAB1" localSheetId="5">#REF!</definedName>
    <definedName name="_TAB1">#REF!</definedName>
    <definedName name="_TAB2" localSheetId="5">#REF!</definedName>
    <definedName name="_TAB2">#REF!</definedName>
    <definedName name="_TAB3" localSheetId="5">#REF!</definedName>
    <definedName name="_TAB3">#REF!</definedName>
    <definedName name="_Table1_In1" localSheetId="5" hidden="1">#REF!</definedName>
    <definedName name="_Table1_In1" hidden="1">#REF!</definedName>
    <definedName name="_Table1_Out" localSheetId="5" hidden="1">#REF!</definedName>
    <definedName name="_Table1_Out" hidden="1">#REF!</definedName>
    <definedName name="_tbb1" localSheetId="5">#REF!</definedName>
    <definedName name="_tbb1">#REF!</definedName>
    <definedName name="_tbb2" localSheetId="5">#REF!</definedName>
    <definedName name="_tbb2">#REF!</definedName>
    <definedName name="_tbb3" localSheetId="5">#REF!</definedName>
    <definedName name="_tbb3">#REF!</definedName>
    <definedName name="_tbb4" localSheetId="5">#REF!</definedName>
    <definedName name="_tbb4">#REF!</definedName>
    <definedName name="_tbb5" localSheetId="5">#REF!</definedName>
    <definedName name="_tbb5">#REF!</definedName>
    <definedName name="_tbb6" localSheetId="5">#REF!</definedName>
    <definedName name="_tbb6">#REF!</definedName>
    <definedName name="_tbb7" localSheetId="5">#REF!</definedName>
    <definedName name="_tbb7">#REF!</definedName>
    <definedName name="_tbm1" localSheetId="5">#REF!</definedName>
    <definedName name="_tbm1">#REF!</definedName>
    <definedName name="_TBM2" localSheetId="5">#REF!</definedName>
    <definedName name="_TBM2">#REF!</definedName>
    <definedName name="_TC1" localSheetId="5">#REF!</definedName>
    <definedName name="_TC1">#REF!</definedName>
    <definedName name="_TC2" localSheetId="5">#REF!</definedName>
    <definedName name="_TC2">#REF!</definedName>
    <definedName name="_tdl2" localSheetId="5">#REF!</definedName>
    <definedName name="_tdl2">#REF!</definedName>
    <definedName name="_teb1" localSheetId="5">#REF!</definedName>
    <definedName name="_teb1">#REF!</definedName>
    <definedName name="_teb2" localSheetId="5">#REF!</definedName>
    <definedName name="_teb2">#REF!</definedName>
    <definedName name="_teb3" localSheetId="5">#REF!</definedName>
    <definedName name="_teb3">#REF!</definedName>
    <definedName name="_Ted1" localSheetId="5">#REF!</definedName>
    <definedName name="_Ted1">#REF!</definedName>
    <definedName name="_tll2" localSheetId="5">#REF!</definedName>
    <definedName name="_tll2">#REF!</definedName>
    <definedName name="_TON1" localSheetId="5">#REF!</definedName>
    <definedName name="_TON1">#REF!</definedName>
    <definedName name="_TON2" localSheetId="5">#REF!</definedName>
    <definedName name="_TON2">#REF!</definedName>
    <definedName name="_tri11" localSheetId="5">#REF!</definedName>
    <definedName name="_tri11">#REF!</definedName>
    <definedName name="_tri12" localSheetId="5">#REF!</definedName>
    <definedName name="_tri12">#REF!</definedName>
    <definedName name="_tri13" localSheetId="5">#REF!</definedName>
    <definedName name="_tri13">#REF!</definedName>
    <definedName name="_tri14" localSheetId="5">#REF!</definedName>
    <definedName name="_tri14">#REF!</definedName>
    <definedName name="_tri15" localSheetId="5">#REF!</definedName>
    <definedName name="_tri15">#REF!</definedName>
    <definedName name="_tri22" localSheetId="5">#REF!</definedName>
    <definedName name="_tri22">#REF!</definedName>
    <definedName name="_tri23" localSheetId="5">#REF!</definedName>
    <definedName name="_tri23">#REF!</definedName>
    <definedName name="_tri24" localSheetId="5">#REF!</definedName>
    <definedName name="_tri24">#REF!</definedName>
    <definedName name="_tri25" localSheetId="5">#REF!</definedName>
    <definedName name="_tri25">#REF!</definedName>
    <definedName name="_tri32" localSheetId="5">#REF!</definedName>
    <definedName name="_tri32">#REF!</definedName>
    <definedName name="_tri33" localSheetId="5">#REF!</definedName>
    <definedName name="_tri33">#REF!</definedName>
    <definedName name="_tri34" localSheetId="5">#REF!</definedName>
    <definedName name="_tri34">#REF!</definedName>
    <definedName name="_tri35" localSheetId="5">#REF!</definedName>
    <definedName name="_tri35">#REF!</definedName>
    <definedName name="_tri42" localSheetId="5">#REF!</definedName>
    <definedName name="_tri42">#REF!</definedName>
    <definedName name="_tri43" localSheetId="5">#REF!</definedName>
    <definedName name="_tri43">#REF!</definedName>
    <definedName name="_tri44" localSheetId="5">#REF!</definedName>
    <definedName name="_tri44">#REF!</definedName>
    <definedName name="_tri45" localSheetId="5">#REF!</definedName>
    <definedName name="_tri45">#REF!</definedName>
    <definedName name="_Ts1" localSheetId="5">#REF!</definedName>
    <definedName name="_Ts1">#REF!</definedName>
    <definedName name="_tt1">"tt1"</definedName>
    <definedName name="_TT2" localSheetId="5">#REF!</definedName>
    <definedName name="_TT2">#REF!</definedName>
    <definedName name="_TT3" localSheetId="5">#REF!</definedName>
    <definedName name="_TT3">#REF!</definedName>
    <definedName name="_TW1" localSheetId="5">#REF!</definedName>
    <definedName name="_TW1">#REF!</definedName>
    <definedName name="_TW2" localSheetId="5">#REF!</definedName>
    <definedName name="_TW2">#REF!</definedName>
    <definedName name="_Ty1" localSheetId="5">#REF!</definedName>
    <definedName name="_Ty1">#REF!</definedName>
    <definedName name="_Ty2" localSheetId="5">#REF!</definedName>
    <definedName name="_Ty2">#REF!</definedName>
    <definedName name="_TY5" localSheetId="5">#REF!</definedName>
    <definedName name="_TY5">#REF!</definedName>
    <definedName name="_u1" localSheetId="5">#REF!</definedName>
    <definedName name="_u1">#REF!</definedName>
    <definedName name="_uaiellis2" localSheetId="5" hidden="1">#REF!</definedName>
    <definedName name="_uaiellis2" hidden="1">#REF!</definedName>
    <definedName name="_uaill" localSheetId="5" hidden="1">#REF!</definedName>
    <definedName name="_uaill" hidden="1">#REF!</definedName>
    <definedName name="_UC200">#N/A</definedName>
    <definedName name="_udfill" localSheetId="5" hidden="1">#REF!</definedName>
    <definedName name="_udfill" hidden="1">#REF!</definedName>
    <definedName name="_udifildlif" localSheetId="5" hidden="1">#REF!</definedName>
    <definedName name="_udifildlif" hidden="1">#REF!</definedName>
    <definedName name="_udill" localSheetId="5" hidden="1">#REF!</definedName>
    <definedName name="_udill" hidden="1">#REF!</definedName>
    <definedName name="_ueiic" localSheetId="5" hidden="1">#REF!</definedName>
    <definedName name="_ueiic" hidden="1">#REF!</definedName>
    <definedName name="_UH1" localSheetId="5">#REF!</definedName>
    <definedName name="_UH1">#REF!</definedName>
    <definedName name="_uiel" localSheetId="5" hidden="1">#REF!</definedName>
    <definedName name="_uiel" hidden="1">#REF!</definedName>
    <definedName name="_uil3" localSheetId="5" hidden="1">#REF!</definedName>
    <definedName name="_uil3" hidden="1">#REF!</definedName>
    <definedName name="_uilel" localSheetId="5" hidden="1">#REF!</definedName>
    <definedName name="_uilel" hidden="1">#REF!</definedName>
    <definedName name="_uill" localSheetId="5" hidden="1">#REF!</definedName>
    <definedName name="_uill" hidden="1">#REF!</definedName>
    <definedName name="_UP1" localSheetId="5">#REF!</definedName>
    <definedName name="_UP1">#REF!</definedName>
    <definedName name="_UP2" localSheetId="5">#REF!</definedName>
    <definedName name="_UP2">#REF!</definedName>
    <definedName name="_usieilldi" localSheetId="5" hidden="1">#REF!</definedName>
    <definedName name="_usieilldi" hidden="1">#REF!</definedName>
    <definedName name="_usill" localSheetId="5" hidden="1">#REF!</definedName>
    <definedName name="_usill" hidden="1">#REF!</definedName>
    <definedName name="_UTT1" localSheetId="5">#REF!</definedName>
    <definedName name="_UTT1">#REF!</definedName>
    <definedName name="_uuill" localSheetId="5" hidden="1">#REF!</definedName>
    <definedName name="_uuill" hidden="1">#REF!</definedName>
    <definedName name="_uweil" localSheetId="5" hidden="1">#REF!</definedName>
    <definedName name="_uweil" hidden="1">#REF!</definedName>
    <definedName name="_v1">#N/A</definedName>
    <definedName name="_vaidlif" localSheetId="5" hidden="1">#REF!</definedName>
    <definedName name="_vaidlif" hidden="1">#REF!</definedName>
    <definedName name="_vaiilld" localSheetId="5" hidden="1">#REF!</definedName>
    <definedName name="_vaiilld" hidden="1">#REF!</definedName>
    <definedName name="_vaill" localSheetId="5" hidden="1">#REF!</definedName>
    <definedName name="_vaill" hidden="1">#REF!</definedName>
    <definedName name="_vcvfddfl" localSheetId="5" hidden="1">#REF!</definedName>
    <definedName name="_vcvfddfl" hidden="1">#REF!</definedName>
    <definedName name="_veail" localSheetId="5" hidden="1">#REF!</definedName>
    <definedName name="_veail" hidden="1">#REF!</definedName>
    <definedName name="_veil" localSheetId="5" hidden="1">#REF!</definedName>
    <definedName name="_veil" hidden="1">#REF!</definedName>
    <definedName name="_ver1" localSheetId="5">#REF!</definedName>
    <definedName name="_ver1">#REF!</definedName>
    <definedName name="_ver2" localSheetId="5">#REF!</definedName>
    <definedName name="_ver2">#REF!</definedName>
    <definedName name="_ver3" localSheetId="5">#REF!</definedName>
    <definedName name="_ver3">#REF!</definedName>
    <definedName name="_vfdifdl" localSheetId="5" hidden="1">#REF!</definedName>
    <definedName name="_vfdifdl" hidden="1">#REF!</definedName>
    <definedName name="_vfdill" localSheetId="5" hidden="1">#REF!</definedName>
    <definedName name="_vfdill" hidden="1">#REF!</definedName>
    <definedName name="_vfdilla" localSheetId="5" hidden="1">#REF!</definedName>
    <definedName name="_vfdilla" hidden="1">#REF!</definedName>
    <definedName name="_vholi" localSheetId="5" hidden="1">#REF!</definedName>
    <definedName name="_vholi" hidden="1">#REF!</definedName>
    <definedName name="_vhw1" localSheetId="5">#REF!</definedName>
    <definedName name="_vhw1">#REF!</definedName>
    <definedName name="_vidoifio" localSheetId="5" hidden="1">#REF!</definedName>
    <definedName name="_vidoifio" hidden="1">#REF!</definedName>
    <definedName name="_vieldc" localSheetId="5" hidden="1">#REF!</definedName>
    <definedName name="_vieldc" hidden="1">#REF!</definedName>
    <definedName name="_vielsl" localSheetId="5" hidden="1">#REF!</definedName>
    <definedName name="_vielsl" hidden="1">#REF!</definedName>
    <definedName name="_viileled" localSheetId="5" hidden="1">#REF!</definedName>
    <definedName name="_viileled" hidden="1">#REF!</definedName>
    <definedName name="_vill" localSheetId="5" hidden="1">#REF!</definedName>
    <definedName name="_vill" hidden="1">#REF!</definedName>
    <definedName name="_VMS2" localSheetId="5" hidden="1">#REF!</definedName>
    <definedName name="_VMS2" hidden="1">#REF!</definedName>
    <definedName name="_vorefoieoo" localSheetId="5" hidden="1">#REF!</definedName>
    <definedName name="_vorefoieoo" hidden="1">#REF!</definedName>
    <definedName name="_VRE1" localSheetId="5">#REF!</definedName>
    <definedName name="_VRE1">#REF!</definedName>
    <definedName name="_vvill" localSheetId="5" hidden="1">#REF!</definedName>
    <definedName name="_vvill" hidden="1">#REF!</definedName>
    <definedName name="_vvw1" localSheetId="5">#REF!</definedName>
    <definedName name="_vvw1">#REF!</definedName>
    <definedName name="_W" localSheetId="5">#REF!</definedName>
    <definedName name="_W">#REF!</definedName>
    <definedName name="_W1" localSheetId="5">#REF!</definedName>
    <definedName name="_W1">#REF!</definedName>
    <definedName name="_W2" localSheetId="5">#REF!</definedName>
    <definedName name="_W2">#REF!</definedName>
    <definedName name="_W3" localSheetId="5">#REF!</definedName>
    <definedName name="_W3">#REF!</definedName>
    <definedName name="_wawaoq" localSheetId="5" hidden="1">#REF!</definedName>
    <definedName name="_wawaoq" hidden="1">#REF!</definedName>
    <definedName name="_WC1" localSheetId="5">#REF!</definedName>
    <definedName name="_WC1">#REF!</definedName>
    <definedName name="_WC2" localSheetId="5">#REF!</definedName>
    <definedName name="_WC2">#REF!</definedName>
    <definedName name="_wcidl" localSheetId="5" hidden="1">#REF!</definedName>
    <definedName name="_wcidl" hidden="1">#REF!</definedName>
    <definedName name="_wcv1" localSheetId="5">#REF!</definedName>
    <definedName name="_wcv1">#REF!</definedName>
    <definedName name="_wcv2" localSheetId="5">#REF!</definedName>
    <definedName name="_wcv2">#REF!</definedName>
    <definedName name="_wcv3" localSheetId="5">#REF!</definedName>
    <definedName name="_wcv3">#REF!</definedName>
    <definedName name="_wcv4" localSheetId="5">#REF!</definedName>
    <definedName name="_wcv4">#REF!</definedName>
    <definedName name="_wcv5" localSheetId="5">#REF!</definedName>
    <definedName name="_wcv5">#REF!</definedName>
    <definedName name="_wd1" localSheetId="5">#REF!</definedName>
    <definedName name="_wd1">#REF!</definedName>
    <definedName name="_wd2" localSheetId="5">#REF!</definedName>
    <definedName name="_wd2">#REF!</definedName>
    <definedName name="_wdfill" localSheetId="5" hidden="1">#REF!</definedName>
    <definedName name="_wdfill" hidden="1">#REF!</definedName>
    <definedName name="_wdill" localSheetId="5" hidden="1">#REF!</definedName>
    <definedName name="_wdill" hidden="1">#REF!</definedName>
    <definedName name="_WEB1" localSheetId="5">#REF!</definedName>
    <definedName name="_WEB1">#REF!</definedName>
    <definedName name="_WEB2" localSheetId="5">#REF!</definedName>
    <definedName name="_WEB2">#REF!</definedName>
    <definedName name="_WEB3" localSheetId="5">#REF!</definedName>
    <definedName name="_WEB3">#REF!</definedName>
    <definedName name="_WEB4" localSheetId="5">#REF!</definedName>
    <definedName name="_WEB4">#REF!</definedName>
    <definedName name="_WEB5" localSheetId="5">#REF!</definedName>
    <definedName name="_WEB5">#REF!</definedName>
    <definedName name="_WEB6" localSheetId="5">#REF!</definedName>
    <definedName name="_WEB6">#REF!</definedName>
    <definedName name="_weidl" localSheetId="5" hidden="1">#REF!</definedName>
    <definedName name="_weidl" hidden="1">#REF!</definedName>
    <definedName name="_weilg" localSheetId="5" hidden="1">#REF!</definedName>
    <definedName name="_weilg" hidden="1">#REF!</definedName>
    <definedName name="_weill" localSheetId="5" hidden="1">#REF!</definedName>
    <definedName name="_weill" hidden="1">#REF!</definedName>
    <definedName name="_weiweio" localSheetId="5" hidden="1">#REF!</definedName>
    <definedName name="_weiweio" hidden="1">#REF!</definedName>
    <definedName name="_WEl1" localSheetId="5">#REF!</definedName>
    <definedName name="_WEl1">#REF!</definedName>
    <definedName name="_WEl2" localSheetId="5">#REF!</definedName>
    <definedName name="_WEl2">#REF!</definedName>
    <definedName name="_WEl3" localSheetId="5">#REF!</definedName>
    <definedName name="_WEl3">#REF!</definedName>
    <definedName name="_WEl4" localSheetId="5">#REF!</definedName>
    <definedName name="_WEl4">#REF!</definedName>
    <definedName name="_WEl5" localSheetId="5">#REF!</definedName>
    <definedName name="_WEl5">#REF!</definedName>
    <definedName name="_WEo1" localSheetId="5">#REF!</definedName>
    <definedName name="_WEo1">#REF!</definedName>
    <definedName name="_Wh3" localSheetId="5">#REF!</definedName>
    <definedName name="_Wh3">#REF!</definedName>
    <definedName name="_WHH1" localSheetId="5">#REF!</definedName>
    <definedName name="_WHH1">#REF!</definedName>
    <definedName name="_Whl1" localSheetId="5">#REF!</definedName>
    <definedName name="_Whl1">#REF!</definedName>
    <definedName name="_Whl2" localSheetId="5">#REF!</definedName>
    <definedName name="_Whl2">#REF!</definedName>
    <definedName name="_Whl3" localSheetId="5">#REF!</definedName>
    <definedName name="_Whl3">#REF!</definedName>
    <definedName name="_Whl4" localSheetId="5">#REF!</definedName>
    <definedName name="_Whl4">#REF!</definedName>
    <definedName name="_Whm1" localSheetId="5">#REF!</definedName>
    <definedName name="_Whm1">#REF!</definedName>
    <definedName name="_Whm2" localSheetId="5">#REF!</definedName>
    <definedName name="_Whm2">#REF!</definedName>
    <definedName name="_Whm3" localSheetId="5">#REF!</definedName>
    <definedName name="_Whm3">#REF!</definedName>
    <definedName name="_widifl" localSheetId="5" hidden="1">#REF!</definedName>
    <definedName name="_widifl" hidden="1">#REF!</definedName>
    <definedName name="_wielx" localSheetId="5" hidden="1">#REF!</definedName>
    <definedName name="_wielx" hidden="1">#REF!</definedName>
    <definedName name="_wilil" localSheetId="5" hidden="1">#REF!</definedName>
    <definedName name="_wilil" hidden="1">#REF!</definedName>
    <definedName name="_will" localSheetId="5" hidden="1">#REF!</definedName>
    <definedName name="_will" hidden="1">#REF!</definedName>
    <definedName name="_wille" localSheetId="5" hidden="1">#REF!</definedName>
    <definedName name="_wille" hidden="1">#REF!</definedName>
    <definedName name="_WL1" localSheetId="5">#REF!</definedName>
    <definedName name="_WL1">#REF!</definedName>
    <definedName name="_WL2" localSheetId="5">#REF!</definedName>
    <definedName name="_WL2">#REF!</definedName>
    <definedName name="_WMM1" localSheetId="5">#REF!</definedName>
    <definedName name="_WMM1">#REF!</definedName>
    <definedName name="_WMM2" localSheetId="5">#REF!</definedName>
    <definedName name="_WMM2">#REF!</definedName>
    <definedName name="_WMP1" localSheetId="5">#REF!</definedName>
    <definedName name="_WMP1">#REF!</definedName>
    <definedName name="_WMP2" localSheetId="5">#REF!</definedName>
    <definedName name="_WMP2">#REF!</definedName>
    <definedName name="_WMS1" localSheetId="5">#REF!</definedName>
    <definedName name="_WMS1">#REF!</definedName>
    <definedName name="_WMS2" localSheetId="5">#REF!</definedName>
    <definedName name="_WMS2">#REF!</definedName>
    <definedName name="_WN1" localSheetId="5">#REF!</definedName>
    <definedName name="_WN1">#REF!</definedName>
    <definedName name="_woeirool" localSheetId="5" hidden="1">#REF!</definedName>
    <definedName name="_woeirool" hidden="1">#REF!</definedName>
    <definedName name="_woo2" localSheetId="5">#REF!</definedName>
    <definedName name="_woo2">#REF!</definedName>
    <definedName name="_woogi" localSheetId="5" hidden="1">#REF!</definedName>
    <definedName name="_woogi" hidden="1">#REF!</definedName>
    <definedName name="_woogi2" localSheetId="5" hidden="1">#REF!</definedName>
    <definedName name="_woogi2" hidden="1">#REF!</definedName>
    <definedName name="_woogi24" localSheetId="5" hidden="1">#REF!</definedName>
    <definedName name="_woogi24" hidden="1">#REF!</definedName>
    <definedName name="_woogi3" localSheetId="5" hidden="1">#REF!</definedName>
    <definedName name="_woogi3" hidden="1">#REF!</definedName>
    <definedName name="_wsddd" localSheetId="5" hidden="1">#REF!</definedName>
    <definedName name="_wsddd" hidden="1">#REF!</definedName>
    <definedName name="_wsill" localSheetId="5" hidden="1">#REF!</definedName>
    <definedName name="_wsill" hidden="1">#REF!</definedName>
    <definedName name="_WTT1" localSheetId="5">#REF!</definedName>
    <definedName name="_WTT1">#REF!</definedName>
    <definedName name="_ww1" localSheetId="5">#REF!</definedName>
    <definedName name="_ww1">#REF!</definedName>
    <definedName name="_Ww2" localSheetId="5">#REF!</definedName>
    <definedName name="_Ww2">#REF!</definedName>
    <definedName name="_WW3" localSheetId="5">#REF!</definedName>
    <definedName name="_WW3">#REF!</definedName>
    <definedName name="_WW6" localSheetId="5">#REF!</definedName>
    <definedName name="_WW6">#REF!</definedName>
    <definedName name="_WW7" localSheetId="5">#REF!</definedName>
    <definedName name="_WW7">#REF!</definedName>
    <definedName name="_WW8" localSheetId="5">#REF!</definedName>
    <definedName name="_WW8">#REF!</definedName>
    <definedName name="_Wwl1" localSheetId="5">#REF!</definedName>
    <definedName name="_Wwl1">#REF!</definedName>
    <definedName name="_Wwl2" localSheetId="5">#REF!</definedName>
    <definedName name="_Wwl2">#REF!</definedName>
    <definedName name="_Wwl3" localSheetId="5">#REF!</definedName>
    <definedName name="_Wwl3">#REF!</definedName>
    <definedName name="_wwowwo" localSheetId="5" hidden="1">#REF!</definedName>
    <definedName name="_wwowwo" hidden="1">#REF!</definedName>
    <definedName name="_wwwoz" localSheetId="5" hidden="1">#REF!</definedName>
    <definedName name="_wwwoz" hidden="1">#REF!</definedName>
    <definedName name="_x1" localSheetId="5" hidden="1">#REF!</definedName>
    <definedName name="_x1" hidden="1">#REF!</definedName>
    <definedName name="_xaill" localSheetId="5" hidden="1">#REF!</definedName>
    <definedName name="_xaill" hidden="1">#REF!</definedName>
    <definedName name="_xcill" localSheetId="5" hidden="1">#REF!</definedName>
    <definedName name="_xcill" hidden="1">#REF!</definedName>
    <definedName name="_xewail" localSheetId="5" hidden="1">#REF!</definedName>
    <definedName name="_xewail" hidden="1">#REF!</definedName>
    <definedName name="_xidilal" localSheetId="5" hidden="1">#REF!</definedName>
    <definedName name="_xidilal" hidden="1">#REF!</definedName>
    <definedName name="_xill" localSheetId="5" hidden="1">#REF!</definedName>
    <definedName name="_xill" hidden="1">#REF!</definedName>
    <definedName name="_xisi" localSheetId="5" hidden="1">#REF!</definedName>
    <definedName name="_xisi" hidden="1">#REF!</definedName>
    <definedName name="_XS1" localSheetId="5">#REF!</definedName>
    <definedName name="_XS1">#REF!</definedName>
    <definedName name="_XS2" localSheetId="5">#REF!</definedName>
    <definedName name="_XS2">#REF!</definedName>
    <definedName name="_XS3" localSheetId="5">#REF!</definedName>
    <definedName name="_XS3">#REF!</definedName>
    <definedName name="_xx1" localSheetId="5">#REF!</definedName>
    <definedName name="_xx1">#REF!</definedName>
    <definedName name="_XX12" localSheetId="5">#REF!</definedName>
    <definedName name="_XX12">#REF!</definedName>
    <definedName name="_XX13" localSheetId="5">#REF!</definedName>
    <definedName name="_XX13">#REF!</definedName>
    <definedName name="_XX14" localSheetId="5">#REF!</definedName>
    <definedName name="_XX14">#REF!</definedName>
    <definedName name="_XX18" localSheetId="5">#REF!</definedName>
    <definedName name="_XX18">#REF!</definedName>
    <definedName name="_XX19" localSheetId="5">#REF!</definedName>
    <definedName name="_XX19">#REF!</definedName>
    <definedName name="_XX20" localSheetId="5">#REF!</definedName>
    <definedName name="_XX20">#REF!</definedName>
    <definedName name="_XX21" localSheetId="5">#REF!</definedName>
    <definedName name="_XX21">#REF!</definedName>
    <definedName name="_XX22" localSheetId="5">#REF!</definedName>
    <definedName name="_XX22">#REF!</definedName>
    <definedName name="_XX23" localSheetId="5">#REF!</definedName>
    <definedName name="_XX23">#REF!</definedName>
    <definedName name="_XX24" localSheetId="5">#REF!</definedName>
    <definedName name="_XX24">#REF!</definedName>
    <definedName name="_XX25" localSheetId="5">#REF!</definedName>
    <definedName name="_XX25">#REF!</definedName>
    <definedName name="_XX26" localSheetId="5">#REF!</definedName>
    <definedName name="_XX26">#REF!</definedName>
    <definedName name="_XX27" localSheetId="5">#REF!</definedName>
    <definedName name="_XX27">#REF!</definedName>
    <definedName name="_XX28" localSheetId="5">#REF!</definedName>
    <definedName name="_XX28">#REF!</definedName>
    <definedName name="_XX29" localSheetId="5">#REF!</definedName>
    <definedName name="_XX29">#REF!</definedName>
    <definedName name="_XX30" localSheetId="5">#REF!</definedName>
    <definedName name="_XX30">#REF!</definedName>
    <definedName name="_XX5" localSheetId="5">#REF!</definedName>
    <definedName name="_XX5">#REF!</definedName>
    <definedName name="_XX6" localSheetId="5">#REF!</definedName>
    <definedName name="_XX6">#REF!</definedName>
    <definedName name="_XX7" localSheetId="5">#REF!</definedName>
    <definedName name="_XX7">#REF!</definedName>
    <definedName name="_xxasidl" localSheetId="5" hidden="1">#REF!</definedName>
    <definedName name="_xxasidl" hidden="1">#REF!</definedName>
    <definedName name="_xxdil" localSheetId="5" hidden="1">#REF!</definedName>
    <definedName name="_xxdil" hidden="1">#REF!</definedName>
    <definedName name="_xxill" localSheetId="5" hidden="1">#REF!</definedName>
    <definedName name="_xxill" hidden="1">#REF!</definedName>
    <definedName name="_xz1" localSheetId="5">#REF!</definedName>
    <definedName name="_xz1">#REF!</definedName>
    <definedName name="_xzasdl" localSheetId="5" hidden="1">#REF!</definedName>
    <definedName name="_xzasdl" hidden="1">#REF!</definedName>
    <definedName name="_xzsidl" localSheetId="5" hidden="1">#REF!</definedName>
    <definedName name="_xzsidl" hidden="1">#REF!</definedName>
    <definedName name="_yill" localSheetId="5" hidden="1">#REF!</definedName>
    <definedName name="_yill" hidden="1">#REF!</definedName>
    <definedName name="_YO1" localSheetId="5">#REF!</definedName>
    <definedName name="_YO1">#REF!</definedName>
    <definedName name="_YY12" localSheetId="5">#REF!</definedName>
    <definedName name="_YY12">#REF!</definedName>
    <definedName name="_YY13" localSheetId="5">#REF!</definedName>
    <definedName name="_YY13">#REF!</definedName>
    <definedName name="_YY14" localSheetId="5">#REF!</definedName>
    <definedName name="_YY14">#REF!</definedName>
    <definedName name="_YY18" localSheetId="5">#REF!</definedName>
    <definedName name="_YY18">#REF!</definedName>
    <definedName name="_YY19" localSheetId="5">#REF!</definedName>
    <definedName name="_YY19">#REF!</definedName>
    <definedName name="_YY20" localSheetId="5">#REF!</definedName>
    <definedName name="_YY20">#REF!</definedName>
    <definedName name="_YY21" localSheetId="5">#REF!</definedName>
    <definedName name="_YY21">#REF!</definedName>
    <definedName name="_YY22" localSheetId="5">#REF!</definedName>
    <definedName name="_YY22">#REF!</definedName>
    <definedName name="_YY23" localSheetId="5">#REF!</definedName>
    <definedName name="_YY23">#REF!</definedName>
    <definedName name="_YY24" localSheetId="5">#REF!</definedName>
    <definedName name="_YY24">#REF!</definedName>
    <definedName name="_YY25" localSheetId="5">#REF!</definedName>
    <definedName name="_YY25">#REF!</definedName>
    <definedName name="_YY26" localSheetId="5">#REF!</definedName>
    <definedName name="_YY26">#REF!</definedName>
    <definedName name="_YY27" localSheetId="5">#REF!</definedName>
    <definedName name="_YY27">#REF!</definedName>
    <definedName name="_YY28" localSheetId="5">#REF!</definedName>
    <definedName name="_YY28">#REF!</definedName>
    <definedName name="_YY29" localSheetId="5">#REF!</definedName>
    <definedName name="_YY29">#REF!</definedName>
    <definedName name="_YY30" localSheetId="5">#REF!</definedName>
    <definedName name="_YY30">#REF!</definedName>
    <definedName name="_YY5" localSheetId="5">#REF!</definedName>
    <definedName name="_YY5">#REF!</definedName>
    <definedName name="_YY6" localSheetId="5">#REF!</definedName>
    <definedName name="_YY6">#REF!</definedName>
    <definedName name="_YY7" localSheetId="5">#REF!</definedName>
    <definedName name="_YY7">#REF!</definedName>
    <definedName name="_yyill" localSheetId="5" hidden="1">#REF!</definedName>
    <definedName name="_yyill" hidden="1">#REF!</definedName>
    <definedName name="_zaill" localSheetId="5" hidden="1">#REF!</definedName>
    <definedName name="_zaill" hidden="1">#REF!</definedName>
    <definedName name="_zassaza" localSheetId="5" hidden="1">#REF!</definedName>
    <definedName name="_zassaza" hidden="1">#REF!</definedName>
    <definedName name="_zceil" localSheetId="5" hidden="1">#REF!</definedName>
    <definedName name="_zceil" hidden="1">#REF!</definedName>
    <definedName name="_zeilaw" localSheetId="5" hidden="1">#REF!</definedName>
    <definedName name="_zeilaw" hidden="1">#REF!</definedName>
    <definedName name="_zill" localSheetId="5" hidden="1">#REF!</definedName>
    <definedName name="_zill" hidden="1">#REF!</definedName>
    <definedName name="_ziwi" localSheetId="5" hidden="1">#REF!</definedName>
    <definedName name="_ziwi" hidden="1">#REF!</definedName>
    <definedName name="_zpj" localSheetId="5" hidden="1">#REF!</definedName>
    <definedName name="_zpj" hidden="1">#REF!</definedName>
    <definedName name="_zpmei2" localSheetId="5" hidden="1">#REF!</definedName>
    <definedName name="_zpmei2" hidden="1">#REF!</definedName>
    <definedName name="_zpzpzp" localSheetId="5" hidden="1">#REF!</definedName>
    <definedName name="_zpzpzp" hidden="1">#REF!</definedName>
    <definedName name="_zz1" localSheetId="5">#REF!</definedName>
    <definedName name="_zz1">#REF!</definedName>
    <definedName name="_Zz10137" localSheetId="5">#REF!</definedName>
    <definedName name="_Zz10137">#REF!</definedName>
    <definedName name="_zz2" localSheetId="5">#REF!</definedName>
    <definedName name="_zz2">#REF!</definedName>
    <definedName name="_zz3" localSheetId="5">#REF!</definedName>
    <definedName name="_zz3">#REF!</definedName>
    <definedName name="_zzal" localSheetId="5" hidden="1">#REF!</definedName>
    <definedName name="_zzal" hidden="1">#REF!</definedName>
    <definedName name="_zzall" localSheetId="5" hidden="1">#REF!</definedName>
    <definedName name="_zzall" hidden="1">#REF!</definedName>
    <definedName name="_zzidy" localSheetId="5" hidden="1">#REF!</definedName>
    <definedName name="_zzidy" hidden="1">#REF!</definedName>
    <definedName name="_zzill" localSheetId="5" hidden="1">#REF!</definedName>
    <definedName name="_zzill" hidden="1">#REF!</definedName>
    <definedName name="_zzzail" localSheetId="5" hidden="1">#REF!</definedName>
    <definedName name="_zzzail" hidden="1">#REF!</definedName>
    <definedName name="_건축목공" localSheetId="5">#REF!</definedName>
    <definedName name="_건축목공">#REF!</definedName>
    <definedName name="_경비율1" localSheetId="5">#REF!</definedName>
    <definedName name="_경비율1">#REF!</definedName>
    <definedName name="_재ㅐ햐" localSheetId="5" hidden="1">#REF!</definedName>
    <definedName name="_재ㅐ햐" hidden="1">#REF!</definedName>
    <definedName name="´Ü_°¡" localSheetId="5">#REF!</definedName>
    <definedName name="´Ü_°¡">#REF!</definedName>
    <definedName name="´Ü_°¡2" localSheetId="5">#REF!</definedName>
    <definedName name="´Ü_°¡2">#REF!</definedName>
    <definedName name="´Ü_°¡3" localSheetId="5">#REF!</definedName>
    <definedName name="´Ü_°¡3">#REF!</definedName>
    <definedName name="´Ü_°¡4" localSheetId="5">#REF!</definedName>
    <definedName name="´Ü_°¡4">#REF!</definedName>
    <definedName name="´Ü_°¡5" localSheetId="5">#REF!</definedName>
    <definedName name="´Ü_°¡5">#REF!</definedName>
    <definedName name="´Ü_°¡6" localSheetId="5">#REF!</definedName>
    <definedName name="´Ü_°¡6">#REF!</definedName>
    <definedName name="´Ü°" localSheetId="5">#REF!</definedName>
    <definedName name="´Ü°">#REF!</definedName>
    <definedName name="´Ü°°">#N/A</definedName>
    <definedName name="´Ü°°1">#N/A</definedName>
    <definedName name="´Ü°°2">#N/A</definedName>
    <definedName name="´Ü°°3">#N/A</definedName>
    <definedName name="´Ü°°4">#N/A</definedName>
    <definedName name="¤±8529" localSheetId="5">#REF!</definedName>
    <definedName name="¤±8529">#REF!</definedName>
    <definedName name="¤C315" localSheetId="5">#REF!</definedName>
    <definedName name="¤C315">#REF!</definedName>
    <definedName name="¤Ç315" localSheetId="5">#REF!</definedName>
    <definedName name="¤Ç315">#REF!</definedName>
    <definedName name="\" localSheetId="5">BlankMacro1</definedName>
    <definedName name="\">BlankMacro1</definedName>
    <definedName name="\\O" localSheetId="5">#REF!</definedName>
    <definedName name="\\O">#REF!</definedName>
    <definedName name="\0" localSheetId="5">#REF!</definedName>
    <definedName name="\0">#REF!</definedName>
    <definedName name="\1">#N/A</definedName>
    <definedName name="\a" localSheetId="11">#N/A</definedName>
    <definedName name="\a">#N/A</definedName>
    <definedName name="\b" localSheetId="5">#REF!</definedName>
    <definedName name="\b">#REF!</definedName>
    <definedName name="\c">#N/A</definedName>
    <definedName name="\d" localSheetId="5">#REF!</definedName>
    <definedName name="\d">#REF!</definedName>
    <definedName name="\e" localSheetId="5">#REF!</definedName>
    <definedName name="\e">#REF!</definedName>
    <definedName name="\f" localSheetId="5">#REF!</definedName>
    <definedName name="\f">#REF!</definedName>
    <definedName name="\g">#N/A</definedName>
    <definedName name="\h">#N/A</definedName>
    <definedName name="\i">#N/A</definedName>
    <definedName name="\j">#N/A</definedName>
    <definedName name="\k">#N/A</definedName>
    <definedName name="\l" localSheetId="5">#REF!</definedName>
    <definedName name="\l">#REF!</definedName>
    <definedName name="\LARGE" localSheetId="5">#REF!</definedName>
    <definedName name="\LARGE">#REF!</definedName>
    <definedName name="\m" localSheetId="5">#REF!</definedName>
    <definedName name="\m">#REF!</definedName>
    <definedName name="\MIDDLE" localSheetId="5">#REF!</definedName>
    <definedName name="\MIDDLE">#REF!</definedName>
    <definedName name="\n">#N/A</definedName>
    <definedName name="\o" localSheetId="5">#REF!</definedName>
    <definedName name="\o">#REF!</definedName>
    <definedName name="\p" localSheetId="5">#REF!</definedName>
    <definedName name="\p">#REF!</definedName>
    <definedName name="\P1" localSheetId="5">#REF!</definedName>
    <definedName name="\P1">#REF!</definedName>
    <definedName name="\PA" localSheetId="5">#REF!</definedName>
    <definedName name="\PA">#REF!</definedName>
    <definedName name="\PB" localSheetId="5">#REF!</definedName>
    <definedName name="\PB">#REF!</definedName>
    <definedName name="\PC" localSheetId="5">#REF!</definedName>
    <definedName name="\PC">#REF!</definedName>
    <definedName name="\PD" localSheetId="5">#REF!</definedName>
    <definedName name="\PD">#REF!</definedName>
    <definedName name="\PE" localSheetId="5">#REF!</definedName>
    <definedName name="\PE">#REF!</definedName>
    <definedName name="\PF" localSheetId="5">#REF!</definedName>
    <definedName name="\PF">#REF!</definedName>
    <definedName name="\PG" localSheetId="5">#REF!</definedName>
    <definedName name="\PG">#REF!</definedName>
    <definedName name="\q">#N/A</definedName>
    <definedName name="\r">#N/A</definedName>
    <definedName name="\s">#N/A</definedName>
    <definedName name="\SMALL" localSheetId="5">#REF!</definedName>
    <definedName name="\SMALL">#REF!</definedName>
    <definedName name="\t">#N/A</definedName>
    <definedName name="\u" localSheetId="5">#REF!</definedName>
    <definedName name="\u">#REF!</definedName>
    <definedName name="\v" localSheetId="5">#REF!</definedName>
    <definedName name="\v">#REF!</definedName>
    <definedName name="\w" localSheetId="5">#REF!</definedName>
    <definedName name="\w">#REF!</definedName>
    <definedName name="\x" localSheetId="5">#REF!</definedName>
    <definedName name="\x">#REF!</definedName>
    <definedName name="\y" localSheetId="5">#REF!</definedName>
    <definedName name="\y">#REF!</definedName>
    <definedName name="\z" localSheetId="5">#REF!</definedName>
    <definedName name="\z">#REF!</definedName>
    <definedName name="\ZZ">#N/A</definedName>
    <definedName name="\ㅊ" localSheetId="5">#REF!</definedName>
    <definedName name="\ㅊ">#REF!</definedName>
    <definedName name="■" localSheetId="5">#REF!</definedName>
    <definedName name="■">#REF!</definedName>
    <definedName name="※" localSheetId="5">#REF!</definedName>
    <definedName name="※">#REF!</definedName>
    <definedName name="½2323ㅌㅊㅌㅊㄷㅇㅁ2ㅋㅋㅂㅇ12ㄴㅁㅋㅌㄵㅁㅇㅌㅌ" localSheetId="5">#REF!</definedName>
    <definedName name="½2323ㅌㅊㅌㅊㄷㅇㅁ2ㅋㅋㅂㅇ12ㄴㅁㅋㅌㄵㅁㅇㅌㅌ">#REF!</definedName>
    <definedName name="A">#N/A</definedName>
    <definedName name="A_" localSheetId="5">#REF!</definedName>
    <definedName name="A_">#REF!</definedName>
    <definedName name="A_1" localSheetId="5">#REF!</definedName>
    <definedName name="A_1">#REF!</definedName>
    <definedName name="a_10" localSheetId="5">#REF!</definedName>
    <definedName name="a_10">#REF!</definedName>
    <definedName name="a_11" localSheetId="5">#REF!</definedName>
    <definedName name="a_11">#REF!</definedName>
    <definedName name="a_12" localSheetId="5">#REF!</definedName>
    <definedName name="a_12">#REF!</definedName>
    <definedName name="a_13" localSheetId="5">#REF!</definedName>
    <definedName name="a_13">#REF!</definedName>
    <definedName name="a_14" localSheetId="5">#REF!</definedName>
    <definedName name="a_14">#REF!</definedName>
    <definedName name="A_16" localSheetId="5">#REF!</definedName>
    <definedName name="A_16">#REF!</definedName>
    <definedName name="A_19" localSheetId="5">#REF!</definedName>
    <definedName name="A_19">#REF!</definedName>
    <definedName name="a_2" localSheetId="5">#REF!</definedName>
    <definedName name="a_2">#REF!</definedName>
    <definedName name="A_22" localSheetId="5">#REF!</definedName>
    <definedName name="A_22">#REF!</definedName>
    <definedName name="A_25" localSheetId="5">#REF!</definedName>
    <definedName name="A_25">#REF!</definedName>
    <definedName name="A_29" localSheetId="5">#REF!</definedName>
    <definedName name="A_29">#REF!</definedName>
    <definedName name="a_3" localSheetId="5">#REF!</definedName>
    <definedName name="a_3">#REF!</definedName>
    <definedName name="a_4" localSheetId="5">#REF!</definedName>
    <definedName name="a_4">#REF!</definedName>
    <definedName name="a_5" localSheetId="5">#REF!</definedName>
    <definedName name="a_5">#REF!</definedName>
    <definedName name="a_6" localSheetId="5">#REF!</definedName>
    <definedName name="a_6">#REF!</definedName>
    <definedName name="a_7" localSheetId="5">#REF!</definedName>
    <definedName name="a_7">#REF!</definedName>
    <definedName name="a_8" localSheetId="5">#REF!</definedName>
    <definedName name="a_8">#REF!</definedName>
    <definedName name="a_9" localSheetId="5">#REF!</definedName>
    <definedName name="a_9">#REF!</definedName>
    <definedName name="A_b" localSheetId="5">#REF!</definedName>
    <definedName name="A_b">#REF!</definedName>
    <definedName name="A0" localSheetId="5">#REF!</definedName>
    <definedName name="A0">#REF!</definedName>
    <definedName name="A1." localSheetId="5">#REF!</definedName>
    <definedName name="A1.">#REF!</definedName>
    <definedName name="A1..A2_">#N/A</definedName>
    <definedName name="A1..A200_">#N/A</definedName>
    <definedName name="A1_E" localSheetId="5">#REF!</definedName>
    <definedName name="A1_E">#REF!</definedName>
    <definedName name="A1000000000000000" localSheetId="5">#REF!</definedName>
    <definedName name="A1000000000000000">#REF!</definedName>
    <definedName name="A10B1L" localSheetId="5">#REF!</definedName>
    <definedName name="A10B1L">#REF!</definedName>
    <definedName name="A10B1R" localSheetId="5">#REF!</definedName>
    <definedName name="A10B1R">#REF!</definedName>
    <definedName name="A10B2L" localSheetId="5">#REF!</definedName>
    <definedName name="A10B2L">#REF!</definedName>
    <definedName name="A10B2R" localSheetId="5">#REF!</definedName>
    <definedName name="A10B2R">#REF!</definedName>
    <definedName name="A10B3L" localSheetId="5">#REF!</definedName>
    <definedName name="A10B3L">#REF!</definedName>
    <definedName name="A10B3R" localSheetId="5">#REF!</definedName>
    <definedName name="A10B3R">#REF!</definedName>
    <definedName name="A10B4L" localSheetId="5">#REF!</definedName>
    <definedName name="A10B4L">#REF!</definedName>
    <definedName name="A10B4R" localSheetId="5">#REF!</definedName>
    <definedName name="A10B4R">#REF!</definedName>
    <definedName name="A10BFL" localSheetId="5">#REF!</definedName>
    <definedName name="A10BFL">#REF!</definedName>
    <definedName name="A10BFR" localSheetId="5">#REF!</definedName>
    <definedName name="A10BFR">#REF!</definedName>
    <definedName name="A10BQL" localSheetId="5">#REF!</definedName>
    <definedName name="A10BQL">#REF!</definedName>
    <definedName name="A10BQR" localSheetId="5">#REF!</definedName>
    <definedName name="A10BQR">#REF!</definedName>
    <definedName name="A10L1L" localSheetId="5">#REF!</definedName>
    <definedName name="A10L1L">#REF!</definedName>
    <definedName name="A10L1R" localSheetId="5">#REF!</definedName>
    <definedName name="A10L1R">#REF!</definedName>
    <definedName name="A10L2L" localSheetId="5">#REF!</definedName>
    <definedName name="A10L2L">#REF!</definedName>
    <definedName name="A10L2R" localSheetId="5">#REF!</definedName>
    <definedName name="A10L2R">#REF!</definedName>
    <definedName name="A10L3L" localSheetId="5">#REF!</definedName>
    <definedName name="A10L3L">#REF!</definedName>
    <definedName name="A10L3R" localSheetId="5">#REF!</definedName>
    <definedName name="A10L3R">#REF!</definedName>
    <definedName name="A10L4L" localSheetId="5">#REF!</definedName>
    <definedName name="A10L4L">#REF!</definedName>
    <definedName name="A10L4R" localSheetId="5">#REF!</definedName>
    <definedName name="A10L4R">#REF!</definedName>
    <definedName name="A10LFL" localSheetId="5">#REF!</definedName>
    <definedName name="A10LFL">#REF!</definedName>
    <definedName name="A10LFR" localSheetId="5">#REF!</definedName>
    <definedName name="A10LFR">#REF!</definedName>
    <definedName name="A10LQL" localSheetId="5">#REF!</definedName>
    <definedName name="A10LQL">#REF!</definedName>
    <definedName name="A10LQR" localSheetId="5">#REF!</definedName>
    <definedName name="A10LQR">#REF!</definedName>
    <definedName name="A1111111" localSheetId="5">#REF!</definedName>
    <definedName name="A1111111">#REF!</definedName>
    <definedName name="A12..A13_">#N/A</definedName>
    <definedName name="A1A" localSheetId="5">#REF!</definedName>
    <definedName name="A1A">#REF!</definedName>
    <definedName name="A1A1" localSheetId="5">BlankMacro1</definedName>
    <definedName name="A1A1">BlankMacro1</definedName>
    <definedName name="A1Q" localSheetId="5">#REF!</definedName>
    <definedName name="A1Q">#REF!</definedName>
    <definedName name="A23b23" localSheetId="5">#REF!</definedName>
    <definedName name="A23b23">#REF!</definedName>
    <definedName name="A2A" localSheetId="5">#REF!</definedName>
    <definedName name="A2A">#REF!</definedName>
    <definedName name="A2A1" localSheetId="5">#REF!</definedName>
    <definedName name="A2A1">#REF!</definedName>
    <definedName name="A2A2" localSheetId="5">#REF!</definedName>
    <definedName name="A2A2">#REF!</definedName>
    <definedName name="A2A3" localSheetId="5">#REF!</definedName>
    <definedName name="A2A3">#REF!</definedName>
    <definedName name="A315yoo1" localSheetId="5">#REF!</definedName>
    <definedName name="A315yoo1">#REF!</definedName>
    <definedName name="A3A" localSheetId="5">#REF!</definedName>
    <definedName name="A3A">#REF!</definedName>
    <definedName name="A3B1L" localSheetId="5">#REF!</definedName>
    <definedName name="A3B1L">#REF!</definedName>
    <definedName name="A3B1R" localSheetId="5">#REF!</definedName>
    <definedName name="A3B1R">#REF!</definedName>
    <definedName name="A3B2L" localSheetId="5">#REF!</definedName>
    <definedName name="A3B2L">#REF!</definedName>
    <definedName name="A3B2R" localSheetId="5">#REF!</definedName>
    <definedName name="A3B2R">#REF!</definedName>
    <definedName name="A3B3L" localSheetId="5">#REF!</definedName>
    <definedName name="A3B3L">#REF!</definedName>
    <definedName name="A3B3R" localSheetId="5">#REF!</definedName>
    <definedName name="A3B3R">#REF!</definedName>
    <definedName name="A3B4L" localSheetId="5">#REF!</definedName>
    <definedName name="A3B4L">#REF!</definedName>
    <definedName name="A3B4R" localSheetId="5">#REF!</definedName>
    <definedName name="A3B4R">#REF!</definedName>
    <definedName name="A3BFL" localSheetId="5">#REF!</definedName>
    <definedName name="A3BFL">#REF!</definedName>
    <definedName name="A3BFR" localSheetId="5">#REF!</definedName>
    <definedName name="A3BFR">#REF!</definedName>
    <definedName name="A3BQL" localSheetId="5">#REF!</definedName>
    <definedName name="A3BQL">#REF!</definedName>
    <definedName name="A3BQR" localSheetId="5">#REF!</definedName>
    <definedName name="A3BQR">#REF!</definedName>
    <definedName name="A3L1L" localSheetId="5">#REF!</definedName>
    <definedName name="A3L1L">#REF!</definedName>
    <definedName name="A3L1R" localSheetId="5">#REF!</definedName>
    <definedName name="A3L1R">#REF!</definedName>
    <definedName name="A3L2L" localSheetId="5">#REF!</definedName>
    <definedName name="A3L2L">#REF!</definedName>
    <definedName name="A3L2R" localSheetId="5">#REF!</definedName>
    <definedName name="A3L2R">#REF!</definedName>
    <definedName name="A3L3L" localSheetId="5">#REF!</definedName>
    <definedName name="A3L3L">#REF!</definedName>
    <definedName name="A3L3R" localSheetId="5">#REF!</definedName>
    <definedName name="A3L3R">#REF!</definedName>
    <definedName name="A3L4L" localSheetId="5">#REF!</definedName>
    <definedName name="A3L4L">#REF!</definedName>
    <definedName name="A3L4R" localSheetId="5">#REF!</definedName>
    <definedName name="A3L4R">#REF!</definedName>
    <definedName name="A3LFL" localSheetId="5">#REF!</definedName>
    <definedName name="A3LFL">#REF!</definedName>
    <definedName name="A3LFR" localSheetId="5">#REF!</definedName>
    <definedName name="A3LFR">#REF!</definedName>
    <definedName name="A3LQL" localSheetId="5">#REF!</definedName>
    <definedName name="A3LQL">#REF!</definedName>
    <definedName name="A3LQR" localSheetId="5">#REF!</definedName>
    <definedName name="A3LQR">#REF!</definedName>
    <definedName name="A4B1L" localSheetId="5">#REF!</definedName>
    <definedName name="A4B1L">#REF!</definedName>
    <definedName name="A4B1R" localSheetId="5">#REF!</definedName>
    <definedName name="A4B1R">#REF!</definedName>
    <definedName name="A4B2L" localSheetId="5">#REF!</definedName>
    <definedName name="A4B2L">#REF!</definedName>
    <definedName name="A4B2R" localSheetId="5">#REF!</definedName>
    <definedName name="A4B2R">#REF!</definedName>
    <definedName name="A4B3L" localSheetId="5">#REF!</definedName>
    <definedName name="A4B3L">#REF!</definedName>
    <definedName name="A4B3R" localSheetId="5">#REF!</definedName>
    <definedName name="A4B3R">#REF!</definedName>
    <definedName name="A4B4L" localSheetId="5">#REF!</definedName>
    <definedName name="A4B4L">#REF!</definedName>
    <definedName name="A4B4R" localSheetId="5">#REF!</definedName>
    <definedName name="A4B4R">#REF!</definedName>
    <definedName name="A4BFL" localSheetId="5">#REF!</definedName>
    <definedName name="A4BFL">#REF!</definedName>
    <definedName name="A4BFR" localSheetId="5">#REF!</definedName>
    <definedName name="A4BFR">#REF!</definedName>
    <definedName name="A4BQL" localSheetId="5">#REF!</definedName>
    <definedName name="A4BQL">#REF!</definedName>
    <definedName name="A4BQR" localSheetId="5">#REF!</definedName>
    <definedName name="A4BQR">#REF!</definedName>
    <definedName name="A4L1L" localSheetId="5">#REF!</definedName>
    <definedName name="A4L1L">#REF!</definedName>
    <definedName name="A4L1R" localSheetId="5">#REF!</definedName>
    <definedName name="A4L1R">#REF!</definedName>
    <definedName name="A4L2L" localSheetId="5">#REF!</definedName>
    <definedName name="A4L2L">#REF!</definedName>
    <definedName name="A4L2R" localSheetId="5">#REF!</definedName>
    <definedName name="A4L2R">#REF!</definedName>
    <definedName name="A4L3L" localSheetId="5">#REF!</definedName>
    <definedName name="A4L3L">#REF!</definedName>
    <definedName name="A4L3R" localSheetId="5">#REF!</definedName>
    <definedName name="A4L3R">#REF!</definedName>
    <definedName name="A4L4L" localSheetId="5">#REF!</definedName>
    <definedName name="A4L4L">#REF!</definedName>
    <definedName name="A4L4R" localSheetId="5">#REF!</definedName>
    <definedName name="A4L4R">#REF!</definedName>
    <definedName name="A4LFL" localSheetId="5">#REF!</definedName>
    <definedName name="A4LFL">#REF!</definedName>
    <definedName name="A4LFR" localSheetId="5">#REF!</definedName>
    <definedName name="A4LFR">#REF!</definedName>
    <definedName name="A4LQL" localSheetId="5">#REF!</definedName>
    <definedName name="A4LQL">#REF!</definedName>
    <definedName name="A4LQR" localSheetId="5">#REF!</definedName>
    <definedName name="A4LQR">#REF!</definedName>
    <definedName name="A5B1L" localSheetId="5">#REF!</definedName>
    <definedName name="A5B1L">#REF!</definedName>
    <definedName name="A5B1R" localSheetId="5">#REF!</definedName>
    <definedName name="A5B1R">#REF!</definedName>
    <definedName name="A5B2L" localSheetId="5">#REF!</definedName>
    <definedName name="A5B2L">#REF!</definedName>
    <definedName name="A5B2R" localSheetId="5">#REF!</definedName>
    <definedName name="A5B2R">#REF!</definedName>
    <definedName name="A5B3L" localSheetId="5">#REF!</definedName>
    <definedName name="A5B3L">#REF!</definedName>
    <definedName name="A5B3R" localSheetId="5">#REF!</definedName>
    <definedName name="A5B3R">#REF!</definedName>
    <definedName name="A5B4L" localSheetId="5">#REF!</definedName>
    <definedName name="A5B4L">#REF!</definedName>
    <definedName name="A5B4R" localSheetId="5">#REF!</definedName>
    <definedName name="A5B4R">#REF!</definedName>
    <definedName name="A5BFL" localSheetId="5">#REF!</definedName>
    <definedName name="A5BFL">#REF!</definedName>
    <definedName name="A5BFR" localSheetId="5">#REF!</definedName>
    <definedName name="A5BFR">#REF!</definedName>
    <definedName name="A5BQL" localSheetId="5">#REF!</definedName>
    <definedName name="A5BQL">#REF!</definedName>
    <definedName name="A5BQR" localSheetId="5">#REF!</definedName>
    <definedName name="A5BQR">#REF!</definedName>
    <definedName name="A5L1L" localSheetId="5">#REF!</definedName>
    <definedName name="A5L1L">#REF!</definedName>
    <definedName name="A5L1R" localSheetId="5">#REF!</definedName>
    <definedName name="A5L1R">#REF!</definedName>
    <definedName name="A5L2L" localSheetId="5">#REF!</definedName>
    <definedName name="A5L2L">#REF!</definedName>
    <definedName name="A5L2R" localSheetId="5">#REF!</definedName>
    <definedName name="A5L2R">#REF!</definedName>
    <definedName name="A5L3L" localSheetId="5">#REF!</definedName>
    <definedName name="A5L3L">#REF!</definedName>
    <definedName name="A5L3R" localSheetId="5">#REF!</definedName>
    <definedName name="A5L3R">#REF!</definedName>
    <definedName name="A5L4L" localSheetId="5">#REF!</definedName>
    <definedName name="A5L4L">#REF!</definedName>
    <definedName name="A5L4R" localSheetId="5">#REF!</definedName>
    <definedName name="A5L4R">#REF!</definedName>
    <definedName name="A5LFL" localSheetId="5">#REF!</definedName>
    <definedName name="A5LFL">#REF!</definedName>
    <definedName name="A5LFR" localSheetId="5">#REF!</definedName>
    <definedName name="A5LFR">#REF!</definedName>
    <definedName name="A5LQL" localSheetId="5">#REF!</definedName>
    <definedName name="A5LQL">#REF!</definedName>
    <definedName name="A5LQR" localSheetId="5">#REF!</definedName>
    <definedName name="A5LQR">#REF!</definedName>
    <definedName name="A6_">#N/A</definedName>
    <definedName name="A6B1L" localSheetId="5">#REF!</definedName>
    <definedName name="A6B1L">#REF!</definedName>
    <definedName name="A6B1R" localSheetId="5">#REF!</definedName>
    <definedName name="A6B1R">#REF!</definedName>
    <definedName name="A6B2L" localSheetId="5">#REF!</definedName>
    <definedName name="A6B2L">#REF!</definedName>
    <definedName name="A6B2R" localSheetId="5">#REF!</definedName>
    <definedName name="A6B2R">#REF!</definedName>
    <definedName name="A6B3L" localSheetId="5">#REF!</definedName>
    <definedName name="A6B3L">#REF!</definedName>
    <definedName name="A6B3R" localSheetId="5">#REF!</definedName>
    <definedName name="A6B3R">#REF!</definedName>
    <definedName name="A6B4L" localSheetId="5">#REF!</definedName>
    <definedName name="A6B4L">#REF!</definedName>
    <definedName name="A6B4R" localSheetId="5">#REF!</definedName>
    <definedName name="A6B4R">#REF!</definedName>
    <definedName name="A6BFL" localSheetId="5">#REF!</definedName>
    <definedName name="A6BFL">#REF!</definedName>
    <definedName name="A6BFR" localSheetId="5">#REF!</definedName>
    <definedName name="A6BFR">#REF!</definedName>
    <definedName name="A6BQL" localSheetId="5">#REF!</definedName>
    <definedName name="A6BQL">#REF!</definedName>
    <definedName name="A6BQR" localSheetId="5">#REF!</definedName>
    <definedName name="A6BQR">#REF!</definedName>
    <definedName name="A6L1L" localSheetId="5">#REF!</definedName>
    <definedName name="A6L1L">#REF!</definedName>
    <definedName name="A6L1R" localSheetId="5">#REF!</definedName>
    <definedName name="A6L1R">#REF!</definedName>
    <definedName name="A6L2L" localSheetId="5">#REF!</definedName>
    <definedName name="A6L2L">#REF!</definedName>
    <definedName name="A6L2R" localSheetId="5">#REF!</definedName>
    <definedName name="A6L2R">#REF!</definedName>
    <definedName name="A6L3L" localSheetId="5">#REF!</definedName>
    <definedName name="A6L3L">#REF!</definedName>
    <definedName name="A6L3R" localSheetId="5">#REF!</definedName>
    <definedName name="A6L3R">#REF!</definedName>
    <definedName name="A6L4L" localSheetId="5">#REF!</definedName>
    <definedName name="A6L4L">#REF!</definedName>
    <definedName name="A6L4R" localSheetId="5">#REF!</definedName>
    <definedName name="A6L4R">#REF!</definedName>
    <definedName name="A6LFL" localSheetId="5">#REF!</definedName>
    <definedName name="A6LFL">#REF!</definedName>
    <definedName name="A6LFR" localSheetId="5">#REF!</definedName>
    <definedName name="A6LFR">#REF!</definedName>
    <definedName name="A6LQL" localSheetId="5">#REF!</definedName>
    <definedName name="A6LQL">#REF!</definedName>
    <definedName name="A6LQR" localSheetId="5">#REF!</definedName>
    <definedName name="A6LQR">#REF!</definedName>
    <definedName name="A7B1L" localSheetId="5">#REF!</definedName>
    <definedName name="A7B1L">#REF!</definedName>
    <definedName name="A7B1R" localSheetId="5">#REF!</definedName>
    <definedName name="A7B1R">#REF!</definedName>
    <definedName name="A7B2L" localSheetId="5">#REF!</definedName>
    <definedName name="A7B2L">#REF!</definedName>
    <definedName name="A7B2R" localSheetId="5">#REF!</definedName>
    <definedName name="A7B2R">#REF!</definedName>
    <definedName name="A7B3L" localSheetId="5">#REF!</definedName>
    <definedName name="A7B3L">#REF!</definedName>
    <definedName name="A7B3R" localSheetId="5">#REF!</definedName>
    <definedName name="A7B3R">#REF!</definedName>
    <definedName name="A7B4L" localSheetId="5">#REF!</definedName>
    <definedName name="A7B4L">#REF!</definedName>
    <definedName name="A7B4R" localSheetId="5">#REF!</definedName>
    <definedName name="A7B4R">#REF!</definedName>
    <definedName name="A7BFL" localSheetId="5">#REF!</definedName>
    <definedName name="A7BFL">#REF!</definedName>
    <definedName name="A7BFR" localSheetId="5">#REF!</definedName>
    <definedName name="A7BFR">#REF!</definedName>
    <definedName name="A7BQL" localSheetId="5">#REF!</definedName>
    <definedName name="A7BQL">#REF!</definedName>
    <definedName name="A7BQR" localSheetId="5">#REF!</definedName>
    <definedName name="A7BQR">#REF!</definedName>
    <definedName name="A7L1L" localSheetId="5">#REF!</definedName>
    <definedName name="A7L1L">#REF!</definedName>
    <definedName name="A7L1R" localSheetId="5">#REF!</definedName>
    <definedName name="A7L1R">#REF!</definedName>
    <definedName name="A7L2L" localSheetId="5">#REF!</definedName>
    <definedName name="A7L2L">#REF!</definedName>
    <definedName name="A7L2R" localSheetId="5">#REF!</definedName>
    <definedName name="A7L2R">#REF!</definedName>
    <definedName name="A7L3L" localSheetId="5">#REF!</definedName>
    <definedName name="A7L3L">#REF!</definedName>
    <definedName name="A7L3R" localSheetId="5">#REF!</definedName>
    <definedName name="A7L3R">#REF!</definedName>
    <definedName name="A7L4L" localSheetId="5">#REF!</definedName>
    <definedName name="A7L4L">#REF!</definedName>
    <definedName name="A7L4R" localSheetId="5">#REF!</definedName>
    <definedName name="A7L4R">#REF!</definedName>
    <definedName name="A7LFL" localSheetId="5">#REF!</definedName>
    <definedName name="A7LFL">#REF!</definedName>
    <definedName name="A7LFR" localSheetId="5">#REF!</definedName>
    <definedName name="A7LFR">#REF!</definedName>
    <definedName name="A7LQL" localSheetId="5">#REF!</definedName>
    <definedName name="A7LQL">#REF!</definedName>
    <definedName name="A7LQR" localSheetId="5">#REF!</definedName>
    <definedName name="A7LQR">#REF!</definedName>
    <definedName name="A8B1L" localSheetId="5">#REF!</definedName>
    <definedName name="A8B1L">#REF!</definedName>
    <definedName name="A8B1R" localSheetId="5">#REF!</definedName>
    <definedName name="A8B1R">#REF!</definedName>
    <definedName name="A8B2L" localSheetId="5">#REF!</definedName>
    <definedName name="A8B2L">#REF!</definedName>
    <definedName name="A8B2R" localSheetId="5">#REF!</definedName>
    <definedName name="A8B2R">#REF!</definedName>
    <definedName name="A8B3L" localSheetId="5">#REF!</definedName>
    <definedName name="A8B3L">#REF!</definedName>
    <definedName name="A8B3R" localSheetId="5">#REF!</definedName>
    <definedName name="A8B3R">#REF!</definedName>
    <definedName name="A8B4L" localSheetId="5">#REF!</definedName>
    <definedName name="A8B4L">#REF!</definedName>
    <definedName name="A8B4R" localSheetId="5">#REF!</definedName>
    <definedName name="A8B4R">#REF!</definedName>
    <definedName name="A8BFL" localSheetId="5">#REF!</definedName>
    <definedName name="A8BFL">#REF!</definedName>
    <definedName name="A8BFR" localSheetId="5">#REF!</definedName>
    <definedName name="A8BFR">#REF!</definedName>
    <definedName name="A8BQL" localSheetId="5">#REF!</definedName>
    <definedName name="A8BQL">#REF!</definedName>
    <definedName name="A8BQR" localSheetId="5">#REF!</definedName>
    <definedName name="A8BQR">#REF!</definedName>
    <definedName name="A8L1L" localSheetId="5">#REF!</definedName>
    <definedName name="A8L1L">#REF!</definedName>
    <definedName name="A8L1R" localSheetId="5">#REF!</definedName>
    <definedName name="A8L1R">#REF!</definedName>
    <definedName name="A8L2L" localSheetId="5">#REF!</definedName>
    <definedName name="A8L2L">#REF!</definedName>
    <definedName name="A8L2R" localSheetId="5">#REF!</definedName>
    <definedName name="A8L2R">#REF!</definedName>
    <definedName name="A8L3L" localSheetId="5">#REF!</definedName>
    <definedName name="A8L3L">#REF!</definedName>
    <definedName name="A8L3R" localSheetId="5">#REF!</definedName>
    <definedName name="A8L3R">#REF!</definedName>
    <definedName name="A8L4L" localSheetId="5">#REF!</definedName>
    <definedName name="A8L4L">#REF!</definedName>
    <definedName name="A8L4R" localSheetId="5">#REF!</definedName>
    <definedName name="A8L4R">#REF!</definedName>
    <definedName name="A8LFL" localSheetId="5">#REF!</definedName>
    <definedName name="A8LFL">#REF!</definedName>
    <definedName name="A8LFR" localSheetId="5">#REF!</definedName>
    <definedName name="A8LFR">#REF!</definedName>
    <definedName name="A8LQL" localSheetId="5">#REF!</definedName>
    <definedName name="A8LQL">#REF!</definedName>
    <definedName name="A8LQR" localSheetId="5">#REF!</definedName>
    <definedName name="A8LQR">#REF!</definedName>
    <definedName name="A9B1L" localSheetId="5">#REF!</definedName>
    <definedName name="A9B1L">#REF!</definedName>
    <definedName name="A9B1R" localSheetId="5">#REF!</definedName>
    <definedName name="A9B1R">#REF!</definedName>
    <definedName name="A9B2L" localSheetId="5">#REF!</definedName>
    <definedName name="A9B2L">#REF!</definedName>
    <definedName name="A9B2R" localSheetId="5">#REF!</definedName>
    <definedName name="A9B2R">#REF!</definedName>
    <definedName name="A9B3L" localSheetId="5">#REF!</definedName>
    <definedName name="A9B3L">#REF!</definedName>
    <definedName name="A9B3R" localSheetId="5">#REF!</definedName>
    <definedName name="A9B3R">#REF!</definedName>
    <definedName name="A9B4L" localSheetId="5">#REF!</definedName>
    <definedName name="A9B4L">#REF!</definedName>
    <definedName name="A9B4R" localSheetId="5">#REF!</definedName>
    <definedName name="A9B4R">#REF!</definedName>
    <definedName name="A9BFL" localSheetId="5">#REF!</definedName>
    <definedName name="A9BFL">#REF!</definedName>
    <definedName name="A9BFR" localSheetId="5">#REF!</definedName>
    <definedName name="A9BFR">#REF!</definedName>
    <definedName name="A9BQL" localSheetId="5">#REF!</definedName>
    <definedName name="A9BQL">#REF!</definedName>
    <definedName name="A9BQR" localSheetId="5">#REF!</definedName>
    <definedName name="A9BQR">#REF!</definedName>
    <definedName name="A9L1L" localSheetId="5">#REF!</definedName>
    <definedName name="A9L1L">#REF!</definedName>
    <definedName name="A9L1R" localSheetId="5">#REF!</definedName>
    <definedName name="A9L1R">#REF!</definedName>
    <definedName name="A9L2L" localSheetId="5">#REF!</definedName>
    <definedName name="A9L2L">#REF!</definedName>
    <definedName name="A9L2R" localSheetId="5">#REF!</definedName>
    <definedName name="A9L2R">#REF!</definedName>
    <definedName name="A9L3L" localSheetId="5">#REF!</definedName>
    <definedName name="A9L3L">#REF!</definedName>
    <definedName name="A9L3R" localSheetId="5">#REF!</definedName>
    <definedName name="A9L3R">#REF!</definedName>
    <definedName name="A9L4L" localSheetId="5">#REF!</definedName>
    <definedName name="A9L4L">#REF!</definedName>
    <definedName name="A9L4R" localSheetId="5">#REF!</definedName>
    <definedName name="A9L4R">#REF!</definedName>
    <definedName name="A9LFL" localSheetId="5">#REF!</definedName>
    <definedName name="A9LFL">#REF!</definedName>
    <definedName name="A9LFR" localSheetId="5">#REF!</definedName>
    <definedName name="A9LFR">#REF!</definedName>
    <definedName name="A9LQL" localSheetId="5">#REF!</definedName>
    <definedName name="A9LQL">#REF!</definedName>
    <definedName name="A9LQR" localSheetId="5">#REF!</definedName>
    <definedName name="A9LQR">#REF!</definedName>
    <definedName name="AA" localSheetId="5">#REF!</definedName>
    <definedName name="AA">#REF!</definedName>
    <definedName name="aaa" localSheetId="5" hidden="1">#REF!</definedName>
    <definedName name="aaa" hidden="1">#REF!</definedName>
    <definedName name="aaaa" hidden="1">{#N/A,#N/A,FALSE,"조골재"}</definedName>
    <definedName name="aaaa_1" hidden="1">{#N/A,#N/A,FALSE,"조골재"}</definedName>
    <definedName name="aaaaa" hidden="1">{#N/A,#N/A,FALSE,"조골재"}</definedName>
    <definedName name="aaaaa_1" hidden="1">{#N/A,#N/A,FALSE,"조골재"}</definedName>
    <definedName name="aaaaaa" hidden="1">{#N/A,#N/A,FALSE,"속도"}</definedName>
    <definedName name="aaaaaaa" localSheetId="5">#REF!</definedName>
    <definedName name="aaaaaaa">#REF!</definedName>
    <definedName name="aaaaaaa1" localSheetId="5">#REF!</definedName>
    <definedName name="aaaaaaa1">#REF!</definedName>
    <definedName name="AAAAAAAAA" localSheetId="5">[6]내역서!#REF!</definedName>
    <definedName name="AAAAAAAAA">[6]내역서!#REF!</definedName>
    <definedName name="aaaaaaaaaa" hidden="1">{#N/A,#N/A,FALSE,"운반시간"}</definedName>
    <definedName name="aaaaaaaaaa_1" hidden="1">{#N/A,#N/A,FALSE,"운반시간"}</definedName>
    <definedName name="aaaaaaaaaaa" localSheetId="5">#REF!</definedName>
    <definedName name="aaaaaaaaaaa">#REF!</definedName>
    <definedName name="aaaaaaaaaaaa" localSheetId="5">BlankMacro1</definedName>
    <definedName name="aaaaaaaaaaaa">BlankMacro1</definedName>
    <definedName name="AAAAAAAAAAAAA" localSheetId="5">#REF!</definedName>
    <definedName name="AAAAAAAAAAAAA">#REF!</definedName>
    <definedName name="aaaaaaaaaaaaaaa" localSheetId="5">ErrorHandler_1</definedName>
    <definedName name="aaaaaaaaaaaaaaa">ErrorHandler_1</definedName>
    <definedName name="aaaaaaaaaaaaaaaaaa" hidden="1">{#N/A,#N/A,FALSE,"단가표지"}</definedName>
    <definedName name="AAAAAAAAAAAAAAAAAAA" localSheetId="5">#REF!</definedName>
    <definedName name="AAAAAAAAAAAAAAAAAAA">#REF!</definedName>
    <definedName name="aaaaaaaaaaaaaaaaaaaaa" hidden="1">{#N/A,#N/A,FALSE,"혼합골재"}</definedName>
    <definedName name="AAAAAAAAAAAAAAAAAAAAAAAA" hidden="1">{#N/A,#N/A,FALSE,"포장2"}</definedName>
    <definedName name="AAAAAAAAAAAAAAAAAAAAAAAAA">#N/A</definedName>
    <definedName name="aaaagg" localSheetId="5">#REF!</definedName>
    <definedName name="aaaagg">#REF!</definedName>
    <definedName name="aaas" localSheetId="5" hidden="1">#REF!</definedName>
    <definedName name="aaas" hidden="1">#REF!</definedName>
    <definedName name="AAB" localSheetId="5">#REF!</definedName>
    <definedName name="AAB">#REF!</definedName>
    <definedName name="AABB" localSheetId="5">#REF!</definedName>
    <definedName name="AABB">#REF!</definedName>
    <definedName name="AAC" localSheetId="5">#REF!</definedName>
    <definedName name="AAC">#REF!</definedName>
    <definedName name="AAD" localSheetId="5">#REF!</definedName>
    <definedName name="AAD">#REF!</definedName>
    <definedName name="AAE" localSheetId="5">#REF!</definedName>
    <definedName name="AAE">#REF!</definedName>
    <definedName name="aaee" localSheetId="5">#REF!</definedName>
    <definedName name="aaee">#REF!</definedName>
    <definedName name="AAK" localSheetId="5">#REF!</definedName>
    <definedName name="AAK">#REF!</definedName>
    <definedName name="AAL" localSheetId="5">#REF!</definedName>
    <definedName name="AAL">#REF!</definedName>
    <definedName name="aaq" localSheetId="5">CHOOSE(#REF!,총괄수량표!공무1과,총괄수량표!공무2과)</definedName>
    <definedName name="aaq">CHOOSE(#REF!,[0]!공무1과,[0]!공무2과)</definedName>
    <definedName name="AASC" localSheetId="5">#REF!</definedName>
    <definedName name="AASC">#REF!</definedName>
    <definedName name="AAT" localSheetId="5">#REF!</definedName>
    <definedName name="AAT">#REF!</definedName>
    <definedName name="AAWF" localSheetId="5">#REF!</definedName>
    <definedName name="AAWF">#REF!</definedName>
    <definedName name="AAY" localSheetId="5">#REF!</definedName>
    <definedName name="AAY">#REF!</definedName>
    <definedName name="AAYA" localSheetId="5">#REF!</definedName>
    <definedName name="AAYA">#REF!</definedName>
    <definedName name="AB" localSheetId="5">#REF!</definedName>
    <definedName name="AB">#REF!</definedName>
    <definedName name="ABAB" localSheetId="5">#REF!</definedName>
    <definedName name="ABAB">#REF!</definedName>
    <definedName name="ABB" localSheetId="5">#REF!</definedName>
    <definedName name="ABB">#REF!</definedName>
    <definedName name="ABBB" localSheetId="5">#REF!</definedName>
    <definedName name="ABBB">#REF!</definedName>
    <definedName name="abc" localSheetId="5">#REF!</definedName>
    <definedName name="abc">#REF!</definedName>
    <definedName name="abcd" hidden="1">{"'자리배치도'!$AG$1:$CI$28"}</definedName>
    <definedName name="abd" hidden="1">{#N/A,#N/A,FALSE,"골재소요량";#N/A,#N/A,FALSE,"골재소요량"}</definedName>
    <definedName name="about" localSheetId="5">#REF!</definedName>
    <definedName name="about">#REF!</definedName>
    <definedName name="ABS" hidden="1">{#N/A,#N/A,FALSE,"전력간선"}</definedName>
    <definedName name="ABUT" localSheetId="5">#REF!</definedName>
    <definedName name="ABUT">#REF!</definedName>
    <definedName name="ABUTH" localSheetId="5">#REF!</definedName>
    <definedName name="ABUTH">#REF!</definedName>
    <definedName name="ac" localSheetId="5">#REF!</definedName>
    <definedName name="ac">#REF!</definedName>
    <definedName name="AC160F">#N/A</definedName>
    <definedName name="Access_Button">"남가내역_data작업_List"</definedName>
    <definedName name="AccessDatabase">"C:\msoffice\CD\남가내역.mdb"</definedName>
    <definedName name="ACCLINK.XLS_Localization_Table_List" hidden="1">"$A$1:$B$11"</definedName>
    <definedName name="ACCLINK.XLS_Localization_Table_List1" hidden="1">"$A$13:$B$31"</definedName>
    <definedName name="ACCLINK.XLS_Localization_Table_List10" hidden="1">"$A$13:$B$33"</definedName>
    <definedName name="ACCLINK.XLS_Localization_Table_List11" hidden="1">"$A$13:$B$33"</definedName>
    <definedName name="ACCLINK.XLS_Localization_Table_List12" hidden="1">"$A$13:$B$33"</definedName>
    <definedName name="ACCLINK.XLS_Localization_Table_List13" hidden="1">"$A$13:$B$33"</definedName>
    <definedName name="ACCLINK.XLS_Localization_Table_List14" hidden="1">"$A$13:$B$33"</definedName>
    <definedName name="ACCLINK.XLS_Localization_Table_List15" hidden="1">"$A$13:$B$33"</definedName>
    <definedName name="ACCLINK.XLS_Localization_Table_List16" hidden="1">"$A$13:$B$33"</definedName>
    <definedName name="ACCLINK.XLS_Localization_Table_List17" hidden="1">"$A$13:$B$33"</definedName>
    <definedName name="ACCLINK.XLS_Localization_Table_List18" hidden="1">"$A$13:$B$33"</definedName>
    <definedName name="ACCLINK.XLS_Localization_Table_List19" hidden="1">"$A$13:$B$33"</definedName>
    <definedName name="ACCLINK.XLS_Localization_Table_List2" hidden="1">"$A$13:$B$31"</definedName>
    <definedName name="ACCLINK.XLS_Localization_Table_List3" hidden="1">"$A$13:$B$31"</definedName>
    <definedName name="ACCLINK.XLS_Localization_Table_List4" hidden="1">"$A$13:$B$31"</definedName>
    <definedName name="ACCLINK.XLS_Localization_Table_List5" hidden="1">"$A$13:$B$31"</definedName>
    <definedName name="ACCLINK.XLS_Localization_Table_List6" hidden="1">"$A$13:$B$31"</definedName>
    <definedName name="ACCLINK.XLS_Localization_Table_List7" hidden="1">"$A$13:$B$31"</definedName>
    <definedName name="ACCLINK.XLS_Localization_Table_List8" hidden="1">"$A$13:$B$31"</definedName>
    <definedName name="ACCLINK.XLS_Localization_Table_List9" hidden="1">"$A$13:$B$33"</definedName>
    <definedName name="ACCTD" localSheetId="5">#REF!</definedName>
    <definedName name="ACCTD">#REF!</definedName>
    <definedName name="ACCTDK" localSheetId="5">#REF!</definedName>
    <definedName name="ACCTDK">#REF!</definedName>
    <definedName name="accum" localSheetId="5">#REF!</definedName>
    <definedName name="accum">#REF!</definedName>
    <definedName name="ACD" localSheetId="5">[7]기본DATA!#REF!</definedName>
    <definedName name="ACD">[7]기본DATA!#REF!</definedName>
    <definedName name="ACD10L" localSheetId="5">#REF!</definedName>
    <definedName name="ACD10L">#REF!</definedName>
    <definedName name="ACD10R" localSheetId="5">#REF!</definedName>
    <definedName name="ACD10R">#REF!</definedName>
    <definedName name="ACD3L" localSheetId="5">#REF!</definedName>
    <definedName name="ACD3L">#REF!</definedName>
    <definedName name="ACD3R" localSheetId="5">#REF!</definedName>
    <definedName name="ACD3R">#REF!</definedName>
    <definedName name="ACD4L" localSheetId="5">#REF!</definedName>
    <definedName name="ACD4L">#REF!</definedName>
    <definedName name="ACD4R" localSheetId="5">#REF!</definedName>
    <definedName name="ACD4R">#REF!</definedName>
    <definedName name="ACD5L" localSheetId="5">#REF!</definedName>
    <definedName name="ACD5L">#REF!</definedName>
    <definedName name="ACD5R" localSheetId="5">#REF!</definedName>
    <definedName name="ACD5R">#REF!</definedName>
    <definedName name="ACD6L" localSheetId="5">#REF!</definedName>
    <definedName name="ACD6L">#REF!</definedName>
    <definedName name="ACD6R" localSheetId="5">#REF!</definedName>
    <definedName name="ACD6R">#REF!</definedName>
    <definedName name="ACD7L" localSheetId="5">#REF!</definedName>
    <definedName name="ACD7L">#REF!</definedName>
    <definedName name="ACD7R" localSheetId="5">#REF!</definedName>
    <definedName name="ACD7R">#REF!</definedName>
    <definedName name="ACD8L" localSheetId="5">#REF!</definedName>
    <definedName name="ACD8L">#REF!</definedName>
    <definedName name="ACD8R" localSheetId="5">#REF!</definedName>
    <definedName name="ACD8R">#REF!</definedName>
    <definedName name="ACD9L" localSheetId="5">#REF!</definedName>
    <definedName name="ACD9L">#REF!</definedName>
    <definedName name="ACD9R" localSheetId="5">#REF!</definedName>
    <definedName name="ACD9R">#REF!</definedName>
    <definedName name="ACE10L" localSheetId="5">#REF!</definedName>
    <definedName name="ACE10L">#REF!</definedName>
    <definedName name="ACE10R" localSheetId="5">#REF!</definedName>
    <definedName name="ACE10R">#REF!</definedName>
    <definedName name="ACE3L" localSheetId="5">#REF!</definedName>
    <definedName name="ACE3L">#REF!</definedName>
    <definedName name="ACE3R" localSheetId="5">#REF!</definedName>
    <definedName name="ACE3R">#REF!</definedName>
    <definedName name="ACE4L" localSheetId="5">#REF!</definedName>
    <definedName name="ACE4L">#REF!</definedName>
    <definedName name="ACE4R" localSheetId="5">#REF!</definedName>
    <definedName name="ACE4R">#REF!</definedName>
    <definedName name="ACE5L" localSheetId="5">#REF!</definedName>
    <definedName name="ACE5L">#REF!</definedName>
    <definedName name="ACE5R" localSheetId="5">#REF!</definedName>
    <definedName name="ACE5R">#REF!</definedName>
    <definedName name="ACE6L" localSheetId="5">#REF!</definedName>
    <definedName name="ACE6L">#REF!</definedName>
    <definedName name="ACE6R" localSheetId="5">#REF!</definedName>
    <definedName name="ACE6R">#REF!</definedName>
    <definedName name="ACE7L" localSheetId="5">#REF!</definedName>
    <definedName name="ACE7L">#REF!</definedName>
    <definedName name="ACE7R" localSheetId="5">#REF!</definedName>
    <definedName name="ACE7R">#REF!</definedName>
    <definedName name="ACE8L" localSheetId="5">#REF!</definedName>
    <definedName name="ACE8L">#REF!</definedName>
    <definedName name="ACE8R" localSheetId="5">#REF!</definedName>
    <definedName name="ACE8R">#REF!</definedName>
    <definedName name="ACE9L" localSheetId="5">#REF!</definedName>
    <definedName name="ACE9L">#REF!</definedName>
    <definedName name="ACE9R" localSheetId="5">#REF!</definedName>
    <definedName name="ACE9R">#REF!</definedName>
    <definedName name="ACH10L" localSheetId="5">#REF!</definedName>
    <definedName name="ACH10L">#REF!</definedName>
    <definedName name="ACH10R" localSheetId="5">#REF!</definedName>
    <definedName name="ACH10R">#REF!</definedName>
    <definedName name="ACH3L" localSheetId="5">#REF!</definedName>
    <definedName name="ACH3L">#REF!</definedName>
    <definedName name="ACH3R" localSheetId="5">#REF!</definedName>
    <definedName name="ACH3R">#REF!</definedName>
    <definedName name="ACH4L" localSheetId="5">#REF!</definedName>
    <definedName name="ACH4L">#REF!</definedName>
    <definedName name="ACH4R" localSheetId="5">#REF!</definedName>
    <definedName name="ACH4R">#REF!</definedName>
    <definedName name="ACH5L" localSheetId="5">#REF!</definedName>
    <definedName name="ACH5L">#REF!</definedName>
    <definedName name="ACH5R" localSheetId="5">#REF!</definedName>
    <definedName name="ACH5R">#REF!</definedName>
    <definedName name="ACH6L" localSheetId="5">#REF!</definedName>
    <definedName name="ACH6L">#REF!</definedName>
    <definedName name="ACH6R" localSheetId="5">#REF!</definedName>
    <definedName name="ACH6R">#REF!</definedName>
    <definedName name="ACH7L" localSheetId="5">#REF!</definedName>
    <definedName name="ACH7L">#REF!</definedName>
    <definedName name="ACH7R" localSheetId="5">#REF!</definedName>
    <definedName name="ACH7R">#REF!</definedName>
    <definedName name="ACH8L" localSheetId="5">#REF!</definedName>
    <definedName name="ACH8L">#REF!</definedName>
    <definedName name="ACH8R" localSheetId="5">#REF!</definedName>
    <definedName name="ACH8R">#REF!</definedName>
    <definedName name="ACH9L" localSheetId="5">#REF!</definedName>
    <definedName name="ACH9L">#REF!</definedName>
    <definedName name="ACH9R" localSheetId="5">#REF!</definedName>
    <definedName name="ACH9R">#REF!</definedName>
    <definedName name="acicrack" localSheetId="5">#REF!</definedName>
    <definedName name="acicrack">#REF!</definedName>
    <definedName name="acicw" localSheetId="5">#REF!</definedName>
    <definedName name="acicw">#REF!</definedName>
    <definedName name="acifs" localSheetId="5">#REF!</definedName>
    <definedName name="acifs">#REF!</definedName>
    <definedName name="acim" localSheetId="5">#REF!</definedName>
    <definedName name="acim">#REF!</definedName>
    <definedName name="acist" localSheetId="5">#REF!</definedName>
    <definedName name="acist">#REF!</definedName>
    <definedName name="acitemp" localSheetId="5">#REF!</definedName>
    <definedName name="acitemp">#REF!</definedName>
    <definedName name="aciw" localSheetId="5">#REF!</definedName>
    <definedName name="aciw">#REF!</definedName>
    <definedName name="acti_day" localSheetId="5">#REF!</definedName>
    <definedName name="acti_day">#REF!</definedName>
    <definedName name="acti_month" localSheetId="5">#REF!</definedName>
    <definedName name="acti_month">#REF!</definedName>
    <definedName name="acti_monthday" localSheetId="5">#REF!</definedName>
    <definedName name="acti_monthday">#REF!</definedName>
    <definedName name="acti_year" localSheetId="5">#REF!</definedName>
    <definedName name="acti_year">#REF!</definedName>
    <definedName name="Activity" localSheetId="5">#REF!</definedName>
    <definedName name="Activity">#REF!</definedName>
    <definedName name="ActR" localSheetId="5">#REF!</definedName>
    <definedName name="ActR">#REF!</definedName>
    <definedName name="ActR_h" localSheetId="5">#REF!</definedName>
    <definedName name="ActR_h">#REF!</definedName>
    <definedName name="ACX" localSheetId="5" hidden="1">#REF!</definedName>
    <definedName name="ACX" hidden="1">#REF!</definedName>
    <definedName name="acz" localSheetId="5">#REF!</definedName>
    <definedName name="acz">#REF!</definedName>
    <definedName name="AC공종" localSheetId="5">#REF!</definedName>
    <definedName name="AC공종">#REF!</definedName>
    <definedName name="AC수량" localSheetId="5">#REF!</definedName>
    <definedName name="AC수량">#REF!</definedName>
    <definedName name="AC품" localSheetId="5">#REF!</definedName>
    <definedName name="AC품">#REF!</definedName>
    <definedName name="a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ad" localSheetId="5">#REF!</definedName>
    <definedName name="adad">#REF!</definedName>
    <definedName name="a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DME" localSheetId="5">#REF!</definedName>
    <definedName name="ADDME">#REF!</definedName>
    <definedName name="adf" localSheetId="5">BlankMacro1</definedName>
    <definedName name="adf">BlankMacro1</definedName>
    <definedName name="ADFASDF" localSheetId="5">#REF!</definedName>
    <definedName name="ADFASDF">#REF!</definedName>
    <definedName name="adfdge" hidden="1">{#N/A,#N/A,FALSE,"2~8번"}</definedName>
    <definedName name="adfe" localSheetId="5">#REF!</definedName>
    <definedName name="adfe">#REF!</definedName>
    <definedName name="ADREFD" localSheetId="5">#REF!</definedName>
    <definedName name="ADREFD">#REF!</definedName>
    <definedName name="adsf" localSheetId="5">BlankMacro1</definedName>
    <definedName name="adsf">BlankMacro1</definedName>
    <definedName name="adsfdasf" localSheetId="5">#REF!</definedName>
    <definedName name="adsfdasf">#REF!</definedName>
    <definedName name="ADWADCV" localSheetId="5">#REF!</definedName>
    <definedName name="ADWADCV">#REF!</definedName>
    <definedName name="a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D" localSheetId="5">[7]기본DATA!#REF!</definedName>
    <definedName name="AED">[7]기본DATA!#REF!</definedName>
    <definedName name="aeeee" localSheetId="5">#REF!</definedName>
    <definedName name="aeeee">#REF!</definedName>
    <definedName name="aegftra" localSheetId="5">#REF!</definedName>
    <definedName name="aegftra">#REF!</definedName>
    <definedName name="aegtr" localSheetId="5">#REF!</definedName>
    <definedName name="aegtr">#REF!</definedName>
    <definedName name="aegytre" localSheetId="5">#REF!</definedName>
    <definedName name="aegytre">#REF!</definedName>
    <definedName name="Aend" localSheetId="5">#REF!</definedName>
    <definedName name="Aend">#REF!</definedName>
    <definedName name="aer" localSheetId="5">#REF!,#REF!</definedName>
    <definedName name="aer">#REF!,#REF!</definedName>
    <definedName name="aerhh">[0]!aerhh</definedName>
    <definedName name="Aex" localSheetId="5">#REF!</definedName>
    <definedName name="Aex">#REF!</definedName>
    <definedName name="af">#N/A</definedName>
    <definedName name="afaee" localSheetId="5">#REF!</definedName>
    <definedName name="afaee">#REF!</definedName>
    <definedName name="afasd" hidden="1">{#N/A,#N/A,FALSE,"단가표지"}</definedName>
    <definedName name="AfCon" localSheetId="5">#REF!</definedName>
    <definedName name="AfCon">#REF!</definedName>
    <definedName name="AFC설비" localSheetId="5">#REF!</definedName>
    <definedName name="AFC설비">#REF!</definedName>
    <definedName name="afd" hidden="1">{#N/A,#N/A,FALSE,"운반시간"}</definedName>
    <definedName name="afds" localSheetId="5">#REF!</definedName>
    <definedName name="afds">#REF!</definedName>
    <definedName name="afdsf" localSheetId="5" hidden="1">#REF!</definedName>
    <definedName name="afdsf" hidden="1">#REF!</definedName>
    <definedName name="afdsfsa" hidden="1">{#N/A,#N/A,FALSE,"배수2"}</definedName>
    <definedName name="a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L" localSheetId="5">#REF!</definedName>
    <definedName name="AFL">#REF!</definedName>
    <definedName name="afs" localSheetId="5">BlankMacro1</definedName>
    <definedName name="afs">BlankMacro1</definedName>
    <definedName name="afsdsw" localSheetId="5">#REF!</definedName>
    <definedName name="afsdsw">#REF!</definedName>
    <definedName name="ag" localSheetId="5">#REF!</definedName>
    <definedName name="ag">#REF!</definedName>
    <definedName name="agag" localSheetId="5">#REF!</definedName>
    <definedName name="agag">#REF!</definedName>
    <definedName name="AGD" localSheetId="5">[7]기본DATA!#REF!</definedName>
    <definedName name="AGD">[7]기본DATA!#REF!</definedName>
    <definedName name="agdump" localSheetId="5">#REF!</definedName>
    <definedName name="agdump">#REF!</definedName>
    <definedName name="age" localSheetId="5">#REF!</definedName>
    <definedName name="age">#REF!</definedName>
    <definedName name="agedum" localSheetId="5">#REF!</definedName>
    <definedName name="agedum">#REF!</definedName>
    <definedName name="agedump" localSheetId="5">#REF!</definedName>
    <definedName name="agedump">#REF!</definedName>
    <definedName name="agen" localSheetId="5">#REF!</definedName>
    <definedName name="agen">#REF!</definedName>
    <definedName name="agencydump" localSheetId="5">#REF!</definedName>
    <definedName name="agencydump">#REF!</definedName>
    <definedName name="AGENCYLY" localSheetId="5">#REF!</definedName>
    <definedName name="AGENCYLY">#REF!</definedName>
    <definedName name="AGENCYPLAN" localSheetId="5">#REF!</definedName>
    <definedName name="AGENCYPLAN">#REF!</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REG" hidden="1">{#N/A,#N/A,FALSE,"운반시간"}</definedName>
    <definedName name="a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eah">[0]!aheah</definedName>
    <definedName name="aherhe" hidden="1">{#N/A,#N/A,TRUE,"토적및재료집계";#N/A,#N/A,TRUE,"토적및재료집계";#N/A,#N/A,TRUE,"단위량"}</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aera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hher">[0]!ahher</definedName>
    <definedName name="AI" localSheetId="5">#REF!</definedName>
    <definedName name="AI">#REF!</definedName>
    <definedName name="AID" localSheetId="5">[7]기본DATA!#REF!</definedName>
    <definedName name="AID">[7]기본DATA!#REF!</definedName>
    <definedName name="ajfnalsd" localSheetId="5">#REF!</definedName>
    <definedName name="ajfnalsd">#REF!</definedName>
    <definedName name="AJH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k" localSheetId="5">#REF!</definedName>
    <definedName name="ak">#REF!</definedName>
    <definedName name="AKD" localSheetId="5">[7]기본DATA!#REF!</definedName>
    <definedName name="AKD">[7]기본DATA!#REF!</definedName>
    <definedName name="AKDJFK" localSheetId="5" hidden="1">#REF!</definedName>
    <definedName name="AKDJFK" hidden="1">#REF!</definedName>
    <definedName name="akf" localSheetId="5">#REF!</definedName>
    <definedName name="akf">#REF!</definedName>
    <definedName name="AKJFD" localSheetId="5">#REF!</definedName>
    <definedName name="AKJFD">#REF!</definedName>
    <definedName name="AL" localSheetId="5">#REF!</definedName>
    <definedName name="AL">#REF!</definedName>
    <definedName name="AL_ANODE" localSheetId="5">#REF!</definedName>
    <definedName name="AL_ANODE">#REF!</definedName>
    <definedName name="all" localSheetId="5">#REF!</definedName>
    <definedName name="all">#REF!</definedName>
    <definedName name="all4fix" localSheetId="5">#REF!</definedName>
    <definedName name="all4fix">#REF!</definedName>
    <definedName name="ALPA" localSheetId="5">#REF!</definedName>
    <definedName name="ALPA">#REF!</definedName>
    <definedName name="alpa1" localSheetId="5">#REF!</definedName>
    <definedName name="alpa1">#REF!</definedName>
    <definedName name="ALPHA" localSheetId="5">#REF!</definedName>
    <definedName name="ALPHA">#REF!</definedName>
    <definedName name="alpha1" localSheetId="5">#REF!</definedName>
    <definedName name="alpha1">#REF!</definedName>
    <definedName name="alpha3" localSheetId="5">#REF!</definedName>
    <definedName name="alpha3">#REF!</definedName>
    <definedName name="AlphaD" localSheetId="5">#REF!</definedName>
    <definedName name="AlphaD">#REF!</definedName>
    <definedName name="alphae" localSheetId="5">#REF!</definedName>
    <definedName name="alphae">#REF!</definedName>
    <definedName name="AlphaL" localSheetId="5">#REF!</definedName>
    <definedName name="AlphaL">#REF!</definedName>
    <definedName name="alslsdkjfjs" localSheetId="5" hidden="1">#REF!</definedName>
    <definedName name="alslsdkjfjs" hidden="1">#REF!</definedName>
    <definedName name="alwel" localSheetId="5">#REF!</definedName>
    <definedName name="alwel">#REF!</definedName>
    <definedName name="AM" localSheetId="5">[7]기본DATA!#REF!</definedName>
    <definedName name="AM">[7]기본DATA!#REF!</definedName>
    <definedName name="AMD" localSheetId="5">[7]기본DATA!#REF!</definedName>
    <definedName name="AMD">[7]기본DATA!#REF!</definedName>
    <definedName name="amount" localSheetId="5">#REF!</definedName>
    <definedName name="amount">#REF!</definedName>
    <definedName name="AMOUNT_E" localSheetId="5">#REF!</definedName>
    <definedName name="AMOUNT_E">#REF!</definedName>
    <definedName name="Amount_h" localSheetId="5">#REF!</definedName>
    <definedName name="Amount_h">#REF!</definedName>
    <definedName name="AMOUNT_L" localSheetId="5">#REF!</definedName>
    <definedName name="AMOUNT_L">#REF!</definedName>
    <definedName name="AMOUNT_M" localSheetId="5">#REF!</definedName>
    <definedName name="AMOUNT_M">#REF!</definedName>
    <definedName name="AMOUNT_S" localSheetId="5">#REF!</definedName>
    <definedName name="AMOUNT_S">#REF!</definedName>
    <definedName name="an">#N/A</definedName>
    <definedName name="AN_ANODE" localSheetId="5">#REF!</definedName>
    <definedName name="AN_ANODE">#REF!</definedName>
    <definedName name="an1_ea" localSheetId="5">#REF!</definedName>
    <definedName name="an1_ea">#REF!</definedName>
    <definedName name="an21_e" localSheetId="5">#REF!</definedName>
    <definedName name="an21_e">#REF!</definedName>
    <definedName name="an21_ea" localSheetId="5">#REF!</definedName>
    <definedName name="an21_ea">#REF!</definedName>
    <definedName name="an22_ea" localSheetId="5">#REF!</definedName>
    <definedName name="an22_ea">#REF!</definedName>
    <definedName name="anal_ij" localSheetId="5">#REF!</definedName>
    <definedName name="anal_ij">#REF!</definedName>
    <definedName name="ANCHOR" localSheetId="5">#REF!</definedName>
    <definedName name="ANCHOR">#REF!</definedName>
    <definedName name="ANCHORBRACKET" localSheetId="5">#REF!</definedName>
    <definedName name="ANCHORBRACKET">#REF!</definedName>
    <definedName name="ANCHORGROUTING" localSheetId="5">#REF!</definedName>
    <definedName name="ANCHORGROUTING">#REF!</definedName>
    <definedName name="ANCHOR천공토사" localSheetId="5">#REF!</definedName>
    <definedName name="ANCHOR천공토사">#REF!</definedName>
    <definedName name="ANFRK2" localSheetId="5">#REF!</definedName>
    <definedName name="ANFRK2">#REF!</definedName>
    <definedName name="ANFRK3" localSheetId="5">#REF!</definedName>
    <definedName name="ANFRK3">#REF!</definedName>
    <definedName name="anfrkk" localSheetId="5">#REF!</definedName>
    <definedName name="anfrkk">#REF!</definedName>
    <definedName name="ANG" localSheetId="5">#REF!</definedName>
    <definedName name="ANG">#REF!</definedName>
    <definedName name="ANGLE1" localSheetId="5">#REF!</definedName>
    <definedName name="ANGLE1">#REF!</definedName>
    <definedName name="ANGLE21" localSheetId="5">#REF!</definedName>
    <definedName name="ANGLE21">#REF!</definedName>
    <definedName name="ANGLE22" localSheetId="5">#REF!</definedName>
    <definedName name="ANGLE22">#REF!</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o"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ODE재" localSheetId="5">#REF!</definedName>
    <definedName name="ANODE재">#REF!</definedName>
    <definedName name="anscount" hidden="1">1</definedName>
    <definedName name="AO" localSheetId="5">[7]기본DATA!#REF!</definedName>
    <definedName name="AO">[7]기본DATA!#REF!</definedName>
    <definedName name="AOD" localSheetId="5">[7]기본DATA!#REF!</definedName>
    <definedName name="AOD">[7]기본DATA!#REF!</definedName>
    <definedName name="aoeodkadfd" localSheetId="5">#REF!</definedName>
    <definedName name="aoeodkadfd">#REF!</definedName>
    <definedName name="AP" localSheetId="5">#REF!</definedName>
    <definedName name="AP">#REF!</definedName>
    <definedName name="ap_s_t" localSheetId="5">#REF!</definedName>
    <definedName name="ap_s_t">#REF!</definedName>
    <definedName name="APB" localSheetId="5">#REF!</definedName>
    <definedName name="APB">#REF!</definedName>
    <definedName name="APL" localSheetId="5">#REF!</definedName>
    <definedName name="APL">#REF!</definedName>
    <definedName name="APP" localSheetId="5">#REF!</definedName>
    <definedName name="APP">#REF!</definedName>
    <definedName name="APPL" localSheetId="5">#REF!</definedName>
    <definedName name="APPL">#REF!</definedName>
    <definedName name="APPT" localSheetId="5">#REF!</definedName>
    <definedName name="APPT">#REF!</definedName>
    <definedName name="Aprint_titles" localSheetId="5">#REF!</definedName>
    <definedName name="Aprint_titles">#REF!</definedName>
    <definedName name="APT" localSheetId="5">#REF!</definedName>
    <definedName name="APT">#REF!</definedName>
    <definedName name="aq" localSheetId="5" hidden="1">#REF!</definedName>
    <definedName name="aq" hidden="1">#REF!</definedName>
    <definedName name="aqaq" localSheetId="5">CHOOSE(#REF!,총괄수량표!공무1과,총괄수량표!공무2과)</definedName>
    <definedName name="aqaq">CHOOSE(#REF!,[0]!공무1과,[0]!공무2과)</definedName>
    <definedName name="AQD" localSheetId="5">[7]기본DATA!#REF!</definedName>
    <definedName name="AQD">[7]기본DATA!#REF!</definedName>
    <definedName name="aqqqq" localSheetId="5">#REF!</definedName>
    <definedName name="aqqqq">#REF!</definedName>
    <definedName name="AQWE" localSheetId="5">#REF!</definedName>
    <definedName name="AQWE">#REF!</definedName>
    <definedName name="ar" localSheetId="5">#REF!</definedName>
    <definedName name="ar">#REF!</definedName>
    <definedName name="AREA0002" localSheetId="5" hidden="1">#REF!</definedName>
    <definedName name="AREA0002" hidden="1">#REF!</definedName>
    <definedName name="AREA1" localSheetId="5">#REF!</definedName>
    <definedName name="AREA1">#REF!</definedName>
    <definedName name="AREA2" localSheetId="5">#REF!</definedName>
    <definedName name="AREA2">#REF!</definedName>
    <definedName name="ARESULT" localSheetId="5">#REF!</definedName>
    <definedName name="ARESULT">#REF!</definedName>
    <definedName name="ARG" hidden="1">{#N/A,#N/A,FALSE,"표지목차"}</definedName>
    <definedName name="arher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rial" localSheetId="5">#REF!</definedName>
    <definedName name="Arial">#REF!</definedName>
    <definedName name="ARQWRQ" localSheetId="5">#REF!</definedName>
    <definedName name="ARQWRQ">#REF!</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 localSheetId="5">#REF!</definedName>
    <definedName name="as">#REF!</definedName>
    <definedName name="AS12.5" localSheetId="5">#REF!</definedName>
    <definedName name="AS12.5">#REF!</definedName>
    <definedName name="AS2DocOpenMode" hidden="1">"AS2DocumentBrowse"</definedName>
    <definedName name="ASA" localSheetId="5">#REF!</definedName>
    <definedName name="ASA">#REF!</definedName>
    <definedName name="asaasa" localSheetId="5">#REF!</definedName>
    <definedName name="asaasa">#REF!</definedName>
    <definedName name="asad" localSheetId="5">CHOOSE(#REF!,총괄수량표!공무1과,총괄수량표!공무2과)</definedName>
    <definedName name="asad">CHOOSE(#REF!,[0]!공무1과,[0]!공무2과)</definedName>
    <definedName name="asaf" localSheetId="5">#REF!</definedName>
    <definedName name="asaf">#REF!</definedName>
    <definedName name="ASAS" hidden="1">{#N/A,#N/A,FALSE,"DAOCM 2차 검토"}</definedName>
    <definedName name="asas12" localSheetId="5">#REF!</definedName>
    <definedName name="asas12">#REF!</definedName>
    <definedName name="ASB" localSheetId="5">#REF!</definedName>
    <definedName name="ASB">#REF!</definedName>
    <definedName name="ASC" localSheetId="5">#REF!</definedName>
    <definedName name="ASC">#REF!</definedName>
    <definedName name="ASCO" localSheetId="5">#REF!</definedName>
    <definedName name="ASCO">#REF!</definedName>
    <definedName name="ASCON" localSheetId="5">#REF!</definedName>
    <definedName name="ASCON">#REF!</definedName>
    <definedName name="ascon1" localSheetId="5">#REF!</definedName>
    <definedName name="ascon1">#REF!</definedName>
    <definedName name="ascon2" localSheetId="5">#REF!</definedName>
    <definedName name="ascon2">#REF!</definedName>
    <definedName name="asd" localSheetId="5">BlankMacro1</definedName>
    <definedName name="asd">BlankMacro1</definedName>
    <definedName name="ASDA" localSheetId="5" hidden="1">#REF!</definedName>
    <definedName name="ASDA" hidden="1">#REF!</definedName>
    <definedName name="ASDADA" localSheetId="5">#REF!</definedName>
    <definedName name="ASDADA">#REF!</definedName>
    <definedName name="asdas" hidden="1">{#N/A,#N/A,FALSE,"조골재"}</definedName>
    <definedName name="asdf" localSheetId="5">#REF!</definedName>
    <definedName name="asdf">#REF!</definedName>
    <definedName name="asdfa" localSheetId="5">#REF!</definedName>
    <definedName name="asdfa">#REF!</definedName>
    <definedName name="asdfaa" localSheetId="5">#REF!</definedName>
    <definedName name="asdfaa">#REF!</definedName>
    <definedName name="asdfasdf">#N/A</definedName>
    <definedName name="ASDFASDKLFJ" hidden="1">{#N/A,#N/A,TRUE,"토적및재료집계";#N/A,#N/A,TRUE,"토적및재료집계";#N/A,#N/A,TRUE,"단위량"}</definedName>
    <definedName name="ASDFASFACS" localSheetId="5">#REF!</definedName>
    <definedName name="ASDFASFACS">#REF!</definedName>
    <definedName name="ASDFEVV" localSheetId="5" hidden="1">#REF!</definedName>
    <definedName name="ASDFEVV" hidden="1">#REF!</definedName>
    <definedName name="asdfgre" localSheetId="5">BlankMacro1</definedName>
    <definedName name="asdfgre">BlankMacro1</definedName>
    <definedName name="ASE" localSheetId="5">#REF!</definedName>
    <definedName name="ASE">#REF!</definedName>
    <definedName name="ASF" hidden="1">{#N/A,#N/A,FALSE,"2~8번"}</definedName>
    <definedName name="asfas" hidden="1">{#N/A,#N/A,FALSE,"표지목차"}</definedName>
    <definedName name="ASFHX" localSheetId="5">#REF!</definedName>
    <definedName name="ASFHX">#REF!</definedName>
    <definedName name="ASFU" localSheetId="5">#REF!</definedName>
    <definedName name="ASFU">#REF!</definedName>
    <definedName name="ASGF" hidden="1">{#N/A,#N/A,FALSE,"2~8번"}</definedName>
    <definedName name="ASL" localSheetId="5">#REF!</definedName>
    <definedName name="ASL">#REF!</definedName>
    <definedName name="ASM" localSheetId="5">#REF!</definedName>
    <definedName name="ASM">#REF!</definedName>
    <definedName name="ASOURCE" localSheetId="5">#REF!</definedName>
    <definedName name="ASOURCE">#REF!</definedName>
    <definedName name="ASP" localSheetId="5">#REF!</definedName>
    <definedName name="ASP">#REF!</definedName>
    <definedName name="ASPBD300" localSheetId="5">#REF!</definedName>
    <definedName name="ASPBD300">#REF!</definedName>
    <definedName name="ASPHALT" localSheetId="5">#REF!</definedName>
    <definedName name="ASPHALT">#REF!</definedName>
    <definedName name="ASPO" localSheetId="5">#REF!</definedName>
    <definedName name="ASPO">#REF!</definedName>
    <definedName name="ASP깨기" localSheetId="5">#REF!</definedName>
    <definedName name="ASP깨기">#REF!</definedName>
    <definedName name="asp두께">0.15</definedName>
    <definedName name="ASP복구" localSheetId="5">#REF!</definedName>
    <definedName name="ASP복구">#REF!</definedName>
    <definedName name="ASP컷트" localSheetId="5">#REF!</definedName>
    <definedName name="ASP컷트">#REF!</definedName>
    <definedName name="ASP포장단위수량최종" localSheetId="5">#REF!</definedName>
    <definedName name="ASP포장단위수량최종">#REF!</definedName>
    <definedName name="asr" localSheetId="5">#REF!</definedName>
    <definedName name="asr">#REF!</definedName>
    <definedName name="ASS" localSheetId="5">#REF!</definedName>
    <definedName name="ASS">#REF!</definedName>
    <definedName name="asss" localSheetId="5" hidden="1">#REF!</definedName>
    <definedName name="asss" hidden="1">#REF!</definedName>
    <definedName name="assss" localSheetId="5">BlankMacro1</definedName>
    <definedName name="assss">BlankMacro1</definedName>
    <definedName name="AST" localSheetId="5">#REF!</definedName>
    <definedName name="AST">#REF!</definedName>
    <definedName name="ASTMOUT" localSheetId="5">#REF!</definedName>
    <definedName name="ASTMOUT">#REF!</definedName>
    <definedName name="ASTMREBAR" localSheetId="5">#REF!</definedName>
    <definedName name="ASTMREBAR">#REF!</definedName>
    <definedName name="Astotal" localSheetId="5">#REF!</definedName>
    <definedName name="Astotal">#REF!</definedName>
    <definedName name="asxz" localSheetId="5">BlankMacro1</definedName>
    <definedName name="asxz">BlankMacro1</definedName>
    <definedName name="asㄹㅇㄴㅁㄹㅇㅁㄴ" localSheetId="5">#REF!</definedName>
    <definedName name="asㄹㅇㄴㅁㄹㅇㅁㄴ">#REF!</definedName>
    <definedName name="AT" localSheetId="5">#REF!</definedName>
    <definedName name="AT">#REF!</definedName>
    <definedName name="atg" localSheetId="5">#REF!</definedName>
    <definedName name="atg">#REF!</definedName>
    <definedName name="AU" localSheetId="5">[7]기본DATA!#REF!</definedName>
    <definedName name="AU">[7]기본DATA!#REF!</definedName>
    <definedName name="AUD" localSheetId="5">[7]기본DATA!#REF!</definedName>
    <definedName name="AUD">[7]기본DATA!#REF!</definedName>
    <definedName name="auuuu" localSheetId="5">BlankMacro1</definedName>
    <definedName name="auuuu">BlankMacro1</definedName>
    <definedName name="Av" localSheetId="5">#REF!</definedName>
    <definedName name="Av">#REF!</definedName>
    <definedName name="AVF" localSheetId="5">#REF!</definedName>
    <definedName name="AVF">#REF!</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W" localSheetId="5">#REF!</definedName>
    <definedName name="AW">#REF!</definedName>
    <definedName name="awa" localSheetId="5">CHOOSE(#REF!,총괄수량표!공무1과,총괄수량표!공무2과)</definedName>
    <definedName name="awa">CHOOSE(#REF!,[0]!공무1과,[0]!공무2과)</definedName>
    <definedName name="AWCV" localSheetId="5">#REF!</definedName>
    <definedName name="AWCV">#REF!</definedName>
    <definedName name="AWD" localSheetId="5">[7]기본DATA!#REF!</definedName>
    <definedName name="AWD">[7]기본DATA!#REF!</definedName>
    <definedName name="AWEQWE" localSheetId="5">#REF!</definedName>
    <definedName name="AWEQWE">#REF!</definedName>
    <definedName name="awerqw" localSheetId="5">#REF!</definedName>
    <definedName name="awerqw">#REF!</definedName>
    <definedName name="AWF" localSheetId="5">#REF!</definedName>
    <definedName name="AWF">#REF!</definedName>
    <definedName name="awhdfh" localSheetId="5">#REF!</definedName>
    <definedName name="awhdfh">#REF!</definedName>
    <definedName name="AXC" localSheetId="5">#REF!,#REF!</definedName>
    <definedName name="AXC">#REF!,#REF!</definedName>
    <definedName name="AXCQEWD" localSheetId="5">#REF!</definedName>
    <definedName name="AXCQEWD">#REF!</definedName>
    <definedName name="Axle" localSheetId="5">#REF!</definedName>
    <definedName name="Axle">#REF!</definedName>
    <definedName name="AZ">[0]!AZ</definedName>
    <definedName name="AZX">[0]!AZX</definedName>
    <definedName name="A공종" localSheetId="5">#REF!</definedName>
    <definedName name="A공종">#REF!</definedName>
    <definedName name="A도종" localSheetId="5">#REF!</definedName>
    <definedName name="A도종">#REF!</definedName>
    <definedName name="a라인" localSheetId="5">[0]!BlankMacro1</definedName>
    <definedName name="a라인">[0]!BlankMacro1</definedName>
    <definedName name="a라인2" localSheetId="5">[0]!BlankMacro1</definedName>
    <definedName name="a라인2">[0]!BlankMacro1</definedName>
    <definedName name="a라인3" localSheetId="5">[0]!BlankMacro1</definedName>
    <definedName name="a라인3">[0]!BlankMacro1</definedName>
    <definedName name="a라인4" localSheetId="5">[0]!BlankMacro1</definedName>
    <definedName name="a라인4">[0]!BlankMacro1</definedName>
    <definedName name="a라인5" localSheetId="5">[0]!BlankMacro1</definedName>
    <definedName name="a라인5">[0]!BlankMacro1</definedName>
    <definedName name="Aㅁ2423" localSheetId="5">#REF!</definedName>
    <definedName name="Aㅁ2423">#REF!</definedName>
    <definedName name="A삼" localSheetId="5">#REF!</definedName>
    <definedName name="A삼">#REF!</definedName>
    <definedName name="A수량" localSheetId="5">#REF!</definedName>
    <definedName name="A수량">#REF!</definedName>
    <definedName name="A이" localSheetId="5">#REF!</definedName>
    <definedName name="A이">#REF!</definedName>
    <definedName name="A일" localSheetId="5">#REF!</definedName>
    <definedName name="A일">#REF!</definedName>
    <definedName name="A품" localSheetId="5">#REF!</definedName>
    <definedName name="A품">#REF!</definedName>
    <definedName name="a합" localSheetId="5">#REF!</definedName>
    <definedName name="a합">#REF!</definedName>
    <definedName name="B" localSheetId="5">#REF!</definedName>
    <definedName name="B">#REF!</definedName>
    <definedName name="B.0" localSheetId="5">#REF!</definedName>
    <definedName name="B.0">#REF!</definedName>
    <definedName name="B.1" localSheetId="5">#REF!</definedName>
    <definedName name="B.1">#REF!</definedName>
    <definedName name="b.10" localSheetId="5">#REF!</definedName>
    <definedName name="b.10">#REF!</definedName>
    <definedName name="B.2" localSheetId="5">#REF!</definedName>
    <definedName name="B.2">#REF!</definedName>
    <definedName name="B.3" localSheetId="5">#REF!</definedName>
    <definedName name="B.3">#REF!</definedName>
    <definedName name="B.4" localSheetId="5">#REF!</definedName>
    <definedName name="B.4">#REF!</definedName>
    <definedName name="b.5" localSheetId="5">#REF!</definedName>
    <definedName name="b.5">#REF!</definedName>
    <definedName name="b.6" localSheetId="5">#REF!</definedName>
    <definedName name="b.6">#REF!</definedName>
    <definedName name="b.7" localSheetId="5">#REF!</definedName>
    <definedName name="b.7">#REF!</definedName>
    <definedName name="b.8" localSheetId="5">#REF!</definedName>
    <definedName name="b.8">#REF!</definedName>
    <definedName name="b.9" localSheetId="5">#REF!</definedName>
    <definedName name="b.9">#REF!</definedName>
    <definedName name="B.P장설치" hidden="1">{#N/A,#N/A,FALSE,"2~8번"}</definedName>
    <definedName name="B_" localSheetId="5">#REF!</definedName>
    <definedName name="B_">#REF!</definedName>
    <definedName name="B__6___6" localSheetId="5">#REF!,#REF!</definedName>
    <definedName name="B__6___6">#REF!,#REF!</definedName>
    <definedName name="b_1" localSheetId="5">#REF!</definedName>
    <definedName name="b_1">#REF!</definedName>
    <definedName name="b_10" localSheetId="5">#REF!</definedName>
    <definedName name="b_10">#REF!</definedName>
    <definedName name="b_11" localSheetId="5">#REF!</definedName>
    <definedName name="b_11">#REF!</definedName>
    <definedName name="b_12" localSheetId="5">#REF!</definedName>
    <definedName name="b_12">#REF!</definedName>
    <definedName name="b_13" localSheetId="5">#REF!</definedName>
    <definedName name="b_13">#REF!</definedName>
    <definedName name="b_14" localSheetId="5">#REF!</definedName>
    <definedName name="b_14">#REF!</definedName>
    <definedName name="B_16" localSheetId="5">#REF!</definedName>
    <definedName name="B_16">#REF!</definedName>
    <definedName name="B_19" localSheetId="5">#REF!</definedName>
    <definedName name="B_19">#REF!</definedName>
    <definedName name="b_2" localSheetId="5">#REF!</definedName>
    <definedName name="b_2">#REF!</definedName>
    <definedName name="B_22" localSheetId="5">#REF!</definedName>
    <definedName name="B_22">#REF!</definedName>
    <definedName name="B_25" localSheetId="5">#REF!</definedName>
    <definedName name="B_25">#REF!</definedName>
    <definedName name="B_29" localSheetId="5">#REF!</definedName>
    <definedName name="B_29">#REF!</definedName>
    <definedName name="b_3" localSheetId="5">#REF!</definedName>
    <definedName name="b_3">#REF!</definedName>
    <definedName name="b_4" localSheetId="5">#REF!</definedName>
    <definedName name="b_4">#REF!</definedName>
    <definedName name="b_5" localSheetId="5">#REF!</definedName>
    <definedName name="b_5">#REF!</definedName>
    <definedName name="b_6" localSheetId="5">#REF!</definedName>
    <definedName name="b_6">#REF!</definedName>
    <definedName name="b_7" localSheetId="5">#REF!</definedName>
    <definedName name="b_7">#REF!</definedName>
    <definedName name="b_8" localSheetId="5">#REF!</definedName>
    <definedName name="b_8">#REF!</definedName>
    <definedName name="b_9" localSheetId="5">#REF!</definedName>
    <definedName name="b_9">#REF!</definedName>
    <definedName name="B_B" localSheetId="5">#REF!</definedName>
    <definedName name="B_B">#REF!</definedName>
    <definedName name="B_C" localSheetId="5">#REF!</definedName>
    <definedName name="B_C">#REF!</definedName>
    <definedName name="B_D" localSheetId="5">#REF!</definedName>
    <definedName name="B_D">#REF!</definedName>
    <definedName name="B_H" localSheetId="5">#REF!</definedName>
    <definedName name="B_H">#REF!</definedName>
    <definedName name="B_HUNCH" localSheetId="5">#REF!</definedName>
    <definedName name="B_HUNCH">#REF!</definedName>
    <definedName name="B_L" localSheetId="5">#REF!</definedName>
    <definedName name="B_L">#REF!</definedName>
    <definedName name="B_M" localSheetId="5">#REF!</definedName>
    <definedName name="B_M">#REF!</definedName>
    <definedName name="B_P1" localSheetId="5">#REF!</definedName>
    <definedName name="B_P1">#REF!</definedName>
    <definedName name="B_P2" localSheetId="5">#REF!</definedName>
    <definedName name="B_P2">#REF!</definedName>
    <definedName name="B_P3" localSheetId="5">#REF!</definedName>
    <definedName name="B_P3">#REF!</definedName>
    <definedName name="B_P4" localSheetId="5">#REF!</definedName>
    <definedName name="B_P4">#REF!</definedName>
    <definedName name="B_U" localSheetId="5">#REF!</definedName>
    <definedName name="B_U">#REF!</definedName>
    <definedName name="B_Y" localSheetId="5">#REF!</definedName>
    <definedName name="B_Y">#REF!</definedName>
    <definedName name="B10A1P" localSheetId="5">#REF!</definedName>
    <definedName name="B10A1P">#REF!</definedName>
    <definedName name="b10a1t" localSheetId="5">#REF!</definedName>
    <definedName name="b10a1t">#REF!</definedName>
    <definedName name="b10a2p" localSheetId="5">#REF!</definedName>
    <definedName name="b10a2p">#REF!</definedName>
    <definedName name="b10a2t" localSheetId="5">#REF!</definedName>
    <definedName name="b10a2t">#REF!</definedName>
    <definedName name="B10㎝" localSheetId="5">#REF!</definedName>
    <definedName name="B10㎝">#REF!</definedName>
    <definedName name="B11A1P" localSheetId="5">#REF!</definedName>
    <definedName name="B11A1P">#REF!</definedName>
    <definedName name="b11a1t" localSheetId="5">#REF!</definedName>
    <definedName name="b11a1t">#REF!</definedName>
    <definedName name="b11a2p" localSheetId="5">#REF!</definedName>
    <definedName name="b11a2p">#REF!</definedName>
    <definedName name="b11a2t" localSheetId="5">#REF!</definedName>
    <definedName name="b11a2t">#REF!</definedName>
    <definedName name="B12A1P" localSheetId="5">#REF!</definedName>
    <definedName name="B12A1P">#REF!</definedName>
    <definedName name="b12a1t" localSheetId="5">#REF!</definedName>
    <definedName name="b12a1t">#REF!</definedName>
    <definedName name="b12a2p" localSheetId="5">#REF!</definedName>
    <definedName name="b12a2p">#REF!</definedName>
    <definedName name="b12a2t" localSheetId="5">#REF!</definedName>
    <definedName name="b12a2t">#REF!</definedName>
    <definedName name="B12㎝" localSheetId="5">#REF!</definedName>
    <definedName name="B12㎝">#REF!</definedName>
    <definedName name="B13A1P" localSheetId="5">#REF!</definedName>
    <definedName name="B13A1P">#REF!</definedName>
    <definedName name="b13a1t" localSheetId="5">#REF!</definedName>
    <definedName name="b13a1t">#REF!</definedName>
    <definedName name="b13a2p" localSheetId="5">#REF!</definedName>
    <definedName name="b13a2p">#REF!</definedName>
    <definedName name="b13a2t" localSheetId="5">#REF!</definedName>
    <definedName name="b13a2t">#REF!</definedName>
    <definedName name="B14A1P" localSheetId="5">#REF!</definedName>
    <definedName name="B14A1P">#REF!</definedName>
    <definedName name="b14a1t" localSheetId="5">#REF!</definedName>
    <definedName name="b14a1t">#REF!</definedName>
    <definedName name="b14a2p" localSheetId="5">#REF!</definedName>
    <definedName name="b14a2p">#REF!</definedName>
    <definedName name="b14a2t" localSheetId="5">#REF!</definedName>
    <definedName name="b14a2t">#REF!</definedName>
    <definedName name="B15A1P" localSheetId="5">#REF!</definedName>
    <definedName name="B15A1P">#REF!</definedName>
    <definedName name="b15a1t" localSheetId="5">#REF!</definedName>
    <definedName name="b15a1t">#REF!</definedName>
    <definedName name="b15a2p" localSheetId="5">#REF!</definedName>
    <definedName name="b15a2p">#REF!</definedName>
    <definedName name="b15a2t" localSheetId="5">#REF!</definedName>
    <definedName name="b15a2t">#REF!</definedName>
    <definedName name="B15㎝" localSheetId="5">#REF!</definedName>
    <definedName name="B15㎝">#REF!</definedName>
    <definedName name="B16A1T" localSheetId="5">#REF!</definedName>
    <definedName name="B16A1T">#REF!</definedName>
    <definedName name="B16A2P" localSheetId="5">#REF!</definedName>
    <definedName name="B16A2P">#REF!</definedName>
    <definedName name="B18㎝" localSheetId="5">#REF!</definedName>
    <definedName name="B18㎝">#REF!</definedName>
    <definedName name="B1A" localSheetId="5">#REF!</definedName>
    <definedName name="B1A">#REF!</definedName>
    <definedName name="B1A1P" localSheetId="5">#REF!</definedName>
    <definedName name="B1A1P">#REF!</definedName>
    <definedName name="b1a1t" localSheetId="5">#REF!</definedName>
    <definedName name="b1a1t">#REF!</definedName>
    <definedName name="b1a2p" localSheetId="5">#REF!</definedName>
    <definedName name="b1a2p">#REF!</definedName>
    <definedName name="b1a2t" localSheetId="5">#REF!</definedName>
    <definedName name="b1a2t">#REF!</definedName>
    <definedName name="B1B" localSheetId="5">#REF!</definedName>
    <definedName name="B1B">#REF!</definedName>
    <definedName name="B1C" localSheetId="5">#REF!</definedName>
    <definedName name="B1C">#REF!</definedName>
    <definedName name="B1F" localSheetId="5">#REF!</definedName>
    <definedName name="B1F">#REF!</definedName>
    <definedName name="B1WL" localSheetId="5">#REF!</definedName>
    <definedName name="B1WL">#REF!</definedName>
    <definedName name="B1WR" localSheetId="5">#REF!</definedName>
    <definedName name="B1WR">#REF!</definedName>
    <definedName name="B1X" localSheetId="5">#REF!</definedName>
    <definedName name="B1X">#REF!</definedName>
    <definedName name="B1Y" localSheetId="5">#REF!</definedName>
    <definedName name="B1Y">#REF!</definedName>
    <definedName name="B20㎝" localSheetId="5">#REF!</definedName>
    <definedName name="B20㎝">#REF!</definedName>
    <definedName name="B25㎝" localSheetId="5">#REF!</definedName>
    <definedName name="B25㎝">#REF!</definedName>
    <definedName name="B2A" localSheetId="5">#REF!</definedName>
    <definedName name="B2A">#REF!</definedName>
    <definedName name="B2A1P" localSheetId="5">#REF!</definedName>
    <definedName name="B2A1P">#REF!</definedName>
    <definedName name="b2a1t" localSheetId="5">#REF!</definedName>
    <definedName name="b2a1t">#REF!</definedName>
    <definedName name="b2a2p" localSheetId="5">#REF!</definedName>
    <definedName name="b2a2p">#REF!</definedName>
    <definedName name="b2a2t" localSheetId="5">#REF!</definedName>
    <definedName name="b2a2t">#REF!</definedName>
    <definedName name="B2B" localSheetId="5">#REF!</definedName>
    <definedName name="B2B">#REF!</definedName>
    <definedName name="B2C" localSheetId="5">#REF!</definedName>
    <definedName name="B2C">#REF!</definedName>
    <definedName name="B2WL" localSheetId="5">#REF!</definedName>
    <definedName name="B2WL">#REF!</definedName>
    <definedName name="B2WR" localSheetId="5">#REF!</definedName>
    <definedName name="B2WR">#REF!</definedName>
    <definedName name="B2X" localSheetId="5">#REF!</definedName>
    <definedName name="B2X">#REF!</definedName>
    <definedName name="B2Y" localSheetId="5">#REF!</definedName>
    <definedName name="B2Y">#REF!</definedName>
    <definedName name="B30A1P" localSheetId="5">#REF!</definedName>
    <definedName name="B30A1P">#REF!</definedName>
    <definedName name="b30a1t" localSheetId="5">#REF!</definedName>
    <definedName name="b30a1t">#REF!</definedName>
    <definedName name="b30a2p" localSheetId="5">#REF!</definedName>
    <definedName name="b30a2p">#REF!</definedName>
    <definedName name="b30a2t" localSheetId="5">#REF!</definedName>
    <definedName name="b30a2t">#REF!</definedName>
    <definedName name="B30㎝" localSheetId="5">#REF!</definedName>
    <definedName name="B30㎝">#REF!</definedName>
    <definedName name="B3A" localSheetId="5">#REF!</definedName>
    <definedName name="B3A">#REF!</definedName>
    <definedName name="B3A1P" localSheetId="5">#REF!</definedName>
    <definedName name="B3A1P">#REF!</definedName>
    <definedName name="b3a1t" localSheetId="5">#REF!</definedName>
    <definedName name="b3a1t">#REF!</definedName>
    <definedName name="b3a2p" localSheetId="5">#REF!</definedName>
    <definedName name="b3a2p">#REF!</definedName>
    <definedName name="b3a2t" localSheetId="5">#REF!</definedName>
    <definedName name="b3a2t">#REF!</definedName>
    <definedName name="B3B" localSheetId="5">#REF!</definedName>
    <definedName name="B3B">#REF!</definedName>
    <definedName name="b3r1h1" localSheetId="5">#REF!</definedName>
    <definedName name="b3r1h1">#REF!</definedName>
    <definedName name="b3r1h2" localSheetId="5">#REF!</definedName>
    <definedName name="b3r1h2">#REF!</definedName>
    <definedName name="B4A" localSheetId="5">#REF!</definedName>
    <definedName name="B4A">#REF!</definedName>
    <definedName name="B4A1P" localSheetId="5">#REF!</definedName>
    <definedName name="B4A1P">#REF!</definedName>
    <definedName name="b4a1t" localSheetId="5">#REF!</definedName>
    <definedName name="b4a1t">#REF!</definedName>
    <definedName name="b4a2p" localSheetId="5">#REF!</definedName>
    <definedName name="b4a2p">#REF!</definedName>
    <definedName name="b4a2t" localSheetId="5">#REF!</definedName>
    <definedName name="b4a2t">#REF!</definedName>
    <definedName name="B4B" localSheetId="5">#REF!</definedName>
    <definedName name="B4B">#REF!</definedName>
    <definedName name="B4㎝이하" localSheetId="5">#REF!</definedName>
    <definedName name="B4㎝이하">#REF!</definedName>
    <definedName name="B5A" localSheetId="5">#REF!</definedName>
    <definedName name="B5A">#REF!</definedName>
    <definedName name="B5A1P" localSheetId="5">#REF!</definedName>
    <definedName name="B5A1P">#REF!</definedName>
    <definedName name="b5a1t" localSheetId="5">#REF!</definedName>
    <definedName name="b5a1t">#REF!</definedName>
    <definedName name="b5a2p" localSheetId="5">#REF!</definedName>
    <definedName name="b5a2p">#REF!</definedName>
    <definedName name="b5a2t" localSheetId="5">#REF!</definedName>
    <definedName name="b5a2t">#REF!</definedName>
    <definedName name="B5B" localSheetId="5">#REF!</definedName>
    <definedName name="B5B">#REF!</definedName>
    <definedName name="B5㎝" localSheetId="5">#REF!</definedName>
    <definedName name="B5㎝">#REF!</definedName>
    <definedName name="B6A" localSheetId="5">#REF!</definedName>
    <definedName name="B6A">#REF!</definedName>
    <definedName name="B6A1P" localSheetId="5">#REF!</definedName>
    <definedName name="B6A1P">#REF!</definedName>
    <definedName name="b6a1t" localSheetId="5">#REF!</definedName>
    <definedName name="b6a1t">#REF!</definedName>
    <definedName name="b6a2p" localSheetId="5">#REF!</definedName>
    <definedName name="b6a2p">#REF!</definedName>
    <definedName name="b6a2t" localSheetId="5">#REF!</definedName>
    <definedName name="b6a2t">#REF!</definedName>
    <definedName name="B6B" localSheetId="5">#REF!</definedName>
    <definedName name="B6B">#REF!</definedName>
    <definedName name="B6㎝" localSheetId="5">#REF!</definedName>
    <definedName name="B6㎝">#REF!</definedName>
    <definedName name="B7A" localSheetId="5">#REF!</definedName>
    <definedName name="B7A">#REF!</definedName>
    <definedName name="B7A1P" localSheetId="5">#REF!</definedName>
    <definedName name="B7A1P">#REF!</definedName>
    <definedName name="b7a1t" localSheetId="5">#REF!</definedName>
    <definedName name="b7a1t">#REF!</definedName>
    <definedName name="b7a2p" localSheetId="5">#REF!</definedName>
    <definedName name="b7a2p">#REF!</definedName>
    <definedName name="b7a2t" localSheetId="5">#REF!</definedName>
    <definedName name="b7a2t">#REF!</definedName>
    <definedName name="B7B" localSheetId="5">#REF!</definedName>
    <definedName name="B7B">#REF!</definedName>
    <definedName name="B7㎝" localSheetId="5">#REF!</definedName>
    <definedName name="B7㎝">#REF!</definedName>
    <definedName name="B8A" localSheetId="5">#REF!</definedName>
    <definedName name="B8A">#REF!</definedName>
    <definedName name="B8A1P" localSheetId="5">#REF!</definedName>
    <definedName name="B8A1P">#REF!</definedName>
    <definedName name="b8a1t" localSheetId="5">#REF!</definedName>
    <definedName name="b8a1t">#REF!</definedName>
    <definedName name="b8a2p" localSheetId="5">#REF!</definedName>
    <definedName name="b8a2p">#REF!</definedName>
    <definedName name="b8a2t" localSheetId="5">#REF!</definedName>
    <definedName name="b8a2t">#REF!</definedName>
    <definedName name="B8b" localSheetId="5">#REF!</definedName>
    <definedName name="B8b">#REF!</definedName>
    <definedName name="B8㎝" localSheetId="5">#REF!</definedName>
    <definedName name="B8㎝">#REF!</definedName>
    <definedName name="B9A" localSheetId="5">#REF!</definedName>
    <definedName name="B9A">#REF!</definedName>
    <definedName name="B9A1P" localSheetId="5">#REF!</definedName>
    <definedName name="B9A1P">#REF!</definedName>
    <definedName name="b9a1t" localSheetId="5">#REF!</definedName>
    <definedName name="b9a1t">#REF!</definedName>
    <definedName name="b9a2p" localSheetId="5">#REF!</definedName>
    <definedName name="b9a2p">#REF!</definedName>
    <definedName name="b9a2t" localSheetId="5">#REF!</definedName>
    <definedName name="b9a2t">#REF!</definedName>
    <definedName name="BA" localSheetId="5">#REF!</definedName>
    <definedName name="BA">#REF!</definedName>
    <definedName name="BA1P" localSheetId="5">#REF!</definedName>
    <definedName name="BA1P">#REF!</definedName>
    <definedName name="ba1t" localSheetId="5">#REF!</definedName>
    <definedName name="ba1t">#REF!</definedName>
    <definedName name="ba2p" localSheetId="5">#REF!</definedName>
    <definedName name="ba2p">#REF!</definedName>
    <definedName name="ba2t" localSheetId="5">#REF!</definedName>
    <definedName name="ba2t">#REF!</definedName>
    <definedName name="back" localSheetId="5">#REF!</definedName>
    <definedName name="back">#REF!</definedName>
    <definedName name="BackKey" localSheetId="5">#REF!</definedName>
    <definedName name="BackKey">#REF!</definedName>
    <definedName name="BackLen" localSheetId="5">#REF!</definedName>
    <definedName name="BackLen">#REF!</definedName>
    <definedName name="BaloonText" localSheetId="5">#REF!</definedName>
    <definedName name="BaloonText">#REF!</definedName>
    <definedName name="bang" localSheetId="5">#REF!</definedName>
    <definedName name="bang">#REF!</definedName>
    <definedName name="base1" localSheetId="5">#REF!</definedName>
    <definedName name="base1">#REF!</definedName>
    <definedName name="basiccell" localSheetId="5">#REF!</definedName>
    <definedName name="basiccell">#REF!</definedName>
    <definedName name="bb" localSheetId="5" hidden="1">#REF!</definedName>
    <definedName name="bb" hidden="1">#REF!</definedName>
    <definedName name="bba" localSheetId="5">#REF!</definedName>
    <definedName name="bba">#REF!</definedName>
    <definedName name="bbb" hidden="1">{#N/A,#N/A,FALSE,"조골재"}</definedName>
    <definedName name="BBBB" localSheetId="5">#REF!</definedName>
    <definedName name="BBBB">#REF!</definedName>
    <definedName name="bbbbb" localSheetId="5">#REF!</definedName>
    <definedName name="bbbbb">#REF!</definedName>
    <definedName name="bbbbbb" localSheetId="5">#REF!</definedName>
    <definedName name="bbbbbb">#REF!</definedName>
    <definedName name="bbbbbbb" localSheetId="5">#REF!</definedName>
    <definedName name="bbbbbbb">#REF!</definedName>
    <definedName name="bbbbbbbbbb" hidden="1">{#N/A,#N/A,FALSE,"표지목차"}</definedName>
    <definedName name="bbbbbbbbbbbbb" hidden="1">{#N/A,#N/A,FALSE,"혼합골재"}</definedName>
    <definedName name="BBC" localSheetId="5">#REF!</definedName>
    <definedName name="BBC">#REF!</definedName>
    <definedName name="BBCA" localSheetId="5">#REF!</definedName>
    <definedName name="BBCA">#REF!</definedName>
    <definedName name="BBCC" localSheetId="5">#REF!</definedName>
    <definedName name="BBCC">#REF!</definedName>
    <definedName name="BBD" localSheetId="5">#REF!</definedName>
    <definedName name="BBD">#REF!</definedName>
    <definedName name="BBE" localSheetId="5">#REF!</definedName>
    <definedName name="BBE">#REF!</definedName>
    <definedName name="Bbf" localSheetId="5">#REF!</definedName>
    <definedName name="Bbf">#REF!</definedName>
    <definedName name="bbgf" localSheetId="5">#REF!</definedName>
    <definedName name="bbgf">#REF!</definedName>
    <definedName name="BBVSDV" localSheetId="5">#REF!</definedName>
    <definedName name="BBVSDV">#REF!</definedName>
    <definedName name="BC" localSheetId="5">#REF!</definedName>
    <definedName name="BC">#REF!</definedName>
    <definedName name="BCB" localSheetId="5">#REF!</definedName>
    <definedName name="BCB">#REF!</definedName>
    <definedName name="BCBDFB" localSheetId="5">#REF!</definedName>
    <definedName name="BCBDFB">#REF!</definedName>
    <definedName name="BCD" localSheetId="5">#REF!</definedName>
    <definedName name="BCD">#REF!</definedName>
    <definedName name="BCF" localSheetId="5">#REF!</definedName>
    <definedName name="BCF">#REF!</definedName>
    <definedName name="BCFDFGD" localSheetId="5">#REF!</definedName>
    <definedName name="BCFDFGD">#REF!</definedName>
    <definedName name="BCFXV" localSheetId="5">#REF!</definedName>
    <definedName name="BCFXV">#REF!</definedName>
    <definedName name="bcout" localSheetId="5">#REF!</definedName>
    <definedName name="bcout">#REF!</definedName>
    <definedName name="bcrclcl100rt" localSheetId="5">#REF!</definedName>
    <definedName name="bcrclcl100rt">#REF!</definedName>
    <definedName name="bcrclcl100rtrkrk" localSheetId="5">#REF!</definedName>
    <definedName name="bcrclcl100rtrkrk">#REF!</definedName>
    <definedName name="Bcv" localSheetId="5">#REF!</definedName>
    <definedName name="Bcv">#REF!</definedName>
    <definedName name="bcvbcb" localSheetId="5">#REF!</definedName>
    <definedName name="bcvbcb">#REF!</definedName>
    <definedName name="BCVBCFBV" localSheetId="5">#REF!</definedName>
    <definedName name="BCVBCFBV">#REF!</definedName>
    <definedName name="BCVBDGFR" localSheetId="5">#REF!</definedName>
    <definedName name="BCVBDGFR">#REF!</definedName>
    <definedName name="BCVBFC" localSheetId="5">#REF!</definedName>
    <definedName name="BCVBFC">#REF!</definedName>
    <definedName name="BCVBFGB" localSheetId="5">#REF!</definedName>
    <definedName name="BCVBFGB">#REF!</definedName>
    <definedName name="BCVBVDF" localSheetId="5">#REF!</definedName>
    <definedName name="BCVBVDF">#REF!</definedName>
    <definedName name="BCVGDFG" localSheetId="5">#REF!</definedName>
    <definedName name="BCVGDFG">#REF!</definedName>
    <definedName name="BCXVDVSD" localSheetId="5">#REF!</definedName>
    <definedName name="BCXVDVSD">#REF!</definedName>
    <definedName name="BCXVXCVC" localSheetId="5">#REF!</definedName>
    <definedName name="BCXVXCVC">#REF!</definedName>
    <definedName name="BD" localSheetId="5">#REF!</definedName>
    <definedName name="BD">#REF!</definedName>
    <definedName name="BDATA" localSheetId="5">#REF!</definedName>
    <definedName name="BDATA">#REF!</definedName>
    <definedName name="BDCODE">#N/A</definedName>
    <definedName name="bdf">{"Book1","부대-(표지판,데리,가드).xls","부대-(낙,차,중분대).xls"}</definedName>
    <definedName name="BDFD" localSheetId="5">#REF!</definedName>
    <definedName name="BDFD">#REF!</definedName>
    <definedName name="BDFDF" localSheetId="5">#REF!</definedName>
    <definedName name="BDFDF">#REF!</definedName>
    <definedName name="BDFDFVG" localSheetId="5">#REF!</definedName>
    <definedName name="BDFDFVG">#REF!</definedName>
    <definedName name="BDFDRG" localSheetId="5">#REF!</definedName>
    <definedName name="BDFDRG">#REF!</definedName>
    <definedName name="BDFDSVGF" localSheetId="5">#REF!</definedName>
    <definedName name="BDFDSVGF">#REF!</definedName>
    <definedName name="bdff" localSheetId="5">#REF!</definedName>
    <definedName name="bdff">#REF!</definedName>
    <definedName name="BDFFD" localSheetId="5">#REF!</definedName>
    <definedName name="BDFFD">#REF!</definedName>
    <definedName name="BDFFDGDFHF" localSheetId="5">#REF!</definedName>
    <definedName name="BDFFDGDFHF">#REF!</definedName>
    <definedName name="BDFG" localSheetId="5">#REF!</definedName>
    <definedName name="BDFG">#REF!</definedName>
    <definedName name="BDFGDF" localSheetId="5">#REF!</definedName>
    <definedName name="BDFGDF">#REF!</definedName>
    <definedName name="bdfgdgr" localSheetId="5">#REF!</definedName>
    <definedName name="bdfgdgr">#REF!</definedName>
    <definedName name="bdfgdr" localSheetId="5">#REF!</definedName>
    <definedName name="bdfgdr">#REF!</definedName>
    <definedName name="BDFGDRG" localSheetId="5">#REF!</definedName>
    <definedName name="BDFGDRG">#REF!</definedName>
    <definedName name="bdfgdrs" localSheetId="5">#REF!</definedName>
    <definedName name="bdfgdrs">#REF!</definedName>
    <definedName name="BDFGERG" localSheetId="5">#REF!</definedName>
    <definedName name="BDFGERG">#REF!</definedName>
    <definedName name="BDFGFR" localSheetId="5">#REF!</definedName>
    <definedName name="BDFGFR">#REF!</definedName>
    <definedName name="BDFGHR" localSheetId="5">#REF!</definedName>
    <definedName name="BDFGHR">#REF!</definedName>
    <definedName name="BDFGR" localSheetId="5">#REF!</definedName>
    <definedName name="BDFGR">#REF!</definedName>
    <definedName name="BDFGVD" localSheetId="5">#REF!</definedName>
    <definedName name="BDFGVD">#REF!</definedName>
    <definedName name="BDFR" localSheetId="5">#REF!</definedName>
    <definedName name="BDFR">#REF!</definedName>
    <definedName name="BDFREGF" localSheetId="5">#REF!</definedName>
    <definedName name="BDFREGF">#REF!</definedName>
    <definedName name="BDFVD" localSheetId="5">#REF!</definedName>
    <definedName name="BDFVD">#REF!</definedName>
    <definedName name="BDFVDBFB" localSheetId="5">#REF!</definedName>
    <definedName name="BDFVDBFB">#REF!</definedName>
    <definedName name="bdfvgsdv" localSheetId="5">#REF!</definedName>
    <definedName name="bdfvgsdv">#REF!</definedName>
    <definedName name="BDFXB" localSheetId="5">#REF!</definedName>
    <definedName name="BDFXB">#REF!</definedName>
    <definedName name="BDGFE" localSheetId="5">#REF!</definedName>
    <definedName name="BDGFE">#REF!</definedName>
    <definedName name="BDGRG" localSheetId="5">#REF!</definedName>
    <definedName name="BDGRG">#REF!</definedName>
    <definedName name="BDGSDR" localSheetId="5">#REF!</definedName>
    <definedName name="BDGSDR">#REF!</definedName>
    <definedName name="BDGSDVDZX" localSheetId="5">#REF!</definedName>
    <definedName name="BDGSDVDZX">#REF!</definedName>
    <definedName name="BDGSDVSD" localSheetId="5">#REF!</definedName>
    <definedName name="BDGSDVSD">#REF!</definedName>
    <definedName name="BDP" localSheetId="5">#REF!</definedName>
    <definedName name="BDP">#REF!</definedName>
    <definedName name="bdrgf" localSheetId="5">#REF!</definedName>
    <definedName name="bdrgf">#REF!</definedName>
    <definedName name="bdvfsd" localSheetId="5">#REF!</definedName>
    <definedName name="bdvfsd">#REF!</definedName>
    <definedName name="bdxfxf" localSheetId="5">#REF!</definedName>
    <definedName name="bdxfxf">#REF!</definedName>
    <definedName name="BE" localSheetId="5">#REF!</definedName>
    <definedName name="BE">#REF!</definedName>
    <definedName name="BEAB1" localSheetId="5">#REF!</definedName>
    <definedName name="BEAB1">#REF!</definedName>
    <definedName name="BEAB2" localSheetId="5">#REF!</definedName>
    <definedName name="BEAB2">#REF!</definedName>
    <definedName name="BEAB3" localSheetId="5">#REF!</definedName>
    <definedName name="BEAB3">#REF!</definedName>
    <definedName name="BEAB4" localSheetId="5">#REF!</definedName>
    <definedName name="BEAB4">#REF!</definedName>
    <definedName name="BEAB5" localSheetId="5">#REF!</definedName>
    <definedName name="BEAB5">#REF!</definedName>
    <definedName name="BEAM" localSheetId="5">#REF!</definedName>
    <definedName name="BEAM">#REF!</definedName>
    <definedName name="BEAM상부폭" localSheetId="5">#REF!</definedName>
    <definedName name="BEAM상부폭">#REF!</definedName>
    <definedName name="BEAM연결갯수" localSheetId="5">#REF!</definedName>
    <definedName name="BEAM연결갯수">#REF!</definedName>
    <definedName name="BEAM연장" localSheetId="5">#REF!</definedName>
    <definedName name="BEAM연장">#REF!</definedName>
    <definedName name="BEAM피치" localSheetId="5">#REF!</definedName>
    <definedName name="BEAM피치">#REF!</definedName>
    <definedName name="BEAM하부폭" localSheetId="5">#REF!</definedName>
    <definedName name="BEAM하부폭">#REF!</definedName>
    <definedName name="BEAR1" localSheetId="5">#REF!</definedName>
    <definedName name="BEAR1">#REF!</definedName>
    <definedName name="BEAR2" localSheetId="5">#REF!</definedName>
    <definedName name="BEAR2">#REF!</definedName>
    <definedName name="BEB" localSheetId="5">#REF!</definedName>
    <definedName name="BEB">#REF!</definedName>
    <definedName name="BED" localSheetId="5">[7]기본DATA!#REF!</definedName>
    <definedName name="BED">[7]기본DATA!#REF!</definedName>
    <definedName name="begin" localSheetId="5">#REF!</definedName>
    <definedName name="begin">#REF!</definedName>
    <definedName name="Begin_Dialog_UserDialog_686__428___Microsoft_Word" localSheetId="5">#REF!</definedName>
    <definedName name="Begin_Dialog_UserDialog_686__428___Microsoft_Word">#REF!</definedName>
    <definedName name="berfe" localSheetId="5">#REF!</definedName>
    <definedName name="berfe">#REF!</definedName>
    <definedName name="BETA" localSheetId="5">#REF!</definedName>
    <definedName name="BETA">#REF!</definedName>
    <definedName name="beta1" localSheetId="5">#REF!</definedName>
    <definedName name="beta1">#REF!</definedName>
    <definedName name="beta5" localSheetId="5">#REF!</definedName>
    <definedName name="beta5">#REF!</definedName>
    <definedName name="beta6" localSheetId="5">#REF!</definedName>
    <definedName name="beta6">#REF!</definedName>
    <definedName name="BETAE" localSheetId="5">#REF!</definedName>
    <definedName name="BETAE">#REF!</definedName>
    <definedName name="BETAN" localSheetId="5">#REF!</definedName>
    <definedName name="BETAN">#REF!</definedName>
    <definedName name="BF" localSheetId="5">#REF!</definedName>
    <definedName name="BF">#REF!</definedName>
    <definedName name="BFB" localSheetId="5">#REF!</definedName>
    <definedName name="BFB">#REF!</definedName>
    <definedName name="BFBDFG" localSheetId="5">#REF!</definedName>
    <definedName name="BFBDFG">#REF!</definedName>
    <definedName name="BFDDF" localSheetId="5">#REF!</definedName>
    <definedName name="BFDDF">#REF!</definedName>
    <definedName name="BFDF" localSheetId="5">#REF!</definedName>
    <definedName name="BFDF">#REF!</definedName>
    <definedName name="BFDFDVG" localSheetId="5">#REF!</definedName>
    <definedName name="BFDFDVG">#REF!</definedName>
    <definedName name="BFDGDFG" localSheetId="5">#REF!</definedName>
    <definedName name="BFDGDFG">#REF!</definedName>
    <definedName name="BFDGDR" localSheetId="5">#REF!</definedName>
    <definedName name="BFDGDR">#REF!</definedName>
    <definedName name="BFDGF" localSheetId="5">#REF!</definedName>
    <definedName name="BFDGF">#REF!</definedName>
    <definedName name="bfdgrd" localSheetId="5">#REF!</definedName>
    <definedName name="bfdgrd">#REF!</definedName>
    <definedName name="BFDRG" localSheetId="5">#REF!</definedName>
    <definedName name="BFDRG">#REF!</definedName>
    <definedName name="BFDSFS" localSheetId="5">#REF!</definedName>
    <definedName name="BFDSFS">#REF!</definedName>
    <definedName name="bfdvd" localSheetId="5">#REF!</definedName>
    <definedName name="bfdvd">#REF!</definedName>
    <definedName name="BFF" localSheetId="5">#REF!</definedName>
    <definedName name="BFF">#REF!</definedName>
    <definedName name="bffbgf" localSheetId="5">#REF!</definedName>
    <definedName name="bffbgf">#REF!</definedName>
    <definedName name="BFFTHTR" localSheetId="5">#REF!</definedName>
    <definedName name="BFFTHTR">#REF!</definedName>
    <definedName name="BFGBHFTR" localSheetId="5">#REF!</definedName>
    <definedName name="BFGBHFTR">#REF!</definedName>
    <definedName name="BFGDR" localSheetId="5">#REF!</definedName>
    <definedName name="BFGDR">#REF!</definedName>
    <definedName name="bfgv" localSheetId="5">#REF!</definedName>
    <definedName name="bfgv">#REF!</definedName>
    <definedName name="BFH" localSheetId="5">#REF!</definedName>
    <definedName name="BFH">#REF!</definedName>
    <definedName name="BFHG" localSheetId="5">#REF!</definedName>
    <definedName name="BFHG">#REF!</definedName>
    <definedName name="BFVDS" localSheetId="5">#REF!</definedName>
    <definedName name="BFVDS">#REF!</definedName>
    <definedName name="BFVDSV" localSheetId="5">#REF!</definedName>
    <definedName name="BFVDSV">#REF!</definedName>
    <definedName name="BFVGFDG" localSheetId="5">#REF!</definedName>
    <definedName name="BFVGFDG">#REF!</definedName>
    <definedName name="BFXCBV" localSheetId="5">#REF!</definedName>
    <definedName name="BFXCBV">#REF!</definedName>
    <definedName name="BFXDGDFG" localSheetId="5">#REF!</definedName>
    <definedName name="BFXDGDFG">#REF!</definedName>
    <definedName name="BFXVAXDD" localSheetId="5">#REF!</definedName>
    <definedName name="BFXVAXDD">#REF!</definedName>
    <definedName name="BG" localSheetId="5">#REF!</definedName>
    <definedName name="BG">#REF!</definedName>
    <definedName name="BGCGF" localSheetId="5">#REF!</definedName>
    <definedName name="BGCGF">#REF!</definedName>
    <definedName name="bgdfdf" localSheetId="5">#REF!</definedName>
    <definedName name="bgdfdf">#REF!</definedName>
    <definedName name="BGH" localSheetId="5">#REF!</definedName>
    <definedName name="BGH">#REF!</definedName>
    <definedName name="BGP" localSheetId="5">#REF!</definedName>
    <definedName name="BGP">#REF!</definedName>
    <definedName name="BH" localSheetId="5">#REF!</definedName>
    <definedName name="BH">#REF!</definedName>
    <definedName name="BHB" localSheetId="5">#REF!</definedName>
    <definedName name="BHB">#REF!</definedName>
    <definedName name="BHDFDFGD" localSheetId="5">#REF!</definedName>
    <definedName name="BHDFDFGD">#REF!</definedName>
    <definedName name="BHDFGSE" localSheetId="5">#REF!</definedName>
    <definedName name="BHDFGSE">#REF!</definedName>
    <definedName name="BHFHD" localSheetId="5">#REF!</definedName>
    <definedName name="BHFHD">#REF!</definedName>
    <definedName name="BHOP" localSheetId="5">#REF!</definedName>
    <definedName name="BHOP">#REF!</definedName>
    <definedName name="BHR" localSheetId="5">#REF!</definedName>
    <definedName name="BHR">#REF!</definedName>
    <definedName name="BHS" localSheetId="5">#REF!</definedName>
    <definedName name="BHS">#REF!</definedName>
    <definedName name="bhtr" localSheetId="5">BlankMacro1</definedName>
    <definedName name="bhtr">BlankMacro1</definedName>
    <definedName name="BHU" localSheetId="5">#REF!</definedName>
    <definedName name="BHU">#REF!</definedName>
    <definedName name="birthday" localSheetId="5">#REF!</definedName>
    <definedName name="birthday">#REF!</definedName>
    <definedName name="bkjgf" localSheetId="5">#REF!</definedName>
    <definedName name="bkjgf">#REF!</definedName>
    <definedName name="BL" localSheetId="5">#REF!</definedName>
    <definedName name="BL">#REF!</definedName>
    <definedName name="BLH" localSheetId="5">#REF!</definedName>
    <definedName name="BLH">#REF!</definedName>
    <definedName name="BLO_1">#N/A</definedName>
    <definedName name="BLOCK" localSheetId="5">#REF!</definedName>
    <definedName name="BLOCK">#REF!</definedName>
    <definedName name="block1" localSheetId="5">#REF!</definedName>
    <definedName name="block1">#REF!</definedName>
    <definedName name="BM" localSheetId="5">#REF!</definedName>
    <definedName name="BM">#REF!</definedName>
    <definedName name="BMM" localSheetId="5">#REF!</definedName>
    <definedName name="BMM">#REF!</definedName>
    <definedName name="bmn" localSheetId="5">#REF!</definedName>
    <definedName name="bmn">#REF!</definedName>
    <definedName name="BMO" localSheetId="5">#REF!</definedName>
    <definedName name="BMO">#REF!</definedName>
    <definedName name="bms" localSheetId="5" hidden="1">#REF!</definedName>
    <definedName name="bms" hidden="1">#REF!</definedName>
    <definedName name="bn" localSheetId="5">#REF!</definedName>
    <definedName name="bn">#REF!</definedName>
    <definedName name="bndf" localSheetId="5">#REF!</definedName>
    <definedName name="bndf">#REF!</definedName>
    <definedName name="BNDFGDR" localSheetId="5">#REF!</definedName>
    <definedName name="BNDFGDR">#REF!</definedName>
    <definedName name="BNDFHRDG" localSheetId="5">#REF!</definedName>
    <definedName name="BNDFHRDG">#REF!</definedName>
    <definedName name="bndfvzdv" localSheetId="5">#REF!</definedName>
    <definedName name="bndfvzdv">#REF!</definedName>
    <definedName name="BNDGDR" localSheetId="5">#REF!</definedName>
    <definedName name="BNDGDR">#REF!</definedName>
    <definedName name="BNDGRR" localSheetId="5">#REF!</definedName>
    <definedName name="BNDGRR">#REF!</definedName>
    <definedName name="BNFG" localSheetId="5">#REF!</definedName>
    <definedName name="BNFG">#REF!</definedName>
    <definedName name="bnm" localSheetId="5">#REF!</definedName>
    <definedName name="bnm">#REF!</definedName>
    <definedName name="bnn" hidden="1">{#N/A,#N/A,FALSE,"조골재"}</definedName>
    <definedName name="BNTHEW" localSheetId="5">#REF!</definedName>
    <definedName name="BNTHEW">#REF!</definedName>
    <definedName name="BO" localSheetId="5">#REF!</definedName>
    <definedName name="BO">#REF!</definedName>
    <definedName name="BOD" localSheetId="5">#REF!</definedName>
    <definedName name="BOD">#REF!</definedName>
    <definedName name="BOD_u" localSheetId="5">#REF!</definedName>
    <definedName name="BOD_u">#REF!</definedName>
    <definedName name="BOH10L" localSheetId="5">#REF!</definedName>
    <definedName name="BOH10L">#REF!</definedName>
    <definedName name="BOH10R" localSheetId="5">#REF!</definedName>
    <definedName name="BOH10R">#REF!</definedName>
    <definedName name="BOH3L" localSheetId="5">#REF!</definedName>
    <definedName name="BOH3L">#REF!</definedName>
    <definedName name="BOH3R" localSheetId="5">#REF!</definedName>
    <definedName name="BOH3R">#REF!</definedName>
    <definedName name="BOH4L" localSheetId="5">#REF!</definedName>
    <definedName name="BOH4L">#REF!</definedName>
    <definedName name="BOH4R" localSheetId="5">#REF!</definedName>
    <definedName name="BOH4R">#REF!</definedName>
    <definedName name="BOH5L" localSheetId="5">#REF!</definedName>
    <definedName name="BOH5L">#REF!</definedName>
    <definedName name="BOH5R" localSheetId="5">#REF!</definedName>
    <definedName name="BOH5R">#REF!</definedName>
    <definedName name="BOH6L" localSheetId="5">#REF!</definedName>
    <definedName name="BOH6L">#REF!</definedName>
    <definedName name="BOH6R" localSheetId="5">#REF!</definedName>
    <definedName name="BOH6R">#REF!</definedName>
    <definedName name="BOH7L" localSheetId="5">#REF!</definedName>
    <definedName name="BOH7L">#REF!</definedName>
    <definedName name="BOH7R" localSheetId="5">#REF!</definedName>
    <definedName name="BOH7R">#REF!</definedName>
    <definedName name="BOH8L" localSheetId="5">#REF!</definedName>
    <definedName name="BOH8L">#REF!</definedName>
    <definedName name="BOH8R" localSheetId="5">#REF!</definedName>
    <definedName name="BOH8R">#REF!</definedName>
    <definedName name="BOH9L" localSheetId="5">#REF!</definedName>
    <definedName name="BOH9L">#REF!</definedName>
    <definedName name="BOH9R" localSheetId="5">#REF!</definedName>
    <definedName name="BOH9R">#REF!</definedName>
    <definedName name="BOK10L" localSheetId="5">#REF!</definedName>
    <definedName name="BOK10L">#REF!</definedName>
    <definedName name="BOK10R" localSheetId="5">#REF!</definedName>
    <definedName name="BOK10R">#REF!</definedName>
    <definedName name="BOK3L" localSheetId="5">#REF!</definedName>
    <definedName name="BOK3L">#REF!</definedName>
    <definedName name="BOK3R" localSheetId="5">#REF!</definedName>
    <definedName name="BOK3R">#REF!</definedName>
    <definedName name="BOK4L" localSheetId="5">#REF!</definedName>
    <definedName name="BOK4L">#REF!</definedName>
    <definedName name="BOK4R" localSheetId="5">#REF!</definedName>
    <definedName name="BOK4R">#REF!</definedName>
    <definedName name="BOK5L" localSheetId="5">#REF!</definedName>
    <definedName name="BOK5L">#REF!</definedName>
    <definedName name="BOK5R" localSheetId="5">#REF!</definedName>
    <definedName name="BOK5R">#REF!</definedName>
    <definedName name="BOK6L" localSheetId="5">#REF!</definedName>
    <definedName name="BOK6L">#REF!</definedName>
    <definedName name="BOK6R" localSheetId="5">#REF!</definedName>
    <definedName name="BOK6R">#REF!</definedName>
    <definedName name="BOK7L" localSheetId="5">#REF!</definedName>
    <definedName name="BOK7L">#REF!</definedName>
    <definedName name="BOK7R" localSheetId="5">#REF!</definedName>
    <definedName name="BOK7R">#REF!</definedName>
    <definedName name="BOK8L" localSheetId="5">#REF!</definedName>
    <definedName name="BOK8L">#REF!</definedName>
    <definedName name="BOK8R" localSheetId="5">#REF!</definedName>
    <definedName name="BOK8R">#REF!</definedName>
    <definedName name="BOK9L" localSheetId="5">#REF!</definedName>
    <definedName name="BOK9L">#REF!</definedName>
    <definedName name="BOK9R" localSheetId="5">#REF!</definedName>
    <definedName name="BOK9R">#REF!</definedName>
    <definedName name="Bolts" localSheetId="5">#REF!</definedName>
    <definedName name="Bolts">#REF!</definedName>
    <definedName name="BOM_OF_ECP" localSheetId="5">#REF!</definedName>
    <definedName name="BOM_OF_ECP">#REF!</definedName>
    <definedName name="BONG">#N/A</definedName>
    <definedName name="book1" localSheetId="5">#REF!</definedName>
    <definedName name="book1">#REF!</definedName>
    <definedName name="Book1_Sheet2_List" localSheetId="5">#REF!</definedName>
    <definedName name="Book1_Sheet2_List">#REF!</definedName>
    <definedName name="BOOK2" hidden="1">{#N/A,#N/A,TRUE,"손익보고"}</definedName>
    <definedName name="BOUND" localSheetId="5">#REF!</definedName>
    <definedName name="BOUND">#REF!</definedName>
    <definedName name="BOX" localSheetId="5">#REF!</definedName>
    <definedName name="BOX">#REF!</definedName>
    <definedName name="BOX4.0x4.0" hidden="1">{#N/A,#N/A,FALSE,"표지목차"}</definedName>
    <definedName name="BOXEA" localSheetId="5">#REF!</definedName>
    <definedName name="BOXEA">#REF!</definedName>
    <definedName name="BOX깨" hidden="1">{#N/A,#N/A,FALSE,"구조2"}</definedName>
    <definedName name="box단수" localSheetId="5">#REF!</definedName>
    <definedName name="box단수">#REF!</definedName>
    <definedName name="BOX단위토공" localSheetId="5">#REF!</definedName>
    <definedName name="BOX단위토공">#REF!</definedName>
    <definedName name="box수량집계">{"Book1","토공.xls"}</definedName>
    <definedName name="BOX암거" localSheetId="5">#REF!</definedName>
    <definedName name="BOX암거">#REF!</definedName>
    <definedName name="BOX토공" localSheetId="5">#REF!</definedName>
    <definedName name="BOX토공">#REF!</definedName>
    <definedName name="BOX현고" localSheetId="5">#REF!</definedName>
    <definedName name="BOX현고">#REF!</definedName>
    <definedName name="BOX형수로집계" localSheetId="5">#REF!</definedName>
    <definedName name="BOX형수로집계">#REF!</definedName>
    <definedName name="BP" localSheetId="5">#REF!</definedName>
    <definedName name="BP">#REF!</definedName>
    <definedName name="bpipgo" localSheetId="5">#REF!</definedName>
    <definedName name="bpipgo">#REF!</definedName>
    <definedName name="BPP" localSheetId="5">#REF!</definedName>
    <definedName name="BPP">#REF!</definedName>
    <definedName name="BR" localSheetId="5">#REF!</definedName>
    <definedName name="BR">#REF!</definedName>
    <definedName name="BR.1" localSheetId="5">#REF!</definedName>
    <definedName name="BR.1">#REF!</definedName>
    <definedName name="br_ea" localSheetId="5">#REF!</definedName>
    <definedName name="br_ea">#REF!</definedName>
    <definedName name="br4r1" localSheetId="5">#REF!</definedName>
    <definedName name="br4r1">#REF!</definedName>
    <definedName name="br4r2" localSheetId="5">#REF!</definedName>
    <definedName name="br4r2">#REF!</definedName>
    <definedName name="BRACING" localSheetId="5">#REF!</definedName>
    <definedName name="BRACING">#REF!</definedName>
    <definedName name="BS" localSheetId="5">#REF!</definedName>
    <definedName name="BS">#REF!</definedName>
    <definedName name="bs_chekjum" localSheetId="5">#REF!</definedName>
    <definedName name="bs_chekjum">#REF!</definedName>
    <definedName name="bs_chekplus" localSheetId="5">#REF!</definedName>
    <definedName name="bs_chekplus">#REF!</definedName>
    <definedName name="bs_chekwave" localSheetId="5">#REF!</definedName>
    <definedName name="bs_chekwave">#REF!</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DG" localSheetId="5">#REF!</definedName>
    <definedName name="BSDG">#REF!</definedName>
    <definedName name="bsdges" localSheetId="5">#REF!</definedName>
    <definedName name="bsdges">#REF!</definedName>
    <definedName name="bsdv" localSheetId="5">#REF!</definedName>
    <definedName name="bsdv">#REF!</definedName>
    <definedName name="BSH" localSheetId="5">#REF!</definedName>
    <definedName name="BSH">#REF!</definedName>
    <definedName name="BSS" localSheetId="5">#REF!</definedName>
    <definedName name="BSS">#REF!</definedName>
    <definedName name="BST" localSheetId="5">#REF!</definedName>
    <definedName name="BST">#REF!</definedName>
    <definedName name="BSV" localSheetId="5">#REF!</definedName>
    <definedName name="BSV">#REF!</definedName>
    <definedName name="BT" localSheetId="5">#REF!</definedName>
    <definedName name="BT">#REF!</definedName>
    <definedName name="BT_C" localSheetId="5">#REF!</definedName>
    <definedName name="BT_C">#REF!</definedName>
    <definedName name="BT_S" localSheetId="5">#REF!</definedName>
    <definedName name="BT_S">#REF!</definedName>
    <definedName name="BTA" localSheetId="5">#REF!</definedName>
    <definedName name="BTA">#REF!</definedName>
    <definedName name="BTP" localSheetId="5">#REF!</definedName>
    <definedName name="BTP">#REF!</definedName>
    <definedName name="BTYPE">#N/A</definedName>
    <definedName name="BU" localSheetId="5">#REF!</definedName>
    <definedName name="BU">#REF!</definedName>
    <definedName name="BUF" localSheetId="5">#REF!</definedName>
    <definedName name="BUF">#REF!</definedName>
    <definedName name="BUI" localSheetId="5">BlankMacro1</definedName>
    <definedName name="BUI">BlankMacro1</definedName>
    <definedName name="BuJae4" localSheetId="5">#REF!</definedName>
    <definedName name="BuJae4">#REF!</definedName>
    <definedName name="BUL" localSheetId="5">#REF!</definedName>
    <definedName name="BUL">#REF!</definedName>
    <definedName name="BUNHO">#N/A</definedName>
    <definedName name="Bust" localSheetId="5">#REF!</definedName>
    <definedName name="Bust">#REF!</definedName>
    <definedName name="Button_5">"本社合計_本社集計_List"</definedName>
    <definedName name="Button3_누르기" localSheetId="5">'[8] 설계내역서.xlsx'!Button3_누르기</definedName>
    <definedName name="Button3_누르기">'[8] 설계내역서.xlsx'!Button3_누르기</definedName>
    <definedName name="Button328_Click" localSheetId="5">#REF!</definedName>
    <definedName name="Button328_Click">#REF!</definedName>
    <definedName name="BV" localSheetId="5">#REF!</definedName>
    <definedName name="BV">#REF!</definedName>
    <definedName name="bvc" localSheetId="5">BlankMacro1</definedName>
    <definedName name="bvc">BlankMacro1</definedName>
    <definedName name="BVCBDF" localSheetId="5">#REF!</definedName>
    <definedName name="BVCBDF">#REF!</definedName>
    <definedName name="BVCBDFG" localSheetId="5">#REF!</definedName>
    <definedName name="BVCBDFG">#REF!</definedName>
    <definedName name="BVDFG" localSheetId="5">#REF!</definedName>
    <definedName name="BVDFG">#REF!</definedName>
    <definedName name="BVDFGR" localSheetId="5">#REF!</definedName>
    <definedName name="BVDFGR">#REF!</definedName>
    <definedName name="bvfvdx" localSheetId="5">#REF!</definedName>
    <definedName name="bvfvdx">#REF!</definedName>
    <definedName name="BVFXDVSD" localSheetId="5">#REF!</definedName>
    <definedName name="BVFXDVSD">#REF!</definedName>
    <definedName name="BVNF" localSheetId="5">#REF!</definedName>
    <definedName name="BVNF">#REF!</definedName>
    <definedName name="BVNGFN" localSheetId="5">#REF!</definedName>
    <definedName name="BVNGFN">#REF!</definedName>
    <definedName name="BVNV" localSheetId="5">#REF!</definedName>
    <definedName name="BVNV">#REF!</definedName>
    <definedName name="BVRDG" localSheetId="5">#REF!</definedName>
    <definedName name="BVRDG">#REF!</definedName>
    <definedName name="BVSDEGF" localSheetId="5">#REF!</definedName>
    <definedName name="BVSDEGF">#REF!</definedName>
    <definedName name="bvsvfsd" localSheetId="5">#REF!</definedName>
    <definedName name="bvsvfsd">#REF!</definedName>
    <definedName name="bvv" localSheetId="5">BlankMacro1</definedName>
    <definedName name="bvv">BlankMacro1</definedName>
    <definedName name="bvxcdfv" localSheetId="5">#REF!</definedName>
    <definedName name="bvxcdfv">#REF!</definedName>
    <definedName name="BW" localSheetId="5">#REF!</definedName>
    <definedName name="BW">#REF!</definedName>
    <definedName name="BWC" localSheetId="5">#REF!</definedName>
    <definedName name="BWC">#REF!</definedName>
    <definedName name="BWD" localSheetId="5">#REF!</definedName>
    <definedName name="BWD">#REF!</definedName>
    <definedName name="bwt4q" localSheetId="5">#REF!</definedName>
    <definedName name="bwt4q">#REF!</definedName>
    <definedName name="BXC" localSheetId="5">#REF!</definedName>
    <definedName name="BXC">#REF!</definedName>
    <definedName name="bxcbvf" localSheetId="5">#REF!</definedName>
    <definedName name="bxcbvf">#REF!</definedName>
    <definedName name="BXCDF" localSheetId="5">#REF!</definedName>
    <definedName name="BXCDF">#REF!</definedName>
    <definedName name="BXCDFV" localSheetId="5">#REF!</definedName>
    <definedName name="BXCDFV">#REF!</definedName>
    <definedName name="BXCVSD" localSheetId="5">#REF!</definedName>
    <definedName name="BXCVSD">#REF!</definedName>
    <definedName name="BXCVSDV" localSheetId="5">#REF!</definedName>
    <definedName name="BXCVSDV">#REF!</definedName>
    <definedName name="BXDF" localSheetId="5">#REF!</definedName>
    <definedName name="BXDF">#REF!</definedName>
    <definedName name="BXDSVG" localSheetId="5">#REF!</definedName>
    <definedName name="BXDSVG">#REF!</definedName>
    <definedName name="bxdvs" localSheetId="5">#REF!</definedName>
    <definedName name="bxdvs">#REF!</definedName>
    <definedName name="BXFSDF" localSheetId="5">#REF!</definedName>
    <definedName name="BXFSDF">#REF!</definedName>
    <definedName name="BXFVSDV" localSheetId="5">#REF!</definedName>
    <definedName name="BXFVSDV">#REF!</definedName>
    <definedName name="BXP" localSheetId="5">#REF!</definedName>
    <definedName name="BXP">#REF!</definedName>
    <definedName name="BXR" localSheetId="5">#REF!</definedName>
    <definedName name="BXR">#REF!</definedName>
    <definedName name="BXS" localSheetId="5">#REF!</definedName>
    <definedName name="BXS">#REF!</definedName>
    <definedName name="BXVSD" localSheetId="5">#REF!</definedName>
    <definedName name="BXVSD">#REF!</definedName>
    <definedName name="BY" localSheetId="5">BlankMacro1</definedName>
    <definedName name="BY">BlankMacro1</definedName>
    <definedName name="bzf" localSheetId="5">#REF!</definedName>
    <definedName name="bzf">#REF!</definedName>
    <definedName name="bzzzzz" localSheetId="5">BlankMacro1</definedName>
    <definedName name="bzzzzz">BlankMacro1</definedName>
    <definedName name="B이" localSheetId="5">#REF!</definedName>
    <definedName name="B이">#REF!</definedName>
    <definedName name="B일" localSheetId="5">#REF!</definedName>
    <definedName name="B일">#REF!</definedName>
    <definedName name="B제로" localSheetId="5">#REF!</definedName>
    <definedName name="B제로">#REF!</definedName>
    <definedName name="C.C" localSheetId="5">#REF!</definedName>
    <definedName name="C.C">#REF!</definedName>
    <definedName name="C_">#N/A</definedName>
    <definedName name="c_1" localSheetId="5">#REF!</definedName>
    <definedName name="c_1">#REF!</definedName>
    <definedName name="C_13" localSheetId="5">#REF!</definedName>
    <definedName name="C_13">#REF!</definedName>
    <definedName name="C_16" localSheetId="5">#REF!</definedName>
    <definedName name="C_16">#REF!</definedName>
    <definedName name="C_19" localSheetId="5">#REF!</definedName>
    <definedName name="C_19">#REF!</definedName>
    <definedName name="c_1e" localSheetId="5">#REF!</definedName>
    <definedName name="c_1e">#REF!</definedName>
    <definedName name="c_2" localSheetId="5">#REF!</definedName>
    <definedName name="c_2">#REF!</definedName>
    <definedName name="C_22" localSheetId="5">#REF!</definedName>
    <definedName name="C_22">#REF!</definedName>
    <definedName name="C_25" localSheetId="5">#REF!</definedName>
    <definedName name="C_25">#REF!</definedName>
    <definedName name="C_29" localSheetId="5">#REF!</definedName>
    <definedName name="C_29">#REF!</definedName>
    <definedName name="C_2E" localSheetId="5">#REF!</definedName>
    <definedName name="C_2E">#REF!</definedName>
    <definedName name="c_3" localSheetId="5">#REF!</definedName>
    <definedName name="c_3">#REF!</definedName>
    <definedName name="c_33" localSheetId="5">#REF!</definedName>
    <definedName name="c_33">#REF!</definedName>
    <definedName name="c_4" localSheetId="5">#REF!</definedName>
    <definedName name="c_4">#REF!</definedName>
    <definedName name="C_b" localSheetId="5">#REF!</definedName>
    <definedName name="C_b">#REF!</definedName>
    <definedName name="c1.a1p" localSheetId="5">#REF!</definedName>
    <definedName name="c1.a1p">#REF!</definedName>
    <definedName name="c1.a1t" localSheetId="5">#REF!</definedName>
    <definedName name="c1.a1t">#REF!</definedName>
    <definedName name="c1.a2p" localSheetId="5">#REF!</definedName>
    <definedName name="c1.a2p">#REF!</definedName>
    <definedName name="c1.a2t" localSheetId="5">#REF!</definedName>
    <definedName name="c1.a2t">#REF!</definedName>
    <definedName name="c2.a1p" localSheetId="5">#REF!</definedName>
    <definedName name="c2.a1p">#REF!</definedName>
    <definedName name="c2.a1t" localSheetId="5">#REF!</definedName>
    <definedName name="c2.a1t">#REF!</definedName>
    <definedName name="c2.a2p" localSheetId="5">#REF!</definedName>
    <definedName name="c2.a2p">#REF!</definedName>
    <definedName name="c2.a2t" localSheetId="5">#REF!</definedName>
    <definedName name="c2.a2t">#REF!</definedName>
    <definedName name="CA" localSheetId="5">#REF!</definedName>
    <definedName name="CA">#REF!</definedName>
    <definedName name="CA10L" localSheetId="5">#REF!</definedName>
    <definedName name="CA10L">#REF!</definedName>
    <definedName name="CA10R" localSheetId="5">#REF!</definedName>
    <definedName name="CA10R">#REF!</definedName>
    <definedName name="CA3L" localSheetId="5">#REF!</definedName>
    <definedName name="CA3L">#REF!</definedName>
    <definedName name="CA3R" localSheetId="5">#REF!</definedName>
    <definedName name="CA3R">#REF!</definedName>
    <definedName name="CA4L" localSheetId="5">#REF!</definedName>
    <definedName name="CA4L">#REF!</definedName>
    <definedName name="CA4R" localSheetId="5">#REF!</definedName>
    <definedName name="CA4R">#REF!</definedName>
    <definedName name="CA5L" localSheetId="5">#REF!</definedName>
    <definedName name="CA5L">#REF!</definedName>
    <definedName name="CA5R" localSheetId="5">#REF!</definedName>
    <definedName name="CA5R">#REF!</definedName>
    <definedName name="CA6L" localSheetId="5">#REF!</definedName>
    <definedName name="CA6L">#REF!</definedName>
    <definedName name="CA6R" localSheetId="5">#REF!</definedName>
    <definedName name="CA6R">#REF!</definedName>
    <definedName name="CA7L" localSheetId="5">#REF!</definedName>
    <definedName name="CA7L">#REF!</definedName>
    <definedName name="CA7R" localSheetId="5">#REF!</definedName>
    <definedName name="CA7R">#REF!</definedName>
    <definedName name="CA8L" localSheetId="5">#REF!</definedName>
    <definedName name="CA8L">#REF!</definedName>
    <definedName name="CA8R" localSheetId="5">#REF!</definedName>
    <definedName name="CA8R">#REF!</definedName>
    <definedName name="CA9L" localSheetId="5">#REF!</definedName>
    <definedName name="CA9L">#REF!</definedName>
    <definedName name="CA9R" localSheetId="5">#REF!</definedName>
    <definedName name="CA9R">#REF!</definedName>
    <definedName name="cable" localSheetId="5">#REF!</definedName>
    <definedName name="cable">#REF!</definedName>
    <definedName name="CAIN" localSheetId="5">#REF!</definedName>
    <definedName name="CAIN">#REF!</definedName>
    <definedName name="cal_f_day" localSheetId="5">#REF!</definedName>
    <definedName name="cal_f_day">#REF!</definedName>
    <definedName name="CalcAgencyPrice" localSheetId="5">#REF!</definedName>
    <definedName name="CalcAgencyPrice">#REF!</definedName>
    <definedName name="CALCU">#N/A</definedName>
    <definedName name="CALCUL">#N/A</definedName>
    <definedName name="CALCULA">#N/A</definedName>
    <definedName name="CALCULAT">#N/A</definedName>
    <definedName name="CALCULATI">#N/A</definedName>
    <definedName name="CALCULATION">#N/A</definedName>
    <definedName name="CALCULB" localSheetId="5">#REF!</definedName>
    <definedName name="CALCULB">#REF!</definedName>
    <definedName name="camberWork">[0]!camberWork</definedName>
    <definedName name="cant" localSheetId="5">#REF!</definedName>
    <definedName name="cant">#REF!</definedName>
    <definedName name="CANTILEVER길이" localSheetId="5">#REF!</definedName>
    <definedName name="CANTILEVER길이">#REF!</definedName>
    <definedName name="CAP" localSheetId="5">#REF!</definedName>
    <definedName name="CAP">#REF!</definedName>
    <definedName name="CAPA" localSheetId="5">#REF!</definedName>
    <definedName name="CAPA">#REF!</definedName>
    <definedName name="cas" localSheetId="5">#REF!</definedName>
    <definedName name="cas">#REF!</definedName>
    <definedName name="casd" localSheetId="5">#REF!</definedName>
    <definedName name="casd">#REF!</definedName>
    <definedName name="case1" localSheetId="5">#REF!</definedName>
    <definedName name="case1">#REF!</definedName>
    <definedName name="case2" localSheetId="5">#REF!</definedName>
    <definedName name="case2">#REF!</definedName>
    <definedName name="cate">"category"</definedName>
    <definedName name="CB" localSheetId="5">#REF!</definedName>
    <definedName name="CB">#REF!</definedName>
    <definedName name="CBA" localSheetId="5">#REF!</definedName>
    <definedName name="CBA">#REF!</definedName>
    <definedName name="CBCB" localSheetId="5">#REF!</definedName>
    <definedName name="CBCB">#REF!</definedName>
    <definedName name="CBDFBV" localSheetId="5">#REF!</definedName>
    <definedName name="CBDFBV">#REF!</definedName>
    <definedName name="CBFTHTR" localSheetId="5">#REF!</definedName>
    <definedName name="CBFTHTR">#REF!</definedName>
    <definedName name="cbfvgd" localSheetId="5">#REF!</definedName>
    <definedName name="cbfvgd">#REF!</definedName>
    <definedName name="cbn" localSheetId="5">#REF!</definedName>
    <definedName name="cbn">#REF!</definedName>
    <definedName name="cbncmnvn" localSheetId="5">#REF!</definedName>
    <definedName name="cbncmnvn">#REF!</definedName>
    <definedName name="CBV" localSheetId="5">#REF!</definedName>
    <definedName name="CBV">#REF!</definedName>
    <definedName name="cbvbnr" localSheetId="5">#REF!</definedName>
    <definedName name="cbvbnr">#REF!</definedName>
    <definedName name="CBVC" localSheetId="5">#REF!</definedName>
    <definedName name="CBVC">#REF!</definedName>
    <definedName name="CBVDFG" localSheetId="5">#REF!</definedName>
    <definedName name="CBVDFG">#REF!</definedName>
    <definedName name="cc" localSheetId="5">#REF!</definedName>
    <definedName name="cc">#REF!</definedName>
    <definedName name="ccas" localSheetId="5">#REF!</definedName>
    <definedName name="ccas">#REF!</definedName>
    <definedName name="CCC" localSheetId="5">#REF!</definedName>
    <definedName name="CCC">#REF!</definedName>
    <definedName name="CCCC" localSheetId="5">#REF!</definedName>
    <definedName name="CCCC">#REF!</definedName>
    <definedName name="cccc1">#N/A</definedName>
    <definedName name="ccccc" localSheetId="5">#REF!</definedName>
    <definedName name="ccccc">#REF!</definedName>
    <definedName name="ccccccccccc" hidden="1">{"'자리배치도'!$AG$1:$CI$28"}</definedName>
    <definedName name="CCCCDCD" localSheetId="5" hidden="1">#REF!</definedName>
    <definedName name="CCCCDCD" hidden="1">#REF!</definedName>
    <definedName name="CCCDRW" localSheetId="5">#REF!</definedName>
    <definedName name="CCCDRW">#REF!</definedName>
    <definedName name="cccs" localSheetId="5">#REF!</definedName>
    <definedName name="cccs">#REF!</definedName>
    <definedName name="CCD" localSheetId="5">#REF!</definedName>
    <definedName name="CCD">#REF!</definedName>
    <definedName name="ccdc" localSheetId="5">#REF!</definedName>
    <definedName name="ccdc">#REF!</definedName>
    <definedName name="CCE" localSheetId="5">#REF!</definedName>
    <definedName name="CCE">#REF!</definedName>
    <definedName name="CCF" localSheetId="5">#REF!</definedName>
    <definedName name="CCF">#REF!</definedName>
    <definedName name="CCK" localSheetId="5">#REF!</definedName>
    <definedName name="CCK">#REF!</definedName>
    <definedName name="CCTV" hidden="1">{#N/A,#N/A,FALSE,"전력간선"}</definedName>
    <definedName name="CCTV및장애자편의설비" localSheetId="5">#REF!</definedName>
    <definedName name="CCTV및장애자편의설비">#REF!</definedName>
    <definedName name="CCTV설비" localSheetId="5">#REF!</definedName>
    <definedName name="CCTV설비">#REF!</definedName>
    <definedName name="CD" localSheetId="5">#REF!</definedName>
    <definedName name="CD">#REF!</definedName>
    <definedName name="CDA_B" localSheetId="5">#REF!,#REF!,#REF!</definedName>
    <definedName name="CDA_B">#REF!,#REF!,#REF!</definedName>
    <definedName name="cdcd" localSheetId="5" hidden="1">#REF!</definedName>
    <definedName name="cdcd" hidden="1">#REF!</definedName>
    <definedName name="cdd" localSheetId="5">BlankMacro1</definedName>
    <definedName name="cdd">BlankMacro1</definedName>
    <definedName name="CDT" localSheetId="5">[7]기본DATA!#REF!</definedName>
    <definedName name="CDT">[7]기본DATA!#REF!</definedName>
    <definedName name="CDZFASF" localSheetId="5">#REF!</definedName>
    <definedName name="CDZFASF">#REF!</definedName>
    <definedName name="CDZFSDF" localSheetId="5">#REF!</definedName>
    <definedName name="CDZFSDF">#REF!</definedName>
    <definedName name="CE" localSheetId="5">#REF!</definedName>
    <definedName name="CE">#REF!</definedName>
    <definedName name="CF" localSheetId="5">#REF!</definedName>
    <definedName name="CF">#REF!</definedName>
    <definedName name="CFBHFGTHFTR" localSheetId="5">#REF!</definedName>
    <definedName name="CFBHFGTHFTR">#REF!</definedName>
    <definedName name="CFBJHY" localSheetId="5">#REF!</definedName>
    <definedName name="CFBJHY">#REF!</definedName>
    <definedName name="CFD" localSheetId="5">#REF!</definedName>
    <definedName name="CFD">#REF!</definedName>
    <definedName name="cfgde" localSheetId="5">#REF!</definedName>
    <definedName name="cfgde">#REF!</definedName>
    <definedName name="CFGXFG" localSheetId="5">#REF!</definedName>
    <definedName name="CFGXFG">#REF!</definedName>
    <definedName name="CFHFTHTR" localSheetId="5">#REF!</definedName>
    <definedName name="CFHFTHTR">#REF!</definedName>
    <definedName name="CFHTHT" localSheetId="5">#REF!</definedName>
    <definedName name="CFHTHT">#REF!</definedName>
    <definedName name="CG" localSheetId="5">#REF!</definedName>
    <definedName name="CG">#REF!</definedName>
    <definedName name="CGBD" localSheetId="5">#REF!</definedName>
    <definedName name="CGBD">#REF!</definedName>
    <definedName name="CGFHTHT" localSheetId="5">#REF!</definedName>
    <definedName name="CGFHTHT">#REF!</definedName>
    <definedName name="cgmh" hidden="1">{"'용역비'!$A$4:$C$8"}</definedName>
    <definedName name="CGP" localSheetId="5">#REF!</definedName>
    <definedName name="CGP">#REF!</definedName>
    <definedName name="CH" localSheetId="5">#REF!</definedName>
    <definedName name="CH">#REF!</definedName>
    <definedName name="ch_e" localSheetId="5">#REF!</definedName>
    <definedName name="ch_e">#REF!</definedName>
    <definedName name="ch_ea" localSheetId="5">#REF!</definedName>
    <definedName name="ch_ea">#REF!</definedName>
    <definedName name="CHAIR" localSheetId="5">#REF!</definedName>
    <definedName name="CHAIR">#REF!</definedName>
    <definedName name="change" localSheetId="5">#REF!</definedName>
    <definedName name="change">#REF!</definedName>
    <definedName name="CHANNEL" localSheetId="5">#REF!</definedName>
    <definedName name="CHANNEL">#REF!</definedName>
    <definedName name="chapter" localSheetId="5">#REF!</definedName>
    <definedName name="chapter">#REF!</definedName>
    <definedName name="chartdata" localSheetId="5">OFFSET(#REF!,1,0,COUNTA(#REF!))</definedName>
    <definedName name="chartdata">OFFSET(#REF!,1,0,COUNTA(#REF!))</definedName>
    <definedName name="CHBFDGHDF" localSheetId="5">#REF!</definedName>
    <definedName name="CHBFDGHDF">#REF!</definedName>
    <definedName name="CHDRHKF" hidden="1">{#N/A,#N/A,FALSE,"2~8번"}</definedName>
    <definedName name="CHECKVALVE25" localSheetId="5">#REF!</definedName>
    <definedName name="CHECKVALVE25">#REF!</definedName>
    <definedName name="CHECKVALVE32" localSheetId="5">#REF!</definedName>
    <definedName name="CHECKVALVE32">#REF!</definedName>
    <definedName name="chekjum2" localSheetId="5">#REF!</definedName>
    <definedName name="chekjum2">#REF!</definedName>
    <definedName name="chekplus2" localSheetId="5">#REF!</definedName>
    <definedName name="chekplus2">#REF!</definedName>
    <definedName name="chekwave2" localSheetId="5">#REF!</definedName>
    <definedName name="chekwave2">#REF!</definedName>
    <definedName name="CHFH" localSheetId="5">#REF!</definedName>
    <definedName name="CHFH">#REF!</definedName>
    <definedName name="CHN10L" localSheetId="5">#REF!</definedName>
    <definedName name="CHN10L">#REF!</definedName>
    <definedName name="CHN10R" localSheetId="5">#REF!</definedName>
    <definedName name="CHN10R">#REF!</definedName>
    <definedName name="CHN3L" localSheetId="5">#REF!</definedName>
    <definedName name="CHN3L">#REF!</definedName>
    <definedName name="CHN3R" localSheetId="5">#REF!</definedName>
    <definedName name="CHN3R">#REF!</definedName>
    <definedName name="CHN4L" localSheetId="5">#REF!</definedName>
    <definedName name="CHN4L">#REF!</definedName>
    <definedName name="CHN4R" localSheetId="5">#REF!</definedName>
    <definedName name="CHN4R">#REF!</definedName>
    <definedName name="CHN5L" localSheetId="5">#REF!</definedName>
    <definedName name="CHN5L">#REF!</definedName>
    <definedName name="CHN5R" localSheetId="5">#REF!</definedName>
    <definedName name="CHN5R">#REF!</definedName>
    <definedName name="CHN6L" localSheetId="5">#REF!</definedName>
    <definedName name="CHN6L">#REF!</definedName>
    <definedName name="CHN6R" localSheetId="5">#REF!</definedName>
    <definedName name="CHN6R">#REF!</definedName>
    <definedName name="CHN7L" localSheetId="5">#REF!</definedName>
    <definedName name="CHN7L">#REF!</definedName>
    <definedName name="CHN7R" localSheetId="5">#REF!</definedName>
    <definedName name="CHN7R">#REF!</definedName>
    <definedName name="CHN8L" localSheetId="5">#REF!</definedName>
    <definedName name="CHN8L">#REF!</definedName>
    <definedName name="CHN8R" localSheetId="5">#REF!</definedName>
    <definedName name="CHN8R">#REF!</definedName>
    <definedName name="CHN9L" localSheetId="5">#REF!</definedName>
    <definedName name="CHN9L">#REF!</definedName>
    <definedName name="CHN9R" localSheetId="5">#REF!</definedName>
    <definedName name="CHN9R">#REF!</definedName>
    <definedName name="CHO">#N/A</definedName>
    <definedName name="CHO10L" localSheetId="5">#REF!</definedName>
    <definedName name="CHO10L">#REF!</definedName>
    <definedName name="CHO10R" localSheetId="5">#REF!</definedName>
    <definedName name="CHO10R">#REF!</definedName>
    <definedName name="CHO3L" localSheetId="5">#REF!</definedName>
    <definedName name="CHO3L">#REF!</definedName>
    <definedName name="CHO3R" localSheetId="5">#REF!</definedName>
    <definedName name="CHO3R">#REF!</definedName>
    <definedName name="CHO4L" localSheetId="5">#REF!</definedName>
    <definedName name="CHO4L">#REF!</definedName>
    <definedName name="CHO4R" localSheetId="5">#REF!</definedName>
    <definedName name="CHO4R">#REF!</definedName>
    <definedName name="CHO5L" localSheetId="5">#REF!</definedName>
    <definedName name="CHO5L">#REF!</definedName>
    <definedName name="CHO5R" localSheetId="5">#REF!</definedName>
    <definedName name="CHO5R">#REF!</definedName>
    <definedName name="CHO6L" localSheetId="5">#REF!</definedName>
    <definedName name="CHO6L">#REF!</definedName>
    <definedName name="CHO6R" localSheetId="5">#REF!</definedName>
    <definedName name="CHO6R">#REF!</definedName>
    <definedName name="CHO7L" localSheetId="5">#REF!</definedName>
    <definedName name="CHO7L">#REF!</definedName>
    <definedName name="CHO7R" localSheetId="5">#REF!</definedName>
    <definedName name="CHO7R">#REF!</definedName>
    <definedName name="CHO8L" localSheetId="5">#REF!</definedName>
    <definedName name="CHO8L">#REF!</definedName>
    <definedName name="CHO8R" localSheetId="5">#REF!</definedName>
    <definedName name="CHO8R">#REF!</definedName>
    <definedName name="CHO9L" localSheetId="5">#REF!</definedName>
    <definedName name="CHO9L">#REF!</definedName>
    <definedName name="CHO9R" localSheetId="5">#REF!</definedName>
    <definedName name="CHO9R">#REF!</definedName>
    <definedName name="CHP" localSheetId="5">#REF!</definedName>
    <definedName name="CHP">#REF!</definedName>
    <definedName name="CHP10L" localSheetId="5">#REF!</definedName>
    <definedName name="CHP10L">#REF!</definedName>
    <definedName name="CHP10R" localSheetId="5">#REF!</definedName>
    <definedName name="CHP10R">#REF!</definedName>
    <definedName name="CHP3L" localSheetId="5">#REF!</definedName>
    <definedName name="CHP3L">#REF!</definedName>
    <definedName name="CHP3R" localSheetId="5">#REF!</definedName>
    <definedName name="CHP3R">#REF!</definedName>
    <definedName name="CHP4L" localSheetId="5">#REF!</definedName>
    <definedName name="CHP4L">#REF!</definedName>
    <definedName name="CHP4R" localSheetId="5">#REF!</definedName>
    <definedName name="CHP4R">#REF!</definedName>
    <definedName name="CHP5L" localSheetId="5">#REF!</definedName>
    <definedName name="CHP5L">#REF!</definedName>
    <definedName name="CHP5R" localSheetId="5">#REF!</definedName>
    <definedName name="CHP5R">#REF!</definedName>
    <definedName name="CHP6L" localSheetId="5">#REF!</definedName>
    <definedName name="CHP6L">#REF!</definedName>
    <definedName name="CHP6R" localSheetId="5">#REF!</definedName>
    <definedName name="CHP6R">#REF!</definedName>
    <definedName name="CHP7L" localSheetId="5">#REF!</definedName>
    <definedName name="CHP7L">#REF!</definedName>
    <definedName name="CHP7R" localSheetId="5">#REF!</definedName>
    <definedName name="CHP7R">#REF!</definedName>
    <definedName name="CHP8L" localSheetId="5">#REF!</definedName>
    <definedName name="CHP8L">#REF!</definedName>
    <definedName name="CHP8R" localSheetId="5">#REF!</definedName>
    <definedName name="CHP8R">#REF!</definedName>
    <definedName name="CHP9L" localSheetId="5">#REF!</definedName>
    <definedName name="CHP9L">#REF!</definedName>
    <definedName name="CHP9R" localSheetId="5">#REF!</definedName>
    <definedName name="CHP9R">#REF!</definedName>
    <definedName name="CHQ10L" localSheetId="5">#REF!</definedName>
    <definedName name="CHQ10L">#REF!</definedName>
    <definedName name="CHQ10R" localSheetId="5">#REF!</definedName>
    <definedName name="CHQ10R">#REF!</definedName>
    <definedName name="CHQ3L" localSheetId="5">#REF!</definedName>
    <definedName name="CHQ3L">#REF!</definedName>
    <definedName name="CHQ3R" localSheetId="5">#REF!</definedName>
    <definedName name="CHQ3R">#REF!</definedName>
    <definedName name="CHQ4L" localSheetId="5">#REF!</definedName>
    <definedName name="CHQ4L">#REF!</definedName>
    <definedName name="CHQ4R" localSheetId="5">#REF!</definedName>
    <definedName name="CHQ4R">#REF!</definedName>
    <definedName name="CHQ5L" localSheetId="5">#REF!</definedName>
    <definedName name="CHQ5L">#REF!</definedName>
    <definedName name="CHQ5R" localSheetId="5">#REF!</definedName>
    <definedName name="CHQ5R">#REF!</definedName>
    <definedName name="CHQ6L" localSheetId="5">#REF!</definedName>
    <definedName name="CHQ6L">#REF!</definedName>
    <definedName name="CHQ6R" localSheetId="5">#REF!</definedName>
    <definedName name="CHQ6R">#REF!</definedName>
    <definedName name="CHQ7L" localSheetId="5">#REF!</definedName>
    <definedName name="CHQ7L">#REF!</definedName>
    <definedName name="CHQ7R" localSheetId="5">#REF!</definedName>
    <definedName name="CHQ7R">#REF!</definedName>
    <definedName name="CHQ8L" localSheetId="5">#REF!</definedName>
    <definedName name="CHQ8L">#REF!</definedName>
    <definedName name="CHQ8R" localSheetId="5">#REF!</definedName>
    <definedName name="CHQ8R">#REF!</definedName>
    <definedName name="CHQ9L" localSheetId="5">#REF!</definedName>
    <definedName name="CHQ9L">#REF!</definedName>
    <definedName name="CHQ9R" localSheetId="5">#REF!</definedName>
    <definedName name="CHQ9R">#REF!</definedName>
    <definedName name="CHR" localSheetId="5">#REF!</definedName>
    <definedName name="CHR">#REF!</definedName>
    <definedName name="CHR10L" localSheetId="5">#REF!</definedName>
    <definedName name="CHR10L">#REF!</definedName>
    <definedName name="CHR10R" localSheetId="5">#REF!</definedName>
    <definedName name="CHR10R">#REF!</definedName>
    <definedName name="CHR3L" localSheetId="5">#REF!</definedName>
    <definedName name="CHR3L">#REF!</definedName>
    <definedName name="CHR3R" localSheetId="5">#REF!</definedName>
    <definedName name="CHR3R">#REF!</definedName>
    <definedName name="CHR4L" localSheetId="5">#REF!</definedName>
    <definedName name="CHR4L">#REF!</definedName>
    <definedName name="CHR4R" localSheetId="5">#REF!</definedName>
    <definedName name="CHR4R">#REF!</definedName>
    <definedName name="CHR5L" localSheetId="5">#REF!</definedName>
    <definedName name="CHR5L">#REF!</definedName>
    <definedName name="CHR5R" localSheetId="5">#REF!</definedName>
    <definedName name="CHR5R">#REF!</definedName>
    <definedName name="CHR6L" localSheetId="5">#REF!</definedName>
    <definedName name="CHR6L">#REF!</definedName>
    <definedName name="CHR6R" localSheetId="5">#REF!</definedName>
    <definedName name="CHR6R">#REF!</definedName>
    <definedName name="CHR7L" localSheetId="5">#REF!</definedName>
    <definedName name="CHR7L">#REF!</definedName>
    <definedName name="CHR7R" localSheetId="5">#REF!</definedName>
    <definedName name="CHR7R">#REF!</definedName>
    <definedName name="CHR8L" localSheetId="5">#REF!</definedName>
    <definedName name="CHR8L">#REF!</definedName>
    <definedName name="CHR8R" localSheetId="5">#REF!</definedName>
    <definedName name="CHR8R">#REF!</definedName>
    <definedName name="CHR9L" localSheetId="5">#REF!</definedName>
    <definedName name="CHR9L">#REF!</definedName>
    <definedName name="CHR9R" localSheetId="5">#REF!</definedName>
    <definedName name="CHR9R">#REF!</definedName>
    <definedName name="CHS" localSheetId="5">#REF!</definedName>
    <definedName name="CHS">#REF!</definedName>
    <definedName name="CHSUM10L" localSheetId="5">#REF!</definedName>
    <definedName name="CHSUM10L">#REF!</definedName>
    <definedName name="CHSUM10R" localSheetId="5">#REF!</definedName>
    <definedName name="CHSUM10R">#REF!</definedName>
    <definedName name="CHSUM3L" localSheetId="5">#REF!</definedName>
    <definedName name="CHSUM3L">#REF!</definedName>
    <definedName name="CHSUM3R" localSheetId="5">#REF!</definedName>
    <definedName name="CHSUM3R">#REF!</definedName>
    <definedName name="CHSUM4L" localSheetId="5">#REF!</definedName>
    <definedName name="CHSUM4L">#REF!</definedName>
    <definedName name="CHSUM4R" localSheetId="5">#REF!</definedName>
    <definedName name="CHSUM4R">#REF!</definedName>
    <definedName name="CHSUM5L" localSheetId="5">#REF!</definedName>
    <definedName name="CHSUM5L">#REF!</definedName>
    <definedName name="CHSUM5R" localSheetId="5">#REF!</definedName>
    <definedName name="CHSUM5R">#REF!</definedName>
    <definedName name="CHSUM6L" localSheetId="5">#REF!</definedName>
    <definedName name="CHSUM6L">#REF!</definedName>
    <definedName name="CHSUM6R" localSheetId="5">#REF!</definedName>
    <definedName name="CHSUM6R">#REF!</definedName>
    <definedName name="CHSUM7L" localSheetId="5">#REF!</definedName>
    <definedName name="CHSUM7L">#REF!</definedName>
    <definedName name="CHSUM7R" localSheetId="5">#REF!</definedName>
    <definedName name="CHSUM7R">#REF!</definedName>
    <definedName name="CHSUM8L" localSheetId="5">#REF!</definedName>
    <definedName name="CHSUM8L">#REF!</definedName>
    <definedName name="CHSUM8R" localSheetId="5">#REF!</definedName>
    <definedName name="CHSUM8R">#REF!</definedName>
    <definedName name="CHSUM9L" localSheetId="5">#REF!</definedName>
    <definedName name="CHSUM9L">#REF!</definedName>
    <definedName name="CHSUM9R" localSheetId="5">#REF!</definedName>
    <definedName name="CHSUM9R">#REF!</definedName>
    <definedName name="CI" localSheetId="5">#REF!</definedName>
    <definedName name="CI">#REF!</definedName>
    <definedName name="cip수량집계" localSheetId="5">BlankMacro1</definedName>
    <definedName name="cip수량집계">BlankMacro1</definedName>
    <definedName name="CIRCUIT" localSheetId="5">#REF!</definedName>
    <definedName name="CIRCUIT">#REF!</definedName>
    <definedName name="CJ" localSheetId="5">#REF!</definedName>
    <definedName name="CJ">#REF!</definedName>
    <definedName name="CJFRMS" localSheetId="5">#REF!</definedName>
    <definedName name="CJFRMS">#REF!</definedName>
    <definedName name="cjlk" localSheetId="5">#REF!</definedName>
    <definedName name="cjlk">#REF!</definedName>
    <definedName name="CK" localSheetId="5">#REF!</definedName>
    <definedName name="CK">#REF!</definedName>
    <definedName name="ckdke" localSheetId="5">#REF!</definedName>
    <definedName name="ckdke">#REF!</definedName>
    <definedName name="CL" localSheetId="5">#REF!</definedName>
    <definedName name="CL">#REF!</definedName>
    <definedName name="cm" localSheetId="5">#REF!</definedName>
    <definedName name="cm">#REF!</definedName>
    <definedName name="CN" localSheetId="5">#REF!</definedName>
    <definedName name="CN">#REF!</definedName>
    <definedName name="CN10TL" localSheetId="5">#REF!</definedName>
    <definedName name="CN10TL">#REF!</definedName>
    <definedName name="CN10TR" localSheetId="5">#REF!</definedName>
    <definedName name="CN10TR">#REF!</definedName>
    <definedName name="CN3TL" localSheetId="5">#REF!</definedName>
    <definedName name="CN3TL">#REF!</definedName>
    <definedName name="CN3TR" localSheetId="5">#REF!</definedName>
    <definedName name="CN3TR">#REF!</definedName>
    <definedName name="CN4TL" localSheetId="5">#REF!</definedName>
    <definedName name="CN4TL">#REF!</definedName>
    <definedName name="CN4TR" localSheetId="5">#REF!</definedName>
    <definedName name="CN4TR">#REF!</definedName>
    <definedName name="CN5TL" localSheetId="5">#REF!</definedName>
    <definedName name="CN5TL">#REF!</definedName>
    <definedName name="CN5TR" localSheetId="5">#REF!</definedName>
    <definedName name="CN5TR">#REF!</definedName>
    <definedName name="CN6TL" localSheetId="5">#REF!</definedName>
    <definedName name="CN6TL">#REF!</definedName>
    <definedName name="CN6TR" localSheetId="5">#REF!</definedName>
    <definedName name="CN6TR">#REF!</definedName>
    <definedName name="CN7TL" localSheetId="5">#REF!</definedName>
    <definedName name="CN7TL">#REF!</definedName>
    <definedName name="CN7TR" localSheetId="5">#REF!</definedName>
    <definedName name="CN7TR">#REF!</definedName>
    <definedName name="CN8TL" localSheetId="5">#REF!</definedName>
    <definedName name="CN8TL">#REF!</definedName>
    <definedName name="CN8TR" localSheetId="5">#REF!</definedName>
    <definedName name="CN8TR">#REF!</definedName>
    <definedName name="CN9TL" localSheetId="5">#REF!</definedName>
    <definedName name="CN9TL">#REF!</definedName>
    <definedName name="CN9TR" localSheetId="5">#REF!</definedName>
    <definedName name="CN9TR">#REF!</definedName>
    <definedName name="CNP" localSheetId="5">#REF!</definedName>
    <definedName name="CNP">#REF!</definedName>
    <definedName name="CO" localSheetId="5">#REF!</definedName>
    <definedName name="CO">#REF!</definedName>
    <definedName name="CO0.6" localSheetId="5">#REF!</definedName>
    <definedName name="CO0.6">#REF!</definedName>
    <definedName name="CO1.0" localSheetId="5">#REF!</definedName>
    <definedName name="CO1.0">#REF!</definedName>
    <definedName name="CO20.0" localSheetId="5">#REF!</definedName>
    <definedName name="CO20.0">#REF!</definedName>
    <definedName name="COC" localSheetId="5">#REF!</definedName>
    <definedName name="COC">#REF!</definedName>
    <definedName name="COD" localSheetId="5">#REF!</definedName>
    <definedName name="COD">#REF!</definedName>
    <definedName name="COD_cr" localSheetId="5">#REF!</definedName>
    <definedName name="COD_cr">#REF!</definedName>
    <definedName name="CODE" localSheetId="5">#REF!</definedName>
    <definedName name="CODE">#REF!</definedName>
    <definedName name="CODE1" localSheetId="5">#REF!</definedName>
    <definedName name="CODE1">#REF!</definedName>
    <definedName name="CODE2" localSheetId="5">#REF!</definedName>
    <definedName name="CODE2">#REF!</definedName>
    <definedName name="CODE3" localSheetId="5">#REF!</definedName>
    <definedName name="CODE3">#REF!</definedName>
    <definedName name="CODE4" localSheetId="5">#REF!</definedName>
    <definedName name="CODE4">#REF!</definedName>
    <definedName name="CODE5" localSheetId="5">#REF!</definedName>
    <definedName name="CODE5">#REF!</definedName>
    <definedName name="CODE6" localSheetId="5">#REF!</definedName>
    <definedName name="CODE6">#REF!</definedName>
    <definedName name="CODE7" localSheetId="5">#REF!</definedName>
    <definedName name="CODE7">#REF!</definedName>
    <definedName name="COLUMN_A" localSheetId="5">#REF!</definedName>
    <definedName name="COLUMN_A">#REF!</definedName>
    <definedName name="COM">#N/A</definedName>
    <definedName name="COMB11" localSheetId="5">#REF!</definedName>
    <definedName name="COMB11">#REF!</definedName>
    <definedName name="COMB12" localSheetId="5">#REF!</definedName>
    <definedName name="COMB12">#REF!</definedName>
    <definedName name="COMB13" localSheetId="5">#REF!</definedName>
    <definedName name="COMB13">#REF!</definedName>
    <definedName name="COMB14" localSheetId="5">#REF!</definedName>
    <definedName name="COMB14">#REF!</definedName>
    <definedName name="COMB7" localSheetId="5">#REF!</definedName>
    <definedName name="COMB7">#REF!</definedName>
    <definedName name="COMB8" localSheetId="5">#REF!</definedName>
    <definedName name="COMB8">#REF!</definedName>
    <definedName name="Commission" localSheetId="5">#REF!</definedName>
    <definedName name="Commission">#REF!</definedName>
    <definedName name="Compaction" localSheetId="5">#REF!</definedName>
    <definedName name="Compaction">#REF!</definedName>
    <definedName name="COMPANY">#N/A</definedName>
    <definedName name="CON" localSheetId="5">#REF!</definedName>
    <definedName name="CON">#REF!</definedName>
    <definedName name="CON1H1" localSheetId="5">#REF!</definedName>
    <definedName name="CON1H1">#REF!</definedName>
    <definedName name="CON2H1" localSheetId="5">#REF!</definedName>
    <definedName name="CON2H1">#REF!</definedName>
    <definedName name="conc" localSheetId="5">#REF!</definedName>
    <definedName name="conc">#REF!</definedName>
    <definedName name="concrete" localSheetId="5">#REF!</definedName>
    <definedName name="concrete">#REF!</definedName>
    <definedName name="conc단위중량" localSheetId="5">#REF!</definedName>
    <definedName name="conc단위중량">#REF!</definedName>
    <definedName name="CONC중량" localSheetId="5">#REF!</definedName>
    <definedName name="CONC중량">#REF!</definedName>
    <definedName name="CONDUIT" localSheetId="5">#REF!</definedName>
    <definedName name="CONDUIT">#REF!</definedName>
    <definedName name="Cone" localSheetId="5">#REF!</definedName>
    <definedName name="Cone">#REF!</definedName>
    <definedName name="CONSOL" localSheetId="5">#REF!</definedName>
    <definedName name="CONSOL">#REF!</definedName>
    <definedName name="_xlnm.Consolidate_Area" localSheetId="15" hidden="1">#REF!</definedName>
    <definedName name="_xlnm.Consolidate_Area" localSheetId="2" hidden="1">#REF!</definedName>
    <definedName name="_xlnm.Consolidate_Area" localSheetId="5" hidden="1">#REF!</definedName>
    <definedName name="_xlnm.Consolidate_Area" hidden="1">#REF!</definedName>
    <definedName name="Continue" localSheetId="5">#REF!</definedName>
    <definedName name="Continue">#REF!</definedName>
    <definedName name="CON깨기" localSheetId="5">#REF!</definedName>
    <definedName name="CON깨기">#REF!</definedName>
    <definedName name="CON면적" localSheetId="5">SUM(#REF!)</definedName>
    <definedName name="CON면적">SUM(#REF!)</definedName>
    <definedName name="CON복구" localSheetId="5">#REF!</definedName>
    <definedName name="CON복구">#REF!</definedName>
    <definedName name="CON컷트" localSheetId="5">#REF!</definedName>
    <definedName name="CON컷트">#REF!</definedName>
    <definedName name="CON컷트1" localSheetId="5">#REF!</definedName>
    <definedName name="CON컷트1">#REF!</definedName>
    <definedName name="COPING" localSheetId="5">#REF!</definedName>
    <definedName name="COPING">#REF!</definedName>
    <definedName name="COPING_L" localSheetId="5">#REF!</definedName>
    <definedName name="COPING_L">#REF!</definedName>
    <definedName name="COPING_W" localSheetId="5">#REF!</definedName>
    <definedName name="COPING_W">#REF!</definedName>
    <definedName name="COPY" localSheetId="5">#REF!</definedName>
    <definedName name="COPY">#REF!</definedName>
    <definedName name="COPY990" localSheetId="5">#REF!</definedName>
    <definedName name="COPY990">#REF!</definedName>
    <definedName name="CORD" localSheetId="5">#REF!</definedName>
    <definedName name="CORD">#REF!</definedName>
    <definedName name="cord1" localSheetId="5">#REF!</definedName>
    <definedName name="cord1">#REF!</definedName>
    <definedName name="cordaddr" localSheetId="5">#REF!</definedName>
    <definedName name="cordaddr">#REF!</definedName>
    <definedName name="cordaddr1" localSheetId="5">#REF!</definedName>
    <definedName name="cordaddr1">#REF!</definedName>
    <definedName name="cos" localSheetId="5">#REF!</definedName>
    <definedName name="cos">#REF!</definedName>
    <definedName name="cost" localSheetId="5">#REF!</definedName>
    <definedName name="cost">#REF!</definedName>
    <definedName name="costr" localSheetId="5">#REF!</definedName>
    <definedName name="costr">#REF!</definedName>
    <definedName name="COSTT" localSheetId="5" hidden="1">#REF!</definedName>
    <definedName name="COSTT" hidden="1">#REF!</definedName>
    <definedName name="COV" localSheetId="5">#REF!</definedName>
    <definedName name="COV">#REF!</definedName>
    <definedName name="cove" localSheetId="5">#REF!</definedName>
    <definedName name="cove">#REF!</definedName>
    <definedName name="cover" localSheetId="5">#REF!</definedName>
    <definedName name="cover">#REF!</definedName>
    <definedName name="CP" localSheetId="5">#REF!</definedName>
    <definedName name="CP">#REF!</definedName>
    <definedName name="cp_fnc" localSheetId="5">#REF!</definedName>
    <definedName name="cp_fnc">#REF!</definedName>
    <definedName name="cp_i_blk" localSheetId="5">#REF!</definedName>
    <definedName name="cp_i_blk">#REF!</definedName>
    <definedName name="cpi" localSheetId="5">#REF!</definedName>
    <definedName name="cpi">#REF!</definedName>
    <definedName name="cpmprojaddr" localSheetId="5">#REF!</definedName>
    <definedName name="cpmprojaddr">#REF!</definedName>
    <definedName name="cpmprojapprover" localSheetId="5">#REF!</definedName>
    <definedName name="cpmprojapprover">#REF!</definedName>
    <definedName name="cpmprojcompoday" localSheetId="5">#REF!</definedName>
    <definedName name="cpmprojcompoday">#REF!</definedName>
    <definedName name="cpmprojcomposer" localSheetId="5">#REF!</definedName>
    <definedName name="cpmprojcomposer">#REF!</definedName>
    <definedName name="cpmprojduration" localSheetId="5">#REF!</definedName>
    <definedName name="cpmprojduration">#REF!</definedName>
    <definedName name="cpmprojname" localSheetId="5">#REF!</definedName>
    <definedName name="cpmprojname">#REF!</definedName>
    <definedName name="CPU_시험기사" localSheetId="5">#REF!</definedName>
    <definedName name="CPU_시험기사">#REF!</definedName>
    <definedName name="CPU시험기사" localSheetId="5">#REF!</definedName>
    <definedName name="CPU시험기사">#REF!</definedName>
    <definedName name="CPU시험사" localSheetId="5">#REF!</definedName>
    <definedName name="CPU시험사">#REF!</definedName>
    <definedName name="CPU시험사001" localSheetId="5">#REF!</definedName>
    <definedName name="CPU시험사001">#REF!</definedName>
    <definedName name="CPU시험사002" localSheetId="5">#REF!</definedName>
    <definedName name="CPU시험사002">#REF!</definedName>
    <definedName name="CPU시험사011" localSheetId="5">#REF!</definedName>
    <definedName name="CPU시험사011">#REF!</definedName>
    <definedName name="CPU시험사012" localSheetId="5">#REF!</definedName>
    <definedName name="CPU시험사012">#REF!</definedName>
    <definedName name="CPU시험사982" localSheetId="5">#REF!</definedName>
    <definedName name="CPU시험사982">#REF!</definedName>
    <definedName name="CPU시험사991" localSheetId="5">#REF!</definedName>
    <definedName name="CPU시험사991">#REF!</definedName>
    <definedName name="CPU시험사992" localSheetId="5">#REF!</definedName>
    <definedName name="CPU시험사992">#REF!</definedName>
    <definedName name="CR" localSheetId="5">#REF!</definedName>
    <definedName name="CR">#REF!</definedName>
    <definedName name="cri_01" localSheetId="5">#REF!</definedName>
    <definedName name="cri_01">#REF!</definedName>
    <definedName name="cri_02" localSheetId="5">#REF!</definedName>
    <definedName name="cri_02">#REF!</definedName>
    <definedName name="cri_03" localSheetId="5">#REF!</definedName>
    <definedName name="cri_03">#REF!</definedName>
    <definedName name="cri_CP_is_CA" localSheetId="5">#REF!</definedName>
    <definedName name="cri_CP_is_CA">#REF!</definedName>
    <definedName name="cri_gjtitle" localSheetId="5">#REF!</definedName>
    <definedName name="cri_gjtitle">#REF!</definedName>
    <definedName name="cri_ij_co" localSheetId="5">#REF!</definedName>
    <definedName name="cri_ij_co">#REF!</definedName>
    <definedName name="cri_now_iv" localSheetId="5">#REF!</definedName>
    <definedName name="cri_now_iv">#REF!</definedName>
    <definedName name="cri_out" localSheetId="5">#REF!</definedName>
    <definedName name="cri_out">#REF!</definedName>
    <definedName name="cri_pnt" localSheetId="5">#REF!</definedName>
    <definedName name="cri_pnt">#REF!</definedName>
    <definedName name="cri_top" localSheetId="5">#REF!</definedName>
    <definedName name="cri_top">#REF!</definedName>
    <definedName name="_xlnm.Criteria" localSheetId="5">#REF!</definedName>
    <definedName name="_xlnm.Criteria">#REF!</definedName>
    <definedName name="Criteria_MI" localSheetId="5">#REF!</definedName>
    <definedName name="Criteria_MI">#REF!</definedName>
    <definedName name="CrPrime" localSheetId="5">#REF!</definedName>
    <definedName name="CrPrime">#REF!</definedName>
    <definedName name="crtrcd" localSheetId="5">#REF!</definedName>
    <definedName name="crtrcd">#REF!</definedName>
    <definedName name="Cs" localSheetId="5">#REF!</definedName>
    <definedName name="Cs">#REF!</definedName>
    <definedName name="CSACAC" localSheetId="5">#REF!</definedName>
    <definedName name="CSACAC">#REF!</definedName>
    <definedName name="csasds" localSheetId="5">#REF!</definedName>
    <definedName name="csasds">#REF!</definedName>
    <definedName name="CSCS" localSheetId="5">#REF!</definedName>
    <definedName name="CSCS">#REF!</definedName>
    <definedName name="csn" localSheetId="5">#REF!</definedName>
    <definedName name="csn">#REF!</definedName>
    <definedName name="cssdas" localSheetId="5">#REF!</definedName>
    <definedName name="cssdas">#REF!</definedName>
    <definedName name="cszcas" localSheetId="5">#REF!</definedName>
    <definedName name="cszcas">#REF!</definedName>
    <definedName name="CT" localSheetId="5">#REF!</definedName>
    <definedName name="CT">#REF!</definedName>
    <definedName name="CT110T">#N/A</definedName>
    <definedName name="CTC" localSheetId="5">#REF!</definedName>
    <definedName name="CTC">#REF!</definedName>
    <definedName name="Cthree" localSheetId="5">#REF!</definedName>
    <definedName name="Cthree">#REF!</definedName>
    <definedName name="CTL" localSheetId="5">#REF!</definedName>
    <definedName name="CTL">#REF!</definedName>
    <definedName name="CTR" localSheetId="5">#REF!</definedName>
    <definedName name="CTR">#REF!</definedName>
    <definedName name="Ctwo" localSheetId="5">#REF!</definedName>
    <definedName name="Ctwo">#REF!</definedName>
    <definedName name="CUT10L" localSheetId="5">#REF!</definedName>
    <definedName name="CUT10L">#REF!</definedName>
    <definedName name="CUT10R" localSheetId="5">#REF!</definedName>
    <definedName name="CUT10R">#REF!</definedName>
    <definedName name="CUT3L" localSheetId="5">#REF!</definedName>
    <definedName name="CUT3L">#REF!</definedName>
    <definedName name="CUT3R" localSheetId="5">#REF!</definedName>
    <definedName name="CUT3R">#REF!</definedName>
    <definedName name="CUT4L" localSheetId="5">#REF!</definedName>
    <definedName name="CUT4L">#REF!</definedName>
    <definedName name="CUT4R" localSheetId="5">#REF!</definedName>
    <definedName name="CUT4R">#REF!</definedName>
    <definedName name="CUT5L" localSheetId="5">#REF!</definedName>
    <definedName name="CUT5L">#REF!</definedName>
    <definedName name="CUT5R" localSheetId="5">#REF!</definedName>
    <definedName name="CUT5R">#REF!</definedName>
    <definedName name="CUT6L" localSheetId="5">#REF!</definedName>
    <definedName name="CUT6L">#REF!</definedName>
    <definedName name="CUT6R" localSheetId="5">#REF!</definedName>
    <definedName name="CUT6R">#REF!</definedName>
    <definedName name="CUT7L" localSheetId="5">#REF!</definedName>
    <definedName name="CUT7L">#REF!</definedName>
    <definedName name="CUT7R" localSheetId="5">#REF!</definedName>
    <definedName name="CUT7R">#REF!</definedName>
    <definedName name="CUT8L" localSheetId="5">#REF!</definedName>
    <definedName name="CUT8L">#REF!</definedName>
    <definedName name="CUT8R" localSheetId="5">#REF!</definedName>
    <definedName name="CUT8R">#REF!</definedName>
    <definedName name="CUT9L" localSheetId="5">#REF!</definedName>
    <definedName name="CUT9L">#REF!</definedName>
    <definedName name="CUT9R" localSheetId="5">#REF!</definedName>
    <definedName name="CUT9R">#REF!</definedName>
    <definedName name="CV" localSheetId="5">#REF!</definedName>
    <definedName name="CV">#REF!</definedName>
    <definedName name="CV_1C" localSheetId="5">#REF!</definedName>
    <definedName name="CV_1C">#REF!</definedName>
    <definedName name="CV14_2C" localSheetId="5">#REF!</definedName>
    <definedName name="CV14_2C">#REF!</definedName>
    <definedName name="CV14_4C" localSheetId="5">#REF!</definedName>
    <definedName name="CV14_4C">#REF!</definedName>
    <definedName name="CV38재" localSheetId="5">#REF!</definedName>
    <definedName name="CV38재">#REF!</definedName>
    <definedName name="CV5.5_2" localSheetId="5">#REF!</definedName>
    <definedName name="CV5.5_2">#REF!</definedName>
    <definedName name="CV5.5_4C" localSheetId="5">#REF!</definedName>
    <definedName name="CV5.5_4C">#REF!</definedName>
    <definedName name="CV8_2C" localSheetId="5">#REF!</definedName>
    <definedName name="CV8_2C">#REF!</definedName>
    <definedName name="CV8_4C" localSheetId="5">#REF!</definedName>
    <definedName name="CV8_4C">#REF!</definedName>
    <definedName name="CV8재" localSheetId="5">#REF!</definedName>
    <definedName name="CV8재">#REF!</definedName>
    <definedName name="CVB">[0]!CVB</definedName>
    <definedName name="cvbc" localSheetId="5">BlankMacro1</definedName>
    <definedName name="cvbc">BlankMacro1</definedName>
    <definedName name="CVBDF" localSheetId="5">#REF!</definedName>
    <definedName name="CVBDF">#REF!</definedName>
    <definedName name="CVBDFB" localSheetId="5">#REF!</definedName>
    <definedName name="CVBDFB">#REF!</definedName>
    <definedName name="CVBFB" localSheetId="5">#REF!</definedName>
    <definedName name="CVBFB">#REF!</definedName>
    <definedName name="CVBH" localSheetId="5">#REF!</definedName>
    <definedName name="CVBH">#REF!</definedName>
    <definedName name="cvbnml" localSheetId="5">BlankMacro1</definedName>
    <definedName name="cvbnml">BlankMacro1</definedName>
    <definedName name="cvbr" localSheetId="5">BlankMacro1</definedName>
    <definedName name="cvbr">BlankMacro1</definedName>
    <definedName name="CVBVF" localSheetId="5">#REF!</definedName>
    <definedName name="CVBVF">#REF!</definedName>
    <definedName name="cvbx" hidden="1">{#N/A,#N/A,FALSE,"배수2"}</definedName>
    <definedName name="cvc" localSheetId="5">BlankMacro1</definedName>
    <definedName name="cvc">BlankMacro1</definedName>
    <definedName name="cvcvc" localSheetId="5">BlankMacro1</definedName>
    <definedName name="cvcvc">BlankMacro1</definedName>
    <definedName name="CVDF" localSheetId="5">#REF!</definedName>
    <definedName name="CVDF">#REF!</definedName>
    <definedName name="CVGFT" localSheetId="5">#REF!</definedName>
    <definedName name="CVGFT">#REF!</definedName>
    <definedName name="cvrdg" localSheetId="5">#REF!</definedName>
    <definedName name="cvrdg">#REF!</definedName>
    <definedName name="cvsgfe" localSheetId="5">#REF!</definedName>
    <definedName name="cvsgfe">#REF!</definedName>
    <definedName name="CVX">[0]!CVX</definedName>
    <definedName name="CVXVC" localSheetId="5">#REF!</definedName>
    <definedName name="CVXVC">#REF!</definedName>
    <definedName name="CX10L" localSheetId="5">#REF!</definedName>
    <definedName name="CX10L">#REF!</definedName>
    <definedName name="CX10R" localSheetId="5">#REF!</definedName>
    <definedName name="CX10R">#REF!</definedName>
    <definedName name="CX3L" localSheetId="5">#REF!</definedName>
    <definedName name="CX3L">#REF!</definedName>
    <definedName name="CX3R" localSheetId="5">#REF!</definedName>
    <definedName name="CX3R">#REF!</definedName>
    <definedName name="CX4L" localSheetId="5">#REF!</definedName>
    <definedName name="CX4L">#REF!</definedName>
    <definedName name="CX4R" localSheetId="5">#REF!</definedName>
    <definedName name="CX4R">#REF!</definedName>
    <definedName name="CX5L" localSheetId="5">#REF!</definedName>
    <definedName name="CX5L">#REF!</definedName>
    <definedName name="CX5R" localSheetId="5">#REF!</definedName>
    <definedName name="CX5R">#REF!</definedName>
    <definedName name="CX6L" localSheetId="5">#REF!</definedName>
    <definedName name="CX6L">#REF!</definedName>
    <definedName name="CX6R" localSheetId="5">#REF!</definedName>
    <definedName name="CX6R">#REF!</definedName>
    <definedName name="CX7L" localSheetId="5">#REF!</definedName>
    <definedName name="CX7L">#REF!</definedName>
    <definedName name="CX7R" localSheetId="5">#REF!</definedName>
    <definedName name="CX7R">#REF!</definedName>
    <definedName name="CX8L" localSheetId="5">#REF!</definedName>
    <definedName name="CX8L">#REF!</definedName>
    <definedName name="CX8R" localSheetId="5">#REF!</definedName>
    <definedName name="CX8R">#REF!</definedName>
    <definedName name="CX9L" localSheetId="5">#REF!</definedName>
    <definedName name="CX9L">#REF!</definedName>
    <definedName name="CX9R" localSheetId="5">#REF!</definedName>
    <definedName name="CX9R">#REF!</definedName>
    <definedName name="CXDVDFV" localSheetId="5">#REF!</definedName>
    <definedName name="CXDVDFV">#REF!</definedName>
    <definedName name="CXRGS" localSheetId="5">#REF!</definedName>
    <definedName name="CXRGS">#REF!</definedName>
    <definedName name="cxs" localSheetId="5">CHOOSE(#REF!,총괄수량표!공무1과,총괄수량표!공무2과)</definedName>
    <definedName name="cxs">CHOOSE(#REF!,[0]!공무1과,[0]!공무2과)</definedName>
    <definedName name="CXV" localSheetId="5">#REF!</definedName>
    <definedName name="CXV">#REF!</definedName>
    <definedName name="cxvdsxv" localSheetId="5">#REF!</definedName>
    <definedName name="cxvdsxv">#REF!</definedName>
    <definedName name="CXVDXV" localSheetId="5">#REF!</definedName>
    <definedName name="CXVDXV">#REF!</definedName>
    <definedName name="CXVSDC" localSheetId="5">#REF!</definedName>
    <definedName name="CXVSDC">#REF!</definedName>
    <definedName name="cxz" localSheetId="5">BlankMacro1</definedName>
    <definedName name="cxz">BlankMacro1</definedName>
    <definedName name="cxzcasc" localSheetId="5">#REF!</definedName>
    <definedName name="cxzcasc">#REF!</definedName>
    <definedName name="CY" localSheetId="5">#REF!</definedName>
    <definedName name="CY">#REF!</definedName>
    <definedName name="CY10L" localSheetId="5">#REF!</definedName>
    <definedName name="CY10L">#REF!</definedName>
    <definedName name="CY10R" localSheetId="5">#REF!</definedName>
    <definedName name="CY10R">#REF!</definedName>
    <definedName name="CY3L" localSheetId="5">#REF!</definedName>
    <definedName name="CY3L">#REF!</definedName>
    <definedName name="CY3R" localSheetId="5">#REF!</definedName>
    <definedName name="CY3R">#REF!</definedName>
    <definedName name="CY4L" localSheetId="5">#REF!</definedName>
    <definedName name="CY4L">#REF!</definedName>
    <definedName name="CY4R" localSheetId="5">#REF!</definedName>
    <definedName name="CY4R">#REF!</definedName>
    <definedName name="CY5L" localSheetId="5">#REF!</definedName>
    <definedName name="CY5L">#REF!</definedName>
    <definedName name="CY5R" localSheetId="5">#REF!</definedName>
    <definedName name="CY5R">#REF!</definedName>
    <definedName name="CY6L" localSheetId="5">#REF!</definedName>
    <definedName name="CY6L">#REF!</definedName>
    <definedName name="CY6R" localSheetId="5">#REF!</definedName>
    <definedName name="CY6R">#REF!</definedName>
    <definedName name="CY7L" localSheetId="5">#REF!</definedName>
    <definedName name="CY7L">#REF!</definedName>
    <definedName name="CY7R" localSheetId="5">#REF!</definedName>
    <definedName name="CY7R">#REF!</definedName>
    <definedName name="CY8L" localSheetId="5">#REF!</definedName>
    <definedName name="CY8L">#REF!</definedName>
    <definedName name="CY8R" localSheetId="5">#REF!</definedName>
    <definedName name="CY8R">#REF!</definedName>
    <definedName name="CY9L" localSheetId="5">#REF!</definedName>
    <definedName name="CY9L">#REF!</definedName>
    <definedName name="CY9R" localSheetId="5">#REF!</definedName>
    <definedName name="CY9R">#REF!</definedName>
    <definedName name="CYA10L" localSheetId="5">#REF!</definedName>
    <definedName name="CYA10L">#REF!</definedName>
    <definedName name="CYA10R" localSheetId="5">#REF!</definedName>
    <definedName name="CYA10R">#REF!</definedName>
    <definedName name="CYA3L" localSheetId="5">#REF!</definedName>
    <definedName name="CYA3L">#REF!</definedName>
    <definedName name="CYA3R" localSheetId="5">#REF!</definedName>
    <definedName name="CYA3R">#REF!</definedName>
    <definedName name="CYA4L" localSheetId="5">#REF!</definedName>
    <definedName name="CYA4L">#REF!</definedName>
    <definedName name="CYA4R" localSheetId="5">#REF!</definedName>
    <definedName name="CYA4R">#REF!</definedName>
    <definedName name="CYA5L" localSheetId="5">#REF!</definedName>
    <definedName name="CYA5L">#REF!</definedName>
    <definedName name="CYA5R" localSheetId="5">#REF!</definedName>
    <definedName name="CYA5R">#REF!</definedName>
    <definedName name="CYA6L" localSheetId="5">#REF!</definedName>
    <definedName name="CYA6L">#REF!</definedName>
    <definedName name="CYA6R" localSheetId="5">#REF!</definedName>
    <definedName name="CYA6R">#REF!</definedName>
    <definedName name="CYA7L" localSheetId="5">#REF!</definedName>
    <definedName name="CYA7L">#REF!</definedName>
    <definedName name="CYA7R" localSheetId="5">#REF!</definedName>
    <definedName name="CYA7R">#REF!</definedName>
    <definedName name="CYA8L" localSheetId="5">#REF!</definedName>
    <definedName name="CYA8L">#REF!</definedName>
    <definedName name="CYA8R" localSheetId="5">#REF!</definedName>
    <definedName name="CYA8R">#REF!</definedName>
    <definedName name="CYA9L" localSheetId="5">#REF!</definedName>
    <definedName name="CYA9L">#REF!</definedName>
    <definedName name="CYA9R" localSheetId="5">#REF!</definedName>
    <definedName name="CYA9R">#REF!</definedName>
    <definedName name="CYB10L" localSheetId="5">#REF!</definedName>
    <definedName name="CYB10L">#REF!</definedName>
    <definedName name="CYB10R" localSheetId="5">#REF!</definedName>
    <definedName name="CYB10R">#REF!</definedName>
    <definedName name="CYB3L" localSheetId="5">#REF!</definedName>
    <definedName name="CYB3L">#REF!</definedName>
    <definedName name="CYB3R" localSheetId="5">#REF!</definedName>
    <definedName name="CYB3R">#REF!</definedName>
    <definedName name="CYB4L" localSheetId="5">#REF!</definedName>
    <definedName name="CYB4L">#REF!</definedName>
    <definedName name="CYB4R" localSheetId="5">#REF!</definedName>
    <definedName name="CYB4R">#REF!</definedName>
    <definedName name="CYB5L" localSheetId="5">#REF!</definedName>
    <definedName name="CYB5L">#REF!</definedName>
    <definedName name="CYB5R" localSheetId="5">#REF!</definedName>
    <definedName name="CYB5R">#REF!</definedName>
    <definedName name="CYB6L" localSheetId="5">#REF!</definedName>
    <definedName name="CYB6L">#REF!</definedName>
    <definedName name="CYB6R" localSheetId="5">#REF!</definedName>
    <definedName name="CYB6R">#REF!</definedName>
    <definedName name="CYB7L" localSheetId="5">#REF!</definedName>
    <definedName name="CYB7L">#REF!</definedName>
    <definedName name="CYB7R" localSheetId="5">#REF!</definedName>
    <definedName name="CYB7R">#REF!</definedName>
    <definedName name="CYB8L" localSheetId="5">#REF!</definedName>
    <definedName name="CYB8L">#REF!</definedName>
    <definedName name="CYB8R" localSheetId="5">#REF!</definedName>
    <definedName name="CYB8R">#REF!</definedName>
    <definedName name="CYB9L" localSheetId="5">#REF!</definedName>
    <definedName name="CYB9L">#REF!</definedName>
    <definedName name="CYB9R" localSheetId="5">#REF!</definedName>
    <definedName name="CYB9R">#REF!</definedName>
    <definedName name="CYC10L" localSheetId="5">#REF!</definedName>
    <definedName name="CYC10L">#REF!</definedName>
    <definedName name="CYC10R" localSheetId="5">#REF!</definedName>
    <definedName name="CYC10R">#REF!</definedName>
    <definedName name="CYC3L" localSheetId="5">#REF!</definedName>
    <definedName name="CYC3L">#REF!</definedName>
    <definedName name="CYC3R" localSheetId="5">#REF!</definedName>
    <definedName name="CYC3R">#REF!</definedName>
    <definedName name="CYC4L" localSheetId="5">#REF!</definedName>
    <definedName name="CYC4L">#REF!</definedName>
    <definedName name="CYC4R" localSheetId="5">#REF!</definedName>
    <definedName name="CYC4R">#REF!</definedName>
    <definedName name="CYC5L" localSheetId="5">#REF!</definedName>
    <definedName name="CYC5L">#REF!</definedName>
    <definedName name="CYC5R" localSheetId="5">#REF!</definedName>
    <definedName name="CYC5R">#REF!</definedName>
    <definedName name="CYC6L" localSheetId="5">#REF!</definedName>
    <definedName name="CYC6L">#REF!</definedName>
    <definedName name="CYC6R" localSheetId="5">#REF!</definedName>
    <definedName name="CYC6R">#REF!</definedName>
    <definedName name="CYC7L" localSheetId="5">#REF!</definedName>
    <definedName name="CYC7L">#REF!</definedName>
    <definedName name="CYC7R" localSheetId="5">#REF!</definedName>
    <definedName name="CYC7R">#REF!</definedName>
    <definedName name="CYC8L" localSheetId="5">#REF!</definedName>
    <definedName name="CYC8L">#REF!</definedName>
    <definedName name="CYC8R" localSheetId="5">#REF!</definedName>
    <definedName name="CYC8R">#REF!</definedName>
    <definedName name="CYC9L" localSheetId="5">#REF!</definedName>
    <definedName name="CYC9L">#REF!</definedName>
    <definedName name="CYC9R" localSheetId="5">#REF!</definedName>
    <definedName name="CYC9R">#REF!</definedName>
    <definedName name="CYY10L" localSheetId="5">#REF!</definedName>
    <definedName name="CYY10L">#REF!</definedName>
    <definedName name="CYY10R" localSheetId="5">#REF!</definedName>
    <definedName name="CYY10R">#REF!</definedName>
    <definedName name="CYY3L" localSheetId="5">#REF!</definedName>
    <definedName name="CYY3L">#REF!</definedName>
    <definedName name="CYY3R" localSheetId="5">#REF!</definedName>
    <definedName name="CYY3R">#REF!</definedName>
    <definedName name="CYY4L" localSheetId="5">#REF!</definedName>
    <definedName name="CYY4L">#REF!</definedName>
    <definedName name="CYY4R" localSheetId="5">#REF!</definedName>
    <definedName name="CYY4R">#REF!</definedName>
    <definedName name="CYY5L" localSheetId="5">#REF!</definedName>
    <definedName name="CYY5L">#REF!</definedName>
    <definedName name="CYY5R" localSheetId="5">#REF!</definedName>
    <definedName name="CYY5R">#REF!</definedName>
    <definedName name="CYY6L" localSheetId="5">#REF!</definedName>
    <definedName name="CYY6L">#REF!</definedName>
    <definedName name="CYY6R" localSheetId="5">#REF!</definedName>
    <definedName name="CYY6R">#REF!</definedName>
    <definedName name="CYY7L" localSheetId="5">#REF!</definedName>
    <definedName name="CYY7L">#REF!</definedName>
    <definedName name="CYY7R" localSheetId="5">#REF!</definedName>
    <definedName name="CYY7R">#REF!</definedName>
    <definedName name="CYY8L" localSheetId="5">#REF!</definedName>
    <definedName name="CYY8L">#REF!</definedName>
    <definedName name="CYY8R" localSheetId="5">#REF!</definedName>
    <definedName name="CYY8R">#REF!</definedName>
    <definedName name="CYY9L" localSheetId="5">#REF!</definedName>
    <definedName name="CYY9L">#REF!</definedName>
    <definedName name="CYY9R" localSheetId="5">#REF!</definedName>
    <definedName name="CYY9R">#REF!</definedName>
    <definedName name="CZ" localSheetId="5">#REF!</definedName>
    <definedName name="CZ">#REF!</definedName>
    <definedName name="czcfe" localSheetId="5">#REF!</definedName>
    <definedName name="czcfe">#REF!</definedName>
    <definedName name="CZCS" localSheetId="5">#REF!</definedName>
    <definedName name="CZCS">#REF!</definedName>
    <definedName name="CZCSC" localSheetId="5">#REF!</definedName>
    <definedName name="CZCSC">#REF!</definedName>
    <definedName name="czsdc" localSheetId="5">#REF!</definedName>
    <definedName name="czsdc">#REF!</definedName>
    <definedName name="CZXCAS" localSheetId="5">#REF!</definedName>
    <definedName name="CZXCAS">#REF!</definedName>
    <definedName name="CZXCASDS" localSheetId="5">#REF!</definedName>
    <definedName name="CZXCASDS">#REF!</definedName>
    <definedName name="CZXCSAC" localSheetId="5">#REF!</definedName>
    <definedName name="CZXCSAC">#REF!</definedName>
    <definedName name="czxczs" localSheetId="5">#REF!</definedName>
    <definedName name="czxczs">#REF!</definedName>
    <definedName name="CZXDFSZF" localSheetId="5">#REF!</definedName>
    <definedName name="CZXDFSZF">#REF!</definedName>
    <definedName name="CZXSC" localSheetId="5">#REF!</definedName>
    <definedName name="CZXSC">#REF!</definedName>
    <definedName name="C라인" localSheetId="5">#REF!</definedName>
    <definedName name="C라인">#REF!</definedName>
    <definedName name="d" localSheetId="5">#REF!</definedName>
    <definedName name="d">#REF!</definedName>
    <definedName name="D.1" localSheetId="5">#REF!</definedName>
    <definedName name="D.1">#REF!</definedName>
    <definedName name="D.2" localSheetId="5">#REF!</definedName>
    <definedName name="D.2">#REF!</definedName>
    <definedName name="D.TOTAL." localSheetId="5">#REF!</definedName>
    <definedName name="D.TOTAL.">#REF!</definedName>
    <definedName name="D.TOTAL.." localSheetId="5">#REF!</definedName>
    <definedName name="D.TOTAL..">#REF!</definedName>
    <definedName name="D_1" localSheetId="5">#REF!</definedName>
    <definedName name="D_1">#REF!</definedName>
    <definedName name="D_13" localSheetId="5">#REF!</definedName>
    <definedName name="D_13">#REF!</definedName>
    <definedName name="D_16" localSheetId="5">#REF!</definedName>
    <definedName name="D_16">#REF!</definedName>
    <definedName name="D_19" localSheetId="5">#REF!</definedName>
    <definedName name="D_19">#REF!</definedName>
    <definedName name="D_2" localSheetId="5">#REF!</definedName>
    <definedName name="D_2">#REF!</definedName>
    <definedName name="D_22" localSheetId="5">#REF!</definedName>
    <definedName name="D_22">#REF!</definedName>
    <definedName name="D_25" localSheetId="5">#REF!</definedName>
    <definedName name="D_25">#REF!</definedName>
    <definedName name="D_29" localSheetId="5">#REF!</definedName>
    <definedName name="D_29">#REF!</definedName>
    <definedName name="D_3" localSheetId="5">#REF!</definedName>
    <definedName name="D_3">#REF!</definedName>
    <definedName name="D_4" localSheetId="5">#REF!</definedName>
    <definedName name="D_4">#REF!</definedName>
    <definedName name="D_B1" localSheetId="5">#REF!</definedName>
    <definedName name="D_B1">#REF!</definedName>
    <definedName name="D_B2" localSheetId="5">#REF!</definedName>
    <definedName name="D_B2">#REF!</definedName>
    <definedName name="D_B3" localSheetId="5">#REF!</definedName>
    <definedName name="D_B3">#REF!</definedName>
    <definedName name="D_B4" localSheetId="5">#REF!</definedName>
    <definedName name="D_B4">#REF!</definedName>
    <definedName name="D_D" localSheetId="5">#REF!</definedName>
    <definedName name="D_D">#REF!</definedName>
    <definedName name="d_errchk" localSheetId="5">#REF!</definedName>
    <definedName name="d_errchk">#REF!</definedName>
    <definedName name="D_FE" localSheetId="5">#REF!</definedName>
    <definedName name="D_FE">#REF!</definedName>
    <definedName name="D_FO" localSheetId="5">#REF!</definedName>
    <definedName name="D_FO">#REF!</definedName>
    <definedName name="D_HOLE" localSheetId="5">#REF!</definedName>
    <definedName name="D_HOLE">#REF!</definedName>
    <definedName name="D_O1" localSheetId="5">#REF!</definedName>
    <definedName name="D_O1">#REF!</definedName>
    <definedName name="D_O2" localSheetId="5">#REF!</definedName>
    <definedName name="D_O2">#REF!</definedName>
    <definedName name="D_S" localSheetId="5">#REF!</definedName>
    <definedName name="D_S">#REF!</definedName>
    <definedName name="D_S1" localSheetId="5">#REF!</definedName>
    <definedName name="D_S1">#REF!</definedName>
    <definedName name="D_S2" localSheetId="5">#REF!</definedName>
    <definedName name="D_S2">#REF!</definedName>
    <definedName name="d1_e" localSheetId="5">#REF!</definedName>
    <definedName name="d1_e">#REF!</definedName>
    <definedName name="d1_ea" localSheetId="5">#REF!</definedName>
    <definedName name="d1_ea">#REF!</definedName>
    <definedName name="D10L" localSheetId="5">#REF!</definedName>
    <definedName name="D10L">#REF!</definedName>
    <definedName name="D10R" localSheetId="5">#REF!</definedName>
    <definedName name="D10R">#REF!</definedName>
    <definedName name="D13." localSheetId="5">#REF!</definedName>
    <definedName name="D13.">#REF!</definedName>
    <definedName name="D13.." localSheetId="5">#REF!</definedName>
    <definedName name="D13..">#REF!</definedName>
    <definedName name="D13A" localSheetId="5">#REF!</definedName>
    <definedName name="D13A">#REF!</definedName>
    <definedName name="D13B" localSheetId="5">#REF!</definedName>
    <definedName name="D13B">#REF!</definedName>
    <definedName name="D16." localSheetId="5">#REF!</definedName>
    <definedName name="D16.">#REF!</definedName>
    <definedName name="D16.." localSheetId="5">#REF!</definedName>
    <definedName name="D16..">#REF!</definedName>
    <definedName name="D16A" localSheetId="5">#REF!</definedName>
    <definedName name="D16A">#REF!</definedName>
    <definedName name="D16B" localSheetId="5">#REF!</definedName>
    <definedName name="D16B">#REF!</definedName>
    <definedName name="D19." localSheetId="5">#REF!</definedName>
    <definedName name="D19.">#REF!</definedName>
    <definedName name="D19.." localSheetId="5">#REF!</definedName>
    <definedName name="D19..">#REF!</definedName>
    <definedName name="D19A" localSheetId="5">#REF!</definedName>
    <definedName name="D19A">#REF!</definedName>
    <definedName name="D19B" localSheetId="5">#REF!</definedName>
    <definedName name="D19B">#REF!</definedName>
    <definedName name="D2_E" localSheetId="5">#REF!</definedName>
    <definedName name="D2_E">#REF!</definedName>
    <definedName name="D22." localSheetId="5">#REF!</definedName>
    <definedName name="D22.">#REF!</definedName>
    <definedName name="D22.." localSheetId="5">#REF!</definedName>
    <definedName name="D22..">#REF!</definedName>
    <definedName name="D22A" localSheetId="5">#REF!</definedName>
    <definedName name="D22A">#REF!</definedName>
    <definedName name="D22B" localSheetId="5">#REF!</definedName>
    <definedName name="D22B">#REF!</definedName>
    <definedName name="D25." localSheetId="5">#REF!</definedName>
    <definedName name="D25.">#REF!</definedName>
    <definedName name="D25.." localSheetId="5">#REF!</definedName>
    <definedName name="D25..">#REF!</definedName>
    <definedName name="D29." localSheetId="5">#REF!</definedName>
    <definedName name="D29.">#REF!</definedName>
    <definedName name="D29.." localSheetId="5">#REF!</definedName>
    <definedName name="D29..">#REF!</definedName>
    <definedName name="d3_e" localSheetId="5">#REF!</definedName>
    <definedName name="d3_e">#REF!</definedName>
    <definedName name="d3_ea" localSheetId="5">#REF!</definedName>
    <definedName name="d3_ea">#REF!</definedName>
    <definedName name="D3L" localSheetId="5">#REF!</definedName>
    <definedName name="D3L">#REF!</definedName>
    <definedName name="D3R" localSheetId="5">#REF!</definedName>
    <definedName name="D3R">#REF!</definedName>
    <definedName name="d4_e" localSheetId="5">#REF!</definedName>
    <definedName name="d4_e">#REF!</definedName>
    <definedName name="d4_ea" localSheetId="5">#REF!</definedName>
    <definedName name="d4_ea">#REF!</definedName>
    <definedName name="D400MM" localSheetId="5">#REF!</definedName>
    <definedName name="D400MM">#REF!</definedName>
    <definedName name="D4L" localSheetId="5">#REF!</definedName>
    <definedName name="D4L">#REF!</definedName>
    <definedName name="D4R" localSheetId="5">#REF!</definedName>
    <definedName name="D4R">#REF!</definedName>
    <definedName name="D5L" localSheetId="5">#REF!</definedName>
    <definedName name="D5L">#REF!</definedName>
    <definedName name="D5R" localSheetId="5">#REF!</definedName>
    <definedName name="D5R">#REF!</definedName>
    <definedName name="D6L" localSheetId="5">#REF!</definedName>
    <definedName name="D6L">#REF!</definedName>
    <definedName name="D6R" localSheetId="5">#REF!</definedName>
    <definedName name="D6R">#REF!</definedName>
    <definedName name="D7L" localSheetId="5">#REF!</definedName>
    <definedName name="D7L">#REF!</definedName>
    <definedName name="D7R" localSheetId="5">#REF!</definedName>
    <definedName name="D7R">#REF!</definedName>
    <definedName name="D8L" localSheetId="5">#REF!</definedName>
    <definedName name="D8L">#REF!</definedName>
    <definedName name="D8R" localSheetId="5">#REF!</definedName>
    <definedName name="D8R">#REF!</definedName>
    <definedName name="D900_×11¼" localSheetId="5">#REF!</definedName>
    <definedName name="D900_×11¼">#REF!</definedName>
    <definedName name="D900X45˚" localSheetId="5">#REF!</definedName>
    <definedName name="D900X45˚">#REF!</definedName>
    <definedName name="D9L" localSheetId="5">#REF!</definedName>
    <definedName name="D9L">#REF!</definedName>
    <definedName name="D9R" localSheetId="5">#REF!</definedName>
    <definedName name="D9R">#REF!</definedName>
    <definedName name="DA" localSheetId="5">#REF!</definedName>
    <definedName name="DA">#REF!</definedName>
    <definedName name="da." localSheetId="5">#REF!</definedName>
    <definedName name="da.">#REF!</definedName>
    <definedName name="DAA" localSheetId="5">#REF!</definedName>
    <definedName name="DAA">#REF!</definedName>
    <definedName name="daaaaa" localSheetId="5">BlankMacro1</definedName>
    <definedName name="daaaaa">BlankMacro1</definedName>
    <definedName name="DADD" localSheetId="5">#REF!</definedName>
    <definedName name="DADD">#REF!</definedName>
    <definedName name="daewk" localSheetId="5">#REF!</definedName>
    <definedName name="daewk">#REF!</definedName>
    <definedName name="DAN" localSheetId="5">#REF!</definedName>
    <definedName name="DAN">#REF!</definedName>
    <definedName name="DAN_S">#N/A</definedName>
    <definedName name="DANGA" localSheetId="5">#REF!,#REF!</definedName>
    <definedName name="DANGA">#REF!,#REF!</definedName>
    <definedName name="DANGA_" localSheetId="5">#REF!,#REF!</definedName>
    <definedName name="DANGA_">#REF!,#REF!</definedName>
    <definedName name="DANGA1" localSheetId="5">#REF!</definedName>
    <definedName name="DANGA1">#REF!</definedName>
    <definedName name="DANGA10" localSheetId="5">#REF!</definedName>
    <definedName name="DANGA10">#REF!</definedName>
    <definedName name="DANGA100" localSheetId="5">#REF!</definedName>
    <definedName name="DANGA100">#REF!</definedName>
    <definedName name="DANGA101" localSheetId="5">#REF!</definedName>
    <definedName name="DANGA101">#REF!</definedName>
    <definedName name="DANGA102" localSheetId="5">#REF!</definedName>
    <definedName name="DANGA102">#REF!</definedName>
    <definedName name="DANGA103" localSheetId="5">#REF!</definedName>
    <definedName name="DANGA103">#REF!</definedName>
    <definedName name="DANGA104" localSheetId="5">#REF!</definedName>
    <definedName name="DANGA104">#REF!</definedName>
    <definedName name="DANGA105" localSheetId="5">#REF!</definedName>
    <definedName name="DANGA105">#REF!</definedName>
    <definedName name="DANGA106" localSheetId="5">#REF!</definedName>
    <definedName name="DANGA106">#REF!</definedName>
    <definedName name="DANGA107" localSheetId="5">#REF!</definedName>
    <definedName name="DANGA107">#REF!</definedName>
    <definedName name="DANGA108" localSheetId="5">#REF!</definedName>
    <definedName name="DANGA108">#REF!</definedName>
    <definedName name="DANGA109" localSheetId="5">#REF!</definedName>
    <definedName name="DANGA109">#REF!</definedName>
    <definedName name="DANGA11" localSheetId="5">#REF!</definedName>
    <definedName name="DANGA11">#REF!</definedName>
    <definedName name="DANGA110" localSheetId="5">#REF!</definedName>
    <definedName name="DANGA110">#REF!</definedName>
    <definedName name="DANGA111" localSheetId="5">#REF!</definedName>
    <definedName name="DANGA111">#REF!</definedName>
    <definedName name="DANGA112" localSheetId="5">#REF!</definedName>
    <definedName name="DANGA112">#REF!</definedName>
    <definedName name="DANGA113" localSheetId="5">#REF!</definedName>
    <definedName name="DANGA113">#REF!</definedName>
    <definedName name="DANGA114" localSheetId="5">#REF!</definedName>
    <definedName name="DANGA114">#REF!</definedName>
    <definedName name="DANGA115" localSheetId="5">#REF!</definedName>
    <definedName name="DANGA115">#REF!</definedName>
    <definedName name="DANGA116" localSheetId="5">#REF!</definedName>
    <definedName name="DANGA116">#REF!</definedName>
    <definedName name="DANGA117" localSheetId="5">#REF!</definedName>
    <definedName name="DANGA117">#REF!</definedName>
    <definedName name="DANGA118" localSheetId="5">#REF!</definedName>
    <definedName name="DANGA118">#REF!</definedName>
    <definedName name="DANGA119" localSheetId="5">#REF!</definedName>
    <definedName name="DANGA119">#REF!</definedName>
    <definedName name="DANGA12" localSheetId="5">#REF!</definedName>
    <definedName name="DANGA12">#REF!</definedName>
    <definedName name="DANGA120" localSheetId="5">#REF!</definedName>
    <definedName name="DANGA120">#REF!</definedName>
    <definedName name="DANGA121" localSheetId="5">#REF!</definedName>
    <definedName name="DANGA121">#REF!</definedName>
    <definedName name="DANGA122" localSheetId="5">#REF!</definedName>
    <definedName name="DANGA122">#REF!</definedName>
    <definedName name="DANGA123" localSheetId="5">#REF!</definedName>
    <definedName name="DANGA123">#REF!</definedName>
    <definedName name="DANGA124" localSheetId="5">#REF!</definedName>
    <definedName name="DANGA124">#REF!</definedName>
    <definedName name="DANGA125" localSheetId="5">#REF!</definedName>
    <definedName name="DANGA125">#REF!</definedName>
    <definedName name="DANGA126" localSheetId="5">#REF!</definedName>
    <definedName name="DANGA126">#REF!</definedName>
    <definedName name="DANGA127" localSheetId="5">#REF!</definedName>
    <definedName name="DANGA127">#REF!</definedName>
    <definedName name="DANGA128" localSheetId="5">#REF!</definedName>
    <definedName name="DANGA128">#REF!</definedName>
    <definedName name="DANGA129" localSheetId="5">#REF!</definedName>
    <definedName name="DANGA129">#REF!</definedName>
    <definedName name="DANGA13" localSheetId="5">#REF!</definedName>
    <definedName name="DANGA13">#REF!</definedName>
    <definedName name="DANGA130" localSheetId="5">#REF!</definedName>
    <definedName name="DANGA130">#REF!</definedName>
    <definedName name="DANGA131" localSheetId="5">#REF!</definedName>
    <definedName name="DANGA131">#REF!</definedName>
    <definedName name="DANGA132" localSheetId="5">#REF!</definedName>
    <definedName name="DANGA132">#REF!</definedName>
    <definedName name="DANGA133" localSheetId="5">#REF!</definedName>
    <definedName name="DANGA133">#REF!</definedName>
    <definedName name="DANGA134" localSheetId="5">#REF!</definedName>
    <definedName name="DANGA134">#REF!</definedName>
    <definedName name="DANGA135" localSheetId="5">#REF!</definedName>
    <definedName name="DANGA135">#REF!</definedName>
    <definedName name="DANGA136" localSheetId="5">#REF!</definedName>
    <definedName name="DANGA136">#REF!</definedName>
    <definedName name="DANGA137" localSheetId="5">#REF!</definedName>
    <definedName name="DANGA137">#REF!</definedName>
    <definedName name="DANGA138" localSheetId="5">#REF!</definedName>
    <definedName name="DANGA138">#REF!</definedName>
    <definedName name="DANGA139" localSheetId="5">#REF!</definedName>
    <definedName name="DANGA139">#REF!</definedName>
    <definedName name="DANGA14" localSheetId="5">#REF!</definedName>
    <definedName name="DANGA14">#REF!</definedName>
    <definedName name="DANGA140" localSheetId="5">#REF!</definedName>
    <definedName name="DANGA140">#REF!</definedName>
    <definedName name="DANGA141" localSheetId="5">#REF!</definedName>
    <definedName name="DANGA141">#REF!</definedName>
    <definedName name="DANGA142" localSheetId="5">#REF!</definedName>
    <definedName name="DANGA142">#REF!</definedName>
    <definedName name="DANGA143" localSheetId="5">#REF!</definedName>
    <definedName name="DANGA143">#REF!</definedName>
    <definedName name="DANGA144" localSheetId="5">#REF!</definedName>
    <definedName name="DANGA144">#REF!</definedName>
    <definedName name="DANGA145" localSheetId="5">#REF!</definedName>
    <definedName name="DANGA145">#REF!</definedName>
    <definedName name="DANGA146" localSheetId="5">#REF!</definedName>
    <definedName name="DANGA146">#REF!</definedName>
    <definedName name="DANGA147" localSheetId="5">#REF!</definedName>
    <definedName name="DANGA147">#REF!</definedName>
    <definedName name="DANGA148" localSheetId="5">#REF!</definedName>
    <definedName name="DANGA148">#REF!</definedName>
    <definedName name="DANGA149" localSheetId="5">#REF!</definedName>
    <definedName name="DANGA149">#REF!</definedName>
    <definedName name="DANGA15" localSheetId="5">#REF!</definedName>
    <definedName name="DANGA15">#REF!</definedName>
    <definedName name="DANGA150" localSheetId="5">#REF!</definedName>
    <definedName name="DANGA150">#REF!</definedName>
    <definedName name="DANGA151" localSheetId="5">#REF!</definedName>
    <definedName name="DANGA151">#REF!</definedName>
    <definedName name="DANGA152" localSheetId="5">#REF!</definedName>
    <definedName name="DANGA152">#REF!</definedName>
    <definedName name="DANGA153" localSheetId="5">#REF!</definedName>
    <definedName name="DANGA153">#REF!</definedName>
    <definedName name="DANGA154" localSheetId="5">#REF!</definedName>
    <definedName name="DANGA154">#REF!</definedName>
    <definedName name="DANGA155" localSheetId="5">#REF!</definedName>
    <definedName name="DANGA155">#REF!</definedName>
    <definedName name="DANGA156" localSheetId="5">#REF!</definedName>
    <definedName name="DANGA156">#REF!</definedName>
    <definedName name="DANGA157" localSheetId="5">#REF!</definedName>
    <definedName name="DANGA157">#REF!</definedName>
    <definedName name="DANGA158" localSheetId="5">#REF!</definedName>
    <definedName name="DANGA158">#REF!</definedName>
    <definedName name="DANGA159" localSheetId="5">#REF!</definedName>
    <definedName name="DANGA159">#REF!</definedName>
    <definedName name="DANGA16" localSheetId="5">#REF!</definedName>
    <definedName name="DANGA16">#REF!</definedName>
    <definedName name="DANGA160" localSheetId="5">#REF!</definedName>
    <definedName name="DANGA160">#REF!</definedName>
    <definedName name="DANGA161" localSheetId="5">#REF!</definedName>
    <definedName name="DANGA161">#REF!</definedName>
    <definedName name="DANGA162" localSheetId="5">#REF!</definedName>
    <definedName name="DANGA162">#REF!</definedName>
    <definedName name="DANGA163" localSheetId="5">#REF!</definedName>
    <definedName name="DANGA163">#REF!</definedName>
    <definedName name="DANGA164" localSheetId="5">#REF!</definedName>
    <definedName name="DANGA164">#REF!</definedName>
    <definedName name="DANGA165" localSheetId="5">#REF!</definedName>
    <definedName name="DANGA165">#REF!</definedName>
    <definedName name="DANGA166" localSheetId="5">#REF!</definedName>
    <definedName name="DANGA166">#REF!</definedName>
    <definedName name="DANGA167" localSheetId="5">#REF!</definedName>
    <definedName name="DANGA167">#REF!</definedName>
    <definedName name="DANGA168" localSheetId="5">#REF!</definedName>
    <definedName name="DANGA168">#REF!</definedName>
    <definedName name="DANGA169" localSheetId="5">#REF!</definedName>
    <definedName name="DANGA169">#REF!</definedName>
    <definedName name="DANGA17" localSheetId="5">#REF!</definedName>
    <definedName name="DANGA17">#REF!</definedName>
    <definedName name="DANGA170" localSheetId="5">#REF!</definedName>
    <definedName name="DANGA170">#REF!</definedName>
    <definedName name="DANGA171" localSheetId="5">#REF!</definedName>
    <definedName name="DANGA171">#REF!</definedName>
    <definedName name="DANGA172" localSheetId="5">#REF!</definedName>
    <definedName name="DANGA172">#REF!</definedName>
    <definedName name="DANGA173" localSheetId="5">#REF!</definedName>
    <definedName name="DANGA173">#REF!</definedName>
    <definedName name="DANGA174" localSheetId="5">#REF!</definedName>
    <definedName name="DANGA174">#REF!</definedName>
    <definedName name="DANGA175" localSheetId="5">#REF!</definedName>
    <definedName name="DANGA175">#REF!</definedName>
    <definedName name="DANGA176" localSheetId="5">#REF!</definedName>
    <definedName name="DANGA176">#REF!</definedName>
    <definedName name="DANGA177" localSheetId="5">#REF!</definedName>
    <definedName name="DANGA177">#REF!</definedName>
    <definedName name="DANGA178" localSheetId="5">#REF!</definedName>
    <definedName name="DANGA178">#REF!</definedName>
    <definedName name="DANGA179" localSheetId="5">#REF!</definedName>
    <definedName name="DANGA179">#REF!</definedName>
    <definedName name="DANGA18" localSheetId="5">#REF!</definedName>
    <definedName name="DANGA18">#REF!</definedName>
    <definedName name="DANGA180" localSheetId="5">#REF!</definedName>
    <definedName name="DANGA180">#REF!</definedName>
    <definedName name="DANGA181" localSheetId="5">#REF!</definedName>
    <definedName name="DANGA181">#REF!</definedName>
    <definedName name="DANGA182" localSheetId="5">#REF!</definedName>
    <definedName name="DANGA182">#REF!</definedName>
    <definedName name="DANGA183" localSheetId="5">#REF!</definedName>
    <definedName name="DANGA183">#REF!</definedName>
    <definedName name="DANGA184" localSheetId="5">#REF!</definedName>
    <definedName name="DANGA184">#REF!</definedName>
    <definedName name="DANGA185" localSheetId="5">#REF!</definedName>
    <definedName name="DANGA185">#REF!</definedName>
    <definedName name="DANGA186" localSheetId="5">#REF!</definedName>
    <definedName name="DANGA186">#REF!</definedName>
    <definedName name="DANGA187" localSheetId="5">#REF!</definedName>
    <definedName name="DANGA187">#REF!</definedName>
    <definedName name="DANGA188" localSheetId="5">#REF!</definedName>
    <definedName name="DANGA188">#REF!</definedName>
    <definedName name="DANGA189" localSheetId="5">#REF!</definedName>
    <definedName name="DANGA189">#REF!</definedName>
    <definedName name="DANGA19" localSheetId="5">#REF!</definedName>
    <definedName name="DANGA19">#REF!</definedName>
    <definedName name="DANGA190" localSheetId="5">#REF!</definedName>
    <definedName name="DANGA190">#REF!</definedName>
    <definedName name="DANGA191" localSheetId="5">#REF!</definedName>
    <definedName name="DANGA191">#REF!</definedName>
    <definedName name="DANGA192" localSheetId="5">#REF!</definedName>
    <definedName name="DANGA192">#REF!</definedName>
    <definedName name="DANGA193" localSheetId="5">#REF!</definedName>
    <definedName name="DANGA193">#REF!</definedName>
    <definedName name="DANGA194" localSheetId="5">#REF!</definedName>
    <definedName name="DANGA194">#REF!</definedName>
    <definedName name="DANGA195" localSheetId="5">#REF!</definedName>
    <definedName name="DANGA195">#REF!</definedName>
    <definedName name="DANGA196" localSheetId="5">#REF!</definedName>
    <definedName name="DANGA196">#REF!</definedName>
    <definedName name="DANGA197" localSheetId="5">#REF!</definedName>
    <definedName name="DANGA197">#REF!</definedName>
    <definedName name="DANGA198" localSheetId="5">#REF!</definedName>
    <definedName name="DANGA198">#REF!</definedName>
    <definedName name="DANGA199" localSheetId="5">#REF!</definedName>
    <definedName name="DANGA199">#REF!</definedName>
    <definedName name="danga2" localSheetId="5">#REF!,#REF!</definedName>
    <definedName name="danga2">#REF!,#REF!</definedName>
    <definedName name="DANGA20" localSheetId="5">#REF!</definedName>
    <definedName name="DANGA20">#REF!</definedName>
    <definedName name="DANGA200" localSheetId="5">#REF!</definedName>
    <definedName name="DANGA200">#REF!</definedName>
    <definedName name="DANGA201" localSheetId="5">#REF!</definedName>
    <definedName name="DANGA201">#REF!</definedName>
    <definedName name="DANGA202" localSheetId="5">#REF!</definedName>
    <definedName name="DANGA202">#REF!</definedName>
    <definedName name="DANGA203" localSheetId="5">#REF!</definedName>
    <definedName name="DANGA203">#REF!</definedName>
    <definedName name="DANGA204" localSheetId="5">#REF!</definedName>
    <definedName name="DANGA204">#REF!</definedName>
    <definedName name="DANGA205" localSheetId="5">#REF!</definedName>
    <definedName name="DANGA205">#REF!</definedName>
    <definedName name="DANGA206" localSheetId="5">#REF!</definedName>
    <definedName name="DANGA206">#REF!</definedName>
    <definedName name="DANGA207" localSheetId="5">#REF!</definedName>
    <definedName name="DANGA207">#REF!</definedName>
    <definedName name="DANGA208" localSheetId="5">#REF!</definedName>
    <definedName name="DANGA208">#REF!</definedName>
    <definedName name="DANGA209" localSheetId="5">#REF!</definedName>
    <definedName name="DANGA209">#REF!</definedName>
    <definedName name="DANGA21" localSheetId="5">#REF!</definedName>
    <definedName name="DANGA21">#REF!</definedName>
    <definedName name="DANGA210" localSheetId="5">#REF!</definedName>
    <definedName name="DANGA210">#REF!</definedName>
    <definedName name="DANGA211" localSheetId="5">#REF!</definedName>
    <definedName name="DANGA211">#REF!</definedName>
    <definedName name="DANGA212" localSheetId="5">#REF!</definedName>
    <definedName name="DANGA212">#REF!</definedName>
    <definedName name="DANGA213" localSheetId="5">#REF!</definedName>
    <definedName name="DANGA213">#REF!</definedName>
    <definedName name="DANGA214" localSheetId="5">#REF!</definedName>
    <definedName name="DANGA214">#REF!</definedName>
    <definedName name="DANGA215" localSheetId="5">#REF!</definedName>
    <definedName name="DANGA215">#REF!</definedName>
    <definedName name="DANGA216" localSheetId="5">#REF!</definedName>
    <definedName name="DANGA216">#REF!</definedName>
    <definedName name="DANGA217" localSheetId="5">#REF!</definedName>
    <definedName name="DANGA217">#REF!</definedName>
    <definedName name="DANGA218" localSheetId="5">#REF!</definedName>
    <definedName name="DANGA218">#REF!</definedName>
    <definedName name="DANGA219" localSheetId="5">#REF!</definedName>
    <definedName name="DANGA219">#REF!</definedName>
    <definedName name="DANGA22" localSheetId="5">#REF!</definedName>
    <definedName name="DANGA22">#REF!</definedName>
    <definedName name="DANGA220" localSheetId="5">#REF!</definedName>
    <definedName name="DANGA220">#REF!</definedName>
    <definedName name="DANGA221" localSheetId="5">#REF!</definedName>
    <definedName name="DANGA221">#REF!</definedName>
    <definedName name="DANGA222" localSheetId="5">#REF!</definedName>
    <definedName name="DANGA222">#REF!</definedName>
    <definedName name="DANGA223" localSheetId="5">#REF!</definedName>
    <definedName name="DANGA223">#REF!</definedName>
    <definedName name="DANGA224" localSheetId="5">#REF!</definedName>
    <definedName name="DANGA224">#REF!</definedName>
    <definedName name="DANGA225" localSheetId="5">#REF!</definedName>
    <definedName name="DANGA225">#REF!</definedName>
    <definedName name="DANGA226" localSheetId="5">#REF!</definedName>
    <definedName name="DANGA226">#REF!</definedName>
    <definedName name="DANGA227" localSheetId="5">#REF!</definedName>
    <definedName name="DANGA227">#REF!</definedName>
    <definedName name="DANGA228" localSheetId="5">#REF!</definedName>
    <definedName name="DANGA228">#REF!</definedName>
    <definedName name="DANGA23" localSheetId="5">#REF!</definedName>
    <definedName name="DANGA23">#REF!</definedName>
    <definedName name="DANGA24" localSheetId="5">#REF!</definedName>
    <definedName name="DANGA24">#REF!</definedName>
    <definedName name="DANGA25" localSheetId="5">#REF!</definedName>
    <definedName name="DANGA25">#REF!</definedName>
    <definedName name="DANGA26" localSheetId="5">#REF!</definedName>
    <definedName name="DANGA26">#REF!</definedName>
    <definedName name="DANGA27" localSheetId="5">#REF!</definedName>
    <definedName name="DANGA27">#REF!</definedName>
    <definedName name="DANGA28" localSheetId="5">#REF!</definedName>
    <definedName name="DANGA28">#REF!</definedName>
    <definedName name="DANGA29" localSheetId="5">#REF!</definedName>
    <definedName name="DANGA29">#REF!</definedName>
    <definedName name="DANGA3" localSheetId="5">#REF!</definedName>
    <definedName name="DANGA3">#REF!</definedName>
    <definedName name="DANGA30" localSheetId="5">#REF!</definedName>
    <definedName name="DANGA30">#REF!</definedName>
    <definedName name="DANGA31" localSheetId="5">#REF!</definedName>
    <definedName name="DANGA31">#REF!</definedName>
    <definedName name="DANGA32" localSheetId="5">#REF!</definedName>
    <definedName name="DANGA32">#REF!</definedName>
    <definedName name="DANGA33" localSheetId="5">#REF!</definedName>
    <definedName name="DANGA33">#REF!</definedName>
    <definedName name="DANGA34" localSheetId="5">#REF!</definedName>
    <definedName name="DANGA34">#REF!</definedName>
    <definedName name="DANGA35" localSheetId="5">#REF!</definedName>
    <definedName name="DANGA35">#REF!</definedName>
    <definedName name="DANGA36" localSheetId="5">#REF!</definedName>
    <definedName name="DANGA36">#REF!</definedName>
    <definedName name="DANGA37" localSheetId="5">#REF!</definedName>
    <definedName name="DANGA37">#REF!</definedName>
    <definedName name="DANGA38" localSheetId="5">#REF!</definedName>
    <definedName name="DANGA38">#REF!</definedName>
    <definedName name="DANGA39" localSheetId="5">#REF!</definedName>
    <definedName name="DANGA39">#REF!</definedName>
    <definedName name="DANGA4" localSheetId="5">#REF!</definedName>
    <definedName name="DANGA4">#REF!</definedName>
    <definedName name="DANGA40" localSheetId="5">#REF!</definedName>
    <definedName name="DANGA40">#REF!</definedName>
    <definedName name="DANGA41" localSheetId="5">#REF!</definedName>
    <definedName name="DANGA41">#REF!</definedName>
    <definedName name="DANGA42" localSheetId="5">#REF!</definedName>
    <definedName name="DANGA42">#REF!</definedName>
    <definedName name="DANGA43" localSheetId="5">#REF!</definedName>
    <definedName name="DANGA43">#REF!</definedName>
    <definedName name="DANGA44" localSheetId="5">#REF!</definedName>
    <definedName name="DANGA44">#REF!</definedName>
    <definedName name="DANGA45" localSheetId="5">#REF!</definedName>
    <definedName name="DANGA45">#REF!</definedName>
    <definedName name="DANGA46" localSheetId="5">#REF!</definedName>
    <definedName name="DANGA46">#REF!</definedName>
    <definedName name="DANGA47" localSheetId="5">#REF!</definedName>
    <definedName name="DANGA47">#REF!</definedName>
    <definedName name="DANGA48" localSheetId="5">#REF!</definedName>
    <definedName name="DANGA48">#REF!</definedName>
    <definedName name="DANGA49" localSheetId="5">#REF!</definedName>
    <definedName name="DANGA49">#REF!</definedName>
    <definedName name="DANGA5" localSheetId="5">#REF!</definedName>
    <definedName name="DANGA5">#REF!</definedName>
    <definedName name="DANGA50" localSheetId="5">#REF!</definedName>
    <definedName name="DANGA50">#REF!</definedName>
    <definedName name="DANGA51" localSheetId="5">#REF!</definedName>
    <definedName name="DANGA51">#REF!</definedName>
    <definedName name="DANGA52" localSheetId="5">#REF!</definedName>
    <definedName name="DANGA52">#REF!</definedName>
    <definedName name="DANGA53" localSheetId="5">#REF!</definedName>
    <definedName name="DANGA53">#REF!</definedName>
    <definedName name="DANGA54" localSheetId="5">#REF!</definedName>
    <definedName name="DANGA54">#REF!</definedName>
    <definedName name="DANGA55" localSheetId="5">#REF!</definedName>
    <definedName name="DANGA55">#REF!</definedName>
    <definedName name="DANGA56" localSheetId="5">#REF!</definedName>
    <definedName name="DANGA56">#REF!</definedName>
    <definedName name="DANGA57" localSheetId="5">#REF!</definedName>
    <definedName name="DANGA57">#REF!</definedName>
    <definedName name="DANGA58" localSheetId="5">#REF!</definedName>
    <definedName name="DANGA58">#REF!</definedName>
    <definedName name="DANGA59" localSheetId="5">#REF!</definedName>
    <definedName name="DANGA59">#REF!</definedName>
    <definedName name="DANGA6" localSheetId="5">#REF!</definedName>
    <definedName name="DANGA6">#REF!</definedName>
    <definedName name="DANGA60" localSheetId="5">#REF!</definedName>
    <definedName name="DANGA60">#REF!</definedName>
    <definedName name="DANGA61" localSheetId="5">#REF!</definedName>
    <definedName name="DANGA61">#REF!</definedName>
    <definedName name="DANGA62" localSheetId="5">#REF!</definedName>
    <definedName name="DANGA62">#REF!</definedName>
    <definedName name="DANGA63" localSheetId="5">#REF!</definedName>
    <definedName name="DANGA63">#REF!</definedName>
    <definedName name="DANGA64" localSheetId="5">#REF!</definedName>
    <definedName name="DANGA64">#REF!</definedName>
    <definedName name="DANGA65" localSheetId="5">#REF!</definedName>
    <definedName name="DANGA65">#REF!</definedName>
    <definedName name="DANGA66" localSheetId="5">#REF!</definedName>
    <definedName name="DANGA66">#REF!</definedName>
    <definedName name="DANGA67" localSheetId="5">#REF!</definedName>
    <definedName name="DANGA67">#REF!</definedName>
    <definedName name="DANGA68" localSheetId="5">#REF!</definedName>
    <definedName name="DANGA68">#REF!</definedName>
    <definedName name="DANGA69" localSheetId="5">#REF!</definedName>
    <definedName name="DANGA69">#REF!</definedName>
    <definedName name="DANGA7" localSheetId="5">#REF!</definedName>
    <definedName name="DANGA7">#REF!</definedName>
    <definedName name="DANGA70" localSheetId="5">#REF!</definedName>
    <definedName name="DANGA70">#REF!</definedName>
    <definedName name="DANGA71" localSheetId="5">#REF!</definedName>
    <definedName name="DANGA71">#REF!</definedName>
    <definedName name="DANGA72" localSheetId="5">#REF!</definedName>
    <definedName name="DANGA72">#REF!</definedName>
    <definedName name="DANGA73" localSheetId="5">#REF!</definedName>
    <definedName name="DANGA73">#REF!</definedName>
    <definedName name="DANGA74" localSheetId="5">#REF!</definedName>
    <definedName name="DANGA74">#REF!</definedName>
    <definedName name="DANGA75" localSheetId="5">#REF!</definedName>
    <definedName name="DANGA75">#REF!</definedName>
    <definedName name="DANGA76" localSheetId="5">#REF!</definedName>
    <definedName name="DANGA76">#REF!</definedName>
    <definedName name="DANGA77" localSheetId="5">#REF!</definedName>
    <definedName name="DANGA77">#REF!</definedName>
    <definedName name="DANGA78" localSheetId="5">#REF!</definedName>
    <definedName name="DANGA78">#REF!</definedName>
    <definedName name="DANGA79" localSheetId="5">#REF!</definedName>
    <definedName name="DANGA79">#REF!</definedName>
    <definedName name="DANGA8" localSheetId="5">#REF!</definedName>
    <definedName name="DANGA8">#REF!</definedName>
    <definedName name="DANGA80" localSheetId="5">#REF!</definedName>
    <definedName name="DANGA80">#REF!</definedName>
    <definedName name="DANGA81" localSheetId="5">#REF!</definedName>
    <definedName name="DANGA81">#REF!</definedName>
    <definedName name="DANGA82" localSheetId="5">#REF!</definedName>
    <definedName name="DANGA82">#REF!</definedName>
    <definedName name="DANGA83" localSheetId="5">#REF!</definedName>
    <definedName name="DANGA83">#REF!</definedName>
    <definedName name="DANGA84" localSheetId="5">#REF!</definedName>
    <definedName name="DANGA84">#REF!</definedName>
    <definedName name="DANGA85" localSheetId="5">#REF!</definedName>
    <definedName name="DANGA85">#REF!</definedName>
    <definedName name="DANGA86" localSheetId="5">#REF!</definedName>
    <definedName name="DANGA86">#REF!</definedName>
    <definedName name="DANGA87" localSheetId="5">#REF!</definedName>
    <definedName name="DANGA87">#REF!</definedName>
    <definedName name="DANGA88" localSheetId="5">#REF!</definedName>
    <definedName name="DANGA88">#REF!</definedName>
    <definedName name="DANGA89" localSheetId="5">#REF!</definedName>
    <definedName name="DANGA89">#REF!</definedName>
    <definedName name="DANGA9" localSheetId="5">#REF!</definedName>
    <definedName name="DANGA9">#REF!</definedName>
    <definedName name="DANGA90" localSheetId="5">#REF!</definedName>
    <definedName name="DANGA90">#REF!</definedName>
    <definedName name="DANGA91" localSheetId="5">#REF!</definedName>
    <definedName name="DANGA91">#REF!</definedName>
    <definedName name="DANGA92" localSheetId="5">#REF!</definedName>
    <definedName name="DANGA92">#REF!</definedName>
    <definedName name="DANGA93" localSheetId="5">#REF!</definedName>
    <definedName name="DANGA93">#REF!</definedName>
    <definedName name="DANGA94" localSheetId="5">#REF!</definedName>
    <definedName name="DANGA94">#REF!</definedName>
    <definedName name="DANGA95" localSheetId="5">#REF!</definedName>
    <definedName name="DANGA95">#REF!</definedName>
    <definedName name="DANGA96" localSheetId="5">#REF!</definedName>
    <definedName name="DANGA96">#REF!</definedName>
    <definedName name="DANGA97" localSheetId="5">#REF!</definedName>
    <definedName name="DANGA97">#REF!</definedName>
    <definedName name="DANGA98" localSheetId="5">#REF!</definedName>
    <definedName name="DANGA98">#REF!</definedName>
    <definedName name="DANGA99" localSheetId="5">#REF!</definedName>
    <definedName name="DANGA99">#REF!</definedName>
    <definedName name="DanW" localSheetId="5">#REF!</definedName>
    <definedName name="DanW">#REF!</definedName>
    <definedName name="DANWI">#N/A</definedName>
    <definedName name="DAQ">#N/A</definedName>
    <definedName name="dar" localSheetId="5">#REF!</definedName>
    <definedName name="dar">#REF!</definedName>
    <definedName name="darw" localSheetId="5">#REF!</definedName>
    <definedName name="darw">#REF!</definedName>
    <definedName name="DaRWk1" localSheetId="5">#REF!</definedName>
    <definedName name="DaRWk1">#REF!</definedName>
    <definedName name="DaRWk10" localSheetId="5">#REF!</definedName>
    <definedName name="DaRWk10">#REF!</definedName>
    <definedName name="DaRWk11" localSheetId="5">#REF!</definedName>
    <definedName name="DaRWk11">#REF!</definedName>
    <definedName name="DaRWk12" localSheetId="5">#REF!</definedName>
    <definedName name="DaRWk12">#REF!</definedName>
    <definedName name="DaRWk2" localSheetId="5">#REF!</definedName>
    <definedName name="DaRWk2">#REF!</definedName>
    <definedName name="DaRWk3" localSheetId="5">#REF!</definedName>
    <definedName name="DaRWk3">#REF!</definedName>
    <definedName name="DaRWk4" localSheetId="5">#REF!</definedName>
    <definedName name="DaRWk4">#REF!</definedName>
    <definedName name="DaRWk5" localSheetId="5">#REF!</definedName>
    <definedName name="DaRWk5">#REF!</definedName>
    <definedName name="DaRWk6" localSheetId="5">#REF!</definedName>
    <definedName name="DaRWk6">#REF!</definedName>
    <definedName name="DaRWk8" localSheetId="5">#REF!</definedName>
    <definedName name="DaRWk8">#REF!</definedName>
    <definedName name="DaRwk9" localSheetId="5">#REF!</definedName>
    <definedName name="DaRwk9">#REF!</definedName>
    <definedName name="das" localSheetId="5" hidden="1">#REF!</definedName>
    <definedName name="das" hidden="1">#REF!</definedName>
    <definedName name="DASFDASF" localSheetId="5">#REF!</definedName>
    <definedName name="DASFDASF">#REF!</definedName>
    <definedName name="DAT" localSheetId="5">#REF!</definedName>
    <definedName name="DAT">#REF!</definedName>
    <definedName name="DATA" localSheetId="5">#REF!</definedName>
    <definedName name="DATA">#REF!</definedName>
    <definedName name="DATA_" localSheetId="5">#REF!</definedName>
    <definedName name="DATA_">#REF!</definedName>
    <definedName name="Data_Area" localSheetId="5">#REF!</definedName>
    <definedName name="Data_Area">#REF!</definedName>
    <definedName name="data_block" localSheetId="5">#REF!</definedName>
    <definedName name="data_block">#REF!</definedName>
    <definedName name="data_block2" localSheetId="5">#REF!</definedName>
    <definedName name="data_block2">#REF!</definedName>
    <definedName name="DATA_CONTROL_SYSTEM" localSheetId="5">#REF!</definedName>
    <definedName name="DATA_CONTROL_SYSTEM">#REF!</definedName>
    <definedName name="data1" localSheetId="5">#REF!</definedName>
    <definedName name="data1">#REF!</definedName>
    <definedName name="data2" localSheetId="5">#REF!</definedName>
    <definedName name="data2">#REF!</definedName>
    <definedName name="data3" localSheetId="5">#REF!</definedName>
    <definedName name="data3">#REF!</definedName>
    <definedName name="DATABAS" localSheetId="5">#REF!</definedName>
    <definedName name="DATABAS">#REF!</definedName>
    <definedName name="_xlnm.Database" localSheetId="5">#REF!</definedName>
    <definedName name="_xlnm.Database">#REF!</definedName>
    <definedName name="Database_MI" localSheetId="5">#REF!</definedName>
    <definedName name="Database_MI">#REF!</definedName>
    <definedName name="database1" localSheetId="5">#REF!</definedName>
    <definedName name="database1">#REF!</definedName>
    <definedName name="database2" localSheetId="5">#REF!</definedName>
    <definedName name="database2">#REF!</definedName>
    <definedName name="dataww" localSheetId="5" hidden="1">#REF!</definedName>
    <definedName name="dataww" hidden="1">#REF!</definedName>
    <definedName name="date" localSheetId="5">#REF!</definedName>
    <definedName name="date">#REF!</definedName>
    <definedName name="date_errchk" localSheetId="5">#REF!</definedName>
    <definedName name="date_errchk">#REF!</definedName>
    <definedName name="date_errval" localSheetId="5">#REF!</definedName>
    <definedName name="date_errval">#REF!</definedName>
    <definedName name="DaWk7" localSheetId="5">#REF!</definedName>
    <definedName name="DaWk7">#REF!</definedName>
    <definedName name="DAY">#N/A</definedName>
    <definedName name="DB" localSheetId="5">#REF!</definedName>
    <definedName name="DB">#REF!</definedName>
    <definedName name="DBGUSDUF11">#N/A</definedName>
    <definedName name="dbrwk1" localSheetId="5">#REF!</definedName>
    <definedName name="dbrwk1">#REF!</definedName>
    <definedName name="dbrwk10" localSheetId="5">#REF!</definedName>
    <definedName name="dbrwk10">#REF!</definedName>
    <definedName name="dbrwk11" localSheetId="5">#REF!</definedName>
    <definedName name="dbrwk11">#REF!</definedName>
    <definedName name="dbrwk12" localSheetId="5">#REF!</definedName>
    <definedName name="dbrwk12">#REF!</definedName>
    <definedName name="dbrwk2" localSheetId="5">#REF!</definedName>
    <definedName name="dbrwk2">#REF!</definedName>
    <definedName name="dbrwk3" localSheetId="5">#REF!</definedName>
    <definedName name="dbrwk3">#REF!</definedName>
    <definedName name="dbrwk4" localSheetId="5">#REF!</definedName>
    <definedName name="dbrwk4">#REF!</definedName>
    <definedName name="dbrwk5" localSheetId="5">#REF!</definedName>
    <definedName name="dbrwk5">#REF!</definedName>
    <definedName name="dbrwk6" localSheetId="5">#REF!</definedName>
    <definedName name="dbrwk6">#REF!</definedName>
    <definedName name="dbrwk7" localSheetId="5">#REF!</definedName>
    <definedName name="dbrwk7">#REF!</definedName>
    <definedName name="dbrwk8" localSheetId="5">#REF!</definedName>
    <definedName name="dbrwk8">#REF!</definedName>
    <definedName name="dbrwk9" localSheetId="5">#REF!</definedName>
    <definedName name="dbrwk9">#REF!</definedName>
    <definedName name="DC" localSheetId="5">#REF!</definedName>
    <definedName name="DC">#REF!</definedName>
    <definedName name="DCGRE" hidden="1">{#N/A,#N/A,TRUE,"토적및재료집계";#N/A,#N/A,TRUE,"토적및재료집계";#N/A,#N/A,TRUE,"단위량"}</definedName>
    <definedName name="dcrwk1" localSheetId="5">#REF!</definedName>
    <definedName name="dcrwk1">#REF!</definedName>
    <definedName name="dcrwk10" localSheetId="5">#REF!</definedName>
    <definedName name="dcrwk10">#REF!</definedName>
    <definedName name="dcrwk11" localSheetId="5">#REF!</definedName>
    <definedName name="dcrwk11">#REF!</definedName>
    <definedName name="dcrwk12" localSheetId="5">#REF!</definedName>
    <definedName name="dcrwk12">#REF!</definedName>
    <definedName name="dcrwk2" localSheetId="5">#REF!</definedName>
    <definedName name="dcrwk2">#REF!</definedName>
    <definedName name="dcrwk3" localSheetId="5">#REF!</definedName>
    <definedName name="dcrwk3">#REF!</definedName>
    <definedName name="dcrwk4" localSheetId="5">#REF!</definedName>
    <definedName name="dcrwk4">#REF!</definedName>
    <definedName name="dcrwk5" localSheetId="5">#REF!</definedName>
    <definedName name="dcrwk5">#REF!</definedName>
    <definedName name="dcrwk6" localSheetId="5">#REF!</definedName>
    <definedName name="dcrwk6">#REF!</definedName>
    <definedName name="dcrwk7" localSheetId="5">#REF!</definedName>
    <definedName name="dcrwk7">#REF!</definedName>
    <definedName name="dcrwk8" localSheetId="5">#REF!</definedName>
    <definedName name="dcrwk8">#REF!</definedName>
    <definedName name="dcrwk9" localSheetId="5">#REF!</definedName>
    <definedName name="dcrwk9">#REF!</definedName>
    <definedName name="DCS" localSheetId="5">#REF!</definedName>
    <definedName name="DCS">#REF!</definedName>
    <definedName name="DC기성최종" localSheetId="5">#REF!</definedName>
    <definedName name="DC기성최종">#REF!</definedName>
    <definedName name="dd" localSheetId="5" hidden="1">#REF!</definedName>
    <definedName name="dd" hidden="1">#REF!</definedName>
    <definedName name="ddasdds" localSheetId="5">#REF!</definedName>
    <definedName name="ddasdds">#REF!</definedName>
    <definedName name="DDATA" localSheetId="5">#REF!</definedName>
    <definedName name="DDATA">#REF!</definedName>
    <definedName name="ddd" localSheetId="5">#REF!</definedName>
    <definedName name="ddd">#REF!</definedName>
    <definedName name="dddd">#N/A</definedName>
    <definedName name="DDDDA" localSheetId="5">BlankMacro1</definedName>
    <definedName name="DDDDA">BlankMacro1</definedName>
    <definedName name="DDDDCD" localSheetId="5" hidden="1">#REF!</definedName>
    <definedName name="DDDDCD" hidden="1">#REF!</definedName>
    <definedName name="ddddd" localSheetId="5" hidden="1">#REF!</definedName>
    <definedName name="ddddd" hidden="1">#REF!</definedName>
    <definedName name="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hidden="1">{#N/A,#N/A,FALSE,"조골재"}</definedName>
    <definedName name="DDDDDDDDDDD" localSheetId="5">#REF!</definedName>
    <definedName name="DDDDDDDDDDD">#REF!</definedName>
    <definedName name="ddddddddddddd" localSheetId="5">#REF!</definedName>
    <definedName name="ddddddddddddd">#REF!</definedName>
    <definedName name="DDDDDDDDDDDDDDDD">#N/A</definedName>
    <definedName name="DDDS" localSheetId="5">#REF!</definedName>
    <definedName name="DDDS">#REF!</definedName>
    <definedName name="DDDZONE" localSheetId="5">#REF!</definedName>
    <definedName name="DDDZONE">#REF!</definedName>
    <definedName name="DDE" localSheetId="5">#REF!</definedName>
    <definedName name="DDE">#REF!</definedName>
    <definedName name="DDEV" localSheetId="5">#REF!</definedName>
    <definedName name="DDEV">#REF!</definedName>
    <definedName name="D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R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J" hidden="1">{#N/A,#N/A,FALSE,"골재소요량";#N/A,#N/A,FALSE,"골재소요량"}</definedName>
    <definedName name="ddlkdkd">'[9]ABUT수량-A1'!$T$25</definedName>
    <definedName name="DDO" localSheetId="5">#REF!</definedName>
    <definedName name="DDO">#REF!</definedName>
    <definedName name="ddq" localSheetId="5">#REF!,#REF!</definedName>
    <definedName name="ddq">#REF!,#REF!</definedName>
    <definedName name="DDRG" localSheetId="5">#REF!</definedName>
    <definedName name="DDRG">#REF!</definedName>
    <definedName name="DDS" localSheetId="5">BlankMacro1</definedName>
    <definedName name="DDS">BlankMacro1</definedName>
    <definedName name="DDW" localSheetId="5">BlankMacro1</definedName>
    <definedName name="DDW">BlankMacro1</definedName>
    <definedName name="DE" localSheetId="5">#REF!</definedName>
    <definedName name="DE">#REF!</definedName>
    <definedName name="dea" localSheetId="5">#REF!</definedName>
    <definedName name="dea">#REF!</definedName>
    <definedName name="DeadFacter" localSheetId="5">#REF!</definedName>
    <definedName name="DeadFacter">#REF!</definedName>
    <definedName name="deck" localSheetId="5">#REF!</definedName>
    <definedName name="deck">#REF!</definedName>
    <definedName name="DECK.FINISHER" localSheetId="5">#REF!</definedName>
    <definedName name="DECK.FINISHER">#REF!</definedName>
    <definedName name="deck_ea" localSheetId="5">#REF!</definedName>
    <definedName name="deck_ea">#REF!</definedName>
    <definedName name="DECK_PLATE" localSheetId="5">#REF!</definedName>
    <definedName name="DECK_PLATE">#REF!</definedName>
    <definedName name="DEDED" localSheetId="5" hidden="1">#REF!</definedName>
    <definedName name="DEDED" hidden="1">#REF!</definedName>
    <definedName name="def" localSheetId="5">#REF!</definedName>
    <definedName name="def">#REF!</definedName>
    <definedName name="DEGER" localSheetId="5">#REF!</definedName>
    <definedName name="DEGER">#REF!</definedName>
    <definedName name="DelDC" localSheetId="5">#REF!</definedName>
    <definedName name="DelDC">#REF!</definedName>
    <definedName name="DelDm" localSheetId="5">#REF!</definedName>
    <definedName name="DelDm">#REF!</definedName>
    <definedName name="Delivery" localSheetId="5">#REF!</definedName>
    <definedName name="Delivery">#REF!</definedName>
    <definedName name="delta" localSheetId="5">#REF!</definedName>
    <definedName name="delta">#REF!</definedName>
    <definedName name="Delta1" localSheetId="5">#REF!</definedName>
    <definedName name="Delta1">#REF!</definedName>
    <definedName name="delta3" localSheetId="5">#REF!</definedName>
    <definedName name="delta3">#REF!</definedName>
    <definedName name="delta4" localSheetId="5">#REF!</definedName>
    <definedName name="delta4">#REF!</definedName>
    <definedName name="delta5" localSheetId="5">#REF!</definedName>
    <definedName name="delta5">#REF!</definedName>
    <definedName name="delta6" localSheetId="5">#REF!</definedName>
    <definedName name="delta6">#REF!</definedName>
    <definedName name="DelType" localSheetId="5">#REF!</definedName>
    <definedName name="DelType">#REF!</definedName>
    <definedName name="DEMO" localSheetId="5">#REF!</definedName>
    <definedName name="DEMO">#REF!</definedName>
    <definedName name="deptLookup" localSheetId="5">#REF!</definedName>
    <definedName name="deptLookup">#REF!</definedName>
    <definedName name="DEQS" localSheetId="5">#REF!</definedName>
    <definedName name="DEQS">#REF!</definedName>
    <definedName name="design" localSheetId="5">#REF!</definedName>
    <definedName name="design">#REF!</definedName>
    <definedName name="designout" localSheetId="5">#REF!</definedName>
    <definedName name="designout">#REF!</definedName>
    <definedName name="designTemp" localSheetId="5">#REF!</definedName>
    <definedName name="designTemp">#REF!</definedName>
    <definedName name="DETAIL1" localSheetId="5">CHOOSE(#REF!,#REF!,#REF!,#REF!,#REF!,#REF!,#REF!,#REF!,#REF!,#REF!)</definedName>
    <definedName name="DETAIL1">CHOOSE(#REF!,#REF!,#REF!,#REF!,#REF!,#REF!,#REF!,#REF!,#REF!,#REF!)</definedName>
    <definedName name="DETAIL2" localSheetId="5">CHOOSE(#REF!,"","","",#REF!)</definedName>
    <definedName name="DETAIL2">CHOOSE(#REF!,"","","",#REF!)</definedName>
    <definedName name="DETAIL3" localSheetId="5">CHOOSE(#REF!,"","",#REF!,"")</definedName>
    <definedName name="DETAIL3">CHOOSE(#REF!,"","",#REF!,"")</definedName>
    <definedName name="DETAILS" localSheetId="5">CHOOSE(#REF!,총괄수량표!공무1과,총괄수량표!공무2과)</definedName>
    <definedName name="DETAILS">CHOOSE(#REF!,[0]!공무1과,[0]!공무2과)</definedName>
    <definedName name="DF" localSheetId="5">#REF!</definedName>
    <definedName name="DF">#REF!</definedName>
    <definedName name="DFA" localSheetId="5">#REF!</definedName>
    <definedName name="DFA">#REF!</definedName>
    <definedName name="DFASDA" localSheetId="5">#REF!</definedName>
    <definedName name="DFASDA">#REF!</definedName>
    <definedName name="DFASDF" localSheetId="5" hidden="1">#REF!</definedName>
    <definedName name="DFASDF" hidden="1">#REF!</definedName>
    <definedName name="dfasf" localSheetId="5">#REF!</definedName>
    <definedName name="dfasf">#REF!</definedName>
    <definedName name="DFASFD" hidden="1">{#N/A,#N/A,FALSE,"골재소요량";#N/A,#N/A,FALSE,"골재소요량"}</definedName>
    <definedName name="DFBDF" localSheetId="5">#REF!</definedName>
    <definedName name="DFBDF">#REF!</definedName>
    <definedName name="dfd" localSheetId="5">#REF!</definedName>
    <definedName name="dfd">#REF!</definedName>
    <definedName name="DFDASFGDASG" hidden="1">{#N/A,#N/A,FALSE,"단가표지"}</definedName>
    <definedName name="DFDD" localSheetId="5">#REF!</definedName>
    <definedName name="DFDD">#REF!</definedName>
    <definedName name="DFDF" localSheetId="5">#REF!</definedName>
    <definedName name="DFDF">#REF!</definedName>
    <definedName name="DFDFDF" hidden="1">{#N/A,#N/A,FALSE,"단가표지"}</definedName>
    <definedName name="dfdfdfdf" localSheetId="5">#REF!</definedName>
    <definedName name="dfdfdfdf">#REF!</definedName>
    <definedName name="DFDR" localSheetId="5">#REF!</definedName>
    <definedName name="DFDR">#REF!</definedName>
    <definedName name="DFDSADFADSF" hidden="1">{#N/A,#N/A,FALSE,"2~8번"}</definedName>
    <definedName name="DFDSAFDFD" hidden="1">{#N/A,#N/A,FALSE,"부대1"}</definedName>
    <definedName name="DFDSAFSFG" hidden="1">{#N/A,#N/A,FALSE,"구조2"}</definedName>
    <definedName name="DFDSAGFDSAG" hidden="1">{#N/A,#N/A,FALSE,"혼합골재"}</definedName>
    <definedName name="DFDSFD" hidden="1">{#N/A,#N/A,FALSE,"속도"}</definedName>
    <definedName name="DFDSFDFDFD" hidden="1">{#N/A,#N/A,FALSE,"구조1"}</definedName>
    <definedName name="DFDSFDS" hidden="1">{#N/A,#N/A,FALSE,"부대2"}</definedName>
    <definedName name="DFDSSF" hidden="1">{#N/A,#N/A,FALSE,"이정표"}</definedName>
    <definedName name="DFEE" localSheetId="5" hidden="1">#REF!</definedName>
    <definedName name="DFEE" hidden="1">#REF!</definedName>
    <definedName name="DFERGH" localSheetId="5">#REF!</definedName>
    <definedName name="DFERGH">#REF!</definedName>
    <definedName name="DFES" localSheetId="5">#REF!</definedName>
    <definedName name="DFES">#REF!</definedName>
    <definedName name="dfesef" localSheetId="5">#REF!</definedName>
    <definedName name="dfesef">#REF!</definedName>
    <definedName name="dfetger" localSheetId="5">#REF!</definedName>
    <definedName name="dfetger">#REF!</definedName>
    <definedName name="dfff" localSheetId="5" hidden="1">#REF!</definedName>
    <definedName name="dfff" hidden="1">#REF!</definedName>
    <definedName name="d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ADSGAFDG" hidden="1">{#N/A,#N/A,FALSE,"운반시간"}</definedName>
    <definedName name="DFGD" localSheetId="5">#REF!</definedName>
    <definedName name="DFGD">#REF!</definedName>
    <definedName name="dfgdf" localSheetId="5">#REF!</definedName>
    <definedName name="dfgdf">#REF!</definedName>
    <definedName name="DFGDF465" localSheetId="5">#REF!</definedName>
    <definedName name="DFGDF465">#REF!</definedName>
    <definedName name="DFGDF8" localSheetId="5">#REF!</definedName>
    <definedName name="DFGDF8">#REF!</definedName>
    <definedName name="DFGDFDFGD" localSheetId="5">#REF!</definedName>
    <definedName name="DFGDFDFGD">#REF!</definedName>
    <definedName name="DFGDFG" localSheetId="5">#REF!</definedName>
    <definedName name="DFGDFG">#REF!</definedName>
    <definedName name="DFGDFGD" localSheetId="5">#REF!</definedName>
    <definedName name="DFGDFGD">#REF!</definedName>
    <definedName name="DFGDFV" localSheetId="5">#REF!</definedName>
    <definedName name="DFGDFV">#REF!</definedName>
    <definedName name="DFGDFVG" localSheetId="5">#REF!</definedName>
    <definedName name="DFGDFVG">#REF!</definedName>
    <definedName name="DFGDRG" localSheetId="5">#REF!</definedName>
    <definedName name="DFGDRG">#REF!</definedName>
    <definedName name="dfger" localSheetId="5">#REF!</definedName>
    <definedName name="dfger">#REF!</definedName>
    <definedName name="DFGERG" localSheetId="5">#REF!</definedName>
    <definedName name="DFGERG">#REF!</definedName>
    <definedName name="dfgfe" localSheetId="5">#REF!</definedName>
    <definedName name="dfgfe">#REF!</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hd" hidden="1">{#N/A,#N/A,FALSE,"토공2"}</definedName>
    <definedName name="DFGHDR" localSheetId="5">#REF!</definedName>
    <definedName name="DFGHDR">#REF!</definedName>
    <definedName name="dfgrdg" localSheetId="5">#REF!</definedName>
    <definedName name="dfgrdg">#REF!</definedName>
    <definedName name="DFGRDGFDGDF" localSheetId="5">#REF!</definedName>
    <definedName name="DFGRDGFDGDF">#REF!</definedName>
    <definedName name="DFGRG" localSheetId="5">#REF!</definedName>
    <definedName name="DFGRG">#REF!</definedName>
    <definedName name="dfh" localSheetId="5">BlankMacro1</definedName>
    <definedName name="dfh">BlankMacro1</definedName>
    <definedName name="DFHDRG" localSheetId="5">#REF!</definedName>
    <definedName name="DFHDRG">#REF!</definedName>
    <definedName name="DFHGDR" localSheetId="5">#REF!</definedName>
    <definedName name="DFHGDR">#REF!</definedName>
    <definedName name="DFHRD" localSheetId="5">#REF!</definedName>
    <definedName name="DFHRD">#REF!</definedName>
    <definedName name="DFHTRTR" localSheetId="5">#REF!</definedName>
    <definedName name="DFHTRTR">#REF!</definedName>
    <definedName name="DFHTRY" localSheetId="5">#REF!</definedName>
    <definedName name="DFHTRY">#REF!</definedName>
    <definedName name="DFHZ" localSheetId="5">#REF!</definedName>
    <definedName name="DFHZ">#REF!</definedName>
    <definedName name="dfjalk" localSheetId="5">#REF!</definedName>
    <definedName name="dfjalk">#REF!</definedName>
    <definedName name="dfjkklsf" localSheetId="5">BlankMacro1</definedName>
    <definedName name="dfjkklsf">BlankMacro1</definedName>
    <definedName name="DFKDA" localSheetId="5">#REF!</definedName>
    <definedName name="DFKDA">#REF!</definedName>
    <definedName name="dflu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rxg" localSheetId="5">#REF!</definedName>
    <definedName name="dfrxg">#REF!</definedName>
    <definedName name="DFS" localSheetId="5">#REF!</definedName>
    <definedName name="DFS">#REF!</definedName>
    <definedName name="dfsag" localSheetId="5">#REF!</definedName>
    <definedName name="dfsag">#REF!</definedName>
    <definedName name="dfsdf" localSheetId="5">BlankMacro1</definedName>
    <definedName name="dfsdf">BlankMacro1</definedName>
    <definedName name="DFSF" localSheetId="5">#REF!</definedName>
    <definedName name="DFSF">#REF!</definedName>
    <definedName name="dfsfsdf" localSheetId="5">#REF!</definedName>
    <definedName name="dfsfsdf">#REF!</definedName>
    <definedName name="DFSFSF" localSheetId="5">#REF!</definedName>
    <definedName name="DFSFSF">#REF!</definedName>
    <definedName name="dfsg" localSheetId="5">BlankMacro1</definedName>
    <definedName name="dfsg">BlankMacro1</definedName>
    <definedName name="DFSGTER" localSheetId="5">#REF!</definedName>
    <definedName name="DFSGTER">#REF!</definedName>
    <definedName name="DFSR" localSheetId="5">#REF!</definedName>
    <definedName name="DFSR">#REF!</definedName>
    <definedName name="dfsss" localSheetId="5">BlankMacro1</definedName>
    <definedName name="dfsss">BlankMacro1</definedName>
    <definedName name="DFS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TE" localSheetId="5">#REF!</definedName>
    <definedName name="DFTE">#REF!</definedName>
    <definedName name="dftyh" localSheetId="5">BlankMacro1</definedName>
    <definedName name="dftyh">BlankMacro1</definedName>
    <definedName name="dfuyluyl">[0]!dfuyluyl</definedName>
    <definedName name="DFUZ" localSheetId="5">#REF!</definedName>
    <definedName name="DFUZ">#REF!</definedName>
    <definedName name="dfweaf" localSheetId="5">#REF!</definedName>
    <definedName name="dfweaf">#REF!</definedName>
    <definedName name="DFWVDFSDVGHHJJJREHJJTRT" hidden="1">{#N/A,#N/A,FALSE,"운반시간"}</definedName>
    <definedName name="dfx" localSheetId="5">BlankMacro1</definedName>
    <definedName name="dfx">BlankMacro1</definedName>
    <definedName name="DFXVF" localSheetId="5">#REF!</definedName>
    <definedName name="DFXVF">#REF!</definedName>
    <definedName name="DFYRET" localSheetId="5">#REF!</definedName>
    <definedName name="DFYRET">#REF!</definedName>
    <definedName name="D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gasg" hidden="1">{#N/A,#N/A,FALSE,"조골재"}</definedName>
    <definedName name="dgdf" localSheetId="5">BlankMacro1</definedName>
    <definedName name="dgdf">BlankMacro1</definedName>
    <definedName name="DGDFGFGDG" hidden="1">{#N/A,#N/A,FALSE,"배수1"}</definedName>
    <definedName name="DGDG" hidden="1">{#N/A,#N/A,FALSE,"배수1"}</definedName>
    <definedName name="DGDR" localSheetId="5">#REF!</definedName>
    <definedName name="DGDR">#REF!</definedName>
    <definedName name="DGDRG" localSheetId="5">#REF!</definedName>
    <definedName name="DGDRG">#REF!</definedName>
    <definedName name="DGF" localSheetId="5">#REF!</definedName>
    <definedName name="DGF">#REF!</definedName>
    <definedName name="DGFDGF" localSheetId="5">#REF!</definedName>
    <definedName name="DGFDGF">#REF!</definedName>
    <definedName name="dgfgf" hidden="1">{#N/A,#N/A,FALSE,"2~8번"}</definedName>
    <definedName name="dgg" localSheetId="5">#REF!</definedName>
    <definedName name="dgg">#REF!</definedName>
    <definedName name="dggfdf" localSheetId="5">#REF!</definedName>
    <definedName name="dggfdf">#REF!</definedName>
    <definedName name="DGGGERF" localSheetId="5">#REF!</definedName>
    <definedName name="DGGGERF">#REF!</definedName>
    <definedName name="DGH" localSheetId="5">#REF!</definedName>
    <definedName name="DGH">#REF!</definedName>
    <definedName name="dghfd" localSheetId="5">BlankMacro1</definedName>
    <definedName name="dghfd">BlankMacro1</definedName>
    <definedName name="dghrtjh" localSheetId="5">#REF!</definedName>
    <definedName name="dghrtjh">#REF!</definedName>
    <definedName name="dg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gjhdj" localSheetId="5">BlankMacro1</definedName>
    <definedName name="dgjhdj">BlankMacro1</definedName>
    <definedName name="DGJHGF" localSheetId="5">BLCH</definedName>
    <definedName name="DGJHGF">BLCH</definedName>
    <definedName name="dgsas" hidden="1">{#N/A,#N/A,FALSE,"표지목차"}</definedName>
    <definedName name="dgsd" localSheetId="5">#REF!</definedName>
    <definedName name="dgsd">#REF!</definedName>
    <definedName name="DGSEGF" localSheetId="5">#REF!</definedName>
    <definedName name="DGSEGF">#REF!</definedName>
    <definedName name="DGSGD" localSheetId="5">#REF!</definedName>
    <definedName name="DGSGD">#REF!</definedName>
    <definedName name="DGSGFDSF" localSheetId="5">#REF!</definedName>
    <definedName name="DGSGFDSF">#REF!</definedName>
    <definedName name="d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d" localSheetId="5" hidden="1">#REF!</definedName>
    <definedName name="dhd" hidden="1">#REF!</definedName>
    <definedName name="DHDR" localSheetId="5">#REF!</definedName>
    <definedName name="DHDR">#REF!</definedName>
    <definedName name="dhj" hidden="1">{"'용역비'!$A$4:$C$8"}</definedName>
    <definedName name="dhljkdf" localSheetId="5">#REF!</definedName>
    <definedName name="dhljkdf">#REF!</definedName>
    <definedName name="DHS" localSheetId="5">#REF!</definedName>
    <definedName name="DHS">#REF!</definedName>
    <definedName name="dhsj" localSheetId="5">#REF!</definedName>
    <definedName name="dhsj">#REF!</definedName>
    <definedName name="dhtn" localSheetId="5">#REF!</definedName>
    <definedName name="dhtn">#REF!</definedName>
    <definedName name="DHVL" localSheetId="5">#REF!</definedName>
    <definedName name="DHVL">#REF!</definedName>
    <definedName name="DI" localSheetId="5">#REF!</definedName>
    <definedName name="DI">#REF!</definedName>
    <definedName name="DIA" localSheetId="5">#REF!</definedName>
    <definedName name="DIA">#REF!</definedName>
    <definedName name="dia_mm" localSheetId="5">#REF!</definedName>
    <definedName name="dia_mm">#REF!</definedName>
    <definedName name="DIA_MM1" localSheetId="5">#REF!</definedName>
    <definedName name="DIA_MM1">#REF!</definedName>
    <definedName name="dia_mm11" localSheetId="5">#REF!</definedName>
    <definedName name="dia_mm11">#REF!</definedName>
    <definedName name="dia_mm13" localSheetId="5">#REF!</definedName>
    <definedName name="dia_mm13">#REF!</definedName>
    <definedName name="DIAA" localSheetId="5">#REF!</definedName>
    <definedName name="DIAA">#REF!</definedName>
    <definedName name="DIAP10.1L" localSheetId="5">#REF!</definedName>
    <definedName name="DIAP10.1L">#REF!</definedName>
    <definedName name="DIAP10.1R" localSheetId="5">#REF!</definedName>
    <definedName name="DIAP10.1R">#REF!</definedName>
    <definedName name="DIAP10L" localSheetId="5">#REF!</definedName>
    <definedName name="DIAP10L">#REF!</definedName>
    <definedName name="DIAP10R" localSheetId="5">#REF!</definedName>
    <definedName name="DIAP10R">#REF!</definedName>
    <definedName name="DIAP3.1L" localSheetId="5">#REF!</definedName>
    <definedName name="DIAP3.1L">#REF!</definedName>
    <definedName name="DIAP3.1R" localSheetId="5">#REF!</definedName>
    <definedName name="DIAP3.1R">#REF!</definedName>
    <definedName name="DIAP3L" localSheetId="5">#REF!</definedName>
    <definedName name="DIAP3L">#REF!</definedName>
    <definedName name="DIAP3R" localSheetId="5">#REF!</definedName>
    <definedName name="DIAP3R">#REF!</definedName>
    <definedName name="DIAP4.1L" localSheetId="5">#REF!</definedName>
    <definedName name="DIAP4.1L">#REF!</definedName>
    <definedName name="DIAP4.1R" localSheetId="5">#REF!</definedName>
    <definedName name="DIAP4.1R">#REF!</definedName>
    <definedName name="DIAP4L" localSheetId="5">#REF!</definedName>
    <definedName name="DIAP4L">#REF!</definedName>
    <definedName name="DIAP4R" localSheetId="5">#REF!</definedName>
    <definedName name="DIAP4R">#REF!</definedName>
    <definedName name="DIAP5.1L" localSheetId="5">#REF!</definedName>
    <definedName name="DIAP5.1L">#REF!</definedName>
    <definedName name="DIAP5.1R" localSheetId="5">#REF!</definedName>
    <definedName name="DIAP5.1R">#REF!</definedName>
    <definedName name="DIAP5L" localSheetId="5">#REF!</definedName>
    <definedName name="DIAP5L">#REF!</definedName>
    <definedName name="DIAP5R" localSheetId="5">#REF!</definedName>
    <definedName name="DIAP5R">#REF!</definedName>
    <definedName name="DIAP6.1L" localSheetId="5">#REF!</definedName>
    <definedName name="DIAP6.1L">#REF!</definedName>
    <definedName name="DIAP6.1R" localSheetId="5">#REF!</definedName>
    <definedName name="DIAP6.1R">#REF!</definedName>
    <definedName name="DIAP6L" localSheetId="5">#REF!</definedName>
    <definedName name="DIAP6L">#REF!</definedName>
    <definedName name="DIAP6R" localSheetId="5">#REF!</definedName>
    <definedName name="DIAP6R">#REF!</definedName>
    <definedName name="DIAP7.1L" localSheetId="5">#REF!</definedName>
    <definedName name="DIAP7.1L">#REF!</definedName>
    <definedName name="DIAP7.1R" localSheetId="5">#REF!</definedName>
    <definedName name="DIAP7.1R">#REF!</definedName>
    <definedName name="DIAP7L" localSheetId="5">#REF!</definedName>
    <definedName name="DIAP7L">#REF!</definedName>
    <definedName name="DIAP7R" localSheetId="5">#REF!</definedName>
    <definedName name="DIAP7R">#REF!</definedName>
    <definedName name="DIAP8.1L" localSheetId="5">#REF!</definedName>
    <definedName name="DIAP8.1L">#REF!</definedName>
    <definedName name="DIAP8.1R" localSheetId="5">#REF!</definedName>
    <definedName name="DIAP8.1R">#REF!</definedName>
    <definedName name="DIAP8L" localSheetId="5">#REF!</definedName>
    <definedName name="DIAP8L">#REF!</definedName>
    <definedName name="DIAP8R" localSheetId="5">#REF!</definedName>
    <definedName name="DIAP8R">#REF!</definedName>
    <definedName name="DIAP9.1L" localSheetId="5">#REF!</definedName>
    <definedName name="DIAP9.1L">#REF!</definedName>
    <definedName name="DIAP9.1R" localSheetId="5">#REF!</definedName>
    <definedName name="DIAP9.1R">#REF!</definedName>
    <definedName name="DIAP9L" localSheetId="5">#REF!</definedName>
    <definedName name="DIAP9L">#REF!</definedName>
    <definedName name="DIAP9R" localSheetId="5">#REF!</definedName>
    <definedName name="DIAP9R">#REF!</definedName>
    <definedName name="dieng" localSheetId="5">#REF!</definedName>
    <definedName name="dieng">#REF!</definedName>
    <definedName name="DIFFUSE" localSheetId="5">#REF!</definedName>
    <definedName name="DIFFUSE">#REF!</definedName>
    <definedName name="Dij" localSheetId="5">#REF!</definedName>
    <definedName name="Dij">#REF!</definedName>
    <definedName name="direction" localSheetId="5">#REF!</definedName>
    <definedName name="direction">#REF!</definedName>
    <definedName name="dirout" localSheetId="5">#REF!</definedName>
    <definedName name="dirout">#REF!</definedName>
    <definedName name="dirwjdtj" localSheetId="5">#REF!</definedName>
    <definedName name="dirwjdtj">#REF!</definedName>
    <definedName name="dist_bin1" localSheetId="5" hidden="1">#REF!</definedName>
    <definedName name="dist_bin1" hidden="1">#REF!</definedName>
    <definedName name="dist_value1" localSheetId="5" hidden="1">#REF!</definedName>
    <definedName name="dist_value1" hidden="1">#REF!</definedName>
    <definedName name="disuf">'[10]1.설계조건'!$P$33</definedName>
    <definedName name="d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d">{"Book1","부대-(표지판,데리,가드).xls","부대-(낙,차,중분대).xls"}</definedName>
    <definedName name="djfhka" localSheetId="5">#REF!</definedName>
    <definedName name="djfhka">#REF!</definedName>
    <definedName name="DJHFJ" localSheetId="5">#REF!</definedName>
    <definedName name="DJHFJ">#REF!</definedName>
    <definedName name="DJHGFDJHGF" localSheetId="5">BLCH</definedName>
    <definedName name="DJHGFDJHGF">BLCH</definedName>
    <definedName name="DJKDKS.KD.S." hidden="1">{#N/A,#N/A,FALSE,"골재소요량";#N/A,#N/A,FALSE,"골재소요량"}</definedName>
    <definedName name="DJKFJ" localSheetId="5">#REF!</definedName>
    <definedName name="DJKFJ">#REF!</definedName>
    <definedName name="djrr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jtdrj">[0]!djtdrj</definedName>
    <definedName name="djthka" localSheetId="5">#REF!</definedName>
    <definedName name="djthka">#REF!</definedName>
    <definedName name="dk" localSheetId="5">#REF!</definedName>
    <definedName name="dk">#REF!</definedName>
    <definedName name="DKARJ" localSheetId="5">#REF!</definedName>
    <definedName name="DKARJ">#REF!</definedName>
    <definedName name="dkd" localSheetId="5">#REF!</definedName>
    <definedName name="dkd">#REF!</definedName>
    <definedName name="DKDK" localSheetId="5">#REF!</definedName>
    <definedName name="DKDK">#REF!</definedName>
    <definedName name="dkdkdkdkd" hidden="1">{#N/A,#N/A,FALSE,"명세표"}</definedName>
    <definedName name="DKE" localSheetId="5">BlankMacro1</definedName>
    <definedName name="DKE">BlankMacro1</definedName>
    <definedName name="DKFAJKL" localSheetId="5">#REF!</definedName>
    <definedName name="DKFAJKL">#REF!</definedName>
    <definedName name="DKFDKF" localSheetId="5" hidden="1">#REF!</definedName>
    <definedName name="DKFDKF" hidden="1">#REF!</definedName>
    <definedName name="dkfjkasjdkljweifjkldjkdjaskljklajslkjdcm어ㅏㅓ마ㅣ너랩쟏러ㅏㅇ너ㅏㅓ러너아러ㅏㅏ추픜퉈ㅕㅗㅕㅗ뎌ㅗ버ㅑ댜ㅕ벼ㅑㄷ개뎌ㅐㄱ아러ㅏ어ㅏ라ㅓㅏㅇ랑로홓허ㅗㅇ호ㅓ모ㅓㅇ호ㅓㅇ현ㅋ오ㅓㅗㅕ뎌바ㅗ댜져댄ㅇㄹ마ㅓ아ㅓ라ㅓㅁ어ㅗ머ㅗㅊ코처ㅗ퍼ㅗㅓ포포" hidden="1">{#N/A,#N/A,FALSE,"2~8번"}</definedName>
    <definedName name="DKFJLE" localSheetId="5">#REF!</definedName>
    <definedName name="DKFJLE">#REF!</definedName>
    <definedName name="DKFK" localSheetId="5">#REF!</definedName>
    <definedName name="DKFK">#REF!</definedName>
    <definedName name="DKGK" localSheetId="5">BlankMacro1</definedName>
    <definedName name="DKGK">BlankMacro1</definedName>
    <definedName name="DKGLS" hidden="1">{#N/A,#N/A,FALSE,"조골재"}</definedName>
    <definedName name="DKJFL" localSheetId="5">BlankMacro1</definedName>
    <definedName name="DKJFL">BlankMacro1</definedName>
    <definedName name="DKJKF" localSheetId="5">#REF!</definedName>
    <definedName name="DKJKF">#REF!</definedName>
    <definedName name="dkklgkajsdkf" hidden="1">{#N/A,#N/A,FALSE,"조골재"}</definedName>
    <definedName name="DKLJD" localSheetId="5">#REF!</definedName>
    <definedName name="DKLJD">#REF!</definedName>
    <definedName name="dklsfj" localSheetId="5">#REF!</definedName>
    <definedName name="dklsfj">#REF!</definedName>
    <definedName name="dkluyl">[0]!hgdkkdty</definedName>
    <definedName name="dks" localSheetId="5">#REF!</definedName>
    <definedName name="dks">#REF!</definedName>
    <definedName name="DKSG" localSheetId="5" hidden="1">#REF!</definedName>
    <definedName name="DKSG" hidden="1">#REF!</definedName>
    <definedName name="DKSGMLWJD" localSheetId="5" hidden="1">#REF!</definedName>
    <definedName name="DKSGMLWJD" hidden="1">#REF!</definedName>
    <definedName name="dk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tmzhsrlcmd" localSheetId="5">#REF!</definedName>
    <definedName name="dktmzhsrlcmd">#REF!</definedName>
    <definedName name="DKTTTK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tuluy">[0]!dktuluy</definedName>
    <definedName name="dk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TYDK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TYHKH" hidden="1">{#N/A,#N/A,TRUE,"토적및재료집계";#N/A,#N/A,TRUE,"토적및재료집계";#N/A,#N/A,TRUE,"단위량"}</definedName>
    <definedName name="dktyk">[0]!dktyk</definedName>
    <definedName name="DKTYKYD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TYYH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TYY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uuktyytk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ydk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y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YTKDYT">[0]!DKYTKDYT</definedName>
    <definedName name="DL" localSheetId="5">#REF!</definedName>
    <definedName name="DL">#REF!</definedName>
    <definedName name="DL_L1" localSheetId="5">#REF!</definedName>
    <definedName name="DL_L1">#REF!</definedName>
    <definedName name="DL_L2" localSheetId="5">#REF!</definedName>
    <definedName name="DL_L2">#REF!</definedName>
    <definedName name="DLA" localSheetId="5">#REF!</definedName>
    <definedName name="DLA">#REF!</definedName>
    <definedName name="DLATL" localSheetId="5">#REF!</definedName>
    <definedName name="DLATL">#REF!</definedName>
    <definedName name="DLAWHDDLF" localSheetId="5">#REF!</definedName>
    <definedName name="DLAWHDDLF">#REF!</definedName>
    <definedName name="DLDK" hidden="1">{#N/A,#N/A,FALSE,"표지목차"}</definedName>
    <definedName name="dldldldll" localSheetId="5" hidden="1">#REF!</definedName>
    <definedName name="dldldldll" hidden="1">#REF!</definedName>
    <definedName name="DLFDML12" localSheetId="5">BlankMacro1</definedName>
    <definedName name="DLFDML12">BlankMacro1</definedName>
    <definedName name="DLFE" localSheetId="5">#REF!</definedName>
    <definedName name="DLFE">#REF!</definedName>
    <definedName name="dlfm" localSheetId="5">#REF!</definedName>
    <definedName name="dlfm">#REF!</definedName>
    <definedName name="DLFO" localSheetId="5">#REF!</definedName>
    <definedName name="DLFO">#REF!</definedName>
    <definedName name="DLGKSFWN" localSheetId="5" hidden="1">#REF!</definedName>
    <definedName name="DLGKSFWN" hidden="1">#REF!</definedName>
    <definedName name="dljsaldjfl" localSheetId="5">#REF!</definedName>
    <definedName name="dljsaldjfl">#REF!</definedName>
    <definedName name="dlk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LQ" localSheetId="5">#REF!</definedName>
    <definedName name="DLQ">#REF!</definedName>
    <definedName name="DLRLED" localSheetId="5">#REF!</definedName>
    <definedName name="DLRLED">#REF!</definedName>
    <definedName name="DLSDF" localSheetId="5">#REF!</definedName>
    <definedName name="DLSDF">#REF!</definedName>
    <definedName name="dlskjkd" hidden="1">{#N/A,#N/A,FALSE,"조골재"}</definedName>
    <definedName name="DLSTH" localSheetId="5">#REF!</definedName>
    <definedName name="DLSTH">#REF!</definedName>
    <definedName name="DLTD" localSheetId="5">#REF!</definedName>
    <definedName name="DLTD">#REF!</definedName>
    <definedName name="DLTED" localSheetId="5">#REF!</definedName>
    <definedName name="DLTED">#REF!</definedName>
    <definedName name="DLTES" localSheetId="5">#REF!</definedName>
    <definedName name="DLTES">#REF!</definedName>
    <definedName name="DLTS" localSheetId="5">#REF!</definedName>
    <definedName name="DLTS">#REF!</definedName>
    <definedName name="dluydlu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ma" hidden="1">{#N/A,#N/A,FALSE,"단가표지"}</definedName>
    <definedName name="DMF" localSheetId="5">[11]!BlankMacro1</definedName>
    <definedName name="DMF">[11]!BlankMacro1</definedName>
    <definedName name="dmltjd" localSheetId="5">#REF!</definedName>
    <definedName name="dmltjd">#REF!</definedName>
    <definedName name="DMsum" localSheetId="5">#REF!</definedName>
    <definedName name="DMsum">#REF!</definedName>
    <definedName name="dn" hidden="1">{#N/A,#N/A,FALSE,"혼합골재"}</definedName>
    <definedName name="DNFLSKF" localSheetId="5">ErrorHandler_1</definedName>
    <definedName name="DNFLSKF">ErrorHandler_1</definedName>
    <definedName name="DNGFHGF" localSheetId="5">#REF!</definedName>
    <definedName name="DNGFHGF">#REF!</definedName>
    <definedName name="DNJS" localSheetId="5">#REF!</definedName>
    <definedName name="DNJS">#REF!</definedName>
    <definedName name="dns" hidden="1">{#N/A,#N/A,FALSE,"운반시간"}</definedName>
    <definedName name="DO" localSheetId="5">#REF!</definedName>
    <definedName name="DO">#REF!</definedName>
    <definedName name="Document_array">{"서울냉천 3차( 5. 6-7).xls","Sheet1"}</definedName>
    <definedName name="Documents_array" localSheetId="5">#REF!</definedName>
    <definedName name="Documents_array">#REF!</definedName>
    <definedName name="DOGUB" localSheetId="5">#REF!</definedName>
    <definedName name="DOGUB">#REF!</definedName>
    <definedName name="DON" localSheetId="5">#REF!</definedName>
    <definedName name="DON">#REF!</definedName>
    <definedName name="DONG1" localSheetId="5">#REF!</definedName>
    <definedName name="DONG1">#REF!</definedName>
    <definedName name="DONG2" localSheetId="5">#REF!</definedName>
    <definedName name="DONG2">#REF!</definedName>
    <definedName name="doo">{"Book1","부대-(표지판,데리,가드).xls","부대-(낙,차,중분대).xls"}</definedName>
    <definedName name="DOOR1_H" localSheetId="5">#REF!</definedName>
    <definedName name="DOOR1_H">#REF!</definedName>
    <definedName name="DOOR1_W" localSheetId="5">#REF!</definedName>
    <definedName name="DOOR1_W">#REF!</definedName>
    <definedName name="DOOR2_H" localSheetId="5">#REF!</definedName>
    <definedName name="DOOR2_H">#REF!</definedName>
    <definedName name="DOOR2_W" localSheetId="5">#REF!</definedName>
    <definedName name="DOOR2_W">#REF!</definedName>
    <definedName name="DOOR3_H" localSheetId="5">#REF!</definedName>
    <definedName name="DOOR3_H">#REF!</definedName>
    <definedName name="DOOR3_N" localSheetId="5">#REF!</definedName>
    <definedName name="DOOR3_N">#REF!</definedName>
    <definedName name="DOOR3_W" localSheetId="5">#REF!</definedName>
    <definedName name="DOOR3_W">#REF!</definedName>
    <definedName name="DOWEL" localSheetId="5">#REF!</definedName>
    <definedName name="DOWEL">#REF!</definedName>
    <definedName name="dp" localSheetId="5">#REF!</definedName>
    <definedName name="dp">#REF!</definedName>
    <definedName name="dpae" localSheetId="5">#REF!</definedName>
    <definedName name="dpae">#REF!</definedName>
    <definedName name="dped" localSheetId="5">#REF!</definedName>
    <definedName name="dped">#REF!</definedName>
    <definedName name="dpel" localSheetId="5">#REF!</definedName>
    <definedName name="dpel">#REF!</definedName>
    <definedName name="DPI" localSheetId="5">#REF!</definedName>
    <definedName name="DPI">#REF!</definedName>
    <definedName name="DQW" localSheetId="5">#REF!</definedName>
    <definedName name="DQW">#REF!</definedName>
    <definedName name="DRDEWF" localSheetId="5">#REF!</definedName>
    <definedName name="DRDEWF">#REF!</definedName>
    <definedName name="DRDS" localSheetId="5">#REF!</definedName>
    <definedName name="DRDS">#REF!</definedName>
    <definedName name="drefdfd" localSheetId="5">#REF!</definedName>
    <definedName name="drefdfd">#REF!</definedName>
    <definedName name="drg" localSheetId="5">#REF!</definedName>
    <definedName name="drg">#REF!</definedName>
    <definedName name="DRGEBF" localSheetId="5">#REF!</definedName>
    <definedName name="DRGEBF">#REF!</definedName>
    <definedName name="drger" localSheetId="5">#REF!</definedName>
    <definedName name="drger">#REF!</definedName>
    <definedName name="DRGFSD" localSheetId="5">#REF!</definedName>
    <definedName name="DRGFSD">#REF!</definedName>
    <definedName name="drggh" localSheetId="5">#REF!</definedName>
    <definedName name="drggh">#REF!</definedName>
    <definedName name="DRHBF" localSheetId="5">#REF!</definedName>
    <definedName name="DRHBF">#REF!</definedName>
    <definedName name="DRHCBF" localSheetId="5">#REF!</definedName>
    <definedName name="DRHCBF">#REF!</definedName>
    <definedName name="drherg" localSheetId="5">#REF!</definedName>
    <definedName name="drherg">#REF!</definedName>
    <definedName name="DRHTRH" localSheetId="5">#REF!</definedName>
    <definedName name="DRHTRH">#REF!</definedName>
    <definedName name="DRIVE" localSheetId="5">#REF!</definedName>
    <definedName name="DRIVE">#REF!</definedName>
    <definedName name="DROW">#N/A</definedName>
    <definedName name="drsg" localSheetId="5">#REF!</definedName>
    <definedName name="drsg">#REF!</definedName>
    <definedName name="DRsum" localSheetId="5">#REF!</definedName>
    <definedName name="DRsum">#REF!</definedName>
    <definedName name="DRTRTDKGMUKRT" localSheetId="5">#REF!</definedName>
    <definedName name="DRTRTDKGMUKRT">#REF!</definedName>
    <definedName name="DRXSZH" localSheetId="5">#REF!</definedName>
    <definedName name="DRXSZH">#REF!</definedName>
    <definedName name="DS" localSheetId="5">#REF!</definedName>
    <definedName name="DS">#REF!</definedName>
    <definedName name="Ds_h" localSheetId="5">#REF!</definedName>
    <definedName name="Ds_h">#REF!</definedName>
    <definedName name="DSA" localSheetId="5">#REF!</definedName>
    <definedName name="DSA">#REF!</definedName>
    <definedName name="dsaf" hidden="1">{#N/A,#N/A,FALSE,"조골재"}</definedName>
    <definedName name="dsaf_1" hidden="1">{#N/A,#N/A,FALSE,"조골재"}</definedName>
    <definedName name="dsag" localSheetId="5">#REF!</definedName>
    <definedName name="dsag">#REF!</definedName>
    <definedName name="dsaghh" localSheetId="5">#REF!</definedName>
    <definedName name="dsaghh">#REF!</definedName>
    <definedName name="dsajkjqoeiwuoidashcdjnvcnxcbnxbnnzxnzxjajfdmnmadkqiequierherjdshfdjhajhfjahjdadsj" localSheetId="5" hidden="1">#REF!</definedName>
    <definedName name="dsajkjqoeiwuoidashcdjnvcnxcbnxbnnzxnzxjajfdmnmadkqiequierherjdshfdjhajhfjahjdadsj" hidden="1">#REF!</definedName>
    <definedName name="DSAㅗㅜㅇㄹ" hidden="1">{#N/A,#N/A,FALSE,"단가표지"}</definedName>
    <definedName name="dsdgsa" hidden="1">{#N/A,#N/A,FALSE,"조골재"}</definedName>
    <definedName name="dsDS" localSheetId="5">#REF!</definedName>
    <definedName name="dsDS">#REF!</definedName>
    <definedName name="dsdwdw" localSheetId="5">#REF!</definedName>
    <definedName name="dsdwdw">#REF!</definedName>
    <definedName name="DSE" localSheetId="5">#REF!</definedName>
    <definedName name="DSE">#REF!</definedName>
    <definedName name="DSF" hidden="1">{#N/A,#N/A,FALSE,"골재소요량";#N/A,#N/A,FALSE,"골재소요량"}</definedName>
    <definedName name="DSF_1" hidden="1">{#N/A,#N/A,FALSE,"골재소요량";#N/A,#N/A,FALSE,"골재소요량"}</definedName>
    <definedName name="DSFAS" localSheetId="5">#REF!</definedName>
    <definedName name="DSFAS">#REF!</definedName>
    <definedName name="DSFDS">#N/A</definedName>
    <definedName name="dsfdsa">#N/A</definedName>
    <definedName name="dsfg" hidden="1">{#N/A,#N/A,FALSE,"속도"}</definedName>
    <definedName name="DSFGRF" localSheetId="5">#REF!</definedName>
    <definedName name="DSFGRF">#REF!</definedName>
    <definedName name="dsfjsk">[0]!dsfjsk</definedName>
    <definedName name="DSFS" localSheetId="5">#REF!</definedName>
    <definedName name="DSFS">#REF!</definedName>
    <definedName name="DSFSD" localSheetId="5">#REF!</definedName>
    <definedName name="DSFSD">#REF!</definedName>
    <definedName name="dsfsdf" localSheetId="5">#REF!</definedName>
    <definedName name="dsfsdf">#REF!</definedName>
    <definedName name="dsfsdfds" localSheetId="5" hidden="1">#REF!</definedName>
    <definedName name="dsfsdfds" hidden="1">#REF!</definedName>
    <definedName name="dsg" localSheetId="5">BlankMacro1</definedName>
    <definedName name="dsg">BlankMacro1</definedName>
    <definedName name="dsgfggg" localSheetId="5" hidden="1">#REF!</definedName>
    <definedName name="dsgfggg" hidden="1">#REF!</definedName>
    <definedName name="DSGHE" hidden="1">{#N/A,#N/A,FALSE,"단가표지"}</definedName>
    <definedName name="dsgre" localSheetId="5">#REF!</definedName>
    <definedName name="dsgre">#REF!</definedName>
    <definedName name="dsh" localSheetId="5">#REF!</definedName>
    <definedName name="dsh">#REF!</definedName>
    <definedName name="dshn" localSheetId="5">#REF!</definedName>
    <definedName name="dshn">#REF!</definedName>
    <definedName name="dsk" localSheetId="5">#REF!</definedName>
    <definedName name="dsk">#REF!</definedName>
    <definedName name="DSKFJL" localSheetId="5">#REF!</definedName>
    <definedName name="DSKFJL">#REF!</definedName>
    <definedName name="DSO" localSheetId="5">#REF!</definedName>
    <definedName name="DSO">#REF!</definedName>
    <definedName name="DSRERF" localSheetId="5">#REF!</definedName>
    <definedName name="DSRERF">#REF!</definedName>
    <definedName name="dsrf" localSheetId="5">#REF!</definedName>
    <definedName name="dsrf">#REF!</definedName>
    <definedName name="dss" localSheetId="5">#REF!</definedName>
    <definedName name="dss">#REF!</definedName>
    <definedName name="DSSDS" hidden="1">{#N/A,#N/A,FALSE,"명세표"}</definedName>
    <definedName name="dstfd" localSheetId="5">#REF!</definedName>
    <definedName name="dstfd">#REF!</definedName>
    <definedName name="dsv" localSheetId="5">[0]!BlankMacro1</definedName>
    <definedName name="dsv">[0]!BlankMacro1</definedName>
    <definedName name="dsvfb" localSheetId="5">#REF!</definedName>
    <definedName name="dsvfb">#REF!</definedName>
    <definedName name="DSVFSD" localSheetId="5">#REF!</definedName>
    <definedName name="DSVFSD">#REF!</definedName>
    <definedName name="dsvn" localSheetId="5">#REF!</definedName>
    <definedName name="dsvn">#REF!</definedName>
    <definedName name="DSVP" localSheetId="5">#REF!</definedName>
    <definedName name="DSVP">#REF!</definedName>
    <definedName name="DSZFSDGF" localSheetId="5">#REF!</definedName>
    <definedName name="DSZFSDGF">#REF!</definedName>
    <definedName name="DTF" localSheetId="5">#REF!</definedName>
    <definedName name="DTF">#REF!</definedName>
    <definedName name="DTHKK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jr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KK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kt6">[0]!dtkt6</definedName>
    <definedName name="dtkujhng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kuljhdk">[0]!dtkuljhdk</definedName>
    <definedName name="dtkuluu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KUTKDY" hidden="1">{#N/A,#N/A,TRUE,"토적및재료집계";#N/A,#N/A,TRUE,"토적및재료집계";#N/A,#N/A,TRUE,"단위량"}</definedName>
    <definedName name="dtky">{#N/A,#N/A,TRUE,"토적및재료집계";#N/A,#N/A,TRUE,"토적및재료집계";#N/A,#N/A,TRUE,"단위량"}</definedName>
    <definedName name="dtky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KYKT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KYKYT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kykytkty">[0]!dtkykytkty</definedName>
    <definedName name="DTKYT">[0]!DTKYT</definedName>
    <definedName name="dtrg" localSheetId="5">#REF!</definedName>
    <definedName name="dtrg">#REF!</definedName>
    <definedName name="dtrtrt" localSheetId="5">#REF!</definedName>
    <definedName name="dtrtrt">#REF!</definedName>
    <definedName name="dtukllt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ukluy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ululy">[0]!dtululy</definedName>
    <definedName name="dtyk">[0]!dtyk</definedName>
    <definedName name="DTYKDYTDK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ykdy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YKTDY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ykykk">[0]!dtykykk</definedName>
    <definedName name="DTYKYT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UCK" localSheetId="5">#REF!</definedName>
    <definedName name="DUCK">#REF!</definedName>
    <definedName name="DUCK.XLS" localSheetId="5">#REF!</definedName>
    <definedName name="DUCK.XLS">#REF!</definedName>
    <definedName name="dukuyllu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umppr" localSheetId="5">#REF!</definedName>
    <definedName name="dumppr">#REF!</definedName>
    <definedName name="Dv" localSheetId="5">#REF!</definedName>
    <definedName name="Dv">#REF!</definedName>
    <definedName name="DVDSF" localSheetId="5">#REF!</definedName>
    <definedName name="DVDSF">#REF!</definedName>
    <definedName name="DVSDVS" localSheetId="5">#REF!</definedName>
    <definedName name="DVSDVS">#REF!</definedName>
    <definedName name="DVSF" localSheetId="5">#REF!</definedName>
    <definedName name="DVSF">#REF!</definedName>
    <definedName name="DW" hidden="1">{#N/A,#N/A,FALSE,"배수2"}</definedName>
    <definedName name="DW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EFKJKJVKJSLSLDLJDLF" hidden="1">{#N/A,#N/A,FALSE,"2~8번"}</definedName>
    <definedName name="dwesr" localSheetId="5">#REF!</definedName>
    <definedName name="dwesr">#REF!</definedName>
    <definedName name="DWFDW" localSheetId="5">#REF!</definedName>
    <definedName name="DWFDW">#REF!</definedName>
    <definedName name="DWS" localSheetId="5">BlankMacro1</definedName>
    <definedName name="DWS">BlankMacro1</definedName>
    <definedName name="dwww" localSheetId="5">#REF!</definedName>
    <definedName name="dwww">#REF!</definedName>
    <definedName name="dx" localSheetId="5">'[8] 설계내역서.xlsx'!dx</definedName>
    <definedName name="dx">'[8] 설계내역서.xlsx'!dx</definedName>
    <definedName name="DX10L" localSheetId="5">#REF!</definedName>
    <definedName name="DX10L">#REF!</definedName>
    <definedName name="DX10R" localSheetId="5">#REF!</definedName>
    <definedName name="DX10R">#REF!</definedName>
    <definedName name="DX3L" localSheetId="5">#REF!</definedName>
    <definedName name="DX3L">#REF!</definedName>
    <definedName name="DX3R" localSheetId="5">#REF!</definedName>
    <definedName name="DX3R">#REF!</definedName>
    <definedName name="DX4L" localSheetId="5">#REF!</definedName>
    <definedName name="DX4L">#REF!</definedName>
    <definedName name="DX4R" localSheetId="5">#REF!</definedName>
    <definedName name="DX4R">#REF!</definedName>
    <definedName name="DX5L" localSheetId="5">#REF!</definedName>
    <definedName name="DX5L">#REF!</definedName>
    <definedName name="DX5R" localSheetId="5">#REF!</definedName>
    <definedName name="DX5R">#REF!</definedName>
    <definedName name="DX6L" localSheetId="5">#REF!</definedName>
    <definedName name="DX6L">#REF!</definedName>
    <definedName name="DX6R" localSheetId="5">#REF!</definedName>
    <definedName name="DX6R">#REF!</definedName>
    <definedName name="DX7L" localSheetId="5">#REF!</definedName>
    <definedName name="DX7L">#REF!</definedName>
    <definedName name="DX7R" localSheetId="5">#REF!</definedName>
    <definedName name="DX7R">#REF!</definedName>
    <definedName name="DX8L" localSheetId="5">#REF!</definedName>
    <definedName name="DX8L">#REF!</definedName>
    <definedName name="DX8R" localSheetId="5">#REF!</definedName>
    <definedName name="DX8R">#REF!</definedName>
    <definedName name="DX9L" localSheetId="5">#REF!</definedName>
    <definedName name="DX9L">#REF!</definedName>
    <definedName name="DX9R" localSheetId="5">#REF!</definedName>
    <definedName name="DX9R">#REF!</definedName>
    <definedName name="DXFBDF" localSheetId="5">#REF!</definedName>
    <definedName name="DXFBDF">#REF!</definedName>
    <definedName name="dxvdsv" localSheetId="5">#REF!</definedName>
    <definedName name="dxvdsv">#REF!</definedName>
    <definedName name="DXVFSD" localSheetId="5">#REF!</definedName>
    <definedName name="DXVFSD">#REF!</definedName>
    <definedName name="DXXC" localSheetId="5">#REF!</definedName>
    <definedName name="DXXC">#REF!</definedName>
    <definedName name="DXZ" localSheetId="5">BlankMacro1</definedName>
    <definedName name="DXZ">BlankMacro1</definedName>
    <definedName name="DY10L" localSheetId="5">#REF!</definedName>
    <definedName name="DY10L">#REF!</definedName>
    <definedName name="DY10R" localSheetId="5">#REF!</definedName>
    <definedName name="DY10R">#REF!</definedName>
    <definedName name="DY3L" localSheetId="5">#REF!</definedName>
    <definedName name="DY3L">#REF!</definedName>
    <definedName name="DY3R" localSheetId="5">#REF!</definedName>
    <definedName name="DY3R">#REF!</definedName>
    <definedName name="DY4L" localSheetId="5">#REF!</definedName>
    <definedName name="DY4L">#REF!</definedName>
    <definedName name="DY4R" localSheetId="5">#REF!</definedName>
    <definedName name="DY4R">#REF!</definedName>
    <definedName name="DY5L" localSheetId="5">#REF!</definedName>
    <definedName name="DY5L">#REF!</definedName>
    <definedName name="DY5R" localSheetId="5">#REF!</definedName>
    <definedName name="DY5R">#REF!</definedName>
    <definedName name="DY6L" localSheetId="5">#REF!</definedName>
    <definedName name="DY6L">#REF!</definedName>
    <definedName name="DY6R" localSheetId="5">#REF!</definedName>
    <definedName name="DY6R">#REF!</definedName>
    <definedName name="DY7L" localSheetId="5">#REF!</definedName>
    <definedName name="DY7L">#REF!</definedName>
    <definedName name="DY7R" localSheetId="5">#REF!</definedName>
    <definedName name="DY7R">#REF!</definedName>
    <definedName name="DY8L" localSheetId="5">#REF!</definedName>
    <definedName name="DY8L">#REF!</definedName>
    <definedName name="DY8R" localSheetId="5">#REF!</definedName>
    <definedName name="DY8R">#REF!</definedName>
    <definedName name="DY9L" localSheetId="5">#REF!</definedName>
    <definedName name="DY9L">#REF!</definedName>
    <definedName name="DY9R" localSheetId="5">#REF!</definedName>
    <definedName name="DY9R">#REF!</definedName>
    <definedName name="DYKDTY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YKDTYKDT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YTKKYTDK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YTKTY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YTKYT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yullu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Z" localSheetId="5">BlankMacro1</definedName>
    <definedName name="DZ">BlankMacro1</definedName>
    <definedName name="DZSCFZSC" localSheetId="5">#REF!</definedName>
    <definedName name="DZSCFZSC">#REF!</definedName>
    <definedName name="D열" localSheetId="5">#REF!</definedName>
    <definedName name="D열">#REF!</definedName>
    <definedName name="E" localSheetId="5">#REF!</definedName>
    <definedName name="E">#REF!</definedName>
    <definedName name="E_1" localSheetId="5">#REF!</definedName>
    <definedName name="E_1">#REF!</definedName>
    <definedName name="E_13" localSheetId="5">#REF!</definedName>
    <definedName name="E_13">#REF!</definedName>
    <definedName name="E_16" localSheetId="5">#REF!</definedName>
    <definedName name="E_16">#REF!</definedName>
    <definedName name="E_19" localSheetId="5">#REF!</definedName>
    <definedName name="E_19">#REF!</definedName>
    <definedName name="e_2" localSheetId="5">#REF!</definedName>
    <definedName name="e_2">#REF!</definedName>
    <definedName name="E_22" localSheetId="5">#REF!</definedName>
    <definedName name="E_22">#REF!</definedName>
    <definedName name="E_25" localSheetId="5">#REF!</definedName>
    <definedName name="E_25">#REF!</definedName>
    <definedName name="E_29" localSheetId="5">#REF!</definedName>
    <definedName name="E_29">#REF!</definedName>
    <definedName name="e1_e" localSheetId="5">#REF!</definedName>
    <definedName name="e1_e">#REF!</definedName>
    <definedName name="e1_ea" localSheetId="5">#REF!</definedName>
    <definedName name="e1_ea">#REF!</definedName>
    <definedName name="E10M" localSheetId="5">#REF!</definedName>
    <definedName name="E10M">#REF!</definedName>
    <definedName name="E10P" localSheetId="5">#REF!</definedName>
    <definedName name="E10P">#REF!</definedName>
    <definedName name="E11M" localSheetId="5">#REF!</definedName>
    <definedName name="E11M">#REF!</definedName>
    <definedName name="E11P" localSheetId="5">#REF!</definedName>
    <definedName name="E11P">#REF!</definedName>
    <definedName name="E12M" localSheetId="5">#REF!</definedName>
    <definedName name="E12M">#REF!</definedName>
    <definedName name="E12P" localSheetId="5">#REF!</definedName>
    <definedName name="E12P">#REF!</definedName>
    <definedName name="E13M" localSheetId="5">#REF!</definedName>
    <definedName name="E13M">#REF!</definedName>
    <definedName name="E13P" localSheetId="5">#REF!</definedName>
    <definedName name="E13P">#REF!</definedName>
    <definedName name="E14M" localSheetId="5">#REF!</definedName>
    <definedName name="E14M">#REF!</definedName>
    <definedName name="E14P" localSheetId="5">#REF!</definedName>
    <definedName name="E14P">#REF!</definedName>
    <definedName name="E14S1" localSheetId="5">#REF!</definedName>
    <definedName name="E14S1">#REF!</definedName>
    <definedName name="E15M" localSheetId="5">#REF!</definedName>
    <definedName name="E15M">#REF!</definedName>
    <definedName name="E15P" localSheetId="5">#REF!</definedName>
    <definedName name="E15P">#REF!</definedName>
    <definedName name="E16M" localSheetId="5">#REF!</definedName>
    <definedName name="E16M">#REF!</definedName>
    <definedName name="E16P" localSheetId="5">#REF!</definedName>
    <definedName name="E16P">#REF!</definedName>
    <definedName name="E17M" localSheetId="5">#REF!</definedName>
    <definedName name="E17M">#REF!</definedName>
    <definedName name="E17P" localSheetId="5">#REF!</definedName>
    <definedName name="E17P">#REF!</definedName>
    <definedName name="E18M" localSheetId="5">#REF!</definedName>
    <definedName name="E18M">#REF!</definedName>
    <definedName name="E18P" localSheetId="5">#REF!</definedName>
    <definedName name="E18P">#REF!</definedName>
    <definedName name="E19M" localSheetId="5">#REF!</definedName>
    <definedName name="E19M">#REF!</definedName>
    <definedName name="E19P" localSheetId="5">#REF!</definedName>
    <definedName name="E19P">#REF!</definedName>
    <definedName name="E1E" localSheetId="5">#REF!</definedName>
    <definedName name="E1E">#REF!</definedName>
    <definedName name="E1M" localSheetId="5">#REF!</definedName>
    <definedName name="E1M">#REF!</definedName>
    <definedName name="E1P" localSheetId="5">#REF!</definedName>
    <definedName name="E1P">#REF!</definedName>
    <definedName name="e2_e" localSheetId="5">#REF!</definedName>
    <definedName name="e2_e">#REF!</definedName>
    <definedName name="e2_ea" localSheetId="5">#REF!</definedName>
    <definedName name="e2_ea">#REF!</definedName>
    <definedName name="E20M" localSheetId="5">#REF!</definedName>
    <definedName name="E20M">#REF!</definedName>
    <definedName name="E20P" localSheetId="5">#REF!</definedName>
    <definedName name="E20P">#REF!</definedName>
    <definedName name="E21M" localSheetId="5">#REF!</definedName>
    <definedName name="E21M">#REF!</definedName>
    <definedName name="E21P" localSheetId="5">#REF!</definedName>
    <definedName name="E21P">#REF!</definedName>
    <definedName name="E22M" localSheetId="5">#REF!</definedName>
    <definedName name="E22M">#REF!</definedName>
    <definedName name="E22P" localSheetId="5">#REF!</definedName>
    <definedName name="E22P">#REF!</definedName>
    <definedName name="E23M" localSheetId="5">#REF!</definedName>
    <definedName name="E23M">#REF!</definedName>
    <definedName name="E23P" localSheetId="5">#REF!</definedName>
    <definedName name="E23P">#REF!</definedName>
    <definedName name="E24M" localSheetId="5">#REF!</definedName>
    <definedName name="E24M">#REF!</definedName>
    <definedName name="E24P" localSheetId="5">#REF!</definedName>
    <definedName name="E24P">#REF!</definedName>
    <definedName name="E25M" localSheetId="5">#REF!</definedName>
    <definedName name="E25M">#REF!</definedName>
    <definedName name="E25P" localSheetId="5">#REF!</definedName>
    <definedName name="E25P">#REF!</definedName>
    <definedName name="E26E" localSheetId="5">#REF!</definedName>
    <definedName name="E26E">#REF!</definedName>
    <definedName name="E26M" localSheetId="5">#REF!</definedName>
    <definedName name="E26M">#REF!</definedName>
    <definedName name="E26P" localSheetId="5">#REF!</definedName>
    <definedName name="E26P">#REF!</definedName>
    <definedName name="E27E" localSheetId="5">#REF!</definedName>
    <definedName name="E27E">#REF!</definedName>
    <definedName name="E27M" localSheetId="5">#REF!</definedName>
    <definedName name="E27M">#REF!</definedName>
    <definedName name="E27P" localSheetId="5">#REF!</definedName>
    <definedName name="E27P">#REF!</definedName>
    <definedName name="E28E" localSheetId="5">#REF!</definedName>
    <definedName name="E28E">#REF!</definedName>
    <definedName name="E28M" localSheetId="5">#REF!</definedName>
    <definedName name="E28M">#REF!</definedName>
    <definedName name="E28P" localSheetId="5">#REF!</definedName>
    <definedName name="E28P">#REF!</definedName>
    <definedName name="E29M" localSheetId="5">#REF!</definedName>
    <definedName name="E29M">#REF!</definedName>
    <definedName name="E29P" localSheetId="5">#REF!</definedName>
    <definedName name="E29P">#REF!</definedName>
    <definedName name="E2E" localSheetId="5">#REF!</definedName>
    <definedName name="E2E">#REF!</definedName>
    <definedName name="E2M" localSheetId="5">#REF!</definedName>
    <definedName name="E2M">#REF!</definedName>
    <definedName name="E2P" localSheetId="5">#REF!</definedName>
    <definedName name="E2P">#REF!</definedName>
    <definedName name="E30M" localSheetId="5">#REF!</definedName>
    <definedName name="E30M">#REF!</definedName>
    <definedName name="E30P" localSheetId="5">#REF!</definedName>
    <definedName name="E30P">#REF!</definedName>
    <definedName name="E31E" localSheetId="5">#REF!</definedName>
    <definedName name="E31E">#REF!</definedName>
    <definedName name="E31M" localSheetId="5">#REF!</definedName>
    <definedName name="E31M">#REF!</definedName>
    <definedName name="E31P" localSheetId="5">#REF!</definedName>
    <definedName name="E31P">#REF!</definedName>
    <definedName name="E32E" localSheetId="5">#REF!</definedName>
    <definedName name="E32E">#REF!</definedName>
    <definedName name="E32M" localSheetId="5">#REF!</definedName>
    <definedName name="E32M">#REF!</definedName>
    <definedName name="E32P" localSheetId="5">#REF!</definedName>
    <definedName name="E32P">#REF!</definedName>
    <definedName name="E33E" localSheetId="5">#REF!</definedName>
    <definedName name="E33E">#REF!</definedName>
    <definedName name="E33M" localSheetId="5">#REF!</definedName>
    <definedName name="E33M">#REF!</definedName>
    <definedName name="E33P" localSheetId="5">#REF!</definedName>
    <definedName name="E33P">#REF!</definedName>
    <definedName name="E34E" localSheetId="5">#REF!</definedName>
    <definedName name="E34E">#REF!</definedName>
    <definedName name="E34M" localSheetId="5">#REF!</definedName>
    <definedName name="E34M">#REF!</definedName>
    <definedName name="E34P" localSheetId="5">#REF!</definedName>
    <definedName name="E34P">#REF!</definedName>
    <definedName name="E35M" localSheetId="5">#REF!</definedName>
    <definedName name="E35M">#REF!</definedName>
    <definedName name="E35P" localSheetId="5">#REF!</definedName>
    <definedName name="E35P">#REF!</definedName>
    <definedName name="E36M" localSheetId="5">#REF!</definedName>
    <definedName name="E36M">#REF!</definedName>
    <definedName name="E36P" localSheetId="5">#REF!</definedName>
    <definedName name="E36P">#REF!</definedName>
    <definedName name="E37M" localSheetId="5">#REF!</definedName>
    <definedName name="E37M">#REF!</definedName>
    <definedName name="E37P" localSheetId="5">#REF!</definedName>
    <definedName name="E37P">#REF!</definedName>
    <definedName name="E38M" localSheetId="5">#REF!</definedName>
    <definedName name="E38M">#REF!</definedName>
    <definedName name="E38P" localSheetId="5">#REF!</definedName>
    <definedName name="E38P">#REF!</definedName>
    <definedName name="E39M" localSheetId="5">#REF!</definedName>
    <definedName name="E39M">#REF!</definedName>
    <definedName name="E39P" localSheetId="5">#REF!</definedName>
    <definedName name="E39P">#REF!</definedName>
    <definedName name="E3P" localSheetId="5">#REF!</definedName>
    <definedName name="E3P">#REF!</definedName>
    <definedName name="E40M" localSheetId="5">#REF!</definedName>
    <definedName name="E40M">#REF!</definedName>
    <definedName name="E40P" localSheetId="5">#REF!</definedName>
    <definedName name="E40P">#REF!</definedName>
    <definedName name="E41M" localSheetId="5">#REF!</definedName>
    <definedName name="E41M">#REF!</definedName>
    <definedName name="E41P" localSheetId="5">#REF!</definedName>
    <definedName name="E41P">#REF!</definedName>
    <definedName name="E42M" localSheetId="5">#REF!</definedName>
    <definedName name="E42M">#REF!</definedName>
    <definedName name="E42P" localSheetId="5">#REF!</definedName>
    <definedName name="E42P">#REF!</definedName>
    <definedName name="E43M" localSheetId="5">#REF!</definedName>
    <definedName name="E43M">#REF!</definedName>
    <definedName name="E43P" localSheetId="5">#REF!</definedName>
    <definedName name="E43P">#REF!</definedName>
    <definedName name="E44M" localSheetId="5">#REF!</definedName>
    <definedName name="E44M">#REF!</definedName>
    <definedName name="E44P" localSheetId="5">#REF!</definedName>
    <definedName name="E44P">#REF!</definedName>
    <definedName name="E45M" localSheetId="5">#REF!</definedName>
    <definedName name="E45M">#REF!</definedName>
    <definedName name="E45P" localSheetId="5">#REF!</definedName>
    <definedName name="E45P">#REF!</definedName>
    <definedName name="E46M" localSheetId="5">#REF!</definedName>
    <definedName name="E46M">#REF!</definedName>
    <definedName name="E46P" localSheetId="5">#REF!</definedName>
    <definedName name="E46P">#REF!</definedName>
    <definedName name="E47M" localSheetId="5">#REF!</definedName>
    <definedName name="E47M">#REF!</definedName>
    <definedName name="E47P" localSheetId="5">#REF!</definedName>
    <definedName name="E47P">#REF!</definedName>
    <definedName name="E48M" localSheetId="5">#REF!</definedName>
    <definedName name="E48M">#REF!</definedName>
    <definedName name="E48P" localSheetId="5">#REF!</definedName>
    <definedName name="E48P">#REF!</definedName>
    <definedName name="E49M" localSheetId="5">#REF!</definedName>
    <definedName name="E49M">#REF!</definedName>
    <definedName name="E49P" localSheetId="5">#REF!</definedName>
    <definedName name="E49P">#REF!</definedName>
    <definedName name="E4M" localSheetId="5">#REF!</definedName>
    <definedName name="E4M">#REF!</definedName>
    <definedName name="E4P" localSheetId="5">#REF!</definedName>
    <definedName name="E4P">#REF!</definedName>
    <definedName name="E50M" localSheetId="5">#REF!</definedName>
    <definedName name="E50M">#REF!</definedName>
    <definedName name="E50P" localSheetId="5">#REF!</definedName>
    <definedName name="E50P">#REF!</definedName>
    <definedName name="E51E" localSheetId="5">#REF!</definedName>
    <definedName name="E51E">#REF!</definedName>
    <definedName name="E52M" localSheetId="5">#REF!</definedName>
    <definedName name="E52M">#REF!</definedName>
    <definedName name="E52P" localSheetId="5">#REF!</definedName>
    <definedName name="E52P">#REF!</definedName>
    <definedName name="E53M" localSheetId="5">#REF!</definedName>
    <definedName name="E53M">#REF!</definedName>
    <definedName name="E53P" localSheetId="5">#REF!</definedName>
    <definedName name="E53P">#REF!</definedName>
    <definedName name="E54M" localSheetId="5">#REF!</definedName>
    <definedName name="E54M">#REF!</definedName>
    <definedName name="E54P" localSheetId="5">#REF!</definedName>
    <definedName name="E54P">#REF!</definedName>
    <definedName name="E55M" localSheetId="5">#REF!</definedName>
    <definedName name="E55M">#REF!</definedName>
    <definedName name="E55P" localSheetId="5">#REF!</definedName>
    <definedName name="E55P">#REF!</definedName>
    <definedName name="E56M" localSheetId="5">#REF!</definedName>
    <definedName name="E56M">#REF!</definedName>
    <definedName name="E56P" localSheetId="5">#REF!</definedName>
    <definedName name="E56P">#REF!</definedName>
    <definedName name="E57M" localSheetId="5">#REF!</definedName>
    <definedName name="E57M">#REF!</definedName>
    <definedName name="E57P" localSheetId="5">#REF!</definedName>
    <definedName name="E57P">#REF!</definedName>
    <definedName name="E58M" localSheetId="5">#REF!</definedName>
    <definedName name="E58M">#REF!</definedName>
    <definedName name="E58P" localSheetId="5">#REF!</definedName>
    <definedName name="E58P">#REF!</definedName>
    <definedName name="E59M" localSheetId="5">#REF!</definedName>
    <definedName name="E59M">#REF!</definedName>
    <definedName name="E59P" localSheetId="5">#REF!</definedName>
    <definedName name="E59P">#REF!</definedName>
    <definedName name="E5M" localSheetId="5">#REF!</definedName>
    <definedName name="E5M">#REF!</definedName>
    <definedName name="E5P" localSheetId="5">#REF!</definedName>
    <definedName name="E5P">#REF!</definedName>
    <definedName name="E5S1" localSheetId="5">#REF!</definedName>
    <definedName name="E5S1">#REF!</definedName>
    <definedName name="e5y" localSheetId="5">#REF!</definedName>
    <definedName name="e5y">#REF!</definedName>
    <definedName name="E60M" localSheetId="5">#REF!</definedName>
    <definedName name="E60M">#REF!</definedName>
    <definedName name="E60P" localSheetId="5">#REF!</definedName>
    <definedName name="E60P">#REF!</definedName>
    <definedName name="E61M" localSheetId="5">#REF!</definedName>
    <definedName name="E61M">#REF!</definedName>
    <definedName name="E61P" localSheetId="5">#REF!</definedName>
    <definedName name="E61P">#REF!</definedName>
    <definedName name="E62M" localSheetId="5">#REF!</definedName>
    <definedName name="E62M">#REF!</definedName>
    <definedName name="E62P" localSheetId="5">#REF!</definedName>
    <definedName name="E62P">#REF!</definedName>
    <definedName name="E63M" localSheetId="5">#REF!</definedName>
    <definedName name="E63M">#REF!</definedName>
    <definedName name="E63P" localSheetId="5">#REF!</definedName>
    <definedName name="E63P">#REF!</definedName>
    <definedName name="E64M" localSheetId="5">#REF!</definedName>
    <definedName name="E64M">#REF!</definedName>
    <definedName name="E64P" localSheetId="5">#REF!</definedName>
    <definedName name="E64P">#REF!</definedName>
    <definedName name="E65M" localSheetId="5">#REF!</definedName>
    <definedName name="E65M">#REF!</definedName>
    <definedName name="E65P" localSheetId="5">#REF!</definedName>
    <definedName name="E65P">#REF!</definedName>
    <definedName name="E66M" localSheetId="5">#REF!</definedName>
    <definedName name="E66M">#REF!</definedName>
    <definedName name="E66P" localSheetId="5">#REF!</definedName>
    <definedName name="E66P">#REF!</definedName>
    <definedName name="E67M" localSheetId="5">#REF!</definedName>
    <definedName name="E67M">#REF!</definedName>
    <definedName name="E67P" localSheetId="5">#REF!</definedName>
    <definedName name="E67P">#REF!</definedName>
    <definedName name="E68M" localSheetId="5">#REF!</definedName>
    <definedName name="E68M">#REF!</definedName>
    <definedName name="E6M" localSheetId="5">#REF!</definedName>
    <definedName name="E6M">#REF!</definedName>
    <definedName name="E6P" localSheetId="5">#REF!</definedName>
    <definedName name="E6P">#REF!</definedName>
    <definedName name="E7M" localSheetId="5">#REF!</definedName>
    <definedName name="E7M">#REF!</definedName>
    <definedName name="E7P" localSheetId="5">#REF!</definedName>
    <definedName name="E7P">#REF!</definedName>
    <definedName name="E8M" localSheetId="5">#REF!</definedName>
    <definedName name="E8M">#REF!</definedName>
    <definedName name="E8P" localSheetId="5">#REF!</definedName>
    <definedName name="E8P">#REF!</definedName>
    <definedName name="E9M" localSheetId="5">#REF!</definedName>
    <definedName name="E9M">#REF!</definedName>
    <definedName name="E9P" localSheetId="5">#REF!</definedName>
    <definedName name="E9P">#REF!</definedName>
    <definedName name="EA" localSheetId="5">#REF!</definedName>
    <definedName name="EA">#REF!</definedName>
    <definedName name="EAFD" localSheetId="5">#REF!</definedName>
    <definedName name="EAFD">#REF!</definedName>
    <definedName name="eaqry" localSheetId="5">BlankMacro1</definedName>
    <definedName name="eaqry">BlankMacro1</definedName>
    <definedName name="EARTH">#N/A</definedName>
    <definedName name="EarthFacter" localSheetId="5">#REF!</definedName>
    <definedName name="EarthFacter">#REF!</definedName>
    <definedName name="earthp" localSheetId="5">#REF!</definedName>
    <definedName name="earthp">#REF!</definedName>
    <definedName name="EARTHSAPDATA.StartProgram">#N/A</definedName>
    <definedName name="EARTHSAPDATA.StartProgram1">#N/A</definedName>
    <definedName name="EARTHSAPDATA.StartProgram2">#N/A</definedName>
    <definedName name="eass" localSheetId="5">BlankMacro1</definedName>
    <definedName name="eass">BlankMacro1</definedName>
    <definedName name="EAWDEAW" localSheetId="5">#REF!</definedName>
    <definedName name="EAWDEAW">#REF!</definedName>
    <definedName name="EB" localSheetId="5">#REF!</definedName>
    <definedName name="EB">#REF!</definedName>
    <definedName name="EC"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Ec3Span" localSheetId="5">#REF!</definedName>
    <definedName name="Ec3Span">#REF!</definedName>
    <definedName name="Ecenter" localSheetId="5">#REF!</definedName>
    <definedName name="Ecenter">#REF!</definedName>
    <definedName name="Ecenter1" localSheetId="5">#REF!</definedName>
    <definedName name="Ecenter1">#REF!</definedName>
    <definedName name="Ecp" localSheetId="5">#REF!</definedName>
    <definedName name="Ecp">#REF!</definedName>
    <definedName name="ECS"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Ecsl" localSheetId="5">#REF!</definedName>
    <definedName name="Ecsl">#REF!</definedName>
    <definedName name="ECS기계"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ed" localSheetId="5">#REF!</definedName>
    <definedName name="ed">#REF!</definedName>
    <definedName name="EDAW" localSheetId="5">#REF!</definedName>
    <definedName name="EDAW">#REF!</definedName>
    <definedName name="edc" localSheetId="5">#REF!</definedName>
    <definedName name="edc">#REF!</definedName>
    <definedName name="eded" localSheetId="5" hidden="1">#REF!</definedName>
    <definedName name="eded" hidden="1">#REF!</definedName>
    <definedName name="edf" localSheetId="5">#REF!</definedName>
    <definedName name="edf">#REF!</definedName>
    <definedName name="edfef" localSheetId="5">#REF!</definedName>
    <definedName name="edfef">#REF!</definedName>
    <definedName name="EDFWRF" localSheetId="5">#REF!</definedName>
    <definedName name="EDFWRF">#REF!</definedName>
    <definedName name="edgh" localSheetId="5">#REF!</definedName>
    <definedName name="edgh">#REF!</definedName>
    <definedName name="edit__home__del__branch_\f" localSheetId="5">#REF!</definedName>
    <definedName name="edit__home__del__branch_\f">#REF!</definedName>
    <definedName name="edit__home__R_int__end__100_.5__100" localSheetId="5">#REF!</definedName>
    <definedName name="edit__home__R_int__end__100_.5__100">#REF!</definedName>
    <definedName name="edr" localSheetId="5">#REF!</definedName>
    <definedName name="edr">#REF!</definedName>
    <definedName name="EDR5W" localSheetId="5">#REF!</definedName>
    <definedName name="EDR5W">#REF!</definedName>
    <definedName name="EDSW">'[12]인건비 '!$B$30</definedName>
    <definedName name="edtgh" localSheetId="5">#REF!</definedName>
    <definedName name="edtgh">#REF!</definedName>
    <definedName name="ee" hidden="1">{#N/A,#N/A,FALSE,"단가표지"}</definedName>
    <definedName name="eee" hidden="1">{#N/A,#N/A,FALSE,"2~8번"}</definedName>
    <definedName name="eee_1" hidden="1">{#N/A,#N/A,FALSE,"2~8번"}</definedName>
    <definedName name="EEEE" localSheetId="5">#REF!</definedName>
    <definedName name="EEEE">#REF!</definedName>
    <definedName name="eeee2q" localSheetId="5">BlankMacro1</definedName>
    <definedName name="eeee2q">BlankMacro1</definedName>
    <definedName name="EEEEE" localSheetId="5">#REF!</definedName>
    <definedName name="EEEEE">#REF!</definedName>
    <definedName name="eeeeee" localSheetId="5">#REF!</definedName>
    <definedName name="eeeeee">#REF!</definedName>
    <definedName name="eeeeeee" hidden="1">{"'자리배치도'!$AG$1:$CI$28"}</definedName>
    <definedName name="EEEEEEEE" localSheetId="5">BlankMacro1</definedName>
    <definedName name="EEEEEEEE">BlankMacro1</definedName>
    <definedName name="EEEEEEEEEEEE" localSheetId="5">BlankMacro1</definedName>
    <definedName name="EEEEEEEEEEEE">BlankMacro1</definedName>
    <definedName name="EEEEEEEEEEEEE" localSheetId="5">BlankMacro1</definedName>
    <definedName name="EEEEEEEEEEEEE">BlankMacro1</definedName>
    <definedName name="EEEEEEEEEEEEEE" localSheetId="5">BlankMacro1</definedName>
    <definedName name="EEEEEEEEEEEEEE">BlankMacro1</definedName>
    <definedName name="EEEEEEEEEEEEEEEE" localSheetId="5">BlankMacro1</definedName>
    <definedName name="EEEEEEEEEEEEEEEE">BlankMacro1</definedName>
    <definedName name="EEEEEEEEEEEEEEEEE" localSheetId="5">BlankMacro1</definedName>
    <definedName name="EEEEEEEEEEEEEEEEE">BlankMacro1</definedName>
    <definedName name="EEEEEEEEEEEEEEEEEEE" localSheetId="5">BlankMacro1</definedName>
    <definedName name="EEEEEEEEEEEEEEEEEEE">BlankMacro1</definedName>
    <definedName name="EEEEEEEEEEEEEEEEEEEE" localSheetId="5">BlankMacro1</definedName>
    <definedName name="EEEEEEEEEEEEEEEEEEEE">BlankMacro1</definedName>
    <definedName name="eeeere" localSheetId="5">#REF!</definedName>
    <definedName name="eeeere">#REF!</definedName>
    <definedName name="EEETG" localSheetId="5">BlankMacro1</definedName>
    <definedName name="EEETG">BlankMacro1</definedName>
    <definedName name="eer" localSheetId="5">#REF!</definedName>
    <definedName name="eer">#REF!</definedName>
    <definedName name="EERW" localSheetId="5">#REF!</definedName>
    <definedName name="EERW">#REF!</definedName>
    <definedName name="EETG" localSheetId="5">#REF!</definedName>
    <definedName name="EETG">#REF!</definedName>
    <definedName name="EEWR" localSheetId="5">#REF!</definedName>
    <definedName name="EEWR">#REF!</definedName>
    <definedName name="EF" localSheetId="5">#REF!</definedName>
    <definedName name="EF">#REF!</definedName>
    <definedName name="ef_val" localSheetId="5">#REF!</definedName>
    <definedName name="ef_val">#REF!</definedName>
    <definedName name="Efd" localSheetId="5">#REF!</definedName>
    <definedName name="Efd">#REF!</definedName>
    <definedName name="Efd_h" localSheetId="5">#REF!</definedName>
    <definedName name="Efd_h">#REF!</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E" localSheetId="5">#REF!</definedName>
    <definedName name="EFE">#REF!</definedName>
    <definedName name="EFEFEFE" localSheetId="5">#REF!</definedName>
    <definedName name="EFEFEFE">#REF!</definedName>
    <definedName name="efete" localSheetId="5">#REF!</definedName>
    <definedName name="efete">#REF!</definedName>
    <definedName name="EFEZ3RHF" localSheetId="5">#REF!</definedName>
    <definedName name="EFEZ3RHF">#REF!</definedName>
    <definedName name="EFG" hidden="1">{"'용역비'!$A$4:$C$8"}</definedName>
    <definedName name="efrb" localSheetId="5">#REF!</definedName>
    <definedName name="efrb">#REF!</definedName>
    <definedName name="EFREW" localSheetId="5">#REF!</definedName>
    <definedName name="EFREW">#REF!</definedName>
    <definedName name="EFXFEF" localSheetId="5">#REF!</definedName>
    <definedName name="EFXFEF">#REF!</definedName>
    <definedName name="EGBFC" localSheetId="5">#REF!</definedName>
    <definedName name="EGBFC">#REF!</definedName>
    <definedName name="EGDRGN" localSheetId="5">#REF!</definedName>
    <definedName name="EGDRGN">#REF!</definedName>
    <definedName name="EGE" hidden="1">{"'용역비'!$A$4:$C$8"}</definedName>
    <definedName name="egfdxcv" localSheetId="5">#REF!</definedName>
    <definedName name="egfdxcv">#REF!</definedName>
    <definedName name="egfsdfer" localSheetId="5">#REF!</definedName>
    <definedName name="egfsdfer">#REF!</definedName>
    <definedName name="egtxcv" localSheetId="5">#REF!</definedName>
    <definedName name="egtxcv">#REF!</definedName>
    <definedName name="EI" localSheetId="5">#REF!</definedName>
    <definedName name="EI">#REF!</definedName>
    <definedName name="eidnvndhj" localSheetId="5">#REF!</definedName>
    <definedName name="eidnvndhj">#REF!</definedName>
    <definedName name="eiedkgheofs" localSheetId="5">#REF!</definedName>
    <definedName name="eiedkgheofs">#REF!</definedName>
    <definedName name="eight" localSheetId="5">#REF!</definedName>
    <definedName name="eight">#REF!</definedName>
    <definedName name="ej" hidden="1">{"'용역비'!$A$4:$C$8"}</definedName>
    <definedName name="EKF" localSheetId="5">BlankMacro1</definedName>
    <definedName name="EKF">BlankMacro1</definedName>
    <definedName name="EKGKSLCKJBK" hidden="1">{#N/A,#N/A,FALSE,"조골재"}</definedName>
    <definedName name="eks" localSheetId="5">#REF!</definedName>
    <definedName name="eks">#REF!</definedName>
    <definedName name="el" localSheetId="5">#REF!</definedName>
    <definedName name="el">#REF!</definedName>
    <definedName name="EL1A1P" localSheetId="5">#REF!</definedName>
    <definedName name="EL1A1P">#REF!</definedName>
    <definedName name="el1a1t" localSheetId="5">#REF!</definedName>
    <definedName name="el1a1t">#REF!</definedName>
    <definedName name="el1a2p" localSheetId="5">#REF!</definedName>
    <definedName name="el1a2p">#REF!</definedName>
    <definedName name="el1a2t" localSheetId="5">#REF!</definedName>
    <definedName name="el1a2t">#REF!</definedName>
    <definedName name="EL2A1P" localSheetId="5">#REF!</definedName>
    <definedName name="EL2A1P">#REF!</definedName>
    <definedName name="el2a1t" localSheetId="5">#REF!</definedName>
    <definedName name="el2a1t">#REF!</definedName>
    <definedName name="el2a2p" localSheetId="5">#REF!</definedName>
    <definedName name="el2a2p">#REF!</definedName>
    <definedName name="el2a2t" localSheetId="5">#REF!</definedName>
    <definedName name="el2a2t">#REF!</definedName>
    <definedName name="EL3A1P" localSheetId="5">#REF!</definedName>
    <definedName name="EL3A1P">#REF!</definedName>
    <definedName name="el3a1t" localSheetId="5">#REF!</definedName>
    <definedName name="el3a1t">#REF!</definedName>
    <definedName name="el3a2p" localSheetId="5">#REF!</definedName>
    <definedName name="el3a2p">#REF!</definedName>
    <definedName name="el3a2t" localSheetId="5">#REF!</definedName>
    <definedName name="el3a2t">#REF!</definedName>
    <definedName name="ELC" localSheetId="5">#REF!</definedName>
    <definedName name="ELC">#REF!</definedName>
    <definedName name="elec1" localSheetId="5">#REF!</definedName>
    <definedName name="elec1">#REF!</definedName>
    <definedName name="elec2" localSheetId="5">#REF!</definedName>
    <definedName name="elec2">#REF!</definedName>
    <definedName name="elec3" localSheetId="5">#REF!</definedName>
    <definedName name="elec3">#REF!</definedName>
    <definedName name="elec4" localSheetId="5">#REF!</definedName>
    <definedName name="elec4">#REF!</definedName>
    <definedName name="elec5" localSheetId="5">#REF!</definedName>
    <definedName name="elec5">#REF!</definedName>
    <definedName name="elec6" localSheetId="5">#REF!</definedName>
    <definedName name="elec6">#REF!</definedName>
    <definedName name="ELFE" localSheetId="5">#REF!</definedName>
    <definedName name="ELFE">#REF!</definedName>
    <definedName name="ELI" localSheetId="5">#REF!</definedName>
    <definedName name="ELI">#REF!</definedName>
    <definedName name="ELLKDKDLWO" hidden="1">{#N/A,#N/A,FALSE,"골재소요량";#N/A,#N/A,FALSE,"골재소요량"}</definedName>
    <definedName name="ELP" localSheetId="5">#REF!</definedName>
    <definedName name="ELP">#REF!</definedName>
    <definedName name="Em" localSheetId="5">#REF!</definedName>
    <definedName name="Em">#REF!</definedName>
    <definedName name="Emst10" localSheetId="5">#REF!</definedName>
    <definedName name="Emst10">#REF!</definedName>
    <definedName name="EN" localSheetId="5">#REF!</definedName>
    <definedName name="EN">#REF!</definedName>
    <definedName name="ENCOST">#N/A</definedName>
    <definedName name="END" localSheetId="5">#REF!</definedName>
    <definedName name="END">#REF!</definedName>
    <definedName name="end_day" localSheetId="5">#REF!</definedName>
    <definedName name="end_day">#REF!</definedName>
    <definedName name="end_month" localSheetId="5">#REF!</definedName>
    <definedName name="end_month">#REF!</definedName>
    <definedName name="end_year" localSheetId="5">#REF!</definedName>
    <definedName name="end_year">#REF!</definedName>
    <definedName name="engfb" localSheetId="5">#REF!</definedName>
    <definedName name="engfb">#REF!</definedName>
    <definedName name="ENJ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NJGCBFX" localSheetId="5">#REF!</definedName>
    <definedName name="ENJGCBFX">#REF!</definedName>
    <definedName name="EO" localSheetId="5">#REF!</definedName>
    <definedName name="EO">#REF!</definedName>
    <definedName name="eom" hidden="1">{#N/A,#N/A,FALSE,"포장단가"}</definedName>
    <definedName name="Epc" localSheetId="5">#REF!</definedName>
    <definedName name="Epc">#REF!</definedName>
    <definedName name="Epc3Span" localSheetId="5">#REF!</definedName>
    <definedName name="Epc3Span">#REF!</definedName>
    <definedName name="EQR" localSheetId="5">#REF!</definedName>
    <definedName name="EQR">#REF!</definedName>
    <definedName name="eqw" localSheetId="5">#REF!</definedName>
    <definedName name="eqw">#REF!</definedName>
    <definedName name="EQWEQ" localSheetId="5">#REF!</definedName>
    <definedName name="EQWEQ">#REF!</definedName>
    <definedName name="EQWEQW" localSheetId="5">#REF!</definedName>
    <definedName name="EQWEQW">#REF!</definedName>
    <definedName name="EQWERQ" localSheetId="5">#REF!</definedName>
    <definedName name="EQWERQ">#REF!</definedName>
    <definedName name="ER" localSheetId="5">#REF!</definedName>
    <definedName name="ER">#REF!</definedName>
    <definedName name="ERE" localSheetId="5">#REF!</definedName>
    <definedName name="ERE">#REF!</definedName>
    <definedName name="erer" localSheetId="5">#REF!</definedName>
    <definedName name="erer">#REF!</definedName>
    <definedName name="ererererer" localSheetId="5">#REF!</definedName>
    <definedName name="ererererer">#REF!</definedName>
    <definedName name="erererr" localSheetId="5">#REF!</definedName>
    <definedName name="erererr">#REF!</definedName>
    <definedName name="ererr" localSheetId="5">#REF!</definedName>
    <definedName name="ererr">#REF!</definedName>
    <definedName name="ererrerer" localSheetId="5">#REF!</definedName>
    <definedName name="ererrerer">#REF!</definedName>
    <definedName name="ererrrrrrrrrrrrr" localSheetId="5">#REF!</definedName>
    <definedName name="ererrrrrrrrrrrrr">#REF!</definedName>
    <definedName name="ERERWERE">#N/A</definedName>
    <definedName name="erf" localSheetId="5">#REF!</definedName>
    <definedName name="erf">#REF!</definedName>
    <definedName name="ERFE" localSheetId="5">#REF!</definedName>
    <definedName name="ERFE">#REF!</definedName>
    <definedName name="ERGTE" localSheetId="5">#REF!</definedName>
    <definedName name="ERGTE">#REF!</definedName>
    <definedName name="ERGTNM" localSheetId="5">#REF!</definedName>
    <definedName name="ERGTNM">#REF!</definedName>
    <definedName name="ERHGER" localSheetId="5">#REF!</definedName>
    <definedName name="ERHGER">#REF!</definedName>
    <definedName name="ERHT" localSheetId="5">#REF!</definedName>
    <definedName name="ERHT">#REF!</definedName>
    <definedName name="erla" hidden="1">{#N/A,#N/A,FALSE,"조골재"}</definedName>
    <definedName name="ERR">#N/A</definedName>
    <definedName name="errer" localSheetId="5" hidden="1">#REF!</definedName>
    <definedName name="errer" hidden="1">#REF!</definedName>
    <definedName name="ErrName289562463" localSheetId="5">#REF!</definedName>
    <definedName name="ErrName289562463">#REF!</definedName>
    <definedName name="ErrName298165440" localSheetId="5" hidden="1">#REF!</definedName>
    <definedName name="ErrName298165440" hidden="1">#REF!</definedName>
    <definedName name="ErrName524868428" localSheetId="5" hidden="1">#REF!</definedName>
    <definedName name="ErrName524868428" hidden="1">#REF!</definedName>
    <definedName name="ErrName533424019" localSheetId="5">#REF!</definedName>
    <definedName name="ErrName533424019">#REF!</definedName>
    <definedName name="ErrName579518615" localSheetId="5">#REF!</definedName>
    <definedName name="ErrName579518615">#REF!</definedName>
    <definedName name="ErrName705547510" localSheetId="5">#REF!</definedName>
    <definedName name="ErrName705547510">#REF!</definedName>
    <definedName name="ErrName709037899" localSheetId="5" hidden="1">[13]합천내역!#REF!</definedName>
    <definedName name="ErrName709037899" hidden="1">[13]합천내역!#REF!</definedName>
    <definedName name="ErrName760723590" localSheetId="5" hidden="1">[13]합천내역!#REF!</definedName>
    <definedName name="ErrName760723590" hidden="1">[13]합천내역!#REF!</definedName>
    <definedName name="ErrName774740099" localSheetId="5" hidden="1">[13]합천내역!#REF!</definedName>
    <definedName name="ErrName774740099" hidden="1">[13]합천내역!#REF!</definedName>
    <definedName name="ERRR" localSheetId="5">BlankMacro1</definedName>
    <definedName name="ERRR">BlankMacro1</definedName>
    <definedName name="ERSDFE" localSheetId="5">#REF!</definedName>
    <definedName name="ERSDFE">#REF!</definedName>
    <definedName name="ert" localSheetId="5">#REF!</definedName>
    <definedName name="ert">#REF!</definedName>
    <definedName name="ERTER" localSheetId="5">#REF!</definedName>
    <definedName name="ERTER">#REF!</definedName>
    <definedName name="ertg" localSheetId="5">#REF!</definedName>
    <definedName name="ertg">#REF!</definedName>
    <definedName name="ERTGERGT" localSheetId="5">#REF!</definedName>
    <definedName name="ERTGERGT">#REF!</definedName>
    <definedName name="ERTGERTER" localSheetId="5">#REF!</definedName>
    <definedName name="ERTGERTER">#REF!</definedName>
    <definedName name="erttt" localSheetId="5">#REF!</definedName>
    <definedName name="erttt">#REF!</definedName>
    <definedName name="ERTWET" localSheetId="5">#REF!</definedName>
    <definedName name="ERTWET">#REF!</definedName>
    <definedName name="ertyertye" hidden="1">{"'용역비'!$A$4:$C$8"}</definedName>
    <definedName name="ERW" localSheetId="5">#REF!</definedName>
    <definedName name="ERW">#REF!</definedName>
    <definedName name="ERWEW" localSheetId="5">#REF!</definedName>
    <definedName name="ERWEW">#REF!</definedName>
    <definedName name="erwqew">#N/A</definedName>
    <definedName name="ERYD" localSheetId="5">#REF!</definedName>
    <definedName name="ERYD">#REF!</definedName>
    <definedName name="ERYETY" hidden="1">'[14]N賃率-職'!$I$5:$I$30</definedName>
    <definedName name="ERYTR" localSheetId="5">#REF!</definedName>
    <definedName name="ERYTR">#REF!</definedName>
    <definedName name="ES" localSheetId="5">#REF!</definedName>
    <definedName name="ES">#REF!</definedName>
    <definedName name="es_block" localSheetId="5">#REF!</definedName>
    <definedName name="es_block">#REF!</definedName>
    <definedName name="es_val" localSheetId="5">#REF!</definedName>
    <definedName name="es_val">#REF!</definedName>
    <definedName name="Es0cover" localSheetId="5">#REF!</definedName>
    <definedName name="Es0cover">#REF!</definedName>
    <definedName name="ES92_93" localSheetId="5">#REF!</definedName>
    <definedName name="ES92_93">#REF!</definedName>
    <definedName name="ES92_94" localSheetId="5">#REF!</definedName>
    <definedName name="ES92_94">#REF!</definedName>
    <definedName name="ES93_94" localSheetId="5">#REF!</definedName>
    <definedName name="ES93_94">#REF!</definedName>
    <definedName name="ESA" localSheetId="5">BlankMacro1</definedName>
    <definedName name="ESA">BlankMacro1</definedName>
    <definedName name="ESAF" localSheetId="5">#REF!</definedName>
    <definedName name="ESAF">#REF!</definedName>
    <definedName name="ESAGDGR" localSheetId="5">#REF!</definedName>
    <definedName name="ESAGDGR">#REF!</definedName>
    <definedName name="esc" localSheetId="5">#REF!</definedName>
    <definedName name="esc">#REF!</definedName>
    <definedName name="Esd" localSheetId="5">#REF!</definedName>
    <definedName name="Esd">#REF!</definedName>
    <definedName name="Esd_h" localSheetId="5">#REF!</definedName>
    <definedName name="Esd_h">#REF!</definedName>
    <definedName name="Eslab" localSheetId="5">#REF!</definedName>
    <definedName name="Eslab">#REF!</definedName>
    <definedName name="EsRE" localSheetId="5">#REF!</definedName>
    <definedName name="EsRE">#REF!</definedName>
    <definedName name="Esst" localSheetId="5">#REF!</definedName>
    <definedName name="Esst">#REF!</definedName>
    <definedName name="est" localSheetId="5">#REF!</definedName>
    <definedName name="est">#REF!</definedName>
    <definedName name="ES노임" localSheetId="5">#REF!</definedName>
    <definedName name="ES노임">#REF!</definedName>
    <definedName name="ES시트" localSheetId="5">#REF!</definedName>
    <definedName name="ES시트">#REF!</definedName>
    <definedName name="ET" localSheetId="5">BlankMacro1</definedName>
    <definedName name="ET">BlankMacro1</definedName>
    <definedName name="etcrcd" localSheetId="5">#REF!</definedName>
    <definedName name="etcrcd">#REF!</definedName>
    <definedName name="etcsd" localSheetId="5">#REF!</definedName>
    <definedName name="etcsd">#REF!</definedName>
    <definedName name="ETE" localSheetId="5">#REF!</definedName>
    <definedName name="ETE">#REF!</definedName>
    <definedName name="ETER" localSheetId="5">#REF!</definedName>
    <definedName name="ETER">#REF!</definedName>
    <definedName name="ETETE" localSheetId="5">#REF!</definedName>
    <definedName name="ETETE">#REF!</definedName>
    <definedName name="ETGF" localSheetId="5">#REF!</definedName>
    <definedName name="ETGF">#REF!</definedName>
    <definedName name="ETNH" localSheetId="5">#REF!</definedName>
    <definedName name="ETNH">#REF!</definedName>
    <definedName name="ETR" localSheetId="5">#REF!</definedName>
    <definedName name="ETR">#REF!</definedName>
    <definedName name="ETRDR" localSheetId="5">#REF!</definedName>
    <definedName name="ETRDR">#REF!</definedName>
    <definedName name="ETTERET" localSheetId="5">#REF!</definedName>
    <definedName name="ETTERET">#REF!</definedName>
    <definedName name="ETWGR" localSheetId="5">#REF!</definedName>
    <definedName name="ETWGR">#REF!</definedName>
    <definedName name="ETYETY" hidden="1">{"'용역비'!$A$4:$C$8"}</definedName>
    <definedName name="etyj" hidden="1">{"'용역비'!$A$4:$C$8"}</definedName>
    <definedName name="etyjj" hidden="1">{"'용역비'!$A$4:$C$8"}</definedName>
    <definedName name="ETYJTYJ" hidden="1">{"'용역비'!$A$4:$C$8"}</definedName>
    <definedName name="evdv" localSheetId="5">#REF!</definedName>
    <definedName name="evdv">#REF!</definedName>
    <definedName name="EW" localSheetId="5">#REF!</definedName>
    <definedName name="EW">#REF!</definedName>
    <definedName name="EWAEQW" localSheetId="5">#REF!</definedName>
    <definedName name="EWAEQW">#REF!</definedName>
    <definedName name="EWAFADS" hidden="1">[15]Sheet14!$M$61:$M$130</definedName>
    <definedName name="ewarrte4" localSheetId="5">#REF!</definedName>
    <definedName name="ewarrte4">#REF!</definedName>
    <definedName name="EWDAS" localSheetId="5">#REF!</definedName>
    <definedName name="EWDAS">#REF!</definedName>
    <definedName name="ewdf" localSheetId="5">BlankMacro1</definedName>
    <definedName name="ewdf">BlankMacro1</definedName>
    <definedName name="EWE" localSheetId="5">BlankMacro1</definedName>
    <definedName name="EWE">BlankMacro1</definedName>
    <definedName name="ewew" localSheetId="5" hidden="1">#REF!</definedName>
    <definedName name="ewew" hidden="1">#REF!</definedName>
    <definedName name="EWFDA" hidden="1">[15]Sheet14!$Q$45:$AT$45</definedName>
    <definedName name="ewfwef" localSheetId="5">#REF!</definedName>
    <definedName name="ewfwef">#REF!</definedName>
    <definedName name="EWFWR" localSheetId="5">#REF!</definedName>
    <definedName name="EWFWR">#REF!</definedName>
    <definedName name="ewq" localSheetId="5">#REF!</definedName>
    <definedName name="ewq">#REF!</definedName>
    <definedName name="ewqe" localSheetId="5">#REF!</definedName>
    <definedName name="ewqe">#REF!</definedName>
    <definedName name="EWR" hidden="1">'[16]도체종-상수표'!$S$48:$AV$48</definedName>
    <definedName name="ewrertr4" hidden="1">{"'자리배치도'!$AG$1:$CI$28"}</definedName>
    <definedName name="EWREW" localSheetId="5">#REF!</definedName>
    <definedName name="EWREW">#REF!</definedName>
    <definedName name="EWRFD" localSheetId="5">#REF!</definedName>
    <definedName name="EWRFD">#REF!</definedName>
    <definedName name="EWRGD" localSheetId="5">#REF!</definedName>
    <definedName name="EWRGD">#REF!</definedName>
    <definedName name="EWRW" localSheetId="5">#REF!</definedName>
    <definedName name="EWRW">#REF!</definedName>
    <definedName name="EWRWER" localSheetId="5">#REF!</definedName>
    <definedName name="EWRWER">#REF!</definedName>
    <definedName name="EWRWQE" localSheetId="5">#REF!</definedName>
    <definedName name="EWRWQE">#REF!</definedName>
    <definedName name="EWT" localSheetId="5">BlankMacro1</definedName>
    <definedName name="EWT">BlankMacro1</definedName>
    <definedName name="ewtgf" localSheetId="5">#REF!</definedName>
    <definedName name="ewtgf">#REF!</definedName>
    <definedName name="ex" localSheetId="5">#REF!</definedName>
    <definedName name="ex">#REF!</definedName>
    <definedName name="EXE">#N/A</definedName>
    <definedName name="EXP" localSheetId="5">#REF!</definedName>
    <definedName name="EXP">#REF!</definedName>
    <definedName name="EXP120.J" localSheetId="5">#REF!</definedName>
    <definedName name="EXP120.J">#REF!</definedName>
    <definedName name="EXPENSES" localSheetId="5">#REF!</definedName>
    <definedName name="EXPENSES">#REF!</definedName>
    <definedName name="_xlnm.Extract" localSheetId="5">#REF!</definedName>
    <definedName name="_xlnm.Extract">#REF!</definedName>
    <definedName name="Extract_MI" localSheetId="5">#REF!</definedName>
    <definedName name="Extract_MI">#REF!</definedName>
    <definedName name="eyh" localSheetId="5">#REF!</definedName>
    <definedName name="eyh">#REF!</definedName>
    <definedName name="EYYUUTUTUTUTTRU" localSheetId="5">#REF!</definedName>
    <definedName name="EYYUUTUTUTUTTRU">#REF!</definedName>
    <definedName name="f" localSheetId="5">#REF!</definedName>
    <definedName name="f">#REF!</definedName>
    <definedName name="F_13" localSheetId="5">#REF!</definedName>
    <definedName name="F_13">#REF!</definedName>
    <definedName name="F_16" localSheetId="5">#REF!</definedName>
    <definedName name="F_16">#REF!</definedName>
    <definedName name="F_19" localSheetId="5">#REF!</definedName>
    <definedName name="F_19">#REF!</definedName>
    <definedName name="F_22" localSheetId="5">#REF!</definedName>
    <definedName name="F_22">#REF!</definedName>
    <definedName name="F_25" localSheetId="5">#REF!</definedName>
    <definedName name="F_25">#REF!</definedName>
    <definedName name="F_29" localSheetId="5">#REF!</definedName>
    <definedName name="F_29">#REF!</definedName>
    <definedName name="F_CODE">#N/A</definedName>
    <definedName name="F_CODE1" localSheetId="5">#REF!</definedName>
    <definedName name="F_CODE1">#REF!</definedName>
    <definedName name="F_COST">#N/A</definedName>
    <definedName name="F_DES" localSheetId="5">#REF!</definedName>
    <definedName name="F_DES">#REF!</definedName>
    <definedName name="F_DESC">#N/A</definedName>
    <definedName name="F_EQ">#N/A</definedName>
    <definedName name="F_EQ0">#N/A</definedName>
    <definedName name="F_FORM">#N/A</definedName>
    <definedName name="F_INT1">#N/A</definedName>
    <definedName name="F_LA">#N/A</definedName>
    <definedName name="F_LA0">#N/A</definedName>
    <definedName name="F_LA1" localSheetId="5">#REF!</definedName>
    <definedName name="F_LA1">#REF!</definedName>
    <definedName name="F_LA2" localSheetId="5">#REF!</definedName>
    <definedName name="F_LA2">#REF!</definedName>
    <definedName name="F_LA3" localSheetId="5">#REF!</definedName>
    <definedName name="F_LA3">#REF!</definedName>
    <definedName name="F_LVL">#N/A</definedName>
    <definedName name="F_MA">#N/A</definedName>
    <definedName name="F_MA0">#N/A</definedName>
    <definedName name="F_MEMO">#N/A</definedName>
    <definedName name="F_PAGE">#N/A</definedName>
    <definedName name="F_PRIC">#N/A</definedName>
    <definedName name="F_QINC" localSheetId="5">#REF!</definedName>
    <definedName name="F_QINC">#REF!</definedName>
    <definedName name="F_QMOD" localSheetId="5">#REF!</definedName>
    <definedName name="F_QMOD">#REF!</definedName>
    <definedName name="F_QQTY" localSheetId="5">#REF!</definedName>
    <definedName name="F_QQTY">#REF!</definedName>
    <definedName name="F_QUNIT" localSheetId="5">#REF!</definedName>
    <definedName name="F_QUNIT">#REF!</definedName>
    <definedName name="F_QVAL">#N/A</definedName>
    <definedName name="F_REMK">#N/A</definedName>
    <definedName name="F_SEQ">#N/A</definedName>
    <definedName name="F_SIZE">#N/A</definedName>
    <definedName name="F_SOS">#N/A</definedName>
    <definedName name="F_TMOD" localSheetId="5">#REF!</definedName>
    <definedName name="F_TMOD">#REF!</definedName>
    <definedName name="F_TQTY">#N/A</definedName>
    <definedName name="F_TUNIT" localSheetId="5">#REF!</definedName>
    <definedName name="F_TUNIT">#REF!</definedName>
    <definedName name="F_UNIT">#N/A</definedName>
    <definedName name="F_W" localSheetId="5">#REF!</definedName>
    <definedName name="F_W">#REF!</definedName>
    <definedName name="F0" localSheetId="5">#REF!</definedName>
    <definedName name="F0">#REF!</definedName>
    <definedName name="F10LX" localSheetId="5">#REF!</definedName>
    <definedName name="F10LX">#REF!</definedName>
    <definedName name="F10LY" localSheetId="5">#REF!</definedName>
    <definedName name="F10LY">#REF!</definedName>
    <definedName name="F10RX" localSheetId="5">#REF!</definedName>
    <definedName name="F10RX">#REF!</definedName>
    <definedName name="F10RY" localSheetId="5">#REF!</definedName>
    <definedName name="F10RY">#REF!</definedName>
    <definedName name="F1A" localSheetId="5">#REF!</definedName>
    <definedName name="F1A">#REF!</definedName>
    <definedName name="F1B" localSheetId="5">#REF!</definedName>
    <definedName name="F1B">#REF!</definedName>
    <definedName name="F1F" localSheetId="5">#REF!</definedName>
    <definedName name="F1F">#REF!</definedName>
    <definedName name="F1층" localSheetId="5">#REF!</definedName>
    <definedName name="F1층">#REF!</definedName>
    <definedName name="F2A" localSheetId="5">#REF!</definedName>
    <definedName name="F2A">#REF!</definedName>
    <definedName name="F2B" localSheetId="5">#REF!</definedName>
    <definedName name="F2B">#REF!</definedName>
    <definedName name="F2F" localSheetId="5">#REF!</definedName>
    <definedName name="F2F">#REF!</definedName>
    <definedName name="F3A" localSheetId="5">#REF!</definedName>
    <definedName name="F3A">#REF!</definedName>
    <definedName name="F3B" localSheetId="5">#REF!</definedName>
    <definedName name="F3B">#REF!</definedName>
    <definedName name="F3F" localSheetId="5">#REF!</definedName>
    <definedName name="F3F">#REF!</definedName>
    <definedName name="F3LX" localSheetId="5">#REF!</definedName>
    <definedName name="F3LX">#REF!</definedName>
    <definedName name="F3LY" localSheetId="5">#REF!</definedName>
    <definedName name="F3LY">#REF!</definedName>
    <definedName name="F3RX" localSheetId="5">#REF!</definedName>
    <definedName name="F3RX">#REF!</definedName>
    <definedName name="F3RY" localSheetId="5">#REF!</definedName>
    <definedName name="F3RY">#REF!</definedName>
    <definedName name="F4A" localSheetId="5">#REF!</definedName>
    <definedName name="F4A">#REF!</definedName>
    <definedName name="F4B" localSheetId="5">#REF!</definedName>
    <definedName name="F4B">#REF!</definedName>
    <definedName name="F4ESF" localSheetId="5">#REF!</definedName>
    <definedName name="F4ESF">#REF!</definedName>
    <definedName name="F4LX" localSheetId="5">#REF!</definedName>
    <definedName name="F4LX">#REF!</definedName>
    <definedName name="F4LY" localSheetId="5">#REF!</definedName>
    <definedName name="F4LY">#REF!</definedName>
    <definedName name="F4RX" localSheetId="5">#REF!</definedName>
    <definedName name="F4RX">#REF!</definedName>
    <definedName name="F4RY" localSheetId="5">#REF!</definedName>
    <definedName name="F4RY">#REF!</definedName>
    <definedName name="F5A" localSheetId="5">#REF!</definedName>
    <definedName name="F5A">#REF!</definedName>
    <definedName name="F5B" localSheetId="5">#REF!</definedName>
    <definedName name="F5B">#REF!</definedName>
    <definedName name="F5LX" localSheetId="5">#REF!</definedName>
    <definedName name="F5LX">#REF!</definedName>
    <definedName name="F5LY" localSheetId="5">#REF!</definedName>
    <definedName name="F5LY">#REF!</definedName>
    <definedName name="F5RX" localSheetId="5">#REF!</definedName>
    <definedName name="F5RX">#REF!</definedName>
    <definedName name="F5RY" localSheetId="5">#REF!</definedName>
    <definedName name="F5RY">#REF!</definedName>
    <definedName name="F6LX" localSheetId="5">#REF!</definedName>
    <definedName name="F6LX">#REF!</definedName>
    <definedName name="F6LY" localSheetId="5">#REF!</definedName>
    <definedName name="F6LY">#REF!</definedName>
    <definedName name="F6RX" localSheetId="5">#REF!</definedName>
    <definedName name="F6RX">#REF!</definedName>
    <definedName name="F6RY" localSheetId="5">#REF!</definedName>
    <definedName name="F6RY">#REF!</definedName>
    <definedName name="F7LX" localSheetId="5">#REF!</definedName>
    <definedName name="F7LX">#REF!</definedName>
    <definedName name="F7LY" localSheetId="5">#REF!</definedName>
    <definedName name="F7LY">#REF!</definedName>
    <definedName name="F7RX" localSheetId="5">#REF!</definedName>
    <definedName name="F7RX">#REF!</definedName>
    <definedName name="F7RY" localSheetId="5">#REF!</definedName>
    <definedName name="F7RY">#REF!</definedName>
    <definedName name="F8LX" localSheetId="5">#REF!</definedName>
    <definedName name="F8LX">#REF!</definedName>
    <definedName name="F8LY" localSheetId="5">#REF!</definedName>
    <definedName name="F8LY">#REF!</definedName>
    <definedName name="F8RX" localSheetId="5">#REF!</definedName>
    <definedName name="F8RX">#REF!</definedName>
    <definedName name="F8RY" localSheetId="5">#REF!</definedName>
    <definedName name="F8RY">#REF!</definedName>
    <definedName name="F9LX" localSheetId="5">#REF!</definedName>
    <definedName name="F9LX">#REF!</definedName>
    <definedName name="F9LY" localSheetId="5">#REF!</definedName>
    <definedName name="F9LY">#REF!</definedName>
    <definedName name="F9RX" localSheetId="5">#REF!</definedName>
    <definedName name="F9RX">#REF!</definedName>
    <definedName name="F9RY" localSheetId="5">#REF!</definedName>
    <definedName name="F9RY">#REF!</definedName>
    <definedName name="fa">#N/A</definedName>
    <definedName name="FAB이관" localSheetId="5">#REF!</definedName>
    <definedName name="FAB이관">#REF!</definedName>
    <definedName name="fact" localSheetId="5">#REF!</definedName>
    <definedName name="fact">#REF!</definedName>
    <definedName name="FacterEarth" localSheetId="5">#REF!</definedName>
    <definedName name="FacterEarth">#REF!</definedName>
    <definedName name="FacterLive" localSheetId="5">#REF!</definedName>
    <definedName name="FacterLive">#REF!</definedName>
    <definedName name="fads" localSheetId="5">#REF!</definedName>
    <definedName name="fads">#REF!</definedName>
    <definedName name="fafdfe" localSheetId="5">#REF!</definedName>
    <definedName name="fafdfe">#REF!</definedName>
    <definedName name="fasc" localSheetId="5">#REF!</definedName>
    <definedName name="fasc">#REF!</definedName>
    <definedName name="faw" localSheetId="5">#REF!</definedName>
    <definedName name="faw">#REF!</definedName>
    <definedName name="fb" localSheetId="5">#REF!</definedName>
    <definedName name="fb">#REF!</definedName>
    <definedName name="FBVDFBG" localSheetId="5">#REF!</definedName>
    <definedName name="FBVDFBG">#REF!</definedName>
    <definedName name="FC" localSheetId="5">#REF!</definedName>
    <definedName name="FC">#REF!</definedName>
    <definedName name="FC_B" localSheetId="5">#REF!</definedName>
    <definedName name="FC_B">#REF!</definedName>
    <definedName name="FCBDFB" localSheetId="5">#REF!</definedName>
    <definedName name="FCBDFB">#REF!</definedName>
    <definedName name="FCBDG" localSheetId="5">#REF!</definedName>
    <definedName name="FCBDG">#REF!</definedName>
    <definedName name="fces" localSheetId="5">#REF!</definedName>
    <definedName name="fces">#REF!</definedName>
    <definedName name="FCGBHF" localSheetId="5">#REF!</definedName>
    <definedName name="FCGBHF">#REF!</definedName>
    <definedName name="fchgf" localSheetId="5">#REF!</definedName>
    <definedName name="fchgf">#REF!</definedName>
    <definedName name="Fci" localSheetId="5">#REF!</definedName>
    <definedName name="Fci">#REF!</definedName>
    <definedName name="Fck" localSheetId="5">#REF!</definedName>
    <definedName name="Fck">#REF!</definedName>
    <definedName name="fcon" localSheetId="5">#REF!</definedName>
    <definedName name="fcon">#REF!</definedName>
    <definedName name="fcp" localSheetId="5">#REF!</definedName>
    <definedName name="fcp">#REF!</definedName>
    <definedName name="fd" localSheetId="5">BlankMacro1</definedName>
    <definedName name="fd">BlankMacro1</definedName>
    <definedName name="FDAS" localSheetId="5">#REF!</definedName>
    <definedName name="FDAS">#REF!</definedName>
    <definedName name="fdasegfd" localSheetId="5" hidden="1">#REF!</definedName>
    <definedName name="fdasegfd" hidden="1">#REF!</definedName>
    <definedName name="FDDDDDD" localSheetId="5">#REF!</definedName>
    <definedName name="FDDDDDD">#REF!</definedName>
    <definedName name="FDDF" localSheetId="5">#REF!</definedName>
    <definedName name="FDDF">#REF!</definedName>
    <definedName name="FDDFD" localSheetId="5">#REF!</definedName>
    <definedName name="FDDFD">#REF!</definedName>
    <definedName name="FDDFG" localSheetId="5">#REF!</definedName>
    <definedName name="FDDFG">#REF!</definedName>
    <definedName name="FDDGR" localSheetId="5">#REF!</definedName>
    <definedName name="FDDGR">#REF!</definedName>
    <definedName name="FDDRG" localSheetId="5">#REF!</definedName>
    <definedName name="FDDRG">#REF!</definedName>
    <definedName name="FDDSF" localSheetId="5">#REF!</definedName>
    <definedName name="FDDSF">#REF!</definedName>
    <definedName name="FDE" localSheetId="5">#REF!</definedName>
    <definedName name="FDE">#REF!</definedName>
    <definedName name="FDEDS" localSheetId="5">#REF!</definedName>
    <definedName name="FDEDS">#REF!</definedName>
    <definedName name="FDF" localSheetId="5">#REF!</definedName>
    <definedName name="FDF">#REF!</definedName>
    <definedName name="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 localSheetId="5">#REF!</definedName>
    <definedName name="FDFDF">#REF!</definedName>
    <definedName name="fd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E" localSheetId="5">#REF!</definedName>
    <definedName name="FDFDFDE">#REF!</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fd" localSheetId="5">#REF!</definedName>
    <definedName name="fdfefd">#REF!</definedName>
    <definedName name="FDFES" localSheetId="5">#REF!</definedName>
    <definedName name="FDFES">#REF!</definedName>
    <definedName name="fdfezf" localSheetId="5">#REF!</definedName>
    <definedName name="fdfezf">#REF!</definedName>
    <definedName name="FDFG" localSheetId="5">#REF!</definedName>
    <definedName name="FDFG">#REF!</definedName>
    <definedName name="fdfr" localSheetId="5">#REF!</definedName>
    <definedName name="fdfr">#REF!</definedName>
    <definedName name="FDFREZ" localSheetId="5">#REF!</definedName>
    <definedName name="FDFREZ">#REF!</definedName>
    <definedName name="fdg" localSheetId="5">#REF!</definedName>
    <definedName name="fdg">#REF!</definedName>
    <definedName name="FDGDFAGFD" hidden="1">{#N/A,#N/A,FALSE,"포장1";#N/A,#N/A,FALSE,"포장1"}</definedName>
    <definedName name="FDGDFG" localSheetId="5">#REF!</definedName>
    <definedName name="FDGDFG">#REF!</definedName>
    <definedName name="FDGDFGZSDF" localSheetId="5">#REF!</definedName>
    <definedName name="FDGDFGZSDF">#REF!</definedName>
    <definedName name="FDGDR" localSheetId="5">#REF!</definedName>
    <definedName name="FDGDR">#REF!</definedName>
    <definedName name="fdgdrfrg" localSheetId="5">#REF!</definedName>
    <definedName name="fdgdrfrg">#REF!</definedName>
    <definedName name="FDGDRGDR" localSheetId="5">#REF!</definedName>
    <definedName name="FDGDRGDR">#REF!</definedName>
    <definedName name="fdgf" localSheetId="5">#REF!</definedName>
    <definedName name="fdgf">#REF!</definedName>
    <definedName name="fdgfdg" hidden="1">{#N/A,#N/A,FALSE,"2~8번"}</definedName>
    <definedName name="fdgferfd" localSheetId="5">#REF!</definedName>
    <definedName name="fdgferfd">#REF!</definedName>
    <definedName name="fdgfgf" hidden="1">{#N/A,#N/A,FALSE,"운반시간"}</definedName>
    <definedName name="FDGFRD" localSheetId="5">#REF!</definedName>
    <definedName name="FDGFRD">#REF!</definedName>
    <definedName name="fdgshf" hidden="1">{#N/A,#N/A,FALSE,"포장1";#N/A,#N/A,FALSE,"포장1"}</definedName>
    <definedName name="fdgz" localSheetId="5">#REF!</definedName>
    <definedName name="fdgz">#REF!</definedName>
    <definedName name="fdhevwtec" hidden="1">{#N/A,#N/A,FALSE,"구조1"}</definedName>
    <definedName name="fdhevwtecc" hidden="1">{#N/A,#N/A,FALSE,"구조1"}</definedName>
    <definedName name="FDN" localSheetId="5">#REF!</definedName>
    <definedName name="FDN">#REF!</definedName>
    <definedName name="FDRD" localSheetId="5">#REF!</definedName>
    <definedName name="FDRD">#REF!</definedName>
    <definedName name="FDREER" localSheetId="5">#REF!</definedName>
    <definedName name="FDREER">#REF!</definedName>
    <definedName name="fdrefd" localSheetId="5">#REF!</definedName>
    <definedName name="fdrefd">#REF!</definedName>
    <definedName name="FDRERE" localSheetId="5">#REF!</definedName>
    <definedName name="FDRERE">#REF!</definedName>
    <definedName name="fdresefe" localSheetId="5">#REF!</definedName>
    <definedName name="fdresefe">#REF!</definedName>
    <definedName name="fdrf" localSheetId="5">#REF!</definedName>
    <definedName name="fdrf">#REF!</definedName>
    <definedName name="FDRG" localSheetId="5">#REF!</definedName>
    <definedName name="FDRG">#REF!</definedName>
    <definedName name="FDRHGFDS" localSheetId="5">#REF!</definedName>
    <definedName name="FDRHGFDS">#REF!</definedName>
    <definedName name="FDRS" localSheetId="5">#REF!</definedName>
    <definedName name="FDRS">#REF!</definedName>
    <definedName name="fdrtev" localSheetId="5">#REF!</definedName>
    <definedName name="fdrtev">#REF!</definedName>
    <definedName name="FD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a">#N/A</definedName>
    <definedName name="FDSED" localSheetId="5">#REF!</definedName>
    <definedName name="FDSED">#REF!</definedName>
    <definedName name="FDSF" localSheetId="5">#REF!</definedName>
    <definedName name="FDSF">#REF!</definedName>
    <definedName name="FDSFAFAFS">#N/A</definedName>
    <definedName name="fdsfda" localSheetId="5">#REF!</definedName>
    <definedName name="fdsfda">#REF!</definedName>
    <definedName name="FDSFDSF" localSheetId="5">#REF!</definedName>
    <definedName name="FDSFDSF">#REF!</definedName>
    <definedName name="FDSFDSFD" localSheetId="5">#REF!</definedName>
    <definedName name="FDSFDSFD">#REF!</definedName>
    <definedName name="fdsfe" localSheetId="5">BlankMacro1</definedName>
    <definedName name="fdsfe">BlankMacro1</definedName>
    <definedName name="FDSFS" localSheetId="5">#REF!</definedName>
    <definedName name="FDSFS">#REF!</definedName>
    <definedName name="FDSFSD">#N/A</definedName>
    <definedName name="fdsfsdf" localSheetId="5">#REF!</definedName>
    <definedName name="fdsfsdf">#REF!</definedName>
    <definedName name="FDSFSE" localSheetId="5">#REF!</definedName>
    <definedName name="FDSFSE">#REF!</definedName>
    <definedName name="FDSFSEF" localSheetId="5">#REF!</definedName>
    <definedName name="FDSFSEF">#REF!</definedName>
    <definedName name="fdshfh" localSheetId="5">BlankMacro1</definedName>
    <definedName name="fdshfh">BlankMacro1</definedName>
    <definedName name="fdshgg" localSheetId="5">BlankMacro1</definedName>
    <definedName name="fdshgg">BlankMacro1</definedName>
    <definedName name="FDSREF" localSheetId="5">#REF!</definedName>
    <definedName name="FDSREF">#REF!</definedName>
    <definedName name="FDSREW" localSheetId="5">#REF!</definedName>
    <definedName name="FDSREW">#REF!</definedName>
    <definedName name="fdssssd" localSheetId="5">#REF!</definedName>
    <definedName name="fdssssd">#REF!</definedName>
    <definedName name="FDSSSSSSS" localSheetId="5">#REF!</definedName>
    <definedName name="FDSSSSSSS">#REF!</definedName>
    <definedName name="FDSVCDS" localSheetId="5">#REF!</definedName>
    <definedName name="FDSVCDS">#REF!</definedName>
    <definedName name="fdtdhg" localSheetId="5">#REF!</definedName>
    <definedName name="fdtdhg">#REF!</definedName>
    <definedName name="FDTRJHR" localSheetId="5">#REF!</definedName>
    <definedName name="FDTRJHR">#REF!</definedName>
    <definedName name="FE" localSheetId="5">#REF!</definedName>
    <definedName name="FE">#REF!</definedName>
    <definedName name="FE10L" localSheetId="5">#REF!</definedName>
    <definedName name="FE10L">#REF!</definedName>
    <definedName name="FE10R" localSheetId="5">#REF!</definedName>
    <definedName name="FE10R">#REF!</definedName>
    <definedName name="FE3L" localSheetId="5">#REF!</definedName>
    <definedName name="FE3L">#REF!</definedName>
    <definedName name="FE3R" localSheetId="5">#REF!</definedName>
    <definedName name="FE3R">#REF!</definedName>
    <definedName name="FE4L" localSheetId="5">#REF!</definedName>
    <definedName name="FE4L">#REF!</definedName>
    <definedName name="FE4R" localSheetId="5">#REF!</definedName>
    <definedName name="FE4R">#REF!</definedName>
    <definedName name="FE5L" localSheetId="5">#REF!</definedName>
    <definedName name="FE5L">#REF!</definedName>
    <definedName name="FE5R" localSheetId="5">#REF!</definedName>
    <definedName name="FE5R">#REF!</definedName>
    <definedName name="FE6L" localSheetId="5">#REF!</definedName>
    <definedName name="FE6L">#REF!</definedName>
    <definedName name="FE6R" localSheetId="5">#REF!</definedName>
    <definedName name="FE6R">#REF!</definedName>
    <definedName name="FE7L" localSheetId="5">#REF!</definedName>
    <definedName name="FE7L">#REF!</definedName>
    <definedName name="FE7R" localSheetId="5">#REF!</definedName>
    <definedName name="FE7R">#REF!</definedName>
    <definedName name="FE8L" localSheetId="5">#REF!</definedName>
    <definedName name="FE8L">#REF!</definedName>
    <definedName name="FE8R" localSheetId="5">#REF!</definedName>
    <definedName name="FE8R">#REF!</definedName>
    <definedName name="FE9L" localSheetId="5">#REF!</definedName>
    <definedName name="FE9L">#REF!</definedName>
    <definedName name="FE9R" localSheetId="5">#REF!</definedName>
    <definedName name="FE9R">#REF!</definedName>
    <definedName name="FEAFDASF" localSheetId="5">#REF!</definedName>
    <definedName name="FEAFDASF">#REF!</definedName>
    <definedName name="FEAGWS" localSheetId="5">#REF!</definedName>
    <definedName name="FEAGWS">#REF!</definedName>
    <definedName name="feasfef" localSheetId="5">#REF!</definedName>
    <definedName name="feasfef">#REF!</definedName>
    <definedName name="FEDFD" localSheetId="5">#REF!</definedName>
    <definedName name="FEDFD">#REF!</definedName>
    <definedName name="FEDFE" localSheetId="5">#REF!</definedName>
    <definedName name="FEDFE">#REF!</definedName>
    <definedName name="fedgr" hidden="1">{#N/A,#N/A,FALSE,"배수1"}</definedName>
    <definedName name="fedgre" hidden="1">{#N/A,#N/A,FALSE,"배수1"}</definedName>
    <definedName name="fedsfef" localSheetId="5">#REF!</definedName>
    <definedName name="fedsfef">#REF!</definedName>
    <definedName name="fedsgfdf" localSheetId="5">#REF!</definedName>
    <definedName name="fedsgfdf">#REF!</definedName>
    <definedName name="FEE" localSheetId="5">#REF!</definedName>
    <definedName name="FEE">#REF!</definedName>
    <definedName name="FEEE">[0]!FEEE</definedName>
    <definedName name="FEEFS" localSheetId="5">#REF!</definedName>
    <definedName name="FEEFS">#REF!</definedName>
    <definedName name="FEEL" localSheetId="5">#REF!</definedName>
    <definedName name="FEEL">#REF!</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a" localSheetId="5">#REF!</definedName>
    <definedName name="fefa">#REF!</definedName>
    <definedName name="FEFDFE" localSheetId="5">#REF!</definedName>
    <definedName name="FEFDFE">#REF!</definedName>
    <definedName name="FEFDG4" localSheetId="5">#REF!</definedName>
    <definedName name="FEFDG4">#REF!</definedName>
    <definedName name="fefdsfef" localSheetId="5">#REF!</definedName>
    <definedName name="fefdsfef">#REF!</definedName>
    <definedName name="fefe" localSheetId="5">#REF!</definedName>
    <definedName name="fefe">#REF!</definedName>
    <definedName name="FEFEFDEF" localSheetId="5">#REF!</definedName>
    <definedName name="FEFEFDEF">#REF!</definedName>
    <definedName name="fefefeerw" localSheetId="5">#REF!</definedName>
    <definedName name="fefefeerw">#REF!</definedName>
    <definedName name="fefesfe" localSheetId="5">#REF!</definedName>
    <definedName name="fefesfe">#REF!</definedName>
    <definedName name="feffdf" localSheetId="5">#REF!</definedName>
    <definedName name="feffdf">#REF!</definedName>
    <definedName name="fegfef" localSheetId="5">#REF!</definedName>
    <definedName name="fegfef">#REF!</definedName>
    <definedName name="ferew" localSheetId="5">#REF!</definedName>
    <definedName name="ferew">#REF!</definedName>
    <definedName name="ferff" localSheetId="5">#REF!</definedName>
    <definedName name="ferff">#REF!</definedName>
    <definedName name="FERFQEWSADFDVCDSCSD" localSheetId="5">BlankMacro1</definedName>
    <definedName name="FERFQEWSADFDVCDSCSD">BlankMacro1</definedName>
    <definedName name="FESCV" localSheetId="5">#REF!</definedName>
    <definedName name="FESCV">#REF!</definedName>
    <definedName name="fesfef" localSheetId="5">#REF!</definedName>
    <definedName name="fesfef">#REF!</definedName>
    <definedName name="FESFSDFSD" localSheetId="5">#REF!</definedName>
    <definedName name="FESFSDFSD">#REF!</definedName>
    <definedName name="FESR" localSheetId="5">#REF!</definedName>
    <definedName name="FESR">#REF!</definedName>
    <definedName name="fesrear" localSheetId="5">#REF!</definedName>
    <definedName name="fesrear">#REF!</definedName>
    <definedName name="FETDSTGFD" localSheetId="5">#REF!</definedName>
    <definedName name="FETDSTGFD">#REF!</definedName>
    <definedName name="feterfdf" localSheetId="5">#REF!</definedName>
    <definedName name="feterfdf">#REF!</definedName>
    <definedName name="fetgsdg" localSheetId="5">#REF!</definedName>
    <definedName name="fetgsdg">#REF!</definedName>
    <definedName name="few">{"Book1","부대-(표지판,데리,가드).xls","부대-(낙,차,중분대).xls"}</definedName>
    <definedName name="fewr" localSheetId="5">#REF!</definedName>
    <definedName name="fewr">#REF!</definedName>
    <definedName name="fewsfssf" localSheetId="5" hidden="1">#REF!</definedName>
    <definedName name="fewsfssf" hidden="1">#REF!</definedName>
    <definedName name="FEXRE" localSheetId="5">#REF!</definedName>
    <definedName name="FEXRE">#REF!</definedName>
    <definedName name="FEXZE" localSheetId="5">#REF!</definedName>
    <definedName name="FEXZE">#REF!</definedName>
    <definedName name="fezdfdf" localSheetId="5">#REF!</definedName>
    <definedName name="fezdfdf">#REF!</definedName>
    <definedName name="FF" localSheetId="5">#REF!</definedName>
    <definedName name="FF">#REF!</definedName>
    <definedName name="ff_block" localSheetId="5">#REF!</definedName>
    <definedName name="ff_block">#REF!</definedName>
    <definedName name="FF_h" localSheetId="5">#REF!</definedName>
    <definedName name="FF_h">#REF!</definedName>
    <definedName name="ff_val" localSheetId="5">#REF!</definedName>
    <definedName name="ff_val">#REF!</definedName>
    <definedName name="FFDGDR" localSheetId="5">#REF!</definedName>
    <definedName name="FFDGDR">#REF!</definedName>
    <definedName name="FFDGGFD" localSheetId="5">#REF!</definedName>
    <definedName name="FFDGGFD">#REF!</definedName>
    <definedName name="ffee" localSheetId="5">#REF!</definedName>
    <definedName name="ffee">#REF!</definedName>
    <definedName name="fff" localSheetId="5">#REF!</definedName>
    <definedName name="fff">#REF!</definedName>
    <definedName name="FFFF" localSheetId="5" hidden="1">#REF!</definedName>
    <definedName name="FFFF" hidden="1">#REF!</definedName>
    <definedName name="FFFFF" localSheetId="5">#REF!</definedName>
    <definedName name="FFFFF">#REF!</definedName>
    <definedName name="ffffff" hidden="1">{#N/A,#N/A,FALSE,"조골재"}</definedName>
    <definedName name="fffffff" localSheetId="5">BlankMacro1</definedName>
    <definedName name="fffffff">BlankMacro1</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FF" localSheetId="5">#REF!</definedName>
    <definedName name="FFFFFFFFFF">#REF!</definedName>
    <definedName name="FFFFFFFFFFF" localSheetId="5">#REF!</definedName>
    <definedName name="FFFFFFFFFFF">#REF!</definedName>
    <definedName name="FFFFFFFFFFFFFFFFFFFFFF">#N/A</definedName>
    <definedName name="FFFFFFFFFFFFFFFFFFFFFFFFFFFFFF">#N/A</definedName>
    <definedName name="FFGHDFD" localSheetId="5">#REF!</definedName>
    <definedName name="FFGHDFD">#REF!</definedName>
    <definedName name="ffk" localSheetId="5" hidden="1">#REF!</definedName>
    <definedName name="ffk" hidden="1">#REF!</definedName>
    <definedName name="ffkkfkkf" hidden="1">{#N/A,#N/A,FALSE,"단면 제원"}</definedName>
    <definedName name="FFSDBBBQWEP" hidden="1">{#N/A,#N/A,FALSE,"2~8번"}</definedName>
    <definedName name="FFSDF" localSheetId="5">#REF!</definedName>
    <definedName name="FFSDF">#REF!</definedName>
    <definedName name="ffsffds" localSheetId="5">#REF!</definedName>
    <definedName name="ffsffds">#REF!</definedName>
    <definedName name="FG" localSheetId="5">#REF!</definedName>
    <definedName name="FG">#REF!</definedName>
    <definedName name="FG28TBTB4RTDK" localSheetId="5">#REF!</definedName>
    <definedName name="FG28TBTB4RTDK">#REF!</definedName>
    <definedName name="FG44TBTB4RTDKDK" localSheetId="5">#REF!</definedName>
    <definedName name="FG44TBTB4RTDKDK">#REF!</definedName>
    <definedName name="FG46TBTB4RTDKDK" localSheetId="5">#REF!</definedName>
    <definedName name="FG46TBTB4RTDKDK">#REF!</definedName>
    <definedName name="FGBZSASDFERRTYYU" hidden="1">{#N/A,#N/A,FALSE,"2~8번"}</definedName>
    <definedName name="FGD" localSheetId="5">#REF!</definedName>
    <definedName name="FGD">#REF!</definedName>
    <definedName name="FGDAG" hidden="1">{#N/A,#N/A,FALSE,"포장2"}</definedName>
    <definedName name="FGDAGFG" hidden="1">{#N/A,#N/A,FALSE,"혼합골재"}</definedName>
    <definedName name="FGDFG" localSheetId="5">#REF!</definedName>
    <definedName name="FGDFG">#REF!</definedName>
    <definedName name="FGDFGF" localSheetId="5">#REF!</definedName>
    <definedName name="FGDFGF">#REF!</definedName>
    <definedName name="fgdg" localSheetId="5">#REF!</definedName>
    <definedName name="fgdg">#REF!</definedName>
    <definedName name="FGDGFD" localSheetId="5">#REF!</definedName>
    <definedName name="FGDGFD">#REF!</definedName>
    <definedName name="F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adgf" hidden="1">{#N/A,#N/A,FALSE,"혼합골재"}</definedName>
    <definedName name="fgfd" localSheetId="5">#REF!</definedName>
    <definedName name="fgfd">#REF!</definedName>
    <definedName name="FGFDG" hidden="1">{#N/A,#N/A,FALSE,"표지목차"}</definedName>
    <definedName name="FGFDGFFDG" localSheetId="5">#REF!</definedName>
    <definedName name="FGFDGFFDG">#REF!</definedName>
    <definedName name="fgfdgffff" hidden="1">{#N/A,#N/A,FALSE,"부대2"}</definedName>
    <definedName name="fgfdsgdfg" hidden="1">{#N/A,#N/A,FALSE,"혼합골재"}</definedName>
    <definedName name="fgfg" hidden="1">{#N/A,#N/A,FALSE,"2~8번"}</definedName>
    <definedName name="fgfgfg" hidden="1">{#N/A,#N/A,FALSE,"골재소요량";#N/A,#N/A,FALSE,"골재소요량"}</definedName>
    <definedName name="fgg">#N/A</definedName>
    <definedName name="FGGE" hidden="1">{#N/A,#N/A,FALSE,"배수2"}</definedName>
    <definedName name="FGGE1" hidden="1">{#N/A,#N/A,FALSE,"배수2"}</definedName>
    <definedName name="fggfdxgr" localSheetId="5">#REF!</definedName>
    <definedName name="fggfdxgr">#REF!</definedName>
    <definedName name="FGGG" localSheetId="5">#REF!</definedName>
    <definedName name="FGGG">#REF!</definedName>
    <definedName name="fgh" localSheetId="5">#REF!</definedName>
    <definedName name="fgh">#REF!</definedName>
    <definedName name="FGHDF" localSheetId="5">#REF!</definedName>
    <definedName name="FGHDF">#REF!</definedName>
    <definedName name="fghfdagfd" hidden="1">{#N/A,#N/A,FALSE,"표지목차"}</definedName>
    <definedName name="FGHFTH" localSheetId="5">#REF!</definedName>
    <definedName name="FGHFTH">#REF!</definedName>
    <definedName name="FGHTHJTRH" localSheetId="5">#REF!</definedName>
    <definedName name="FGHTHJTRH">#REF!</definedName>
    <definedName name="FGHTRH" localSheetId="5">#REF!</definedName>
    <definedName name="FGHTRH">#REF!</definedName>
    <definedName name="FGJGHF" localSheetId="5">BLCH</definedName>
    <definedName name="FGJGHF">BLCH</definedName>
    <definedName name="fgn" hidden="1">{#N/A,#N/A,FALSE,"구조2"}</definedName>
    <definedName name="fgnrt" hidden="1">{#N/A,#N/A,FALSE,"단가표지"}</definedName>
    <definedName name="fgqergq" localSheetId="5">#REF!</definedName>
    <definedName name="fgqergq">#REF!</definedName>
    <definedName name="fgrg" localSheetId="5">#REF!</definedName>
    <definedName name="fgrg">#REF!</definedName>
    <definedName name="FGRGTER" localSheetId="5">#REF!</definedName>
    <definedName name="FGRGTER">#REF!</definedName>
    <definedName name="FGRKRKRKRKRKRKRKRKRKRKRKRKRKRKR" localSheetId="5">#REF!</definedName>
    <definedName name="FGRKRKRKRKRKRKRKRKRKRKRKRKRKRKR">#REF!</definedName>
    <definedName name="fgRKRKRKRKRKRKRKRKRKTBTB1RTDKDK" localSheetId="5">#REF!</definedName>
    <definedName name="fgRKRKRKRKRKRKRKRKRKTBTB1RTDKDK">#REF!</definedName>
    <definedName name="FGrkrkrkrkrkrkrktbtbsptbrt" localSheetId="5">#REF!</definedName>
    <definedName name="FGrkrkrkrkrkrkrktbtbsptbrt">#REF!</definedName>
    <definedName name="FGRKRKRKRKRKRKTBTB1RTDKDK" localSheetId="5">#REF!</definedName>
    <definedName name="FGRKRKRKRKRKRKTBTB1RTDKDK">#REF!</definedName>
    <definedName name="fgsdf" hidden="1">{#N/A,#N/A,FALSE,"운반시간"}</definedName>
    <definedName name="FGSDH" localSheetId="5">BLCH</definedName>
    <definedName name="FGSDH">BLCH</definedName>
    <definedName name="fguizxdc" localSheetId="5">#REF!</definedName>
    <definedName name="fguizxdc">#REF!</definedName>
    <definedName name="FGWE" localSheetId="5">#REF!</definedName>
    <definedName name="FGWE">#REF!</definedName>
    <definedName name="FH" localSheetId="5">#REF!</definedName>
    <definedName name="FH">#REF!</definedName>
    <definedName name="FH10L" localSheetId="5">#REF!</definedName>
    <definedName name="FH10L">#REF!</definedName>
    <definedName name="FH10R" localSheetId="5">#REF!</definedName>
    <definedName name="FH10R">#REF!</definedName>
    <definedName name="FH3L" localSheetId="5">#REF!</definedName>
    <definedName name="FH3L">#REF!</definedName>
    <definedName name="FH3R" localSheetId="5">#REF!</definedName>
    <definedName name="FH3R">#REF!</definedName>
    <definedName name="FH4L" localSheetId="5">#REF!</definedName>
    <definedName name="FH4L">#REF!</definedName>
    <definedName name="FH4R" localSheetId="5">#REF!</definedName>
    <definedName name="FH4R">#REF!</definedName>
    <definedName name="FH5L" localSheetId="5">#REF!</definedName>
    <definedName name="FH5L">#REF!</definedName>
    <definedName name="FH5R" localSheetId="5">#REF!</definedName>
    <definedName name="FH5R">#REF!</definedName>
    <definedName name="FH6L" localSheetId="5">#REF!</definedName>
    <definedName name="FH6L">#REF!</definedName>
    <definedName name="FH6R" localSheetId="5">#REF!</definedName>
    <definedName name="FH6R">#REF!</definedName>
    <definedName name="FH7L" localSheetId="5">#REF!</definedName>
    <definedName name="FH7L">#REF!</definedName>
    <definedName name="FH7R" localSheetId="5">#REF!</definedName>
    <definedName name="FH7R">#REF!</definedName>
    <definedName name="FH8L" localSheetId="5">#REF!</definedName>
    <definedName name="FH8L">#REF!</definedName>
    <definedName name="FH8R" localSheetId="5">#REF!</definedName>
    <definedName name="FH8R">#REF!</definedName>
    <definedName name="FH9L" localSheetId="5">#REF!</definedName>
    <definedName name="FH9L">#REF!</definedName>
    <definedName name="FH9R" localSheetId="5">#REF!</definedName>
    <definedName name="FH9R">#REF!</definedName>
    <definedName name="FHCHD" localSheetId="5">#REF!</definedName>
    <definedName name="FHCHD">#REF!</definedName>
    <definedName name="FHD" localSheetId="5">#REF!</definedName>
    <definedName name="FHD">#REF!</definedName>
    <definedName name="fhddg" hidden="1">{#N/A,#N/A,FALSE,"부대1"}</definedName>
    <definedName name="FHDFH" localSheetId="5">#REF!</definedName>
    <definedName name="FHDFH">#REF!</definedName>
    <definedName name="FHDFHGHCGF" localSheetId="5">#REF!</definedName>
    <definedName name="FHDFHGHCGF">#REF!</definedName>
    <definedName name="fhdkjf" hidden="1">{#N/A,#N/A,FALSE,"골재소요량";#N/A,#N/A,FALSE,"골재소요량"}</definedName>
    <definedName name="FHDTR" localSheetId="5">#REF!</definedName>
    <definedName name="FHDTR">#REF!</definedName>
    <definedName name="FHE" localSheetId="5">#REF!</definedName>
    <definedName name="FHE">#REF!</definedName>
    <definedName name="FHFH" localSheetId="5" hidden="1">#REF!</definedName>
    <definedName name="FHFH" hidden="1">#REF!</definedName>
    <definedName name="FHFK" localSheetId="5" hidden="1">#REF!</definedName>
    <definedName name="FHFK" hidden="1">#REF!</definedName>
    <definedName name="FHFTH" localSheetId="5">#REF!</definedName>
    <definedName name="FHFTH">#REF!</definedName>
    <definedName name="fhg" localSheetId="5">BlankMacro1</definedName>
    <definedName name="fhg">BlankMacro1</definedName>
    <definedName name="FHGX" localSheetId="5">#REF!</definedName>
    <definedName name="FHGX">#REF!</definedName>
    <definedName name="fhigr" localSheetId="5">[0]!BlankMacro1</definedName>
    <definedName name="fhigr">[0]!BlankMacro1</definedName>
    <definedName name="FHIGR1" localSheetId="5">[0]!BlankMacro1</definedName>
    <definedName name="FHIGR1">[0]!BlankMacro1</definedName>
    <definedName name="FHN" localSheetId="5">#REF!</definedName>
    <definedName name="FHN">#REF!</definedName>
    <definedName name="fhndjskaljhfdk" hidden="1">{#N/A,#N/A,FALSE,"조골재"}</definedName>
    <definedName name="fht" localSheetId="5">BlankMacro1</definedName>
    <definedName name="fht">BlankMacro1</definedName>
    <definedName name="FHYDGTERGT" localSheetId="5">#REF!</definedName>
    <definedName name="FHYDGTERGT">#REF!</definedName>
    <definedName name="fi" localSheetId="5">#REF!</definedName>
    <definedName name="fi">#REF!</definedName>
    <definedName name="fid" localSheetId="5">#REF!</definedName>
    <definedName name="fid">#REF!</definedName>
    <definedName name="fifofl" localSheetId="5" hidden="1">#REF!</definedName>
    <definedName name="fifofl" hidden="1">#REF!</definedName>
    <definedName name="FILA" localSheetId="5">#REF!</definedName>
    <definedName name="FILA">#REF!</definedName>
    <definedName name="FILB" localSheetId="5">#REF!</definedName>
    <definedName name="FILB">#REF!</definedName>
    <definedName name="fill" localSheetId="5" hidden="1">#REF!</definedName>
    <definedName name="fill" hidden="1">#REF!</definedName>
    <definedName name="fill1" localSheetId="5" hidden="1">#REF!</definedName>
    <definedName name="fill1" hidden="1">#REF!</definedName>
    <definedName name="first" localSheetId="5">#REF!</definedName>
    <definedName name="first">#REF!</definedName>
    <definedName name="FirstCell" localSheetId="5">#REF!</definedName>
    <definedName name="FirstCell">#REF!</definedName>
    <definedName name="fiudj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IUX" localSheetId="5">#REF!</definedName>
    <definedName name="FIUX">#REF!</definedName>
    <definedName name="five" localSheetId="5">#REF!</definedName>
    <definedName name="five">#REF!</definedName>
    <definedName name="FIX" localSheetId="5">#REF!</definedName>
    <definedName name="FIX">#REF!</definedName>
    <definedName name="FIXT" localSheetId="5">#REF!</definedName>
    <definedName name="FIXT">#REF!</definedName>
    <definedName name="fjkf" localSheetId="5">#REF!</definedName>
    <definedName name="fjkf">#REF!</definedName>
    <definedName name="fjlmm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JSDHF" hidden="1">{#N/A,#N/A,FALSE,"단가표지"}</definedName>
    <definedName name="FJVN" localSheetId="5">#REF!</definedName>
    <definedName name="FJVN">#REF!</definedName>
    <definedName name="FK" hidden="1">{"'용역비'!$A$4:$C$8"}</definedName>
    <definedName name="FKDF" localSheetId="5">#REF!</definedName>
    <definedName name="FKDF">#REF!</definedName>
    <definedName name="fkf" localSheetId="5" hidden="1">#REF!</definedName>
    <definedName name="fkf" hidden="1">#REF!</definedName>
    <definedName name="FKJHK" localSheetId="5">BLCH</definedName>
    <definedName name="FKJHK">BLCH</definedName>
    <definedName name="FKLDFAJFKDLS" localSheetId="5">BlankMacro1</definedName>
    <definedName name="FKLDFAJFKDLS">BlankMacro1</definedName>
    <definedName name="FL" localSheetId="5">#REF!</definedName>
    <definedName name="FL">#REF!</definedName>
    <definedName name="FLA" localSheetId="5">#REF!</definedName>
    <definedName name="FLA">#REF!</definedName>
    <definedName name="fldu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LEXIBLE_JOINT" localSheetId="5">#REF!</definedName>
    <definedName name="FLEXIBLE_JOINT">#REF!</definedName>
    <definedName name="FLEXIBLE32" localSheetId="5">#REF!</definedName>
    <definedName name="FLEXIBLE32">#REF!</definedName>
    <definedName name="FLN" localSheetId="5">#REF!</definedName>
    <definedName name="FLN">#REF!</definedName>
    <definedName name="FLUX" localSheetId="5">#REF!</definedName>
    <definedName name="FLUX">#REF!</definedName>
    <definedName name="flu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luylfuy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ly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m" localSheetId="5">#REF!</definedName>
    <definedName name="Fm">#REF!</definedName>
    <definedName name="FN" localSheetId="5">#REF!</definedName>
    <definedName name="FN">#REF!</definedName>
    <definedName name="fng" hidden="1">{#N/A,#N/A,FALSE,"구조2"}</definedName>
    <definedName name="fngrt" hidden="1">{#N/A,#N/A,FALSE,"단가표지"}</definedName>
    <definedName name="foo" localSheetId="5">ErrorHandler_1</definedName>
    <definedName name="foo">ErrorHandler_1</definedName>
    <definedName name="FOOT1" localSheetId="5">#REF!</definedName>
    <definedName name="FOOT1">#REF!</definedName>
    <definedName name="FOOT2" localSheetId="5">#REF!</definedName>
    <definedName name="FOOT2">#REF!</definedName>
    <definedName name="FOOT3" localSheetId="5">#REF!</definedName>
    <definedName name="FOOT3">#REF!</definedName>
    <definedName name="FootH" localSheetId="5">#REF!</definedName>
    <definedName name="FootH">#REF!</definedName>
    <definedName name="form1" localSheetId="5">#REF!</definedName>
    <definedName name="form1">#REF!</definedName>
    <definedName name="form2" localSheetId="5">#REF!</definedName>
    <definedName name="form2">#REF!</definedName>
    <definedName name="form3" localSheetId="5">#REF!</definedName>
    <definedName name="form3">#REF!</definedName>
    <definedName name="FOUND_A" localSheetId="5">#REF!</definedName>
    <definedName name="FOUND_A">#REF!</definedName>
    <definedName name="FOUND_H" localSheetId="5">#REF!</definedName>
    <definedName name="FOUND_H">#REF!</definedName>
    <definedName name="four" localSheetId="5">#REF!</definedName>
    <definedName name="four">#REF!</definedName>
    <definedName name="fPrimeC" localSheetId="5">#REF!</definedName>
    <definedName name="fPrimeC">#REF!</definedName>
    <definedName name="Fpu" localSheetId="5">#REF!</definedName>
    <definedName name="Fpu">#REF!</definedName>
    <definedName name="Fpy" localSheetId="5">#REF!</definedName>
    <definedName name="Fpy">#REF!</definedName>
    <definedName name="FR" localSheetId="5">#REF!</definedName>
    <definedName name="FR">#REF!</definedName>
    <definedName name="frawefdv" localSheetId="5">#REF!</definedName>
    <definedName name="frawefdv">#REF!</definedName>
    <definedName name="FRE" localSheetId="5">#REF!</definedName>
    <definedName name="FRE">#REF!</definedName>
    <definedName name="frfr" localSheetId="5" hidden="1">#REF!</definedName>
    <definedName name="frfr" hidden="1">#REF!</definedName>
    <definedName name="frfrfrf" localSheetId="5">#REF!</definedName>
    <definedName name="frfrfrf">#REF!</definedName>
    <definedName name="front" localSheetId="5">#REF!</definedName>
    <definedName name="front">#REF!</definedName>
    <definedName name="FrontKey" localSheetId="5">#REF!</definedName>
    <definedName name="FrontKey">#REF!</definedName>
    <definedName name="FrontLen" localSheetId="5">#REF!</definedName>
    <definedName name="FrontLen">#REF!</definedName>
    <definedName name="frrcvx" localSheetId="5">#REF!</definedName>
    <definedName name="frrcvx">#REF!</definedName>
    <definedName name="FRT_OUT" localSheetId="5">#REF!</definedName>
    <definedName name="FRT_OUT">#REF!</definedName>
    <definedName name="FRTTREE" localSheetId="5">#REF!</definedName>
    <definedName name="FRTTREE">#REF!</definedName>
    <definedName name="frwer" localSheetId="5">#REF!</definedName>
    <definedName name="frwer">#REF!</definedName>
    <definedName name="FS" hidden="1">{#N/A,#N/A,FALSE,"배수1"}</definedName>
    <definedName name="FSA" hidden="1">{#N/A,#N/A,FALSE,"조골재"}</definedName>
    <definedName name="FSAFDAS" localSheetId="5">#REF!</definedName>
    <definedName name="FSAFDAS">#REF!</definedName>
    <definedName name="fsdafhaaaaeraw" hidden="1">{#N/A,#N/A,FALSE,"구조1"}</definedName>
    <definedName name="fsddf" localSheetId="5">#REF!</definedName>
    <definedName name="fsddf">#REF!</definedName>
    <definedName name="FSDF">#N/A</definedName>
    <definedName name="FSDFE" localSheetId="5">#REF!</definedName>
    <definedName name="FSDFE">#REF!</definedName>
    <definedName name="FSDFS" localSheetId="5">#REF!</definedName>
    <definedName name="FSDFS">#REF!</definedName>
    <definedName name="FSDFSD" localSheetId="5">#REF!</definedName>
    <definedName name="FSDFSD">#REF!</definedName>
    <definedName name="FSDFSDF" localSheetId="5">#REF!</definedName>
    <definedName name="FSDFSDF">#REF!</definedName>
    <definedName name="fsdfswdrew" localSheetId="5">#REF!</definedName>
    <definedName name="fsdfswdrew">#REF!</definedName>
    <definedName name="FSEF" localSheetId="5">#REF!</definedName>
    <definedName name="FSEF">#REF!</definedName>
    <definedName name="FSEFWE" localSheetId="5">#REF!</definedName>
    <definedName name="FSEFWE">#REF!</definedName>
    <definedName name="FSF" localSheetId="5">#REF!</definedName>
    <definedName name="FSF">#REF!</definedName>
    <definedName name="fsg" localSheetId="5">#REF!</definedName>
    <definedName name="fsg">#REF!</definedName>
    <definedName name="FSHOE" localSheetId="5">#REF!</definedName>
    <definedName name="FSHOE">#REF!</definedName>
    <definedName name="FSHS" localSheetId="5">BLCH</definedName>
    <definedName name="FSHS">BLCH</definedName>
    <definedName name="FSSDVSD" localSheetId="5">#REF!</definedName>
    <definedName name="FSSDVSD">#REF!</definedName>
    <definedName name="FSWADJK" localSheetId="5">#REF!</definedName>
    <definedName name="FSWADJK">#REF!</definedName>
    <definedName name="ft" localSheetId="5">#REF!</definedName>
    <definedName name="ft">#REF!</definedName>
    <definedName name="FT_L1" localSheetId="5">#REF!</definedName>
    <definedName name="FT_L1">#REF!</definedName>
    <definedName name="FT_L2" localSheetId="5">#REF!</definedName>
    <definedName name="FT_L2">#REF!</definedName>
    <definedName name="FT_SK" localSheetId="5">#REF!</definedName>
    <definedName name="FT_SK">#REF!</definedName>
    <definedName name="FT10TL" localSheetId="5">#REF!</definedName>
    <definedName name="FT10TL">#REF!</definedName>
    <definedName name="FT10TR" localSheetId="5">#REF!</definedName>
    <definedName name="FT10TR">#REF!</definedName>
    <definedName name="FT1TL" localSheetId="5">#REF!</definedName>
    <definedName name="FT1TL">#REF!</definedName>
    <definedName name="FT1TR" localSheetId="5">#REF!</definedName>
    <definedName name="FT1TR">#REF!</definedName>
    <definedName name="FT2TL" localSheetId="5">#REF!</definedName>
    <definedName name="FT2TL">#REF!</definedName>
    <definedName name="FT2TR" localSheetId="5">#REF!</definedName>
    <definedName name="FT2TR">#REF!</definedName>
    <definedName name="FT3TL" localSheetId="5">#REF!</definedName>
    <definedName name="FT3TL">#REF!</definedName>
    <definedName name="FT3TR" localSheetId="5">#REF!</definedName>
    <definedName name="FT3TR">#REF!</definedName>
    <definedName name="FT4TL" localSheetId="5">#REF!</definedName>
    <definedName name="FT4TL">#REF!</definedName>
    <definedName name="FT4TR" localSheetId="5">#REF!</definedName>
    <definedName name="FT4TR">#REF!</definedName>
    <definedName name="FT5TL" localSheetId="5">#REF!</definedName>
    <definedName name="FT5TL">#REF!</definedName>
    <definedName name="FT5TR" localSheetId="5">#REF!</definedName>
    <definedName name="FT5TR">#REF!</definedName>
    <definedName name="FT6TL" localSheetId="5">#REF!</definedName>
    <definedName name="FT6TL">#REF!</definedName>
    <definedName name="FT6TR" localSheetId="5">#REF!</definedName>
    <definedName name="FT6TR">#REF!</definedName>
    <definedName name="FT7TL" localSheetId="5">#REF!</definedName>
    <definedName name="FT7TL">#REF!</definedName>
    <definedName name="FT7TR" localSheetId="5">#REF!</definedName>
    <definedName name="FT7TR">#REF!</definedName>
    <definedName name="FT8TL" localSheetId="5">#REF!</definedName>
    <definedName name="FT8TL">#REF!</definedName>
    <definedName name="FT8TR" localSheetId="5">#REF!</definedName>
    <definedName name="FT8TR">#REF!</definedName>
    <definedName name="FT9TL" localSheetId="5">#REF!</definedName>
    <definedName name="FT9TL">#REF!</definedName>
    <definedName name="FT9TR" localSheetId="5">#REF!</definedName>
    <definedName name="FT9TR">#REF!</definedName>
    <definedName name="FTA" localSheetId="5">#REF!</definedName>
    <definedName name="FTA">#REF!</definedName>
    <definedName name="FTB" localSheetId="5">#REF!</definedName>
    <definedName name="FTB">#REF!</definedName>
    <definedName name="FTE10L" localSheetId="5">#REF!</definedName>
    <definedName name="FTE10L">#REF!</definedName>
    <definedName name="FTE10R" localSheetId="5">#REF!</definedName>
    <definedName name="FTE10R">#REF!</definedName>
    <definedName name="FTE3L" localSheetId="5">#REF!</definedName>
    <definedName name="FTE3L">#REF!</definedName>
    <definedName name="FTE3R" localSheetId="5">#REF!</definedName>
    <definedName name="FTE3R">#REF!</definedName>
    <definedName name="FTE4L" localSheetId="5">#REF!</definedName>
    <definedName name="FTE4L">#REF!</definedName>
    <definedName name="FTE4R" localSheetId="5">#REF!</definedName>
    <definedName name="FTE4R">#REF!</definedName>
    <definedName name="FTE5L" localSheetId="5">#REF!</definedName>
    <definedName name="FTE5L">#REF!</definedName>
    <definedName name="FTE5R" localSheetId="5">#REF!</definedName>
    <definedName name="FTE5R">#REF!</definedName>
    <definedName name="FTE6L" localSheetId="5">#REF!</definedName>
    <definedName name="FTE6L">#REF!</definedName>
    <definedName name="FTE6R" localSheetId="5">#REF!</definedName>
    <definedName name="FTE6R">#REF!</definedName>
    <definedName name="FTE7L" localSheetId="5">#REF!</definedName>
    <definedName name="FTE7L">#REF!</definedName>
    <definedName name="FTE7R" localSheetId="5">#REF!</definedName>
    <definedName name="FTE7R">#REF!</definedName>
    <definedName name="FTE8L" localSheetId="5">#REF!</definedName>
    <definedName name="FTE8L">#REF!</definedName>
    <definedName name="FTE8R" localSheetId="5">#REF!</definedName>
    <definedName name="FTE8R">#REF!</definedName>
    <definedName name="FTE9L" localSheetId="5">#REF!</definedName>
    <definedName name="FTE9L">#REF!</definedName>
    <definedName name="FTE9R" localSheetId="5">#REF!</definedName>
    <definedName name="FTE9R">#REF!</definedName>
    <definedName name="FTG10L" localSheetId="5">#REF!</definedName>
    <definedName name="FTG10L">#REF!</definedName>
    <definedName name="FTG10R" localSheetId="5">#REF!</definedName>
    <definedName name="FTG10R">#REF!</definedName>
    <definedName name="FTG3L" localSheetId="5">#REF!</definedName>
    <definedName name="FTG3L">#REF!</definedName>
    <definedName name="FTG3R" localSheetId="5">#REF!</definedName>
    <definedName name="FTG3R">#REF!</definedName>
    <definedName name="FTG4L" localSheetId="5">#REF!</definedName>
    <definedName name="FTG4L">#REF!</definedName>
    <definedName name="FTG4R" localSheetId="5">#REF!</definedName>
    <definedName name="FTG4R">#REF!</definedName>
    <definedName name="FTG5L" localSheetId="5">#REF!</definedName>
    <definedName name="FTG5L">#REF!</definedName>
    <definedName name="FTG5R" localSheetId="5">#REF!</definedName>
    <definedName name="FTG5R">#REF!</definedName>
    <definedName name="FTG6L" localSheetId="5">#REF!</definedName>
    <definedName name="FTG6L">#REF!</definedName>
    <definedName name="FTG6R" localSheetId="5">#REF!</definedName>
    <definedName name="FTG6R">#REF!</definedName>
    <definedName name="FTG7L" localSheetId="5">#REF!</definedName>
    <definedName name="FTG7L">#REF!</definedName>
    <definedName name="FTG7R" localSheetId="5">#REF!</definedName>
    <definedName name="FTG7R">#REF!</definedName>
    <definedName name="FTG8L" localSheetId="5">#REF!</definedName>
    <definedName name="FTG8L">#REF!</definedName>
    <definedName name="FTG8R" localSheetId="5">#REF!</definedName>
    <definedName name="FTG8R">#REF!</definedName>
    <definedName name="FTG9L" localSheetId="5">#REF!</definedName>
    <definedName name="FTG9L">#REF!</definedName>
    <definedName name="FTG9R" localSheetId="5">#REF!</definedName>
    <definedName name="FTG9R">#REF!</definedName>
    <definedName name="FTH" localSheetId="5">#REF!</definedName>
    <definedName name="FTH">#REF!</definedName>
    <definedName name="FTHFT" localSheetId="5">#REF!</definedName>
    <definedName name="FTHFT">#REF!</definedName>
    <definedName name="ftri11" localSheetId="5">#REF!</definedName>
    <definedName name="ftri11">#REF!</definedName>
    <definedName name="ftri12" localSheetId="5">#REF!</definedName>
    <definedName name="ftri12">#REF!</definedName>
    <definedName name="ftri13" localSheetId="5">#REF!</definedName>
    <definedName name="ftri13">#REF!</definedName>
    <definedName name="ftri14" localSheetId="5">#REF!</definedName>
    <definedName name="ftri14">#REF!</definedName>
    <definedName name="ftri15" localSheetId="5">#REF!</definedName>
    <definedName name="ftri15">#REF!</definedName>
    <definedName name="FTS10L" localSheetId="5">#REF!</definedName>
    <definedName name="FTS10L">#REF!</definedName>
    <definedName name="FTS10R" localSheetId="5">#REF!</definedName>
    <definedName name="FTS10R">#REF!</definedName>
    <definedName name="FTS3L" localSheetId="5">#REF!</definedName>
    <definedName name="FTS3L">#REF!</definedName>
    <definedName name="FTS3R" localSheetId="5">#REF!</definedName>
    <definedName name="FTS3R">#REF!</definedName>
    <definedName name="FTS4L" localSheetId="5">#REF!</definedName>
    <definedName name="FTS4L">#REF!</definedName>
    <definedName name="FTS4R" localSheetId="5">#REF!</definedName>
    <definedName name="FTS4R">#REF!</definedName>
    <definedName name="FTS5L" localSheetId="5">#REF!</definedName>
    <definedName name="FTS5L">#REF!</definedName>
    <definedName name="FTS5R" localSheetId="5">#REF!</definedName>
    <definedName name="FTS5R">#REF!</definedName>
    <definedName name="FTS6L" localSheetId="5">#REF!</definedName>
    <definedName name="FTS6L">#REF!</definedName>
    <definedName name="FTS6R" localSheetId="5">#REF!</definedName>
    <definedName name="FTS6R">#REF!</definedName>
    <definedName name="FTS7L" localSheetId="5">#REF!</definedName>
    <definedName name="FTS7L">#REF!</definedName>
    <definedName name="FTS7R" localSheetId="5">#REF!</definedName>
    <definedName name="FTS7R">#REF!</definedName>
    <definedName name="FTS8L" localSheetId="5">#REF!</definedName>
    <definedName name="FTS8L">#REF!</definedName>
    <definedName name="FTS8R" localSheetId="5">#REF!</definedName>
    <definedName name="FTS8R">#REF!</definedName>
    <definedName name="FTS9L" localSheetId="5">#REF!</definedName>
    <definedName name="FTS9L">#REF!</definedName>
    <definedName name="FTS9R" localSheetId="5">#REF!</definedName>
    <definedName name="FTS9R">#REF!</definedName>
    <definedName name="FTW10L" localSheetId="5">#REF!</definedName>
    <definedName name="FTW10L">#REF!</definedName>
    <definedName name="FTW10R" localSheetId="5">#REF!</definedName>
    <definedName name="FTW10R">#REF!</definedName>
    <definedName name="FTW3L" localSheetId="5">#REF!</definedName>
    <definedName name="FTW3L">#REF!</definedName>
    <definedName name="FTW3R" localSheetId="5">#REF!</definedName>
    <definedName name="FTW3R">#REF!</definedName>
    <definedName name="FTW4L" localSheetId="5">#REF!</definedName>
    <definedName name="FTW4L">#REF!</definedName>
    <definedName name="FTW4R" localSheetId="5">#REF!</definedName>
    <definedName name="FTW4R">#REF!</definedName>
    <definedName name="FTW5L" localSheetId="5">#REF!</definedName>
    <definedName name="FTW5L">#REF!</definedName>
    <definedName name="FTW5R" localSheetId="5">#REF!</definedName>
    <definedName name="FTW5R">#REF!</definedName>
    <definedName name="FTW6L" localSheetId="5">#REF!</definedName>
    <definedName name="FTW6L">#REF!</definedName>
    <definedName name="FTW6R" localSheetId="5">#REF!</definedName>
    <definedName name="FTW6R">#REF!</definedName>
    <definedName name="FTW7L" localSheetId="5">#REF!</definedName>
    <definedName name="FTW7L">#REF!</definedName>
    <definedName name="FTW7R" localSheetId="5">#REF!</definedName>
    <definedName name="FTW7R">#REF!</definedName>
    <definedName name="FTW8L" localSheetId="5">#REF!</definedName>
    <definedName name="FTW8L">#REF!</definedName>
    <definedName name="FTW8R" localSheetId="5">#REF!</definedName>
    <definedName name="FTW8R">#REF!</definedName>
    <definedName name="FTW9L" localSheetId="5">#REF!</definedName>
    <definedName name="FTW9L">#REF!</definedName>
    <definedName name="FTW9R" localSheetId="5">#REF!</definedName>
    <definedName name="FTW9R">#REF!</definedName>
    <definedName name="FTZ10L" localSheetId="5">#REF!</definedName>
    <definedName name="FTZ10L">#REF!</definedName>
    <definedName name="FTZ10R" localSheetId="5">#REF!</definedName>
    <definedName name="FTZ10R">#REF!</definedName>
    <definedName name="FTZ3L" localSheetId="5">#REF!</definedName>
    <definedName name="FTZ3L">#REF!</definedName>
    <definedName name="FTZ3R" localSheetId="5">#REF!</definedName>
    <definedName name="FTZ3R">#REF!</definedName>
    <definedName name="FTZ4L" localSheetId="5">#REF!</definedName>
    <definedName name="FTZ4L">#REF!</definedName>
    <definedName name="FTZ4R" localSheetId="5">#REF!</definedName>
    <definedName name="FTZ4R">#REF!</definedName>
    <definedName name="FTZ5L" localSheetId="5">#REF!</definedName>
    <definedName name="FTZ5L">#REF!</definedName>
    <definedName name="FTZ5R" localSheetId="5">#REF!</definedName>
    <definedName name="FTZ5R">#REF!</definedName>
    <definedName name="FTZ6L" localSheetId="5">#REF!</definedName>
    <definedName name="FTZ6L">#REF!</definedName>
    <definedName name="FTZ6R" localSheetId="5">#REF!</definedName>
    <definedName name="FTZ6R">#REF!</definedName>
    <definedName name="FTZ7L" localSheetId="5">#REF!</definedName>
    <definedName name="FTZ7L">#REF!</definedName>
    <definedName name="FTZ7R" localSheetId="5">#REF!</definedName>
    <definedName name="FTZ7R">#REF!</definedName>
    <definedName name="FTZ8L" localSheetId="5">#REF!</definedName>
    <definedName name="FTZ8L">#REF!</definedName>
    <definedName name="FTZ8R" localSheetId="5">#REF!</definedName>
    <definedName name="FTZ8R">#REF!</definedName>
    <definedName name="FTZ9L" localSheetId="5">#REF!</definedName>
    <definedName name="FTZ9L">#REF!</definedName>
    <definedName name="FTZ9R" localSheetId="5">#REF!</definedName>
    <definedName name="FTZ9R">#REF!</definedName>
    <definedName name="FU" localSheetId="5">#REF!</definedName>
    <definedName name="FU">#REF!</definedName>
    <definedName name="FULL" localSheetId="5" hidden="1">#REF!</definedName>
    <definedName name="FULL" hidden="1">#REF!</definedName>
    <definedName name="fuylm"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uyluyu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v" hidden="1">{#N/A,#N/A,FALSE,"전력간선"}</definedName>
    <definedName name="FVDSFSEF" localSheetId="5">#REF!</definedName>
    <definedName name="FVDSFSEF">#REF!</definedName>
    <definedName name="FVDV" localSheetId="5">#REF!</definedName>
    <definedName name="FVDV">#REF!</definedName>
    <definedName name="FVGFSDF" localSheetId="5">#REF!</definedName>
    <definedName name="FVGFSDF">#REF!</definedName>
    <definedName name="fwd" localSheetId="5">#REF!</definedName>
    <definedName name="fwd">#REF!</definedName>
    <definedName name="fweef" localSheetId="5">#REF!</definedName>
    <definedName name="fweef">#REF!</definedName>
    <definedName name="fwer" localSheetId="5">BlankMacro1</definedName>
    <definedName name="fwer">BlankMacro1</definedName>
    <definedName name="fx" hidden="1">{#N/A,#N/A,FALSE,"조골재"}</definedName>
    <definedName name="FX10L" localSheetId="5">#REF!</definedName>
    <definedName name="FX10L">#REF!</definedName>
    <definedName name="FX10R" localSheetId="5">#REF!</definedName>
    <definedName name="FX10R">#REF!</definedName>
    <definedName name="FX3L" localSheetId="5">#REF!</definedName>
    <definedName name="FX3L">#REF!</definedName>
    <definedName name="FX3R" localSheetId="5">#REF!</definedName>
    <definedName name="FX3R">#REF!</definedName>
    <definedName name="FX4L" localSheetId="5">#REF!</definedName>
    <definedName name="FX4L">#REF!</definedName>
    <definedName name="FX4R" localSheetId="5">#REF!</definedName>
    <definedName name="FX4R">#REF!</definedName>
    <definedName name="FX5L" localSheetId="5">#REF!</definedName>
    <definedName name="FX5L">#REF!</definedName>
    <definedName name="FX5R" localSheetId="5">#REF!</definedName>
    <definedName name="FX5R">#REF!</definedName>
    <definedName name="FX6L" localSheetId="5">#REF!</definedName>
    <definedName name="FX6L">#REF!</definedName>
    <definedName name="FX6R" localSheetId="5">#REF!</definedName>
    <definedName name="FX6R">#REF!</definedName>
    <definedName name="FX7L" localSheetId="5">#REF!</definedName>
    <definedName name="FX7L">#REF!</definedName>
    <definedName name="FX7R" localSheetId="5">#REF!</definedName>
    <definedName name="FX7R">#REF!</definedName>
    <definedName name="FX8L" localSheetId="5">#REF!</definedName>
    <definedName name="FX8L">#REF!</definedName>
    <definedName name="FX8R" localSheetId="5">#REF!</definedName>
    <definedName name="FX8R">#REF!</definedName>
    <definedName name="FX9L" localSheetId="5">#REF!</definedName>
    <definedName name="FX9L">#REF!</definedName>
    <definedName name="FX9R" localSheetId="5">#REF!</definedName>
    <definedName name="FX9R">#REF!</definedName>
    <definedName name="FXBV" localSheetId="5">#REF!</definedName>
    <definedName name="FXBV">#REF!</definedName>
    <definedName name="fxmhpe1" localSheetId="5">#REF!</definedName>
    <definedName name="fxmhpe1">#REF!</definedName>
    <definedName name="fxmhpe2" localSheetId="5">#REF!</definedName>
    <definedName name="fxmhpe2">#REF!</definedName>
    <definedName name="fxmhpw" localSheetId="5">#REF!</definedName>
    <definedName name="fxmhpw">#REF!</definedName>
    <definedName name="fxmhq" localSheetId="5">#REF!</definedName>
    <definedName name="fxmhq">#REF!</definedName>
    <definedName name="fxvhpe1" localSheetId="5">#REF!</definedName>
    <definedName name="fxvhpe1">#REF!</definedName>
    <definedName name="fxvhpe2" localSheetId="5">#REF!</definedName>
    <definedName name="fxvhpe2">#REF!</definedName>
    <definedName name="fxvhpw" localSheetId="5">#REF!</definedName>
    <definedName name="fxvhpw">#REF!</definedName>
    <definedName name="fxvhq" localSheetId="5">#REF!</definedName>
    <definedName name="fxvhq">#REF!</definedName>
    <definedName name="Fy" localSheetId="5">#REF!</definedName>
    <definedName name="Fy">#REF!</definedName>
    <definedName name="FY10L" localSheetId="5">#REF!</definedName>
    <definedName name="FY10L">#REF!</definedName>
    <definedName name="FY10R" localSheetId="5">#REF!</definedName>
    <definedName name="FY10R">#REF!</definedName>
    <definedName name="FY3L" localSheetId="5">#REF!</definedName>
    <definedName name="FY3L">#REF!</definedName>
    <definedName name="FY3R" localSheetId="5">#REF!</definedName>
    <definedName name="FY3R">#REF!</definedName>
    <definedName name="FY4L" localSheetId="5">#REF!</definedName>
    <definedName name="FY4L">#REF!</definedName>
    <definedName name="FY4R" localSheetId="5">#REF!</definedName>
    <definedName name="FY4R">#REF!</definedName>
    <definedName name="FY5L" localSheetId="5">#REF!</definedName>
    <definedName name="FY5L">#REF!</definedName>
    <definedName name="FY5R" localSheetId="5">#REF!</definedName>
    <definedName name="FY5R">#REF!</definedName>
    <definedName name="FY6L" localSheetId="5">#REF!</definedName>
    <definedName name="FY6L">#REF!</definedName>
    <definedName name="FY6R" localSheetId="5">#REF!</definedName>
    <definedName name="FY6R">#REF!</definedName>
    <definedName name="FY7L" localSheetId="5">#REF!</definedName>
    <definedName name="FY7L">#REF!</definedName>
    <definedName name="FY7R" localSheetId="5">#REF!</definedName>
    <definedName name="FY7R">#REF!</definedName>
    <definedName name="FY8L" localSheetId="5">#REF!</definedName>
    <definedName name="FY8L">#REF!</definedName>
    <definedName name="FY8R" localSheetId="5">#REF!</definedName>
    <definedName name="FY8R">#REF!</definedName>
    <definedName name="FY9L" localSheetId="5">#REF!</definedName>
    <definedName name="FY9L">#REF!</definedName>
    <definedName name="FY9R" localSheetId="5">#REF!</definedName>
    <definedName name="FY9R">#REF!</definedName>
    <definedName name="fykl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yli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yl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yludtu">[0]!sjrrt</definedName>
    <definedName name="fylulfu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yluuyl7">[0]!fyluuyl7</definedName>
    <definedName name="fyluuyllu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yly7u7">[0]!fyly7u7</definedName>
    <definedName name="fyullfylu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yululjn">[0]!fyululjn</definedName>
    <definedName name="fyulul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yulylfu">[0]!fyulylfu</definedName>
    <definedName name="FYY10L" localSheetId="5">#REF!</definedName>
    <definedName name="FYY10L">#REF!</definedName>
    <definedName name="FYY10R" localSheetId="5">#REF!</definedName>
    <definedName name="FYY10R">#REF!</definedName>
    <definedName name="FYY3L" localSheetId="5">#REF!</definedName>
    <definedName name="FYY3L">#REF!</definedName>
    <definedName name="FYY3R" localSheetId="5">#REF!</definedName>
    <definedName name="FYY3R">#REF!</definedName>
    <definedName name="FYY4L" localSheetId="5">#REF!</definedName>
    <definedName name="FYY4L">#REF!</definedName>
    <definedName name="FYY4R" localSheetId="5">#REF!</definedName>
    <definedName name="FYY4R">#REF!</definedName>
    <definedName name="FYY5L" localSheetId="5">#REF!</definedName>
    <definedName name="FYY5L">#REF!</definedName>
    <definedName name="FYY5R" localSheetId="5">#REF!</definedName>
    <definedName name="FYY5R">#REF!</definedName>
    <definedName name="FYY6L" localSheetId="5">#REF!</definedName>
    <definedName name="FYY6L">#REF!</definedName>
    <definedName name="FYY6R" localSheetId="5">#REF!</definedName>
    <definedName name="FYY6R">#REF!</definedName>
    <definedName name="FYY7L" localSheetId="5">#REF!</definedName>
    <definedName name="FYY7L">#REF!</definedName>
    <definedName name="FYY7R" localSheetId="5">#REF!</definedName>
    <definedName name="FYY7R">#REF!</definedName>
    <definedName name="FYY8L" localSheetId="5">#REF!</definedName>
    <definedName name="FYY8L">#REF!</definedName>
    <definedName name="FYY8R" localSheetId="5">#REF!</definedName>
    <definedName name="FYY8R">#REF!</definedName>
    <definedName name="FYY9L" localSheetId="5">#REF!</definedName>
    <definedName name="FYY9L">#REF!</definedName>
    <definedName name="FYY9R" localSheetId="5">#REF!</definedName>
    <definedName name="FYY9R">#REF!</definedName>
    <definedName name="FZ" localSheetId="5">#REF!</definedName>
    <definedName name="FZ">#REF!</definedName>
    <definedName name="FZDS" localSheetId="5">#REF!</definedName>
    <definedName name="FZDS">#REF!</definedName>
    <definedName name="Fㄹ" localSheetId="5">#REF!</definedName>
    <definedName name="Fㄹ">#REF!</definedName>
    <definedName name="F라인" localSheetId="5">#REF!</definedName>
    <definedName name="F라인">#REF!</definedName>
    <definedName name="F수축줄눈" localSheetId="5">#REF!</definedName>
    <definedName name="F수축줄눈">#REF!</definedName>
    <definedName name="F스치로폴" localSheetId="5">#REF!</definedName>
    <definedName name="F스치로폴">#REF!</definedName>
    <definedName name="F실링재" localSheetId="5">#REF!</definedName>
    <definedName name="F실링재">#REF!</definedName>
    <definedName name="F이" localSheetId="5">#REF!</definedName>
    <definedName name="F이">#REF!</definedName>
    <definedName name="F일" localSheetId="5">#REF!</definedName>
    <definedName name="F일">#REF!</definedName>
    <definedName name="F접합부속" localSheetId="5">#REF!</definedName>
    <definedName name="F접합부속">#REF!</definedName>
    <definedName name="Fㅠ3827" localSheetId="5">#REF!</definedName>
    <definedName name="Fㅠ3827">#REF!</definedName>
    <definedName name="G" localSheetId="5">#REF!</definedName>
    <definedName name="G">#REF!</definedName>
    <definedName name="G_13" localSheetId="5">#REF!</definedName>
    <definedName name="G_13">#REF!</definedName>
    <definedName name="G_16" localSheetId="5">#REF!</definedName>
    <definedName name="G_16">#REF!</definedName>
    <definedName name="G_19" localSheetId="5">#REF!</definedName>
    <definedName name="G_19">#REF!</definedName>
    <definedName name="G_22" localSheetId="5">#REF!</definedName>
    <definedName name="G_22">#REF!</definedName>
    <definedName name="G_25" localSheetId="5">#REF!</definedName>
    <definedName name="G_25">#REF!</definedName>
    <definedName name="G_29" localSheetId="5">#REF!</definedName>
    <definedName name="G_29">#REF!</definedName>
    <definedName name="G_D_D" localSheetId="5">#REF!</definedName>
    <definedName name="G_D_D">#REF!</definedName>
    <definedName name="G_m" localSheetId="5">#REF!</definedName>
    <definedName name="G_m">#REF!</definedName>
    <definedName name="G_W" localSheetId="5">#REF!</definedName>
    <definedName name="G_W">#REF!</definedName>
    <definedName name="g_w1" localSheetId="5">#REF!</definedName>
    <definedName name="g_w1">#REF!</definedName>
    <definedName name="g0" localSheetId="5">#REF!</definedName>
    <definedName name="g0">#REF!</definedName>
    <definedName name="G10L" localSheetId="5">#REF!</definedName>
    <definedName name="G10L">#REF!</definedName>
    <definedName name="G10R" localSheetId="5">#REF!</definedName>
    <definedName name="G10R">#REF!</definedName>
    <definedName name="G14S1" localSheetId="5">#REF!</definedName>
    <definedName name="G14S1">#REF!</definedName>
    <definedName name="G1A1P" localSheetId="5">#REF!</definedName>
    <definedName name="G1A1P">#REF!</definedName>
    <definedName name="g1a1t" localSheetId="5">#REF!</definedName>
    <definedName name="g1a1t">#REF!</definedName>
    <definedName name="g1a2p" localSheetId="5">#REF!</definedName>
    <definedName name="g1a2p">#REF!</definedName>
    <definedName name="g1a2t" localSheetId="5">#REF!</definedName>
    <definedName name="g1a2t">#REF!</definedName>
    <definedName name="G2A1P" localSheetId="5">#REF!</definedName>
    <definedName name="G2A1P">#REF!</definedName>
    <definedName name="g2a1t" localSheetId="5">#REF!</definedName>
    <definedName name="g2a1t">#REF!</definedName>
    <definedName name="g2a2p" localSheetId="5">#REF!</definedName>
    <definedName name="g2a2p">#REF!</definedName>
    <definedName name="g2a2t" localSheetId="5">#REF!</definedName>
    <definedName name="g2a2t">#REF!</definedName>
    <definedName name="G3A1P" localSheetId="5">#REF!</definedName>
    <definedName name="G3A1P">#REF!</definedName>
    <definedName name="g3a1t" localSheetId="5">#REF!</definedName>
    <definedName name="g3a1t">#REF!</definedName>
    <definedName name="g3a2p" localSheetId="5">#REF!</definedName>
    <definedName name="g3a2p">#REF!</definedName>
    <definedName name="g3a2t" localSheetId="5">#REF!</definedName>
    <definedName name="g3a2t">#REF!</definedName>
    <definedName name="G3L" localSheetId="5">#REF!</definedName>
    <definedName name="G3L">#REF!</definedName>
    <definedName name="G3R" localSheetId="5">#REF!</definedName>
    <definedName name="G3R">#REF!</definedName>
    <definedName name="G4A1P" localSheetId="5">#REF!</definedName>
    <definedName name="G4A1P">#REF!</definedName>
    <definedName name="g4a1t" localSheetId="5">#REF!</definedName>
    <definedName name="g4a1t">#REF!</definedName>
    <definedName name="g4a2p" localSheetId="5">#REF!</definedName>
    <definedName name="g4a2p">#REF!</definedName>
    <definedName name="g4a2t" localSheetId="5">#REF!</definedName>
    <definedName name="g4a2t">#REF!</definedName>
    <definedName name="G4L" localSheetId="5">#REF!</definedName>
    <definedName name="G4L">#REF!</definedName>
    <definedName name="G4R" localSheetId="5">#REF!</definedName>
    <definedName name="G4R">#REF!</definedName>
    <definedName name="G5A1P" localSheetId="5">#REF!</definedName>
    <definedName name="G5A1P">#REF!</definedName>
    <definedName name="g5a1t" localSheetId="5">#REF!</definedName>
    <definedName name="g5a1t">#REF!</definedName>
    <definedName name="g5a2p" localSheetId="5">#REF!</definedName>
    <definedName name="g5a2p">#REF!</definedName>
    <definedName name="g5a2t" localSheetId="5">#REF!</definedName>
    <definedName name="g5a2t">#REF!</definedName>
    <definedName name="G5L" localSheetId="5">#REF!</definedName>
    <definedName name="G5L">#REF!</definedName>
    <definedName name="G5R" localSheetId="5">#REF!</definedName>
    <definedName name="G5R">#REF!</definedName>
    <definedName name="G5S1" localSheetId="5">#REF!</definedName>
    <definedName name="G5S1">#REF!</definedName>
    <definedName name="G6A1P" localSheetId="5">#REF!</definedName>
    <definedName name="G6A1P">#REF!</definedName>
    <definedName name="g6a1t" localSheetId="5">#REF!</definedName>
    <definedName name="g6a1t">#REF!</definedName>
    <definedName name="g6a2p" localSheetId="5">#REF!</definedName>
    <definedName name="g6a2p">#REF!</definedName>
    <definedName name="g6a2t" localSheetId="5">#REF!</definedName>
    <definedName name="g6a2t">#REF!</definedName>
    <definedName name="G6L" localSheetId="5">#REF!</definedName>
    <definedName name="G6L">#REF!</definedName>
    <definedName name="G6R" localSheetId="5">#REF!</definedName>
    <definedName name="G6R">#REF!</definedName>
    <definedName name="G7L" localSheetId="5">#REF!</definedName>
    <definedName name="G7L">#REF!</definedName>
    <definedName name="G7R" localSheetId="5">#REF!</definedName>
    <definedName name="G7R">#REF!</definedName>
    <definedName name="G8L" localSheetId="5">#REF!</definedName>
    <definedName name="G8L">#REF!</definedName>
    <definedName name="G8R" localSheetId="5">#REF!</definedName>
    <definedName name="G8R">#REF!</definedName>
    <definedName name="G9L" localSheetId="5">#REF!</definedName>
    <definedName name="G9L">#REF!</definedName>
    <definedName name="G9R" localSheetId="5">#REF!</definedName>
    <definedName name="G9R">#REF!</definedName>
    <definedName name="GA" localSheetId="5">#REF!</definedName>
    <definedName name="GA">#REF!</definedName>
    <definedName name="GAB" localSheetId="5">#REF!</definedName>
    <definedName name="GAB">#REF!</definedName>
    <definedName name="GABION_개_소_별_명_세" localSheetId="5">#REF!</definedName>
    <definedName name="GABION_개_소_별_명_세">#REF!</definedName>
    <definedName name="GABION_수_량_집_계" localSheetId="5">#REF!</definedName>
    <definedName name="GABION_수_량_집_계">#REF!</definedName>
    <definedName name="GABION개소별명세" localSheetId="5">#REF!</definedName>
    <definedName name="GABION개소별명세">#REF!</definedName>
    <definedName name="GABION단위수량" localSheetId="5">#REF!</definedName>
    <definedName name="GABION단위수량">#REF!</definedName>
    <definedName name="GABION수량집계" localSheetId="5">#REF!</definedName>
    <definedName name="GABION수량집계">#REF!</definedName>
    <definedName name="gahahah" hidden="1">{#N/A,#N/A,FALSE,"포장1";#N/A,#N/A,FALSE,"포장1"}</definedName>
    <definedName name="GAK" localSheetId="5">#REF!</definedName>
    <definedName name="GAK">#REF!</definedName>
    <definedName name="gamma" localSheetId="5">#REF!</definedName>
    <definedName name="gamma">#REF!</definedName>
    <definedName name="gamma1" localSheetId="5">#REF!</definedName>
    <definedName name="gamma1">#REF!</definedName>
    <definedName name="gamma2" localSheetId="5">#REF!</definedName>
    <definedName name="gamma2">#REF!</definedName>
    <definedName name="GammaS1" localSheetId="5">#REF!</definedName>
    <definedName name="GammaS1">#REF!</definedName>
    <definedName name="GammaT" localSheetId="5">#REF!</definedName>
    <definedName name="GammaT">#REF!</definedName>
    <definedName name="gams" localSheetId="5">#REF!</definedName>
    <definedName name="gams">#REF!</definedName>
    <definedName name="gamt" localSheetId="5">#REF!</definedName>
    <definedName name="gamt">#REF!</definedName>
    <definedName name="gamw" localSheetId="5">#REF!</definedName>
    <definedName name="gamw">#REF!</definedName>
    <definedName name="GAP" localSheetId="5">#REF!</definedName>
    <definedName name="GAP">#REF!</definedName>
    <definedName name="gararg">[0]!gararg</definedName>
    <definedName name="GASOLIN11" localSheetId="5" hidden="1">#REF!</definedName>
    <definedName name="GASOLIN11" hidden="1">#REF!</definedName>
    <definedName name="GASP" localSheetId="5">#REF!</definedName>
    <definedName name="GASP">#REF!</definedName>
    <definedName name="GATEVALVE20" localSheetId="5">#REF!</definedName>
    <definedName name="GATEVALVE20">#REF!</definedName>
    <definedName name="GATEVALVE25" localSheetId="5">#REF!</definedName>
    <definedName name="GATEVALVE25">#REF!</definedName>
    <definedName name="GATEVALVE32" localSheetId="5">#REF!</definedName>
    <definedName name="GATEVALVE32">#REF!</definedName>
    <definedName name="GATEVALVE50" localSheetId="5">#REF!</definedName>
    <definedName name="GATEVALVE50">#REF!</definedName>
    <definedName name="gb" hidden="1">{#N/A,#N/A,FALSE,"2~8번"}</definedName>
    <definedName name="gbarhkd" localSheetId="5">#REF!</definedName>
    <definedName name="gbarhkd">#REF!</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df" localSheetId="5">BlankMacro1</definedName>
    <definedName name="gbdf">BlankMacro1</definedName>
    <definedName name="gbdfv" localSheetId="5">#REF!</definedName>
    <definedName name="gbdfv">#REF!</definedName>
    <definedName name="gbgbgbgb">#N/A</definedName>
    <definedName name="GC" localSheetId="5">#REF!</definedName>
    <definedName name="GC">#REF!</definedName>
    <definedName name="GCODE">#N/A</definedName>
    <definedName name="Gcsl" localSheetId="5">#REF!</definedName>
    <definedName name="Gcsl">#REF!</definedName>
    <definedName name="gd" localSheetId="5" hidden="1">#REF!</definedName>
    <definedName name="gd" hidden="1">#REF!</definedName>
    <definedName name="GDBF" localSheetId="5">#REF!</definedName>
    <definedName name="GDBF">#REF!</definedName>
    <definedName name="GDDDFSD" localSheetId="5">#REF!</definedName>
    <definedName name="GDDDFSD">#REF!</definedName>
    <definedName name="GDF" localSheetId="5">#REF!</definedName>
    <definedName name="GDF">#REF!</definedName>
    <definedName name="GDFD" localSheetId="5">#REF!</definedName>
    <definedName name="GDFD">#REF!</definedName>
    <definedName name="GDFDSFSD" localSheetId="5">#REF!</definedName>
    <definedName name="GDFDSFSD">#REF!</definedName>
    <definedName name="gdfe" localSheetId="5">#REF!</definedName>
    <definedName name="gdfe">#REF!</definedName>
    <definedName name="gdfg" localSheetId="5">BlankMacro1</definedName>
    <definedName name="gdfg">BlankMacro1</definedName>
    <definedName name="GDFGDFG" localSheetId="5">#REF!</definedName>
    <definedName name="GDFGDFG">#REF!</definedName>
    <definedName name="GDFGDG" localSheetId="5">#REF!</definedName>
    <definedName name="GDFGDG">#REF!</definedName>
    <definedName name="GDFGDG232" localSheetId="5">#REF!</definedName>
    <definedName name="GDFGDG232">#REF!</definedName>
    <definedName name="GDFGDGDF" localSheetId="5">#REF!</definedName>
    <definedName name="GDFGDGDF">#REF!</definedName>
    <definedName name="GDFGDGF" localSheetId="5">#REF!</definedName>
    <definedName name="GDFGDGF">#REF!</definedName>
    <definedName name="GDFGERF" localSheetId="5">#REF!</definedName>
    <definedName name="GDFGERF">#REF!</definedName>
    <definedName name="GDFGERGF" localSheetId="5">#REF!</definedName>
    <definedName name="GDFGERGF">#REF!</definedName>
    <definedName name="GDFGFSEFE" localSheetId="5">#REF!</definedName>
    <definedName name="GDFGFSEFE">#REF!</definedName>
    <definedName name="GDFGG" localSheetId="5">#REF!</definedName>
    <definedName name="GDFGG">#REF!</definedName>
    <definedName name="GDFGR" localSheetId="5">#REF!</definedName>
    <definedName name="GDFGR">#REF!</definedName>
    <definedName name="GDFS" hidden="1">{#N/A,#N/A,FALSE,"2~8번"}</definedName>
    <definedName name="GDG" hidden="1">{#N/A,#N/A,FALSE,"포장2"}</definedName>
    <definedName name="GDGD" localSheetId="5">#REF!</definedName>
    <definedName name="GDGD">#REF!</definedName>
    <definedName name="GDGDFG" localSheetId="5">#REF!</definedName>
    <definedName name="GDGDFG">#REF!</definedName>
    <definedName name="gdgdg" localSheetId="5">#REF!</definedName>
    <definedName name="gdgdg">#REF!</definedName>
    <definedName name="GDGEE" hidden="1">{#N/A,#N/A,FALSE,"속도"}</definedName>
    <definedName name="GDGFD" hidden="1">{#N/A,#N/A,FALSE,"배수1"}</definedName>
    <definedName name="gdgrdf" localSheetId="5">#REF!</definedName>
    <definedName name="gdgrdf">#REF!</definedName>
    <definedName name="GDP" localSheetId="5">#REF!</definedName>
    <definedName name="GDP">#REF!</definedName>
    <definedName name="GDRG" localSheetId="5">#REF!</definedName>
    <definedName name="GDRG">#REF!</definedName>
    <definedName name="GDRRE" localSheetId="5">#REF!</definedName>
    <definedName name="GDRRE">#REF!</definedName>
    <definedName name="gdsf" localSheetId="5">#REF!</definedName>
    <definedName name="gdsf">#REF!</definedName>
    <definedName name="GDSFDS" localSheetId="5">#REF!</definedName>
    <definedName name="GDSFDS">#REF!</definedName>
    <definedName name="GDSFES" localSheetId="5">#REF!</definedName>
    <definedName name="GDSFES">#REF!</definedName>
    <definedName name="GDSFGSD" localSheetId="5">#REF!</definedName>
    <definedName name="GDSFGSD">#REF!</definedName>
    <definedName name="GDSGE" localSheetId="5">#REF!</definedName>
    <definedName name="GDSGE">#REF!</definedName>
    <definedName name="GDSGFS" localSheetId="5">#REF!</definedName>
    <definedName name="GDSGFS">#REF!</definedName>
    <definedName name="GDSGSE" localSheetId="5">#REF!</definedName>
    <definedName name="GDSGSE">#REF!</definedName>
    <definedName name="GDSGSEG" localSheetId="5">#REF!</definedName>
    <definedName name="GDSGSEG">#REF!</definedName>
    <definedName name="gdtef" localSheetId="5">#REF!</definedName>
    <definedName name="gdtef">#REF!</definedName>
    <definedName name="GDXFD" localSheetId="5">#REF!</definedName>
    <definedName name="GDXFD">#REF!</definedName>
    <definedName name="gedffdfd" localSheetId="5">#REF!</definedName>
    <definedName name="gedffdfd">#REF!</definedName>
    <definedName name="GEFE" localSheetId="5">#REF!</definedName>
    <definedName name="GEFE">#REF!</definedName>
    <definedName name="GEG" hidden="1">{#N/A,#N/A,FALSE,"부대1"}</definedName>
    <definedName name="GEGEG" hidden="1">{#N/A,#N/A,FALSE,"골재소요량";#N/A,#N/A,FALSE,"골재소요량"}</definedName>
    <definedName name="GEGR" hidden="1">{#N/A,#N/A,FALSE,"단가표지"}</definedName>
    <definedName name="GEMCO" localSheetId="5" hidden="1">#REF!</definedName>
    <definedName name="GEMCO" hidden="1">#REF!</definedName>
    <definedName name="ger" localSheetId="5">BlankMacro1</definedName>
    <definedName name="ger">BlankMacro1</definedName>
    <definedName name="GERGF" localSheetId="5">#REF!</definedName>
    <definedName name="GERGF">#REF!</definedName>
    <definedName name="gerqwe" localSheetId="5">BlankMacro1</definedName>
    <definedName name="gerqwe">BlankMacro1</definedName>
    <definedName name="GERSE" localSheetId="5">#REF!</definedName>
    <definedName name="GERSE">#REF!</definedName>
    <definedName name="get_gjcode" localSheetId="5">#REF!</definedName>
    <definedName name="get_gjcode">#REF!</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WE" localSheetId="5">#REF!</definedName>
    <definedName name="GEWE">#REF!</definedName>
    <definedName name="GF" localSheetId="5">#REF!</definedName>
    <definedName name="GF">#REF!</definedName>
    <definedName name="GFB" localSheetId="5">#REF!</definedName>
    <definedName name="GFB">#REF!</definedName>
    <definedName name="GFBGH" localSheetId="5">#REF!</definedName>
    <definedName name="GFBGH">#REF!</definedName>
    <definedName name="GFBH" localSheetId="5">#REF!</definedName>
    <definedName name="GFBH">#REF!</definedName>
    <definedName name="GFCHXDF" localSheetId="5">#REF!</definedName>
    <definedName name="GFCHXDF">#REF!</definedName>
    <definedName name="GFD" localSheetId="5">#REF!</definedName>
    <definedName name="GFD">#REF!</definedName>
    <definedName name="gfdesagfd" localSheetId="5">#REF!</definedName>
    <definedName name="gfdesagfd">#REF!</definedName>
    <definedName name="GFDG" hidden="1">{#N/A,#N/A,FALSE,"2~8번"}</definedName>
    <definedName name="GFDGDFGFG" hidden="1">{#N/A,#N/A,FALSE,"혼합골재"}</definedName>
    <definedName name="gfdgdgdf" localSheetId="5">#REF!</definedName>
    <definedName name="gfdgdgdf">#REF!</definedName>
    <definedName name="gfdgfd">{"Book1","부대-(표지판,데리,가드).xls","부대-(낙,차,중분대).xls"}</definedName>
    <definedName name="GFDGG" localSheetId="5">#REF!</definedName>
    <definedName name="GFDGG">#REF!</definedName>
    <definedName name="gfdgr" localSheetId="5">#REF!</definedName>
    <definedName name="gfdgr">#REF!</definedName>
    <definedName name="GFDJHGFDJ" localSheetId="5">BLCH</definedName>
    <definedName name="GFDJHGFDJ">BLCH</definedName>
    <definedName name="GFDSAG" hidden="1">{#N/A,#N/A,FALSE,"2~8번"}</definedName>
    <definedName name="GFDT" localSheetId="5">#REF!</definedName>
    <definedName name="GFDT">#REF!</definedName>
    <definedName name="gfdtrf" localSheetId="5">#REF!</definedName>
    <definedName name="gfdtrf">#REF!</definedName>
    <definedName name="GFDTRFD" localSheetId="5">#REF!</definedName>
    <definedName name="GFDTRFD">#REF!</definedName>
    <definedName name="gfdtrfdgdf" localSheetId="5">#REF!</definedName>
    <definedName name="gfdtrfdgdf">#REF!</definedName>
    <definedName name="gfeafdgfdsg" localSheetId="5">#REF!</definedName>
    <definedName name="gfeafdgfdsg">#REF!</definedName>
    <definedName name="gfeasfwef" localSheetId="5">#REF!</definedName>
    <definedName name="gfeasfwef">#REF!</definedName>
    <definedName name="GFEFWE" localSheetId="5">#REF!</definedName>
    <definedName name="GFEFWE">#REF!</definedName>
    <definedName name="GFEKSENMSKL" localSheetId="5">#REF!</definedName>
    <definedName name="GFEKSENMSKL">#REF!</definedName>
    <definedName name="GFERDFF" localSheetId="5">#REF!</definedName>
    <definedName name="GFERDFF">#REF!</definedName>
    <definedName name="gffdsgfds" localSheetId="5">#REF!</definedName>
    <definedName name="gffdsgfds">#REF!</definedName>
    <definedName name="GFFH" localSheetId="5">#REF!</definedName>
    <definedName name="GFFH">#REF!</definedName>
    <definedName name="GFFSDFS" localSheetId="5">#REF!</definedName>
    <definedName name="GFFSDFS">#REF!</definedName>
    <definedName name="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dfg" localSheetId="5" hidden="1">#REF!</definedName>
    <definedName name="gfgdfg" hidden="1">#REF!</definedName>
    <definedName name="gfgfg" hidden="1">{#N/A,#N/A,FALSE,"골재소요량";#N/A,#N/A,FALSE,"골재소요량"}</definedName>
    <definedName name="GFGFHGFHF" hidden="1">{#N/A,#N/A,FALSE,"토공2"}</definedName>
    <definedName name="gfggfr" localSheetId="5">#REF!</definedName>
    <definedName name="gfggfr">#REF!</definedName>
    <definedName name="GFH" localSheetId="5">#REF!</definedName>
    <definedName name="GFH">#REF!</definedName>
    <definedName name="gfhb" localSheetId="5">BlankMacro1</definedName>
    <definedName name="gfhb">BlankMacro1</definedName>
    <definedName name="GFHD" localSheetId="5">#REF!</definedName>
    <definedName name="GFHD">#REF!</definedName>
    <definedName name="GFHDFG" localSheetId="5">#REF!</definedName>
    <definedName name="GFHDFG">#REF!</definedName>
    <definedName name="GFHF" localSheetId="5">#REF!</definedName>
    <definedName name="GFHF">#REF!</definedName>
    <definedName name="GFHFGTHFT" localSheetId="5">#REF!</definedName>
    <definedName name="GFHFGTHFT">#REF!</definedName>
    <definedName name="GFHG" localSheetId="5">#REF!</definedName>
    <definedName name="GFHG">#REF!</definedName>
    <definedName name="GFHGFH" localSheetId="5">#REF!</definedName>
    <definedName name="GFHGFH">#REF!</definedName>
    <definedName name="GFHGFHGDFGDF" localSheetId="5">#REF!</definedName>
    <definedName name="GFHGFHGDFGDF">#REF!</definedName>
    <definedName name="GFHGFHT" localSheetId="5">#REF!</definedName>
    <definedName name="GFHGFHT">#REF!</definedName>
    <definedName name="gfhgh" hidden="1">{#N/A,#N/A,FALSE,"배수2"}</definedName>
    <definedName name="gfhjpko" hidden="1">{#N/A,#N/A,FALSE,"운반시간"}</definedName>
    <definedName name="GFHR" hidden="1">{#N/A,#N/A,FALSE,"운반시간"}</definedName>
    <definedName name="gfhs" localSheetId="5">BlankMacro1</definedName>
    <definedName name="gfhs">BlankMacro1</definedName>
    <definedName name="gfhssf" localSheetId="5">BlankMacro1</definedName>
    <definedName name="gfhssf">BlankMacro1</definedName>
    <definedName name="gfhth" localSheetId="5">BlankMacro1</definedName>
    <definedName name="gfhth">BlankMacro1</definedName>
    <definedName name="gfhtr" localSheetId="5">#REF!</definedName>
    <definedName name="gfhtr">#REF!</definedName>
    <definedName name="GFHTRH" localSheetId="5">#REF!</definedName>
    <definedName name="GFHTRH">#REF!</definedName>
    <definedName name="GFHTRHFGHTR" localSheetId="5">#REF!</definedName>
    <definedName name="GFHTRHFGHTR">#REF!</definedName>
    <definedName name="gfjdjkyt" hidden="1">'[14]N賃率-職'!$I$5:$I$30</definedName>
    <definedName name="GFR" localSheetId="5">#REF!</definedName>
    <definedName name="GFR">#REF!</definedName>
    <definedName name="GFSD" hidden="1">'[16]도체종-상수표'!$Q$48:$AT$48</definedName>
    <definedName name="GFSEGF" localSheetId="5">#REF!</definedName>
    <definedName name="GFSEGF">#REF!</definedName>
    <definedName name="GFSFWEF" localSheetId="5">#REF!</definedName>
    <definedName name="GFSFWEF">#REF!</definedName>
    <definedName name="gfsh" localSheetId="5">BlankMacro1</definedName>
    <definedName name="gfsh">BlankMacro1</definedName>
    <definedName name="gfsreay" localSheetId="5">BlankMacro1</definedName>
    <definedName name="gfsreay">BlankMacro1</definedName>
    <definedName name="GFTGHF" localSheetId="5">#REF!</definedName>
    <definedName name="GFTGHF">#REF!</definedName>
    <definedName name="GFTHFT" localSheetId="5">#REF!</definedName>
    <definedName name="GFTHFT">#REF!</definedName>
    <definedName name="GFTHFTGR" localSheetId="5">#REF!</definedName>
    <definedName name="GFTHFTGR">#REF!</definedName>
    <definedName name="gftrg" localSheetId="5">#REF!</definedName>
    <definedName name="gftrg">#REF!</definedName>
    <definedName name="GFVAW" localSheetId="5">#REF!</definedName>
    <definedName name="GFVAW">#REF!</definedName>
    <definedName name="gfxgx" localSheetId="5">#REF!</definedName>
    <definedName name="gfxgx">#REF!</definedName>
    <definedName name="GG" localSheetId="5">#REF!</definedName>
    <definedName name="GG">#REF!</definedName>
    <definedName name="GGD" hidden="1">{#N/A,#N/A,FALSE,"2~8번"}</definedName>
    <definedName name="GGDEDR" localSheetId="5">#REF!</definedName>
    <definedName name="GGDEDR">#REF!</definedName>
    <definedName name="GGDRGD" localSheetId="5">#REF!</definedName>
    <definedName name="GGDRGD">#REF!</definedName>
    <definedName name="ggdzgrzd" localSheetId="5">#REF!</definedName>
    <definedName name="ggdzgrzd">#REF!</definedName>
    <definedName name="GGF" localSheetId="5">#REF!</definedName>
    <definedName name="GGF">#REF!</definedName>
    <definedName name="ggfe" localSheetId="5">#REF!</definedName>
    <definedName name="ggfe">#REF!</definedName>
    <definedName name="ggfg" localSheetId="5">BlankMacro1</definedName>
    <definedName name="ggfg">BlankMacro1</definedName>
    <definedName name="ggfhgfshgh" hidden="1">{#N/A,#N/A,FALSE,"포장2"}</definedName>
    <definedName name="GGG" localSheetId="5">#REF!</definedName>
    <definedName name="GGG">#REF!</definedName>
    <definedName name="gggg" localSheetId="5">BlankMacro1</definedName>
    <definedName name="gggg">BlankMacro1</definedName>
    <definedName name="ggggg" hidden="1">{#N/A,#N/A,FALSE,"구조1"}</definedName>
    <definedName name="gggggg" localSheetId="5">#REF!</definedName>
    <definedName name="gggggg">#REF!</definedName>
    <definedName name="GGGGGGG" localSheetId="5">#REF!</definedName>
    <definedName name="GGGGGGG">#REF!</definedName>
    <definedName name="gggggggg" localSheetId="5">#REF!</definedName>
    <definedName name="gggggggg">#REF!</definedName>
    <definedName name="GGGGGGGGG" localSheetId="5">#REF!</definedName>
    <definedName name="GGGGGGGGG">#REF!</definedName>
    <definedName name="GGGGGGGGGG">#N/A</definedName>
    <definedName name="gggh" localSheetId="5">BlankMacro1</definedName>
    <definedName name="gggh">BlankMacro1</definedName>
    <definedName name="GGGHGH" localSheetId="5">BlankMacro1</definedName>
    <definedName name="GGGHGH">BlankMacro1</definedName>
    <definedName name="GGGT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h" localSheetId="5">#REF!</definedName>
    <definedName name="ggh">#REF!</definedName>
    <definedName name="GGHDRSG" localSheetId="5">#REF!</definedName>
    <definedName name="GGHDRSG">#REF!</definedName>
    <definedName name="gghh" localSheetId="5">#REF!</definedName>
    <definedName name="gghh">#REF!</definedName>
    <definedName name="ggrg" localSheetId="5">BlankMacro1</definedName>
    <definedName name="ggrg">BlankMacro1</definedName>
    <definedName name="GGTRE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 localSheetId="5">#REF!</definedName>
    <definedName name="GH">#REF!</definedName>
    <definedName name="GH10L" localSheetId="5">#REF!</definedName>
    <definedName name="GH10L">#REF!</definedName>
    <definedName name="GH10R" localSheetId="5">#REF!</definedName>
    <definedName name="GH10R">#REF!</definedName>
    <definedName name="GH3L" localSheetId="5">#REF!</definedName>
    <definedName name="GH3L">#REF!</definedName>
    <definedName name="GH3R" localSheetId="5">#REF!</definedName>
    <definedName name="GH3R">#REF!</definedName>
    <definedName name="GH4L" localSheetId="5">#REF!</definedName>
    <definedName name="GH4L">#REF!</definedName>
    <definedName name="GH4R" localSheetId="5">#REF!</definedName>
    <definedName name="GH4R">#REF!</definedName>
    <definedName name="GH5L" localSheetId="5">#REF!</definedName>
    <definedName name="GH5L">#REF!</definedName>
    <definedName name="GH5R" localSheetId="5">#REF!</definedName>
    <definedName name="GH5R">#REF!</definedName>
    <definedName name="GH5RCD" localSheetId="5">#REF!</definedName>
    <definedName name="GH5RCD">#REF!</definedName>
    <definedName name="GH6L" localSheetId="5">#REF!</definedName>
    <definedName name="GH6L">#REF!</definedName>
    <definedName name="GH6R" localSheetId="5">#REF!</definedName>
    <definedName name="GH6R">#REF!</definedName>
    <definedName name="GH7L" localSheetId="5">#REF!</definedName>
    <definedName name="GH7L">#REF!</definedName>
    <definedName name="GH7R" localSheetId="5">#REF!</definedName>
    <definedName name="GH7R">#REF!</definedName>
    <definedName name="GH8L" localSheetId="5">#REF!</definedName>
    <definedName name="GH8L">#REF!</definedName>
    <definedName name="GH8R" localSheetId="5">#REF!</definedName>
    <definedName name="GH8R">#REF!</definedName>
    <definedName name="GH9L" localSheetId="5">#REF!</definedName>
    <definedName name="GH9L">#REF!</definedName>
    <definedName name="GH9R" localSheetId="5">#REF!</definedName>
    <definedName name="GH9R">#REF!</definedName>
    <definedName name="ghadg" localSheetId="5">#REF!</definedName>
    <definedName name="ghadg">#REF!</definedName>
    <definedName name="ghcfg" localSheetId="5">BlankMacro1</definedName>
    <definedName name="ghcfg">BlankMacro1</definedName>
    <definedName name="ghdsg" hidden="1">'[17]N賃率-職'!$I$5:$I$30</definedName>
    <definedName name="GHDV" localSheetId="5">#REF!</definedName>
    <definedName name="GHDV">#REF!</definedName>
    <definedName name="GHE" localSheetId="5">BlankMacro1</definedName>
    <definedName name="GHE">BlankMacro1</definedName>
    <definedName name="GHFFH" localSheetId="5">#REF!</definedName>
    <definedName name="GHFFH">#REF!</definedName>
    <definedName name="GHFGH" localSheetId="5">#REF!</definedName>
    <definedName name="GHFGH">#REF!</definedName>
    <definedName name="GHFJ" localSheetId="5">BlankMacro1</definedName>
    <definedName name="GHFJ">BlankMacro1</definedName>
    <definedName name="ghgbgbg">#N/A</definedName>
    <definedName name="GHGDHGD" localSheetId="5">#REF!</definedName>
    <definedName name="GHGDHGD">#REF!</definedName>
    <definedName name="GHGFDG" localSheetId="5">#REF!</definedName>
    <definedName name="GHGFDG">#REF!</definedName>
    <definedName name="ghgfh" hidden="1">{#N/A,#N/A,FALSE,"포장2"}</definedName>
    <definedName name="GHH">#N/A</definedName>
    <definedName name="GHHHHHHHHHHHHHHHHHHHHH">#N/A</definedName>
    <definedName name="GHHJHJ" localSheetId="5">BlankMacro1</definedName>
    <definedName name="GHHJHJ">BlankMacro1</definedName>
    <definedName name="GHJJ" hidden="1">{"'광피스표'!$A$3:$N$54"}</definedName>
    <definedName name="ghjyg" localSheetId="5">#REF!</definedName>
    <definedName name="ghjyg">#REF!</definedName>
    <definedName name="ghk" localSheetId="5">BlankMacro1</definedName>
    <definedName name="ghk">BlankMacro1</definedName>
    <definedName name="GHQW" localSheetId="5">#REF!</definedName>
    <definedName name="GHQW">#REF!</definedName>
    <definedName name="ghr" localSheetId="5">BlankMacro1</definedName>
    <definedName name="ghr">BlankMacro1</definedName>
    <definedName name="GHRDGR" localSheetId="5">#REF!</definedName>
    <definedName name="GHRDGR">#REF!</definedName>
    <definedName name="ghrgfdg" localSheetId="5">#REF!</definedName>
    <definedName name="ghrgfdg">#REF!</definedName>
    <definedName name="ghrgfdxtr" localSheetId="5">#REF!</definedName>
    <definedName name="ghrgfdxtr">#REF!</definedName>
    <definedName name="ghrgs" localSheetId="5">#REF!</definedName>
    <definedName name="ghrgs">#REF!</definedName>
    <definedName name="GHSF" localSheetId="5">#REF!</definedName>
    <definedName name="GHSF">#REF!</definedName>
    <definedName name="GHT" localSheetId="5">#REF!</definedName>
    <definedName name="GHT">#REF!</definedName>
    <definedName name="ghtjs" hidden="1">{"'자리배치도'!$AG$1:$CI$28"}</definedName>
    <definedName name="GHXD" localSheetId="5">#REF!</definedName>
    <definedName name="GHXD">#REF!</definedName>
    <definedName name="gigin" localSheetId="5">#REF!</definedName>
    <definedName name="gigin">#REF!</definedName>
    <definedName name="giuu">[0]!giuu</definedName>
    <definedName name="GIZXZX" localSheetId="5">#REF!</definedName>
    <definedName name="GIZXZX">#REF!</definedName>
    <definedName name="GJ" localSheetId="5">#REF!</definedName>
    <definedName name="GJ">#REF!</definedName>
    <definedName name="gjamount_top" localSheetId="5">#REF!</definedName>
    <definedName name="gjamount_top">#REF!</definedName>
    <definedName name="gjcnt_top" localSheetId="5">#REF!</definedName>
    <definedName name="gjcnt_top">#REF!</definedName>
    <definedName name="GJcord" localSheetId="5">#REF!</definedName>
    <definedName name="GJcord">#REF!</definedName>
    <definedName name="gjcord_stp" localSheetId="5">#REF!</definedName>
    <definedName name="gjcord_stp">#REF!</definedName>
    <definedName name="gjcord_top1" localSheetId="5">#REF!</definedName>
    <definedName name="gjcord_top1">#REF!</definedName>
    <definedName name="gjcord_top10" localSheetId="5">#REF!</definedName>
    <definedName name="gjcord_top10">#REF!</definedName>
    <definedName name="gjcord_top11" localSheetId="5">#REF!</definedName>
    <definedName name="gjcord_top11">#REF!</definedName>
    <definedName name="gjcord_top12" localSheetId="5">#REF!</definedName>
    <definedName name="gjcord_top12">#REF!</definedName>
    <definedName name="gjcord_top13" localSheetId="5">#REF!</definedName>
    <definedName name="gjcord_top13">#REF!</definedName>
    <definedName name="gjcord_top14" localSheetId="5">#REF!</definedName>
    <definedName name="gjcord_top14">#REF!</definedName>
    <definedName name="gjcord_top15" localSheetId="5">#REF!</definedName>
    <definedName name="gjcord_top15">#REF!</definedName>
    <definedName name="gjcord_top16" localSheetId="5">#REF!</definedName>
    <definedName name="gjcord_top16">#REF!</definedName>
    <definedName name="gjcord_top17" localSheetId="5">#REF!</definedName>
    <definedName name="gjcord_top17">#REF!</definedName>
    <definedName name="gjcord_top18" localSheetId="5">#REF!</definedName>
    <definedName name="gjcord_top18">#REF!</definedName>
    <definedName name="gjcord_top19" localSheetId="5">#REF!</definedName>
    <definedName name="gjcord_top19">#REF!</definedName>
    <definedName name="gjcord_top2" localSheetId="5">#REF!</definedName>
    <definedName name="gjcord_top2">#REF!</definedName>
    <definedName name="gjcord_top3" localSheetId="5">#REF!</definedName>
    <definedName name="gjcord_top3">#REF!</definedName>
    <definedName name="gjcord_top4" localSheetId="5">#REF!</definedName>
    <definedName name="gjcord_top4">#REF!</definedName>
    <definedName name="gjcord_top5" localSheetId="5">#REF!</definedName>
    <definedName name="gjcord_top5">#REF!</definedName>
    <definedName name="gjcord_top6" localSheetId="5">#REF!</definedName>
    <definedName name="gjcord_top6">#REF!</definedName>
    <definedName name="gjcord_top7" localSheetId="5">#REF!</definedName>
    <definedName name="gjcord_top7">#REF!</definedName>
    <definedName name="gjcord_top8" localSheetId="5">#REF!</definedName>
    <definedName name="gjcord_top8">#REF!</definedName>
    <definedName name="gjcord_top9" localSheetId="5">#REF!</definedName>
    <definedName name="gjcord_top9">#REF!</definedName>
    <definedName name="gjg" localSheetId="5">BlankMacro1</definedName>
    <definedName name="gjg">BlankMacro1</definedName>
    <definedName name="gjgh" localSheetId="5">BlankMacro1</definedName>
    <definedName name="gjgh">BlankMacro1</definedName>
    <definedName name="GJHGFKJF" localSheetId="5">BLCH</definedName>
    <definedName name="GJHGFKJF">BLCH</definedName>
    <definedName name="GJHGLI" hidden="1">{#N/A,#N/A,FALSE,"포장1";#N/A,#N/A,FALSE,"포장1"}</definedName>
    <definedName name="gjj" localSheetId="5">#REF!</definedName>
    <definedName name="gjj">#REF!</definedName>
    <definedName name="gjjj" localSheetId="5">#REF!</definedName>
    <definedName name="gjjj">#REF!</definedName>
    <definedName name="gjkfi" localSheetId="5">#REF!</definedName>
    <definedName name="gjkfi">#REF!</definedName>
    <definedName name="gjnamedata" localSheetId="5">#REF!</definedName>
    <definedName name="gjnamedata">#REF!</definedName>
    <definedName name="gjnamedata1" localSheetId="5">#REF!</definedName>
    <definedName name="gjnamedata1">#REF!</definedName>
    <definedName name="gjnamedata2" localSheetId="5">#REF!</definedName>
    <definedName name="gjnamedata2">#REF!</definedName>
    <definedName name="GJP" localSheetId="5">#REF!</definedName>
    <definedName name="GJP">#REF!</definedName>
    <definedName name="GJR" localSheetId="5">#REF!</definedName>
    <definedName name="GJR">#REF!</definedName>
    <definedName name="gjrate" localSheetId="5">#REF!</definedName>
    <definedName name="gjrate">#REF!</definedName>
    <definedName name="GJS" localSheetId="5">#REF!</definedName>
    <definedName name="GJS">#REF!</definedName>
    <definedName name="gk" localSheetId="5">BlankMacro1</definedName>
    <definedName name="gk">BlankMacro1</definedName>
    <definedName name="gkdkshgkck" hidden="1">{#N/A,#N/A,FALSE,"조골재"}</definedName>
    <definedName name="gkeh" localSheetId="5">#REF!</definedName>
    <definedName name="gkeh">#REF!</definedName>
    <definedName name="GKEKGHKDLS" hidden="1">{#N/A,#N/A,FALSE,"조골재"}</definedName>
    <definedName name="GKELKJW" hidden="1">{#N/A,#N/A,FALSE,"조골재"}</definedName>
    <definedName name="gkg" localSheetId="5">BlankMacro1</definedName>
    <definedName name="gkg">BlankMacro1</definedName>
    <definedName name="gkgkg" localSheetId="5">#REF!</definedName>
    <definedName name="gkgkg">#REF!</definedName>
    <definedName name="GKJTY" localSheetId="5">BLCH</definedName>
    <definedName name="GKJTY">BLCH</definedName>
    <definedName name="GKP" localSheetId="5">#REF!</definedName>
    <definedName name="GKP">#REF!</definedName>
    <definedName name="GKS" localSheetId="5">#REF!</definedName>
    <definedName name="GKS">#REF!</definedName>
    <definedName name="GKSKSK" localSheetId="5">#REF!</definedName>
    <definedName name="GKSKSK">#REF!</definedName>
    <definedName name="GLA1P" localSheetId="5">#REF!</definedName>
    <definedName name="GLA1P">#REF!</definedName>
    <definedName name="gla1t" localSheetId="5">#REF!</definedName>
    <definedName name="gla1t">#REF!</definedName>
    <definedName name="gla2p" localSheetId="5">#REF!</definedName>
    <definedName name="gla2p">#REF!</definedName>
    <definedName name="gla2t" localSheetId="5">#REF!</definedName>
    <definedName name="gla2t">#REF!</definedName>
    <definedName name="glglglg" localSheetId="5">#REF!</definedName>
    <definedName name="glglglg">#REF!</definedName>
    <definedName name="gl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lui">[0]!glui</definedName>
    <definedName name="GM" localSheetId="5">#REF!</definedName>
    <definedName name="GM">#REF!</definedName>
    <definedName name="gmgctkm"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MLWD" localSheetId="5" hidden="1">#REF!</definedName>
    <definedName name="GMLWD" hidden="1">#REF!</definedName>
    <definedName name="gnfgbg" localSheetId="5">#REF!</definedName>
    <definedName name="gnfgbg">#REF!</definedName>
    <definedName name="GO">#N/A</definedName>
    <definedName name="GONGJONG" localSheetId="5">#REF!</definedName>
    <definedName name="GONGJONG">#REF!</definedName>
    <definedName name="GOP" localSheetId="5">#REF!</definedName>
    <definedName name="GOP">#REF!</definedName>
    <definedName name="GPRIC">#N/A</definedName>
    <definedName name="Gpsc" localSheetId="5">#REF!</definedName>
    <definedName name="Gpsc">#REF!</definedName>
    <definedName name="gr" localSheetId="5">BlankMacro1</definedName>
    <definedName name="gr">BlankMacro1</definedName>
    <definedName name="graag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ragf" localSheetId="5">#REF!</definedName>
    <definedName name="gragf">#REF!</definedName>
    <definedName name="GRAGRG" localSheetId="5">#REF!</definedName>
    <definedName name="GRAGRG">#REF!</definedName>
    <definedName name="grdgf" localSheetId="5">#REF!</definedName>
    <definedName name="grdgf">#REF!</definedName>
    <definedName name="grdgtsre" localSheetId="5">#REF!</definedName>
    <definedName name="grdgtsre">#REF!</definedName>
    <definedName name="GREADF" localSheetId="5">#REF!</definedName>
    <definedName name="GREADF">#REF!</definedName>
    <definedName name="greg" localSheetId="5">#REF!</definedName>
    <definedName name="greg">#REF!</definedName>
    <definedName name="gregf" localSheetId="5">#REF!</definedName>
    <definedName name="gregf">#REF!</definedName>
    <definedName name="GREGSD" localSheetId="5">#REF!</definedName>
    <definedName name="GREGSD">#REF!</definedName>
    <definedName name="grew" localSheetId="5" hidden="1">#REF!</definedName>
    <definedName name="grew" hidden="1">#REF!</definedName>
    <definedName name="GRFCX" localSheetId="5">#REF!</definedName>
    <definedName name="GRFCX">#REF!</definedName>
    <definedName name="grfdgr" localSheetId="5">#REF!</definedName>
    <definedName name="grfdgr">#REF!</definedName>
    <definedName name="grfdse" localSheetId="5">#REF!</definedName>
    <definedName name="grfdse">#REF!</definedName>
    <definedName name="grfdt4" localSheetId="5">#REF!</definedName>
    <definedName name="grfdt4">#REF!</definedName>
    <definedName name="GRFG" localSheetId="5">#REF!</definedName>
    <definedName name="GRFG">#REF!</definedName>
    <definedName name="grfgr" localSheetId="5">#REF!</definedName>
    <definedName name="grfgr">#REF!</definedName>
    <definedName name="grfvdrver" localSheetId="5">#REF!</definedName>
    <definedName name="grfvdrver">#REF!</definedName>
    <definedName name="grg" localSheetId="5">BlankMacro1</definedName>
    <definedName name="grg">BlankMacro1</definedName>
    <definedName name="grgdg" localSheetId="5">#REF!</definedName>
    <definedName name="grgdg">#REF!</definedName>
    <definedName name="grgdgr" localSheetId="5">#REF!</definedName>
    <definedName name="grgdgr">#REF!</definedName>
    <definedName name="grgdr" localSheetId="5">#REF!</definedName>
    <definedName name="grgdr">#REF!</definedName>
    <definedName name="GRGERF" localSheetId="5">#REF!</definedName>
    <definedName name="GRGERF">#REF!</definedName>
    <definedName name="grgexr" localSheetId="5">#REF!</definedName>
    <definedName name="grgexr">#REF!</definedName>
    <definedName name="grgg" localSheetId="5">#REF!</definedName>
    <definedName name="grgg">#REF!</definedName>
    <definedName name="grggsf" localSheetId="5">#REF!</definedName>
    <definedName name="grggsf">#REF!</definedName>
    <definedName name="grghrh" localSheetId="5">BlankMacro1</definedName>
    <definedName name="grghrh">BlankMacro1</definedName>
    <definedName name="grgr" localSheetId="5">#REF!</definedName>
    <definedName name="grgr">#REF!</definedName>
    <definedName name="grgrfdxzg" localSheetId="5">#REF!</definedName>
    <definedName name="grgrfdxzg">#REF!</definedName>
    <definedName name="grgrg" localSheetId="5">#REF!</definedName>
    <definedName name="grgrg">#REF!</definedName>
    <definedName name="grgtr" localSheetId="5">BlankMacro1</definedName>
    <definedName name="grgtr">BlankMacro1</definedName>
    <definedName name="grgvcxg" localSheetId="5">#REF!</definedName>
    <definedName name="grgvcxg">#REF!</definedName>
    <definedName name="grhngh" localSheetId="5">BlankMacro1</definedName>
    <definedName name="grhngh">BlankMacro1</definedName>
    <definedName name="grhrghfgfgrgfgr" localSheetId="5">#REF!</definedName>
    <definedName name="grhrghfgfgrgfgr">#REF!</definedName>
    <definedName name="grhrh" localSheetId="5">BlankMacro1</definedName>
    <definedName name="grhrh">BlankMacro1</definedName>
    <definedName name="grhrhte" localSheetId="5">BlankMacro1</definedName>
    <definedName name="grhrhte">BlankMacro1</definedName>
    <definedName name="GrphActSales" localSheetId="5">#REF!</definedName>
    <definedName name="GrphActSales">#REF!</definedName>
    <definedName name="GrphActStk" localSheetId="5">#REF!</definedName>
    <definedName name="GrphActStk">#REF!</definedName>
    <definedName name="GrphPlanSales" localSheetId="5">#REF!</definedName>
    <definedName name="GrphPlanSales">#REF!</definedName>
    <definedName name="GrphTgtStk" localSheetId="5">#REF!</definedName>
    <definedName name="GrphTgtStk">#REF!</definedName>
    <definedName name="grrg" localSheetId="5">#REF!</definedName>
    <definedName name="grrg">#REF!</definedName>
    <definedName name="GRSDER" localSheetId="5">#REF!</definedName>
    <definedName name="GRSDER">#REF!</definedName>
    <definedName name="GRSDGFSEF" localSheetId="5">#REF!</definedName>
    <definedName name="GRSDGFSEF">#REF!</definedName>
    <definedName name="grsve4" localSheetId="5">#REF!</definedName>
    <definedName name="grsve4">#REF!</definedName>
    <definedName name="grsvg" localSheetId="5">#REF!</definedName>
    <definedName name="grsvg">#REF!</definedName>
    <definedName name="grsvrg" localSheetId="5">#REF!</definedName>
    <definedName name="grsvrg">#REF!</definedName>
    <definedName name="GRTR" localSheetId="5">#REF!</definedName>
    <definedName name="GRTR">#REF!</definedName>
    <definedName name="grvds" localSheetId="5">#REF!</definedName>
    <definedName name="grvds">#REF!</definedName>
    <definedName name="grvrr" localSheetId="5">#REF!</definedName>
    <definedName name="grvrr">#REF!</definedName>
    <definedName name="grZ" localSheetId="5">#REF!</definedName>
    <definedName name="grZ">#REF!</definedName>
    <definedName name="GS" hidden="1">{#N/A,#N/A,FALSE,"포장2"}</definedName>
    <definedName name="gsagsdarafds" hidden="1">{#N/A,#N/A,FALSE,"토공2"}</definedName>
    <definedName name="gsand" localSheetId="5">#REF!</definedName>
    <definedName name="gsand">#REF!</definedName>
    <definedName name="GSBA" localSheetId="5">#REF!</definedName>
    <definedName name="GSBA">#REF!</definedName>
    <definedName name="GSDC" localSheetId="5">#REF!</definedName>
    <definedName name="GSDC">#REF!</definedName>
    <definedName name="gsdf">#N/A</definedName>
    <definedName name="GSDFSC" localSheetId="5">#REF!</definedName>
    <definedName name="GSDFSC">#REF!</definedName>
    <definedName name="GSDFSD" localSheetId="5">#REF!</definedName>
    <definedName name="GSDFSD">#REF!</definedName>
    <definedName name="GSDFSEF" localSheetId="5">#REF!</definedName>
    <definedName name="GSDFSEF">#REF!</definedName>
    <definedName name="GSDGDS" localSheetId="5">#REF!</definedName>
    <definedName name="GSDGDS">#REF!</definedName>
    <definedName name="GSDGEWGF" localSheetId="5">#REF!</definedName>
    <definedName name="GSDGEWGF">#REF!</definedName>
    <definedName name="gsdgf" localSheetId="5">#REF!</definedName>
    <definedName name="gsdgf">#REF!</definedName>
    <definedName name="GSDGSDG" localSheetId="5">#REF!</definedName>
    <definedName name="GSDGSDG">#REF!</definedName>
    <definedName name="GSDGSEGFE" localSheetId="5">#REF!</definedName>
    <definedName name="GSDGSEGFE">#REF!</definedName>
    <definedName name="GSDRGR" localSheetId="5">#REF!</definedName>
    <definedName name="GSDRGR">#REF!</definedName>
    <definedName name="GSDSEFE" localSheetId="5">#REF!</definedName>
    <definedName name="GSDSEFE">#REF!</definedName>
    <definedName name="GSDV" localSheetId="5">#REF!</definedName>
    <definedName name="GSDV">#REF!</definedName>
    <definedName name="GSDWEGFWE" localSheetId="5">#REF!</definedName>
    <definedName name="GSDWEGFWE">#REF!</definedName>
    <definedName name="GSEFEW" localSheetId="5">#REF!</definedName>
    <definedName name="GSEFEW">#REF!</definedName>
    <definedName name="gsfhgs" localSheetId="5">BlankMacro1</definedName>
    <definedName name="gsfhgs">BlankMacro1</definedName>
    <definedName name="GSGFE" localSheetId="5">#REF!</definedName>
    <definedName name="GSGFE">#REF!</definedName>
    <definedName name="GSRFS" localSheetId="5">#REF!</definedName>
    <definedName name="GSRFS">#REF!</definedName>
    <definedName name="GSRSGR" localSheetId="5">#REF!</definedName>
    <definedName name="GSRSGR">#REF!</definedName>
    <definedName name="gt" localSheetId="5">#REF!</definedName>
    <definedName name="gt">#REF!</definedName>
    <definedName name="GTDSGFESGF" localSheetId="5">#REF!</definedName>
    <definedName name="GTDSGFESGF">#REF!</definedName>
    <definedName name="GTEGBFG" localSheetId="5">#REF!</definedName>
    <definedName name="GTEGBFG">#REF!</definedName>
    <definedName name="GTERER" localSheetId="5">#REF!</definedName>
    <definedName name="GTERER">#REF!</definedName>
    <definedName name="GTEWFSFSE" localSheetId="5">#REF!</definedName>
    <definedName name="GTEWFSFSE">#REF!</definedName>
    <definedName name="gtgt" localSheetId="5" hidden="1">#REF!</definedName>
    <definedName name="gtgt" hidden="1">#REF!</definedName>
    <definedName name="GTRGSF" localSheetId="5">#REF!</definedName>
    <definedName name="GTRGSF">#REF!</definedName>
    <definedName name="GTSEEF" localSheetId="5">#REF!</definedName>
    <definedName name="GTSEEF">#REF!</definedName>
    <definedName name="gu" localSheetId="5">#REF!,#REF!</definedName>
    <definedName name="gu">#REF!,#REF!</definedName>
    <definedName name="GuBae" localSheetId="5">#REF!</definedName>
    <definedName name="GuBae">#REF!</definedName>
    <definedName name="GUBUN">#N/A</definedName>
    <definedName name="GUBUN2" localSheetId="5">#REF!</definedName>
    <definedName name="GUBUN2">#REF!</definedName>
    <definedName name="GuidText" localSheetId="5">#REF!</definedName>
    <definedName name="GuidText">#REF!</definedName>
    <definedName name="GUM_S">#N/A</definedName>
    <definedName name="guolg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V" localSheetId="5">#REF!</definedName>
    <definedName name="GV">#REF!</definedName>
    <definedName name="GVHJ" localSheetId="5">#REF!</definedName>
    <definedName name="GVHJ">#REF!</definedName>
    <definedName name="gw" hidden="1">{#N/A,#N/A,FALSE,"배수1"}</definedName>
    <definedName name="gwewe" localSheetId="5">#REF!</definedName>
    <definedName name="gwewe">#REF!</definedName>
    <definedName name="gyd" localSheetId="5">#REF!</definedName>
    <definedName name="gyd">#REF!</definedName>
    <definedName name="gyjutg" localSheetId="5">#REF!</definedName>
    <definedName name="gyjutg">#REF!</definedName>
    <definedName name="G견적" hidden="1">{#N/A,#N/A,TRUE,"손익보고"}</definedName>
    <definedName name="G열" localSheetId="5">#REF!</definedName>
    <definedName name="G열">#REF!</definedName>
    <definedName name="H" localSheetId="5">#REF!</definedName>
    <definedName name="H">#REF!</definedName>
    <definedName name="H.1" localSheetId="5">#REF!</definedName>
    <definedName name="H.1">#REF!</definedName>
    <definedName name="H.10" localSheetId="5">#REF!</definedName>
    <definedName name="H.10">#REF!</definedName>
    <definedName name="H.2" localSheetId="5">#REF!</definedName>
    <definedName name="H.2">#REF!</definedName>
    <definedName name="H.3" localSheetId="5">#REF!</definedName>
    <definedName name="H.3">#REF!</definedName>
    <definedName name="H.4" localSheetId="5">#REF!</definedName>
    <definedName name="H.4">#REF!</definedName>
    <definedName name="H.5" localSheetId="5">#REF!</definedName>
    <definedName name="H.5">#REF!</definedName>
    <definedName name="H.6" localSheetId="5">#REF!</definedName>
    <definedName name="H.6">#REF!</definedName>
    <definedName name="H.7" localSheetId="5">#REF!</definedName>
    <definedName name="H.7">#REF!</definedName>
    <definedName name="H.8" localSheetId="5">#REF!</definedName>
    <definedName name="H.8">#REF!</definedName>
    <definedName name="H.9" localSheetId="5">#REF!</definedName>
    <definedName name="H.9">#REF!</definedName>
    <definedName name="H.TOTAL." localSheetId="5">#REF!</definedName>
    <definedName name="H.TOTAL.">#REF!</definedName>
    <definedName name="H.TOTAL.." localSheetId="5">#REF!</definedName>
    <definedName name="H.TOTAL..">#REF!</definedName>
    <definedName name="h_" localSheetId="5">#REF!</definedName>
    <definedName name="h_">#REF!</definedName>
    <definedName name="H_1" localSheetId="5">#REF!</definedName>
    <definedName name="H_1">#REF!</definedName>
    <definedName name="H_13" localSheetId="5">#REF!</definedName>
    <definedName name="H_13">#REF!</definedName>
    <definedName name="H_16" localSheetId="5">#REF!</definedName>
    <definedName name="H_16">#REF!</definedName>
    <definedName name="H_19" localSheetId="5">#REF!</definedName>
    <definedName name="H_19">#REF!</definedName>
    <definedName name="H_2" localSheetId="5">#REF!</definedName>
    <definedName name="H_2">#REF!</definedName>
    <definedName name="H_22" localSheetId="5">#REF!</definedName>
    <definedName name="H_22">#REF!</definedName>
    <definedName name="H_25" localSheetId="5">#REF!</definedName>
    <definedName name="H_25">#REF!</definedName>
    <definedName name="H_29" localSheetId="5">#REF!</definedName>
    <definedName name="H_29">#REF!</definedName>
    <definedName name="h_3" localSheetId="5">#REF!</definedName>
    <definedName name="h_3">#REF!</definedName>
    <definedName name="h_pile" localSheetId="5">#REF!</definedName>
    <definedName name="h_pile">#REF!</definedName>
    <definedName name="h_pile1e" localSheetId="5">#REF!</definedName>
    <definedName name="h_pile1e">#REF!</definedName>
    <definedName name="h_pile2e" localSheetId="5">#REF!</definedName>
    <definedName name="h_pile2e">#REF!</definedName>
    <definedName name="h_pileea" localSheetId="5">#REF!</definedName>
    <definedName name="h_pileea">#REF!</definedName>
    <definedName name="H_W_설치기사" localSheetId="5">#REF!</definedName>
    <definedName name="H_W_설치기사">#REF!</definedName>
    <definedName name="H_W_시험기사" localSheetId="5">#REF!</definedName>
    <definedName name="H_W_시험기사">#REF!</definedName>
    <definedName name="h_water" localSheetId="5">#REF!</definedName>
    <definedName name="h_water">#REF!</definedName>
    <definedName name="h_water__" localSheetId="5">#REF!</definedName>
    <definedName name="h_water__">#REF!</definedName>
    <definedName name="h_water1" localSheetId="5">#REF!</definedName>
    <definedName name="h_water1">#REF!</definedName>
    <definedName name="h_water12" localSheetId="5">#REF!</definedName>
    <definedName name="h_water12">#REF!</definedName>
    <definedName name="H_W설치사" localSheetId="5">#REF!</definedName>
    <definedName name="H_W설치사">#REF!</definedName>
    <definedName name="H_W시험사" localSheetId="5">#REF!</definedName>
    <definedName name="H_W시험사">#REF!</definedName>
    <definedName name="H0" localSheetId="5">#REF!</definedName>
    <definedName name="H0">#REF!</definedName>
    <definedName name="H1.0m이하" localSheetId="5">#REF!</definedName>
    <definedName name="H1.0m이하">#REF!</definedName>
    <definedName name="H1.2m" localSheetId="5">#REF!</definedName>
    <definedName name="H1.2m">#REF!</definedName>
    <definedName name="H1.5m" localSheetId="5">#REF!</definedName>
    <definedName name="H1.5m">#REF!</definedName>
    <definedName name="H1.8m" localSheetId="5">#REF!</definedName>
    <definedName name="H1.8m">#REF!</definedName>
    <definedName name="H100x100x6x8t_단중" localSheetId="5">#REF!</definedName>
    <definedName name="H100x100x6x8t_단중">#REF!</definedName>
    <definedName name="H10A" localSheetId="5">#REF!</definedName>
    <definedName name="H10A">#REF!</definedName>
    <definedName name="H10A1P" localSheetId="5">#REF!</definedName>
    <definedName name="H10A1P">#REF!</definedName>
    <definedName name="h10a1t" localSheetId="5">#REF!</definedName>
    <definedName name="h10a1t">#REF!</definedName>
    <definedName name="h10a2p" localSheetId="5">#REF!</definedName>
    <definedName name="h10a2p">#REF!</definedName>
    <definedName name="h10a2t" localSheetId="5">#REF!</definedName>
    <definedName name="h10a2t">#REF!</definedName>
    <definedName name="H10AAL" localSheetId="5">#REF!</definedName>
    <definedName name="H10AAL">#REF!</definedName>
    <definedName name="H10AAR" localSheetId="5">#REF!</definedName>
    <definedName name="H10AAR">#REF!</definedName>
    <definedName name="H10ABL" localSheetId="5">#REF!</definedName>
    <definedName name="H10ABL">#REF!</definedName>
    <definedName name="H10ABR" localSheetId="5">#REF!</definedName>
    <definedName name="H10ABR">#REF!</definedName>
    <definedName name="H10ACL" localSheetId="5">#REF!</definedName>
    <definedName name="H10ACL">#REF!</definedName>
    <definedName name="H10ACR" localSheetId="5">#REF!</definedName>
    <definedName name="H10ACR">#REF!</definedName>
    <definedName name="H10ADL" localSheetId="5">#REF!</definedName>
    <definedName name="H10ADL">#REF!</definedName>
    <definedName name="H10ADR" localSheetId="5">#REF!</definedName>
    <definedName name="H10ADR">#REF!</definedName>
    <definedName name="H10AEL" localSheetId="5">#REF!</definedName>
    <definedName name="H10AEL">#REF!</definedName>
    <definedName name="H10AER" localSheetId="5">#REF!</definedName>
    <definedName name="H10AER">#REF!</definedName>
    <definedName name="H10AFL" localSheetId="5">#REF!</definedName>
    <definedName name="H10AFL">#REF!</definedName>
    <definedName name="H10AFR" localSheetId="5">#REF!</definedName>
    <definedName name="H10AFR">#REF!</definedName>
    <definedName name="H10AGL" localSheetId="5">#REF!</definedName>
    <definedName name="H10AGL">#REF!</definedName>
    <definedName name="H10AGR" localSheetId="5">#REF!</definedName>
    <definedName name="H10AGR">#REF!</definedName>
    <definedName name="H10BAL" localSheetId="5">#REF!</definedName>
    <definedName name="H10BAL">#REF!</definedName>
    <definedName name="H10BAR" localSheetId="5">#REF!</definedName>
    <definedName name="H10BAR">#REF!</definedName>
    <definedName name="H10BBL" localSheetId="5">#REF!</definedName>
    <definedName name="H10BBL">#REF!</definedName>
    <definedName name="H10BBR" localSheetId="5">#REF!</definedName>
    <definedName name="H10BBR">#REF!</definedName>
    <definedName name="H10CAL" localSheetId="5">#REF!</definedName>
    <definedName name="H10CAL">#REF!</definedName>
    <definedName name="H10CAR" localSheetId="5">#REF!</definedName>
    <definedName name="H10CAR">#REF!</definedName>
    <definedName name="H10CBL" localSheetId="5">#REF!</definedName>
    <definedName name="H10CBL">#REF!</definedName>
    <definedName name="H10CBR" localSheetId="5">#REF!</definedName>
    <definedName name="H10CBR">#REF!</definedName>
    <definedName name="H10CCL" localSheetId="5">#REF!</definedName>
    <definedName name="H10CCL">#REF!</definedName>
    <definedName name="H10CCR" localSheetId="5">#REF!</definedName>
    <definedName name="H10CCR">#REF!</definedName>
    <definedName name="H10D1L" localSheetId="5">#REF!</definedName>
    <definedName name="H10D1L">#REF!</definedName>
    <definedName name="H10D1R" localSheetId="5">#REF!</definedName>
    <definedName name="H10D1R">#REF!</definedName>
    <definedName name="H10D2L" localSheetId="5">#REF!</definedName>
    <definedName name="H10D2L">#REF!</definedName>
    <definedName name="H10D2R" localSheetId="5">#REF!</definedName>
    <definedName name="H10D2R">#REF!</definedName>
    <definedName name="H10D3L" localSheetId="5">#REF!</definedName>
    <definedName name="H10D3L">#REF!</definedName>
    <definedName name="H10D3R" localSheetId="5">#REF!</definedName>
    <definedName name="H10D3R">#REF!</definedName>
    <definedName name="H11A" localSheetId="5">#REF!</definedName>
    <definedName name="H11A">#REF!</definedName>
    <definedName name="H11A1P" localSheetId="5">#REF!</definedName>
    <definedName name="H11A1P">#REF!</definedName>
    <definedName name="h11a1t" localSheetId="5">#REF!</definedName>
    <definedName name="h11a1t">#REF!</definedName>
    <definedName name="h11a2p" localSheetId="5">#REF!</definedName>
    <definedName name="h11a2p">#REF!</definedName>
    <definedName name="H11A2T" localSheetId="5">#REF!</definedName>
    <definedName name="H11A2T">#REF!</definedName>
    <definedName name="H125x125x6.5x9t_단중" localSheetId="5">#REF!</definedName>
    <definedName name="H125x125x6.5x9t_단중">#REF!</definedName>
    <definedName name="H12A" localSheetId="5">#REF!</definedName>
    <definedName name="H12A">#REF!</definedName>
    <definedName name="H13." localSheetId="5">#REF!</definedName>
    <definedName name="H13.">#REF!</definedName>
    <definedName name="H13.." localSheetId="5">#REF!</definedName>
    <definedName name="H13..">#REF!</definedName>
    <definedName name="H13A" localSheetId="5">#REF!</definedName>
    <definedName name="H13A">#REF!</definedName>
    <definedName name="H14A" localSheetId="5">#REF!</definedName>
    <definedName name="H14A">#REF!</definedName>
    <definedName name="H150x100x6x9t_단중" localSheetId="5">#REF!</definedName>
    <definedName name="H150x100x6x9t_단중">#REF!</definedName>
    <definedName name="H16." localSheetId="5">#REF!</definedName>
    <definedName name="H16.">#REF!</definedName>
    <definedName name="H16.." localSheetId="5">#REF!</definedName>
    <definedName name="H16..">#REF!</definedName>
    <definedName name="H19." localSheetId="5">#REF!</definedName>
    <definedName name="H19.">#REF!</definedName>
    <definedName name="H19.." localSheetId="5">#REF!</definedName>
    <definedName name="H19..">#REF!</definedName>
    <definedName name="H1A" localSheetId="5">#REF!</definedName>
    <definedName name="H1A">#REF!</definedName>
    <definedName name="H1A1P" localSheetId="5">#REF!</definedName>
    <definedName name="H1A1P">#REF!</definedName>
    <definedName name="h1a1t" localSheetId="5">#REF!</definedName>
    <definedName name="h1a1t">#REF!</definedName>
    <definedName name="h1a2p" localSheetId="5">#REF!</definedName>
    <definedName name="h1a2p">#REF!</definedName>
    <definedName name="h1a2t" localSheetId="5">#REF!</definedName>
    <definedName name="h1a2t">#REF!</definedName>
    <definedName name="H1B" localSheetId="5">#REF!</definedName>
    <definedName name="H1B">#REF!</definedName>
    <definedName name="H1C" localSheetId="5">#REF!</definedName>
    <definedName name="H1C">#REF!</definedName>
    <definedName name="H1D" localSheetId="5">#REF!</definedName>
    <definedName name="H1D">#REF!</definedName>
    <definedName name="H1H" localSheetId="5">#REF!</definedName>
    <definedName name="H1H">#REF!</definedName>
    <definedName name="H1L" localSheetId="5">#REF!</definedName>
    <definedName name="H1L">#REF!</definedName>
    <definedName name="H1R" localSheetId="5">#REF!</definedName>
    <definedName name="H1R">#REF!</definedName>
    <definedName name="H1WL" localSheetId="5">#REF!</definedName>
    <definedName name="H1WL">#REF!</definedName>
    <definedName name="H1WR" localSheetId="5">#REF!</definedName>
    <definedName name="H1WR">#REF!</definedName>
    <definedName name="H2.0m" localSheetId="5">#REF!</definedName>
    <definedName name="H2.0m">#REF!</definedName>
    <definedName name="H2.5m" localSheetId="5">#REF!</definedName>
    <definedName name="H2.5m">#REF!</definedName>
    <definedName name="H22." localSheetId="5">#REF!</definedName>
    <definedName name="H22.">#REF!</definedName>
    <definedName name="H22.." localSheetId="5">#REF!</definedName>
    <definedName name="H22..">#REF!</definedName>
    <definedName name="H25." localSheetId="5">#REF!</definedName>
    <definedName name="H25.">#REF!</definedName>
    <definedName name="H25.." localSheetId="5">#REF!</definedName>
    <definedName name="H25..">#REF!</definedName>
    <definedName name="H29." localSheetId="5">#REF!</definedName>
    <definedName name="H29.">#REF!</definedName>
    <definedName name="H29.." localSheetId="5">#REF!</definedName>
    <definedName name="H29..">#REF!</definedName>
    <definedName name="H2A" localSheetId="5">#REF!</definedName>
    <definedName name="H2A">#REF!</definedName>
    <definedName name="H2A1P" localSheetId="5">#REF!</definedName>
    <definedName name="H2A1P">#REF!</definedName>
    <definedName name="h2a1t" localSheetId="5">#REF!</definedName>
    <definedName name="h2a1t">#REF!</definedName>
    <definedName name="h2a2p" localSheetId="5">#REF!</definedName>
    <definedName name="h2a2p">#REF!</definedName>
    <definedName name="h2a2t" localSheetId="5">#REF!</definedName>
    <definedName name="h2a2t">#REF!</definedName>
    <definedName name="H2B" localSheetId="5">#REF!</definedName>
    <definedName name="H2B">#REF!</definedName>
    <definedName name="H2C" localSheetId="5">#REF!</definedName>
    <definedName name="H2C">#REF!</definedName>
    <definedName name="H2D" localSheetId="5">#REF!</definedName>
    <definedName name="H2D">#REF!</definedName>
    <definedName name="H2H" localSheetId="5">#REF!</definedName>
    <definedName name="H2H">#REF!</definedName>
    <definedName name="H2H2" localSheetId="5">#REF!</definedName>
    <definedName name="H2H2">#REF!</definedName>
    <definedName name="H2L" localSheetId="5">#REF!</definedName>
    <definedName name="H2L">#REF!</definedName>
    <definedName name="H2R" localSheetId="5">#REF!</definedName>
    <definedName name="H2R">#REF!</definedName>
    <definedName name="H2WL" localSheetId="5">#REF!</definedName>
    <definedName name="H2WL">#REF!</definedName>
    <definedName name="H2WR" localSheetId="5">#REF!</definedName>
    <definedName name="H2WR">#REF!</definedName>
    <definedName name="H3.0m" localSheetId="5">#REF!</definedName>
    <definedName name="H3.0m">#REF!</definedName>
    <definedName name="H3.5m" localSheetId="5">#REF!</definedName>
    <definedName name="H3.5m">#REF!</definedName>
    <definedName name="h33g" localSheetId="5">BlankMacro1</definedName>
    <definedName name="h33g">BlankMacro1</definedName>
    <definedName name="H3A" localSheetId="5">#REF!</definedName>
    <definedName name="H3A">#REF!</definedName>
    <definedName name="H3A1P" localSheetId="5">#REF!</definedName>
    <definedName name="H3A1P">#REF!</definedName>
    <definedName name="h3a1t" localSheetId="5">#REF!</definedName>
    <definedName name="h3a1t">#REF!</definedName>
    <definedName name="h3a2p" localSheetId="5">#REF!</definedName>
    <definedName name="h3a2p">#REF!</definedName>
    <definedName name="h3a2t" localSheetId="5">#REF!</definedName>
    <definedName name="h3a2t">#REF!</definedName>
    <definedName name="H3AAL" localSheetId="5">#REF!</definedName>
    <definedName name="H3AAL">#REF!</definedName>
    <definedName name="H3AAR" localSheetId="5">#REF!</definedName>
    <definedName name="H3AAR">#REF!</definedName>
    <definedName name="H3ABL" localSheetId="5">#REF!</definedName>
    <definedName name="H3ABL">#REF!</definedName>
    <definedName name="H3ABR" localSheetId="5">#REF!</definedName>
    <definedName name="H3ABR">#REF!</definedName>
    <definedName name="H3ACL" localSheetId="5">#REF!</definedName>
    <definedName name="H3ACL">#REF!</definedName>
    <definedName name="H3ACR" localSheetId="5">#REF!</definedName>
    <definedName name="H3ACR">#REF!</definedName>
    <definedName name="H3ADL" localSheetId="5">#REF!</definedName>
    <definedName name="H3ADL">#REF!</definedName>
    <definedName name="H3ADR" localSheetId="5">#REF!</definedName>
    <definedName name="H3ADR">#REF!</definedName>
    <definedName name="H3AEL" localSheetId="5">#REF!</definedName>
    <definedName name="H3AEL">#REF!</definedName>
    <definedName name="H3AER" localSheetId="5">#REF!</definedName>
    <definedName name="H3AER">#REF!</definedName>
    <definedName name="H3AFL" localSheetId="5">#REF!</definedName>
    <definedName name="H3AFL">#REF!</definedName>
    <definedName name="H3AFR" localSheetId="5">#REF!</definedName>
    <definedName name="H3AFR">#REF!</definedName>
    <definedName name="H3AGL" localSheetId="5">#REF!</definedName>
    <definedName name="H3AGL">#REF!</definedName>
    <definedName name="H3AGR" localSheetId="5">#REF!</definedName>
    <definedName name="H3AGR">#REF!</definedName>
    <definedName name="H3AP1" localSheetId="5">#REF!</definedName>
    <definedName name="H3AP1">#REF!</definedName>
    <definedName name="H3B" localSheetId="5">#REF!</definedName>
    <definedName name="H3B">#REF!</definedName>
    <definedName name="H3BAL" localSheetId="5">#REF!</definedName>
    <definedName name="H3BAL">#REF!</definedName>
    <definedName name="H3BAR" localSheetId="5">#REF!</definedName>
    <definedName name="H3BAR">#REF!</definedName>
    <definedName name="H3BBL" localSheetId="5">#REF!</definedName>
    <definedName name="H3BBL">#REF!</definedName>
    <definedName name="H3BBR" localSheetId="5">#REF!</definedName>
    <definedName name="H3BBR">#REF!</definedName>
    <definedName name="H3C" localSheetId="5">#REF!</definedName>
    <definedName name="H3C">#REF!</definedName>
    <definedName name="H3CAL" localSheetId="5">#REF!</definedName>
    <definedName name="H3CAL">#REF!</definedName>
    <definedName name="H3CAR" localSheetId="5">#REF!</definedName>
    <definedName name="H3CAR">#REF!</definedName>
    <definedName name="H3CBL" localSheetId="5">#REF!</definedName>
    <definedName name="H3CBL">#REF!</definedName>
    <definedName name="H3CBR" localSheetId="5">#REF!</definedName>
    <definedName name="H3CBR">#REF!</definedName>
    <definedName name="H3CCL" localSheetId="5">#REF!</definedName>
    <definedName name="H3CCL">#REF!</definedName>
    <definedName name="H3CCR" localSheetId="5">#REF!</definedName>
    <definedName name="H3CCR">#REF!</definedName>
    <definedName name="H3D1L" localSheetId="5">#REF!</definedName>
    <definedName name="H3D1L">#REF!</definedName>
    <definedName name="H3D1R" localSheetId="5">#REF!</definedName>
    <definedName name="H3D1R">#REF!</definedName>
    <definedName name="H3D2L" localSheetId="5">#REF!</definedName>
    <definedName name="H3D2L">#REF!</definedName>
    <definedName name="H3D2R" localSheetId="5">#REF!</definedName>
    <definedName name="H3D2R">#REF!</definedName>
    <definedName name="H3D3L" localSheetId="5">#REF!</definedName>
    <definedName name="H3D3L">#REF!</definedName>
    <definedName name="H3D3R" localSheetId="5">#REF!</definedName>
    <definedName name="H3D3R">#REF!</definedName>
    <definedName name="H3H" localSheetId="5">#REF!</definedName>
    <definedName name="H3H">#REF!</definedName>
    <definedName name="H3L" localSheetId="5">#REF!</definedName>
    <definedName name="H3L">#REF!</definedName>
    <definedName name="H3R" localSheetId="5">#REF!</definedName>
    <definedName name="H3R">#REF!</definedName>
    <definedName name="H3WL" localSheetId="5">#REF!</definedName>
    <definedName name="H3WL">#REF!</definedName>
    <definedName name="H3WR" localSheetId="5">#REF!</definedName>
    <definedName name="H3WR">#REF!</definedName>
    <definedName name="H4.0m" localSheetId="5">#REF!</definedName>
    <definedName name="H4.0m">#REF!</definedName>
    <definedName name="H4.5m" localSheetId="5">#REF!</definedName>
    <definedName name="H4.5m">#REF!</definedName>
    <definedName name="H4A" localSheetId="5">#REF!</definedName>
    <definedName name="H4A">#REF!</definedName>
    <definedName name="h4a1p" localSheetId="5">#REF!</definedName>
    <definedName name="h4a1p">#REF!</definedName>
    <definedName name="h4a1t" localSheetId="5">#REF!</definedName>
    <definedName name="h4a1t">#REF!</definedName>
    <definedName name="h4a2p" localSheetId="5">#REF!</definedName>
    <definedName name="h4a2p">#REF!</definedName>
    <definedName name="h4a2t" localSheetId="5">#REF!</definedName>
    <definedName name="h4a2t">#REF!</definedName>
    <definedName name="H4AAL" localSheetId="5">#REF!</definedName>
    <definedName name="H4AAL">#REF!</definedName>
    <definedName name="H4AAR" localSheetId="5">#REF!</definedName>
    <definedName name="H4AAR">#REF!</definedName>
    <definedName name="H4ABL" localSheetId="5">#REF!</definedName>
    <definedName name="H4ABL">#REF!</definedName>
    <definedName name="H4ABR" localSheetId="5">#REF!</definedName>
    <definedName name="H4ABR">#REF!</definedName>
    <definedName name="H4ACL" localSheetId="5">#REF!</definedName>
    <definedName name="H4ACL">#REF!</definedName>
    <definedName name="H4ACR" localSheetId="5">#REF!</definedName>
    <definedName name="H4ACR">#REF!</definedName>
    <definedName name="H4ADL" localSheetId="5">#REF!</definedName>
    <definedName name="H4ADL">#REF!</definedName>
    <definedName name="H4ADR" localSheetId="5">#REF!</definedName>
    <definedName name="H4ADR">#REF!</definedName>
    <definedName name="H4AEL" localSheetId="5">#REF!</definedName>
    <definedName name="H4AEL">#REF!</definedName>
    <definedName name="H4AER" localSheetId="5">#REF!</definedName>
    <definedName name="H4AER">#REF!</definedName>
    <definedName name="H4AFL" localSheetId="5">#REF!</definedName>
    <definedName name="H4AFL">#REF!</definedName>
    <definedName name="H4AFR" localSheetId="5">#REF!</definedName>
    <definedName name="H4AFR">#REF!</definedName>
    <definedName name="H4AGL" localSheetId="5">#REF!</definedName>
    <definedName name="H4AGL">#REF!</definedName>
    <definedName name="H4AGR" localSheetId="5">#REF!</definedName>
    <definedName name="H4AGR">#REF!</definedName>
    <definedName name="H4B" localSheetId="5">#REF!</definedName>
    <definedName name="H4B">#REF!</definedName>
    <definedName name="H4BAL" localSheetId="5">#REF!</definedName>
    <definedName name="H4BAL">#REF!</definedName>
    <definedName name="H4BAR" localSheetId="5">#REF!</definedName>
    <definedName name="H4BAR">#REF!</definedName>
    <definedName name="H4BBL" localSheetId="5">#REF!</definedName>
    <definedName name="H4BBL">#REF!</definedName>
    <definedName name="H4BBR" localSheetId="5">#REF!</definedName>
    <definedName name="H4BBR">#REF!</definedName>
    <definedName name="H4CAL" localSheetId="5">#REF!</definedName>
    <definedName name="H4CAL">#REF!</definedName>
    <definedName name="H4CAR" localSheetId="5">#REF!</definedName>
    <definedName name="H4CAR">#REF!</definedName>
    <definedName name="H4CBL" localSheetId="5">#REF!</definedName>
    <definedName name="H4CBL">#REF!</definedName>
    <definedName name="H4CBR" localSheetId="5">#REF!</definedName>
    <definedName name="H4CBR">#REF!</definedName>
    <definedName name="H4CCL" localSheetId="5">#REF!</definedName>
    <definedName name="H4CCL">#REF!</definedName>
    <definedName name="H4CCR" localSheetId="5">#REF!</definedName>
    <definedName name="H4CCR">#REF!</definedName>
    <definedName name="H4D1L" localSheetId="5">#REF!</definedName>
    <definedName name="H4D1L">#REF!</definedName>
    <definedName name="H4D1R" localSheetId="5">#REF!</definedName>
    <definedName name="H4D1R">#REF!</definedName>
    <definedName name="H4D2L" localSheetId="5">#REF!</definedName>
    <definedName name="H4D2L">#REF!</definedName>
    <definedName name="H4D2R" localSheetId="5">#REF!</definedName>
    <definedName name="H4D2R">#REF!</definedName>
    <definedName name="H4D3L" localSheetId="5">#REF!</definedName>
    <definedName name="H4D3L">#REF!</definedName>
    <definedName name="H4D3R" localSheetId="5">#REF!</definedName>
    <definedName name="H4D3R">#REF!</definedName>
    <definedName name="H4H" localSheetId="5">#REF!</definedName>
    <definedName name="H4H">#REF!</definedName>
    <definedName name="H4HC" localSheetId="5">#REF!</definedName>
    <definedName name="H4HC">#REF!</definedName>
    <definedName name="H4L" localSheetId="5">#REF!</definedName>
    <definedName name="H4L">#REF!</definedName>
    <definedName name="H4R" localSheetId="5">#REF!</definedName>
    <definedName name="H4R">#REF!</definedName>
    <definedName name="H5.0m" localSheetId="5">#REF!</definedName>
    <definedName name="H5.0m">#REF!</definedName>
    <definedName name="H5A" localSheetId="5">#REF!</definedName>
    <definedName name="H5A">#REF!</definedName>
    <definedName name="H5A1P" localSheetId="5">#REF!</definedName>
    <definedName name="H5A1P">#REF!</definedName>
    <definedName name="h5a1t" localSheetId="5">#REF!</definedName>
    <definedName name="h5a1t">#REF!</definedName>
    <definedName name="h5a2p" localSheetId="5">#REF!</definedName>
    <definedName name="h5a2p">#REF!</definedName>
    <definedName name="h5a2t" localSheetId="5">#REF!</definedName>
    <definedName name="h5a2t">#REF!</definedName>
    <definedName name="H5AAL" localSheetId="5">#REF!</definedName>
    <definedName name="H5AAL">#REF!</definedName>
    <definedName name="H5AAR" localSheetId="5">#REF!</definedName>
    <definedName name="H5AAR">#REF!</definedName>
    <definedName name="H5ABL" localSheetId="5">#REF!</definedName>
    <definedName name="H5ABL">#REF!</definedName>
    <definedName name="H5ABR" localSheetId="5">#REF!</definedName>
    <definedName name="H5ABR">#REF!</definedName>
    <definedName name="H5ACL" localSheetId="5">#REF!</definedName>
    <definedName name="H5ACL">#REF!</definedName>
    <definedName name="H5ACR" localSheetId="5">#REF!</definedName>
    <definedName name="H5ACR">#REF!</definedName>
    <definedName name="H5ADL" localSheetId="5">#REF!</definedName>
    <definedName name="H5ADL">#REF!</definedName>
    <definedName name="H5ADR" localSheetId="5">#REF!</definedName>
    <definedName name="H5ADR">#REF!</definedName>
    <definedName name="H5AEL" localSheetId="5">#REF!</definedName>
    <definedName name="H5AEL">#REF!</definedName>
    <definedName name="H5AER" localSheetId="5">#REF!</definedName>
    <definedName name="H5AER">#REF!</definedName>
    <definedName name="H5AFL" localSheetId="5">#REF!</definedName>
    <definedName name="H5AFL">#REF!</definedName>
    <definedName name="H5AFR" localSheetId="5">#REF!</definedName>
    <definedName name="H5AFR">#REF!</definedName>
    <definedName name="H5AGL" localSheetId="5">#REF!</definedName>
    <definedName name="H5AGL">#REF!</definedName>
    <definedName name="H5AGR" localSheetId="5">#REF!</definedName>
    <definedName name="H5AGR">#REF!</definedName>
    <definedName name="H5BAL" localSheetId="5">#REF!</definedName>
    <definedName name="H5BAL">#REF!</definedName>
    <definedName name="H5BAR" localSheetId="5">#REF!</definedName>
    <definedName name="H5BAR">#REF!</definedName>
    <definedName name="H5BBL" localSheetId="5">#REF!</definedName>
    <definedName name="H5BBL">#REF!</definedName>
    <definedName name="H5BBR" localSheetId="5">#REF!</definedName>
    <definedName name="H5BBR">#REF!</definedName>
    <definedName name="H5CAL" localSheetId="5">#REF!</definedName>
    <definedName name="H5CAL">#REF!</definedName>
    <definedName name="H5CAR" localSheetId="5">#REF!</definedName>
    <definedName name="H5CAR">#REF!</definedName>
    <definedName name="H5CBL" localSheetId="5">#REF!</definedName>
    <definedName name="H5CBL">#REF!</definedName>
    <definedName name="H5CBR" localSheetId="5">#REF!</definedName>
    <definedName name="H5CBR">#REF!</definedName>
    <definedName name="H5CCL" localSheetId="5">#REF!</definedName>
    <definedName name="H5CCL">#REF!</definedName>
    <definedName name="H5CCR" localSheetId="5">#REF!</definedName>
    <definedName name="H5CCR">#REF!</definedName>
    <definedName name="H5D1L" localSheetId="5">#REF!</definedName>
    <definedName name="H5D1L">#REF!</definedName>
    <definedName name="H5D1R" localSheetId="5">#REF!</definedName>
    <definedName name="H5D1R">#REF!</definedName>
    <definedName name="H5D2L" localSheetId="5">#REF!</definedName>
    <definedName name="H5D2L">#REF!</definedName>
    <definedName name="H5D2R" localSheetId="5">#REF!</definedName>
    <definedName name="H5D2R">#REF!</definedName>
    <definedName name="H5D3L" localSheetId="5">#REF!</definedName>
    <definedName name="H5D3L">#REF!</definedName>
    <definedName name="H5D3R" localSheetId="5">#REF!</definedName>
    <definedName name="H5D3R">#REF!</definedName>
    <definedName name="H5H" localSheetId="5">#REF!</definedName>
    <definedName name="H5H">#REF!</definedName>
    <definedName name="H5HC" localSheetId="5">#REF!</definedName>
    <definedName name="H5HC">#REF!</definedName>
    <definedName name="H5L" localSheetId="5">#REF!</definedName>
    <definedName name="H5L">#REF!</definedName>
    <definedName name="H5R" localSheetId="5">#REF!</definedName>
    <definedName name="H5R">#REF!</definedName>
    <definedName name="H6A" localSheetId="5">#REF!</definedName>
    <definedName name="H6A">#REF!</definedName>
    <definedName name="H6A1P" localSheetId="5">#REF!</definedName>
    <definedName name="H6A1P">#REF!</definedName>
    <definedName name="h6a1t" localSheetId="5">#REF!</definedName>
    <definedName name="h6a1t">#REF!</definedName>
    <definedName name="h6a2p" localSheetId="5">#REF!</definedName>
    <definedName name="h6a2p">#REF!</definedName>
    <definedName name="h6a2t" localSheetId="5">#REF!</definedName>
    <definedName name="h6a2t">#REF!</definedName>
    <definedName name="H6AAL" localSheetId="5">#REF!</definedName>
    <definedName name="H6AAL">#REF!</definedName>
    <definedName name="H6AAR" localSheetId="5">#REF!</definedName>
    <definedName name="H6AAR">#REF!</definedName>
    <definedName name="H6ABL" localSheetId="5">#REF!</definedName>
    <definedName name="H6ABL">#REF!</definedName>
    <definedName name="H6ABR" localSheetId="5">#REF!</definedName>
    <definedName name="H6ABR">#REF!</definedName>
    <definedName name="H6ACL" localSheetId="5">#REF!</definedName>
    <definedName name="H6ACL">#REF!</definedName>
    <definedName name="H6ACR" localSheetId="5">#REF!</definedName>
    <definedName name="H6ACR">#REF!</definedName>
    <definedName name="H6ADL" localSheetId="5">#REF!</definedName>
    <definedName name="H6ADL">#REF!</definedName>
    <definedName name="H6ADR" localSheetId="5">#REF!</definedName>
    <definedName name="H6ADR">#REF!</definedName>
    <definedName name="H6AEL" localSheetId="5">#REF!</definedName>
    <definedName name="H6AEL">#REF!</definedName>
    <definedName name="H6AER" localSheetId="5">#REF!</definedName>
    <definedName name="H6AER">#REF!</definedName>
    <definedName name="H6AFL" localSheetId="5">#REF!</definedName>
    <definedName name="H6AFL">#REF!</definedName>
    <definedName name="H6AFR" localSheetId="5">#REF!</definedName>
    <definedName name="H6AFR">#REF!</definedName>
    <definedName name="H6AGL" localSheetId="5">#REF!</definedName>
    <definedName name="H6AGL">#REF!</definedName>
    <definedName name="H6AGR" localSheetId="5">#REF!</definedName>
    <definedName name="H6AGR">#REF!</definedName>
    <definedName name="H6BAL" localSheetId="5">#REF!</definedName>
    <definedName name="H6BAL">#REF!</definedName>
    <definedName name="H6BAL_1" localSheetId="5">#REF!</definedName>
    <definedName name="H6BAL_1">#REF!</definedName>
    <definedName name="H6BAR" localSheetId="5">#REF!</definedName>
    <definedName name="H6BAR">#REF!</definedName>
    <definedName name="H6BBL" localSheetId="5">#REF!</definedName>
    <definedName name="H6BBL">#REF!</definedName>
    <definedName name="H6BBR" localSheetId="5">#REF!</definedName>
    <definedName name="H6BBR">#REF!</definedName>
    <definedName name="H6CAL" localSheetId="5">#REF!</definedName>
    <definedName name="H6CAL">#REF!</definedName>
    <definedName name="H6CAR" localSheetId="5">#REF!</definedName>
    <definedName name="H6CAR">#REF!</definedName>
    <definedName name="H6CBL" localSheetId="5">#REF!</definedName>
    <definedName name="H6CBL">#REF!</definedName>
    <definedName name="H6CBR" localSheetId="5">#REF!</definedName>
    <definedName name="H6CBR">#REF!</definedName>
    <definedName name="H6CCL" localSheetId="5">#REF!</definedName>
    <definedName name="H6CCL">#REF!</definedName>
    <definedName name="H6CCR" localSheetId="5">#REF!</definedName>
    <definedName name="H6CCR">#REF!</definedName>
    <definedName name="H6D1L" localSheetId="5">#REF!</definedName>
    <definedName name="H6D1L">#REF!</definedName>
    <definedName name="H6D1R" localSheetId="5">#REF!</definedName>
    <definedName name="H6D1R">#REF!</definedName>
    <definedName name="H6D2L" localSheetId="5">#REF!</definedName>
    <definedName name="H6D2L">#REF!</definedName>
    <definedName name="H6D2R" localSheetId="5">#REF!</definedName>
    <definedName name="H6D2R">#REF!</definedName>
    <definedName name="H6D3L" localSheetId="5">#REF!</definedName>
    <definedName name="H6D3L">#REF!</definedName>
    <definedName name="H6D3R" localSheetId="5">#REF!</definedName>
    <definedName name="H6D3R">#REF!</definedName>
    <definedName name="H6H" localSheetId="5">#REF!</definedName>
    <definedName name="H6H">#REF!</definedName>
    <definedName name="H6HC" localSheetId="5">#REF!</definedName>
    <definedName name="H6HC">#REF!</definedName>
    <definedName name="H6L" localSheetId="5">#REF!</definedName>
    <definedName name="H6L">#REF!</definedName>
    <definedName name="H6R" localSheetId="5">#REF!</definedName>
    <definedName name="H6R">#REF!</definedName>
    <definedName name="H7A" localSheetId="5">#REF!</definedName>
    <definedName name="H7A">#REF!</definedName>
    <definedName name="H7A1P" localSheetId="5">#REF!</definedName>
    <definedName name="H7A1P">#REF!</definedName>
    <definedName name="h7a1t" localSheetId="5">#REF!</definedName>
    <definedName name="h7a1t">#REF!</definedName>
    <definedName name="h7a2p" localSheetId="5">#REF!</definedName>
    <definedName name="h7a2p">#REF!</definedName>
    <definedName name="h7a2t" localSheetId="5">#REF!</definedName>
    <definedName name="h7a2t">#REF!</definedName>
    <definedName name="H7AAL" localSheetId="5">#REF!</definedName>
    <definedName name="H7AAL">#REF!</definedName>
    <definedName name="H7AAR" localSheetId="5">#REF!</definedName>
    <definedName name="H7AAR">#REF!</definedName>
    <definedName name="H7ABL" localSheetId="5">#REF!</definedName>
    <definedName name="H7ABL">#REF!</definedName>
    <definedName name="H7ABR" localSheetId="5">#REF!</definedName>
    <definedName name="H7ABR">#REF!</definedName>
    <definedName name="H7ACL" localSheetId="5">#REF!</definedName>
    <definedName name="H7ACL">#REF!</definedName>
    <definedName name="H7ACR" localSheetId="5">#REF!</definedName>
    <definedName name="H7ACR">#REF!</definedName>
    <definedName name="H7ADL" localSheetId="5">#REF!</definedName>
    <definedName name="H7ADL">#REF!</definedName>
    <definedName name="H7ADR" localSheetId="5">#REF!</definedName>
    <definedName name="H7ADR">#REF!</definedName>
    <definedName name="H7AEL" localSheetId="5">#REF!</definedName>
    <definedName name="H7AEL">#REF!</definedName>
    <definedName name="H7AER" localSheetId="5">#REF!</definedName>
    <definedName name="H7AER">#REF!</definedName>
    <definedName name="H7AFL" localSheetId="5">#REF!</definedName>
    <definedName name="H7AFL">#REF!</definedName>
    <definedName name="H7AFR" localSheetId="5">#REF!</definedName>
    <definedName name="H7AFR">#REF!</definedName>
    <definedName name="H7AGL" localSheetId="5">#REF!</definedName>
    <definedName name="H7AGL">#REF!</definedName>
    <definedName name="H7AGR" localSheetId="5">#REF!</definedName>
    <definedName name="H7AGR">#REF!</definedName>
    <definedName name="H7BAL" localSheetId="5">#REF!</definedName>
    <definedName name="H7BAL">#REF!</definedName>
    <definedName name="H7BAR" localSheetId="5">#REF!</definedName>
    <definedName name="H7BAR">#REF!</definedName>
    <definedName name="H7BBL" localSheetId="5">#REF!</definedName>
    <definedName name="H7BBL">#REF!</definedName>
    <definedName name="H7BBR" localSheetId="5">#REF!</definedName>
    <definedName name="H7BBR">#REF!</definedName>
    <definedName name="H7CAL" localSheetId="5">#REF!</definedName>
    <definedName name="H7CAL">#REF!</definedName>
    <definedName name="H7CAR" localSheetId="5">#REF!</definedName>
    <definedName name="H7CAR">#REF!</definedName>
    <definedName name="H7CBL" localSheetId="5">#REF!</definedName>
    <definedName name="H7CBL">#REF!</definedName>
    <definedName name="H7CBR" localSheetId="5">#REF!</definedName>
    <definedName name="H7CBR">#REF!</definedName>
    <definedName name="H7CCL" localSheetId="5">#REF!</definedName>
    <definedName name="H7CCL">#REF!</definedName>
    <definedName name="H7CCR" localSheetId="5">#REF!</definedName>
    <definedName name="H7CCR">#REF!</definedName>
    <definedName name="H7D1L" localSheetId="5">#REF!</definedName>
    <definedName name="H7D1L">#REF!</definedName>
    <definedName name="H7D1R" localSheetId="5">#REF!</definedName>
    <definedName name="H7D1R">#REF!</definedName>
    <definedName name="H7D2L" localSheetId="5">#REF!</definedName>
    <definedName name="H7D2L">#REF!</definedName>
    <definedName name="H7D2R" localSheetId="5">#REF!</definedName>
    <definedName name="H7D2R">#REF!</definedName>
    <definedName name="H7D3L" localSheetId="5">#REF!</definedName>
    <definedName name="H7D3L">#REF!</definedName>
    <definedName name="H7D3R" localSheetId="5">#REF!</definedName>
    <definedName name="H7D3R">#REF!</definedName>
    <definedName name="H7H" localSheetId="5">#REF!</definedName>
    <definedName name="H7H">#REF!</definedName>
    <definedName name="H7HC" localSheetId="5">#REF!</definedName>
    <definedName name="H7HC">#REF!</definedName>
    <definedName name="H7L" localSheetId="5">#REF!</definedName>
    <definedName name="H7L">#REF!</definedName>
    <definedName name="H7R" localSheetId="5">#REF!</definedName>
    <definedName name="H7R">#REF!</definedName>
    <definedName name="H8A" localSheetId="5">#REF!</definedName>
    <definedName name="H8A">#REF!</definedName>
    <definedName name="H8A1P" localSheetId="5">#REF!</definedName>
    <definedName name="H8A1P">#REF!</definedName>
    <definedName name="h8a1t" localSheetId="5">#REF!</definedName>
    <definedName name="h8a1t">#REF!</definedName>
    <definedName name="h8a2p" localSheetId="5">#REF!</definedName>
    <definedName name="h8a2p">#REF!</definedName>
    <definedName name="h8a2t" localSheetId="5">#REF!</definedName>
    <definedName name="h8a2t">#REF!</definedName>
    <definedName name="H8AAL" localSheetId="5">#REF!</definedName>
    <definedName name="H8AAL">#REF!</definedName>
    <definedName name="H8AAR" localSheetId="5">#REF!</definedName>
    <definedName name="H8AAR">#REF!</definedName>
    <definedName name="H8ABL" localSheetId="5">#REF!</definedName>
    <definedName name="H8ABL">#REF!</definedName>
    <definedName name="H8ABR" localSheetId="5">#REF!</definedName>
    <definedName name="H8ABR">#REF!</definedName>
    <definedName name="H8ACL" localSheetId="5">#REF!</definedName>
    <definedName name="H8ACL">#REF!</definedName>
    <definedName name="H8ACR" localSheetId="5">#REF!</definedName>
    <definedName name="H8ACR">#REF!</definedName>
    <definedName name="H8ADL" localSheetId="5">#REF!</definedName>
    <definedName name="H8ADL">#REF!</definedName>
    <definedName name="H8ADR" localSheetId="5">#REF!</definedName>
    <definedName name="H8ADR">#REF!</definedName>
    <definedName name="H8AEL" localSheetId="5">#REF!</definedName>
    <definedName name="H8AEL">#REF!</definedName>
    <definedName name="H8AER" localSheetId="5">#REF!</definedName>
    <definedName name="H8AER">#REF!</definedName>
    <definedName name="H8AFL" localSheetId="5">#REF!</definedName>
    <definedName name="H8AFL">#REF!</definedName>
    <definedName name="H8AFR" localSheetId="5">#REF!</definedName>
    <definedName name="H8AFR">#REF!</definedName>
    <definedName name="H8AGL" localSheetId="5">#REF!</definedName>
    <definedName name="H8AGL">#REF!</definedName>
    <definedName name="H8AGR" localSheetId="5">#REF!</definedName>
    <definedName name="H8AGR">#REF!</definedName>
    <definedName name="H8BAL" localSheetId="5">#REF!</definedName>
    <definedName name="H8BAL">#REF!</definedName>
    <definedName name="H8BAR" localSheetId="5">#REF!</definedName>
    <definedName name="H8BAR">#REF!</definedName>
    <definedName name="H8BBL" localSheetId="5">#REF!</definedName>
    <definedName name="H8BBL">#REF!</definedName>
    <definedName name="H8BBR" localSheetId="5">#REF!</definedName>
    <definedName name="H8BBR">#REF!</definedName>
    <definedName name="H8CAL" localSheetId="5">#REF!</definedName>
    <definedName name="H8CAL">#REF!</definedName>
    <definedName name="H8CAR" localSheetId="5">#REF!</definedName>
    <definedName name="H8CAR">#REF!</definedName>
    <definedName name="H8CBL" localSheetId="5">#REF!</definedName>
    <definedName name="H8CBL">#REF!</definedName>
    <definedName name="H8CBR" localSheetId="5">#REF!</definedName>
    <definedName name="H8CBR">#REF!</definedName>
    <definedName name="H8CCL" localSheetId="5">#REF!</definedName>
    <definedName name="H8CCL">#REF!</definedName>
    <definedName name="H8CCR" localSheetId="5">#REF!</definedName>
    <definedName name="H8CCR">#REF!</definedName>
    <definedName name="H8D1L" localSheetId="5">#REF!</definedName>
    <definedName name="H8D1L">#REF!</definedName>
    <definedName name="H8D1R" localSheetId="5">#REF!</definedName>
    <definedName name="H8D1R">#REF!</definedName>
    <definedName name="H8D2L" localSheetId="5">#REF!</definedName>
    <definedName name="H8D2L">#REF!</definedName>
    <definedName name="H8D2R" localSheetId="5">#REF!</definedName>
    <definedName name="H8D2R">#REF!</definedName>
    <definedName name="H8D3L" localSheetId="5">#REF!</definedName>
    <definedName name="H8D3L">#REF!</definedName>
    <definedName name="H8D3R" localSheetId="5">#REF!</definedName>
    <definedName name="H8D3R">#REF!</definedName>
    <definedName name="H9A" localSheetId="5">#REF!</definedName>
    <definedName name="H9A">#REF!</definedName>
    <definedName name="H9A1P" localSheetId="5">#REF!</definedName>
    <definedName name="H9A1P">#REF!</definedName>
    <definedName name="h9a1t" localSheetId="5">#REF!</definedName>
    <definedName name="h9a1t">#REF!</definedName>
    <definedName name="h9a2p" localSheetId="5">#REF!</definedName>
    <definedName name="h9a2p">#REF!</definedName>
    <definedName name="h9a2t" localSheetId="5">#REF!</definedName>
    <definedName name="h9a2t">#REF!</definedName>
    <definedName name="H9AAL" localSheetId="5">#REF!</definedName>
    <definedName name="H9AAL">#REF!</definedName>
    <definedName name="H9AAR" localSheetId="5">#REF!</definedName>
    <definedName name="H9AAR">#REF!</definedName>
    <definedName name="H9ABL" localSheetId="5">#REF!</definedName>
    <definedName name="H9ABL">#REF!</definedName>
    <definedName name="H9ABR" localSheetId="5">#REF!</definedName>
    <definedName name="H9ABR">#REF!</definedName>
    <definedName name="H9ACL" localSheetId="5">#REF!</definedName>
    <definedName name="H9ACL">#REF!</definedName>
    <definedName name="H9ACR" localSheetId="5">#REF!</definedName>
    <definedName name="H9ACR">#REF!</definedName>
    <definedName name="H9ADL" localSheetId="5">#REF!</definedName>
    <definedName name="H9ADL">#REF!</definedName>
    <definedName name="H9ADR" localSheetId="5">#REF!</definedName>
    <definedName name="H9ADR">#REF!</definedName>
    <definedName name="H9AEL" localSheetId="5">#REF!</definedName>
    <definedName name="H9AEL">#REF!</definedName>
    <definedName name="H9AER" localSheetId="5">#REF!</definedName>
    <definedName name="H9AER">#REF!</definedName>
    <definedName name="H9AFL" localSheetId="5">#REF!</definedName>
    <definedName name="H9AFL">#REF!</definedName>
    <definedName name="H9AFR" localSheetId="5">#REF!</definedName>
    <definedName name="H9AFR">#REF!</definedName>
    <definedName name="H9AGL" localSheetId="5">#REF!</definedName>
    <definedName name="H9AGL">#REF!</definedName>
    <definedName name="H9AGR" localSheetId="5">#REF!</definedName>
    <definedName name="H9AGR">#REF!</definedName>
    <definedName name="H9BAL" localSheetId="5">#REF!</definedName>
    <definedName name="H9BAL">#REF!</definedName>
    <definedName name="H9BAR" localSheetId="5">#REF!</definedName>
    <definedName name="H9BAR">#REF!</definedName>
    <definedName name="H9BBL" localSheetId="5">#REF!</definedName>
    <definedName name="H9BBL">#REF!</definedName>
    <definedName name="H9BBR" localSheetId="5">#REF!</definedName>
    <definedName name="H9BBR">#REF!</definedName>
    <definedName name="H9CAL" localSheetId="5">#REF!</definedName>
    <definedName name="H9CAL">#REF!</definedName>
    <definedName name="H9CAR" localSheetId="5">#REF!</definedName>
    <definedName name="H9CAR">#REF!</definedName>
    <definedName name="H9CBL" localSheetId="5">#REF!</definedName>
    <definedName name="H9CBL">#REF!</definedName>
    <definedName name="H9CBR" localSheetId="5">#REF!</definedName>
    <definedName name="H9CBR">#REF!</definedName>
    <definedName name="H9CCL" localSheetId="5">#REF!</definedName>
    <definedName name="H9CCL">#REF!</definedName>
    <definedName name="H9CCR" localSheetId="5">#REF!</definedName>
    <definedName name="H9CCR">#REF!</definedName>
    <definedName name="H9D1L" localSheetId="5">#REF!</definedName>
    <definedName name="H9D1L">#REF!</definedName>
    <definedName name="H9D1R" localSheetId="5">#REF!</definedName>
    <definedName name="H9D1R">#REF!</definedName>
    <definedName name="H9D2L" localSheetId="5">#REF!</definedName>
    <definedName name="H9D2L">#REF!</definedName>
    <definedName name="H9D2R" localSheetId="5">#REF!</definedName>
    <definedName name="H9D2R">#REF!</definedName>
    <definedName name="H9D3L" localSheetId="5">#REF!</definedName>
    <definedName name="H9D3L">#REF!</definedName>
    <definedName name="H9D3R" localSheetId="5">#REF!</definedName>
    <definedName name="H9D3R">#REF!</definedName>
    <definedName name="ha" localSheetId="5">#REF!</definedName>
    <definedName name="ha">#REF!</definedName>
    <definedName name="HA10L" localSheetId="5">#REF!</definedName>
    <definedName name="HA10L">#REF!</definedName>
    <definedName name="HA10R" localSheetId="5">#REF!</definedName>
    <definedName name="HA10R">#REF!</definedName>
    <definedName name="HA1P" localSheetId="5">#REF!</definedName>
    <definedName name="HA1P">#REF!</definedName>
    <definedName name="ha1t" localSheetId="5">#REF!</definedName>
    <definedName name="ha1t">#REF!</definedName>
    <definedName name="ha2p" localSheetId="5">#REF!</definedName>
    <definedName name="ha2p">#REF!</definedName>
    <definedName name="ha2t" localSheetId="5">#REF!</definedName>
    <definedName name="ha2t">#REF!</definedName>
    <definedName name="HA3L" localSheetId="5">#REF!</definedName>
    <definedName name="HA3L">#REF!</definedName>
    <definedName name="HA3R" localSheetId="5">#REF!</definedName>
    <definedName name="HA3R">#REF!</definedName>
    <definedName name="HA4L" localSheetId="5">#REF!</definedName>
    <definedName name="HA4L">#REF!</definedName>
    <definedName name="HA4R" localSheetId="5">#REF!</definedName>
    <definedName name="HA4R">#REF!</definedName>
    <definedName name="HA5L" localSheetId="5">#REF!</definedName>
    <definedName name="HA5L">#REF!</definedName>
    <definedName name="HA5R" localSheetId="5">#REF!</definedName>
    <definedName name="HA5R">#REF!</definedName>
    <definedName name="HA6L" localSheetId="5">#REF!</definedName>
    <definedName name="HA6L">#REF!</definedName>
    <definedName name="HA6R" localSheetId="5">#REF!</definedName>
    <definedName name="HA6R">#REF!</definedName>
    <definedName name="HA7L" localSheetId="5">#REF!</definedName>
    <definedName name="HA7L">#REF!</definedName>
    <definedName name="HA7R" localSheetId="5">#REF!</definedName>
    <definedName name="HA7R">#REF!</definedName>
    <definedName name="HA8L" localSheetId="5">#REF!</definedName>
    <definedName name="HA8L">#REF!</definedName>
    <definedName name="HA8R" localSheetId="5">#REF!</definedName>
    <definedName name="HA8R">#REF!</definedName>
    <definedName name="HA9L" localSheetId="5">#REF!</definedName>
    <definedName name="HA9L">#REF!</definedName>
    <definedName name="HA9R" localSheetId="5">#REF!</definedName>
    <definedName name="HA9R">#REF!</definedName>
    <definedName name="HAB" localSheetId="5">#REF!</definedName>
    <definedName name="HAB">#REF!</definedName>
    <definedName name="hadfhafa" hidden="1">{#N/A,#N/A,FALSE,"혼합골재"}</definedName>
    <definedName name="hadfhafhad" hidden="1">{#N/A,#N/A,FALSE,"운반시간"}</definedName>
    <definedName name="hadfhata" hidden="1">{#N/A,#N/A,FALSE,"표지목차"}</definedName>
    <definedName name="hadhfaha" hidden="1">{#N/A,#N/A,FALSE,"포장2"}</definedName>
    <definedName name="haeaher">[0]!haeaher</definedName>
    <definedName name="HAF" localSheetId="5">#REF!</definedName>
    <definedName name="HAF">#REF!</definedName>
    <definedName name="HAFJDHO" localSheetId="5">#REF!</definedName>
    <definedName name="HAFJDHO">#REF!</definedName>
    <definedName name="han" localSheetId="5" hidden="1">#REF!</definedName>
    <definedName name="han" hidden="1">#REF!</definedName>
    <definedName name="hang" localSheetId="5">#REF!</definedName>
    <definedName name="hang">#REF!</definedName>
    <definedName name="HAP" localSheetId="5">#REF!</definedName>
    <definedName name="HAP">#REF!</definedName>
    <definedName name="HapCKVA">#N/A</definedName>
    <definedName name="HapCKvar">#N/A</definedName>
    <definedName name="HapCKW">#N/A</definedName>
    <definedName name="HapIKVA">#N/A</definedName>
    <definedName name="HapIKvar">#N/A</definedName>
    <definedName name="HapIKW">#N/A</definedName>
    <definedName name="HapKVA">#N/A</definedName>
    <definedName name="HapSKVA">#N/A</definedName>
    <definedName name="HapSKW">#N/A</definedName>
    <definedName name="hardwar" localSheetId="5" hidden="1">#REF!</definedName>
    <definedName name="hardwar" hidden="1">#REF!</definedName>
    <definedName name="hb" localSheetId="5">#REF!</definedName>
    <definedName name="hb">#REF!</definedName>
    <definedName name="Hbase" localSheetId="5">#REF!</definedName>
    <definedName name="Hbase">#REF!</definedName>
    <definedName name="HBV" localSheetId="5">#REF!</definedName>
    <definedName name="HBV">#REF!</definedName>
    <definedName name="HC" localSheetId="5">#REF!</definedName>
    <definedName name="HC">#REF!</definedName>
    <definedName name="Hca" localSheetId="5">#REF!</definedName>
    <definedName name="Hca">#REF!</definedName>
    <definedName name="Hcd" localSheetId="5">#REF!</definedName>
    <definedName name="Hcd">#REF!</definedName>
    <definedName name="hcfgr" localSheetId="5">#REF!</definedName>
    <definedName name="hcfgr">#REF!</definedName>
    <definedName name="HCR" localSheetId="5">#REF!</definedName>
    <definedName name="HCR">#REF!</definedName>
    <definedName name="HD" localSheetId="5">#REF!</definedName>
    <definedName name="HD">#REF!</definedName>
    <definedName name="HDAS" localSheetId="5">#REF!</definedName>
    <definedName name="HDAS">#REF!</definedName>
    <definedName name="HDBFGR" localSheetId="5">#REF!</definedName>
    <definedName name="HDBFGR">#REF!</definedName>
    <definedName name="hddr" localSheetId="5">#REF!</definedName>
    <definedName name="hddr">#REF!</definedName>
    <definedName name="hdehd" localSheetId="5" hidden="1">#REF!</definedName>
    <definedName name="hdehd" hidden="1">#REF!</definedName>
    <definedName name="HDFDFG" localSheetId="5">#REF!</definedName>
    <definedName name="HDFDFG">#REF!</definedName>
    <definedName name="HDFFGF" localSheetId="5">#REF!</definedName>
    <definedName name="HDFFGF">#REF!</definedName>
    <definedName name="hdffwe" localSheetId="5">#REF!</definedName>
    <definedName name="hdffwe">#REF!</definedName>
    <definedName name="hdfg" localSheetId="5">#REF!</definedName>
    <definedName name="hdfg">#REF!</definedName>
    <definedName name="HDFGDF" localSheetId="5">#REF!</definedName>
    <definedName name="HDFGDF">#REF!</definedName>
    <definedName name="HDFGDFG" localSheetId="5">#REF!</definedName>
    <definedName name="HDFGDFG">#REF!</definedName>
    <definedName name="HDFGDGD" localSheetId="5">#REF!</definedName>
    <definedName name="HDFGDGD">#REF!</definedName>
    <definedName name="HDFGDGDR" localSheetId="5">#REF!</definedName>
    <definedName name="HDFGDGDR">#REF!</definedName>
    <definedName name="HDFGGDDS" localSheetId="5">#REF!</definedName>
    <definedName name="HDFGGDDS">#REF!</definedName>
    <definedName name="HDFGTER" localSheetId="5">#REF!</definedName>
    <definedName name="HDFGTER">#REF!</definedName>
    <definedName name="HDFSG" hidden="1">{#N/A,#N/A,FALSE,"전력간선"}</definedName>
    <definedName name="HDFSZDF" localSheetId="5">#REF!</definedName>
    <definedName name="HDFSZDF">#REF!</definedName>
    <definedName name="HDFTH" localSheetId="5">#REF!</definedName>
    <definedName name="HDFTH">#REF!</definedName>
    <definedName name="hdfv" localSheetId="5">#REF!</definedName>
    <definedName name="hdfv">#REF!</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edv" localSheetId="5">#REF!</definedName>
    <definedName name="hdgedv">#REF!</definedName>
    <definedName name="HDGF" hidden="1">{#N/A,#N/A,FALSE,"표지목차"}</definedName>
    <definedName name="hdgxdv" localSheetId="5">#REF!</definedName>
    <definedName name="hdgxdv">#REF!</definedName>
    <definedName name="HDRG" localSheetId="5">#REF!</definedName>
    <definedName name="HDRG">#REF!</definedName>
    <definedName name="HDRGERG" localSheetId="5">#REF!</definedName>
    <definedName name="HDRGERG">#REF!</definedName>
    <definedName name="hdrgg" localSheetId="5">#REF!</definedName>
    <definedName name="hdrgg">#REF!</definedName>
    <definedName name="HDRGRDG" localSheetId="5">#REF!</definedName>
    <definedName name="HDRGRDG">#REF!</definedName>
    <definedName name="HDRGRGR" localSheetId="5">#REF!</definedName>
    <definedName name="HDRGRGR">#REF!</definedName>
    <definedName name="HDRR" localSheetId="5">BlankMacro1</definedName>
    <definedName name="HDRR">BlankMacro1</definedName>
    <definedName name="hdsv" localSheetId="5">#REF!</definedName>
    <definedName name="hdsv">#REF!</definedName>
    <definedName name="HDSVP" localSheetId="5">#REF!</definedName>
    <definedName name="HDSVP">#REF!</definedName>
    <definedName name="HDTGH" localSheetId="5">#REF!</definedName>
    <definedName name="HDTGH">#REF!</definedName>
    <definedName name="HE" localSheetId="5">#REF!</definedName>
    <definedName name="HE">#REF!</definedName>
    <definedName name="Hello" localSheetId="5">#REF!</definedName>
    <definedName name="Hello">#REF!</definedName>
    <definedName name="heo" localSheetId="5">#REF!</definedName>
    <definedName name="heo">#REF!</definedName>
    <definedName name="HERE" hidden="1">{#N/A,#N/A,TRUE,"손익보고"}</definedName>
    <definedName name="HERTEW4" localSheetId="5">#REF!</definedName>
    <definedName name="HERTEW4">#REF!</definedName>
    <definedName name="HF" localSheetId="5">#REF!</definedName>
    <definedName name="HF">#REF!</definedName>
    <definedName name="hfbr" localSheetId="5">#REF!</definedName>
    <definedName name="hfbr">#REF!</definedName>
    <definedName name="HFDFD" localSheetId="5">#REF!</definedName>
    <definedName name="HFDFD">#REF!</definedName>
    <definedName name="HFDGDR" localSheetId="5">#REF!</definedName>
    <definedName name="HFDGDR">#REF!</definedName>
    <definedName name="HFDGDRG" localSheetId="5">#REF!</definedName>
    <definedName name="HFDGDRG">#REF!</definedName>
    <definedName name="HFDGHDF" localSheetId="5">#REF!</definedName>
    <definedName name="HFDGHDF">#REF!</definedName>
    <definedName name="hfdgr" localSheetId="5">#REF!</definedName>
    <definedName name="hfdgr">#REF!</definedName>
    <definedName name="HFDHDFG" localSheetId="5">#REF!</definedName>
    <definedName name="HFDHDFG">#REF!</definedName>
    <definedName name="HFGDX" localSheetId="5">#REF!</definedName>
    <definedName name="HFGDX">#REF!</definedName>
    <definedName name="HFGHTFGH" localSheetId="5">#REF!</definedName>
    <definedName name="HFGHTFGH">#REF!</definedName>
    <definedName name="hfgr" localSheetId="5">#REF!</definedName>
    <definedName name="hfgr">#REF!</definedName>
    <definedName name="hfgrg" localSheetId="5">#REF!</definedName>
    <definedName name="hfgrg">#REF!</definedName>
    <definedName name="hfgrgfdg" localSheetId="5">#REF!</definedName>
    <definedName name="hfgrgfdg">#REF!</definedName>
    <definedName name="HFH" localSheetId="5">#REF!</definedName>
    <definedName name="HFH">#REF!</definedName>
    <definedName name="HFHFHFHFHFHFHFHFHFH" localSheetId="5">#REF!</definedName>
    <definedName name="HFHFHFHFHFHFHFHFHFH">#REF!</definedName>
    <definedName name="HFTHFTRH" localSheetId="5">#REF!</definedName>
    <definedName name="HFTHFTRH">#REF!</definedName>
    <definedName name="hfxcvxd" localSheetId="5">#REF!</definedName>
    <definedName name="hfxcvxd">#REF!</definedName>
    <definedName name="Hg" localSheetId="5">#REF!</definedName>
    <definedName name="Hg">#REF!</definedName>
    <definedName name="hgd" hidden="1">{#N/A,#N/A,FALSE,"배수2"}</definedName>
    <definedName name="hgderfd" localSheetId="5">#REF!</definedName>
    <definedName name="hgderfd">#REF!</definedName>
    <definedName name="hgdg" localSheetId="5">#REF!</definedName>
    <definedName name="hgdg">#REF!</definedName>
    <definedName name="hgdgbcxgr" localSheetId="5">#REF!</definedName>
    <definedName name="hgdgbcxgr">#REF!</definedName>
    <definedName name="hgdkkdty">#N/A</definedName>
    <definedName name="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DHGFD" localSheetId="5">BLCH</definedName>
    <definedName name="HGFDHGFD">BLCH</definedName>
    <definedName name="hgfgfg" localSheetId="5">#REF!</definedName>
    <definedName name="hgfgfg">#REF!</definedName>
    <definedName name="hgfgtr" localSheetId="5">#REF!</definedName>
    <definedName name="hgfgtr">#REF!</definedName>
    <definedName name="HGFH" hidden="1">{#N/A,#N/A,FALSE,"2~8번"}</definedName>
    <definedName name="HGFHF" localSheetId="5">#REF!</definedName>
    <definedName name="HGFHF">#REF!</definedName>
    <definedName name="HGFHGFT" localSheetId="5">#REF!</definedName>
    <definedName name="HGFHGFT">#REF!</definedName>
    <definedName name="hgfj" hidden="1">{#N/A,#N/A,FALSE,"포장2"}</definedName>
    <definedName name="HGFTFGH" localSheetId="5">#REF!</definedName>
    <definedName name="HGFTFGH">#REF!</definedName>
    <definedName name="HGFTHFG" localSheetId="5">#REF!</definedName>
    <definedName name="HGFTHFG">#REF!</definedName>
    <definedName name="hgg" localSheetId="5">#REF!</definedName>
    <definedName name="hgg">#REF!</definedName>
    <definedName name="hgh" hidden="1">{#N/A,#N/A,FALSE,"단가표지"}</definedName>
    <definedName name="hghdh" localSheetId="5">BlankMacro1</definedName>
    <definedName name="hghdh">BlankMacro1</definedName>
    <definedName name="hghg" hidden="1">{#N/A,#N/A,FALSE,"운반시간"}</definedName>
    <definedName name="HGHV" hidden="1">{#N/A,#N/A,TRUE,"토적및재료집계";#N/A,#N/A,TRUE,"토적및재료집계";#N/A,#N/A,TRUE,"단위량"}</definedName>
    <definedName name="hgjgj" localSheetId="5">#REF!</definedName>
    <definedName name="hgjgj">#REF!</definedName>
    <definedName name="hgju" localSheetId="5">BlankMacro1</definedName>
    <definedName name="hgju">BlankMacro1</definedName>
    <definedName name="HGK" localSheetId="5">BlankMacro1</definedName>
    <definedName name="HGK">BlankMacro1</definedName>
    <definedName name="hg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GKF" localSheetId="5">BLCH</definedName>
    <definedName name="HGKF">BLCH</definedName>
    <definedName name="HGKFJ" localSheetId="5">BLCH</definedName>
    <definedName name="HGKFJ">BLCH</definedName>
    <definedName name="hgkjgfd" hidden="1">'[18]N賃率-職'!$I$5:$I$30</definedName>
    <definedName name="hgr" localSheetId="5">#REF!</definedName>
    <definedName name="hgr">#REF!</definedName>
    <definedName name="hgratg" localSheetId="5">#REF!</definedName>
    <definedName name="hgratg">#REF!</definedName>
    <definedName name="HGRESFES" localSheetId="5">#REF!</definedName>
    <definedName name="HGRESFES">#REF!</definedName>
    <definedName name="HGRFR" localSheetId="5">#REF!</definedName>
    <definedName name="HGRFR">#REF!</definedName>
    <definedName name="HGRXE" localSheetId="5">#REF!</definedName>
    <definedName name="HGRXE">#REF!</definedName>
    <definedName name="hgrxg" localSheetId="5">#REF!</definedName>
    <definedName name="hgrxg">#REF!</definedName>
    <definedName name="hgtgfxr" localSheetId="5">#REF!</definedName>
    <definedName name="hgtgfxr">#REF!</definedName>
    <definedName name="HGYT" localSheetId="5">#REF!</definedName>
    <definedName name="HGYT">#REF!</definedName>
    <definedName name="HH" localSheetId="5">#REF!</definedName>
    <definedName name="HH">#REF!</definedName>
    <definedName name="HH10L" localSheetId="5">#REF!</definedName>
    <definedName name="HH10L">#REF!</definedName>
    <definedName name="HH10R" localSheetId="5">#REF!</definedName>
    <definedName name="HH10R">#REF!</definedName>
    <definedName name="HH3L" localSheetId="5">#REF!</definedName>
    <definedName name="HH3L">#REF!</definedName>
    <definedName name="HH3R" localSheetId="5">#REF!</definedName>
    <definedName name="HH3R">#REF!</definedName>
    <definedName name="HH4L" localSheetId="5">#REF!</definedName>
    <definedName name="HH4L">#REF!</definedName>
    <definedName name="HH4R" localSheetId="5">#REF!</definedName>
    <definedName name="HH4R">#REF!</definedName>
    <definedName name="HH5L" localSheetId="5">#REF!</definedName>
    <definedName name="HH5L">#REF!</definedName>
    <definedName name="HH5R" localSheetId="5">#REF!</definedName>
    <definedName name="HH5R">#REF!</definedName>
    <definedName name="HH6L" localSheetId="5">#REF!</definedName>
    <definedName name="HH6L">#REF!</definedName>
    <definedName name="HH6R" localSheetId="5">#REF!</definedName>
    <definedName name="HH6R">#REF!</definedName>
    <definedName name="HH7L" localSheetId="5">#REF!</definedName>
    <definedName name="HH7L">#REF!</definedName>
    <definedName name="HH7R" localSheetId="5">#REF!</definedName>
    <definedName name="HH7R">#REF!</definedName>
    <definedName name="HH8L" localSheetId="5">#REF!</definedName>
    <definedName name="HH8L">#REF!</definedName>
    <definedName name="HH8R" localSheetId="5">#REF!</definedName>
    <definedName name="HH8R">#REF!</definedName>
    <definedName name="HH9L" localSheetId="5">#REF!</definedName>
    <definedName name="HH9L">#REF!</definedName>
    <definedName name="HH9R" localSheetId="5">#REF!</definedName>
    <definedName name="HH9R">#REF!</definedName>
    <definedName name="hha" localSheetId="5">#REF!</definedName>
    <definedName name="hha">#REF!</definedName>
    <definedName name="HHADG" hidden="1">{#N/A,#N/A,FALSE,"조골재"}</definedName>
    <definedName name="HHAF" localSheetId="5">#REF!</definedName>
    <definedName name="HHAF">#REF!</definedName>
    <definedName name="hhb" localSheetId="5">#REF!</definedName>
    <definedName name="hhb">#REF!</definedName>
    <definedName name="hhc" localSheetId="5">#REF!</definedName>
    <definedName name="hhc">#REF!</definedName>
    <definedName name="hhdd" localSheetId="5">#REF!</definedName>
    <definedName name="hhdd">#REF!</definedName>
    <definedName name="HHH" localSheetId="5">#REF!</definedName>
    <definedName name="HHH">#REF!</definedName>
    <definedName name="hhhh" localSheetId="5" hidden="1">#REF!</definedName>
    <definedName name="hhhh" hidden="1">#REF!</definedName>
    <definedName name="hhhhh" localSheetId="5">#REF!</definedName>
    <definedName name="hhhhh">#REF!</definedName>
    <definedName name="hhhhhh">#N/A</definedName>
    <definedName name="HHHHHHHHHHHHHH">#N/A</definedName>
    <definedName name="HHMF" localSheetId="5">#REF!</definedName>
    <definedName name="HHMF">#REF!</definedName>
    <definedName name="HHMP" localSheetId="5">#REF!</definedName>
    <definedName name="HHMP">#REF!</definedName>
    <definedName name="hhnngh" localSheetId="5">#REF!</definedName>
    <definedName name="hhnngh">#REF!</definedName>
    <definedName name="HHR" hidden="1">{#N/A,#N/A,FALSE,"포장2"}</definedName>
    <definedName name="HHRT" localSheetId="5">#REF!</definedName>
    <definedName name="HHRT">#REF!</definedName>
    <definedName name="HHS" localSheetId="5">#REF!</definedName>
    <definedName name="HHS">#REF!</definedName>
    <definedName name="HHSP" localSheetId="5">#REF!</definedName>
    <definedName name="HHSP">#REF!</definedName>
    <definedName name="HHT" localSheetId="5">#REF!</definedName>
    <definedName name="HHT">#REF!</definedName>
    <definedName name="hi" localSheetId="5">#REF!</definedName>
    <definedName name="hi">#REF!</definedName>
    <definedName name="HI_전선관" localSheetId="5">#REF!</definedName>
    <definedName name="HI_전선관">#REF!</definedName>
    <definedName name="HIG" localSheetId="5">#REF!</definedName>
    <definedName name="HIG">#REF!</definedName>
    <definedName name="hioiu" hidden="1">{#N/A,#N/A,TRUE,"총괄"}</definedName>
    <definedName name="HIPVC28" localSheetId="5">#REF!</definedName>
    <definedName name="HIPVC28">#REF!</definedName>
    <definedName name="HIPVC36" localSheetId="5">#REF!</definedName>
    <definedName name="HIPVC36">#REF!</definedName>
    <definedName name="HIT" localSheetId="5">#REF!</definedName>
    <definedName name="HIT">#REF!</definedName>
    <definedName name="hj" localSheetId="5">#REF!</definedName>
    <definedName name="hj">#REF!</definedName>
    <definedName name="hjcfx" localSheetId="5">#REF!</definedName>
    <definedName name="hjcfx">#REF!</definedName>
    <definedName name="HJDFGH" localSheetId="5">#REF!</definedName>
    <definedName name="HJDFGH">#REF!</definedName>
    <definedName name="hjdfv" localSheetId="5">#REF!</definedName>
    <definedName name="hjdfv">#REF!</definedName>
    <definedName name="HJFTHTR" localSheetId="5">#REF!</definedName>
    <definedName name="HJFTHTR">#REF!</definedName>
    <definedName name="hjg" localSheetId="5">BlankMacro1</definedName>
    <definedName name="hjg">BlankMacro1</definedName>
    <definedName name="HJGFTBV" localSheetId="5">#REF!</definedName>
    <definedName name="HJGFTBV">#REF!</definedName>
    <definedName name="HJHGF" localSheetId="5">BLCH</definedName>
    <definedName name="HJHGF">BLCH</definedName>
    <definedName name="hjhj" localSheetId="5" hidden="1">#REF!</definedName>
    <definedName name="hjhj" hidden="1">#REF!</definedName>
    <definedName name="hjjg" localSheetId="5">#REF!</definedName>
    <definedName name="hjjg">#REF!</definedName>
    <definedName name="hjk" localSheetId="5">BlankMacro1</definedName>
    <definedName name="hjk">BlankMacro1</definedName>
    <definedName name="hjtdfgfg" localSheetId="5">#REF!</definedName>
    <definedName name="hjtdfgfg">#REF!</definedName>
    <definedName name="hjtht" localSheetId="5">#REF!</definedName>
    <definedName name="hjtht">#REF!</definedName>
    <definedName name="HJY" localSheetId="5">#REF!</definedName>
    <definedName name="HJY">#REF!</definedName>
    <definedName name="hk" localSheetId="5">BlankMacro1</definedName>
    <definedName name="hk">BlankMacro1</definedName>
    <definedName name="HKDGD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kj" hidden="1">{#N/A,#N/A,FALSE,"혼합골재"}</definedName>
    <definedName name="hkjmmh" localSheetId="5">BlankMacro1</definedName>
    <definedName name="hkjmmh">BlankMacro1</definedName>
    <definedName name="hkktytyky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KYT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L" localSheetId="5">#REF!</definedName>
    <definedName name="HL">#REF!</definedName>
    <definedName name="HLB" localSheetId="5">#REF!</definedName>
    <definedName name="HLB">#REF!</definedName>
    <definedName name="HM" localSheetId="5">#REF!</definedName>
    <definedName name="HM">#REF!</definedName>
    <definedName name="HMAX">#N/A</definedName>
    <definedName name="HMF" localSheetId="5">#REF!</definedName>
    <definedName name="HMF">#REF!</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OTOR" localSheetId="5">#REF!</definedName>
    <definedName name="HMOTOR">#REF!</definedName>
    <definedName name="hn" hidden="1">{#N/A,#N/A,FALSE,"전력간선"}</definedName>
    <definedName name="hng" localSheetId="5">BlankMacro1</definedName>
    <definedName name="hng">BlankMacro1</definedName>
    <definedName name="HNHHKY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O" localSheetId="5">#REF!</definedName>
    <definedName name="HO">#REF!</definedName>
    <definedName name="HOHOHO" localSheetId="5">#REF!</definedName>
    <definedName name="HOHOHO">#REF!</definedName>
    <definedName name="HoverS" localSheetId="5">#REF!</definedName>
    <definedName name="HoverS">#REF!</definedName>
    <definedName name="HP" localSheetId="5">#REF!</definedName>
    <definedName name="HP">#REF!</definedName>
    <definedName name="hpa" localSheetId="5">#REF!</definedName>
    <definedName name="hpa">#REF!</definedName>
    <definedName name="hpb" localSheetId="5">#REF!</definedName>
    <definedName name="hpb">#REF!</definedName>
    <definedName name="hpc" localSheetId="5">#REF!</definedName>
    <definedName name="hpc">#REF!</definedName>
    <definedName name="hpd" localSheetId="5">#REF!</definedName>
    <definedName name="hpd">#REF!</definedName>
    <definedName name="HPI" localSheetId="5">#REF!</definedName>
    <definedName name="HPI">#REF!</definedName>
    <definedName name="Hpile" localSheetId="5">#REF!</definedName>
    <definedName name="Hpile">#REF!</definedName>
    <definedName name="HPILE천공토사" localSheetId="5">#REF!</definedName>
    <definedName name="HPILE천공토사">#REF!</definedName>
    <definedName name="HPILE항발" localSheetId="5">#REF!</definedName>
    <definedName name="HPILE항발">#REF!</definedName>
    <definedName name="HPILE항타" localSheetId="5">#REF!</definedName>
    <definedName name="HPILE항타">#REF!</definedName>
    <definedName name="HPP" localSheetId="5">#REF!</definedName>
    <definedName name="HPP">#REF!</definedName>
    <definedName name="HPUMP" localSheetId="5">#REF!</definedName>
    <definedName name="HPUMP">#REF!</definedName>
    <definedName name="HR" localSheetId="5">#REF!</definedName>
    <definedName name="HR">#REF!</definedName>
    <definedName name="hrbirit" hidden="1">{#N/A,#N/A,FALSE,"배수2"}</definedName>
    <definedName name="hrbjrjy" hidden="1">{#N/A,#N/A,FALSE,"배수2"}</definedName>
    <definedName name="HRDGD" localSheetId="5">#REF!</definedName>
    <definedName name="HRDGD">#REF!</definedName>
    <definedName name="hreahr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RH" hidden="1">{#N/A,#N/A,FALSE,"혼합골재"}</definedName>
    <definedName name="HRTED">{"'공사부문'!$A$6:$A$32"}</definedName>
    <definedName name="HRTT" localSheetId="5">BlankMacro1</definedName>
    <definedName name="HRTT">BlankMacro1</definedName>
    <definedName name="Hs" localSheetId="5">#REF!</definedName>
    <definedName name="Hs">#REF!</definedName>
    <definedName name="hsdfv" localSheetId="5">#REF!</definedName>
    <definedName name="hsdfv">#REF!</definedName>
    <definedName name="hsf" hidden="1">{#N/A,#N/A,FALSE,"구조2"}</definedName>
    <definedName name="HSH" localSheetId="5">#REF!</definedName>
    <definedName name="HSH">#REF!</definedName>
    <definedName name="HSO" localSheetId="5">#REF!</definedName>
    <definedName name="HSO">#REF!</definedName>
    <definedName name="HSP" localSheetId="5">#REF!</definedName>
    <definedName name="HSP">#REF!</definedName>
    <definedName name="HSR" hidden="1">{"'용역비'!$A$4:$C$8"}</definedName>
    <definedName name="hss" localSheetId="5">#REF!</definedName>
    <definedName name="hss">#REF!</definedName>
    <definedName name="HST" localSheetId="5">#REF!</definedName>
    <definedName name="HST">#REF!</definedName>
    <definedName name="Hstem" localSheetId="5">#REF!</definedName>
    <definedName name="Hstem">#REF!</definedName>
    <definedName name="HSUM10L" localSheetId="5">#REF!</definedName>
    <definedName name="HSUM10L">#REF!</definedName>
    <definedName name="HSUM10R" localSheetId="5">#REF!</definedName>
    <definedName name="HSUM10R">#REF!</definedName>
    <definedName name="HSUM3L" localSheetId="5">#REF!</definedName>
    <definedName name="HSUM3L">#REF!</definedName>
    <definedName name="HSUM3R" localSheetId="5">#REF!</definedName>
    <definedName name="HSUM3R">#REF!</definedName>
    <definedName name="HSUM4L" localSheetId="5">#REF!</definedName>
    <definedName name="HSUM4L">#REF!</definedName>
    <definedName name="HSUM4R" localSheetId="5">#REF!</definedName>
    <definedName name="HSUM4R">#REF!</definedName>
    <definedName name="HSUM5L" localSheetId="5">#REF!</definedName>
    <definedName name="HSUM5L">#REF!</definedName>
    <definedName name="HSUM5R" localSheetId="5">#REF!</definedName>
    <definedName name="HSUM5R">#REF!</definedName>
    <definedName name="HSUM6L" localSheetId="5">#REF!</definedName>
    <definedName name="HSUM6L">#REF!</definedName>
    <definedName name="HSUM6R" localSheetId="5">#REF!</definedName>
    <definedName name="HSUM6R">#REF!</definedName>
    <definedName name="HSUM7L" localSheetId="5">#REF!</definedName>
    <definedName name="HSUM7L">#REF!</definedName>
    <definedName name="HSUM7R" localSheetId="5">#REF!</definedName>
    <definedName name="HSUM7R">#REF!</definedName>
    <definedName name="HSUM8L" localSheetId="5">#REF!</definedName>
    <definedName name="HSUM8L">#REF!</definedName>
    <definedName name="HSUM8R" localSheetId="5">#REF!</definedName>
    <definedName name="HSUM8R">#REF!</definedName>
    <definedName name="HSUM9L" localSheetId="5">#REF!</definedName>
    <definedName name="HSUM9L">#REF!</definedName>
    <definedName name="HSUM9R" localSheetId="5">#REF!</definedName>
    <definedName name="HSUM9R">#REF!</definedName>
    <definedName name="HSV" localSheetId="5">#REF!</definedName>
    <definedName name="HSV">#REF!</definedName>
    <definedName name="HT" localSheetId="5">#REF!</definedName>
    <definedName name="HT">#REF!</definedName>
    <definedName name="HTA" localSheetId="5">#REF!</definedName>
    <definedName name="HTA">#REF!</definedName>
    <definedName name="HTB" localSheetId="5">#REF!</definedName>
    <definedName name="HTB">#REF!</definedName>
    <definedName name="htbfrgrg" localSheetId="5">#REF!</definedName>
    <definedName name="htbfrgrg">#REF!</definedName>
    <definedName name="htbh" localSheetId="5">#REF!</definedName>
    <definedName name="htbh">#REF!</definedName>
    <definedName name="htc_단가표_List" localSheetId="5">#REF!</definedName>
    <definedName name="htc_단가표_List">#REF!</definedName>
    <definedName name="HTFGF" localSheetId="5">#REF!</definedName>
    <definedName name="HTFGF">#REF!</definedName>
    <definedName name="HTFRTR" localSheetId="5">#REF!</definedName>
    <definedName name="HTFRTR">#REF!</definedName>
    <definedName name="HTGD" localSheetId="5">#REF!</definedName>
    <definedName name="HTGD">#REF!</definedName>
    <definedName name="htgdf" localSheetId="5">#REF!</definedName>
    <definedName name="htgdf">#REF!</definedName>
    <definedName name="htgfdg" localSheetId="5">#REF!</definedName>
    <definedName name="htgfdg">#REF!</definedName>
    <definedName name="hth" localSheetId="5">BlankMacro1</definedName>
    <definedName name="hth">BlankMacro1</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h" localSheetId="5">BlankMacro1</definedName>
    <definedName name="hthth">BlankMacro1</definedName>
    <definedName name="HTML_CodePage" hidden="1">949</definedName>
    <definedName name="HTML_Control" hidden="1">{"'Firr(선)'!$AS$1:$AY$62","'Firr(사)'!$AS$1:$AY$62","'Firr(회)'!$AS$1:$AY$62","'Firr(선)'!$L$1:$V$62","'Firr(사)'!$L$1:$V$62","'Firr(회)'!$L$1:$V$62"}</definedName>
    <definedName name="HTML_Description" hidden="1">""</definedName>
    <definedName name="HTML_Email" hidden="1">""</definedName>
    <definedName name="HTML_Header" hidden="1">"8%"</definedName>
    <definedName name="HTML_LastUpdate" hidden="1">"2000-11-08"</definedName>
    <definedName name="HTML_LineAfter" hidden="1">FALSE</definedName>
    <definedName name="HTML_LineBefore" hidden="1">FALSE</definedName>
    <definedName name="HTML_Name" hidden="1">"이제찬"</definedName>
    <definedName name="HTML_OBDlg2" hidden="1">TRUE</definedName>
    <definedName name="HTML_OBDlg3" hidden="1">TRUE</definedName>
    <definedName name="HTML_OBDlg4" hidden="1">TRUE</definedName>
    <definedName name="HTML_OS" hidden="1">0</definedName>
    <definedName name="HTML_PathFile" hidden="1">"C:\My Documents\MyHTML.htm"</definedName>
    <definedName name="HTML_PathTemplate" hidden="1">"C:\USERS\JHW\Kwangju\Distribution-Analysis\HTMLTemp.htm"</definedName>
    <definedName name="HTML_Title" hidden="1">"Firrsrwd"</definedName>
    <definedName name="HTML1_1" hidden="1">"'[엑셀95-따라하기 문제.xls]인터넷 어시스턴트'!$A$1:$J$18"</definedName>
    <definedName name="HTML1_10" hidden="1">"Marihan@hitel.kol.co.kr"</definedName>
    <definedName name="HTML1_11" hidden="1">1</definedName>
    <definedName name="HTML1_12" hidden="1">"C:\김종완\원고\[작업중] 한빛-엑셀70\CD-ROM문제\따라하기 문제&amp;그림\MyHTML01.htm"</definedName>
    <definedName name="HTML1_2" hidden="1">1</definedName>
    <definedName name="HTML1_3" hidden="1">"엑셀 프로젝트"</definedName>
    <definedName name="HTML1_4" hidden="1">"인터넷 어시스턴트"</definedName>
    <definedName name="HTML1_5" hidden="1">"엑셀 워크시트를 HTML문서로 변환한다. 이 적업은 &lt;한빛 미디어&gt; 책에서만 가능하며, [어린왕자]만의 독특한 아이디어 이다."</definedName>
    <definedName name="HTML1_6" hidden="1">1</definedName>
    <definedName name="HTML1_7" hidden="1">1</definedName>
    <definedName name="HTML1_8" hidden="1">"97-10-09"</definedName>
    <definedName name="HTML1_9" hidden="1">"김종완/어린왕자"</definedName>
    <definedName name="HTMLCount" hidden="1">1</definedName>
    <definedName name="HTMP" localSheetId="5">#REF!</definedName>
    <definedName name="HTMP">#REF!</definedName>
    <definedName name="htrefsdfdsag" localSheetId="5">#REF!</definedName>
    <definedName name="htrefsdfdsag">#REF!</definedName>
    <definedName name="htrgrg" localSheetId="5">#REF!</definedName>
    <definedName name="htrgrg">#REF!</definedName>
    <definedName name="HTRGSR" localSheetId="5">#REF!</definedName>
    <definedName name="HTRGSR">#REF!</definedName>
    <definedName name="htri12" localSheetId="5">#REF!</definedName>
    <definedName name="htri12">#REF!</definedName>
    <definedName name="htri13" localSheetId="5">#REF!</definedName>
    <definedName name="htri13">#REF!</definedName>
    <definedName name="htri14" localSheetId="5">#REF!</definedName>
    <definedName name="htri14">#REF!</definedName>
    <definedName name="htri15" localSheetId="5">#REF!</definedName>
    <definedName name="htri15">#REF!</definedName>
    <definedName name="htri22" localSheetId="5">#REF!</definedName>
    <definedName name="htri22">#REF!</definedName>
    <definedName name="htri23" localSheetId="5">#REF!</definedName>
    <definedName name="htri23">#REF!</definedName>
    <definedName name="htri24" localSheetId="5">#REF!</definedName>
    <definedName name="htri24">#REF!</definedName>
    <definedName name="htri25" localSheetId="5">#REF!</definedName>
    <definedName name="htri25">#REF!</definedName>
    <definedName name="htri32" localSheetId="5">#REF!</definedName>
    <definedName name="htri32">#REF!</definedName>
    <definedName name="htri33" localSheetId="5">#REF!</definedName>
    <definedName name="htri33">#REF!</definedName>
    <definedName name="htri34" localSheetId="5">#REF!</definedName>
    <definedName name="htri34">#REF!</definedName>
    <definedName name="htri35" localSheetId="5">#REF!</definedName>
    <definedName name="htri35">#REF!</definedName>
    <definedName name="htri42" localSheetId="5">#REF!</definedName>
    <definedName name="htri42">#REF!</definedName>
    <definedName name="htri43" localSheetId="5">#REF!</definedName>
    <definedName name="htri43">#REF!</definedName>
    <definedName name="htri44" localSheetId="5">#REF!</definedName>
    <definedName name="htri44">#REF!</definedName>
    <definedName name="htri45" localSheetId="5">#REF!</definedName>
    <definedName name="htri45">#REF!</definedName>
    <definedName name="HTRSRT" localSheetId="5">#REF!</definedName>
    <definedName name="HTRSRT">#REF!</definedName>
    <definedName name="HTSH" localSheetId="5">#REF!</definedName>
    <definedName name="HTSH">#REF!</definedName>
    <definedName name="HTSP" localSheetId="5">#REF!</definedName>
    <definedName name="HTSP">#REF!</definedName>
    <definedName name="hty" localSheetId="5">BlankMacro1</definedName>
    <definedName name="hty">BlankMacro1</definedName>
    <definedName name="HU" localSheetId="5">#REF!</definedName>
    <definedName name="HU">#REF!</definedName>
    <definedName name="HU.1" localSheetId="5">#REF!</definedName>
    <definedName name="HU.1">#REF!</definedName>
    <definedName name="HU.2" localSheetId="5">#REF!</definedName>
    <definedName name="HU.2">#REF!</definedName>
    <definedName name="HUB" localSheetId="5">#REF!</definedName>
    <definedName name="HUB">#REF!</definedName>
    <definedName name="HUH" localSheetId="5">#REF!</definedName>
    <definedName name="HUH">#REF!</definedName>
    <definedName name="huj" localSheetId="5">#REF!</definedName>
    <definedName name="huj">#REF!</definedName>
    <definedName name="hujnbn" localSheetId="5">#REF!</definedName>
    <definedName name="hujnbn">#REF!</definedName>
    <definedName name="hunch" localSheetId="5">#REF!</definedName>
    <definedName name="hunch">#REF!</definedName>
    <definedName name="huncw" localSheetId="5">#REF!</definedName>
    <definedName name="huncw">#REF!</definedName>
    <definedName name="HUNH" localSheetId="5">#REF!</definedName>
    <definedName name="HUNH">#REF!</definedName>
    <definedName name="hunph" localSheetId="5">#REF!</definedName>
    <definedName name="hunph">#REF!</definedName>
    <definedName name="hunpw" localSheetId="5">#REF!</definedName>
    <definedName name="hunpw">#REF!</definedName>
    <definedName name="HV" localSheetId="5">#REF!</definedName>
    <definedName name="HV">#REF!</definedName>
    <definedName name="HVAFP" localSheetId="5">#REF!</definedName>
    <definedName name="HVAFP">#REF!</definedName>
    <definedName name="HVMF" localSheetId="5">#REF!</definedName>
    <definedName name="HVMF">#REF!</definedName>
    <definedName name="HWEI" localSheetId="5">#REF!</definedName>
    <definedName name="HWEI">#REF!</definedName>
    <definedName name="HWL" localSheetId="5">#REF!</definedName>
    <definedName name="HWL">#REF!</definedName>
    <definedName name="HWP" localSheetId="5">#REF!</definedName>
    <definedName name="HWP">#REF!</definedName>
    <definedName name="HWR" localSheetId="5">#REF!</definedName>
    <definedName name="HWR">#REF!</definedName>
    <definedName name="hw설치기사" localSheetId="5">#REF!</definedName>
    <definedName name="hw설치기사">#REF!</definedName>
    <definedName name="HW설치사001" localSheetId="5">#REF!</definedName>
    <definedName name="HW설치사001">#REF!</definedName>
    <definedName name="HW설치사002" localSheetId="5">#REF!</definedName>
    <definedName name="HW설치사002">#REF!</definedName>
    <definedName name="HW설치사011" localSheetId="5">#REF!</definedName>
    <definedName name="HW설치사011">#REF!</definedName>
    <definedName name="HW설치사012" localSheetId="5">#REF!</definedName>
    <definedName name="HW설치사012">#REF!</definedName>
    <definedName name="HW설치사982" localSheetId="5">#REF!</definedName>
    <definedName name="HW설치사982">#REF!</definedName>
    <definedName name="HW설치사991" localSheetId="5">#REF!</definedName>
    <definedName name="HW설치사991">#REF!</definedName>
    <definedName name="HW설치사992" localSheetId="5">#REF!</definedName>
    <definedName name="HW설치사992">#REF!</definedName>
    <definedName name="hw시험기사" localSheetId="5">#REF!</definedName>
    <definedName name="hw시험기사">#REF!</definedName>
    <definedName name="HW시험사001" localSheetId="5">#REF!</definedName>
    <definedName name="HW시험사001">#REF!</definedName>
    <definedName name="HW시험사002" localSheetId="5">#REF!</definedName>
    <definedName name="HW시험사002">#REF!</definedName>
    <definedName name="HW시험사011" localSheetId="5">#REF!</definedName>
    <definedName name="HW시험사011">#REF!</definedName>
    <definedName name="HW시험사012" localSheetId="5">#REF!</definedName>
    <definedName name="HW시험사012">#REF!</definedName>
    <definedName name="HW시험사982" localSheetId="5">#REF!</definedName>
    <definedName name="HW시험사982">#REF!</definedName>
    <definedName name="HW시험사991" localSheetId="5">#REF!</definedName>
    <definedName name="HW시험사991">#REF!</definedName>
    <definedName name="HW시험사992" localSheetId="5">#REF!</definedName>
    <definedName name="HW시험사992">#REF!</definedName>
    <definedName name="hw원가수정" localSheetId="5">#REF!</definedName>
    <definedName name="hw원가수정">#REF!</definedName>
    <definedName name="HX10L" localSheetId="5">#REF!</definedName>
    <definedName name="HX10L">#REF!</definedName>
    <definedName name="HX10R" localSheetId="5">#REF!</definedName>
    <definedName name="HX10R">#REF!</definedName>
    <definedName name="HX3L" localSheetId="5">#REF!</definedName>
    <definedName name="HX3L">#REF!</definedName>
    <definedName name="HX3R" localSheetId="5">#REF!</definedName>
    <definedName name="HX3R">#REF!</definedName>
    <definedName name="HX4L" localSheetId="5">#REF!</definedName>
    <definedName name="HX4L">#REF!</definedName>
    <definedName name="HX4R" localSheetId="5">#REF!</definedName>
    <definedName name="HX4R">#REF!</definedName>
    <definedName name="HX5L" localSheetId="5">#REF!</definedName>
    <definedName name="HX5L">#REF!</definedName>
    <definedName name="HX5R" localSheetId="5">#REF!</definedName>
    <definedName name="HX5R">#REF!</definedName>
    <definedName name="HX6L" localSheetId="5">#REF!</definedName>
    <definedName name="HX6L">#REF!</definedName>
    <definedName name="HX6R" localSheetId="5">#REF!</definedName>
    <definedName name="HX6R">#REF!</definedName>
    <definedName name="HX7L" localSheetId="5">#REF!</definedName>
    <definedName name="HX7L">#REF!</definedName>
    <definedName name="HX7R" localSheetId="5">#REF!</definedName>
    <definedName name="HX7R">#REF!</definedName>
    <definedName name="HX8L" localSheetId="5">#REF!</definedName>
    <definedName name="HX8L">#REF!</definedName>
    <definedName name="HX8R" localSheetId="5">#REF!</definedName>
    <definedName name="HX8R">#REF!</definedName>
    <definedName name="HX9L" localSheetId="5">#REF!</definedName>
    <definedName name="HX9L">#REF!</definedName>
    <definedName name="HX9R" localSheetId="5">#REF!</definedName>
    <definedName name="HX9R">#REF!</definedName>
    <definedName name="hzsc" localSheetId="5">#REF!</definedName>
    <definedName name="hzsc">#REF!</definedName>
    <definedName name="H간격" localSheetId="5">#REF!</definedName>
    <definedName name="H간격">#REF!</definedName>
    <definedName name="H단면2차모멘트" localSheetId="5">#REF!</definedName>
    <definedName name="H단면2차모멘트">#REF!</definedName>
    <definedName name="H단면계수" localSheetId="5">#REF!</definedName>
    <definedName name="H단면계수">#REF!</definedName>
    <definedName name="H단면적" localSheetId="5">#REF!</definedName>
    <definedName name="H단면적">#REF!</definedName>
    <definedName name="H모래180규격" localSheetId="5">#REF!</definedName>
    <definedName name="H모래180규격">#REF!</definedName>
    <definedName name="H모래90규격" localSheetId="5">#REF!</definedName>
    <definedName name="H모래90규격">#REF!</definedName>
    <definedName name="H모멘트" localSheetId="5">#REF!</definedName>
    <definedName name="H모멘트">#REF!</definedName>
    <definedName name="H사" localSheetId="5">#REF!</definedName>
    <definedName name="H사">#REF!</definedName>
    <definedName name="H삼" localSheetId="5">#REF!</definedName>
    <definedName name="H삼">#REF!</definedName>
    <definedName name="H이" localSheetId="5">#REF!</definedName>
    <definedName name="H이">#REF!</definedName>
    <definedName name="H일" localSheetId="5">#REF!</definedName>
    <definedName name="H일">#REF!</definedName>
    <definedName name="H전단력" localSheetId="5">#REF!</definedName>
    <definedName name="H전단력">#REF!</definedName>
    <definedName name="H전단면적" localSheetId="5">#REF!</definedName>
    <definedName name="H전단면적">#REF!</definedName>
    <definedName name="H지간" localSheetId="5">#REF!</definedName>
    <definedName name="H지간">#REF!</definedName>
    <definedName name="H파일" localSheetId="5">#REF!</definedName>
    <definedName name="H파일">#REF!</definedName>
    <definedName name="H폭" localSheetId="5">#REF!</definedName>
    <definedName name="H폭">#REF!</definedName>
    <definedName name="H형강해체" localSheetId="5">#REF!</definedName>
    <definedName name="H형강해체">#REF!</definedName>
    <definedName name="I" localSheetId="5">#REF!</definedName>
    <definedName name="I">#REF!</definedName>
    <definedName name="I.P제원표" localSheetId="5">#REF!</definedName>
    <definedName name="I.P제원표">#REF!</definedName>
    <definedName name="I_13" localSheetId="5">#REF!</definedName>
    <definedName name="I_13">#REF!</definedName>
    <definedName name="I_16" localSheetId="5">#REF!</definedName>
    <definedName name="I_16">#REF!</definedName>
    <definedName name="I_19" localSheetId="5">#REF!</definedName>
    <definedName name="I_19">#REF!</definedName>
    <definedName name="I_22" localSheetId="5">#REF!</definedName>
    <definedName name="I_22">#REF!</definedName>
    <definedName name="I_25" localSheetId="5">#REF!</definedName>
    <definedName name="I_25">#REF!</definedName>
    <definedName name="I_29" localSheetId="5">#REF!</definedName>
    <definedName name="I_29">#REF!</definedName>
    <definedName name="I_4" localSheetId="5">#REF!</definedName>
    <definedName name="I_4">#REF!</definedName>
    <definedName name="I_5" localSheetId="5">#REF!</definedName>
    <definedName name="I_5">#REF!</definedName>
    <definedName name="I_BEAM" localSheetId="5">#REF!</definedName>
    <definedName name="I_BEAM">#REF!</definedName>
    <definedName name="I_EA" localSheetId="5">#REF!</definedName>
    <definedName name="I_EA">#REF!</definedName>
    <definedName name="i_start" localSheetId="5">#REF!</definedName>
    <definedName name="i_start">#REF!</definedName>
    <definedName name="i_val" localSheetId="5">#REF!</definedName>
    <definedName name="i_val">#REF!</definedName>
    <definedName name="IB" localSheetId="5">#REF!</definedName>
    <definedName name="IB">#REF!</definedName>
    <definedName name="icr" localSheetId="5">#REF!</definedName>
    <definedName name="icr">#REF!</definedName>
    <definedName name="ID" localSheetId="5">#REF!,#REF!</definedName>
    <definedName name="ID">#REF!,#REF!</definedName>
    <definedName name="id_공통공사비" localSheetId="5">#REF!</definedName>
    <definedName name="id_공통공사비">#REF!</definedName>
    <definedName name="id_단위시설별_공사비" localSheetId="5">#REF!</definedName>
    <definedName name="id_단위시설별_공사비">#REF!</definedName>
    <definedName name="id_제잡비" localSheetId="5">#REF!</definedName>
    <definedName name="id_제잡비">#REF!</definedName>
    <definedName name="IDW" localSheetId="5">#REF!</definedName>
    <definedName name="IDW">#REF!</definedName>
    <definedName name="IELWSALES" localSheetId="5">#REF!</definedName>
    <definedName name="IELWSALES">#REF!</definedName>
    <definedName name="IELYSALES" localSheetId="5">#REF!</definedName>
    <definedName name="IELYSALES">#REF!</definedName>
    <definedName name="IEPLANSALES" localSheetId="5">#REF!</definedName>
    <definedName name="IEPLANSALES">#REF!</definedName>
    <definedName name="IESP" localSheetId="5">#REF!</definedName>
    <definedName name="IESP">#REF!</definedName>
    <definedName name="ig" localSheetId="5">#REF!</definedName>
    <definedName name="ig">#REF!</definedName>
    <definedName name="IGFB" localSheetId="5">#REF!</definedName>
    <definedName name="IGFB">#REF!</definedName>
    <definedName name="IGFBF" localSheetId="5">#REF!</definedName>
    <definedName name="IGFBF">#REF!</definedName>
    <definedName name="ih" localSheetId="5">#REF!</definedName>
    <definedName name="ih">#REF!</definedName>
    <definedName name="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_val" localSheetId="5">#REF!</definedName>
    <definedName name="ii_val">#REF!</definedName>
    <definedName name="IIB호D13" localSheetId="5">#REF!</definedName>
    <definedName name="IIB호D13">#REF!</definedName>
    <definedName name="IIB호D16" localSheetId="5">#REF!</definedName>
    <definedName name="IIB호D16">#REF!</definedName>
    <definedName name="IIC호D13" localSheetId="5">#REF!</definedName>
    <definedName name="IIC호D13">#REF!</definedName>
    <definedName name="IIC호D16" localSheetId="5">#REF!</definedName>
    <definedName name="IIC호D16">#REF!</definedName>
    <definedName name="iii" localSheetId="5">BlankMacro1</definedName>
    <definedName name="iii">BlankMacro1</definedName>
    <definedName name="IIIC호D13" localSheetId="5">#REF!</definedName>
    <definedName name="IIIC호D13">#REF!</definedName>
    <definedName name="IIIC호D16" localSheetId="5">#REF!</definedName>
    <definedName name="IIIC호D16">#REF!</definedName>
    <definedName name="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JELLS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J" hidden="1">{"'광피스표'!$A$3:$N$54"}</definedName>
    <definedName name="ij_cod_blk" localSheetId="5">#REF!</definedName>
    <definedName name="ij_cod_blk">#REF!</definedName>
    <definedName name="ijj" hidden="1">{#N/A,#N/A,FALSE,"골재소요량";#N/A,#N/A,FALSE,"골재소요량"}</definedName>
    <definedName name="IK" localSheetId="5">BlankMacro1</definedName>
    <definedName name="IK">BlankMacro1</definedName>
    <definedName name="IKGHJGFYHJ" localSheetId="5">#REF!</definedName>
    <definedName name="IKGHJGFYHJ">#REF!</definedName>
    <definedName name="IKJ" localSheetId="5">BlankMacro1</definedName>
    <definedName name="IKJ">BlankMacro1</definedName>
    <definedName name="IKL" localSheetId="5">BlankMacro1</definedName>
    <definedName name="IKL">BlankMacro1</definedName>
    <definedName name="il" localSheetId="5">#REF!</definedName>
    <definedName name="il">#REF!</definedName>
    <definedName name="ilch" localSheetId="5">#REF!</definedName>
    <definedName name="ilch">#REF!</definedName>
    <definedName name="ilg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lgufy">[0]!ilgufy</definedName>
    <definedName name="ILJIB_MOTO_PYO" localSheetId="5">#REF!</definedName>
    <definedName name="ILJIB_MOTO_PYO">#REF!</definedName>
    <definedName name="ILK" localSheetId="5">BlankMacro1</definedName>
    <definedName name="ILK">BlankMacro1</definedName>
    <definedName name="ill" localSheetId="5">#REF!</definedName>
    <definedName name="ill">#REF!</definedName>
    <definedName name="ILP80적" localSheetId="5">#REF!</definedName>
    <definedName name="ILP80적">#REF!</definedName>
    <definedName name="ILP80회" localSheetId="5">#REF!</definedName>
    <definedName name="ILP80회">#REF!</definedName>
    <definedName name="ILP적" localSheetId="5">#REF!</definedName>
    <definedName name="ILP적">#REF!</definedName>
    <definedName name="ILP회" localSheetId="5">#REF!</definedName>
    <definedName name="ILP회">#REF!</definedName>
    <definedName name="im" localSheetId="5">#REF!</definedName>
    <definedName name="im">#REF!</definedName>
    <definedName name="IMP" localSheetId="5">#REF!</definedName>
    <definedName name="IMP">#REF!</definedName>
    <definedName name="IMPMAP">'[19]IMP(MAIN)'!$E$26:$AX$74</definedName>
    <definedName name="IMPMAP_">'[19]IMP (REACTOR)'!$E$27:$AY$74</definedName>
    <definedName name="IND" localSheetId="5">#REF!</definedName>
    <definedName name="IND">#REF!</definedName>
    <definedName name="INPUT" localSheetId="5">#REF!</definedName>
    <definedName name="INPUT">#REF!</definedName>
    <definedName name="int" localSheetId="5">#REF!</definedName>
    <definedName name="int">#REF!</definedName>
    <definedName name="IntFreeCred" localSheetId="5">#REF!</definedName>
    <definedName name="IntFreeCred">#REF!</definedName>
    <definedName name="INTPUT" localSheetId="5">#REF!</definedName>
    <definedName name="INTPUT">#REF!</definedName>
    <definedName name="INTPUTDATA" localSheetId="5">#REF!</definedName>
    <definedName name="INTPUTDATA">#REF!</definedName>
    <definedName name="INVERTER설치" localSheetId="5">#REF!</definedName>
    <definedName name="INVERTER설치">#REF!</definedName>
    <definedName name="io" localSheetId="5">#REF!</definedName>
    <definedName name="io">#REF!</definedName>
    <definedName name="IOI" hidden="1">{"'용역비'!$A$4:$C$8"}</definedName>
    <definedName name="IOIOIOIO" hidden="1">{#N/A,#N/A,FALSE,"표지목차"}</definedName>
    <definedName name="iopu" hidden="1">{#N/A,#N/A,FALSE,"속도"}</definedName>
    <definedName name="iouo" hidden="1">{#N/A,#N/A,FALSE,"배수2"}</definedName>
    <definedName name="ioup" hidden="1">{#N/A,#N/A,FALSE,"속도"}</definedName>
    <definedName name="ir_d3" localSheetId="5">#REF!</definedName>
    <definedName name="ir_d3">#REF!</definedName>
    <definedName name="ir2rtcfr3c1r4c26rtqu" localSheetId="5">#REF!</definedName>
    <definedName name="ir2rtcfr3c1r4c26rtqu">#REF!</definedName>
    <definedName name="isactirate" localSheetId="5">#REF!</definedName>
    <definedName name="isactirate">#REF!</definedName>
    <definedName name="ISO_정렬" localSheetId="5">#REF!</definedName>
    <definedName name="ISO_정렬">#REF!</definedName>
    <definedName name="IT" localSheetId="5">#REF!</definedName>
    <definedName name="IT">#REF!</definedName>
    <definedName name="IT7U" localSheetId="5">#REF!</definedName>
    <definedName name="IT7U">#REF!</definedName>
    <definedName name="item" localSheetId="5">#REF!</definedName>
    <definedName name="item">#REF!</definedName>
    <definedName name="ITEM_" localSheetId="5">#REF!</definedName>
    <definedName name="ITEM_">#REF!</definedName>
    <definedName name="ITF" localSheetId="5">#REF!</definedName>
    <definedName name="ITF">#REF!</definedName>
    <definedName name="ITNUM">#N/A</definedName>
    <definedName name="ITRWE" localSheetId="5">#REF!</definedName>
    <definedName name="ITRWE">#REF!</definedName>
    <definedName name="ITYDT" localSheetId="5">#REF!</definedName>
    <definedName name="ITYDT">#REF!</definedName>
    <definedName name="ITYHJGFT" localSheetId="5">#REF!</definedName>
    <definedName name="ITYHJGFT">#REF!</definedName>
    <definedName name="ITYS" localSheetId="5">#REF!</definedName>
    <definedName name="ITYS">#REF!</definedName>
    <definedName name="ITYSDF" localSheetId="5">#REF!</definedName>
    <definedName name="ITYSDF">#REF!</definedName>
    <definedName name="ITYWESCD" localSheetId="5">#REF!</definedName>
    <definedName name="ITYWESCD">#REF!</definedName>
    <definedName name="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l" localSheetId="5">#REF!</definedName>
    <definedName name="iul">#REF!</definedName>
    <definedName name="IUOPOOPI" localSheetId="5">#REF!</definedName>
    <definedName name="IUOPOOPI">#REF!</definedName>
    <definedName name="iuu" localSheetId="5">#REF!</definedName>
    <definedName name="iuu">#REF!</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yt" localSheetId="5">BlankMacro1</definedName>
    <definedName name="iuyt">BlankMacro1</definedName>
    <definedName name="iv_check" localSheetId="5">#REF!</definedName>
    <definedName name="iv_check">#REF!</definedName>
    <definedName name="iv_check2" localSheetId="5">#REF!</definedName>
    <definedName name="iv_check2">#REF!</definedName>
    <definedName name="ix_v" localSheetId="5">#REF!</definedName>
    <definedName name="ix_v">#REF!</definedName>
    <definedName name="iy_v" localSheetId="5">#REF!</definedName>
    <definedName name="iy_v">#REF!</definedName>
    <definedName name="IYCFB" localSheetId="5">#REF!</definedName>
    <definedName name="IYCFB">#REF!</definedName>
    <definedName name="IYESZXD" localSheetId="5">#REF!</definedName>
    <definedName name="IYESZXD">#REF!</definedName>
    <definedName name="iyflyluf">[0]!iyflyluf</definedName>
    <definedName name="iygfbndf" localSheetId="5">#REF!</definedName>
    <definedName name="iygfbndf">#REF!</definedName>
    <definedName name="IYGHJGF" localSheetId="5">#REF!</definedName>
    <definedName name="IYGHJGF">#REF!</definedName>
    <definedName name="iygn" localSheetId="5">#REF!</definedName>
    <definedName name="iygn">#REF!</definedName>
    <definedName name="IYTGJGVH" localSheetId="5">#REF!</definedName>
    <definedName name="IYTGJGVH">#REF!</definedName>
    <definedName name="IYTJF" localSheetId="5">#REF!</definedName>
    <definedName name="IYTJF">#REF!</definedName>
    <definedName name="iyttry" localSheetId="5">#REF!</definedName>
    <definedName name="iyttry">#REF!</definedName>
    <definedName name="IYTU" localSheetId="5">#REF!</definedName>
    <definedName name="IYTU">#REF!</definedName>
    <definedName name="IYU" localSheetId="5">#REF!</definedName>
    <definedName name="IYU">#REF!</definedName>
    <definedName name="I호D13" localSheetId="5">#REF!</definedName>
    <definedName name="I호D13">#REF!</definedName>
    <definedName name="I호D16" localSheetId="5">#REF!</definedName>
    <definedName name="I호D16">#REF!</definedName>
    <definedName name="J" localSheetId="5">#REF!</definedName>
    <definedName name="J">#REF!</definedName>
    <definedName name="J.S.P공사" localSheetId="5">#REF!</definedName>
    <definedName name="J.S.P공사">#REF!</definedName>
    <definedName name="J_1" localSheetId="5">#REF!</definedName>
    <definedName name="J_1">#REF!</definedName>
    <definedName name="J_13" localSheetId="5">#REF!</definedName>
    <definedName name="J_13">#REF!</definedName>
    <definedName name="J_16" localSheetId="5">#REF!</definedName>
    <definedName name="J_16">#REF!</definedName>
    <definedName name="J_19" localSheetId="5">#REF!</definedName>
    <definedName name="J_19">#REF!</definedName>
    <definedName name="J_22" localSheetId="5">#REF!</definedName>
    <definedName name="J_22">#REF!</definedName>
    <definedName name="J_25" localSheetId="5">#REF!</definedName>
    <definedName name="J_25">#REF!</definedName>
    <definedName name="J_29" localSheetId="5">#REF!</definedName>
    <definedName name="J_29">#REF!</definedName>
    <definedName name="J_D" localSheetId="5">[7]기본DATA!#REF!</definedName>
    <definedName name="J_D">[7]기본DATA!#REF!</definedName>
    <definedName name="J_S_P_용__믹서" localSheetId="5">#REF!</definedName>
    <definedName name="J_S_P_용__믹서">#REF!</definedName>
    <definedName name="j_val" localSheetId="5">#REF!</definedName>
    <definedName name="j_val">#REF!</definedName>
    <definedName name="J_형옹벽측구_수량집계" localSheetId="5">#REF!</definedName>
    <definedName name="J_형옹벽측구_수량집계">#REF!</definedName>
    <definedName name="j1_e" localSheetId="5">#REF!</definedName>
    <definedName name="j1_e">#REF!</definedName>
    <definedName name="j1_ea" localSheetId="5">#REF!</definedName>
    <definedName name="j1_ea">#REF!</definedName>
    <definedName name="J10L1" localSheetId="5">#REF!</definedName>
    <definedName name="J10L1">#REF!</definedName>
    <definedName name="J10L2" localSheetId="5">#REF!</definedName>
    <definedName name="J10L2">#REF!</definedName>
    <definedName name="J11L1" localSheetId="5">#REF!</definedName>
    <definedName name="J11L1">#REF!</definedName>
    <definedName name="J11L2" localSheetId="5">#REF!</definedName>
    <definedName name="J11L2">#REF!</definedName>
    <definedName name="J12L1" localSheetId="5">#REF!</definedName>
    <definedName name="J12L1">#REF!</definedName>
    <definedName name="J12L2" localSheetId="5">#REF!</definedName>
    <definedName name="J12L2">#REF!</definedName>
    <definedName name="J13L1" localSheetId="5">#REF!</definedName>
    <definedName name="J13L1">#REF!</definedName>
    <definedName name="J13L2" localSheetId="5">#REF!</definedName>
    <definedName name="J13L2">#REF!</definedName>
    <definedName name="J14L1" localSheetId="5">#REF!</definedName>
    <definedName name="J14L1">#REF!</definedName>
    <definedName name="J14L2" localSheetId="5">#REF!</definedName>
    <definedName name="J14L2">#REF!</definedName>
    <definedName name="J15L1" localSheetId="5">#REF!</definedName>
    <definedName name="J15L1">#REF!</definedName>
    <definedName name="J15L2" localSheetId="5">#REF!</definedName>
    <definedName name="J15L2">#REF!</definedName>
    <definedName name="J16L1" localSheetId="5">#REF!</definedName>
    <definedName name="J16L1">#REF!</definedName>
    <definedName name="J16L2" localSheetId="5">#REF!</definedName>
    <definedName name="J16L2">#REF!</definedName>
    <definedName name="J17L1" localSheetId="5">#REF!</definedName>
    <definedName name="J17L1">#REF!</definedName>
    <definedName name="J17L2" localSheetId="5">#REF!</definedName>
    <definedName name="J17L2">#REF!</definedName>
    <definedName name="J18L1" localSheetId="5">#REF!</definedName>
    <definedName name="J18L1">#REF!</definedName>
    <definedName name="J18L2" localSheetId="5">#REF!</definedName>
    <definedName name="J18L2">#REF!</definedName>
    <definedName name="J19L1" localSheetId="5">#REF!</definedName>
    <definedName name="J19L1">#REF!</definedName>
    <definedName name="J19L2" localSheetId="5">#REF!</definedName>
    <definedName name="J19L2">#REF!</definedName>
    <definedName name="J1L1" localSheetId="5">#REF!</definedName>
    <definedName name="J1L1">#REF!</definedName>
    <definedName name="J1L2" localSheetId="5">#REF!</definedName>
    <definedName name="J1L2">#REF!</definedName>
    <definedName name="j1q" localSheetId="5">#REF!</definedName>
    <definedName name="j1q">#REF!</definedName>
    <definedName name="J20L1" localSheetId="5">#REF!</definedName>
    <definedName name="J20L1">#REF!</definedName>
    <definedName name="J20L2" localSheetId="5">#REF!</definedName>
    <definedName name="J20L2">#REF!</definedName>
    <definedName name="J21L1" localSheetId="5">#REF!</definedName>
    <definedName name="J21L1">#REF!</definedName>
    <definedName name="J21L2" localSheetId="5">#REF!</definedName>
    <definedName name="J21L2">#REF!</definedName>
    <definedName name="J22L1" localSheetId="5">#REF!</definedName>
    <definedName name="J22L1">#REF!</definedName>
    <definedName name="J22L2" localSheetId="5">#REF!</definedName>
    <definedName name="J22L2">#REF!</definedName>
    <definedName name="J23L1" localSheetId="5">#REF!</definedName>
    <definedName name="J23L1">#REF!</definedName>
    <definedName name="J23L2" localSheetId="5">#REF!</definedName>
    <definedName name="J23L2">#REF!</definedName>
    <definedName name="J24L1" localSheetId="5">#REF!</definedName>
    <definedName name="J24L1">#REF!</definedName>
    <definedName name="J24L2" localSheetId="5">#REF!</definedName>
    <definedName name="J24L2">#REF!</definedName>
    <definedName name="J2L1" localSheetId="5">#REF!</definedName>
    <definedName name="J2L1">#REF!</definedName>
    <definedName name="J2L2" localSheetId="5">#REF!</definedName>
    <definedName name="J2L2">#REF!</definedName>
    <definedName name="j2q" localSheetId="5">#REF!</definedName>
    <definedName name="j2q">#REF!</definedName>
    <definedName name="J3L1" localSheetId="5">#REF!</definedName>
    <definedName name="J3L1">#REF!</definedName>
    <definedName name="J3L2" localSheetId="5">#REF!</definedName>
    <definedName name="J3L2">#REF!</definedName>
    <definedName name="j3q" localSheetId="5">#REF!</definedName>
    <definedName name="j3q">#REF!</definedName>
    <definedName name="J4L1" localSheetId="5">#REF!</definedName>
    <definedName name="J4L1">#REF!</definedName>
    <definedName name="J4L2" localSheetId="5">#REF!</definedName>
    <definedName name="J4L2">#REF!</definedName>
    <definedName name="j4q" localSheetId="5">#REF!</definedName>
    <definedName name="j4q">#REF!</definedName>
    <definedName name="J5L1" localSheetId="5">#REF!</definedName>
    <definedName name="J5L1">#REF!</definedName>
    <definedName name="J5L2" localSheetId="5">#REF!</definedName>
    <definedName name="J5L2">#REF!</definedName>
    <definedName name="J6L1" localSheetId="5">#REF!</definedName>
    <definedName name="J6L1">#REF!</definedName>
    <definedName name="J6L2" localSheetId="5">#REF!</definedName>
    <definedName name="J6L2">#REF!</definedName>
    <definedName name="J7L1" localSheetId="5">#REF!</definedName>
    <definedName name="J7L1">#REF!</definedName>
    <definedName name="J7L2" localSheetId="5">#REF!</definedName>
    <definedName name="J7L2">#REF!</definedName>
    <definedName name="J8L1" localSheetId="5">#REF!</definedName>
    <definedName name="J8L1">#REF!</definedName>
    <definedName name="J8L2" localSheetId="5">#REF!</definedName>
    <definedName name="J8L2">#REF!</definedName>
    <definedName name="J9L1" localSheetId="5">#REF!</definedName>
    <definedName name="J9L1">#REF!</definedName>
    <definedName name="J9L2" localSheetId="5">#REF!</definedName>
    <definedName name="J9L2">#REF!</definedName>
    <definedName name="ja" localSheetId="5">#REF!</definedName>
    <definedName name="ja">#REF!</definedName>
    <definedName name="JACK" localSheetId="5">#REF!</definedName>
    <definedName name="JACK">#REF!</definedName>
    <definedName name="jack_ea" localSheetId="5">#REF!</definedName>
    <definedName name="jack_ea">#REF!</definedName>
    <definedName name="JACK100TON" localSheetId="5">#REF!</definedName>
    <definedName name="JACK100TON">#REF!</definedName>
    <definedName name="JACK50TON" localSheetId="5">#REF!</definedName>
    <definedName name="JACK50TON">#REF!</definedName>
    <definedName name="jang" localSheetId="5">#REF!</definedName>
    <definedName name="jang">#REF!</definedName>
    <definedName name="JB" localSheetId="5">#REF!</definedName>
    <definedName name="JB">#REF!</definedName>
    <definedName name="JBP" localSheetId="5">#REF!</definedName>
    <definedName name="JBP">#REF!</definedName>
    <definedName name="JBR" localSheetId="5">#REF!</definedName>
    <definedName name="JBR">#REF!</definedName>
    <definedName name="JBS" localSheetId="5">#REF!</definedName>
    <definedName name="JBS">#REF!</definedName>
    <definedName name="jcv" localSheetId="5">#REF!</definedName>
    <definedName name="jcv">#REF!</definedName>
    <definedName name="jdfcg" localSheetId="5">#REF!</definedName>
    <definedName name="jdfcg">#REF!</definedName>
    <definedName name="JDFD" localSheetId="5">#REF!</definedName>
    <definedName name="JDFD">#REF!</definedName>
    <definedName name="JDFHDF" localSheetId="5">#REF!</definedName>
    <definedName name="JDFHDF">#REF!</definedName>
    <definedName name="JDFHDFVCNBC" localSheetId="5">#REF!</definedName>
    <definedName name="JDFHDFVCNBC">#REF!</definedName>
    <definedName name="JDGSE" localSheetId="5">#REF!</definedName>
    <definedName name="JDGSE">#REF!</definedName>
    <definedName name="jdj" localSheetId="5">BlankMacro1</definedName>
    <definedName name="jdj">BlankMacro1</definedName>
    <definedName name="JDRGF" localSheetId="5">#REF!</definedName>
    <definedName name="JDRGF">#REF!</definedName>
    <definedName name="JDS">#N/A</definedName>
    <definedName name="je" localSheetId="5">#REF!</definedName>
    <definedName name="je">#REF!</definedName>
    <definedName name="jf" hidden="1">{#N/A,#N/A,FALSE,"이정표"}</definedName>
    <definedName name="JFDC" localSheetId="5">BLCH</definedName>
    <definedName name="JFDC">BLCH</definedName>
    <definedName name="jfdgfr" localSheetId="5">#REF!</definedName>
    <definedName name="jfdgfr">#REF!</definedName>
    <definedName name="jfghdf" localSheetId="5">#REF!</definedName>
    <definedName name="jfghdf">#REF!</definedName>
    <definedName name="JFGTHTFR" localSheetId="5">#REF!</definedName>
    <definedName name="JFGTHTFR">#REF!</definedName>
    <definedName name="jfhfgf" localSheetId="5">#REF!</definedName>
    <definedName name="jfhfgf">#REF!</definedName>
    <definedName name="jfjh" hidden="1">{#N/A,#N/A,FALSE,"표지목차"}</definedName>
    <definedName name="JFSDGD" localSheetId="5">#REF!</definedName>
    <definedName name="JFSDGD">#REF!</definedName>
    <definedName name="JFTH" localSheetId="5">#REF!</definedName>
    <definedName name="JFTH">#REF!</definedName>
    <definedName name="JFTRGDFBF" localSheetId="5">#REF!</definedName>
    <definedName name="JFTRGDFBF">#REF!</definedName>
    <definedName name="JFTXCV" localSheetId="5">#REF!</definedName>
    <definedName name="JFTXCV">#REF!</definedName>
    <definedName name="jg" localSheetId="5">#REF!</definedName>
    <definedName name="jg">#REF!</definedName>
    <definedName name="jgb" localSheetId="5">#REF!</definedName>
    <definedName name="jgb">#REF!</definedName>
    <definedName name="JGCFB" localSheetId="5">#REF!</definedName>
    <definedName name="JGCFB">#REF!</definedName>
    <definedName name="jgct" localSheetId="5">#REF!</definedName>
    <definedName name="jgct">#REF!</definedName>
    <definedName name="JGF" localSheetId="5">#REF!</definedName>
    <definedName name="JGF">#REF!</definedName>
    <definedName name="jgfb" localSheetId="5">#REF!</definedName>
    <definedName name="jgfb">#REF!</definedName>
    <definedName name="JGFFTHTR" localSheetId="5">#REF!</definedName>
    <definedName name="JGFFTHTR">#REF!</definedName>
    <definedName name="JGFH" localSheetId="5">#REF!</definedName>
    <definedName name="JGFH">#REF!</definedName>
    <definedName name="JGFHDFGDG" localSheetId="5">#REF!</definedName>
    <definedName name="JGFHDFGDG">#REF!</definedName>
    <definedName name="JGFHGF" localSheetId="5">#REF!</definedName>
    <definedName name="JGFHGF">#REF!</definedName>
    <definedName name="JGFHGFH" localSheetId="5">#REF!</definedName>
    <definedName name="JGFHGFH">#REF!</definedName>
    <definedName name="JGFHJGFT" localSheetId="5">#REF!</definedName>
    <definedName name="JGFHJGFT">#REF!</definedName>
    <definedName name="JGFXCF" localSheetId="5">#REF!</definedName>
    <definedName name="JGFXCF">#REF!</definedName>
    <definedName name="JGFZ" localSheetId="5">#REF!</definedName>
    <definedName name="JGFZ">#REF!</definedName>
    <definedName name="JGH" hidden="1">{#N/A,#N/A,FALSE,"골재소요량";#N/A,#N/A,FALSE,"골재소요량"}</definedName>
    <definedName name="jgtyrg" localSheetId="5">#REF!</definedName>
    <definedName name="jgtyrg">#REF!</definedName>
    <definedName name="JGVCV">#N/A</definedName>
    <definedName name="JH" localSheetId="5">#REF!</definedName>
    <definedName name="JH">#REF!</definedName>
    <definedName name="JHDFBGFD" localSheetId="5">#REF!</definedName>
    <definedName name="JHDFBGFD">#REF!</definedName>
    <definedName name="JHDRG" localSheetId="5">#REF!</definedName>
    <definedName name="JHDRG">#REF!</definedName>
    <definedName name="jhg" localSheetId="5">#REF!</definedName>
    <definedName name="jhg">#REF!</definedName>
    <definedName name="JHGJ" hidden="1">{#N/A,#N/A,FALSE,"운반시간"}</definedName>
    <definedName name="JHJ" localSheetId="5">BlankMacro1</definedName>
    <definedName name="JHJ">BlankMacro1</definedName>
    <definedName name="jhjg" hidden="1">{#N/A,#N/A,FALSE,"조골재"}</definedName>
    <definedName name="jhjh" hidden="1">{#N/A,#N/A,FALSE,"표지목차"}</definedName>
    <definedName name="jhjhjh" localSheetId="5" hidden="1">#REF!</definedName>
    <definedName name="jhjhjh" hidden="1">#REF!</definedName>
    <definedName name="jhjyg" localSheetId="5">#REF!</definedName>
    <definedName name="jhjyg">#REF!</definedName>
    <definedName name="jhjyjy" localSheetId="5">BlankMacro1</definedName>
    <definedName name="jhjyjy">BlankMacro1</definedName>
    <definedName name="jhk" localSheetId="5">#REF!</definedName>
    <definedName name="jhk">#REF!</definedName>
    <definedName name="JHKUHK" localSheetId="5">#REF!</definedName>
    <definedName name="JHKUHK">#REF!</definedName>
    <definedName name="jhm" localSheetId="5">BlankMacro1</definedName>
    <definedName name="jhm">BlankMacro1</definedName>
    <definedName name="JHY">#N/A</definedName>
    <definedName name="JHYK" localSheetId="5">#REF!</definedName>
    <definedName name="JHYK">#REF!</definedName>
    <definedName name="JHYKI" localSheetId="5">#REF!</definedName>
    <definedName name="JHYKI">#REF!</definedName>
    <definedName name="JHYKIN" localSheetId="5">#REF!</definedName>
    <definedName name="JHYKIN">#REF!</definedName>
    <definedName name="JHYKING">#N/A</definedName>
    <definedName name="JHYKING1" localSheetId="5">#REF!</definedName>
    <definedName name="JHYKING1">#REF!</definedName>
    <definedName name="JHYKING10" localSheetId="5">#REF!</definedName>
    <definedName name="JHYKING10">#REF!</definedName>
    <definedName name="JHYKING2" localSheetId="5">#REF!</definedName>
    <definedName name="JHYKING2">#REF!</definedName>
    <definedName name="JHYKING3" localSheetId="5">#REF!</definedName>
    <definedName name="JHYKING3">#REF!</definedName>
    <definedName name="JHYKING4" localSheetId="5">#REF!</definedName>
    <definedName name="JHYKING4">#REF!</definedName>
    <definedName name="JHYKING5" localSheetId="5">#REF!</definedName>
    <definedName name="JHYKING5">#REF!</definedName>
    <definedName name="JHYKING6" localSheetId="5">#REF!</definedName>
    <definedName name="JHYKING6">#REF!</definedName>
    <definedName name="JHYKING7" localSheetId="5">#REF!</definedName>
    <definedName name="JHYKING7">#REF!</definedName>
    <definedName name="JHYKING8" localSheetId="5">#REF!</definedName>
    <definedName name="JHYKING8">#REF!</definedName>
    <definedName name="JHYKING9" localSheetId="5">#REF!</definedName>
    <definedName name="JHYKING9">#REF!</definedName>
    <definedName name="JHYY">[0]!JHYY</definedName>
    <definedName name="JIGFDHDFG" localSheetId="5">#REF!</definedName>
    <definedName name="JIGFDHDFG">#REF!</definedName>
    <definedName name="JIHO" localSheetId="5">#REF!</definedName>
    <definedName name="JIHO">#REF!</definedName>
    <definedName name="jii" hidden="1">{#N/A,#N/A,FALSE,"골재소요량";#N/A,#N/A,FALSE,"골재소요량"}</definedName>
    <definedName name="Jiju_dan" localSheetId="5">#REF!</definedName>
    <definedName name="Jiju_dan">#REF!</definedName>
    <definedName name="Jiju_data" localSheetId="5">#REF!</definedName>
    <definedName name="Jiju_data">#REF!</definedName>
    <definedName name="jin" localSheetId="5">#REF!</definedName>
    <definedName name="jin">#REF!</definedName>
    <definedName name="JJ" localSheetId="5">#REF!</definedName>
    <definedName name="JJ">#REF!</definedName>
    <definedName name="JJFOR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 localSheetId="5" hidden="1">#REF!</definedName>
    <definedName name="JJJ" hidden="1">#REF!</definedName>
    <definedName name="jjjj" localSheetId="5">#REF!</definedName>
    <definedName name="jjjj">#REF!</definedName>
    <definedName name="jjjjj" localSheetId="5">BlankMacro1</definedName>
    <definedName name="jjjjj">BlankMacro1</definedName>
    <definedName name="JJJJJJ">#N/A</definedName>
    <definedName name="jjjk" localSheetId="5">BlankMacro1</definedName>
    <definedName name="jjjk">BlankMacro1</definedName>
    <definedName name="JJSU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k" localSheetId="5">BlankMacro1</definedName>
    <definedName name="jk">BlankMacro1</definedName>
    <definedName name="JKELPD.LWKIJDK.AJDIWE.HJD.DKEIDLWKDK.DKSL." hidden="1">{#N/A,#N/A,FALSE,"단가표지"}</definedName>
    <definedName name="JKGFHF" localSheetId="5">#REF!</definedName>
    <definedName name="JKGFHF">#REF!</definedName>
    <definedName name="jkghjgk" localSheetId="5" hidden="1">#REF!</definedName>
    <definedName name="jkghjgk" hidden="1">#REF!</definedName>
    <definedName name="JKGYNH" localSheetId="5">#REF!</definedName>
    <definedName name="JKGYNH">#REF!</definedName>
    <definedName name="JKH" localSheetId="5">#REF!</definedName>
    <definedName name="JKH">#REF!</definedName>
    <definedName name="JKHK" localSheetId="5">#REF!</definedName>
    <definedName name="JKHK">#REF!</definedName>
    <definedName name="JKJKJKJK" hidden="1">{#N/A,#N/A,FALSE,"포장1";#N/A,#N/A,FALSE,"포장1"}</definedName>
    <definedName name="jkl" localSheetId="5">#REF!</definedName>
    <definedName name="jkl">#REF!</definedName>
    <definedName name="jku" localSheetId="5">BlankMacro1</definedName>
    <definedName name="jku">BlankMacro1</definedName>
    <definedName name="jkyt" localSheetId="5">BlankMacro1</definedName>
    <definedName name="jkyt">BlankMacro1</definedName>
    <definedName name="JL" localSheetId="5">#REF!</definedName>
    <definedName name="JL">#REF!</definedName>
    <definedName name="JOINT" localSheetId="5">#REF!</definedName>
    <definedName name="JOINT">#REF!</definedName>
    <definedName name="Joint3" localSheetId="5">#REF!</definedName>
    <definedName name="Joint3">#REF!</definedName>
    <definedName name="Joint4" localSheetId="5">#REF!</definedName>
    <definedName name="Joint4">#REF!</definedName>
    <definedName name="jopp" localSheetId="5">BlankMacro1</definedName>
    <definedName name="jopp">BlankMacro1</definedName>
    <definedName name="JP" localSheetId="5">#REF!</definedName>
    <definedName name="JP">#REF!</definedName>
    <definedName name="JPP" localSheetId="5">#REF!</definedName>
    <definedName name="JPP">#REF!</definedName>
    <definedName name="JRLSKLSKD" localSheetId="5">#REF!</definedName>
    <definedName name="JRLSKLSKD">#REF!</definedName>
    <definedName name="jrrrrrrrrrrrrrr" localSheetId="5">#REF!</definedName>
    <definedName name="jrrrrrrrrrrrrrr">#REF!</definedName>
    <definedName name="jrrrrrrrrrrrrrrrrrrrrrrrrrrrr" localSheetId="5">OFFSET(#REF!,0,0,COUNTA(#REF!),1)</definedName>
    <definedName name="jrrrrrrrrrrrrrrrrrrrrrrrrrrrr">OFFSET(#REF!,0,0,COUNTA(#REF!),1)</definedName>
    <definedName name="jrtgher" localSheetId="5">#REF!</definedName>
    <definedName name="jrtgher">#REF!</definedName>
    <definedName name="jrtjrtjrtjrtjrtjrtjrtjrtjrtjrtjrtjrtjrtjrt" localSheetId="5">#REF!</definedName>
    <definedName name="jrtjrtjrtjrtjrtjrtjrtjrtjrtjrtjrtjrtjrtjrt">#REF!</definedName>
    <definedName name="jrtjrtjrtjrtjrtjrtjrtjrtjrtjrtjrtjrtjrtjrtjrt" localSheetId="5">#REF!,#REF!,#REF!</definedName>
    <definedName name="jrtjrtjrtjrtjrtjrtjrtjrtjrtjrtjrtjrtjrtjrtjrt">#REF!,#REF!,#REF!</definedName>
    <definedName name="jrtjrtjrtjrtjrtjrtjrtjrtjrtjrtjrtjrtjrtjrtjrtjrt" localSheetId="5">#REF!</definedName>
    <definedName name="jrtjrtjrtjrtjrtjrtjrtjrtjrtjrtjrtjrtjrtjrtjrtjrt">#REF!</definedName>
    <definedName name="jrtjrtjrtjrtjrtjrtjrtjrtjrtjrtjrtjrtjrtjrtjrtjrtjrtjrtjrtjrt" localSheetId="5">#REF!</definedName>
    <definedName name="jrtjrtjrtjrtjrtjrtjrtjrtjrtjrtjrtjrtjrtjrtjrtjrtjrtjrtjrtjrt">#REF!</definedName>
    <definedName name="jryerg" localSheetId="5">#REF!</definedName>
    <definedName name="jryerg">#REF!</definedName>
    <definedName name="JSH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T" localSheetId="5">#REF!</definedName>
    <definedName name="JT">#REF!</definedName>
    <definedName name="JTDER" localSheetId="5">#REF!</definedName>
    <definedName name="JTDER">#REF!</definedName>
    <definedName name="JTFGHFD" localSheetId="5">#REF!</definedName>
    <definedName name="JTFGHFD">#REF!</definedName>
    <definedName name="JTFRHJUTRFH" localSheetId="5">#REF!</definedName>
    <definedName name="JTFRHJUTRFH">#REF!</definedName>
    <definedName name="JTGFH" localSheetId="5">#REF!</definedName>
    <definedName name="JTGFH">#REF!</definedName>
    <definedName name="JTRFH" localSheetId="5">#REF!</definedName>
    <definedName name="JTRFH">#REF!</definedName>
    <definedName name="JTRFHFR" localSheetId="5">#REF!</definedName>
    <definedName name="JTRFHFR">#REF!</definedName>
    <definedName name="JTRFROIP" localSheetId="5">#REF!</definedName>
    <definedName name="JTRFROIP">#REF!</definedName>
    <definedName name="jtrrrrrrrrrrrrrrrrrrrrrrrrr" localSheetId="5">#REF!</definedName>
    <definedName name="jtrrrrrrrrrrrrrrrrrrrrrrrrr">#REF!</definedName>
    <definedName name="JTRWEV" localSheetId="5">#REF!</definedName>
    <definedName name="JTRWEV">#REF!</definedName>
    <definedName name="JUFGTH" localSheetId="5">#REF!</definedName>
    <definedName name="JUFGTH">#REF!</definedName>
    <definedName name="JUFTHDR" localSheetId="5">#REF!</definedName>
    <definedName name="JUFTHDR">#REF!</definedName>
    <definedName name="JUFTHUFTRH" localSheetId="5">#REF!</definedName>
    <definedName name="JUFTHUFTRH">#REF!</definedName>
    <definedName name="JUGFB" localSheetId="5">#REF!</definedName>
    <definedName name="JUGFB">#REF!</definedName>
    <definedName name="JUHIT" localSheetId="5">#REF!</definedName>
    <definedName name="JUHIT">#REF!</definedName>
    <definedName name="JUI" localSheetId="5">BlankMacro1</definedName>
    <definedName name="JUI">BlankMacro1</definedName>
    <definedName name="juju" localSheetId="5" hidden="1">#REF!</definedName>
    <definedName name="juju" hidden="1">#REF!</definedName>
    <definedName name="JUNG3" hidden="1">{#N/A,#N/A,FALSE,"QUOT_960527"}</definedName>
    <definedName name="junm" localSheetId="5">#REF!</definedName>
    <definedName name="junm">#REF!</definedName>
    <definedName name="junp" localSheetId="5">#REF!</definedName>
    <definedName name="junp">#REF!</definedName>
    <definedName name="JUTFRDDR" localSheetId="5">#REF!</definedName>
    <definedName name="JUTFRDDR">#REF!</definedName>
    <definedName name="jutfrh" localSheetId="5">#REF!</definedName>
    <definedName name="jutfrh">#REF!</definedName>
    <definedName name="JUTFTFR" localSheetId="5">#REF!</definedName>
    <definedName name="JUTFTFR">#REF!</definedName>
    <definedName name="juy" hidden="1">{"'광피스표'!$A$3:$N$54"}</definedName>
    <definedName name="jvgb" localSheetId="5">#REF!</definedName>
    <definedName name="jvgb">#REF!</definedName>
    <definedName name="jy" localSheetId="5">#REF!</definedName>
    <definedName name="jy">#REF!</definedName>
    <definedName name="jyetds" hidden="1">{#N/A,#N/A,FALSE,"운반시간"}</definedName>
    <definedName name="jyguj" localSheetId="5">#REF!</definedName>
    <definedName name="jyguj">#REF!</definedName>
    <definedName name="JYH" localSheetId="5">#REF!</definedName>
    <definedName name="JYH">#REF!</definedName>
    <definedName name="jyhjmhy" localSheetId="5">BlankMacro1</definedName>
    <definedName name="jyhjmhy">BlankMacro1</definedName>
    <definedName name="jyhytdz" localSheetId="5">#REF!</definedName>
    <definedName name="jyhytdz">#REF!</definedName>
    <definedName name="jyjy" localSheetId="5">BlankMacro1</definedName>
    <definedName name="jyjy">BlankMacro1</definedName>
    <definedName name="jyjyfjy45" localSheetId="5">#REF!</definedName>
    <definedName name="jyjyfjy45">#REF!</definedName>
    <definedName name="jyjyjwser" localSheetId="5">BlankMacro1</definedName>
    <definedName name="jyjyjwser">BlankMacro1</definedName>
    <definedName name="jyrwe" hidden="1">{#N/A,#N/A,FALSE,"조골재"}</definedName>
    <definedName name="jytrtysr" hidden="1">{#N/A,#N/A,FALSE,"조골재"}</definedName>
    <definedName name="jyykty" localSheetId="5">BlankMacro1</definedName>
    <definedName name="jyykty">BlankMacro1</definedName>
    <definedName name="J엄차현" localSheetId="5" hidden="1">#REF!</definedName>
    <definedName name="J엄차현" hidden="1">#REF!</definedName>
    <definedName name="J총뒷" localSheetId="5">#REF!</definedName>
    <definedName name="J총뒷">#REF!</definedName>
    <definedName name="J총콘" localSheetId="5">#REF!</definedName>
    <definedName name="J총콘">#REF!</definedName>
    <definedName name="J형옹벽측구수량집계" localSheetId="5">#REF!</definedName>
    <definedName name="J형옹벽측구수량집계">#REF!</definedName>
    <definedName name="k" localSheetId="5" hidden="1">#REF!</definedName>
    <definedName name="k" hidden="1">#REF!</definedName>
    <definedName name="K_13" localSheetId="5">#REF!</definedName>
    <definedName name="K_13">#REF!</definedName>
    <definedName name="K_16" localSheetId="5">#REF!</definedName>
    <definedName name="K_16">#REF!</definedName>
    <definedName name="K_19" localSheetId="5">#REF!</definedName>
    <definedName name="K_19">#REF!</definedName>
    <definedName name="K_22" localSheetId="5">#REF!</definedName>
    <definedName name="K_22">#REF!</definedName>
    <definedName name="K_25" localSheetId="5">#REF!</definedName>
    <definedName name="K_25">#REF!</definedName>
    <definedName name="K_29" localSheetId="5">#REF!</definedName>
    <definedName name="K_29">#REF!</definedName>
    <definedName name="K_D" localSheetId="5">[7]기본DATA!#REF!</definedName>
    <definedName name="K_D">[7]기본DATA!#REF!</definedName>
    <definedName name="K_PR" localSheetId="5">#REF!</definedName>
    <definedName name="K_PR">#REF!</definedName>
    <definedName name="k2wl" localSheetId="5">#REF!</definedName>
    <definedName name="k2wl">#REF!</definedName>
    <definedName name="k3fix" localSheetId="5">#REF!</definedName>
    <definedName name="k3fix">#REF!</definedName>
    <definedName name="K4C57" localSheetId="5">#REF!</definedName>
    <definedName name="K4C57">#REF!</definedName>
    <definedName name="k4fix" localSheetId="5">#REF!</definedName>
    <definedName name="k4fix">#REF!</definedName>
    <definedName name="KA" localSheetId="5">#REF!</definedName>
    <definedName name="KA">#REF!</definedName>
    <definedName name="kaa" localSheetId="5">#REF!</definedName>
    <definedName name="kaa">#REF!</definedName>
    <definedName name="KAD" localSheetId="5">#REF!</definedName>
    <definedName name="KAD">#REF!</definedName>
    <definedName name="KAE" localSheetId="5">#REF!</definedName>
    <definedName name="KAE">#REF!</definedName>
    <definedName name="KAED" localSheetId="5">#REF!</definedName>
    <definedName name="KAED">#REF!</definedName>
    <definedName name="KAES" localSheetId="5">#REF!</definedName>
    <definedName name="KAES">#REF!</definedName>
    <definedName name="KANG1" localSheetId="5">#REF!</definedName>
    <definedName name="KANG1">#REF!</definedName>
    <definedName name="KANG2" localSheetId="5">#REF!</definedName>
    <definedName name="KANG2">#REF!</definedName>
    <definedName name="KAS" localSheetId="5">#REF!</definedName>
    <definedName name="KAS">#REF!</definedName>
    <definedName name="kasp" localSheetId="5">#REF!</definedName>
    <definedName name="kasp">#REF!</definedName>
    <definedName name="Ka일" localSheetId="5">#REF!</definedName>
    <definedName name="Ka일">#REF!</definedName>
    <definedName name="Ka투" localSheetId="5">#REF!</definedName>
    <definedName name="Ka투">#REF!</definedName>
    <definedName name="KB" localSheetId="5">#REF!</definedName>
    <definedName name="KB">#REF!</definedName>
    <definedName name="kbaesu" localSheetId="5">#REF!</definedName>
    <definedName name="kbaesu">#REF!</definedName>
    <definedName name="kbang" localSheetId="5">#REF!</definedName>
    <definedName name="kbang">#REF!</definedName>
    <definedName name="KBS" localSheetId="5" hidden="1">#REF!</definedName>
    <definedName name="KBS" hidden="1">#REF!</definedName>
    <definedName name="kconc1" localSheetId="5">#REF!</definedName>
    <definedName name="kconc1">#REF!</definedName>
    <definedName name="kconc2" localSheetId="5">#REF!</definedName>
    <definedName name="kconc2">#REF!</definedName>
    <definedName name="KD" localSheetId="5">#REF!</definedName>
    <definedName name="KD">#REF!</definedName>
    <definedName name="kd6t">[0]!kd6t</definedName>
    <definedName name="KDIEUFWW" localSheetId="5">#REF!</definedName>
    <definedName name="KDIEUFWW">#REF!</definedName>
    <definedName name="KDJ" localSheetId="5">#REF!</definedName>
    <definedName name="KDJ">#REF!</definedName>
    <definedName name="kdjf" localSheetId="5">#REF!</definedName>
    <definedName name="kdjf">#REF!</definedName>
    <definedName name="KDKDK" hidden="1">{#N/A,#N/A,FALSE,"조골재"}</definedName>
    <definedName name="kdong" localSheetId="5">#REF!</definedName>
    <definedName name="kdong">#REF!</definedName>
    <definedName name="Kea" localSheetId="5">#REF!</definedName>
    <definedName name="Kea">#REF!</definedName>
    <definedName name="keh" localSheetId="5">#REF!</definedName>
    <definedName name="keh">#REF!</definedName>
    <definedName name="kepco" localSheetId="5">#REF!</definedName>
    <definedName name="kepco">#REF!</definedName>
    <definedName name="KEUDJFGTD" localSheetId="5">#REF!</definedName>
    <definedName name="KEUDJFGTD">#REF!</definedName>
    <definedName name="kev" localSheetId="5">#REF!</definedName>
    <definedName name="kev">#REF!</definedName>
    <definedName name="key" localSheetId="5" hidden="1">#REF!</definedName>
    <definedName name="key" hidden="1">#REF!</definedName>
    <definedName name="k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JG" localSheetId="5">#REF!</definedName>
    <definedName name="KFJG">#REF!</definedName>
    <definedName name="kFour" localSheetId="5">#REF!</definedName>
    <definedName name="kFour">#REF!</definedName>
    <definedName name="kger" localSheetId="5">#REF!</definedName>
    <definedName name="kger">#REF!</definedName>
    <definedName name="kgh" localSheetId="5">#REF!</definedName>
    <definedName name="kgh">#REF!</definedName>
    <definedName name="KGHJ" localSheetId="5">#REF!</definedName>
    <definedName name="KGHJ">#REF!</definedName>
    <definedName name="KGHNGFC" localSheetId="5">#REF!</definedName>
    <definedName name="KGHNGFC">#REF!</definedName>
    <definedName name="kgldkjkgks" hidden="1">{#N/A,#N/A,FALSE,"조골재"}</definedName>
    <definedName name="kgyj" localSheetId="5">BlankMacro1</definedName>
    <definedName name="kgyj">BlankMacro1</definedName>
    <definedName name="Kh" localSheetId="5">#REF!</definedName>
    <definedName name="Kh">#REF!</definedName>
    <definedName name="KH.1" localSheetId="5">#REF!</definedName>
    <definedName name="KH.1">#REF!</definedName>
    <definedName name="KHE" localSheetId="5">#REF!</definedName>
    <definedName name="KHE">#REF!</definedName>
    <definedName name="KHG" localSheetId="5">#REF!</definedName>
    <definedName name="KHG">#REF!</definedName>
    <definedName name="KHGJG" localSheetId="5">#REF!</definedName>
    <definedName name="KHGJG">#REF!</definedName>
    <definedName name="khj" localSheetId="5">BlankMacro1</definedName>
    <definedName name="khj">BlankMacro1</definedName>
    <definedName name="KHJUKHU" localSheetId="5">#REF!</definedName>
    <definedName name="KHJUKHU">#REF!</definedName>
    <definedName name="khk">[0]!khk</definedName>
    <definedName name="khl" hidden="1">{#N/A,#N/A,FALSE,"2~8번"}</definedName>
    <definedName name="KHN" localSheetId="5">#REF!</definedName>
    <definedName name="KHN">#REF!</definedName>
    <definedName name="KHUJKGY" localSheetId="5">#REF!</definedName>
    <definedName name="KHUJKGY">#REF!</definedName>
    <definedName name="ki" localSheetId="5">#REF!</definedName>
    <definedName name="ki">#REF!</definedName>
    <definedName name="KIGYH" localSheetId="5">#REF!</definedName>
    <definedName name="KIGYH">#REF!</definedName>
    <definedName name="Kiho" localSheetId="5">#REF!</definedName>
    <definedName name="Kiho">#REF!</definedName>
    <definedName name="KIM" localSheetId="5">#REF!</definedName>
    <definedName name="KIM">#REF!</definedName>
    <definedName name="KIMJOO"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in" hidden="1">{#N/A,#N/A,FALSE,"혼합골재"}</definedName>
    <definedName name="KIT" localSheetId="5">#REF!</definedName>
    <definedName name="KIT">#REF!</definedName>
    <definedName name="KIU" localSheetId="5">BlankMacro1</definedName>
    <definedName name="KIU">BlankMacro1</definedName>
    <definedName name="kiui" localSheetId="5">#REF!</definedName>
    <definedName name="kiui">#REF!</definedName>
    <definedName name="kj" localSheetId="5" hidden="1">#REF!</definedName>
    <definedName name="kj" hidden="1">#REF!</definedName>
    <definedName name="kjg" hidden="1">{#N/A,#N/A,FALSE,"조골재"}</definedName>
    <definedName name="kjgjg" localSheetId="5">BlankMacro1</definedName>
    <definedName name="kjgjg">BlankMacro1</definedName>
    <definedName name="KJHGHGGTG" localSheetId="5">#REF!</definedName>
    <definedName name="KJHGHGGTG">#REF!</definedName>
    <definedName name="kjhk" localSheetId="5">#REF!</definedName>
    <definedName name="kjhk">#REF!</definedName>
    <definedName name="kjibsu" localSheetId="5">#REF!</definedName>
    <definedName name="kjibsu">#REF!</definedName>
    <definedName name="KJIUK" localSheetId="5">#REF!</definedName>
    <definedName name="KJIUK">#REF!</definedName>
    <definedName name="kjjh" localSheetId="5">#REF!</definedName>
    <definedName name="kjjh">#REF!</definedName>
    <definedName name="kjjliu" localSheetId="5">BlankMacro1</definedName>
    <definedName name="kjjliu">BlankMacro1</definedName>
    <definedName name="kjk" localSheetId="5">BlankMacro1</definedName>
    <definedName name="kjk">BlankMacro1</definedName>
    <definedName name="KJKL" localSheetId="5">BLCH</definedName>
    <definedName name="KJKL">BLCH</definedName>
    <definedName name="KJUGR" localSheetId="5">#REF!</definedName>
    <definedName name="KJUGR">#REF!</definedName>
    <definedName name="kjun100" localSheetId="5">#REF!</definedName>
    <definedName name="kjun100">#REF!</definedName>
    <definedName name="kjun50" localSheetId="5">#REF!</definedName>
    <definedName name="kjun50">#REF!</definedName>
    <definedName name="kjunb" localSheetId="5">#REF!</definedName>
    <definedName name="kjunb">#REF!</definedName>
    <definedName name="KK" localSheetId="5">#REF!</definedName>
    <definedName name="KK">#REF!</definedName>
    <definedName name="KK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HHCM" hidden="1">{"'자리배치도'!$AG$1:$CI$28"}</definedName>
    <definedName name="kkiki" localSheetId="5">#REF!</definedName>
    <definedName name="kkiki">#REF!</definedName>
    <definedName name="KKISJ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j" localSheetId="5">#REF!</definedName>
    <definedName name="kkj">#REF!</definedName>
    <definedName name="kkk" localSheetId="5">#REF!</definedName>
    <definedName name="kkk">#REF!</definedName>
    <definedName name="KK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E">'[20]ABUT수량-A1'!$T$25</definedName>
    <definedName name="KKKEEP"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K" localSheetId="5">#REF!</definedName>
    <definedName name="KKKK">#REF!</definedName>
    <definedName name="kkkkk" localSheetId="5" hidden="1">#REF!</definedName>
    <definedName name="kkkkk" hidden="1">#REF!</definedName>
    <definedName name="KKKKKK" localSheetId="5">#REF!</definedName>
    <definedName name="KKKKKK">#REF!</definedName>
    <definedName name="kkkkkkk" localSheetId="5">BlankMacro1</definedName>
    <definedName name="kkkkkkk">BlankMacro1</definedName>
    <definedName name="KKKKKKKKKKKKKKKKKKKKK" localSheetId="5">#REF!</definedName>
    <definedName name="KKKKKKKKKKKKKKKKKKKKK">#REF!</definedName>
    <definedName name="KKKS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LKLKJJ" hidden="1">{#N/A,#N/A,FALSE,"조골재"}</definedName>
    <definedName name="KKLSKJDJGHSKL" hidden="1">{#N/A,#N/A,FALSE,"조골재"}</definedName>
    <definedName name="kkmp" localSheetId="5">#REF!</definedName>
    <definedName name="kkmp">#REF!</definedName>
    <definedName name="kkn" localSheetId="5">#REF!</definedName>
    <definedName name="kkn">#REF!</definedName>
    <definedName name="kko" localSheetId="5" hidden="1">#REF!</definedName>
    <definedName name="kko" hidden="1">#REF!</definedName>
    <definedName name="KKP" localSheetId="5">#REF!</definedName>
    <definedName name="KKP">#REF!</definedName>
    <definedName name="KKSIIE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ty">[0]!kkty</definedName>
    <definedName name="kkyu" localSheetId="5">#REF!</definedName>
    <definedName name="kkyu">#REF!</definedName>
    <definedName name="KL" localSheetId="5">#REF!</definedName>
    <definedName name="KL">#REF!</definedName>
    <definedName name="klh" localSheetId="5">#REF!</definedName>
    <definedName name="klh">#REF!</definedName>
    <definedName name="KLHGJ" localSheetId="5">#REF!</definedName>
    <definedName name="KLHGJ">#REF!</definedName>
    <definedName name="kljhg" localSheetId="5">#REF!</definedName>
    <definedName name="kljhg">#REF!</definedName>
    <definedName name="klkkk" localSheetId="5" hidden="1">#REF!</definedName>
    <definedName name="klkkk" hidden="1">#REF!</definedName>
    <definedName name="klkl" localSheetId="5">[0]!BlankMacro1</definedName>
    <definedName name="klkl">[0]!BlankMacro1</definedName>
    <definedName name="klklk" localSheetId="5">#REF!</definedName>
    <definedName name="klklk">#REF!</definedName>
    <definedName name="KLLKLKLK" hidden="1">{#N/A,#N/A,FALSE,"포장2"}</definedName>
    <definedName name="KmOne" localSheetId="5">#REF!</definedName>
    <definedName name="KmOne">#REF!</definedName>
    <definedName name="KMP" localSheetId="5">#REF!</definedName>
    <definedName name="KMP">#REF!</definedName>
    <definedName name="KmThree" localSheetId="5">#REF!</definedName>
    <definedName name="KmThree">#REF!</definedName>
    <definedName name="KmTwo" localSheetId="5">#REF!</definedName>
    <definedName name="KmTwo">#REF!</definedName>
    <definedName name="kmu" localSheetId="5">#REF!</definedName>
    <definedName name="kmu">#REF!</definedName>
    <definedName name="kmung" localSheetId="5">#REF!</definedName>
    <definedName name="kmung">#REF!</definedName>
    <definedName name="knj" hidden="1">{#N/A,#N/A,FALSE,"혼합골재"}</definedName>
    <definedName name="knm" localSheetId="5">BlankMacro1</definedName>
    <definedName name="knm">BlankMacro1</definedName>
    <definedName name="knotch" localSheetId="5">#REF!</definedName>
    <definedName name="knotch">#REF!</definedName>
    <definedName name="Ko" localSheetId="5">#REF!</definedName>
    <definedName name="Ko">#REF!</definedName>
    <definedName name="KOL" localSheetId="5">#REF!</definedName>
    <definedName name="KOL">#REF!</definedName>
    <definedName name="KOREA" localSheetId="5">#REF!</definedName>
    <definedName name="KOREA">#REF!</definedName>
    <definedName name="Kp" localSheetId="5">#REF!</definedName>
    <definedName name="Kp">#REF!</definedName>
    <definedName name="kpi" localSheetId="5">#REF!</definedName>
    <definedName name="kpi">#REF!</definedName>
    <definedName name="KpOne" localSheetId="5">#REF!</definedName>
    <definedName name="KpOne">#REF!</definedName>
    <definedName name="kpqeiwri" localSheetId="5" hidden="1">#REF!</definedName>
    <definedName name="kpqeiwri" hidden="1">#REF!</definedName>
    <definedName name="KPSC" localSheetId="5">#REF!</definedName>
    <definedName name="KPSC">#REF!</definedName>
    <definedName name="KpThree" localSheetId="5">#REF!</definedName>
    <definedName name="KpThree">#REF!</definedName>
    <definedName name="KpTwo" localSheetId="5">#REF!</definedName>
    <definedName name="KpTwo">#REF!</definedName>
    <definedName name="KP부속1" localSheetId="5">#REF!</definedName>
    <definedName name="KP부속1">#REF!</definedName>
    <definedName name="KP이탈방지기계접합경200" localSheetId="5">#REF!</definedName>
    <definedName name="KP이탈방지기계접합경200">#REF!</definedName>
    <definedName name="KP이탈방지기계접합경300" localSheetId="5">#REF!</definedName>
    <definedName name="KP이탈방지기계접합경300">#REF!</definedName>
    <definedName name="KP이탈방지기계접합경400" localSheetId="5">#REF!</definedName>
    <definedName name="KP이탈방지기계접합경400">#REF!</definedName>
    <definedName name="KP이탈방지기계접합경500" localSheetId="5">#REF!</definedName>
    <definedName name="KP이탈방지기계접합경500">#REF!</definedName>
    <definedName name="KP이탈방지기계접합경600" localSheetId="5">#REF!</definedName>
    <definedName name="KP이탈방지기계접합경600">#REF!</definedName>
    <definedName name="KP이탈방지기계접합노200" localSheetId="5">#REF!</definedName>
    <definedName name="KP이탈방지기계접합노200">#REF!</definedName>
    <definedName name="KP이탈방지기계접합노300" localSheetId="5">#REF!</definedName>
    <definedName name="KP이탈방지기계접합노300">#REF!</definedName>
    <definedName name="KP이탈방지기계접합노400" localSheetId="5">#REF!</definedName>
    <definedName name="KP이탈방지기계접합노400">#REF!</definedName>
    <definedName name="KP이탈방지기계접합노500" localSheetId="5">#REF!</definedName>
    <definedName name="KP이탈방지기계접합노500">#REF!</definedName>
    <definedName name="KP이탈방지기계접합노600" localSheetId="5">#REF!</definedName>
    <definedName name="KP이탈방지기계접합노600">#REF!</definedName>
    <definedName name="KP이탈방지기계접합재200" localSheetId="5">#REF!</definedName>
    <definedName name="KP이탈방지기계접합재200">#REF!</definedName>
    <definedName name="KP이탈방지기계접합재300" localSheetId="5">#REF!</definedName>
    <definedName name="KP이탈방지기계접합재300">#REF!</definedName>
    <definedName name="KP이탈방지기계접합재400" localSheetId="5">#REF!</definedName>
    <definedName name="KP이탈방지기계접합재400">#REF!</definedName>
    <definedName name="KP이탈방지기계접합재500" localSheetId="5">#REF!</definedName>
    <definedName name="KP이탈방지기계접합재500">#REF!</definedName>
    <definedName name="KP이탈방지기계접합재600" localSheetId="5">#REF!</definedName>
    <definedName name="KP이탈방지기계접합재600">#REF!</definedName>
    <definedName name="KP이탈방지접합노100" localSheetId="5">#REF!</definedName>
    <definedName name="KP이탈방지접합노100">#REF!</definedName>
    <definedName name="KP이탈방지접합노150" localSheetId="5">#REF!</definedName>
    <definedName name="KP이탈방지접합노150">#REF!</definedName>
    <definedName name="KP이탈방지접합노200" localSheetId="5">#REF!</definedName>
    <definedName name="KP이탈방지접합노200">#REF!</definedName>
    <definedName name="KP이탈방지접합노300" localSheetId="5">#REF!</definedName>
    <definedName name="KP이탈방지접합노300">#REF!</definedName>
    <definedName name="KP이탈방지접합노80" localSheetId="5">#REF!</definedName>
    <definedName name="KP이탈방지접합노80">#REF!</definedName>
    <definedName name="KP접합기계경200" localSheetId="5">#REF!</definedName>
    <definedName name="KP접합기계경200">#REF!</definedName>
    <definedName name="KP접합기계경250" localSheetId="5">#REF!</definedName>
    <definedName name="KP접합기계경250">#REF!</definedName>
    <definedName name="KP접합기계경300" localSheetId="5">#REF!</definedName>
    <definedName name="KP접합기계경300">#REF!</definedName>
    <definedName name="KP접합기계경350" localSheetId="5">#REF!</definedName>
    <definedName name="KP접합기계경350">#REF!</definedName>
    <definedName name="KP접합기계경400" localSheetId="5">#REF!</definedName>
    <definedName name="KP접합기계경400">#REF!</definedName>
    <definedName name="KP접합기계경450" localSheetId="5">#REF!</definedName>
    <definedName name="KP접합기계경450">#REF!</definedName>
    <definedName name="KP접합기계경500" localSheetId="5">#REF!</definedName>
    <definedName name="KP접합기계경500">#REF!</definedName>
    <definedName name="KP접합기계경600" localSheetId="5">#REF!</definedName>
    <definedName name="KP접합기계경600">#REF!</definedName>
    <definedName name="KP접합기계경700" localSheetId="5">#REF!</definedName>
    <definedName name="KP접합기계경700">#REF!</definedName>
    <definedName name="KP접합기계노200" localSheetId="5">#REF!</definedName>
    <definedName name="KP접합기계노200">#REF!</definedName>
    <definedName name="KP접합기계노250" localSheetId="5">#REF!</definedName>
    <definedName name="KP접합기계노250">#REF!</definedName>
    <definedName name="KP접합기계노300" localSheetId="5">#REF!</definedName>
    <definedName name="KP접합기계노300">#REF!</definedName>
    <definedName name="KP접합기계노350" localSheetId="5">#REF!</definedName>
    <definedName name="KP접합기계노350">#REF!</definedName>
    <definedName name="KP접합기계노400" localSheetId="5">#REF!</definedName>
    <definedName name="KP접합기계노400">#REF!</definedName>
    <definedName name="KP접합기계노450" localSheetId="5">#REF!</definedName>
    <definedName name="KP접합기계노450">#REF!</definedName>
    <definedName name="KP접합기계노500" localSheetId="5">#REF!</definedName>
    <definedName name="KP접합기계노500">#REF!</definedName>
    <definedName name="KP접합기계노600" localSheetId="5">#REF!</definedName>
    <definedName name="KP접합기계노600">#REF!</definedName>
    <definedName name="KP접합기계노700" localSheetId="5">#REF!</definedName>
    <definedName name="KP접합기계노700">#REF!</definedName>
    <definedName name="KP접합기계재200" localSheetId="5">#REF!</definedName>
    <definedName name="KP접합기계재200">#REF!</definedName>
    <definedName name="KP접합기계재250" localSheetId="5">#REF!</definedName>
    <definedName name="KP접합기계재250">#REF!</definedName>
    <definedName name="KP접합기계재300" localSheetId="5">#REF!</definedName>
    <definedName name="KP접합기계재300">#REF!</definedName>
    <definedName name="KP접합기계재350" localSheetId="5">#REF!</definedName>
    <definedName name="KP접합기계재350">#REF!</definedName>
    <definedName name="KP접합기계재400" localSheetId="5">#REF!</definedName>
    <definedName name="KP접합기계재400">#REF!</definedName>
    <definedName name="KP접합기계재450" localSheetId="5">#REF!</definedName>
    <definedName name="KP접합기계재450">#REF!</definedName>
    <definedName name="KP접합기계재500" localSheetId="5">#REF!</definedName>
    <definedName name="KP접합기계재500">#REF!</definedName>
    <definedName name="KP접합기계재600" localSheetId="5">#REF!</definedName>
    <definedName name="KP접합기계재600">#REF!</definedName>
    <definedName name="KP접합기계재700" localSheetId="5">#REF!</definedName>
    <definedName name="KP접합기계재700">#REF!</definedName>
    <definedName name="KP접합노100" localSheetId="5">#REF!</definedName>
    <definedName name="KP접합노100">#REF!</definedName>
    <definedName name="KP접합노150" localSheetId="5">#REF!</definedName>
    <definedName name="KP접합노150">#REF!</definedName>
    <definedName name="KP접합노200" localSheetId="5">#REF!</definedName>
    <definedName name="KP접합노200">#REF!</definedName>
    <definedName name="KP접합노250" localSheetId="5">#REF!</definedName>
    <definedName name="KP접합노250">#REF!</definedName>
    <definedName name="KP접합노300" localSheetId="5">#REF!</definedName>
    <definedName name="KP접합노300">#REF!</definedName>
    <definedName name="KP접합노400" localSheetId="5">#REF!</definedName>
    <definedName name="KP접합노400">#REF!</definedName>
    <definedName name="KP접합노500" localSheetId="5">#REF!</definedName>
    <definedName name="KP접합노500">#REF!</definedName>
    <definedName name="KP접합노80" localSheetId="5">#REF!</definedName>
    <definedName name="KP접합노80">#REF!</definedName>
    <definedName name="KP플랜지소켓관" localSheetId="5">#REF!</definedName>
    <definedName name="KP플랜지소켓관">#REF!</definedName>
    <definedName name="KQQ" localSheetId="5">#REF!</definedName>
    <definedName name="KQQ">#REF!</definedName>
    <definedName name="Kr" localSheetId="5">#REF!</definedName>
    <definedName name="Kr">#REF!</definedName>
    <definedName name="KRR" localSheetId="5">#REF!</definedName>
    <definedName name="KRR">#REF!</definedName>
    <definedName name="ksad" hidden="1">{#N/A,#N/A,FALSE,"토공2"}</definedName>
    <definedName name="ksin" localSheetId="5">#REF!</definedName>
    <definedName name="ksin">#REF!</definedName>
    <definedName name="ksk" localSheetId="5" hidden="1">#REF!</definedName>
    <definedName name="ksk" hidden="1">#REF!</definedName>
    <definedName name="kslab" localSheetId="5">#REF!</definedName>
    <definedName name="kslab">#REF!</definedName>
    <definedName name="ksmp" localSheetId="5">#REF!</definedName>
    <definedName name="ksmp">#REF!</definedName>
    <definedName name="kspace" localSheetId="5">#REF!</definedName>
    <definedName name="kspace">#REF!</definedName>
    <definedName name="ktaek" localSheetId="5">#REF!</definedName>
    <definedName name="ktaek">#REF!</definedName>
    <definedName name="ktbm" localSheetId="5">#REF!</definedName>
    <definedName name="ktbm">#REF!</definedName>
    <definedName name="ktf" localSheetId="5" hidden="1">#REF!</definedName>
    <definedName name="ktf" hidden="1">#REF!</definedName>
    <definedName name="kty" localSheetId="5" hidden="1">#REF!</definedName>
    <definedName name="kty" hidden="1">#REF!</definedName>
    <definedName name="KU" localSheetId="5">BlankMacro1</definedName>
    <definedName name="KU">BlankMacro1</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P" localSheetId="5">#REF!</definedName>
    <definedName name="KUP">#REF!</definedName>
    <definedName name="kuuud" localSheetId="5">#REF!</definedName>
    <definedName name="kuuud">#REF!</definedName>
    <definedName name="Kv" localSheetId="5">#REF!</definedName>
    <definedName name="Kv">#REF!</definedName>
    <definedName name="KVC" localSheetId="5">#REF!</definedName>
    <definedName name="KVC">#REF!</definedName>
    <definedName name="KVGC" localSheetId="5">#REF!</definedName>
    <definedName name="KVGC">#REF!</definedName>
    <definedName name="KVO" localSheetId="5">#REF!</definedName>
    <definedName name="KVO">#REF!</definedName>
    <definedName name="kyd.Dim.01." hidden="1">"currency"</definedName>
    <definedName name="kyd.Dim.02." hidden="1">"currency"</definedName>
    <definedName name="kyd.ElementType.01." hidden="1">3</definedName>
    <definedName name="kyd.ElementType.02." hidden="1">3</definedName>
    <definedName name="kyd.MemoSortHide." hidden="1">FALSE</definedName>
    <definedName name="kyd.NumLevels.01." hidden="1">999</definedName>
    <definedName name="kyd.NumLevels.02." hidden="1">999</definedName>
    <definedName name="kyd.ParentName.01." hidden="1">"AUD"</definedName>
    <definedName name="kyd.ParentName.02." hidden="1">"AUD"</definedName>
    <definedName name="kyd.PreScreenData." hidden="1">FALSE</definedName>
    <definedName name="kyd.PrintMemo." hidden="1">FALSE</definedName>
    <definedName name="kyd.PrintParent.01." hidden="1">TRUE</definedName>
    <definedName name="kyd.PrintParent.02." hidden="1">TRUE</definedName>
    <definedName name="kyd.PrintStdWhen." hidden="1">3</definedName>
    <definedName name="kyd.SaveAsFile." hidden="1">FALSE</definedName>
    <definedName name="kyd.SaveMemo." hidden="1">FALSE</definedName>
    <definedName name="kyd.SelectString.01." hidden="1">"*"</definedName>
    <definedName name="kyd.SelectString.02." hidden="1">"*"</definedName>
    <definedName name="kyd.StdSortHide." hidden="1">FALSE</definedName>
    <definedName name="kyd.StopRow." hidden="1">16384</definedName>
    <definedName name="kyd.WriteMemWhenOptn." hidden="1">3</definedName>
    <definedName name="kytjnjr" hidden="1">{#N/A,#N/A,FALSE,"토공2"}</definedName>
    <definedName name="K유니온13" localSheetId="5">#REF!</definedName>
    <definedName name="K유니온13">#REF!</definedName>
    <definedName name="K유니온20" localSheetId="5">#REF!</definedName>
    <definedName name="K유니온20">#REF!</definedName>
    <definedName name="K유니온25" localSheetId="5">#REF!</definedName>
    <definedName name="K유니온25">#REF!</definedName>
    <definedName name="K유니온32" localSheetId="5">#REF!</definedName>
    <definedName name="K유니온32">#REF!</definedName>
    <definedName name="K유니온40" localSheetId="5">#REF!</definedName>
    <definedName name="K유니온40">#REF!</definedName>
    <definedName name="K유니온50" localSheetId="5">#REF!</definedName>
    <definedName name="K유니온50">#REF!</definedName>
    <definedName name="L" localSheetId="5">#REF!</definedName>
    <definedName name="L">#REF!</definedName>
    <definedName name="ℓ" localSheetId="5">#REF!</definedName>
    <definedName name="ℓ">#REF!</definedName>
    <definedName name="l.jk" localSheetId="5">#REF!</definedName>
    <definedName name="l.jk">#REF!</definedName>
    <definedName name="L_1" localSheetId="5">#REF!</definedName>
    <definedName name="L_1">#REF!</definedName>
    <definedName name="l1_ea" localSheetId="5">#REF!</definedName>
    <definedName name="l1_ea">#REF!</definedName>
    <definedName name="L10L" localSheetId="5">#REF!</definedName>
    <definedName name="L10L">#REF!</definedName>
    <definedName name="L1A1P" localSheetId="5">#REF!</definedName>
    <definedName name="L1A1P">#REF!</definedName>
    <definedName name="l1a1t" localSheetId="5">#REF!</definedName>
    <definedName name="l1a1t">#REF!</definedName>
    <definedName name="l1a2p" localSheetId="5">#REF!</definedName>
    <definedName name="l1a2p">#REF!</definedName>
    <definedName name="l1a2t" localSheetId="5">#REF!</definedName>
    <definedName name="l1a2t">#REF!</definedName>
    <definedName name="L1AS" localSheetId="5">#REF!</definedName>
    <definedName name="L1AS">#REF!</definedName>
    <definedName name="L1F" localSheetId="5">#REF!</definedName>
    <definedName name="L1F">#REF!</definedName>
    <definedName name="L1L" localSheetId="5">#REF!</definedName>
    <definedName name="L1L">#REF!</definedName>
    <definedName name="L1S" localSheetId="5">#REF!</definedName>
    <definedName name="L1S">#REF!</definedName>
    <definedName name="L2A1P" localSheetId="5">#REF!</definedName>
    <definedName name="L2A1P">#REF!</definedName>
    <definedName name="l2a1t" localSheetId="5">#REF!</definedName>
    <definedName name="l2a1t">#REF!</definedName>
    <definedName name="l2a2p" localSheetId="5">#REF!</definedName>
    <definedName name="l2a2p">#REF!</definedName>
    <definedName name="l2a2t" localSheetId="5">#REF!</definedName>
    <definedName name="l2a2t">#REF!</definedName>
    <definedName name="L2L" localSheetId="5">#REF!</definedName>
    <definedName name="L2L">#REF!</definedName>
    <definedName name="L2L1" localSheetId="5">#REF!</definedName>
    <definedName name="L2L1">#REF!</definedName>
    <definedName name="L2S" localSheetId="5">#REF!</definedName>
    <definedName name="L2S">#REF!</definedName>
    <definedName name="L3A1P" localSheetId="5">#REF!</definedName>
    <definedName name="L3A1P">#REF!</definedName>
    <definedName name="l3a1t" localSheetId="5">#REF!</definedName>
    <definedName name="l3a1t">#REF!</definedName>
    <definedName name="l3a2p" localSheetId="5">#REF!</definedName>
    <definedName name="l3a2p">#REF!</definedName>
    <definedName name="l3a2t" localSheetId="5">#REF!</definedName>
    <definedName name="l3a2t">#REF!</definedName>
    <definedName name="L3L" localSheetId="5">#REF!</definedName>
    <definedName name="L3L">#REF!</definedName>
    <definedName name="L3LC" localSheetId="5">#REF!</definedName>
    <definedName name="L3LC">#REF!</definedName>
    <definedName name="L4A1P" localSheetId="5">#REF!</definedName>
    <definedName name="L4A1P">#REF!</definedName>
    <definedName name="l4a1t" localSheetId="5">#REF!</definedName>
    <definedName name="l4a1t">#REF!</definedName>
    <definedName name="l4a2p" localSheetId="5">#REF!</definedName>
    <definedName name="l4a2p">#REF!</definedName>
    <definedName name="l4a2t" localSheetId="5">#REF!</definedName>
    <definedName name="l4a2t">#REF!</definedName>
    <definedName name="L4L" localSheetId="5">#REF!</definedName>
    <definedName name="L4L">#REF!</definedName>
    <definedName name="L5A1P" localSheetId="5">#REF!</definedName>
    <definedName name="L5A1P">#REF!</definedName>
    <definedName name="l5a1t" localSheetId="5">#REF!</definedName>
    <definedName name="l5a1t">#REF!</definedName>
    <definedName name="l5a2p" localSheetId="5">#REF!</definedName>
    <definedName name="l5a2p">#REF!</definedName>
    <definedName name="l5a2t" localSheetId="5">#REF!</definedName>
    <definedName name="l5a2t">#REF!</definedName>
    <definedName name="L5L" localSheetId="5">#REF!</definedName>
    <definedName name="L5L">#REF!</definedName>
    <definedName name="L5LC" localSheetId="5">#REF!</definedName>
    <definedName name="L5LC">#REF!</definedName>
    <definedName name="L5S" localSheetId="5">#REF!</definedName>
    <definedName name="L5S">#REF!</definedName>
    <definedName name="L6A1P" localSheetId="5">#REF!</definedName>
    <definedName name="L6A1P">#REF!</definedName>
    <definedName name="l6a1t" localSheetId="5">#REF!</definedName>
    <definedName name="l6a1t">#REF!</definedName>
    <definedName name="l6a2p" localSheetId="5">#REF!</definedName>
    <definedName name="l6a2p">#REF!</definedName>
    <definedName name="l6a2t" localSheetId="5">#REF!</definedName>
    <definedName name="l6a2t">#REF!</definedName>
    <definedName name="L6L" localSheetId="5">#REF!</definedName>
    <definedName name="L6L">#REF!</definedName>
    <definedName name="L6LC" localSheetId="5">#REF!</definedName>
    <definedName name="L6LC">#REF!</definedName>
    <definedName name="L7L" localSheetId="5">#REF!</definedName>
    <definedName name="L7L">#REF!</definedName>
    <definedName name="L7LC" localSheetId="5">#REF!</definedName>
    <definedName name="L7LC">#REF!</definedName>
    <definedName name="L8L" localSheetId="5">#REF!</definedName>
    <definedName name="L8L">#REF!</definedName>
    <definedName name="L8LC" localSheetId="5">#REF!</definedName>
    <definedName name="L8LC">#REF!</definedName>
    <definedName name="L9L" localSheetId="5">#REF!</definedName>
    <definedName name="L9L">#REF!</definedName>
    <definedName name="LA" localSheetId="5">#REF!</definedName>
    <definedName name="LA">#REF!</definedName>
    <definedName name="LA1P" localSheetId="5">#REF!</definedName>
    <definedName name="LA1P">#REF!</definedName>
    <definedName name="la1t" localSheetId="5">#REF!</definedName>
    <definedName name="la1t">#REF!</definedName>
    <definedName name="la2p" localSheetId="5">#REF!</definedName>
    <definedName name="la2p">#REF!</definedName>
    <definedName name="la2t" localSheetId="5">#REF!</definedName>
    <definedName name="la2t">#REF!</definedName>
    <definedName name="lab">1.005583</definedName>
    <definedName name="LABOR" localSheetId="5">#REF!</definedName>
    <definedName name="LABOR">#REF!</definedName>
    <definedName name="labordata" localSheetId="5">#REF!</definedName>
    <definedName name="labordata">#REF!</definedName>
    <definedName name="LA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mbda" localSheetId="5">#REF!</definedName>
    <definedName name="lambda">#REF!</definedName>
    <definedName name="LAMP" localSheetId="5">#REF!</definedName>
    <definedName name="LAMP">#REF!</definedName>
    <definedName name="LAN" localSheetId="5">#REF!</definedName>
    <definedName name="LAN">#REF!</definedName>
    <definedName name="lasdjljds" localSheetId="5">#REF!</definedName>
    <definedName name="lasdjljds">#REF!</definedName>
    <definedName name="LAST" localSheetId="5">#REF!</definedName>
    <definedName name="LAST">#REF!</definedName>
    <definedName name="LB" localSheetId="5">#REF!</definedName>
    <definedName name="LB">#REF!</definedName>
    <definedName name="Lbox1" localSheetId="5">#REF!</definedName>
    <definedName name="Lbox1">#REF!</definedName>
    <definedName name="LBOX2" localSheetId="5">#REF!</definedName>
    <definedName name="LBOX2">#REF!</definedName>
    <definedName name="lc" localSheetId="5">#REF!</definedName>
    <definedName name="lc">#REF!</definedName>
    <definedName name="LCC" localSheetId="5">#REF!</definedName>
    <definedName name="LCC">#REF!</definedName>
    <definedName name="LCL" localSheetId="5">#REF!</definedName>
    <definedName name="LCL">#REF!</definedName>
    <definedName name="Lclb" localSheetId="5">#REF!</definedName>
    <definedName name="Lclb">#REF!</definedName>
    <definedName name="LC산출" hidden="1">{#N/A,#N/A,FALSE,"사업총괄";#N/A,#N/A,FALSE,"장비사업";#N/A,#N/A,FALSE,"철구사업";#N/A,#N/A,FALSE,"준설사업"}</definedName>
    <definedName name="LD" localSheetId="5">#REF!</definedName>
    <definedName name="LD">#REF!</definedName>
    <definedName name="LDATA" localSheetId="5">#REF!</definedName>
    <definedName name="LDATA">#REF!</definedName>
    <definedName name="ldskjf" localSheetId="5">#REF!</definedName>
    <definedName name="ldskjf">#REF!</definedName>
    <definedName name="ldtype" localSheetId="5">#REF!</definedName>
    <definedName name="ldtype">#REF!</definedName>
    <definedName name="LE" localSheetId="5">#REF!</definedName>
    <definedName name="LE">#REF!</definedName>
    <definedName name="LED" localSheetId="5">#REF!</definedName>
    <definedName name="LED">#REF!</definedName>
    <definedName name="lee" localSheetId="5">#REF!</definedName>
    <definedName name="lee">#REF!</definedName>
    <definedName name="Len" localSheetId="5">#REF!</definedName>
    <definedName name="Len">#REF!</definedName>
    <definedName name="length" localSheetId="5">#REF!</definedName>
    <definedName name="length">#REF!</definedName>
    <definedName name="length1" localSheetId="5">#REF!</definedName>
    <definedName name="length1">#REF!</definedName>
    <definedName name="length11" localSheetId="5">#REF!</definedName>
    <definedName name="length11">#REF!</definedName>
    <definedName name="length2" localSheetId="5">#REF!</definedName>
    <definedName name="length2">#REF!</definedName>
    <definedName name="length22" localSheetId="5">#REF!</definedName>
    <definedName name="length22">#REF!</definedName>
    <definedName name="letter" hidden="1">{#N/A,#N/A,FALSE,"QUOT_960527"}</definedName>
    <definedName name="LF" localSheetId="5">#REF!</definedName>
    <definedName name="LF">#REF!</definedName>
    <definedName name="lf_block" localSheetId="5">#REF!</definedName>
    <definedName name="lf_block">#REF!</definedName>
    <definedName name="lf_val" localSheetId="5">#REF!</definedName>
    <definedName name="lf_val">#REF!</definedName>
    <definedName name="Lfd" localSheetId="5">#REF!</definedName>
    <definedName name="Lfd">#REF!</definedName>
    <definedName name="LFF" localSheetId="5">#REF!</definedName>
    <definedName name="LFF">#REF!</definedName>
    <definedName name="LfpCon" localSheetId="5">#REF!</definedName>
    <definedName name="LfpCon">#REF!</definedName>
    <definedName name="lfyuyul" hidden="1">{#N/A,#N/A,TRUE,"토적및재료집계";#N/A,#N/A,TRUE,"토적및재료집계";#N/A,#N/A,TRUE,"단위량"}</definedName>
    <definedName name="LH" localSheetId="5">#REF!</definedName>
    <definedName name="LH">#REF!</definedName>
    <definedName name="LH.4" localSheetId="5">#REF!</definedName>
    <definedName name="LH.4">#REF!</definedName>
    <definedName name="LH.7" localSheetId="5">#REF!</definedName>
    <definedName name="LH.7">#REF!</definedName>
    <definedName name="lhjm" localSheetId="5">#REF!</definedName>
    <definedName name="lhjm">#REF!</definedName>
    <definedName name="LHJXCV" localSheetId="5">#REF!</definedName>
    <definedName name="LHJXCV">#REF!</definedName>
    <definedName name="LHMP" localSheetId="5">#REF!</definedName>
    <definedName name="LHMP">#REF!</definedName>
    <definedName name="LHOPSDLLDS" hidden="1">{#N/A,#N/A,FALSE,"조골재"}</definedName>
    <definedName name="LHSP" localSheetId="5">#REF!</definedName>
    <definedName name="LHSP">#REF!</definedName>
    <definedName name="li" hidden="1">{"'용역비'!$A$4:$C$8"}</definedName>
    <definedName name="lijop" hidden="1">{#N/A,#N/A,FALSE,"배수1"}</definedName>
    <definedName name="lim" hidden="1">{#N/A,#N/A,FALSE,"혼합골재"}</definedName>
    <definedName name="LINE">#N/A</definedName>
    <definedName name="LIST" localSheetId="5">#REF!</definedName>
    <definedName name="LIST">#REF!</definedName>
    <definedName name="list01" localSheetId="5">#REF!</definedName>
    <definedName name="list01">#REF!</definedName>
    <definedName name="list02" localSheetId="5">#REF!</definedName>
    <definedName name="list02">#REF!</definedName>
    <definedName name="list03" localSheetId="5">#REF!</definedName>
    <definedName name="list03">#REF!</definedName>
    <definedName name="list04" localSheetId="5">#REF!</definedName>
    <definedName name="list04">#REF!</definedName>
    <definedName name="list05" localSheetId="5">#REF!</definedName>
    <definedName name="list05">#REF!</definedName>
    <definedName name="list06" localSheetId="5">#REF!</definedName>
    <definedName name="list06">#REF!</definedName>
    <definedName name="Live" localSheetId="5">#REF!</definedName>
    <definedName name="Live">#REF!</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hjghjg" localSheetId="5">#REF!</definedName>
    <definedName name="ljhjghjg">#REF!</definedName>
    <definedName name="ljkㅏㅎ" hidden="1">{#N/A,#N/A,FALSE,"2~8번"}</definedName>
    <definedName name="LK" localSheetId="5">#REF!,#REF!</definedName>
    <definedName name="LK">#REF!,#REF!</definedName>
    <definedName name="lkhsgdf2" hidden="1">{#N/A,#N/A,FALSE,"조골재"}</definedName>
    <definedName name="LKI" localSheetId="5">BlankMacro1</definedName>
    <definedName name="LKI">BlankMacro1</definedName>
    <definedName name="lkj" localSheetId="5">BlankMacro1</definedName>
    <definedName name="lkj">BlankMacro1</definedName>
    <definedName name="LKKLKL" localSheetId="5">BlankMacro1</definedName>
    <definedName name="LKKLKL">BlankMacro1</definedName>
    <definedName name="LKLKL" localSheetId="5">#REF!</definedName>
    <definedName name="LKLKL">#REF!</definedName>
    <definedName name="LKOLI" localSheetId="5">#REF!</definedName>
    <definedName name="LKOLI">#REF!</definedName>
    <definedName name="lks">#N/A</definedName>
    <definedName name="LKSS">[0]!LKSS</definedName>
    <definedName name="LKTY" localSheetId="5">BlankMacro1</definedName>
    <definedName name="LKTY">BlankMacro1</definedName>
    <definedName name="LKU" localSheetId="5">BlankMacro1</definedName>
    <definedName name="LKU">BlankMacro1</definedName>
    <definedName name="LKUY">{"'공사부문'!$A$6:$A$32"}</definedName>
    <definedName name="LL" localSheetId="5">#REF!</definedName>
    <definedName name="LL">#REF!</definedName>
    <definedName name="LL0" localSheetId="5">#REF!</definedName>
    <definedName name="LL0">#REF!</definedName>
    <definedName name="LLAN1" localSheetId="5">#REF!</definedName>
    <definedName name="LLAN1">#REF!</definedName>
    <definedName name="LLAN2" localSheetId="5">#REF!</definedName>
    <definedName name="LLAN2">#REF!</definedName>
    <definedName name="LLAN3" localSheetId="5">#REF!</definedName>
    <definedName name="LLAN3">#REF!</definedName>
    <definedName name="LLAN4" localSheetId="5">#REF!</definedName>
    <definedName name="LLAN4">#REF!</definedName>
    <definedName name="LLAN5" localSheetId="5">#REF!</definedName>
    <definedName name="LLAN5">#REF!</definedName>
    <definedName name="LLAN6" localSheetId="5">#REF!</definedName>
    <definedName name="LLAN6">#REF!</definedName>
    <definedName name="LLAN7" localSheetId="5">#REF!</definedName>
    <definedName name="LLAN7">#REF!</definedName>
    <definedName name="LLC" localSheetId="5">#REF!</definedName>
    <definedName name="LLC">#REF!</definedName>
    <definedName name="LLDIEK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FE">#N/A</definedName>
    <definedName name="LLFO" localSheetId="5">#REF!</definedName>
    <definedName name="LLFO">#REF!</definedName>
    <definedName name="LL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j" localSheetId="5">#REF!</definedName>
    <definedName name="llkj">#REF!</definedName>
    <definedName name="LLL" localSheetId="5" hidden="1">#REF!</definedName>
    <definedName name="LLL" hidden="1">#REF!</definedName>
    <definedName name="lllkkk" localSheetId="5">#REF!</definedName>
    <definedName name="lllkkk">#REF!</definedName>
    <definedName name="LLLL" localSheetId="5">#REF!</definedName>
    <definedName name="LLLL">#REF!</definedName>
    <definedName name="LLLLL" localSheetId="5">#REF!</definedName>
    <definedName name="LLLLL">#REF!</definedName>
    <definedName name="LLLLLL" localSheetId="5">#REF!</definedName>
    <definedName name="LLLLLL">#REF!</definedName>
    <definedName name="lllllll" localSheetId="5">#REF!</definedName>
    <definedName name="lllllll">#REF!</definedName>
    <definedName name="LLL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MO" localSheetId="5">#REF!</definedName>
    <definedName name="LMO">#REF!</definedName>
    <definedName name="Ln" localSheetId="5">#REF!</definedName>
    <definedName name="Ln">#REF!</definedName>
    <definedName name="lo" hidden="1">{#N/A,#N/A,FALSE,"2~8번"}</definedName>
    <definedName name="LOADT" localSheetId="5">#REF!</definedName>
    <definedName name="LOADT">#REF!</definedName>
    <definedName name="LOGHNHY" localSheetId="5">#REF!</definedName>
    <definedName name="LOGHNHY">#REF!</definedName>
    <definedName name="logNfConst" localSheetId="5">#REF!</definedName>
    <definedName name="logNfConst">#REF!</definedName>
    <definedName name="logNfFinal" localSheetId="5">#REF!</definedName>
    <definedName name="logNfFinal">#REF!</definedName>
    <definedName name="lohgdv" localSheetId="5">#REF!</definedName>
    <definedName name="lohgdv">#REF!</definedName>
    <definedName name="LOHGJ" localSheetId="5">#REF!</definedName>
    <definedName name="LOHGJ">#REF!</definedName>
    <definedName name="lohgnjfg" localSheetId="5">#REF!</definedName>
    <definedName name="lohgnjfg">#REF!</definedName>
    <definedName name="LOI" localSheetId="5">#REF!</definedName>
    <definedName name="LOI">#REF!</definedName>
    <definedName name="LOILI" localSheetId="5">#REF!</definedName>
    <definedName name="LOILI">#REF!</definedName>
    <definedName name="LONG" localSheetId="5">#REF!</definedName>
    <definedName name="LONG">#REF!</definedName>
    <definedName name="lool" localSheetId="5">#REF!</definedName>
    <definedName name="lool">#REF!</definedName>
    <definedName name="LOOP_1" localSheetId="5">#REF!</definedName>
    <definedName name="LOOP_1">#REF!</definedName>
    <definedName name="LOP" localSheetId="5">#REF!</definedName>
    <definedName name="LOP">#REF!</definedName>
    <definedName name="louhk" localSheetId="5">#REF!</definedName>
    <definedName name="louhk">#REF!</definedName>
    <definedName name="LP" localSheetId="5">BlankMacro1</definedName>
    <definedName name="LP">BlankMacro1</definedName>
    <definedName name="LP___4" localSheetId="5">#REF!</definedName>
    <definedName name="LP___4">#REF!</definedName>
    <definedName name="LP1A" localSheetId="5">#REF!</definedName>
    <definedName name="LP1A">#REF!</definedName>
    <definedName name="LP1B" localSheetId="5">#REF!</definedName>
    <definedName name="LP1B">#REF!</definedName>
    <definedName name="LP3A" localSheetId="5">#REF!</definedName>
    <definedName name="LP3A">#REF!</definedName>
    <definedName name="LPB" localSheetId="5">#REF!</definedName>
    <definedName name="LPB">#REF!</definedName>
    <definedName name="LPBA" localSheetId="5">#REF!</definedName>
    <definedName name="LPBA">#REF!</definedName>
    <definedName name="lpg" localSheetId="5">#REF!</definedName>
    <definedName name="lpg">#REF!</definedName>
    <definedName name="LPI" localSheetId="5">#REF!</definedName>
    <definedName name="LPI">#REF!</definedName>
    <definedName name="LPKA" localSheetId="5">#REF!</definedName>
    <definedName name="LPKA">#REF!</definedName>
    <definedName name="LPKB" localSheetId="5">#REF!</definedName>
    <definedName name="LPKB">#REF!</definedName>
    <definedName name="LPM" localSheetId="5">#REF!</definedName>
    <definedName name="LPM">#REF!</definedName>
    <definedName name="LPMA" localSheetId="5">#REF!</definedName>
    <definedName name="LPMA">#REF!</definedName>
    <definedName name="LPO" localSheetId="5">#REF!</definedName>
    <definedName name="LPO">#REF!</definedName>
    <definedName name="LPOA" localSheetId="5">#REF!</definedName>
    <definedName name="LPOA">#REF!</definedName>
    <definedName name="LPRIC">#N/A</definedName>
    <definedName name="LS" localSheetId="5">#REF!</definedName>
    <definedName name="LS">#REF!</definedName>
    <definedName name="ls_ea" localSheetId="5">#REF!</definedName>
    <definedName name="ls_ea">#REF!</definedName>
    <definedName name="LSA" localSheetId="5">#REF!</definedName>
    <definedName name="LSA">#REF!</definedName>
    <definedName name="Lsd" localSheetId="5">#REF!</definedName>
    <definedName name="Lsd">#REF!</definedName>
    <definedName name="LSE" localSheetId="5">#REF!</definedName>
    <definedName name="LSE">#REF!</definedName>
    <definedName name="LSH" localSheetId="5">#REF!</definedName>
    <definedName name="LSH">#REF!</definedName>
    <definedName name="LST" localSheetId="5">#REF!</definedName>
    <definedName name="LST">#REF!</definedName>
    <definedName name="lt" localSheetId="5">#REF!</definedName>
    <definedName name="lt">#REF!</definedName>
    <definedName name="LT_T1" localSheetId="5">#REF!</definedName>
    <definedName name="LT_T1">#REF!</definedName>
    <definedName name="LtCon" localSheetId="5">#REF!</definedName>
    <definedName name="LtCon">#REF!</definedName>
    <definedName name="LTL" localSheetId="5">#REF!</definedName>
    <definedName name="LTL">#REF!</definedName>
    <definedName name="LTMP" localSheetId="5">#REF!</definedName>
    <definedName name="LTMP">#REF!</definedName>
    <definedName name="LTSP" localSheetId="5">#REF!</definedName>
    <definedName name="LTSP">#REF!</definedName>
    <definedName name="LU" localSheetId="5">#REF!</definedName>
    <definedName name="LU">#REF!</definedName>
    <definedName name="LULTIU" localSheetId="5">#REF!</definedName>
    <definedName name="LULTIU">#REF!</definedName>
    <definedName name="lutr" localSheetId="5">#REF!</definedName>
    <definedName name="lutr">#REF!</definedName>
    <definedName name="LV" localSheetId="5">#REF!</definedName>
    <definedName name="LV">#REF!</definedName>
    <definedName name="LV_" localSheetId="5">#REF!</definedName>
    <definedName name="LV_">#REF!</definedName>
    <definedName name="LV02A" localSheetId="5">#REF!</definedName>
    <definedName name="LV02A">#REF!</definedName>
    <definedName name="LV02B" localSheetId="5">#REF!</definedName>
    <definedName name="LV02B">#REF!</definedName>
    <definedName name="LV04A" localSheetId="5">#REF!</definedName>
    <definedName name="LV04A">#REF!</definedName>
    <definedName name="LV04B" localSheetId="5">#REF!</definedName>
    <definedName name="LV04B">#REF!</definedName>
    <definedName name="lw" localSheetId="5">#REF!,#REF!</definedName>
    <definedName name="lw">#REF!,#REF!</definedName>
    <definedName name="LW0" localSheetId="5">#REF!</definedName>
    <definedName name="LW0">#REF!</definedName>
    <definedName name="LWSALES" localSheetId="5">#REF!</definedName>
    <definedName name="LWSALES">#REF!</definedName>
    <definedName name="LYBin" localSheetId="5">#REF!</definedName>
    <definedName name="LYBin">#REF!</definedName>
    <definedName name="LYHolds" localSheetId="5">#REF!</definedName>
    <definedName name="LYHolds">#REF!</definedName>
    <definedName name="LYNet" localSheetId="5">#REF!</definedName>
    <definedName name="LYNet">#REF!</definedName>
    <definedName name="LYoos" localSheetId="5">#REF!</definedName>
    <definedName name="LYoos">#REF!</definedName>
    <definedName name="LYReselects" localSheetId="5">#REF!</definedName>
    <definedName name="LYReselects">#REF!</definedName>
    <definedName name="LYReturns" localSheetId="5">#REF!</definedName>
    <definedName name="LYReturns">#REF!</definedName>
    <definedName name="LYSales" localSheetId="5">#REF!</definedName>
    <definedName name="LYSales">#REF!</definedName>
    <definedName name="LYTotal" localSheetId="5">#REF!</definedName>
    <definedName name="LYTotal">#REF!</definedName>
    <definedName name="L형" localSheetId="5">#REF!</definedName>
    <definedName name="L형">#REF!</definedName>
    <definedName name="L형2" localSheetId="5">#REF!</definedName>
    <definedName name="L형2">#REF!</definedName>
    <definedName name="L형옹벽" localSheetId="5">#REF!</definedName>
    <definedName name="L형옹벽">#REF!</definedName>
    <definedName name="L형옹벽측구수량집계" localSheetId="5">#REF!</definedName>
    <definedName name="L형옹벽측구수량집계">#REF!</definedName>
    <definedName name="L형이음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형측구" localSheetId="5">#REF!</definedName>
    <definedName name="L형측구">#REF!</definedName>
    <definedName name="L형측구깨기" localSheetId="5">#REF!</definedName>
    <definedName name="L형측구깨기">#REF!</definedName>
    <definedName name="L형측구수량집계" localSheetId="5">#REF!</definedName>
    <definedName name="L형측구수량집계">#REF!</definedName>
    <definedName name="L형표지" localSheetId="5">ErrorHandler_1</definedName>
    <definedName name="L형표지">ErrorHandler_1</definedName>
    <definedName name="m" localSheetId="5">#REF!</definedName>
    <definedName name="m">#REF!</definedName>
    <definedName name="M_EF" localSheetId="5">#REF!</definedName>
    <definedName name="M_EF">#REF!</definedName>
    <definedName name="m_errchk" localSheetId="5">#REF!</definedName>
    <definedName name="m_errchk">#REF!</definedName>
    <definedName name="M_pl1" localSheetId="5">#REF!</definedName>
    <definedName name="M_pl1">#REF!</definedName>
    <definedName name="M_TR" localSheetId="5">#REF!</definedName>
    <definedName name="M_TR">#REF!</definedName>
    <definedName name="M1.더하기">[0]!M1.더하기</definedName>
    <definedName name="M1.빼기">[0]!M1.빼기</definedName>
    <definedName name="M1A1P" localSheetId="5">#REF!</definedName>
    <definedName name="M1A1P">#REF!</definedName>
    <definedName name="m1a1t" localSheetId="5">#REF!</definedName>
    <definedName name="m1a1t">#REF!</definedName>
    <definedName name="m1a2p" localSheetId="5">#REF!</definedName>
    <definedName name="m1a2p">#REF!</definedName>
    <definedName name="m1a2t" localSheetId="5">#REF!</definedName>
    <definedName name="m1a2t">#REF!</definedName>
    <definedName name="M2A1P" localSheetId="5">#REF!</definedName>
    <definedName name="M2A1P">#REF!</definedName>
    <definedName name="m2a1t" localSheetId="5">#REF!</definedName>
    <definedName name="m2a1t">#REF!</definedName>
    <definedName name="m2a2p" localSheetId="5">#REF!</definedName>
    <definedName name="m2a2p">#REF!</definedName>
    <definedName name="m2a2t" localSheetId="5">#REF!</definedName>
    <definedName name="m2a2t">#REF!</definedName>
    <definedName name="㎥" localSheetId="5">#REF!</definedName>
    <definedName name="㎥">#REF!</definedName>
    <definedName name="M3A1P" localSheetId="5">#REF!</definedName>
    <definedName name="M3A1P">#REF!</definedName>
    <definedName name="m3a1t" localSheetId="5">#REF!</definedName>
    <definedName name="m3a1t">#REF!</definedName>
    <definedName name="m3a2p" localSheetId="5">#REF!</definedName>
    <definedName name="m3a2p">#REF!</definedName>
    <definedName name="m3a2t" localSheetId="5">#REF!</definedName>
    <definedName name="m3a2t">#REF!</definedName>
    <definedName name="M4A1P" localSheetId="5">#REF!</definedName>
    <definedName name="M4A1P">#REF!</definedName>
    <definedName name="m4a1t" localSheetId="5">#REF!</definedName>
    <definedName name="m4a1t">#REF!</definedName>
    <definedName name="m4a2p" localSheetId="5">#REF!</definedName>
    <definedName name="m4a2p">#REF!</definedName>
    <definedName name="m4a2t" localSheetId="5">#REF!</definedName>
    <definedName name="m4a2t">#REF!</definedName>
    <definedName name="MA" localSheetId="5">#REF!</definedName>
    <definedName name="MA">#REF!</definedName>
    <definedName name="Macro1" localSheetId="5">#REF!</definedName>
    <definedName name="Macro1">#REF!</definedName>
    <definedName name="Macro10" localSheetId="5">#REF!</definedName>
    <definedName name="Macro10">#REF!</definedName>
    <definedName name="Macro11" localSheetId="5">#REF!</definedName>
    <definedName name="Macro11">#REF!</definedName>
    <definedName name="macro111" localSheetId="5">#REF!</definedName>
    <definedName name="macro111">#REF!</definedName>
    <definedName name="Macro12" localSheetId="5">#REF!</definedName>
    <definedName name="Macro12">#REF!</definedName>
    <definedName name="Macro13" localSheetId="5">#REF!</definedName>
    <definedName name="Macro13">#REF!</definedName>
    <definedName name="Macro14" localSheetId="5">#REF!</definedName>
    <definedName name="Macro14">#REF!</definedName>
    <definedName name="macro15" localSheetId="5">#REF!</definedName>
    <definedName name="macro15">#REF!</definedName>
    <definedName name="Macro2" localSheetId="5">#REF!</definedName>
    <definedName name="Macro2">#REF!</definedName>
    <definedName name="MACRO20" localSheetId="5">#REF!</definedName>
    <definedName name="MACRO20">#REF!</definedName>
    <definedName name="Macro3" localSheetId="5">#REF!</definedName>
    <definedName name="Macro3">#REF!</definedName>
    <definedName name="Macro4" localSheetId="5">#REF!</definedName>
    <definedName name="Macro4">#REF!</definedName>
    <definedName name="Macro5" localSheetId="5">#REF!</definedName>
    <definedName name="Macro5">#REF!</definedName>
    <definedName name="Macro6" localSheetId="5">#REF!</definedName>
    <definedName name="Macro6">#REF!</definedName>
    <definedName name="Macro7" localSheetId="5">#REF!</definedName>
    <definedName name="Macro7">#REF!</definedName>
    <definedName name="Macro8" localSheetId="5">#REF!</definedName>
    <definedName name="Macro8">#REF!</definedName>
    <definedName name="Macro9" localSheetId="5">#REF!</definedName>
    <definedName name="Macro9">#REF!</definedName>
    <definedName name="MAGAM" localSheetId="5">#REF!</definedName>
    <definedName name="MAGAM">#REF!</definedName>
    <definedName name="MaH" localSheetId="5">#REF!</definedName>
    <definedName name="MaH">#REF!</definedName>
    <definedName name="MAIN">#N/A</definedName>
    <definedName name="MAIN_COM_소계" localSheetId="5">#REF!</definedName>
    <definedName name="MAIN_COM_소계">#REF!</definedName>
    <definedName name="MAINPART" localSheetId="5">#REF!</definedName>
    <definedName name="MAINPART">#REF!</definedName>
    <definedName name="maintitle_top" localSheetId="5">#REF!</definedName>
    <definedName name="maintitle_top">#REF!</definedName>
    <definedName name="MANJETTUBE설치" localSheetId="5">#REF!</definedName>
    <definedName name="MANJETTUBE설치">#REF!</definedName>
    <definedName name="MARGINPLAN" localSheetId="5">#REF!</definedName>
    <definedName name="MARGINPLAN">#REF!</definedName>
    <definedName name="MARGINPROJ" localSheetId="5">#REF!</definedName>
    <definedName name="MARGINPROJ">#REF!</definedName>
    <definedName name="MASS" localSheetId="5">#REF!</definedName>
    <definedName name="MASS">#REF!</definedName>
    <definedName name="mat">1.0058</definedName>
    <definedName name="MATERIAL" localSheetId="5">#REF!</definedName>
    <definedName name="MATERIAL">#REF!</definedName>
    <definedName name="MATO" localSheetId="5">#REF!</definedName>
    <definedName name="MATO">#REF!</definedName>
    <definedName name="MATRD" localSheetId="5">#REF!</definedName>
    <definedName name="MATRD">#REF!</definedName>
    <definedName name="MATRD2" localSheetId="5">#REF!</definedName>
    <definedName name="MATRD2">#REF!</definedName>
    <definedName name="MATRDK" localSheetId="5">#REF!</definedName>
    <definedName name="MATRDK">#REF!</definedName>
    <definedName name="maxcoeff" localSheetId="5">#REF!</definedName>
    <definedName name="maxcoeff">#REF!</definedName>
    <definedName name="MaxCV" localSheetId="5">#REF!</definedName>
    <definedName name="MaxCV">#REF!</definedName>
    <definedName name="maxstart1" localSheetId="5">#REF!</definedName>
    <definedName name="maxstart1">#REF!</definedName>
    <definedName name="maxstart2" localSheetId="5">#REF!</definedName>
    <definedName name="maxstart2">#REF!</definedName>
    <definedName name="maxstart3" localSheetId="5">#REF!</definedName>
    <definedName name="maxstart3">#REF!</definedName>
    <definedName name="maxstart4" localSheetId="5">#REF!</definedName>
    <definedName name="maxstart4">#REF!</definedName>
    <definedName name="maxstart5" localSheetId="5">#REF!</definedName>
    <definedName name="maxstart5">#REF!</definedName>
    <definedName name="mb" localSheetId="5">BlankMacro1</definedName>
    <definedName name="mb">BlankMacro1</definedName>
    <definedName name="MB.1" localSheetId="5">#REF!</definedName>
    <definedName name="MB.1">#REF!</definedName>
    <definedName name="MB.2" localSheetId="5">#REF!</definedName>
    <definedName name="MB.2">#REF!</definedName>
    <definedName name="MbL" localSheetId="5">#REF!</definedName>
    <definedName name="MbL">#REF!</definedName>
    <definedName name="Mc" localSheetId="5">#REF!</definedName>
    <definedName name="Mc">#REF!</definedName>
    <definedName name="MC___1" localSheetId="5">#REF!</definedName>
    <definedName name="MC___1">#REF!</definedName>
    <definedName name="Mc3Span" localSheetId="5">#REF!</definedName>
    <definedName name="Mc3Span">#REF!</definedName>
    <definedName name="MCB" localSheetId="5">#REF!</definedName>
    <definedName name="MCB">#REF!</definedName>
    <definedName name="MCCEA" localSheetId="5">#REF!</definedName>
    <definedName name="MCCEA">#REF!</definedName>
    <definedName name="MCCEB" localSheetId="5">#REF!</definedName>
    <definedName name="MCCEB">#REF!</definedName>
    <definedName name="MCCF" localSheetId="5">#REF!</definedName>
    <definedName name="MCCF">#REF!</definedName>
    <definedName name="MCCN" localSheetId="5">#REF!</definedName>
    <definedName name="MCCN">#REF!</definedName>
    <definedName name="MCCP" localSheetId="5">#REF!</definedName>
    <definedName name="MCCP">#REF!</definedName>
    <definedName name="MCCS" localSheetId="5">#REF!</definedName>
    <definedName name="MCCS">#REF!</definedName>
    <definedName name="MCH" localSheetId="5">#REF!</definedName>
    <definedName name="MCH">#REF!</definedName>
    <definedName name="MCON" localSheetId="5">#REF!</definedName>
    <definedName name="MCON">#REF!</definedName>
    <definedName name="MD" localSheetId="5">#REF!</definedName>
    <definedName name="MD">#REF!</definedName>
    <definedName name="md3fx1fr_rec" localSheetId="5">#REF!</definedName>
    <definedName name="md3fx1fr_rec">#REF!</definedName>
    <definedName name="md3fx1fr_tri" localSheetId="5">#REF!</definedName>
    <definedName name="md3fx1fr_tri">#REF!</definedName>
    <definedName name="md3fx1hg_rec" localSheetId="5">#REF!</definedName>
    <definedName name="md3fx1hg_rec">#REF!</definedName>
    <definedName name="md3fx1hg_tri" localSheetId="5">#REF!</definedName>
    <definedName name="md3fx1hg_tri">#REF!</definedName>
    <definedName name="md4fx_rec" localSheetId="5">#REF!</definedName>
    <definedName name="md4fx_rec">#REF!</definedName>
    <definedName name="md4fx_semitri" localSheetId="5">#REF!</definedName>
    <definedName name="md4fx_semitri">#REF!</definedName>
    <definedName name="md4fx_tri" localSheetId="5">#REF!</definedName>
    <definedName name="md4fx_tri">#REF!</definedName>
    <definedName name="MDA" localSheetId="5">#REF!</definedName>
    <definedName name="MDA">#REF!</definedName>
    <definedName name="MDATA" localSheetId="5">#REF!</definedName>
    <definedName name="MDATA">#REF!</definedName>
    <definedName name="MDE" localSheetId="5">#REF!</definedName>
    <definedName name="MDE">#REF!</definedName>
    <definedName name="ME" localSheetId="5">#REF!</definedName>
    <definedName name="ME">#REF!</definedName>
    <definedName name="MEM" localSheetId="5">#REF!</definedName>
    <definedName name="MEM">#REF!</definedName>
    <definedName name="MENU1" localSheetId="5">#REF!</definedName>
    <definedName name="MENU1">#REF!</definedName>
    <definedName name="MENU2" localSheetId="5">#REF!</definedName>
    <definedName name="MENU2">#REF!</definedName>
    <definedName name="mesg" localSheetId="5">#REF!</definedName>
    <definedName name="mesg">#REF!</definedName>
    <definedName name="MESS">#N/A</definedName>
    <definedName name="MESS1">#N/A</definedName>
    <definedName name="MESS2">#N/A</definedName>
    <definedName name="MESS3">#N/A</definedName>
    <definedName name="MESSER굴착토사" localSheetId="5">#REF!</definedName>
    <definedName name="MESSER굴착토사">#REF!</definedName>
    <definedName name="MESSER굴착호박" localSheetId="5">#REF!</definedName>
    <definedName name="MESSER굴착호박">#REF!</definedName>
    <definedName name="MESSER설치해체" localSheetId="5">#REF!</definedName>
    <definedName name="MESSER설치해체">#REF!</definedName>
    <definedName name="MESSER추진" localSheetId="5">#REF!</definedName>
    <definedName name="MESSER추진">#REF!</definedName>
    <definedName name="mf" localSheetId="5">#REF!</definedName>
    <definedName name="mf">#REF!</definedName>
    <definedName name="MFAB" localSheetId="5">#REF!</definedName>
    <definedName name="MFAB">#REF!</definedName>
    <definedName name="MFAB_eoh" localSheetId="5">#REF!</definedName>
    <definedName name="MFAB_eoh">#REF!</definedName>
    <definedName name="MFAB_eoh_intr" localSheetId="5">#REF!</definedName>
    <definedName name="MFAB_eoh_intr">#REF!</definedName>
    <definedName name="MFAB_in" localSheetId="5">#REF!</definedName>
    <definedName name="MFAB_in">#REF!</definedName>
    <definedName name="MFAB_out" localSheetId="5">#REF!</definedName>
    <definedName name="MFAB_out">#REF!</definedName>
    <definedName name="MFAB_out_tat" localSheetId="5">#REF!</definedName>
    <definedName name="MFAB_out_tat">#REF!</definedName>
    <definedName name="MFAB_out2" localSheetId="5">#REF!</definedName>
    <definedName name="MFAB_out2">#REF!</definedName>
    <definedName name="MFAB_yld_in" localSheetId="5">#REF!</definedName>
    <definedName name="MFAB_yld_in">#REF!</definedName>
    <definedName name="MFAB_yld_out" localSheetId="5">#REF!</definedName>
    <definedName name="MFAB_yld_out">#REF!</definedName>
    <definedName name="mfdfxxd" localSheetId="5">#REF!</definedName>
    <definedName name="mfdfxxd">#REF!</definedName>
    <definedName name="mfgtsghre" localSheetId="5">#REF!</definedName>
    <definedName name="mfgtsghre">#REF!</definedName>
    <definedName name="MFRT" localSheetId="5">#REF!</definedName>
    <definedName name="MFRT">#REF!</definedName>
    <definedName name="MG" localSheetId="5">BlankMacro1</definedName>
    <definedName name="MG">BlankMacro1</definedName>
    <definedName name="MGFH" localSheetId="5">#REF!</definedName>
    <definedName name="MGFH">#REF!</definedName>
    <definedName name="mgfhdf" localSheetId="5">#REF!</definedName>
    <definedName name="mgfhdf">#REF!</definedName>
    <definedName name="MGFHDR" localSheetId="5">#REF!</definedName>
    <definedName name="MGFHDR">#REF!</definedName>
    <definedName name="MGFHTRD" localSheetId="5">#REF!</definedName>
    <definedName name="MGFHTRD">#REF!</definedName>
    <definedName name="mgfjty" localSheetId="5">#REF!</definedName>
    <definedName name="mgfjty">#REF!</definedName>
    <definedName name="MGHGFBH" localSheetId="5">#REF!</definedName>
    <definedName name="MGHGFBH">#REF!</definedName>
    <definedName name="MGHGH" localSheetId="5">#REF!</definedName>
    <definedName name="MGHGH">#REF!</definedName>
    <definedName name="MGHJ" localSheetId="5">#REF!</definedName>
    <definedName name="MGHJ">#REF!</definedName>
    <definedName name="MGHJFGTH" localSheetId="5">#REF!</definedName>
    <definedName name="MGHJFGTH">#REF!</definedName>
    <definedName name="MGHJG" localSheetId="5">#REF!</definedName>
    <definedName name="MGHJG">#REF!</definedName>
    <definedName name="MGHMJHY" localSheetId="5">#REF!</definedName>
    <definedName name="MGHMJHY">#REF!</definedName>
    <definedName name="MGHNGF" localSheetId="5">#REF!</definedName>
    <definedName name="MGHNGF">#REF!</definedName>
    <definedName name="MGJY" localSheetId="5">#REF!</definedName>
    <definedName name="MGJY">#REF!</definedName>
    <definedName name="MGMJGHJ" localSheetId="5">#REF!</definedName>
    <definedName name="MGMJGHJ">#REF!</definedName>
    <definedName name="MGVFSE" localSheetId="5">#REF!</definedName>
    <definedName name="MGVFSE">#REF!</definedName>
    <definedName name="MH" localSheetId="5">#REF!</definedName>
    <definedName name="MH">#REF!</definedName>
    <definedName name="mhdl1" localSheetId="5">#REF!</definedName>
    <definedName name="mhdl1">#REF!</definedName>
    <definedName name="mhel1" localSheetId="5">#REF!</definedName>
    <definedName name="mhel1">#REF!</definedName>
    <definedName name="mhel2" localSheetId="5">#REF!</definedName>
    <definedName name="mhel2">#REF!</definedName>
    <definedName name="mhel3" localSheetId="5">#REF!</definedName>
    <definedName name="mhel3">#REF!</definedName>
    <definedName name="MHJQ" localSheetId="5">#REF!</definedName>
    <definedName name="MHJQ">#REF!</definedName>
    <definedName name="MHL175W" localSheetId="5">#REF!</definedName>
    <definedName name="MHL175W">#REF!</definedName>
    <definedName name="MHL250W" localSheetId="5">#REF!</definedName>
    <definedName name="MHL250W">#REF!</definedName>
    <definedName name="MHL400W" localSheetId="5">#REF!</definedName>
    <definedName name="MHL400W">#REF!</definedName>
    <definedName name="mhll1" localSheetId="5">#REF!</definedName>
    <definedName name="mhll1">#REF!</definedName>
    <definedName name="mhpe2" localSheetId="5">#REF!</definedName>
    <definedName name="mhpe2">#REF!</definedName>
    <definedName name="mhpw" localSheetId="5">#REF!</definedName>
    <definedName name="mhpw">#REF!</definedName>
    <definedName name="mhw" localSheetId="5">#REF!</definedName>
    <definedName name="mhw">#REF!</definedName>
    <definedName name="MI_BANG" localSheetId="5">#REF!</definedName>
    <definedName name="MI_BANG">#REF!</definedName>
    <definedName name="MI_BU" localSheetId="5">#REF!</definedName>
    <definedName name="MI_BU">#REF!</definedName>
    <definedName name="MI_GT" localSheetId="5">#REF!</definedName>
    <definedName name="MI_GT">#REF!</definedName>
    <definedName name="MI_HAN" localSheetId="5">#REF!</definedName>
    <definedName name="MI_HAN">#REF!</definedName>
    <definedName name="MI_HP" localSheetId="5">#REF!</definedName>
    <definedName name="MI_HP">#REF!</definedName>
    <definedName name="MI_RC1" localSheetId="5">#REF!</definedName>
    <definedName name="MI_RC1">#REF!</definedName>
    <definedName name="MI_RC2" localSheetId="5">#REF!</definedName>
    <definedName name="MI_RC2">#REF!</definedName>
    <definedName name="MI_TI" localSheetId="5">#REF!</definedName>
    <definedName name="MI_TI">#REF!</definedName>
    <definedName name="MID" localSheetId="5">#REF!</definedName>
    <definedName name="MID">#REF!</definedName>
    <definedName name="MINA" localSheetId="5">#REF!</definedName>
    <definedName name="MINA">#REF!</definedName>
    <definedName name="MJ" localSheetId="5">BlankMacro1</definedName>
    <definedName name="MJ">BlankMacro1</definedName>
    <definedName name="mjhm" localSheetId="5">#REF!</definedName>
    <definedName name="mjhm">#REF!</definedName>
    <definedName name="MJKLUIDF" localSheetId="5">#REF!</definedName>
    <definedName name="MJKLUIDF">#REF!</definedName>
    <definedName name="MJN" localSheetId="5">#REF!</definedName>
    <definedName name="MJN">#REF!</definedName>
    <definedName name="MJU" localSheetId="5">#REF!</definedName>
    <definedName name="MJU">#REF!</definedName>
    <definedName name="MK" localSheetId="5">BlankMacro1</definedName>
    <definedName name="MK">BlankMacro1</definedName>
    <definedName name="MKDI" localSheetId="5">#REF!</definedName>
    <definedName name="MKDI">#REF!</definedName>
    <definedName name="MKJ" localSheetId="5">BlankMacro1</definedName>
    <definedName name="MKJ">BlankMacro1</definedName>
    <definedName name="MKJIUCX" localSheetId="5">#REF!</definedName>
    <definedName name="MKJIUCX">#REF!</definedName>
    <definedName name="ML" localSheetId="5">BlankMacro1</definedName>
    <definedName name="ML">BlankMacro1</definedName>
    <definedName name="MLA" localSheetId="5">#REF!</definedName>
    <definedName name="MLA">#REF!</definedName>
    <definedName name="MLE" localSheetId="5">#REF!</definedName>
    <definedName name="MLE">#REF!</definedName>
    <definedName name="MLSS" localSheetId="5">#REF!</definedName>
    <definedName name="MLSS">#REF!</definedName>
    <definedName name="MLVSS" localSheetId="5">#REF!</definedName>
    <definedName name="MLVSS">#REF!</definedName>
    <definedName name="mm" hidden="1">{#N/A,#N/A,TRUE,"토적및재료집계";#N/A,#N/A,TRUE,"토적및재료집계";#N/A,#N/A,TRUE,"단위량"}</definedName>
    <definedName name="MMJ" localSheetId="5">BlankMacro1</definedName>
    <definedName name="MMJ">BlankMacro1</definedName>
    <definedName name="mmm" localSheetId="5">#REF!</definedName>
    <definedName name="mmm">#REF!</definedName>
    <definedName name="MMMM" localSheetId="5">BLCH</definedName>
    <definedName name="MMMM">BLCH</definedName>
    <definedName name="MMMMM" localSheetId="5">#REF!</definedName>
    <definedName name="MMMMM">#REF!</definedName>
    <definedName name="MMMMMM" localSheetId="5">#REF!</definedName>
    <definedName name="MMMMMM">#REF!</definedName>
    <definedName name="MN" localSheetId="5">#REF!</definedName>
    <definedName name="MN">#REF!</definedName>
    <definedName name="mnbfvbf" localSheetId="5">#REF!</definedName>
    <definedName name="mnbfvbf">#REF!</definedName>
    <definedName name="mnbng" localSheetId="5">#REF!</definedName>
    <definedName name="mnbng">#REF!</definedName>
    <definedName name="MNHL" localSheetId="5">#REF!</definedName>
    <definedName name="MNHL">#REF!</definedName>
    <definedName name="mnmghnj" localSheetId="5">#REF!</definedName>
    <definedName name="mnmghnj">#REF!</definedName>
    <definedName name="MO" localSheetId="5">#REF!</definedName>
    <definedName name="MO">#REF!</definedName>
    <definedName name="Module1.FormPrint" localSheetId="5">#REF!</definedName>
    <definedName name="Module1.FormPrint">#REF!</definedName>
    <definedName name="Module3.원가계산창">[0]!Module3.원가계산창</definedName>
    <definedName name="MOK_DO_GONG" localSheetId="5">#REF!</definedName>
    <definedName name="MOK_DO_GONG">#REF!</definedName>
    <definedName name="Mone" localSheetId="5">#REF!</definedName>
    <definedName name="Mone">#REF!</definedName>
    <definedName name="MONEY" localSheetId="5">#REF!,#REF!</definedName>
    <definedName name="MONEY">#REF!,#REF!</definedName>
    <definedName name="month" localSheetId="5">#REF!</definedName>
    <definedName name="month">#REF!</definedName>
    <definedName name="MOO" localSheetId="5">#REF!</definedName>
    <definedName name="MOO">#REF!</definedName>
    <definedName name="MOR10L" localSheetId="5">#REF!</definedName>
    <definedName name="MOR10L">#REF!</definedName>
    <definedName name="MOR10R" localSheetId="5">#REF!</definedName>
    <definedName name="MOR10R">#REF!</definedName>
    <definedName name="MOR3L" localSheetId="5">#REF!</definedName>
    <definedName name="MOR3L">#REF!</definedName>
    <definedName name="MOR3R" localSheetId="5">#REF!</definedName>
    <definedName name="MOR3R">#REF!</definedName>
    <definedName name="MOR4L" localSheetId="5">#REF!</definedName>
    <definedName name="MOR4L">#REF!</definedName>
    <definedName name="MOR4R" localSheetId="5">#REF!</definedName>
    <definedName name="MOR4R">#REF!</definedName>
    <definedName name="MOR5L" localSheetId="5">#REF!</definedName>
    <definedName name="MOR5L">#REF!</definedName>
    <definedName name="MOR5R" localSheetId="5">#REF!</definedName>
    <definedName name="MOR5R">#REF!</definedName>
    <definedName name="MOR6L" localSheetId="5">#REF!</definedName>
    <definedName name="MOR6L">#REF!</definedName>
    <definedName name="MOR6R" localSheetId="5">#REF!</definedName>
    <definedName name="MOR6R">#REF!</definedName>
    <definedName name="MOR7L" localSheetId="5">#REF!</definedName>
    <definedName name="MOR7L">#REF!</definedName>
    <definedName name="MOR7R" localSheetId="5">#REF!</definedName>
    <definedName name="MOR7R">#REF!</definedName>
    <definedName name="MOR8L" localSheetId="5">#REF!</definedName>
    <definedName name="MOR8L">#REF!</definedName>
    <definedName name="MOR8R" localSheetId="5">#REF!</definedName>
    <definedName name="MOR8R">#REF!</definedName>
    <definedName name="MOR9L" localSheetId="5">#REF!</definedName>
    <definedName name="MOR9L">#REF!</definedName>
    <definedName name="MOR9R" localSheetId="5">#REF!</definedName>
    <definedName name="MOR9R">#REF!</definedName>
    <definedName name="MOTOR" localSheetId="5">#REF!</definedName>
    <definedName name="MOTOR">#REF!</definedName>
    <definedName name="MOTOR__농형_전폐" localSheetId="5">#REF!</definedName>
    <definedName name="MOTOR__농형_전폐">#REF!</definedName>
    <definedName name="Mp" localSheetId="5">#REF!</definedName>
    <definedName name="Mp">#REF!</definedName>
    <definedName name="Mpf" localSheetId="5">#REF!</definedName>
    <definedName name="Mpf">#REF!</definedName>
    <definedName name="MPKG" localSheetId="5">#REF!</definedName>
    <definedName name="MPKG">#REF!</definedName>
    <definedName name="MpLower" localSheetId="5">#REF!</definedName>
    <definedName name="MpLower">#REF!</definedName>
    <definedName name="MPRD" localSheetId="5">#REF!</definedName>
    <definedName name="MPRD">#REF!</definedName>
    <definedName name="MPRD_OUT" localSheetId="5">#REF!</definedName>
    <definedName name="MPRD_OUT">#REF!</definedName>
    <definedName name="MPRIC">#N/A</definedName>
    <definedName name="MpUpper" localSheetId="5">#REF!</definedName>
    <definedName name="MpUpper">#REF!</definedName>
    <definedName name="MQ" localSheetId="5">BlankMacro1</definedName>
    <definedName name="MQ">BlankMacro1</definedName>
    <definedName name="MR" localSheetId="5">#REF!</definedName>
    <definedName name="MR">#REF!</definedName>
    <definedName name="MRD" localSheetId="5">#REF!</definedName>
    <definedName name="MRD">#REF!</definedName>
    <definedName name="MRL" localSheetId="5">#REF!</definedName>
    <definedName name="MRL">#REF!</definedName>
    <definedName name="MS" localSheetId="5">#REF!</definedName>
    <definedName name="MS">#REF!</definedName>
    <definedName name="MS_H1" localSheetId="5">#REF!</definedName>
    <definedName name="MS_H1">#REF!</definedName>
    <definedName name="MS_H2" localSheetId="5">#REF!</definedName>
    <definedName name="MS_H2">#REF!</definedName>
    <definedName name="MS_L1" localSheetId="5">#REF!</definedName>
    <definedName name="MS_L1">#REF!</definedName>
    <definedName name="MS_L2" localSheetId="5">#REF!</definedName>
    <definedName name="MS_L2">#REF!</definedName>
    <definedName name="MS_L3" localSheetId="5">#REF!</definedName>
    <definedName name="MS_L3">#REF!</definedName>
    <definedName name="MT" localSheetId="5">#REF!</definedName>
    <definedName name="MT">#REF!</definedName>
    <definedName name="MT_T" localSheetId="5">#REF!</definedName>
    <definedName name="MT_T">#REF!</definedName>
    <definedName name="MT_T2" localSheetId="5">#REF!</definedName>
    <definedName name="MT_T2">#REF!</definedName>
    <definedName name="MTAG" localSheetId="5">#REF!</definedName>
    <definedName name="MTAG">#REF!</definedName>
    <definedName name="MTB" localSheetId="5">#REF!</definedName>
    <definedName name="MTB">#REF!</definedName>
    <definedName name="MTBN" localSheetId="5">#REF!</definedName>
    <definedName name="MTBN">#REF!</definedName>
    <definedName name="MTD" localSheetId="5">#REF!</definedName>
    <definedName name="MTD">#REF!</definedName>
    <definedName name="MTL" localSheetId="5">#REF!</definedName>
    <definedName name="MTL">#REF!</definedName>
    <definedName name="MTLN" localSheetId="5">#REF!</definedName>
    <definedName name="MTLN">#REF!</definedName>
    <definedName name="mtr" localSheetId="5">#REF!</definedName>
    <definedName name="mtr">#REF!</definedName>
    <definedName name="mu" localSheetId="5">#REF!</definedName>
    <definedName name="mu">#REF!</definedName>
    <definedName name="MU_E" localSheetId="5">#REF!</definedName>
    <definedName name="MU_E">#REF!</definedName>
    <definedName name="MUO_REA" localSheetId="5">#REF!</definedName>
    <definedName name="MUO_REA">#REF!</definedName>
    <definedName name="MUO_TOE" localSheetId="5">#REF!</definedName>
    <definedName name="MUO_TOE">#REF!</definedName>
    <definedName name="MUS" localSheetId="5">#REF!</definedName>
    <definedName name="MUS">#REF!</definedName>
    <definedName name="musu" localSheetId="5">#REF!</definedName>
    <definedName name="musu">#REF!</definedName>
    <definedName name="Mv" localSheetId="5">#REF!</definedName>
    <definedName name="Mv">#REF!</definedName>
    <definedName name="mvdl1" localSheetId="5">#REF!</definedName>
    <definedName name="mvdl1">#REF!</definedName>
    <definedName name="mvel1" localSheetId="5">#REF!</definedName>
    <definedName name="mvel1">#REF!</definedName>
    <definedName name="mvel2" localSheetId="5">#REF!</definedName>
    <definedName name="mvel2">#REF!</definedName>
    <definedName name="mvel3" localSheetId="5">#REF!</definedName>
    <definedName name="mvel3">#REF!</definedName>
    <definedName name="mvgfbfd" localSheetId="5">#REF!</definedName>
    <definedName name="mvgfbfd">#REF!</definedName>
    <definedName name="MVJGFHF" localSheetId="5">#REF!</definedName>
    <definedName name="MVJGFHF">#REF!</definedName>
    <definedName name="mvll1" localSheetId="5">#REF!</definedName>
    <definedName name="mvll1">#REF!</definedName>
    <definedName name="mvn" localSheetId="5">#REF!</definedName>
    <definedName name="mvn">#REF!</definedName>
    <definedName name="mvnm" localSheetId="5">#REF!</definedName>
    <definedName name="mvnm">#REF!</definedName>
    <definedName name="mvnvc" localSheetId="5">#REF!</definedName>
    <definedName name="mvnvc">#REF!</definedName>
    <definedName name="mvpe2" localSheetId="5">#REF!</definedName>
    <definedName name="mvpe2">#REF!</definedName>
    <definedName name="mvpw" localSheetId="5">#REF!</definedName>
    <definedName name="mvpw">#REF!</definedName>
    <definedName name="MW" localSheetId="5">BlankMacro1</definedName>
    <definedName name="MW">BlankMacro1</definedName>
    <definedName name="MWA" localSheetId="5">#REF!</definedName>
    <definedName name="MWA">#REF!</definedName>
    <definedName name="MX" localSheetId="5">#REF!</definedName>
    <definedName name="MX">#REF!</definedName>
    <definedName name="Mxw" localSheetId="5">#REF!</definedName>
    <definedName name="Mxw">#REF!</definedName>
    <definedName name="MXX" localSheetId="5">#REF!</definedName>
    <definedName name="MXX">#REF!</definedName>
    <definedName name="My" localSheetId="5">#REF!</definedName>
    <definedName name="My">#REF!</definedName>
    <definedName name="MYB.1" localSheetId="5">#REF!</definedName>
    <definedName name="MYB.1">#REF!</definedName>
    <definedName name="MYB.2" localSheetId="5">#REF!</definedName>
    <definedName name="MYB.2">#REF!</definedName>
    <definedName name="Mybutton" localSheetId="5">#REF!</definedName>
    <definedName name="Mybutton">#REF!</definedName>
    <definedName name="MYH" localSheetId="5">#REF!</definedName>
    <definedName name="MYH">#REF!</definedName>
    <definedName name="mylfylu" hidden="1">{#N/A,#N/A,TRUE,"토적및재료집계";#N/A,#N/A,TRUE,"토적및재료집계";#N/A,#N/A,TRUE,"단위량"}</definedName>
    <definedName name="Myw" localSheetId="5">#REF!</definedName>
    <definedName name="Myw">#REF!</definedName>
    <definedName name="MZ" localSheetId="5">#REF!</definedName>
    <definedName name="MZ">#REF!</definedName>
    <definedName name="MZZ" localSheetId="5">#REF!</definedName>
    <definedName name="MZZ">#REF!</definedName>
    <definedName name="M당무게" localSheetId="5">#REF!</definedName>
    <definedName name="M당무게">#REF!</definedName>
    <definedName name="M당무게1" localSheetId="5">#REF!</definedName>
    <definedName name="M당무게1">#REF!</definedName>
    <definedName name="M당무게2" localSheetId="5">#REF!</definedName>
    <definedName name="M당무게2">#REF!</definedName>
    <definedName name="N" localSheetId="5">#REF!</definedName>
    <definedName name="N">#REF!</definedName>
    <definedName name="N_C" localSheetId="5">#REF!</definedName>
    <definedName name="N_C">#REF!</definedName>
    <definedName name="N_D" localSheetId="5">[7]기본DATA!#REF!</definedName>
    <definedName name="N_D">[7]기본DATA!#REF!</definedName>
    <definedName name="N_Q" localSheetId="5">#REF!</definedName>
    <definedName name="N_Q">#REF!</definedName>
    <definedName name="N_R" localSheetId="5">#REF!</definedName>
    <definedName name="N_R">#REF!</definedName>
    <definedName name="n_x" localSheetId="5">#REF!</definedName>
    <definedName name="n_x">#REF!</definedName>
    <definedName name="n_x1" localSheetId="5">#REF!</definedName>
    <definedName name="n_x1">#REF!</definedName>
    <definedName name="n_y" localSheetId="5">#REF!</definedName>
    <definedName name="n_y">#REF!</definedName>
    <definedName name="n_y1" localSheetId="5">#REF!</definedName>
    <definedName name="n_y1">#REF!</definedName>
    <definedName name="N1A" localSheetId="5">#REF!</definedName>
    <definedName name="N1A">#REF!</definedName>
    <definedName name="N1D" localSheetId="5">#REF!</definedName>
    <definedName name="N1D">#REF!</definedName>
    <definedName name="N1S" localSheetId="5">#REF!</definedName>
    <definedName name="N1S">#REF!</definedName>
    <definedName name="N2S" localSheetId="5">#REF!</definedName>
    <definedName name="N2S">#REF!</definedName>
    <definedName name="N3S" localSheetId="5">#REF!</definedName>
    <definedName name="N3S">#REF!</definedName>
    <definedName name="NA" localSheetId="5">#REF!</definedName>
    <definedName name="NA">#REF!</definedName>
    <definedName name="NAK">#N/A</definedName>
    <definedName name="NAM" localSheetId="5">#REF!</definedName>
    <definedName name="NAM">#REF!</definedName>
    <definedName name="NAME" localSheetId="5">#REF!</definedName>
    <definedName name="NAME">#REF!</definedName>
    <definedName name="name_one" localSheetId="5" hidden="1">#REF!</definedName>
    <definedName name="name_one" hidden="1">#REF!</definedName>
    <definedName name="name_three" localSheetId="5" hidden="1">#REF!</definedName>
    <definedName name="name_three" hidden="1">#REF!</definedName>
    <definedName name="name_two" localSheetId="5" hidden="1">#REF!</definedName>
    <definedName name="name_two" hidden="1">#REF!</definedName>
    <definedName name="NAP" localSheetId="5">#REF!</definedName>
    <definedName name="NAP">#REF!</definedName>
    <definedName name="nbbvn" localSheetId="5">#REF!</definedName>
    <definedName name="nbbvn">#REF!</definedName>
    <definedName name="nbdfgdrg" localSheetId="5">#REF!</definedName>
    <definedName name="nbdfgdrg">#REF!</definedName>
    <definedName name="NBDFGHER" localSheetId="5">#REF!</definedName>
    <definedName name="NBDFGHER">#REF!</definedName>
    <definedName name="NBDFGSDR" localSheetId="5">#REF!</definedName>
    <definedName name="NBDFGSDR">#REF!</definedName>
    <definedName name="NBFDG" localSheetId="5">#REF!</definedName>
    <definedName name="NBFDG">#REF!</definedName>
    <definedName name="NBNGF" localSheetId="5">#REF!</definedName>
    <definedName name="NBNGF">#REF!</definedName>
    <definedName name="NBV" localSheetId="5">BlankMacro1</definedName>
    <definedName name="NBV">BlankMacro1</definedName>
    <definedName name="NBVCV" localSheetId="5">#REF!</definedName>
    <definedName name="NBVCV">#REF!</definedName>
    <definedName name="NBVGF" localSheetId="5">#REF!</definedName>
    <definedName name="NBVGF">#REF!</definedName>
    <definedName name="NC" localSheetId="5">#REF!</definedName>
    <definedName name="NC">#REF!</definedName>
    <definedName name="Nca" localSheetId="5">#REF!</definedName>
    <definedName name="Nca">#REF!</definedName>
    <definedName name="NCBDFB" localSheetId="5">#REF!</definedName>
    <definedName name="NCBDFB">#REF!</definedName>
    <definedName name="NCBDFBXBVGSD" localSheetId="5">#REF!</definedName>
    <definedName name="NCBDFBXBVGSD">#REF!</definedName>
    <definedName name="NCBF" localSheetId="5">#REF!</definedName>
    <definedName name="NCBF">#REF!</definedName>
    <definedName name="NCBFTKI" localSheetId="5">#REF!</definedName>
    <definedName name="NCBFTKI">#REF!</definedName>
    <definedName name="NCBNFDBH" localSheetId="5">#REF!</definedName>
    <definedName name="NCBNFDBH">#REF!</definedName>
    <definedName name="Ncd" localSheetId="5">#REF!</definedName>
    <definedName name="Ncd">#REF!</definedName>
    <definedName name="NCFBDF" localSheetId="5">#REF!</definedName>
    <definedName name="NCFBDF">#REF!</definedName>
    <definedName name="NCFDFBH" localSheetId="5">#REF!</definedName>
    <definedName name="NCFDFBH">#REF!</definedName>
    <definedName name="ncfv" localSheetId="5">#REF!</definedName>
    <definedName name="ncfv">#REF!</definedName>
    <definedName name="NCV" localSheetId="5">BlankMacro1</definedName>
    <definedName name="NCV">BlankMacro1</definedName>
    <definedName name="NCVBCF" localSheetId="5">#REF!</definedName>
    <definedName name="NCVBCF">#REF!</definedName>
    <definedName name="NCVBDF" localSheetId="5">#REF!</definedName>
    <definedName name="NCVBDF">#REF!</definedName>
    <definedName name="NCVBDFB" localSheetId="5">#REF!</definedName>
    <definedName name="NCVBDFB">#REF!</definedName>
    <definedName name="ncvbn" localSheetId="5">#REF!</definedName>
    <definedName name="ncvbn">#REF!</definedName>
    <definedName name="ND" localSheetId="5">#REF!</definedName>
    <definedName name="ND">#REF!</definedName>
    <definedName name="ndfbg" localSheetId="5">#REF!</definedName>
    <definedName name="ndfbg">#REF!</definedName>
    <definedName name="ndfdv" localSheetId="5">#REF!</definedName>
    <definedName name="ndfdv">#REF!</definedName>
    <definedName name="ndfg" localSheetId="5">#REF!</definedName>
    <definedName name="ndfg">#REF!</definedName>
    <definedName name="ndfgd" localSheetId="5">#REF!</definedName>
    <definedName name="ndfgd">#REF!</definedName>
    <definedName name="NDFGDR" localSheetId="5">#REF!</definedName>
    <definedName name="NDFGDR">#REF!</definedName>
    <definedName name="NDFGDS" localSheetId="5">#REF!</definedName>
    <definedName name="NDFGDS">#REF!</definedName>
    <definedName name="NDFGHDF" localSheetId="5">#REF!</definedName>
    <definedName name="NDFGHDF">#REF!</definedName>
    <definedName name="ndfghr" localSheetId="5">#REF!</definedName>
    <definedName name="ndfghr">#REF!</definedName>
    <definedName name="NDFHRDGH" localSheetId="5">#REF!</definedName>
    <definedName name="NDFHRDGH">#REF!</definedName>
    <definedName name="ndfv" localSheetId="5">#REF!</definedName>
    <definedName name="ndfv">#REF!</definedName>
    <definedName name="NDFXBG" localSheetId="5">#REF!</definedName>
    <definedName name="NDFXBG">#REF!</definedName>
    <definedName name="NDO" localSheetId="5">#REF!</definedName>
    <definedName name="NDO">#REF!</definedName>
    <definedName name="NE" localSheetId="5">#REF!</definedName>
    <definedName name="NE">#REF!</definedName>
    <definedName name="nego검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ERQW" localSheetId="5">#REF!</definedName>
    <definedName name="NERQW">#REF!</definedName>
    <definedName name="Network" localSheetId="5">#REF!</definedName>
    <definedName name="Network">#REF!</definedName>
    <definedName name="NEW" localSheetId="5">#REF!</definedName>
    <definedName name="NEW">#REF!</definedName>
    <definedName name="NEWNAME" hidden="1">{#N/A,#N/A,FALSE,"CCTV"}</definedName>
    <definedName name="NF" localSheetId="5">#REF!</definedName>
    <definedName name="NF">#REF!</definedName>
    <definedName name="NFB" localSheetId="5">#REF!</definedName>
    <definedName name="NFB">#REF!</definedName>
    <definedName name="NFBFDB" localSheetId="5">#REF!</definedName>
    <definedName name="NFBFDB">#REF!</definedName>
    <definedName name="NFCBHDF" localSheetId="5">#REF!</definedName>
    <definedName name="NFCBHDF">#REF!</definedName>
    <definedName name="NfConst" localSheetId="5">#REF!</definedName>
    <definedName name="NfConst">#REF!</definedName>
    <definedName name="NFDBDF" localSheetId="5">#REF!</definedName>
    <definedName name="NFDBDF">#REF!</definedName>
    <definedName name="nfdg" localSheetId="5">#REF!</definedName>
    <definedName name="nfdg">#REF!</definedName>
    <definedName name="nfdgrf" localSheetId="5">#REF!</definedName>
    <definedName name="nfdgrf">#REF!</definedName>
    <definedName name="NfFinal" localSheetId="5">#REF!</definedName>
    <definedName name="NfFinal">#REF!</definedName>
    <definedName name="NFG" localSheetId="5">BlankMacro1</definedName>
    <definedName name="NFG">BlankMacro1</definedName>
    <definedName name="NFGDRG" localSheetId="5">#REF!</definedName>
    <definedName name="NFGDRG">#REF!</definedName>
    <definedName name="NFGH" localSheetId="5">BlankMacro1</definedName>
    <definedName name="NFGH">BlankMacro1</definedName>
    <definedName name="NFGHD" localSheetId="5">#REF!</definedName>
    <definedName name="NFGHD">#REF!</definedName>
    <definedName name="NFGHER" localSheetId="5">#REF!</definedName>
    <definedName name="NFGHER">#REF!</definedName>
    <definedName name="NFGHTFHT" localSheetId="5">#REF!</definedName>
    <definedName name="NFGHTFHT">#REF!</definedName>
    <definedName name="nfgth" localSheetId="5">#REF!</definedName>
    <definedName name="nfgth">#REF!</definedName>
    <definedName name="nfhtrh" localSheetId="5">#REF!</definedName>
    <definedName name="nfhtrh">#REF!</definedName>
    <definedName name="NFHTY" localSheetId="5">#REF!</definedName>
    <definedName name="NFHTY">#REF!</definedName>
    <definedName name="nftghtr" localSheetId="5">#REF!</definedName>
    <definedName name="nftghtr">#REF!</definedName>
    <definedName name="NFTRHER" localSheetId="5">#REF!</definedName>
    <definedName name="NFTRHER">#REF!</definedName>
    <definedName name="NFTRR" localSheetId="5">#REF!</definedName>
    <definedName name="NFTRR">#REF!</definedName>
    <definedName name="NGBVFNGF" localSheetId="5">#REF!</definedName>
    <definedName name="NGBVFNGF">#REF!</definedName>
    <definedName name="NGCBDF" localSheetId="5">#REF!</definedName>
    <definedName name="NGCBDF">#REF!</definedName>
    <definedName name="NGCFF" localSheetId="5">#REF!</definedName>
    <definedName name="NGCFF">#REF!</definedName>
    <definedName name="NGCGDFG" localSheetId="5">#REF!</definedName>
    <definedName name="NGCGDFG">#REF!</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FBNF" localSheetId="5">#REF!</definedName>
    <definedName name="NGFBNF">#REF!</definedName>
    <definedName name="ngfcbdr" localSheetId="5">#REF!</definedName>
    <definedName name="ngfcbdr">#REF!</definedName>
    <definedName name="ngfed" localSheetId="5">#REF!</definedName>
    <definedName name="ngfed">#REF!</definedName>
    <definedName name="ngferqw" localSheetId="5">#REF!</definedName>
    <definedName name="ngferqw">#REF!</definedName>
    <definedName name="NGFFTG" localSheetId="5">#REF!</definedName>
    <definedName name="NGFFTG">#REF!</definedName>
    <definedName name="NGFFTH" localSheetId="5">#REF!</definedName>
    <definedName name="NGFFTH">#REF!</definedName>
    <definedName name="NGFH" localSheetId="5">#REF!</definedName>
    <definedName name="NGFH">#REF!</definedName>
    <definedName name="NGFHDFH" localSheetId="5">#REF!</definedName>
    <definedName name="NGFHDFH">#REF!</definedName>
    <definedName name="NGFHFTH" localSheetId="5">#REF!</definedName>
    <definedName name="NGFHFTH">#REF!</definedName>
    <definedName name="ngfhrg" localSheetId="5">#REF!</definedName>
    <definedName name="ngfhrg">#REF!</definedName>
    <definedName name="NGFHT" localSheetId="5">#REF!</definedName>
    <definedName name="NGFHT">#REF!</definedName>
    <definedName name="NGFHTRHY" localSheetId="5">#REF!</definedName>
    <definedName name="NGFHTRHY">#REF!</definedName>
    <definedName name="ngfr" localSheetId="5">#REF!</definedName>
    <definedName name="ngfr">#REF!</definedName>
    <definedName name="NGGFH" localSheetId="5">#REF!</definedName>
    <definedName name="NGGFH">#REF!</definedName>
    <definedName name="NGH" localSheetId="5">#REF!</definedName>
    <definedName name="NGH">#REF!</definedName>
    <definedName name="NGNHGF" localSheetId="5">#REF!</definedName>
    <definedName name="NGNHGF">#REF!</definedName>
    <definedName name="NGVFNGF" localSheetId="5">#REF!</definedName>
    <definedName name="NGVFNGF">#REF!</definedName>
    <definedName name="NH" localSheetId="5">#REF!</definedName>
    <definedName name="NH">#REF!</definedName>
    <definedName name="NH3N" localSheetId="5">#REF!</definedName>
    <definedName name="NH3N">#REF!</definedName>
    <definedName name="NHFDHTR" localSheetId="5">#REF!</definedName>
    <definedName name="NHFDHTR">#REF!</definedName>
    <definedName name="NHFGDF" localSheetId="5">#REF!</definedName>
    <definedName name="NHFGDF">#REF!</definedName>
    <definedName name="NHJKDT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HL" localSheetId="5">#REF!</definedName>
    <definedName name="NHL">#REF!</definedName>
    <definedName name="NHM" localSheetId="5">#REF!</definedName>
    <definedName name="NHM">#REF!</definedName>
    <definedName name="NI" localSheetId="5">#REF!</definedName>
    <definedName name="NI">#REF!</definedName>
    <definedName name="njewtf" localSheetId="5">#REF!</definedName>
    <definedName name="njewtf">#REF!</definedName>
    <definedName name="NJS" localSheetId="5">#REF!</definedName>
    <definedName name="NJS">#REF!</definedName>
    <definedName name="NKDT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KL" localSheetId="5">BlankMacro1</definedName>
    <definedName name="NKL">BlankMacro1</definedName>
    <definedName name="NL" localSheetId="5">#REF!</definedName>
    <definedName name="NL">#REF!</definedName>
    <definedName name="NM" localSheetId="5">#REF!</definedName>
    <definedName name="NM">#REF!</definedName>
    <definedName name="NMB" localSheetId="5">[7]기본DATA!#REF!</definedName>
    <definedName name="NMB">[7]기본DATA!#REF!</definedName>
    <definedName name="NMBVCG" localSheetId="5">#REF!</definedName>
    <definedName name="NMBVCG">#REF!</definedName>
    <definedName name="NMCZERSE" localSheetId="5">#REF!</definedName>
    <definedName name="NMCZERSE">#REF!</definedName>
    <definedName name="NMFTHT" localSheetId="5">#REF!</definedName>
    <definedName name="NMFTHT">#REF!</definedName>
    <definedName name="NMGFH" localSheetId="5">#REF!</definedName>
    <definedName name="NMGFH">#REF!</definedName>
    <definedName name="nmk" localSheetId="5">BlankMacro1</definedName>
    <definedName name="nmk">BlankMacro1</definedName>
    <definedName name="nmm" localSheetId="5">BlankMacro1</definedName>
    <definedName name="nmm">BlankMacro1</definedName>
    <definedName name="NMRFT" localSheetId="5">#REF!</definedName>
    <definedName name="NMRFT">#REF!</definedName>
    <definedName name="nn" localSheetId="5">#REF!</definedName>
    <definedName name="nn">#REF!</definedName>
    <definedName name="nnhnhd" localSheetId="5" hidden="1">#REF!</definedName>
    <definedName name="nnhnhd" hidden="1">#REF!</definedName>
    <definedName name="NNN" localSheetId="5">#REF!</definedName>
    <definedName name="NNN">#REF!</definedName>
    <definedName name="nnnn" localSheetId="5">#REF!</definedName>
    <definedName name="nnnn">#REF!</definedName>
    <definedName name="NNNNN" localSheetId="5">#REF!</definedName>
    <definedName name="NNNNN">#REF!</definedName>
    <definedName name="NO" localSheetId="5">#REF!</definedName>
    <definedName name="NO">#REF!</definedName>
    <definedName name="NO." localSheetId="5">#REF!</definedName>
    <definedName name="NO.">#REF!</definedName>
    <definedName name="no.1" localSheetId="5">#REF!</definedName>
    <definedName name="no.1">#REF!</definedName>
    <definedName name="no.10" localSheetId="5">#REF!</definedName>
    <definedName name="no.10">#REF!</definedName>
    <definedName name="no.100" localSheetId="5">#REF!</definedName>
    <definedName name="no.100">#REF!</definedName>
    <definedName name="no.101" localSheetId="5">#REF!</definedName>
    <definedName name="no.101">#REF!</definedName>
    <definedName name="no.102" localSheetId="5">#REF!</definedName>
    <definedName name="no.102">#REF!</definedName>
    <definedName name="no.103" localSheetId="5">#REF!</definedName>
    <definedName name="no.103">#REF!</definedName>
    <definedName name="no.104" localSheetId="5">#REF!</definedName>
    <definedName name="no.104">#REF!</definedName>
    <definedName name="no.105" localSheetId="5">#REF!</definedName>
    <definedName name="no.105">#REF!</definedName>
    <definedName name="no.106" localSheetId="5">#REF!</definedName>
    <definedName name="no.106">#REF!</definedName>
    <definedName name="no.107" localSheetId="5">#REF!</definedName>
    <definedName name="no.107">#REF!</definedName>
    <definedName name="no.108" localSheetId="5">#REF!</definedName>
    <definedName name="no.108">#REF!</definedName>
    <definedName name="no.109" localSheetId="5">#REF!</definedName>
    <definedName name="no.109">#REF!</definedName>
    <definedName name="no.11" localSheetId="5">#REF!</definedName>
    <definedName name="no.11">#REF!</definedName>
    <definedName name="no.110" localSheetId="5">#REF!</definedName>
    <definedName name="no.110">#REF!</definedName>
    <definedName name="no.111" localSheetId="5">#REF!</definedName>
    <definedName name="no.111">#REF!</definedName>
    <definedName name="no.112" localSheetId="5">#REF!</definedName>
    <definedName name="no.112">#REF!</definedName>
    <definedName name="no.113" localSheetId="5">#REF!</definedName>
    <definedName name="no.113">#REF!</definedName>
    <definedName name="no.114" localSheetId="5">#REF!</definedName>
    <definedName name="no.114">#REF!</definedName>
    <definedName name="no.115" localSheetId="5">#REF!</definedName>
    <definedName name="no.115">#REF!</definedName>
    <definedName name="no.116" localSheetId="5">#REF!</definedName>
    <definedName name="no.116">#REF!</definedName>
    <definedName name="no.117" localSheetId="5">#REF!</definedName>
    <definedName name="no.117">#REF!</definedName>
    <definedName name="no.118" localSheetId="5">#REF!</definedName>
    <definedName name="no.118">#REF!</definedName>
    <definedName name="no.119" localSheetId="5">#REF!</definedName>
    <definedName name="no.119">#REF!</definedName>
    <definedName name="no.12" localSheetId="5">#REF!</definedName>
    <definedName name="no.12">#REF!</definedName>
    <definedName name="no.120" localSheetId="5">#REF!</definedName>
    <definedName name="no.120">#REF!</definedName>
    <definedName name="no.121" localSheetId="5">#REF!</definedName>
    <definedName name="no.121">#REF!</definedName>
    <definedName name="no.122" localSheetId="5">#REF!</definedName>
    <definedName name="no.122">#REF!</definedName>
    <definedName name="no.123" localSheetId="5">#REF!</definedName>
    <definedName name="no.123">#REF!</definedName>
    <definedName name="no.124" localSheetId="5">#REF!</definedName>
    <definedName name="no.124">#REF!</definedName>
    <definedName name="no.125" localSheetId="5">#REF!</definedName>
    <definedName name="no.125">#REF!</definedName>
    <definedName name="no.126" localSheetId="5">#REF!</definedName>
    <definedName name="no.126">#REF!</definedName>
    <definedName name="no.127" localSheetId="5">#REF!</definedName>
    <definedName name="no.127">#REF!</definedName>
    <definedName name="no.128" localSheetId="5">#REF!</definedName>
    <definedName name="no.128">#REF!</definedName>
    <definedName name="no.129" localSheetId="5">#REF!</definedName>
    <definedName name="no.129">#REF!</definedName>
    <definedName name="no.129a1" localSheetId="5">#REF!</definedName>
    <definedName name="no.129a1">#REF!</definedName>
    <definedName name="no.129a10" localSheetId="5">#REF!</definedName>
    <definedName name="no.129a10">#REF!</definedName>
    <definedName name="no.129a2" localSheetId="5">#REF!</definedName>
    <definedName name="no.129a2">#REF!</definedName>
    <definedName name="no.129a3" localSheetId="5">#REF!</definedName>
    <definedName name="no.129a3">#REF!</definedName>
    <definedName name="no.129a4" localSheetId="5">#REF!</definedName>
    <definedName name="no.129a4">#REF!</definedName>
    <definedName name="no.129a5" localSheetId="5">#REF!</definedName>
    <definedName name="no.129a5">#REF!</definedName>
    <definedName name="no.129a6" localSheetId="5">#REF!</definedName>
    <definedName name="no.129a6">#REF!</definedName>
    <definedName name="no.129a7" localSheetId="5">#REF!</definedName>
    <definedName name="no.129a7">#REF!</definedName>
    <definedName name="no.129a8" localSheetId="5">#REF!</definedName>
    <definedName name="no.129a8">#REF!</definedName>
    <definedName name="no.129a9" localSheetId="5">#REF!</definedName>
    <definedName name="no.129a9">#REF!</definedName>
    <definedName name="no.129a91" localSheetId="5">#REF!</definedName>
    <definedName name="no.129a91">#REF!</definedName>
    <definedName name="no.129s" localSheetId="5">#REF!</definedName>
    <definedName name="no.129s">#REF!</definedName>
    <definedName name="no.13" localSheetId="5">#REF!</definedName>
    <definedName name="no.13">#REF!</definedName>
    <definedName name="no.130" localSheetId="5">#REF!</definedName>
    <definedName name="no.130">#REF!</definedName>
    <definedName name="no.130a1" localSheetId="5">#REF!</definedName>
    <definedName name="no.130a1">#REF!</definedName>
    <definedName name="no.130a10" localSheetId="5">#REF!</definedName>
    <definedName name="no.130a10">#REF!</definedName>
    <definedName name="no.130a2" localSheetId="5">#REF!</definedName>
    <definedName name="no.130a2">#REF!</definedName>
    <definedName name="no.130a3" localSheetId="5">#REF!</definedName>
    <definedName name="no.130a3">#REF!</definedName>
    <definedName name="no.130a4" localSheetId="5">#REF!</definedName>
    <definedName name="no.130a4">#REF!</definedName>
    <definedName name="no.130a5" localSheetId="5">#REF!</definedName>
    <definedName name="no.130a5">#REF!</definedName>
    <definedName name="no.130a6" localSheetId="5">#REF!</definedName>
    <definedName name="no.130a6">#REF!</definedName>
    <definedName name="no.130a7" localSheetId="5">#REF!</definedName>
    <definedName name="no.130a7">#REF!</definedName>
    <definedName name="no.130a8" localSheetId="5">#REF!</definedName>
    <definedName name="no.130a8">#REF!</definedName>
    <definedName name="no.130a9" localSheetId="5">#REF!</definedName>
    <definedName name="no.130a9">#REF!</definedName>
    <definedName name="no.130a91" localSheetId="5">#REF!</definedName>
    <definedName name="no.130a91">#REF!</definedName>
    <definedName name="no.130s" localSheetId="5">#REF!</definedName>
    <definedName name="no.130s">#REF!</definedName>
    <definedName name="no.14" localSheetId="5">#REF!</definedName>
    <definedName name="no.14">#REF!</definedName>
    <definedName name="no.15" localSheetId="5">#REF!</definedName>
    <definedName name="no.15">#REF!</definedName>
    <definedName name="no.16" localSheetId="5">#REF!</definedName>
    <definedName name="no.16">#REF!</definedName>
    <definedName name="no.17" localSheetId="5">#REF!</definedName>
    <definedName name="no.17">#REF!</definedName>
    <definedName name="no.18" localSheetId="5">#REF!</definedName>
    <definedName name="no.18">#REF!</definedName>
    <definedName name="no.19" localSheetId="5">#REF!</definedName>
    <definedName name="no.19">#REF!</definedName>
    <definedName name="no.2" localSheetId="5">#REF!</definedName>
    <definedName name="no.2">#REF!</definedName>
    <definedName name="no.20" localSheetId="5">#REF!</definedName>
    <definedName name="no.20">#REF!</definedName>
    <definedName name="no.21" localSheetId="5">#REF!</definedName>
    <definedName name="no.21">#REF!</definedName>
    <definedName name="no.22" localSheetId="5">#REF!</definedName>
    <definedName name="no.22">#REF!</definedName>
    <definedName name="no.23" localSheetId="5">#REF!</definedName>
    <definedName name="no.23">#REF!</definedName>
    <definedName name="no.24" localSheetId="5">#REF!</definedName>
    <definedName name="no.24">#REF!</definedName>
    <definedName name="no.25" localSheetId="5">#REF!</definedName>
    <definedName name="no.25">#REF!</definedName>
    <definedName name="no.26" localSheetId="5">#REF!</definedName>
    <definedName name="no.26">#REF!</definedName>
    <definedName name="no.27" localSheetId="5">#REF!</definedName>
    <definedName name="no.27">#REF!</definedName>
    <definedName name="no.28" localSheetId="5">#REF!</definedName>
    <definedName name="no.28">#REF!</definedName>
    <definedName name="no.29" localSheetId="5">#REF!</definedName>
    <definedName name="no.29">#REF!</definedName>
    <definedName name="no.3" localSheetId="5">#REF!</definedName>
    <definedName name="no.3">#REF!</definedName>
    <definedName name="no.30" localSheetId="5">#REF!</definedName>
    <definedName name="no.30">#REF!</definedName>
    <definedName name="no.31" localSheetId="5">#REF!</definedName>
    <definedName name="no.31">#REF!</definedName>
    <definedName name="no.32" localSheetId="5">#REF!</definedName>
    <definedName name="no.32">#REF!</definedName>
    <definedName name="no.33" localSheetId="5">#REF!</definedName>
    <definedName name="no.33">#REF!</definedName>
    <definedName name="no.34" localSheetId="5">#REF!</definedName>
    <definedName name="no.34">#REF!</definedName>
    <definedName name="no.35" localSheetId="5">#REF!</definedName>
    <definedName name="no.35">#REF!</definedName>
    <definedName name="no.36" localSheetId="5">#REF!</definedName>
    <definedName name="no.36">#REF!</definedName>
    <definedName name="no.37" localSheetId="5">#REF!</definedName>
    <definedName name="no.37">#REF!</definedName>
    <definedName name="no.38" localSheetId="5">#REF!</definedName>
    <definedName name="no.38">#REF!</definedName>
    <definedName name="no.39" localSheetId="5">#REF!</definedName>
    <definedName name="no.39">#REF!</definedName>
    <definedName name="no.4" localSheetId="5">#REF!</definedName>
    <definedName name="no.4">#REF!</definedName>
    <definedName name="no.40" localSheetId="5">#REF!</definedName>
    <definedName name="no.40">#REF!</definedName>
    <definedName name="no.41" localSheetId="5">#REF!</definedName>
    <definedName name="no.41">#REF!</definedName>
    <definedName name="no.42" localSheetId="5">#REF!</definedName>
    <definedName name="no.42">#REF!</definedName>
    <definedName name="no.43" localSheetId="5">#REF!</definedName>
    <definedName name="no.43">#REF!</definedName>
    <definedName name="no.44" localSheetId="5">#REF!</definedName>
    <definedName name="no.44">#REF!</definedName>
    <definedName name="no.45" localSheetId="5">#REF!</definedName>
    <definedName name="no.45">#REF!</definedName>
    <definedName name="no.46" localSheetId="5">#REF!</definedName>
    <definedName name="no.46">#REF!</definedName>
    <definedName name="no.47" localSheetId="5">#REF!</definedName>
    <definedName name="no.47">#REF!</definedName>
    <definedName name="no.48" localSheetId="5">#REF!</definedName>
    <definedName name="no.48">#REF!</definedName>
    <definedName name="no.49" localSheetId="5">#REF!</definedName>
    <definedName name="no.49">#REF!</definedName>
    <definedName name="no.5" localSheetId="5">#REF!</definedName>
    <definedName name="no.5">#REF!</definedName>
    <definedName name="no.50" localSheetId="5">#REF!</definedName>
    <definedName name="no.50">#REF!</definedName>
    <definedName name="no.51" localSheetId="5">#REF!</definedName>
    <definedName name="no.51">#REF!</definedName>
    <definedName name="no.52" localSheetId="5">#REF!</definedName>
    <definedName name="no.52">#REF!</definedName>
    <definedName name="no.53" localSheetId="5">#REF!</definedName>
    <definedName name="no.53">#REF!</definedName>
    <definedName name="no.54" localSheetId="5">#REF!</definedName>
    <definedName name="no.54">#REF!</definedName>
    <definedName name="no.55" localSheetId="5">#REF!</definedName>
    <definedName name="no.55">#REF!</definedName>
    <definedName name="no.56" localSheetId="5">#REF!</definedName>
    <definedName name="no.56">#REF!</definedName>
    <definedName name="no.57" localSheetId="5">#REF!</definedName>
    <definedName name="no.57">#REF!</definedName>
    <definedName name="no.58" localSheetId="5">#REF!</definedName>
    <definedName name="no.58">#REF!</definedName>
    <definedName name="no.59" localSheetId="5">#REF!</definedName>
    <definedName name="no.59">#REF!</definedName>
    <definedName name="no.6" localSheetId="5">#REF!</definedName>
    <definedName name="no.6">#REF!</definedName>
    <definedName name="no.60" localSheetId="5">#REF!</definedName>
    <definedName name="no.60">#REF!</definedName>
    <definedName name="no.61" localSheetId="5">#REF!</definedName>
    <definedName name="no.61">#REF!</definedName>
    <definedName name="no.62" localSheetId="5">#REF!</definedName>
    <definedName name="no.62">#REF!</definedName>
    <definedName name="no.63" localSheetId="5">#REF!</definedName>
    <definedName name="no.63">#REF!</definedName>
    <definedName name="no.64" localSheetId="5">#REF!</definedName>
    <definedName name="no.64">#REF!</definedName>
    <definedName name="no.65" localSheetId="5">#REF!</definedName>
    <definedName name="no.65">#REF!</definedName>
    <definedName name="no.66" localSheetId="5">#REF!</definedName>
    <definedName name="no.66">#REF!</definedName>
    <definedName name="no.67" localSheetId="5">#REF!</definedName>
    <definedName name="no.67">#REF!</definedName>
    <definedName name="no.68" localSheetId="5">#REF!</definedName>
    <definedName name="no.68">#REF!</definedName>
    <definedName name="no.69" localSheetId="5">#REF!</definedName>
    <definedName name="no.69">#REF!</definedName>
    <definedName name="no.7" localSheetId="5">#REF!</definedName>
    <definedName name="no.7">#REF!</definedName>
    <definedName name="no.70" localSheetId="5">#REF!</definedName>
    <definedName name="no.70">#REF!</definedName>
    <definedName name="no.71" localSheetId="5">#REF!</definedName>
    <definedName name="no.71">#REF!</definedName>
    <definedName name="no.72" localSheetId="5">#REF!</definedName>
    <definedName name="no.72">#REF!</definedName>
    <definedName name="no.73" localSheetId="5">#REF!</definedName>
    <definedName name="no.73">#REF!</definedName>
    <definedName name="no.74" localSheetId="5">#REF!</definedName>
    <definedName name="no.74">#REF!</definedName>
    <definedName name="no.75" localSheetId="5">#REF!</definedName>
    <definedName name="no.75">#REF!</definedName>
    <definedName name="no.76" localSheetId="5">#REF!</definedName>
    <definedName name="no.76">#REF!</definedName>
    <definedName name="no.77" localSheetId="5">#REF!</definedName>
    <definedName name="no.77">#REF!</definedName>
    <definedName name="no.78" localSheetId="5">#REF!</definedName>
    <definedName name="no.78">#REF!</definedName>
    <definedName name="no.79" localSheetId="5">#REF!</definedName>
    <definedName name="no.79">#REF!</definedName>
    <definedName name="no.8" localSheetId="5">#REF!</definedName>
    <definedName name="no.8">#REF!</definedName>
    <definedName name="no.80" localSheetId="5">#REF!</definedName>
    <definedName name="no.80">#REF!</definedName>
    <definedName name="no.81" localSheetId="5">#REF!</definedName>
    <definedName name="no.81">#REF!</definedName>
    <definedName name="no.82" localSheetId="5">#REF!</definedName>
    <definedName name="no.82">#REF!</definedName>
    <definedName name="no.83" localSheetId="5">#REF!</definedName>
    <definedName name="no.83">#REF!</definedName>
    <definedName name="no.84" localSheetId="5">#REF!</definedName>
    <definedName name="no.84">#REF!</definedName>
    <definedName name="no.85" localSheetId="5">#REF!</definedName>
    <definedName name="no.85">#REF!</definedName>
    <definedName name="no.86" localSheetId="5">#REF!</definedName>
    <definedName name="no.86">#REF!</definedName>
    <definedName name="no.87" localSheetId="5">#REF!</definedName>
    <definedName name="no.87">#REF!</definedName>
    <definedName name="no.88" localSheetId="5">#REF!</definedName>
    <definedName name="no.88">#REF!</definedName>
    <definedName name="no.89" localSheetId="5">#REF!</definedName>
    <definedName name="no.89">#REF!</definedName>
    <definedName name="no.9" localSheetId="5">#REF!</definedName>
    <definedName name="no.9">#REF!</definedName>
    <definedName name="no.90" localSheetId="5">#REF!</definedName>
    <definedName name="no.90">#REF!</definedName>
    <definedName name="no.91" localSheetId="5">#REF!</definedName>
    <definedName name="no.91">#REF!</definedName>
    <definedName name="no.92" localSheetId="5">#REF!</definedName>
    <definedName name="no.92">#REF!</definedName>
    <definedName name="no.93" localSheetId="5">#REF!</definedName>
    <definedName name="no.93">#REF!</definedName>
    <definedName name="no.94" localSheetId="5">#REF!</definedName>
    <definedName name="no.94">#REF!</definedName>
    <definedName name="no.95" localSheetId="5">#REF!</definedName>
    <definedName name="no.95">#REF!</definedName>
    <definedName name="no.96" localSheetId="5">#REF!</definedName>
    <definedName name="no.96">#REF!</definedName>
    <definedName name="no.97" localSheetId="5">#REF!</definedName>
    <definedName name="no.97">#REF!</definedName>
    <definedName name="no.98" localSheetId="5">#REF!</definedName>
    <definedName name="no.98">#REF!</definedName>
    <definedName name="no.99" localSheetId="5">#REF!</definedName>
    <definedName name="no.99">#REF!</definedName>
    <definedName name="NO2N" localSheetId="5">#REF!</definedName>
    <definedName name="NO2N">#REF!</definedName>
    <definedName name="NO3N" localSheetId="5">#REF!</definedName>
    <definedName name="NO3N">#REF!</definedName>
    <definedName name="no4fix" localSheetId="5">#REF!</definedName>
    <definedName name="no4fix">#REF!</definedName>
    <definedName name="NoCon" localSheetId="5">#REF!</definedName>
    <definedName name="NoCon">#REF!</definedName>
    <definedName name="NOIM" localSheetId="5">#REF!</definedName>
    <definedName name="NOIM">#REF!</definedName>
    <definedName name="NOMU" localSheetId="5">#REF!</definedName>
    <definedName name="NOMU">#REF!</definedName>
    <definedName name="NOMUBY" localSheetId="5">#REF!</definedName>
    <definedName name="NOMUBY">#REF!</definedName>
    <definedName name="NOMUD" localSheetId="5">#REF!</definedName>
    <definedName name="NOMUD">#REF!</definedName>
    <definedName name="NOMUDK" localSheetId="5">#REF!</definedName>
    <definedName name="NOMUDK">#REF!</definedName>
    <definedName name="NOMUNA" localSheetId="5">#REF!</definedName>
    <definedName name="NOMUNA">#REF!</definedName>
    <definedName name="NOMUNE" localSheetId="5">#REF!</definedName>
    <definedName name="NOMUNE">#REF!</definedName>
    <definedName name="NOT" localSheetId="5">#REF!</definedName>
    <definedName name="NOT">#REF!</definedName>
    <definedName name="NOTCH" localSheetId="5">#REF!</definedName>
    <definedName name="NOTCH">#REF!</definedName>
    <definedName name="notch1" localSheetId="5">#REF!</definedName>
    <definedName name="notch1">#REF!</definedName>
    <definedName name="notch2" localSheetId="5">#REF!</definedName>
    <definedName name="notch2">#REF!</definedName>
    <definedName name="NOTE" localSheetId="5">#REF!</definedName>
    <definedName name="NOTE">#REF!</definedName>
    <definedName name="now_ef" localSheetId="5">#REF!</definedName>
    <definedName name="now_ef">#REF!</definedName>
    <definedName name="now_iv" localSheetId="5">#REF!</definedName>
    <definedName name="now_iv">#REF!</definedName>
    <definedName name="NP" localSheetId="5">#REF!</definedName>
    <definedName name="NP">#REF!</definedName>
    <definedName name="NPG" localSheetId="5">#REF!</definedName>
    <definedName name="NPG">#REF!</definedName>
    <definedName name="NPI" localSheetId="5">#REF!</definedName>
    <definedName name="NPI">#REF!</definedName>
    <definedName name="NPZ" localSheetId="5">#REF!</definedName>
    <definedName name="NPZ">#REF!</definedName>
    <definedName name="NR" localSheetId="5">BlankMacro1</definedName>
    <definedName name="NR">BlankMacro1</definedName>
    <definedName name="nrf" localSheetId="5">#REF!</definedName>
    <definedName name="nrf">#REF!</definedName>
    <definedName name="NS" localSheetId="5">#REF!</definedName>
    <definedName name="NS">#REF!</definedName>
    <definedName name="NSA" localSheetId="5">#REF!</definedName>
    <definedName name="NSA">#REF!</definedName>
    <definedName name="NSC" localSheetId="5">#REF!</definedName>
    <definedName name="NSC">#REF!</definedName>
    <definedName name="NSD" localSheetId="5">#REF!</definedName>
    <definedName name="NSD">#REF!</definedName>
    <definedName name="NSE" localSheetId="5">#REF!</definedName>
    <definedName name="NSE">#REF!</definedName>
    <definedName name="NSH" localSheetId="5">#REF!</definedName>
    <definedName name="NSH">#REF!</definedName>
    <definedName name="NSO" localSheetId="5">#REF!</definedName>
    <definedName name="NSO">#REF!</definedName>
    <definedName name="NSP" localSheetId="5">#REF!</definedName>
    <definedName name="NSP">#REF!</definedName>
    <definedName name="NST" localSheetId="5">#REF!</definedName>
    <definedName name="NST">#REF!</definedName>
    <definedName name="NSV" localSheetId="5">#REF!</definedName>
    <definedName name="NSV">#REF!</definedName>
    <definedName name="NT" localSheetId="5">BlankMacro1</definedName>
    <definedName name="NT">BlankMacro1</definedName>
    <definedName name="NTFT" localSheetId="5">BlankMacro1</definedName>
    <definedName name="NTFT">BlankMacro1</definedName>
    <definedName name="null" localSheetId="5">#REF!</definedName>
    <definedName name="null">#REF!</definedName>
    <definedName name="NUM" localSheetId="5">#REF!</definedName>
    <definedName name="NUM">#REF!</definedName>
    <definedName name="NUMBER" localSheetId="5">#REF!</definedName>
    <definedName name="NUMBER">#REF!</definedName>
    <definedName name="NVBVV" localSheetId="5">#REF!</definedName>
    <definedName name="NVBVV">#REF!</definedName>
    <definedName name="NVCGFCB" localSheetId="5">#REF!</definedName>
    <definedName name="NVCGFCB">#REF!</definedName>
    <definedName name="NVCXDFVGSD" localSheetId="5">#REF!</definedName>
    <definedName name="NVCXDFVGSD">#REF!</definedName>
    <definedName name="NVGFH" localSheetId="5">#REF!</definedName>
    <definedName name="NVGFH">#REF!</definedName>
    <definedName name="nvht" localSheetId="5">#REF!</definedName>
    <definedName name="nvht">#REF!</definedName>
    <definedName name="nvm" localSheetId="5">#REF!</definedName>
    <definedName name="nvm">#REF!</definedName>
    <definedName name="NVN" localSheetId="5">#REF!</definedName>
    <definedName name="NVN">#REF!</definedName>
    <definedName name="nx" localSheetId="5">#REF!</definedName>
    <definedName name="nx">#REF!</definedName>
    <definedName name="NY" localSheetId="5">BlankMacro1</definedName>
    <definedName name="NY">BlankMacro1</definedName>
    <definedName name="n이" localSheetId="5">#REF!</definedName>
    <definedName name="n이">#REF!</definedName>
    <definedName name="n이_1" localSheetId="5">#REF!</definedName>
    <definedName name="n이_1">#REF!</definedName>
    <definedName name="n이_2" localSheetId="5">#REF!</definedName>
    <definedName name="n이_2">#REF!</definedName>
    <definedName name="n일" localSheetId="5">#REF!</definedName>
    <definedName name="n일">#REF!</definedName>
    <definedName name="N치" localSheetId="5">#REF!</definedName>
    <definedName name="N치">#REF!</definedName>
    <definedName name="O" localSheetId="5">#REF!</definedName>
    <definedName name="O">#REF!</definedName>
    <definedName name="o_m" localSheetId="5">#REF!</definedName>
    <definedName name="o_m">#REF!</definedName>
    <definedName name="O19.3" localSheetId="5">#REF!</definedName>
    <definedName name="O19.3">#REF!</definedName>
    <definedName name="ODD" hidden="1">{#N/A,#N/A,FALSE,"명세표"}</definedName>
    <definedName name="ODH" localSheetId="5" hidden="1">#REF!</definedName>
    <definedName name="ODH" hidden="1">#REF!</definedName>
    <definedName name="OGHFHJ" localSheetId="5">#REF!</definedName>
    <definedName name="OGHFHJ">#REF!</definedName>
    <definedName name="oghn" localSheetId="5">#REF!</definedName>
    <definedName name="oghn">#REF!</definedName>
    <definedName name="OH" hidden="1">{#N/A,#N/A,FALSE,"명세표"}</definedName>
    <definedName name="OHH" hidden="1">{#N/A,#N/A,FALSE,"명세표"}</definedName>
    <definedName name="OHJH" localSheetId="5">#REF!</definedName>
    <definedName name="OHJH">#REF!</definedName>
    <definedName name="OHJUJGH" localSheetId="5">#REF!</definedName>
    <definedName name="OHJUJGH">#REF!</definedName>
    <definedName name="OI" hidden="1">'[16]도체종-상수표'!$O$202:$O$271</definedName>
    <definedName name="oi8uip" hidden="1">{#N/A,#N/A,FALSE,"이정표"}</definedName>
    <definedName name="OIL" hidden="1">{"'용역비'!$A$4:$C$8"}</definedName>
    <definedName name="OIO" localSheetId="5">#REF!</definedName>
    <definedName name="OIO">#REF!</definedName>
    <definedName name="OIU" localSheetId="5">BlankMacro1</definedName>
    <definedName name="OIU">BlankMacro1</definedName>
    <definedName name="oiuo" hidden="1">{#N/A,#N/A,FALSE,"배수2"}</definedName>
    <definedName name="oiuyo" hidden="1">{#N/A,#N/A,FALSE,"부대1"}</definedName>
    <definedName name="OIYUHJYT" localSheetId="5">#REF!</definedName>
    <definedName name="OIYUHJYT">#REF!</definedName>
    <definedName name="OJMKGHN" localSheetId="5">#REF!</definedName>
    <definedName name="OJMKGHN">#REF!</definedName>
    <definedName name="ok" hidden="1">{#N/A,#N/A,FALSE,"2~8번"}</definedName>
    <definedName name="okik" localSheetId="5">#REF!</definedName>
    <definedName name="okik">#REF!</definedName>
    <definedName name="okpk" localSheetId="5">#REF!</definedName>
    <definedName name="okpk">#REF!</definedName>
    <definedName name="OL" localSheetId="5">BlankMacro1</definedName>
    <definedName name="OL">BlankMacro1</definedName>
    <definedName name="old예산" hidden="1">{#N/A,#N/A,TRUE,"손익보고"}</definedName>
    <definedName name="OLIKUJ" localSheetId="5">#REF!</definedName>
    <definedName name="OLIKUJ">#REF!</definedName>
    <definedName name="one" localSheetId="5">#REF!</definedName>
    <definedName name="one">#REF!</definedName>
    <definedName name="OO" localSheetId="5">#REF!</definedName>
    <definedName name="OO">#REF!</definedName>
    <definedName name="ooo" localSheetId="5" hidden="1">#REF!</definedName>
    <definedName name="ooo" hidden="1">#REF!</definedName>
    <definedName name="oooo" localSheetId="5">#REF!</definedName>
    <definedName name="oooo">#REF!</definedName>
    <definedName name="ooooo" localSheetId="5" hidden="1">#REF!</definedName>
    <definedName name="ooooo" hidden="1">#REF!</definedName>
    <definedName name="oooooo" hidden="1">{"'자리배치도'!$AG$1:$CI$28"}</definedName>
    <definedName name="ooooooo" hidden="1">{#N/A,#N/A,FALSE,"운반시간"}</definedName>
    <definedName name="oop" localSheetId="5">BlankMacro1</definedName>
    <definedName name="oop">BlankMacro1</definedName>
    <definedName name="OP" localSheetId="5">#REF!</definedName>
    <definedName name="OP">#REF!</definedName>
    <definedName name="ophjumgf" localSheetId="5">#REF!</definedName>
    <definedName name="ophjumgf">#REF!</definedName>
    <definedName name="OPI" localSheetId="5">#REF!</definedName>
    <definedName name="OPI">#REF!</definedName>
    <definedName name="OPIU" localSheetId="5">BlankMacro1</definedName>
    <definedName name="OPIU">BlankMacro1</definedName>
    <definedName name="opl" localSheetId="5">#REF!</definedName>
    <definedName name="opl">#REF!</definedName>
    <definedName name="oplm" localSheetId="5">BlankMacro1</definedName>
    <definedName name="oplm">BlankMacro1</definedName>
    <definedName name="OPOP" localSheetId="5" hidden="1">#REF!</definedName>
    <definedName name="OPOP" hidden="1">#REF!</definedName>
    <definedName name="OPP" localSheetId="5" hidden="1">#REF!</definedName>
    <definedName name="OPP" hidden="1">#REF!</definedName>
    <definedName name="OPPP" localSheetId="5" hidden="1">#REF!</definedName>
    <definedName name="OPPP" hidden="1">#REF!</definedName>
    <definedName name="oq" hidden="1">{#N/A,#N/A,FALSE,"이정표"}</definedName>
    <definedName name="ORDER1" hidden="1">255</definedName>
    <definedName name="ORDER2" hidden="1">255</definedName>
    <definedName name="OSG" localSheetId="5">#REF!</definedName>
    <definedName name="OSG">#REF!</definedName>
    <definedName name="OTYDF" localSheetId="5">#REF!</definedName>
    <definedName name="OTYDF">#REF!</definedName>
    <definedName name="ou" localSheetId="5">#REF!</definedName>
    <definedName name="ou">#REF!</definedName>
    <definedName name="OUHJMJN" localSheetId="5">#REF!</definedName>
    <definedName name="OUHJMJN">#REF!</definedName>
    <definedName name="OUINVGFXZ" localSheetId="5">#REF!</definedName>
    <definedName name="OUINVGFXZ">#REF!</definedName>
    <definedName name="ouio" hidden="1">{#N/A,#N/A,FALSE,"부대2"}</definedName>
    <definedName name="OUTD" localSheetId="5">#REF!</definedName>
    <definedName name="OUTD">#REF!</definedName>
    <definedName name="OUYHDRS" localSheetId="5">#REF!</definedName>
    <definedName name="OUYHDRS">#REF!</definedName>
    <definedName name="OUYQEF" localSheetId="5">#REF!</definedName>
    <definedName name="OUYQEF">#REF!</definedName>
    <definedName name="ow" localSheetId="5">#REF!</definedName>
    <definedName name="ow">#REF!</definedName>
    <definedName name="owoel" localSheetId="5" hidden="1">#REF!</definedName>
    <definedName name="owoel" hidden="1">#REF!</definedName>
    <definedName name="OYGFR" localSheetId="5">#REF!</definedName>
    <definedName name="OYGFR">#REF!</definedName>
    <definedName name="oygzx" localSheetId="5">#REF!</definedName>
    <definedName name="oygzx">#REF!</definedName>
    <definedName name="OZ" localSheetId="5">#REF!</definedName>
    <definedName name="OZ">#REF!</definedName>
    <definedName name="P" localSheetId="5">#REF!</definedName>
    <definedName name="P">#REF!</definedName>
    <definedName name="P.C철선" localSheetId="5">#REF!</definedName>
    <definedName name="P.C철선">#REF!</definedName>
    <definedName name="P.S.C.BEAM" localSheetId="5">#REF!</definedName>
    <definedName name="P.S.C.BEAM">#REF!</definedName>
    <definedName name="P_1" localSheetId="5">#REF!</definedName>
    <definedName name="P_1">#REF!</definedName>
    <definedName name="P_2" localSheetId="5">#REF!</definedName>
    <definedName name="P_2">#REF!</definedName>
    <definedName name="P_3" localSheetId="5">#REF!</definedName>
    <definedName name="P_3">#REF!</definedName>
    <definedName name="P_4" localSheetId="5">#REF!</definedName>
    <definedName name="P_4">#REF!</definedName>
    <definedName name="P_A" localSheetId="5">#REF!</definedName>
    <definedName name="P_A">#REF!</definedName>
    <definedName name="P_D" localSheetId="5">#REF!</definedName>
    <definedName name="P_D">#REF!</definedName>
    <definedName name="P_E" localSheetId="5">#REF!</definedName>
    <definedName name="P_E">#REF!</definedName>
    <definedName name="P_H2" localSheetId="5">#REF!</definedName>
    <definedName name="P_H2">#REF!</definedName>
    <definedName name="p_m" localSheetId="5">#REF!</definedName>
    <definedName name="p_m">#REF!</definedName>
    <definedName name="P_NAE" localSheetId="5">#REF!</definedName>
    <definedName name="P_NAE">#REF!</definedName>
    <definedName name="P_NAE2" localSheetId="5">#REF!</definedName>
    <definedName name="P_NAE2">#REF!</definedName>
    <definedName name="P01_" localSheetId="5">#REF!</definedName>
    <definedName name="P01_">#REF!</definedName>
    <definedName name="P02_" localSheetId="5">#REF!</definedName>
    <definedName name="P02_">#REF!</definedName>
    <definedName name="P10TL" localSheetId="5">#REF!</definedName>
    <definedName name="P10TL">#REF!</definedName>
    <definedName name="P10TR" localSheetId="5">#REF!</definedName>
    <definedName name="P10TR">#REF!</definedName>
    <definedName name="P1A" localSheetId="5">#REF!</definedName>
    <definedName name="P1A">#REF!</definedName>
    <definedName name="P1B" localSheetId="5">#REF!</definedName>
    <definedName name="P1B">#REF!</definedName>
    <definedName name="P1H1" localSheetId="5">#REF!</definedName>
    <definedName name="P1H1">#REF!</definedName>
    <definedName name="P1X" localSheetId="5">#REF!</definedName>
    <definedName name="P1X">#REF!</definedName>
    <definedName name="P1Z" localSheetId="5">#REF!</definedName>
    <definedName name="P1Z">#REF!</definedName>
    <definedName name="P2_D12" localSheetId="5">#REF!</definedName>
    <definedName name="P2_D12">#REF!</definedName>
    <definedName name="P2_D22" localSheetId="5">#REF!</definedName>
    <definedName name="P2_D22">#REF!</definedName>
    <definedName name="P2_P1" localSheetId="5">#REF!</definedName>
    <definedName name="P2_P1">#REF!</definedName>
    <definedName name="P2_P10" localSheetId="5">#REF!</definedName>
    <definedName name="P2_P10">#REF!</definedName>
    <definedName name="P2_P2" localSheetId="5">#REF!</definedName>
    <definedName name="P2_P2">#REF!</definedName>
    <definedName name="P2_P3" localSheetId="5">#REF!</definedName>
    <definedName name="P2_P3">#REF!</definedName>
    <definedName name="P2_P4" localSheetId="5">#REF!</definedName>
    <definedName name="P2_P4">#REF!</definedName>
    <definedName name="P2_P5" localSheetId="5">#REF!</definedName>
    <definedName name="P2_P5">#REF!</definedName>
    <definedName name="P2_P7" localSheetId="5">#REF!</definedName>
    <definedName name="P2_P7">#REF!</definedName>
    <definedName name="P2_P8" localSheetId="5">#REF!</definedName>
    <definedName name="P2_P8">#REF!</definedName>
    <definedName name="P2_P9" localSheetId="5">#REF!</definedName>
    <definedName name="P2_P9">#REF!</definedName>
    <definedName name="P2A" localSheetId="5">#REF!</definedName>
    <definedName name="P2A">#REF!</definedName>
    <definedName name="P2B" localSheetId="5">#REF!</definedName>
    <definedName name="P2B">#REF!</definedName>
    <definedName name="P2MASS_버림" localSheetId="5">#REF!</definedName>
    <definedName name="P2MASS_버림">#REF!</definedName>
    <definedName name="P2PP" localSheetId="5">#REF!</definedName>
    <definedName name="P2PP">#REF!</definedName>
    <definedName name="P2X" localSheetId="5">#REF!</definedName>
    <definedName name="P2X">#REF!</definedName>
    <definedName name="P2Z" localSheetId="5">#REF!</definedName>
    <definedName name="P2Z">#REF!</definedName>
    <definedName name="P2고정단" localSheetId="5">#REF!</definedName>
    <definedName name="P2고정단">#REF!</definedName>
    <definedName name="P2기둥X1" localSheetId="5">#REF!</definedName>
    <definedName name="P2기둥X1">#REF!</definedName>
    <definedName name="P2기둥X2" localSheetId="5">#REF!</definedName>
    <definedName name="P2기둥X2">#REF!</definedName>
    <definedName name="P2기둥Y" localSheetId="5">#REF!</definedName>
    <definedName name="P2기둥Y">#REF!</definedName>
    <definedName name="P2내부코핑갯수" localSheetId="5">#REF!</definedName>
    <definedName name="P2내부코핑갯수">#REF!</definedName>
    <definedName name="P2내부코핑길이" localSheetId="5">#REF!</definedName>
    <definedName name="P2내부코핑길이">#REF!</definedName>
    <definedName name="P2높이1" localSheetId="5">#REF!</definedName>
    <definedName name="P2높이1">#REF!</definedName>
    <definedName name="P2높이2" localSheetId="5">#REF!</definedName>
    <definedName name="P2높이2">#REF!</definedName>
    <definedName name="P2높이3" localSheetId="5">#REF!</definedName>
    <definedName name="P2높이3">#REF!</definedName>
    <definedName name="P2높이4" localSheetId="5">#REF!</definedName>
    <definedName name="P2높이4">#REF!</definedName>
    <definedName name="P2높이5" localSheetId="5">#REF!</definedName>
    <definedName name="P2높이5">#REF!</definedName>
    <definedName name="P2단차" localSheetId="5">#REF!</definedName>
    <definedName name="P2단차">#REF!</definedName>
    <definedName name="P2단차수" localSheetId="5">#REF!</definedName>
    <definedName name="P2단차수">#REF!</definedName>
    <definedName name="P2몰탈H" localSheetId="5">#REF!</definedName>
    <definedName name="P2몰탈H">#REF!</definedName>
    <definedName name="P2믈록" localSheetId="5">#REF!</definedName>
    <definedName name="P2믈록">#REF!</definedName>
    <definedName name="P2블록X" localSheetId="5">#REF!</definedName>
    <definedName name="P2블록X">#REF!</definedName>
    <definedName name="P2블록Y1" localSheetId="5">#REF!</definedName>
    <definedName name="P2블록Y1">#REF!</definedName>
    <definedName name="P2블록Y2" localSheetId="5">#REF!</definedName>
    <definedName name="P2블록Y2">#REF!</definedName>
    <definedName name="P2양방향" localSheetId="5">#REF!</definedName>
    <definedName name="P2양방향">#REF!</definedName>
    <definedName name="P2외측코핑1" localSheetId="5">#REF!</definedName>
    <definedName name="P2외측코핑1">#REF!</definedName>
    <definedName name="P2외측코핑2" localSheetId="5">#REF!</definedName>
    <definedName name="P2외측코핑2">#REF!</definedName>
    <definedName name="P2일방향" localSheetId="5">#REF!</definedName>
    <definedName name="P2일방향">#REF!</definedName>
    <definedName name="P2코핑1" localSheetId="5">#REF!</definedName>
    <definedName name="P2코핑1">#REF!</definedName>
    <definedName name="P2코핑2" localSheetId="5">#REF!</definedName>
    <definedName name="P2코핑2">#REF!</definedName>
    <definedName name="P2코핑전체" localSheetId="5">#REF!</definedName>
    <definedName name="P2코핑전체">#REF!</definedName>
    <definedName name="P2토피고" localSheetId="5">#REF!</definedName>
    <definedName name="P2토피고">#REF!</definedName>
    <definedName name="P2파일갯수X" localSheetId="5">#REF!</definedName>
    <definedName name="P2파일갯수X">#REF!</definedName>
    <definedName name="P2파일갯수Y" localSheetId="5">#REF!</definedName>
    <definedName name="P2파일갯수Y">#REF!</definedName>
    <definedName name="P2파일길이" localSheetId="5">#REF!</definedName>
    <definedName name="P2파일길이">#REF!</definedName>
    <definedName name="P2평균SH1" localSheetId="5">#REF!</definedName>
    <definedName name="P2평균SH1">#REF!</definedName>
    <definedName name="P2평균SH2" localSheetId="5">#REF!</definedName>
    <definedName name="P2평균SH2">#REF!</definedName>
    <definedName name="P2푸팅X" localSheetId="5">#REF!</definedName>
    <definedName name="P2푸팅X">#REF!</definedName>
    <definedName name="P2푸팅Y" localSheetId="5">#REF!</definedName>
    <definedName name="P2푸팅Y">#REF!</definedName>
    <definedName name="P2한단의길이" localSheetId="5">#REF!</definedName>
    <definedName name="P2한단의길이">#REF!</definedName>
    <definedName name="P3A" localSheetId="5">#REF!</definedName>
    <definedName name="P3A">#REF!</definedName>
    <definedName name="P3B" localSheetId="5">#REF!</definedName>
    <definedName name="P3B">#REF!</definedName>
    <definedName name="P3TL" localSheetId="5">#REF!</definedName>
    <definedName name="P3TL">#REF!</definedName>
    <definedName name="P3TR" localSheetId="5">#REF!</definedName>
    <definedName name="P3TR">#REF!</definedName>
    <definedName name="P3X" localSheetId="5">#REF!</definedName>
    <definedName name="P3X">#REF!</definedName>
    <definedName name="P4TL" localSheetId="5">#REF!</definedName>
    <definedName name="P4TL">#REF!</definedName>
    <definedName name="P4TR" localSheetId="5">#REF!</definedName>
    <definedName name="P4TR">#REF!</definedName>
    <definedName name="P4X" localSheetId="5">#REF!</definedName>
    <definedName name="P4X">#REF!</definedName>
    <definedName name="P5TL" localSheetId="5">#REF!</definedName>
    <definedName name="P5TL">#REF!</definedName>
    <definedName name="P5TR" localSheetId="5">#REF!</definedName>
    <definedName name="P5TR">#REF!</definedName>
    <definedName name="P6_P6" localSheetId="5">#REF!</definedName>
    <definedName name="P6_P6">#REF!</definedName>
    <definedName name="P6TL" localSheetId="5">#REF!</definedName>
    <definedName name="P6TL">#REF!</definedName>
    <definedName name="P6TR" localSheetId="5">#REF!</definedName>
    <definedName name="P6TR">#REF!</definedName>
    <definedName name="P7TL" localSheetId="5">#REF!</definedName>
    <definedName name="P7TL">#REF!</definedName>
    <definedName name="P7TR" localSheetId="5">#REF!</definedName>
    <definedName name="P7TR">#REF!</definedName>
    <definedName name="P8TL" localSheetId="5">#REF!</definedName>
    <definedName name="P8TL">#REF!</definedName>
    <definedName name="P8TR" localSheetId="5">#REF!</definedName>
    <definedName name="P8TR">#REF!</definedName>
    <definedName name="P9TL" localSheetId="5">#REF!</definedName>
    <definedName name="P9TL">#REF!</definedName>
    <definedName name="P9TR" localSheetId="5">#REF!</definedName>
    <definedName name="P9TR">#REF!</definedName>
    <definedName name="Pa" localSheetId="5">#REF!</definedName>
    <definedName name="Pa">#REF!</definedName>
    <definedName name="pae" localSheetId="5">#REF!</definedName>
    <definedName name="pae">#REF!</definedName>
    <definedName name="PAGE1">#N/A</definedName>
    <definedName name="PAGE2">#N/A</definedName>
    <definedName name="PAGE3">#N/A</definedName>
    <definedName name="pah" localSheetId="5">#REF!</definedName>
    <definedName name="pah">#REF!</definedName>
    <definedName name="Pai" localSheetId="5">#REF!</definedName>
    <definedName name="Pai">#REF!</definedName>
    <definedName name="PAR" localSheetId="5">#REF!</definedName>
    <definedName name="PAR">#REF!</definedName>
    <definedName name="PARAHP" localSheetId="5">#REF!</definedName>
    <definedName name="PARAHP">#REF!</definedName>
    <definedName name="PARR" localSheetId="5">#REF!</definedName>
    <definedName name="PARR">#REF!</definedName>
    <definedName name="PARR1" localSheetId="5">#REF!</definedName>
    <definedName name="PARR1">#REF!</definedName>
    <definedName name="PARR2" localSheetId="5">#REF!</definedName>
    <definedName name="PARR2">#REF!</definedName>
    <definedName name="PARR3" localSheetId="5">#REF!</definedName>
    <definedName name="PARR3">#REF!</definedName>
    <definedName name="PARR4" localSheetId="5">#REF!</definedName>
    <definedName name="PARR4">#REF!</definedName>
    <definedName name="PARR5" localSheetId="5">#REF!</definedName>
    <definedName name="PARR5">#REF!</definedName>
    <definedName name="PAS" localSheetId="5">#REF!</definedName>
    <definedName name="PAS">#REF!</definedName>
    <definedName name="PASS" localSheetId="5">#REF!</definedName>
    <definedName name="PASS">#REF!</definedName>
    <definedName name="pass_x" localSheetId="5">#REF!</definedName>
    <definedName name="pass_x">#REF!</definedName>
    <definedName name="pass_x2" localSheetId="5">#REF!</definedName>
    <definedName name="pass_x2">#REF!</definedName>
    <definedName name="pass_x3" localSheetId="5">#REF!</definedName>
    <definedName name="pass_x3">#REF!</definedName>
    <definedName name="pass_x4" localSheetId="5">#REF!</definedName>
    <definedName name="pass_x4">#REF!</definedName>
    <definedName name="pastcod_blk" localSheetId="5">#REF!</definedName>
    <definedName name="pastcod_blk">#REF!</definedName>
    <definedName name="pastcod_pnt" localSheetId="5">#REF!</definedName>
    <definedName name="pastcod_pnt">#REF!</definedName>
    <definedName name="pav" localSheetId="5">#REF!</definedName>
    <definedName name="pav">#REF!</definedName>
    <definedName name="pa삼" localSheetId="5">#REF!</definedName>
    <definedName name="pa삼">#REF!</definedName>
    <definedName name="Pa오" localSheetId="5">#REF!</definedName>
    <definedName name="Pa오">#REF!</definedName>
    <definedName name="PB" localSheetId="5">#REF!</definedName>
    <definedName name="PB">#REF!</definedName>
    <definedName name="PBB" localSheetId="5">#REF!</definedName>
    <definedName name="PBB">#REF!</definedName>
    <definedName name="pbdc" localSheetId="5">#REF!</definedName>
    <definedName name="pbdc">#REF!</definedName>
    <definedName name="PBR" localSheetId="5">#REF!</definedName>
    <definedName name="PBR">#REF!</definedName>
    <definedName name="PBS" localSheetId="5">#REF!</definedName>
    <definedName name="PBS">#REF!</definedName>
    <definedName name="PC" localSheetId="5">#REF!</definedName>
    <definedName name="PC">#REF!</definedName>
    <definedName name="PC_BEAM" localSheetId="5">#REF!</definedName>
    <definedName name="PC_BEAM">#REF!</definedName>
    <definedName name="pcase" localSheetId="5">#REF!</definedName>
    <definedName name="pcase">#REF!</definedName>
    <definedName name="pcaseout" localSheetId="5">#REF!</definedName>
    <definedName name="pcaseout">#REF!</definedName>
    <definedName name="PCCONE조립인장" localSheetId="5">#REF!</definedName>
    <definedName name="PCCONE조립인장">#REF!</definedName>
    <definedName name="PCEN" localSheetId="5">#REF!</definedName>
    <definedName name="PCEN">#REF!</definedName>
    <definedName name="PCO" localSheetId="5">#REF!</definedName>
    <definedName name="PCO">#REF!</definedName>
    <definedName name="PCR" localSheetId="5">#REF!</definedName>
    <definedName name="PCR">#REF!</definedName>
    <definedName name="pcraig1" localSheetId="5">#REF!</definedName>
    <definedName name="pcraig1">#REF!</definedName>
    <definedName name="PCS" localSheetId="5">#REF!</definedName>
    <definedName name="PCS">#REF!</definedName>
    <definedName name="PC강선제작및삽입" localSheetId="5">#REF!</definedName>
    <definedName name="PC강선제작및삽입">#REF!</definedName>
    <definedName name="PC관기초DATA" localSheetId="5">#REF!</definedName>
    <definedName name="PC관기초DATA">#REF!</definedName>
    <definedName name="PD" localSheetId="5">#REF!</definedName>
    <definedName name="PD">#REF!</definedName>
    <definedName name="PD2101S">#N/A</definedName>
    <definedName name="pdh" localSheetId="5">#REF!</definedName>
    <definedName name="pdh">#REF!</definedName>
    <definedName name="PDIA" localSheetId="5">#REF!</definedName>
    <definedName name="PDIA">#REF!</definedName>
    <definedName name="PDR" localSheetId="5">#REF!</definedName>
    <definedName name="PDR">#REF!</definedName>
    <definedName name="PDS" localSheetId="5">#REF!</definedName>
    <definedName name="PDS">#REF!</definedName>
    <definedName name="pdv" localSheetId="5">#REF!</definedName>
    <definedName name="pdv">#REF!</definedName>
    <definedName name="PE" localSheetId="5">#REF!</definedName>
    <definedName name="PE">#REF!</definedName>
    <definedName name="PE100C" localSheetId="5">#REF!</definedName>
    <definedName name="PE100C">#REF!</definedName>
    <definedName name="PE16C" localSheetId="5">#REF!</definedName>
    <definedName name="PE16C">#REF!</definedName>
    <definedName name="PE22C" localSheetId="5">#REF!</definedName>
    <definedName name="PE22C">#REF!</definedName>
    <definedName name="pe22c1" localSheetId="5">#REF!</definedName>
    <definedName name="pe22c1">#REF!</definedName>
    <definedName name="pe22c2" localSheetId="5">#REF!</definedName>
    <definedName name="pe22c2">#REF!</definedName>
    <definedName name="PE28C" localSheetId="5">#REF!</definedName>
    <definedName name="PE28C">#REF!</definedName>
    <definedName name="PE36C" localSheetId="5">#REF!</definedName>
    <definedName name="PE36C">#REF!</definedName>
    <definedName name="PE42C" localSheetId="5">#REF!</definedName>
    <definedName name="PE42C">#REF!</definedName>
    <definedName name="PE54C" localSheetId="5">#REF!</definedName>
    <definedName name="PE54C">#REF!</definedName>
    <definedName name="PEA" localSheetId="5">#REF!</definedName>
    <definedName name="PEA">#REF!</definedName>
    <definedName name="ped" localSheetId="5">#REF!</definedName>
    <definedName name="ped">#REF!</definedName>
    <definedName name="PEE" localSheetId="5">#REF!</definedName>
    <definedName name="PEE">#REF!</definedName>
    <definedName name="PEL" localSheetId="5">#REF!</definedName>
    <definedName name="PEL">#REF!</definedName>
    <definedName name="PER" localSheetId="5">#REF!</definedName>
    <definedName name="PER">#REF!</definedName>
    <definedName name="PERHKS" localSheetId="5">BlankMacro1</definedName>
    <definedName name="PERHKS">BlankMacro1</definedName>
    <definedName name="PersonSelectionRange" localSheetId="5">#REF!</definedName>
    <definedName name="PersonSelectionRange">#REF!</definedName>
    <definedName name="PES" localSheetId="5">#REF!</definedName>
    <definedName name="PES">#REF!</definedName>
    <definedName name="PE이중관집계">{"'산출근거'!$B$4:$D$8"}</definedName>
    <definedName name="PF" localSheetId="5">#REF!</definedName>
    <definedName name="PF">#REF!</definedName>
    <definedName name="PFD" localSheetId="5">#REF!</definedName>
    <definedName name="PFD">#REF!</definedName>
    <definedName name="PFO" localSheetId="5">#REF!</definedName>
    <definedName name="PFO">#REF!</definedName>
    <definedName name="PFR" localSheetId="5">#REF!</definedName>
    <definedName name="PFR">#REF!</definedName>
    <definedName name="PFS" localSheetId="5">#REF!</definedName>
    <definedName name="PFS">#REF!</definedName>
    <definedName name="PG" localSheetId="5">#REF!</definedName>
    <definedName name="PG">#REF!</definedName>
    <definedName name="PGR" localSheetId="5">#REF!</definedName>
    <definedName name="PGR">#REF!</definedName>
    <definedName name="PGS" localSheetId="5">#REF!</definedName>
    <definedName name="PGS">#REF!</definedName>
    <definedName name="PH" localSheetId="5">#REF!</definedName>
    <definedName name="PH">#REF!</definedName>
    <definedName name="phcl" localSheetId="5">#REF!</definedName>
    <definedName name="phcl">#REF!</definedName>
    <definedName name="PHG" localSheetId="5">#REF!</definedName>
    <definedName name="PHG">#REF!</definedName>
    <definedName name="phi" localSheetId="5">#REF!</definedName>
    <definedName name="phi">#REF!</definedName>
    <definedName name="phib" localSheetId="5">#REF!</definedName>
    <definedName name="phib">#REF!</definedName>
    <definedName name="PhiC" localSheetId="5">#REF!</definedName>
    <definedName name="PhiC">#REF!</definedName>
    <definedName name="PhiH" localSheetId="5">#REF!</definedName>
    <definedName name="PhiH">#REF!</definedName>
    <definedName name="PhiJ" localSheetId="5">#REF!</definedName>
    <definedName name="PhiJ">#REF!</definedName>
    <definedName name="PhiS" localSheetId="5">#REF!</definedName>
    <definedName name="PhiS">#REF!</definedName>
    <definedName name="PhiT" localSheetId="5">#REF!</definedName>
    <definedName name="PhiT">#REF!</definedName>
    <definedName name="phiv" localSheetId="5">#REF!</definedName>
    <definedName name="phiv">#REF!</definedName>
    <definedName name="phiVn" localSheetId="5">#REF!</definedName>
    <definedName name="phiVn">#REF!</definedName>
    <definedName name="PI" localSheetId="5">#REF!</definedName>
    <definedName name="PI">#REF!</definedName>
    <definedName name="pi_e" localSheetId="5">#REF!</definedName>
    <definedName name="pi_e">#REF!</definedName>
    <definedName name="pi_ea" localSheetId="5">#REF!</definedName>
    <definedName name="pi_ea">#REF!</definedName>
    <definedName name="PIB" localSheetId="5">#REF!</definedName>
    <definedName name="PIB">#REF!</definedName>
    <definedName name="PIBA" localSheetId="5">#REF!</definedName>
    <definedName name="PIBA">#REF!</definedName>
    <definedName name="piece" localSheetId="5">#REF!</definedName>
    <definedName name="piece">#REF!</definedName>
    <definedName name="PIER부격벽간거리" localSheetId="5">#REF!</definedName>
    <definedName name="PIER부격벽간거리">#REF!</definedName>
    <definedName name="PIER부격벽갯수" localSheetId="5">#REF!</definedName>
    <definedName name="PIER부격벽갯수">#REF!</definedName>
    <definedName name="PIER부격벽상부높이" localSheetId="5">#REF!</definedName>
    <definedName name="PIER부격벽상부높이">#REF!</definedName>
    <definedName name="PIER부격벽중간높이" localSheetId="5">#REF!</definedName>
    <definedName name="PIER부격벽중간높이">#REF!</definedName>
    <definedName name="PIER부격벽폭" localSheetId="5">#REF!</definedName>
    <definedName name="PIER부격벽폭">#REF!</definedName>
    <definedName name="PIER부격벽하부높이" localSheetId="5">#REF!</definedName>
    <definedName name="PIER부격벽하부높이">#REF!</definedName>
    <definedName name="PIER부연결갯수" localSheetId="5">#REF!</definedName>
    <definedName name="PIER부연결갯수">#REF!</definedName>
    <definedName name="pihk" localSheetId="5">#REF!</definedName>
    <definedName name="pihk">#REF!</definedName>
    <definedName name="piiuer" localSheetId="5" hidden="1">#REF!</definedName>
    <definedName name="piiuer" hidden="1">#REF!</definedName>
    <definedName name="PIKLFHDV" localSheetId="5">#REF!</definedName>
    <definedName name="PIKLFHDV">#REF!</definedName>
    <definedName name="PILE" localSheetId="5">#REF!</definedName>
    <definedName name="PILE">#REF!</definedName>
    <definedName name="PILE_LENG" localSheetId="5">#REF!</definedName>
    <definedName name="PILE_LENG">#REF!</definedName>
    <definedName name="pile_s" localSheetId="5">#REF!</definedName>
    <definedName name="pile_s">#REF!</definedName>
    <definedName name="PILE_S1" localSheetId="5">#REF!</definedName>
    <definedName name="PILE_S1">#REF!</definedName>
    <definedName name="pile_s11" localSheetId="5">#REF!</definedName>
    <definedName name="pile_s11">#REF!</definedName>
    <definedName name="pile_s33" localSheetId="5">#REF!</definedName>
    <definedName name="pile_s33">#REF!</definedName>
    <definedName name="PILE_TYPE" localSheetId="5">#REF!</definedName>
    <definedName name="PILE_TYPE">#REF!</definedName>
    <definedName name="pile1" localSheetId="5" hidden="1">#REF!</definedName>
    <definedName name="pile1" hidden="1">#REF!</definedName>
    <definedName name="PILEA" localSheetId="5">#REF!</definedName>
    <definedName name="PILEA">#REF!</definedName>
    <definedName name="pileD" localSheetId="5">#REF!</definedName>
    <definedName name="pileD">#REF!</definedName>
    <definedName name="PILED10L" localSheetId="5">#REF!</definedName>
    <definedName name="PILED10L">#REF!</definedName>
    <definedName name="PILED10R" localSheetId="5">#REF!</definedName>
    <definedName name="PILED10R">#REF!</definedName>
    <definedName name="PILED3L" localSheetId="5">#REF!</definedName>
    <definedName name="PILED3L">#REF!</definedName>
    <definedName name="PILED3R" localSheetId="5">#REF!</definedName>
    <definedName name="PILED3R">#REF!</definedName>
    <definedName name="PILED4L" localSheetId="5">#REF!</definedName>
    <definedName name="PILED4L">#REF!</definedName>
    <definedName name="PILED4R" localSheetId="5">#REF!</definedName>
    <definedName name="PILED4R">#REF!</definedName>
    <definedName name="PILED5L" localSheetId="5">#REF!</definedName>
    <definedName name="PILED5L">#REF!</definedName>
    <definedName name="PILED5R" localSheetId="5">#REF!</definedName>
    <definedName name="PILED5R">#REF!</definedName>
    <definedName name="PILED6L" localSheetId="5">#REF!</definedName>
    <definedName name="PILED6L">#REF!</definedName>
    <definedName name="PILED6R" localSheetId="5">#REF!</definedName>
    <definedName name="PILED6R">#REF!</definedName>
    <definedName name="PILED7L" localSheetId="5">#REF!</definedName>
    <definedName name="PILED7L">#REF!</definedName>
    <definedName name="PILED7R" localSheetId="5">#REF!</definedName>
    <definedName name="PILED7R">#REF!</definedName>
    <definedName name="PILED8L" localSheetId="5">#REF!</definedName>
    <definedName name="PILED8L">#REF!</definedName>
    <definedName name="PILED8R" localSheetId="5">#REF!</definedName>
    <definedName name="PILED8R">#REF!</definedName>
    <definedName name="PILED9L" localSheetId="5">#REF!</definedName>
    <definedName name="PILED9L">#REF!</definedName>
    <definedName name="PILED9R" localSheetId="5">#REF!</definedName>
    <definedName name="PILED9R">#REF!</definedName>
    <definedName name="PILEH" localSheetId="5">#REF!</definedName>
    <definedName name="PILEH">#REF!</definedName>
    <definedName name="PILEL" localSheetId="5">#REF!</definedName>
    <definedName name="PILEL">#REF!</definedName>
    <definedName name="PILET10L" localSheetId="5">#REF!</definedName>
    <definedName name="PILET10L">#REF!</definedName>
    <definedName name="PILET10R" localSheetId="5">#REF!</definedName>
    <definedName name="PILET10R">#REF!</definedName>
    <definedName name="PILET3L" localSheetId="5">#REF!</definedName>
    <definedName name="PILET3L">#REF!</definedName>
    <definedName name="PILET3R" localSheetId="5">#REF!</definedName>
    <definedName name="PILET3R">#REF!</definedName>
    <definedName name="PILET4L" localSheetId="5">#REF!</definedName>
    <definedName name="PILET4L">#REF!</definedName>
    <definedName name="PILET4R" localSheetId="5">#REF!</definedName>
    <definedName name="PILET4R">#REF!</definedName>
    <definedName name="PILET5L" localSheetId="5">#REF!</definedName>
    <definedName name="PILET5L">#REF!</definedName>
    <definedName name="PILET5R" localSheetId="5">#REF!</definedName>
    <definedName name="PILET5R">#REF!</definedName>
    <definedName name="PILET6L" localSheetId="5">#REF!</definedName>
    <definedName name="PILET6L">#REF!</definedName>
    <definedName name="PILET6R" localSheetId="5">#REF!</definedName>
    <definedName name="PILET6R">#REF!</definedName>
    <definedName name="PILET7L" localSheetId="5">#REF!</definedName>
    <definedName name="PILET7L">#REF!</definedName>
    <definedName name="PILET7R" localSheetId="5">#REF!</definedName>
    <definedName name="PILET7R">#REF!</definedName>
    <definedName name="PILET8L" localSheetId="5">#REF!</definedName>
    <definedName name="PILET8L">#REF!</definedName>
    <definedName name="PILET8R" localSheetId="5">#REF!</definedName>
    <definedName name="PILET8R">#REF!</definedName>
    <definedName name="PILET9L" localSheetId="5">#REF!</definedName>
    <definedName name="PILET9L">#REF!</definedName>
    <definedName name="PILET9R" localSheetId="5">#REF!</definedName>
    <definedName name="PILET9R">#REF!</definedName>
    <definedName name="PILEZ" localSheetId="5">#REF!</definedName>
    <definedName name="PILEZ">#REF!</definedName>
    <definedName name="PILE규격" localSheetId="5">#REF!</definedName>
    <definedName name="PILE규격">#REF!</definedName>
    <definedName name="pile길이" localSheetId="5">#REF!</definedName>
    <definedName name="pile길이">#REF!</definedName>
    <definedName name="PIM" localSheetId="5">#REF!</definedName>
    <definedName name="PIM">#REF!</definedName>
    <definedName name="PIPE" localSheetId="5">#REF!</definedName>
    <definedName name="PIPE">#REF!</definedName>
    <definedName name="PIPE40" localSheetId="5">#REF!</definedName>
    <definedName name="PIPE40">#REF!</definedName>
    <definedName name="piph" localSheetId="5">#REF!</definedName>
    <definedName name="piph">#REF!</definedName>
    <definedName name="PIS" localSheetId="5">#REF!</definedName>
    <definedName name="PIS">#REF!</definedName>
    <definedName name="PIULKHU" localSheetId="5">#REF!</definedName>
    <definedName name="PIULKHU">#REF!</definedName>
    <definedName name="pj" localSheetId="5">BlankMacro1</definedName>
    <definedName name="pj">BlankMacro1</definedName>
    <definedName name="PJKGNF" localSheetId="5">#REF!</definedName>
    <definedName name="PJKGNF">#REF!</definedName>
    <definedName name="PJT">#N/A</definedName>
    <definedName name="PK" localSheetId="5">#REF!</definedName>
    <definedName name="PK">#REF!</definedName>
    <definedName name="PL" localSheetId="5">#REF!</definedName>
    <definedName name="PL">#REF!</definedName>
    <definedName name="PLAN" localSheetId="5" hidden="1">#REF!</definedName>
    <definedName name="PLAN" hidden="1">#REF!</definedName>
    <definedName name="PlanRate" localSheetId="5">#REF!</definedName>
    <definedName name="PlanRate">#REF!</definedName>
    <definedName name="Plate" localSheetId="5">#REF!</definedName>
    <definedName name="Plate">#REF!</definedName>
    <definedName name="PLATE_12t_단중" localSheetId="5">#REF!</definedName>
    <definedName name="PLATE_12t_단중">#REF!</definedName>
    <definedName name="PLATE_19t_단중" localSheetId="5">#REF!</definedName>
    <definedName name="PLATE_19t_단중">#REF!</definedName>
    <definedName name="PLATE_6t_단중" localSheetId="5">#REF!</definedName>
    <definedName name="PLATE_6t_단중">#REF!</definedName>
    <definedName name="PLATE_9t_단중" localSheetId="5">#REF!</definedName>
    <definedName name="PLATE_9t_단중">#REF!</definedName>
    <definedName name="PLB" localSheetId="5">#REF!</definedName>
    <definedName name="PLB">#REF!</definedName>
    <definedName name="plg" localSheetId="5">#REF!</definedName>
    <definedName name="plg">#REF!</definedName>
    <definedName name="plh" localSheetId="5">#REF!</definedName>
    <definedName name="plh">#REF!</definedName>
    <definedName name="PLHJ" localSheetId="5">#REF!</definedName>
    <definedName name="PLHJ">#REF!</definedName>
    <definedName name="PLHJSXC" localSheetId="5">#REF!</definedName>
    <definedName name="PLHJSXC">#REF!</definedName>
    <definedName name="plv" localSheetId="5">#REF!</definedName>
    <definedName name="plv">#REF!</definedName>
    <definedName name="PM" localSheetId="5">#REF!</definedName>
    <definedName name="PM">#REF!</definedName>
    <definedName name="Pmax" localSheetId="5">#REF!</definedName>
    <definedName name="Pmax">#REF!</definedName>
    <definedName name="pmin" localSheetId="5">#REF!</definedName>
    <definedName name="pmin">#REF!</definedName>
    <definedName name="pmin3" localSheetId="5">#REF!</definedName>
    <definedName name="pmin3">#REF!</definedName>
    <definedName name="PN" localSheetId="5">#REF!</definedName>
    <definedName name="PN">#REF!</definedName>
    <definedName name="PNAME">#N/A</definedName>
    <definedName name="PNLW10" localSheetId="5">#REF!</definedName>
    <definedName name="PNLW10">#REF!</definedName>
    <definedName name="PNLW8" localSheetId="5">#REF!</definedName>
    <definedName name="PNLW8">#REF!</definedName>
    <definedName name="PO" localSheetId="5">#REF!</definedName>
    <definedName name="PO">#REF!</definedName>
    <definedName name="POI" localSheetId="5" hidden="1">#REF!</definedName>
    <definedName name="POI" hidden="1">#REF!</definedName>
    <definedName name="pol" localSheetId="5">BlankMacro1</definedName>
    <definedName name="pol">BlankMacro1</definedName>
    <definedName name="Pone" localSheetId="5">#REF!</definedName>
    <definedName name="Pone">#REF!</definedName>
    <definedName name="POOM" localSheetId="5">[7]기본DATA!#REF!</definedName>
    <definedName name="POOM">[7]기본DATA!#REF!</definedName>
    <definedName name="pooooo" localSheetId="5">BlankMacro1</definedName>
    <definedName name="pooooo">BlankMacro1</definedName>
    <definedName name="popo" localSheetId="5" hidden="1">#REF!</definedName>
    <definedName name="popo" hidden="1">#REF!</definedName>
    <definedName name="POR121175C2054RTSKS15C6LRTHDLRT" localSheetId="5">#REF!</definedName>
    <definedName name="POR121175C2054RTSKS15C6LRTHDLRT">#REF!</definedName>
    <definedName name="POR3C37R54C40RTSQLBP2PRTHDLTBDL" localSheetId="5">#REF!</definedName>
    <definedName name="POR3C37R54C40RTSQLBP2PRTHDLTBDL">#REF!</definedName>
    <definedName name="POR3C41R52C44RTSKS13C5LRTHDLTBD" localSheetId="5">#REF!</definedName>
    <definedName name="POR3C41R52C44RTSKS13C5LRTHDLTBD">#REF!</definedName>
    <definedName name="POR3C56R44C76RTSKS15C5LRTHDLTBD" localSheetId="5">#REF!</definedName>
    <definedName name="POR3C56R44C76RTSKS15C5LRTHDLTBD">#REF!</definedName>
    <definedName name="POR3C77R61C83RTSKS15C5LRTHDLTBD" localSheetId="5">#REF!</definedName>
    <definedName name="POR3C77R61C83RTSKS15C5LRTHDLTBD">#REF!</definedName>
    <definedName name="POR458C2054RTSKS15C6LRTHDLRTM4T" localSheetId="5">#REF!</definedName>
    <definedName name="POR458C2054RTSKS15C6LRTHDLRTM4T">#REF!</definedName>
    <definedName name="POR6C20R55C38RTSKS13C5LRTHDLTBD" localSheetId="5">#REF!</definedName>
    <definedName name="POR6C20R55C38RTSKS13C5LRTHDLTBD">#REF!</definedName>
    <definedName name="POR7280C116RTSKS15C6LRTHR26C116" localSheetId="5">#REF!</definedName>
    <definedName name="POR7280C116RTSKS15C6LRTHR26C116">#REF!</definedName>
    <definedName name="POR7C2R55C18RTSKS13C5LRTHDLTBDL" localSheetId="5">#REF!</definedName>
    <definedName name="POR7C2R55C18RTSKS13C5LRTHDLTBDL">#REF!</definedName>
    <definedName name="POR7C2R58C18RTSKS13C5LRTHDLTBDL" localSheetId="5">#REF!</definedName>
    <definedName name="POR7C2R58C18RTSKS13C5LRTHDLTBDL">#REF!</definedName>
    <definedName name="POR7C77R72C83RTSKS13C5LRTHDLTBD" localSheetId="5">#REF!</definedName>
    <definedName name="POR7C77R72C83RTSKS13C5LRTHDLTBD">#REF!</definedName>
    <definedName name="por840c3542RTsks12c4lRTm1TB0TB5" localSheetId="5">#REF!</definedName>
    <definedName name="por840c3542RTsks12c4lRTm1TB0TB5">#REF!</definedName>
    <definedName name="POR8C46R200C54RTSKS13C6LRTHR3C4" localSheetId="5">#REF!</definedName>
    <definedName name="POR8C46R200C54RTSKS13C6LRTHR3C4">#REF!</definedName>
    <definedName name="POSTPILE천공" localSheetId="5">#REF!</definedName>
    <definedName name="POSTPILE천공">#REF!</definedName>
    <definedName name="POT_BEARING" localSheetId="5">#REF!</definedName>
    <definedName name="POT_BEARING">#REF!</definedName>
    <definedName name="pouhmjngf" localSheetId="5">#REF!</definedName>
    <definedName name="pouhmjngf">#REF!</definedName>
    <definedName name="POUIJMHAD" localSheetId="5">#REF!</definedName>
    <definedName name="POUIJMHAD">#REF!</definedName>
    <definedName name="pp" localSheetId="5">#REF!</definedName>
    <definedName name="pp">#REF!</definedName>
    <definedName name="PPA" localSheetId="5">#REF!</definedName>
    <definedName name="PPA">#REF!</definedName>
    <definedName name="Ppf" localSheetId="5">#REF!</definedName>
    <definedName name="Ppf">#REF!</definedName>
    <definedName name="pphi" localSheetId="5">#REF!</definedName>
    <definedName name="pphi">#REF!</definedName>
    <definedName name="PPP" localSheetId="5">#REF!</definedName>
    <definedName name="PPP">#REF!</definedName>
    <definedName name="PPPP" localSheetId="5">#REF!</definedName>
    <definedName name="PPPP">#REF!</definedName>
    <definedName name="ppppp">'[20]ABUT수량-A1'!$T$25</definedName>
    <definedName name="pppppo" localSheetId="5" hidden="1">#REF!</definedName>
    <definedName name="pppppo" hidden="1">#REF!</definedName>
    <definedName name="pppppp" localSheetId="5">#REF!</definedName>
    <definedName name="pppppp">#REF!</definedName>
    <definedName name="ppppppp" localSheetId="5" hidden="1">#REF!</definedName>
    <definedName name="ppppppp" hidden="1">#REF!</definedName>
    <definedName name="ppppppppppp" localSheetId="5">#REF!</definedName>
    <definedName name="ppppppppppp">#REF!</definedName>
    <definedName name="PQ" localSheetId="5">#REF!</definedName>
    <definedName name="PQ">#REF!</definedName>
    <definedName name="PR" localSheetId="5">#REF!</definedName>
    <definedName name="PR">#REF!</definedName>
    <definedName name="PR_A" localSheetId="5">#REF!</definedName>
    <definedName name="PR_A">#REF!</definedName>
    <definedName name="PR_B" localSheetId="5">#REF!</definedName>
    <definedName name="PR_B">#REF!</definedName>
    <definedName name="PracRate" localSheetId="5">#REF!</definedName>
    <definedName name="PracRate">#REF!</definedName>
    <definedName name="PRC" localSheetId="5">#REF!</definedName>
    <definedName name="PRC">#REF!</definedName>
    <definedName name="PRDump" localSheetId="5">#REF!</definedName>
    <definedName name="PRDump">#REF!</definedName>
    <definedName name="PRE">#N/A</definedName>
    <definedName name="prg" localSheetId="5">#REF!</definedName>
    <definedName name="prg">#REF!</definedName>
    <definedName name="prin" localSheetId="5">#REF!</definedName>
    <definedName name="prin">#REF!</definedName>
    <definedName name="PRIN_AREA" localSheetId="5">#REF!</definedName>
    <definedName name="PRIN_AREA">#REF!</definedName>
    <definedName name="PRIN_TITLES" localSheetId="5">#REF!</definedName>
    <definedName name="PRIN_TITLES">#REF!</definedName>
    <definedName name="pringarea" localSheetId="5">#REF!</definedName>
    <definedName name="pringarea">#REF!</definedName>
    <definedName name="print" localSheetId="5">#REF!</definedName>
    <definedName name="print">#REF!</definedName>
    <definedName name="_xlnm.Print_Area" localSheetId="0">갑지!$A$1:$R$16</definedName>
    <definedName name="_xlnm.Print_Area" localSheetId="3">고재처리!$A$1:$J$104</definedName>
    <definedName name="_xlnm.Print_Area" localSheetId="13">공사노임!$A$1:$E$17</definedName>
    <definedName name="_xlnm.Print_Area" localSheetId="1">공사원가계산서!$A$1:$G$32</definedName>
    <definedName name="_xlnm.Print_Area" localSheetId="10">기계경비!$A$1:$G$127</definedName>
    <definedName name="_xlnm.Print_Area" localSheetId="16">기초설계!$A$1:$K$71</definedName>
    <definedName name="_xlnm.Print_Area" localSheetId="4">내역서!$A$1:$P$188</definedName>
    <definedName name="_xlnm.Print_Area" localSheetId="7">단가산출!$A$1:$O$249</definedName>
    <definedName name="_xlnm.Print_Area" localSheetId="11">단가조사!$A$1:$R$97</definedName>
    <definedName name="_xlnm.Print_Area" localSheetId="6">일위대가!$A$1:$R$946</definedName>
    <definedName name="_xlnm.Print_Area" localSheetId="12">적용기준!$A$1:$R$42</definedName>
    <definedName name="_xlnm.Print_Area" localSheetId="5">총괄수량표!$A$1:$R$188</definedName>
    <definedName name="_xlnm.Print_Area">#REF!</definedName>
    <definedName name="Print_Area_MI" localSheetId="5">#REF!</definedName>
    <definedName name="Print_Area_MI">#REF!</definedName>
    <definedName name="PRINT_AREA_MI1" localSheetId="5">#REF!</definedName>
    <definedName name="PRINT_AREA_MI1">#REF!</definedName>
    <definedName name="Print_Area\C" localSheetId="5">#REF!</definedName>
    <definedName name="Print_Area\C">#REF!</definedName>
    <definedName name="Print_Area1">#N/A</definedName>
    <definedName name="Print_AreaAA" localSheetId="5">#REF!</definedName>
    <definedName name="Print_AreaAA">#REF!</definedName>
    <definedName name="PRINT_TILIES" localSheetId="5">#REF!,#REF!,#REF!,#REF!,#REF!</definedName>
    <definedName name="PRINT_TILIES">#REF!,#REF!,#REF!,#REF!,#REF!</definedName>
    <definedName name="PRINT_TILLES" localSheetId="5">#REF!,#REF!</definedName>
    <definedName name="PRINT_TILLES">#REF!,#REF!</definedName>
    <definedName name="PRINT_TILTES" localSheetId="5">#REF!</definedName>
    <definedName name="PRINT_TILTES">#REF!</definedName>
    <definedName name="print_tital" localSheetId="5">#REF!</definedName>
    <definedName name="print_tital">#REF!</definedName>
    <definedName name="PRINT_TITEL" localSheetId="5">#REF!</definedName>
    <definedName name="PRINT_TITEL">#REF!</definedName>
    <definedName name="PRINT_TITELS" localSheetId="5">#REF!</definedName>
    <definedName name="PRINT_TITELS">#REF!</definedName>
    <definedName name="print_titil" localSheetId="5">#REF!</definedName>
    <definedName name="print_titil">#REF!</definedName>
    <definedName name="PRINT_TITLE" localSheetId="5">#REF!</definedName>
    <definedName name="PRINT_TITLE">#REF!</definedName>
    <definedName name="PRINT_TITLEN" localSheetId="5">#REF!</definedName>
    <definedName name="PRINT_TITLEN">#REF!</definedName>
    <definedName name="_xlnm.Print_Titles" localSheetId="3">고재처리!$1:$4</definedName>
    <definedName name="_xlnm.Print_Titles" localSheetId="13">공사노임!$1:$3</definedName>
    <definedName name="_xlnm.Print_Titles" localSheetId="10">기계경비!$1:$1</definedName>
    <definedName name="_xlnm.Print_Titles" localSheetId="4">내역서!$1:$4</definedName>
    <definedName name="_xlnm.Print_Titles" localSheetId="7">단가산출!$1:$6</definedName>
    <definedName name="_xlnm.Print_Titles" localSheetId="11">단가조사!$A:$D,단가조사!$1:$4</definedName>
    <definedName name="_xlnm.Print_Titles" localSheetId="8">설치수량!$1:$4</definedName>
    <definedName name="_xlnm.Print_Titles" localSheetId="6">일위대가!$1:$4</definedName>
    <definedName name="_xlnm.Print_Titles" localSheetId="9">재료산출!$1:$5</definedName>
    <definedName name="_xlnm.Print_Titles" localSheetId="5">총괄수량표!$1:$4</definedName>
    <definedName name="_xlnm.Print_Titles">#REF!</definedName>
    <definedName name="PRINT_TITLES_MI" localSheetId="5">#REF!</definedName>
    <definedName name="PRINT_TITLES_MI">#REF!</definedName>
    <definedName name="PRINT_TITLES_MI1" localSheetId="5">#REF!,#REF!</definedName>
    <definedName name="PRINT_TITLES_MI1">#REF!,#REF!</definedName>
    <definedName name="Print_titles1" localSheetId="5">#REF!</definedName>
    <definedName name="Print_titles1">#REF!</definedName>
    <definedName name="PRINT_TITSES" localSheetId="5">#REF!</definedName>
    <definedName name="PRINT_TITSES">#REF!</definedName>
    <definedName name="print_tltes" localSheetId="5">#REF!</definedName>
    <definedName name="print_tltes">#REF!</definedName>
    <definedName name="PRINT2" localSheetId="5">#REF!</definedName>
    <definedName name="PRINT2">#REF!</definedName>
    <definedName name="Printed_Titles" localSheetId="5">#REF!</definedName>
    <definedName name="Printed_Titles">#REF!</definedName>
    <definedName name="printer" localSheetId="5">#REF!</definedName>
    <definedName name="printer">#REF!</definedName>
    <definedName name="PRINTER_AREA" localSheetId="5">#REF!</definedName>
    <definedName name="PRINTER_AREA">#REF!</definedName>
    <definedName name="printer_Titles" localSheetId="5">#REF!</definedName>
    <definedName name="printer_Titles">#REF!</definedName>
    <definedName name="printer_ttitle" localSheetId="5">#REF!</definedName>
    <definedName name="printer_ttitle">#REF!</definedName>
    <definedName name="printMtitles" localSheetId="5">#REF!</definedName>
    <definedName name="printMtitles">#REF!</definedName>
    <definedName name="prints_area" localSheetId="5">#REF!</definedName>
    <definedName name="prints_area">#REF!</definedName>
    <definedName name="PRINTS_TITLES" localSheetId="5">#REF!</definedName>
    <definedName name="PRINTS_TITLES">#REF!</definedName>
    <definedName name="PRINTTITLES" localSheetId="5">#REF!</definedName>
    <definedName name="PRINTTITLES">#REF!</definedName>
    <definedName name="PRO" localSheetId="5">#REF!</definedName>
    <definedName name="PRO">#REF!</definedName>
    <definedName name="projactiday" localSheetId="5">#REF!</definedName>
    <definedName name="projactiday">#REF!</definedName>
    <definedName name="projactiday2" localSheetId="5">#REF!</definedName>
    <definedName name="projactiday2">#REF!</definedName>
    <definedName name="projactiday3" localSheetId="5">#REF!</definedName>
    <definedName name="projactiday3">#REF!</definedName>
    <definedName name="projaddr" localSheetId="5">#REF!</definedName>
    <definedName name="projaddr">#REF!</definedName>
    <definedName name="projapprover" localSheetId="5">#REF!</definedName>
    <definedName name="projapprover">#REF!</definedName>
    <definedName name="projbuf_0" localSheetId="5">#REF!</definedName>
    <definedName name="projbuf_0">#REF!</definedName>
    <definedName name="projbuf_1" localSheetId="5">#REF!</definedName>
    <definedName name="projbuf_1">#REF!</definedName>
    <definedName name="projbuf_2" localSheetId="5">#REF!</definedName>
    <definedName name="projbuf_2">#REF!</definedName>
    <definedName name="projcalday" localSheetId="5">#REF!</definedName>
    <definedName name="projcalday">#REF!</definedName>
    <definedName name="projcompoday" localSheetId="5">#REF!</definedName>
    <definedName name="projcompoday">#REF!</definedName>
    <definedName name="projcomposer" localSheetId="5">#REF!</definedName>
    <definedName name="projcomposer">#REF!</definedName>
    <definedName name="projduration" localSheetId="5">#REF!</definedName>
    <definedName name="projduration">#REF!</definedName>
    <definedName name="PROJECT" localSheetId="5">#REF!</definedName>
    <definedName name="PROJECT">#REF!</definedName>
    <definedName name="projendday" localSheetId="5">#REF!</definedName>
    <definedName name="projendday">#REF!</definedName>
    <definedName name="projname" localSheetId="5">#REF!</definedName>
    <definedName name="projname">#REF!</definedName>
    <definedName name="projstday" localSheetId="5">#REF!</definedName>
    <definedName name="projstday">#REF!</definedName>
    <definedName name="projstday2" localSheetId="5">#REF!</definedName>
    <definedName name="projstday2">#REF!</definedName>
    <definedName name="PRT" localSheetId="5">#REF!</definedName>
    <definedName name="PRT">#REF!</definedName>
    <definedName name="PRTNAME" localSheetId="5">#REF!</definedName>
    <definedName name="PRTNAME">#REF!</definedName>
    <definedName name="PS" localSheetId="5">#REF!</definedName>
    <definedName name="PS">#REF!</definedName>
    <definedName name="PS15C4LRTOR5C1R1000C10RTHR3C1R4" localSheetId="5">#REF!</definedName>
    <definedName name="PS15C4LRTOR5C1R1000C10RTHR3C1R4">#REF!</definedName>
    <definedName name="psie" localSheetId="5" hidden="1">#REF!</definedName>
    <definedName name="psie" hidden="1">#REF!</definedName>
    <definedName name="PSKS12C4LRTOR50C1R84C10RTHDLRTM" localSheetId="5">#REF!</definedName>
    <definedName name="PSKS12C4LRTOR50C1R84C10RTHDLRTM">#REF!</definedName>
    <definedName name="PSKS12C4LRTOR6C73R45C74RTHDLRTM" localSheetId="5">#REF!</definedName>
    <definedName name="PSKS12C4LRTOR6C73R45C74RTHDLRTM">#REF!</definedName>
    <definedName name="PSKS12C4LRTOR9C1R47C10RTHDLRTM3" localSheetId="5">#REF!</definedName>
    <definedName name="PSKS12C4LRTOR9C1R47C10RTHDLRTM3">#REF!</definedName>
    <definedName name="PSKS13C4LRTOR138C45R180C58RTHDL" localSheetId="5">#REF!</definedName>
    <definedName name="PSKS13C4LRTOR138C45R180C58RTHDL">#REF!</definedName>
    <definedName name="PSKS13C4LRTOR182C45R224C58RTHDL" localSheetId="5">#REF!</definedName>
    <definedName name="PSKS13C4LRTOR182C45R224C58RTHDL">#REF!</definedName>
    <definedName name="PSKS13C4LRTOR39C29R79C43RTHDLRT" localSheetId="5">#REF!</definedName>
    <definedName name="PSKS13C4LRTOR39C29R79C43RTHDLRT">#REF!</definedName>
    <definedName name="PSKS13C4LRTOR49C45R91C58RTHDLRT" localSheetId="5">#REF!</definedName>
    <definedName name="PSKS13C4LRTOR49C45R91C58RTHDLRT">#REF!</definedName>
    <definedName name="PSKS13C4LRTOR5C29R40C43RTHDLRTM" localSheetId="5">#REF!</definedName>
    <definedName name="PSKS13C4LRTOR5C29R40C43RTHDLRTM">#REF!</definedName>
    <definedName name="PSKS13C4LRTOR5C45R47C58RTHDLRTM" localSheetId="5">#REF!</definedName>
    <definedName name="PSKS13C4LRTOR5C45R47C58RTHDLRTM">#REF!</definedName>
    <definedName name="PSKS13C4LRTOR94C45R136C58RTHDLR" localSheetId="5">#REF!</definedName>
    <definedName name="PSKS13C4LRTOR94C45R136C58RTHDLR">#REF!</definedName>
    <definedName name="PSKS13C6LRTOR3C76R62C87RTM1TB0T" localSheetId="5">#REF!</definedName>
    <definedName name="PSKS13C6LRTOR3C76R62C87RTM1TB0T">#REF!</definedName>
    <definedName name="PSKS15C6LRTOR3C76R62C88RTM1TB0T" localSheetId="5">#REF!</definedName>
    <definedName name="PSKS15C6LRTOR3C76R62C88RTM1TB0T">#REF!</definedName>
    <definedName name="Psqlbp4lRTOR6C15R45C16RTHDLRTM0" localSheetId="5">#REF!</definedName>
    <definedName name="Psqlbp4lRTOR6C15R45C16RTHDLRTM0">#REF!</definedName>
    <definedName name="Psqlbp4lRTOR6C15R45C16RTHDLRTM7" localSheetId="5">#REF!</definedName>
    <definedName name="Psqlbp4lRTOR6C15R45C16RTHDLRTM7">#REF!</definedName>
    <definedName name="PSS" localSheetId="5">#REF!</definedName>
    <definedName name="PSS">#REF!</definedName>
    <definedName name="PT" localSheetId="5">#REF!</definedName>
    <definedName name="PT">#REF!</definedName>
    <definedName name="PTA" localSheetId="5">#REF!</definedName>
    <definedName name="PTA">#REF!</definedName>
    <definedName name="PTB" localSheetId="5">#REF!</definedName>
    <definedName name="PTB">#REF!</definedName>
    <definedName name="PTFSA" localSheetId="5">#REF!</definedName>
    <definedName name="PTFSA">#REF!</definedName>
    <definedName name="PTINT">[0]!PTINT</definedName>
    <definedName name="PTINT_TITLES" localSheetId="5">#REF!</definedName>
    <definedName name="PTINT_TITLES">#REF!</definedName>
    <definedName name="PTK" localSheetId="5">#REF!</definedName>
    <definedName name="PTK">#REF!</definedName>
    <definedName name="PTRWE" localSheetId="5">#REF!</definedName>
    <definedName name="PTRWE">#REF!</definedName>
    <definedName name="PTT" localSheetId="5">#REF!</definedName>
    <definedName name="PTT">#REF!</definedName>
    <definedName name="Ptwo" localSheetId="5">#REF!</definedName>
    <definedName name="Ptwo">#REF!</definedName>
    <definedName name="ptxbed" localSheetId="5">#REF!</definedName>
    <definedName name="ptxbed">#REF!</definedName>
    <definedName name="PU" localSheetId="5">#REF!</definedName>
    <definedName name="PU">#REF!</definedName>
    <definedName name="PUI" localSheetId="5">#REF!</definedName>
    <definedName name="PUI">#REF!</definedName>
    <definedName name="puibdfg" localSheetId="5">#REF!</definedName>
    <definedName name="puibdfg">#REF!</definedName>
    <definedName name="PUIEWR" localSheetId="5">#REF!</definedName>
    <definedName name="PUIEWR">#REF!</definedName>
    <definedName name="puifeasf" localSheetId="5">#REF!</definedName>
    <definedName name="puifeasf">#REF!</definedName>
    <definedName name="puihjdf" localSheetId="5">#REF!</definedName>
    <definedName name="puihjdf">#REF!</definedName>
    <definedName name="PUIKFS" localSheetId="5">#REF!</definedName>
    <definedName name="PUIKFS">#REF!</definedName>
    <definedName name="PUING" localSheetId="5">#REF!</definedName>
    <definedName name="PUING">#REF!</definedName>
    <definedName name="PUISD" localSheetId="5">#REF!</definedName>
    <definedName name="PUISD">#REF!</definedName>
    <definedName name="Pult" localSheetId="5">#REF!</definedName>
    <definedName name="Pult">#REF!</definedName>
    <definedName name="PUM" localSheetId="5">[7]기본DATA!#REF!</definedName>
    <definedName name="PUM">[7]기본DATA!#REF!</definedName>
    <definedName name="PUMP" localSheetId="5">#REF!</definedName>
    <definedName name="PUMP">#REF!</definedName>
    <definedName name="PUU" localSheetId="5">#REF!</definedName>
    <definedName name="PUU">#REF!</definedName>
    <definedName name="PUXC" localSheetId="5">#REF!</definedName>
    <definedName name="PUXC">#REF!</definedName>
    <definedName name="PV" localSheetId="5">#REF!</definedName>
    <definedName name="PV">#REF!</definedName>
    <definedName name="PV100경" localSheetId="5">#REF!</definedName>
    <definedName name="PV100경">#REF!</definedName>
    <definedName name="PV100노" localSheetId="5">#REF!</definedName>
    <definedName name="PV100노">#REF!</definedName>
    <definedName name="PV100재" localSheetId="5">#REF!</definedName>
    <definedName name="PV100재">#REF!</definedName>
    <definedName name="PV150경" localSheetId="5">#REF!</definedName>
    <definedName name="PV150경">#REF!</definedName>
    <definedName name="PV150노" localSheetId="5">#REF!</definedName>
    <definedName name="PV150노">#REF!</definedName>
    <definedName name="PV150재" localSheetId="5">#REF!</definedName>
    <definedName name="PV150재">#REF!</definedName>
    <definedName name="PV40경" localSheetId="5">#REF!</definedName>
    <definedName name="PV40경">#REF!</definedName>
    <definedName name="PV40노" localSheetId="5">#REF!</definedName>
    <definedName name="PV40노">#REF!</definedName>
    <definedName name="PV40재" localSheetId="5">#REF!</definedName>
    <definedName name="PV40재">#REF!</definedName>
    <definedName name="PV50경" localSheetId="5">#REF!</definedName>
    <definedName name="PV50경">#REF!</definedName>
    <definedName name="PV50노" localSheetId="5">#REF!</definedName>
    <definedName name="PV50노">#REF!</definedName>
    <definedName name="PV50재" localSheetId="5">#REF!</definedName>
    <definedName name="PV50재">#REF!</definedName>
    <definedName name="PVC" localSheetId="5">#REF!</definedName>
    <definedName name="PVC">#REF!</definedName>
    <definedName name="PVCELBOW100" localSheetId="5">#REF!</definedName>
    <definedName name="PVCELBOW100">#REF!</definedName>
    <definedName name="PVCELBOW125" localSheetId="5">#REF!</definedName>
    <definedName name="PVCELBOW125">#REF!</definedName>
    <definedName name="PVCELBOW150" localSheetId="5">#REF!</definedName>
    <definedName name="PVCELBOW150">#REF!</definedName>
    <definedName name="PVCPIPE" localSheetId="5">#REF!</definedName>
    <definedName name="PVCPIPE">#REF!</definedName>
    <definedName name="PVCTEE150" localSheetId="5">#REF!</definedName>
    <definedName name="PVCTEE150">#REF!</definedName>
    <definedName name="PVC관" localSheetId="5">#REF!</definedName>
    <definedName name="PVC관">#REF!</definedName>
    <definedName name="PVC수도용직관" localSheetId="5">#REF!</definedName>
    <definedName name="PVC수도용직관">#REF!</definedName>
    <definedName name="PVC접합제" localSheetId="5">#REF!</definedName>
    <definedName name="PVC접합제">#REF!</definedName>
    <definedName name="PVC줄눈재" localSheetId="5">#REF!</definedName>
    <definedName name="PVC줄눈재">#REF!</definedName>
    <definedName name="PVC지수판" localSheetId="5">#REF!</definedName>
    <definedName name="PVC지수판">#REF!</definedName>
    <definedName name="PVI" localSheetId="5">#REF!</definedName>
    <definedName name="PVI">#REF!</definedName>
    <definedName name="PVP" localSheetId="5">#REF!</definedName>
    <definedName name="PVP">#REF!</definedName>
    <definedName name="PVR" localSheetId="5">#REF!</definedName>
    <definedName name="PVR">#REF!</definedName>
    <definedName name="PVS" localSheetId="5">#REF!</definedName>
    <definedName name="PVS">#REF!</definedName>
    <definedName name="PVT" localSheetId="5">#REF!</definedName>
    <definedName name="PVT">#REF!</definedName>
    <definedName name="PWP" localSheetId="5">#REF!</definedName>
    <definedName name="PWP">#REF!</definedName>
    <definedName name="PWS" localSheetId="5">#REF!</definedName>
    <definedName name="PWS">#REF!</definedName>
    <definedName name="PWW" localSheetId="5">#REF!</definedName>
    <definedName name="PWW">#REF!</definedName>
    <definedName name="pwwc1" localSheetId="5">#REF!</definedName>
    <definedName name="pwwc1">#REF!</definedName>
    <definedName name="pwwc2" localSheetId="5">#REF!</definedName>
    <definedName name="pwwc2">#REF!</definedName>
    <definedName name="PYUUYF" localSheetId="5">BlankMacro1</definedName>
    <definedName name="PYUUYF">BlankMacro1</definedName>
    <definedName name="P간격" localSheetId="5">#REF!</definedName>
    <definedName name="P간격">#REF!</definedName>
    <definedName name="P단면2차모멘트" localSheetId="5">#REF!</definedName>
    <definedName name="P단면2차모멘트">#REF!</definedName>
    <definedName name="P단면계수" localSheetId="5">#REF!</definedName>
    <definedName name="P단면계수">#REF!</definedName>
    <definedName name="P단면적" localSheetId="5">#REF!</definedName>
    <definedName name="P단면적">#REF!</definedName>
    <definedName name="P전단력" localSheetId="5">#REF!</definedName>
    <definedName name="P전단력">#REF!</definedName>
    <definedName name="P전단면적" localSheetId="5">#REF!</definedName>
    <definedName name="P전단면적">#REF!</definedName>
    <definedName name="P지간" localSheetId="5">#REF!</definedName>
    <definedName name="P지간">#REF!</definedName>
    <definedName name="P폭" localSheetId="5">#REF!</definedName>
    <definedName name="P폭">#REF!</definedName>
    <definedName name="Q" localSheetId="5">#REF!</definedName>
    <definedName name="Q">#REF!</definedName>
    <definedName name="Q0" localSheetId="5">BlankMacro1</definedName>
    <definedName name="Q0">BlankMacro1</definedName>
    <definedName name="q234562456" hidden="1">{"'용역비'!$A$4:$C$8"}</definedName>
    <definedName name="q3r" localSheetId="5">BlankMacro1</definedName>
    <definedName name="q3r">BlankMacro1</definedName>
    <definedName name="Q3WEE" hidden="1">{#N/A,#N/A,FALSE,"조골재"}</definedName>
    <definedName name="Q3WEE_1" hidden="1">{#N/A,#N/A,FALSE,"조골재"}</definedName>
    <definedName name="QA" localSheetId="5">#REF!</definedName>
    <definedName name="QA">#REF!</definedName>
    <definedName name="qaa" hidden="1">{#N/A,#N/A,FALSE,"속도"}</definedName>
    <definedName name="qaaa" hidden="1">{#N/A,#N/A,FALSE,"속도"}</definedName>
    <definedName name="qadd" localSheetId="5">#REF!</definedName>
    <definedName name="qadd">#REF!</definedName>
    <definedName name="QAE" localSheetId="5">#REF!</definedName>
    <definedName name="QAE">#REF!</definedName>
    <definedName name="Qallow" localSheetId="5">#REF!</definedName>
    <definedName name="Qallow">#REF!</definedName>
    <definedName name="QAQA" localSheetId="5">#REF!</definedName>
    <definedName name="QAQA">#REF!</definedName>
    <definedName name="QAWE" localSheetId="5">BlankMacro1</definedName>
    <definedName name="QAWE">BlankMacro1</definedName>
    <definedName name="qaz" localSheetId="5">#REF!</definedName>
    <definedName name="qaz">#REF!</definedName>
    <definedName name="qb" hidden="1">{#N/A,#N/A,FALSE,"2~8번"}</definedName>
    <definedName name="qbb" hidden="1">{#N/A,#N/A,FALSE,"2~8번"}</definedName>
    <definedName name="qbfdb" localSheetId="5">#REF!</definedName>
    <definedName name="qbfdb">#REF!</definedName>
    <definedName name="qbt" localSheetId="5">#REF!</definedName>
    <definedName name="qbt">#REF!</definedName>
    <definedName name="qd" localSheetId="5">#REF!</definedName>
    <definedName name="qd">#REF!</definedName>
    <definedName name="qdddq" localSheetId="5">#REF!</definedName>
    <definedName name="qdddq">#REF!</definedName>
    <definedName name="qdqwd" hidden="1">{#N/A,#N/A,FALSE,"조골재"}</definedName>
    <definedName name="qe" localSheetId="5">#REF!</definedName>
    <definedName name="qe">#REF!</definedName>
    <definedName name="QED" localSheetId="5">#REF!</definedName>
    <definedName name="QED">#REF!</definedName>
    <definedName name="qee" localSheetId="5">#REF!</definedName>
    <definedName name="qee">#REF!</definedName>
    <definedName name="qefdg" localSheetId="5">#REF!</definedName>
    <definedName name="qefdg">#REF!</definedName>
    <definedName name="QEFDSF" localSheetId="5">#REF!</definedName>
    <definedName name="QEFDSF">#REF!</definedName>
    <definedName name="QEFDSFSD" localSheetId="5">#REF!</definedName>
    <definedName name="QEFDSFSD">#REF!</definedName>
    <definedName name="QEFSD" localSheetId="5">#REF!</definedName>
    <definedName name="QEFSD">#REF!</definedName>
    <definedName name="QEHTF" localSheetId="5">#REF!</definedName>
    <definedName name="QEHTF">#REF!</definedName>
    <definedName name="qel" localSheetId="5">#REF!</definedName>
    <definedName name="qel">#REF!</definedName>
    <definedName name="QEMNH" localSheetId="5">#REF!</definedName>
    <definedName name="QEMNH">#REF!</definedName>
    <definedName name="QENH" localSheetId="5">#REF!</definedName>
    <definedName name="QENH">#REF!</definedName>
    <definedName name="QER" localSheetId="5">#REF!</definedName>
    <definedName name="QER">#REF!</definedName>
    <definedName name="QERYKJ" localSheetId="5">#REF!</definedName>
    <definedName name="QERYKJ">#REF!</definedName>
    <definedName name="qet" localSheetId="5">#REF!</definedName>
    <definedName name="qet">#REF!</definedName>
    <definedName name="qewq" localSheetId="5">#REF!</definedName>
    <definedName name="qewq">#REF!</definedName>
    <definedName name="qewr" localSheetId="5">#REF!</definedName>
    <definedName name="qewr">#REF!</definedName>
    <definedName name="qewrt" localSheetId="5">#REF!</definedName>
    <definedName name="qewrt">#REF!</definedName>
    <definedName name="Qe앨" localSheetId="5">#REF!</definedName>
    <definedName name="Qe앨">#REF!</definedName>
    <definedName name="QFRXCVD" localSheetId="5">#REF!</definedName>
    <definedName name="QFRXCVD">#REF!</definedName>
    <definedName name="QH" localSheetId="5">#REF!</definedName>
    <definedName name="QH">#REF!</definedName>
    <definedName name="QHNJ" localSheetId="5">#REF!</definedName>
    <definedName name="QHNJ">#REF!</definedName>
    <definedName name="QHS" localSheetId="5">#REF!</definedName>
    <definedName name="QHS">#REF!</definedName>
    <definedName name="QHTRG" localSheetId="5">#REF!</definedName>
    <definedName name="QHTRG">#REF!</definedName>
    <definedName name="qi" localSheetId="5">#REF!</definedName>
    <definedName name="qi">#REF!</definedName>
    <definedName name="QK" localSheetId="5">#REF!</definedName>
    <definedName name="QK">#REF!</definedName>
    <definedName name="QKQH" localSheetId="5">#REF!</definedName>
    <definedName name="QKQH">#REF!</definedName>
    <definedName name="qkqh1" hidden="1">{#N/A,#N/A,FALSE,"명세표"}</definedName>
    <definedName name="qkrjfhjqw" localSheetId="5">#REF!</definedName>
    <definedName name="qkrjfhjqw">#REF!</definedName>
    <definedName name="ql" localSheetId="5">#REF!</definedName>
    <definedName name="ql">#REF!</definedName>
    <definedName name="QLQL" localSheetId="5">#REF!</definedName>
    <definedName name="QLQL">#REF!</definedName>
    <definedName name="qndfg" localSheetId="5">#REF!</definedName>
    <definedName name="qndfg">#REF!</definedName>
    <definedName name="qor" localSheetId="5" hidden="1">#REF!</definedName>
    <definedName name="qor" hidden="1">#REF!</definedName>
    <definedName name="qoreojifj" localSheetId="5">#REF!</definedName>
    <definedName name="qoreojifj">#REF!</definedName>
    <definedName name="Qp" localSheetId="5">#REF!</definedName>
    <definedName name="Qp">#REF!</definedName>
    <definedName name="qpl" localSheetId="5">BlankMacro1</definedName>
    <definedName name="qpl">BlankMacro1</definedName>
    <definedName name="qpp" localSheetId="5">#REF!</definedName>
    <definedName name="qpp">#REF!</definedName>
    <definedName name="qq" localSheetId="5">#REF!</definedName>
    <definedName name="qq">#REF!</definedName>
    <definedName name="qqa" localSheetId="5">#REF!</definedName>
    <definedName name="qqa">#REF!</definedName>
    <definedName name="qqaa" localSheetId="5">#REF!</definedName>
    <definedName name="qqaa">#REF!</definedName>
    <definedName name="QQBB" localSheetId="5">#REF!</definedName>
    <definedName name="QQBB">#REF!</definedName>
    <definedName name="qqq" localSheetId="5">CHOOSE(#REF!,총괄수량표!공무1과,총괄수량표!공무2과)</definedName>
    <definedName name="qqq">CHOOSE(#REF!,[0]!공무1과,[0]!공무2과)</definedName>
    <definedName name="qqqq" localSheetId="5">CHOOSE(#REF!,총괄수량표!공무1과,총괄수량표!공무2과)</definedName>
    <definedName name="qqqq">CHOOSE(#REF!,[0]!공무1과,[0]!공무2과)</definedName>
    <definedName name="qqqqq" localSheetId="5">CHOOSE(#REF!,총괄수량표!공무1과,총괄수량표!공무2과)</definedName>
    <definedName name="qqqqq">CHOOSE(#REF!,[0]!공무1과,[0]!공무2과)</definedName>
    <definedName name="qqqqqq" localSheetId="5">#REF!</definedName>
    <definedName name="qqqqqq">#REF!</definedName>
    <definedName name="qqqqqqq" localSheetId="5">#REF!</definedName>
    <definedName name="qqqqqqq">#REF!</definedName>
    <definedName name="QQQQQQQQQQQQ" localSheetId="5">#REF!</definedName>
    <definedName name="QQQQQQQQQQQQ">#REF!</definedName>
    <definedName name="QQQQQQQQQQQQQ">#N/A</definedName>
    <definedName name="QQQQQQQQQQQQQQ" localSheetId="5" hidden="1">#REF!</definedName>
    <definedName name="QQQQQQQQQQQQQQ" hidden="1">#REF!</definedName>
    <definedName name="QQQQQQQQQQQQQQQ" hidden="1">{#N/A,#N/A,FALSE,"포장1";#N/A,#N/A,FALSE,"포장1"}</definedName>
    <definedName name="QQQQQQQQQQQQQQQQQ" localSheetId="5">BlankMacro1</definedName>
    <definedName name="QQQQQQQQQQQQQQQQQ">BlankMacro1</definedName>
    <definedName name="QQQQQQQQQQQQQQQQQQ" localSheetId="5">#REF!</definedName>
    <definedName name="QQQQQQQQQQQQQQQQQQ">#REF!</definedName>
    <definedName name="QQQQQQQQQQQQQQQQQQQQQQQQQQQQQQQQQQQQQQ" localSheetId="5">#REF!</definedName>
    <definedName name="QQQQQQQQQQQQQQQQQQQQQQQQQQQQQQQQQQQQQQ">#REF!</definedName>
    <definedName name="qqqqxs" localSheetId="5">#REF!</definedName>
    <definedName name="qqqqxs">#REF!</definedName>
    <definedName name="qqwrr" localSheetId="5">#REF!</definedName>
    <definedName name="qqwrr">#REF!</definedName>
    <definedName name="QR" localSheetId="5">BlankMacro1</definedName>
    <definedName name="QR">BlankMacro1</definedName>
    <definedName name="qrwwqrrrrrrrrrrrrrrrrrrr" localSheetId="5">#REF!</definedName>
    <definedName name="qrwwqrrrrrrrrrrrrrrrrrrr">#REF!</definedName>
    <definedName name="qsqsqs">{"Book1","토공.xls"}</definedName>
    <definedName name="qsr" localSheetId="5">#REF!</definedName>
    <definedName name="qsr">#REF!</definedName>
    <definedName name="QSUM">#N/A</definedName>
    <definedName name="QSW" localSheetId="5">#REF!</definedName>
    <definedName name="QSW">#REF!</definedName>
    <definedName name="QSZCGF" localSheetId="5">#REF!</definedName>
    <definedName name="QSZCGF">#REF!</definedName>
    <definedName name="Qten" localSheetId="5">#REF!</definedName>
    <definedName name="Qten">#REF!</definedName>
    <definedName name="QTY" localSheetId="5">#REF!</definedName>
    <definedName name="QTY">#REF!</definedName>
    <definedName name="qu" localSheetId="5">#REF!</definedName>
    <definedName name="qu">#REF!</definedName>
    <definedName name="Query1" localSheetId="5">#REF!</definedName>
    <definedName name="Query1">#REF!</definedName>
    <definedName name="qw" hidden="1">{#N/A,#N/A,FALSE,"단가표지"}</definedName>
    <definedName name="qwan" hidden="1">{#N/A,#N/A,FALSE,"2~8번"}</definedName>
    <definedName name="QWAS">'[12]인건비 '!$B$18</definedName>
    <definedName name="qwdrtd" localSheetId="5">#REF!</definedName>
    <definedName name="qwdrtd">#REF!</definedName>
    <definedName name="qwdx" localSheetId="5">BlankMacro1</definedName>
    <definedName name="qwdx">BlankMacro1</definedName>
    <definedName name="qwe" localSheetId="5">BlankMacro1</definedName>
    <definedName name="qwe">BlankMacro1</definedName>
    <definedName name="QWEE" localSheetId="5">#REF!</definedName>
    <definedName name="QWEE">#REF!</definedName>
    <definedName name="qweg" localSheetId="5">#REF!</definedName>
    <definedName name="qweg">#REF!</definedName>
    <definedName name="qwegdf" localSheetId="5">#REF!</definedName>
    <definedName name="qwegdf">#REF!</definedName>
    <definedName name="QWEGNJFH" localSheetId="5">#REF!</definedName>
    <definedName name="QWEGNJFH">#REF!</definedName>
    <definedName name="qweq" localSheetId="5">#REF!</definedName>
    <definedName name="qweq">#REF!</definedName>
    <definedName name="qweqw" localSheetId="5">#REF!</definedName>
    <definedName name="qweqw">#REF!</definedName>
    <definedName name="qweqwe" localSheetId="5">#REF!</definedName>
    <definedName name="qweqwe">#REF!</definedName>
    <definedName name="QWEQWQ" localSheetId="5">#REF!</definedName>
    <definedName name="QWEQWQ">#REF!</definedName>
    <definedName name="qweqwqrqrrq" localSheetId="5">#REF!</definedName>
    <definedName name="qweqwqrqrrq">#REF!</definedName>
    <definedName name="qweqwqweweq" localSheetId="5">#REF!</definedName>
    <definedName name="qweqwqweweq">#REF!</definedName>
    <definedName name="qwer" localSheetId="5">#REF!</definedName>
    <definedName name="qwer">#REF!</definedName>
    <definedName name="QWERJYH" localSheetId="5">#REF!</definedName>
    <definedName name="QWERJYH">#REF!</definedName>
    <definedName name="qwerqerwr" localSheetId="5" hidden="1">#REF!</definedName>
    <definedName name="qwerqerwr" hidden="1">#REF!</definedName>
    <definedName name="QWERYTY" localSheetId="5">#REF!</definedName>
    <definedName name="QWERYTY">#REF!</definedName>
    <definedName name="QWEWQ" localSheetId="5">#REF!</definedName>
    <definedName name="QWEWQ">#REF!</definedName>
    <definedName name="QWGFVCV" localSheetId="5">#REF!</definedName>
    <definedName name="QWGFVCV">#REF!</definedName>
    <definedName name="QWP" localSheetId="5">#REF!</definedName>
    <definedName name="QWP">#REF!</definedName>
    <definedName name="QWQ" hidden="1">{#N/A,#N/A,FALSE,"배수2"}</definedName>
    <definedName name="QWQW" localSheetId="5">#REF!</definedName>
    <definedName name="QWQW">#REF!</definedName>
    <definedName name="QWQWEEEE" localSheetId="5">#REF!</definedName>
    <definedName name="QWQWEEEE">#REF!</definedName>
    <definedName name="qwreq" localSheetId="5" hidden="1">#REF!</definedName>
    <definedName name="qwreq" hidden="1">#REF!</definedName>
    <definedName name="QWRGHDF" localSheetId="5">#REF!</definedName>
    <definedName name="QWRGHDF">#REF!</definedName>
    <definedName name="QWRJGF" localSheetId="5">#REF!</definedName>
    <definedName name="QWRJGF">#REF!</definedName>
    <definedName name="QWRN" localSheetId="5">#REF!</definedName>
    <definedName name="QWRN">#REF!</definedName>
    <definedName name="qwrn10" hidden="1">{#N/A,#N/A,FALSE,"이정표"}</definedName>
    <definedName name="qwrn11" hidden="1">{#N/A,#N/A,FALSE,"조골재"}</definedName>
    <definedName name="qwrn12" hidden="1">{#N/A,#N/A,FALSE,"구조1"}</definedName>
    <definedName name="qwrn13" hidden="1">{#N/A,#N/A,FALSE,"토공2"}</definedName>
    <definedName name="qwrn14" hidden="1">{#N/A,#N/A,FALSE,"포장1";#N/A,#N/A,FALSE,"포장1"}</definedName>
    <definedName name="qwrn15" hidden="1">{#N/A,#N/A,FALSE,"포장2"}</definedName>
    <definedName name="qwrn16" hidden="1">{#N/A,#N/A,FALSE,"표지목차"}</definedName>
    <definedName name="qwrn17" hidden="1">{#N/A,#N/A,FALSE,"혼합골재"}</definedName>
    <definedName name="qwrn2" hidden="1">{#N/A,#N/A,FALSE,"구조2"}</definedName>
    <definedName name="qwrn3" hidden="1">{#N/A,#N/A,FALSE,"단가표지"}</definedName>
    <definedName name="qwrn4" hidden="1">{#N/A,#N/A,FALSE,"배수1"}</definedName>
    <definedName name="qwrn5" hidden="1">{#N/A,#N/A,FALSE,"배수2"}</definedName>
    <definedName name="qwrn6" hidden="1">{#N/A,#N/A,FALSE,"부대1"}</definedName>
    <definedName name="qwrn7" hidden="1">{#N/A,#N/A,FALSE,"부대2"}</definedName>
    <definedName name="qwrn8" hidden="1">{#N/A,#N/A,FALSE,"속도"}</definedName>
    <definedName name="qwrn9" hidden="1">{#N/A,#N/A,FALSE,"운반시간"}</definedName>
    <definedName name="qwrnn" hidden="1">{#N/A,#N/A,FALSE,"골재소요량";#N/A,#N/A,FALSE,"골재소요량"}</definedName>
    <definedName name="QWS" localSheetId="5" hidden="1">#REF!</definedName>
    <definedName name="QWS" hidden="1">#REF!</definedName>
    <definedName name="QWT" localSheetId="5">#REF!</definedName>
    <definedName name="QWT">#REF!</definedName>
    <definedName name="qww" localSheetId="5">#REF!</definedName>
    <definedName name="qww">#REF!</definedName>
    <definedName name="QWWQWWQ" localSheetId="5">#REF!</definedName>
    <definedName name="QWWQWWQ">#REF!</definedName>
    <definedName name="QWWWWQ" localSheetId="5">#REF!</definedName>
    <definedName name="QWWWWQ">#REF!</definedName>
    <definedName name="qyk" hidden="1">{"'용역비'!$A$4:$C$8"}</definedName>
    <definedName name="q디" localSheetId="5">#REF!</definedName>
    <definedName name="q디">#REF!</definedName>
    <definedName name="q앨" localSheetId="5">#REF!</definedName>
    <definedName name="q앨">#REF!</definedName>
    <definedName name="R_">#N/A</definedName>
    <definedName name="RA" localSheetId="5">#REF!</definedName>
    <definedName name="RA">#REF!</definedName>
    <definedName name="RaAbove" localSheetId="5">#REF!</definedName>
    <definedName name="RaAbove">#REF!</definedName>
    <definedName name="RaBelow" localSheetId="5">#REF!</definedName>
    <definedName name="RaBelow">#REF!</definedName>
    <definedName name="RAD" localSheetId="5">#REF!</definedName>
    <definedName name="RAD">#REF!</definedName>
    <definedName name="Radius" localSheetId="5">#REF!</definedName>
    <definedName name="Radius">#REF!</definedName>
    <definedName name="RAEGA" hidden="1">{#N/A,#N/A,FALSE,"조골재"}</definedName>
    <definedName name="RAGA" hidden="1">{#N/A,#N/A,FALSE,"운반시간"}</definedName>
    <definedName name="rarasfsda" hidden="1">{#N/A,#N/A,FALSE,"이정표"}</definedName>
    <definedName name="RASDAS" localSheetId="5">#REF!</definedName>
    <definedName name="RASDAS">#REF!</definedName>
    <definedName name="rasfsafsafdsa" hidden="1">{#N/A,#N/A,FALSE,"조골재"}</definedName>
    <definedName name="RATE" localSheetId="5">#REF!</definedName>
    <definedName name="RATE">#REF!</definedName>
    <definedName name="rate_top" localSheetId="5">#REF!</definedName>
    <definedName name="rate_top">#REF!</definedName>
    <definedName name="RawAgencyPrice" localSheetId="5">#REF!</definedName>
    <definedName name="RawAgencyPrice">#REF!</definedName>
    <definedName name="RAWDA" localSheetId="5">#REF!</definedName>
    <definedName name="RAWDA">#REF!</definedName>
    <definedName name="RB" localSheetId="5">#REF!</definedName>
    <definedName name="RB">#REF!</definedName>
    <definedName name="RBData" localSheetId="5">#REF!</definedName>
    <definedName name="RBData">#REF!</definedName>
    <definedName name="RBF" localSheetId="5">#REF!</definedName>
    <definedName name="RBF">#REF!</definedName>
    <definedName name="RC_B" localSheetId="5">#REF!</definedName>
    <definedName name="RC_B">#REF!</definedName>
    <definedName name="RCC" localSheetId="5">#REF!</definedName>
    <definedName name="RCC">#REF!</definedName>
    <definedName name="RCD" localSheetId="5">#REF!,#REF!</definedName>
    <definedName name="RCD">#REF!,#REF!</definedName>
    <definedName name="rcon" localSheetId="5">#REF!</definedName>
    <definedName name="rcon">#REF!</definedName>
    <definedName name="Rcorner" localSheetId="5">#REF!</definedName>
    <definedName name="Rcorner">#REF!</definedName>
    <definedName name="Rcrown" localSheetId="5">#REF!</definedName>
    <definedName name="Rcrown">#REF!</definedName>
    <definedName name="rcxv" localSheetId="5">#REF!</definedName>
    <definedName name="rcxv">#REF!</definedName>
    <definedName name="RC철근집계" localSheetId="5">#REF!</definedName>
    <definedName name="RC철근집계">#REF!</definedName>
    <definedName name="RC플륨관">#N/A</definedName>
    <definedName name="RD" localSheetId="5">#REF!</definedName>
    <definedName name="RD">#REF!</definedName>
    <definedName name="RDGFDSV" localSheetId="5">#REF!</definedName>
    <definedName name="RDGFDSV">#REF!</definedName>
    <definedName name="rdgg" localSheetId="5">#REF!</definedName>
    <definedName name="rdgg">#REF!</definedName>
    <definedName name="rdgr4" localSheetId="5">#REF!</definedName>
    <definedName name="rdgr4">#REF!</definedName>
    <definedName name="RDHDF" localSheetId="5">#REF!</definedName>
    <definedName name="RDHDF">#REF!</definedName>
    <definedName name="rd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dj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DSE" localSheetId="5">#REF!</definedName>
    <definedName name="RDSE">#REF!</definedName>
    <definedName name="RDT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E" localSheetId="5">#REF!</definedName>
    <definedName name="RE">#REF!</definedName>
    <definedName name="RE2WERT" localSheetId="5">BlankMacro1</definedName>
    <definedName name="RE2WERT">BlankMacro1</definedName>
    <definedName name="RealAs" localSheetId="5">#REF!</definedName>
    <definedName name="RealAs">#REF!</definedName>
    <definedName name="realfs" localSheetId="5">#REF!</definedName>
    <definedName name="realfs">#REF!</definedName>
    <definedName name="really">'[21]ABUT수량-A1'!$T$25</definedName>
    <definedName name="realp" localSheetId="5">#REF!</definedName>
    <definedName name="realp">#REF!</definedName>
    <definedName name="REBAR" localSheetId="5">#REF!</definedName>
    <definedName name="REBAR">#REF!</definedName>
    <definedName name="RecordCount" localSheetId="5">#REF!</definedName>
    <definedName name="RecordCount">#REF!</definedName>
    <definedName name="_xlnm.Recorder" localSheetId="5">#REF!</definedName>
    <definedName name="_xlnm.Recorder">#REF!</definedName>
    <definedName name="RECTAG" localSheetId="5">#REF!</definedName>
    <definedName name="RECTAG">#REF!</definedName>
    <definedName name="redgv" localSheetId="5">#REF!</definedName>
    <definedName name="redgv">#REF!</definedName>
    <definedName name="REE" localSheetId="5">#REF!,#REF!,#REF!,#REF!,#REF!</definedName>
    <definedName name="REE">#REF!,#REF!,#REF!,#REF!,#REF!</definedName>
    <definedName name="reewew">'[21]ABUT수량-A1'!$T$25</definedName>
    <definedName name="ref" localSheetId="5">#REF!</definedName>
    <definedName name="ref">#REF!</definedName>
    <definedName name="refce" localSheetId="5">#REF!</definedName>
    <definedName name="refce">#REF!</definedName>
    <definedName name="refdsfee" localSheetId="5">#REF!</definedName>
    <definedName name="refdsfee">#REF!</definedName>
    <definedName name="refdtre" localSheetId="5">#REF!</definedName>
    <definedName name="refdtre">#REF!</definedName>
    <definedName name="REG" hidden="1">'[16]도체종-상수표'!$S$51:$AV$51</definedName>
    <definedName name="REGERSG" localSheetId="5">#REF!</definedName>
    <definedName name="REGERSG">#REF!</definedName>
    <definedName name="REH" localSheetId="5">#REF!</definedName>
    <definedName name="REH">#REF!</definedName>
    <definedName name="reh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einftype" localSheetId="5">#REF!</definedName>
    <definedName name="reinftype">#REF!</definedName>
    <definedName name="REM">#N/A</definedName>
    <definedName name="ReqAs" localSheetId="5">#REF!</definedName>
    <definedName name="ReqAs">#REF!</definedName>
    <definedName name="reqbar" localSheetId="5">#REF!</definedName>
    <definedName name="reqbar">#REF!</definedName>
    <definedName name="rer">[0]!rer</definedName>
    <definedName name="rererere" localSheetId="5" hidden="1">#REF!</definedName>
    <definedName name="rererere" hidden="1">#REF!</definedName>
    <definedName name="Reselects" localSheetId="5">#REF!</definedName>
    <definedName name="Reselects">#REF!</definedName>
    <definedName name="ret" localSheetId="5">BlankMacro1</definedName>
    <definedName name="ret">BlankMacro1</definedName>
    <definedName name="RETE" localSheetId="5">#REF!</definedName>
    <definedName name="RETE">#REF!</definedName>
    <definedName name="retr" localSheetId="5">BlankMacro1</definedName>
    <definedName name="retr">BlankMacro1</definedName>
    <definedName name="RETRETRT" localSheetId="5">#REF!</definedName>
    <definedName name="RETRETRT">#REF!</definedName>
    <definedName name="rettw" localSheetId="5">BlankMacro1</definedName>
    <definedName name="rettw">BlankMacro1</definedName>
    <definedName name="RETYRE" hidden="1">{#N/A,#N/A,FALSE,"골재소요량";#N/A,#N/A,FALSE,"골재소요량"}</definedName>
    <definedName name="revdstfe" localSheetId="5">#REF!</definedName>
    <definedName name="revdstfe">#REF!</definedName>
    <definedName name="REW" localSheetId="5">BlankMacro1</definedName>
    <definedName name="REW">BlankMacro1</definedName>
    <definedName name="REWFSD" localSheetId="5">#REF!</definedName>
    <definedName name="REWFSD">#REF!</definedName>
    <definedName name="rewq" localSheetId="5">#REF!</definedName>
    <definedName name="rewq">#REF!</definedName>
    <definedName name="rewr" localSheetId="5">#REF!</definedName>
    <definedName name="rewr">#REF!</definedName>
    <definedName name="rey">{"Book1","부대-(표지판,데리,가드).xls","부대-(낙,차,중분대).xls"}</definedName>
    <definedName name="RF" localSheetId="5">BlankMacro1</definedName>
    <definedName name="RF">BlankMacro1</definedName>
    <definedName name="rfa" localSheetId="5">BlankMacro1</definedName>
    <definedName name="rfa">BlankMacro1</definedName>
    <definedName name="rfbhdfb" localSheetId="5">#REF!</definedName>
    <definedName name="rfbhdfb">#REF!</definedName>
    <definedName name="RFDZF" localSheetId="5">#REF!</definedName>
    <definedName name="RFDZF">#REF!</definedName>
    <definedName name="rff" localSheetId="5">#REF!</definedName>
    <definedName name="rff">#REF!</definedName>
    <definedName name="rffff">#N/A</definedName>
    <definedName name="RFG" localSheetId="5">#REF!</definedName>
    <definedName name="RFG">#REF!</definedName>
    <definedName name="rFormula" localSheetId="5">#REF!</definedName>
    <definedName name="rFormula">#REF!</definedName>
    <definedName name="rfrftw" localSheetId="5">#REF!</definedName>
    <definedName name="rfrftw">#REF!</definedName>
    <definedName name="RFSDG" localSheetId="5">#REF!</definedName>
    <definedName name="RFSDG">#REF!</definedName>
    <definedName name="rftrherg" localSheetId="5">#REF!</definedName>
    <definedName name="rftrherg">#REF!</definedName>
    <definedName name="rfv" localSheetId="5">#REF!</definedName>
    <definedName name="rfv">#REF!</definedName>
    <definedName name="rfwfwfd" localSheetId="5">#REF!</definedName>
    <definedName name="rfwfwfd">#REF!</definedName>
    <definedName name="RFYIFIOYGOPIO" localSheetId="5" hidden="1">#REF!</definedName>
    <definedName name="RFYIFIOYGOPIO" hidden="1">#REF!</definedName>
    <definedName name="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E" hidden="1">{#N/A,#N/A,FALSE,"구조2"}</definedName>
    <definedName name="rgfdefgdf" localSheetId="5">#REF!</definedName>
    <definedName name="rgfdefgdf">#REF!</definedName>
    <definedName name="rgfet" localSheetId="5">#REF!</definedName>
    <definedName name="rgfet">#REF!</definedName>
    <definedName name="RGGF" localSheetId="5">#REF!</definedName>
    <definedName name="RGGF">#REF!</definedName>
    <definedName name="rgr" localSheetId="5">BlankMacro1</definedName>
    <definedName name="rgr">BlankMacro1</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T" localSheetId="5">#REF!</definedName>
    <definedName name="RGT">#REF!</definedName>
    <definedName name="rgxg" localSheetId="5">#REF!</definedName>
    <definedName name="rgxg">#REF!</definedName>
    <definedName name="RGY" localSheetId="5">BlankMacro1</definedName>
    <definedName name="RGY">BlankMacro1</definedName>
    <definedName name="rh" localSheetId="5">#REF!</definedName>
    <definedName name="rh">#REF!</definedName>
    <definedName name="RH.4" localSheetId="5">#REF!</definedName>
    <definedName name="RH.4">#REF!</definedName>
    <definedName name="RH.7" localSheetId="5">#REF!</definedName>
    <definedName name="RH.7">#REF!</definedName>
    <definedName name="rhd" localSheetId="5">ErrorHandler_1</definedName>
    <definedName name="rhd">ErrorHandler_1</definedName>
    <definedName name="RHDR" localSheetId="5">#REF!</definedName>
    <definedName name="RHDR">#REF!</definedName>
    <definedName name="rhgdfg" localSheetId="5">#REF!</definedName>
    <definedName name="rhgdfg">#REF!</definedName>
    <definedName name="RHKD" localSheetId="5">#REF!</definedName>
    <definedName name="RHKD">#REF!</definedName>
    <definedName name="rhks" localSheetId="5">#REF!</definedName>
    <definedName name="rhks">#REF!</definedName>
    <definedName name="RHKSRMQ" localSheetId="5">#REF!</definedName>
    <definedName name="RHKSRMQ">#REF!</definedName>
    <definedName name="rhkstp" hidden="1">{#N/A,#N/A,FALSE,"DAOCM 2차 검토"}</definedName>
    <definedName name="RHN" localSheetId="5">#REF!</definedName>
    <definedName name="RHN">#REF!</definedName>
    <definedName name="rho" localSheetId="5">#REF!</definedName>
    <definedName name="rho">#REF!</definedName>
    <definedName name="RHYR" localSheetId="5">#REF!</definedName>
    <definedName name="RHYR">#REF!</definedName>
    <definedName name="Rib" localSheetId="5">#REF!</definedName>
    <definedName name="Rib">#REF!</definedName>
    <definedName name="rib_h">'[10]1.설계조건'!$Q$31</definedName>
    <definedName name="rib_n">'[10]1.설계조건'!$R$31</definedName>
    <definedName name="rib_t">'[10]1.설계조건'!$P$31</definedName>
    <definedName name="rib_uh">'[10]1.설계조건'!$Q$30</definedName>
    <definedName name="rib_un">'[10]1.설계조건'!$R$30</definedName>
    <definedName name="rib_ut">'[10]1.설계조건'!$P$30</definedName>
    <definedName name="RibS" localSheetId="5">#REF!</definedName>
    <definedName name="RibS">#REF!</definedName>
    <definedName name="ris" localSheetId="5">#REF!</definedName>
    <definedName name="ris">#REF!</definedName>
    <definedName name="rise" localSheetId="5">#REF!</definedName>
    <definedName name="rise">#REF!</definedName>
    <definedName name="RI집계2" localSheetId="5">#REF!</definedName>
    <definedName name="RI집계2">#REF!</definedName>
    <definedName name="rjgfhd" localSheetId="5">#REF!</definedName>
    <definedName name="rjgfhd">#REF!</definedName>
    <definedName name="RJN" localSheetId="5">#REF!</definedName>
    <definedName name="RJN">#REF!</definedName>
    <definedName name="RJRJ" localSheetId="5">BlankMacro1</definedName>
    <definedName name="RJRJ">BlankMacro1</definedName>
    <definedName name="RJRKJRKJR" localSheetId="5">BlankMacro1</definedName>
    <definedName name="RJRKJRKJR">BlankMacro1</definedName>
    <definedName name="rjrt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K" localSheetId="5" hidden="1">#REF!</definedName>
    <definedName name="RK" hidden="1">#REF!</definedName>
    <definedName name="RKD" localSheetId="5">#REF!</definedName>
    <definedName name="RKD">#REF!</definedName>
    <definedName name="RKEKFKD" localSheetId="5">#REF!</definedName>
    <definedName name="RKEKFKD">#REF!</definedName>
    <definedName name="rkfkdksk" localSheetId="5">BlankMacro1</definedName>
    <definedName name="rkfkdksk">BlankMacro1</definedName>
    <definedName name="RKFL" localSheetId="5">#REF!</definedName>
    <definedName name="RKFL">#REF!</definedName>
    <definedName name="rks" hidden="1">{#N/A,#N/A,FALSE,"구조2"}</definedName>
    <definedName name="RKSKSK" localSheetId="5">BlankMacro1</definedName>
    <definedName name="RKSKSK">BlankMacro1</definedName>
    <definedName name="rksl" localSheetId="5">#REF!</definedName>
    <definedName name="rksl">#REF!</definedName>
    <definedName name="rkss" hidden="1">{#N/A,#N/A,FALSE,"부대1"}</definedName>
    <definedName name="rksss" hidden="1">{#N/A,#N/A,FALSE,"부대2"}</definedName>
    <definedName name="rkssss" hidden="1">{#N/A,#N/A,FALSE,"속도"}</definedName>
    <definedName name="rkstjs" localSheetId="5">'[8] 설계내역서.xlsx'!rkstjs</definedName>
    <definedName name="rkstjs">'[8] 설계내역서.xlsx'!rkstjs</definedName>
    <definedName name="RL" localSheetId="5">BlankMacro1</definedName>
    <definedName name="RL">BlankMacro1</definedName>
    <definedName name="RL1D" localSheetId="5">#REF!</definedName>
    <definedName name="RL1D">#REF!</definedName>
    <definedName name="RL2D" localSheetId="5">#REF!</definedName>
    <definedName name="RL2D">#REF!</definedName>
    <definedName name="RL3D" localSheetId="5">#REF!</definedName>
    <definedName name="RL3D">#REF!</definedName>
    <definedName name="RL4D" localSheetId="5">#REF!</definedName>
    <definedName name="RL4D">#REF!</definedName>
    <definedName name="RL5D" localSheetId="5">#REF!</definedName>
    <definedName name="RL5D">#REF!</definedName>
    <definedName name="RL6D" localSheetId="5">#REF!</definedName>
    <definedName name="RL6D">#REF!</definedName>
    <definedName name="RL7D" localSheetId="5">#REF!</definedName>
    <definedName name="RL7D">#REF!</definedName>
    <definedName name="RLA" localSheetId="5">#REF!</definedName>
    <definedName name="RLA">#REF!</definedName>
    <definedName name="RLD" localSheetId="5">#REF!</definedName>
    <definedName name="RLD">#REF!</definedName>
    <definedName name="rlggg" localSheetId="5">#REF!</definedName>
    <definedName name="rlggg">#REF!</definedName>
    <definedName name="rlr" localSheetId="5">#REF!</definedName>
    <definedName name="rlr">#REF!</definedName>
    <definedName name="RLTJD" localSheetId="5">BlankMacro1</definedName>
    <definedName name="RLTJD">BlankMacro1</definedName>
    <definedName name="Rl이" localSheetId="5">#REF!</definedName>
    <definedName name="Rl이">#REF!</definedName>
    <definedName name="Rl일" localSheetId="5">#REF!</definedName>
    <definedName name="Rl일">#REF!</definedName>
    <definedName name="RM_D" localSheetId="5">[7]기본DATA!#REF!</definedName>
    <definedName name="RM_D">[7]기본DATA!#REF!</definedName>
    <definedName name="RMS">[0]!RMS</definedName>
    <definedName name="Rn" localSheetId="5">#REF!</definedName>
    <definedName name="Rn">#REF!</definedName>
    <definedName name="RNG" localSheetId="5">#REF!</definedName>
    <definedName name="RNG">#REF!</definedName>
    <definedName name="rngtarget" localSheetId="5">#REF!</definedName>
    <definedName name="rngtarget">#REF!</definedName>
    <definedName name="rnjs" hidden="1">{#N/A,#N/A,FALSE,"포장2"}</definedName>
    <definedName name="RNR" localSheetId="5">#REF!</definedName>
    <definedName name="RNR">#REF!</definedName>
    <definedName name="ROCK_AUGER" localSheetId="5">#REF!</definedName>
    <definedName name="ROCK_AUGER">#REF!</definedName>
    <definedName name="ROCK1" localSheetId="5">#REF!</definedName>
    <definedName name="ROCK1">#REF!</definedName>
    <definedName name="rock1_e" localSheetId="5">#REF!</definedName>
    <definedName name="rock1_e">#REF!</definedName>
    <definedName name="rock1_ea" localSheetId="5">#REF!</definedName>
    <definedName name="rock1_ea">#REF!</definedName>
    <definedName name="ROCK2" localSheetId="5">#REF!</definedName>
    <definedName name="ROCK2">#REF!</definedName>
    <definedName name="rock2_e" localSheetId="5">#REF!</definedName>
    <definedName name="rock2_e">#REF!</definedName>
    <definedName name="rock2_ea" localSheetId="5">#REF!</definedName>
    <definedName name="rock2_ea">#REF!</definedName>
    <definedName name="ROCK3" localSheetId="5">#REF!</definedName>
    <definedName name="ROCK3">#REF!</definedName>
    <definedName name="rock3_e" localSheetId="5">#REF!</definedName>
    <definedName name="rock3_e">#REF!</definedName>
    <definedName name="rock3_ea" localSheetId="5">#REF!</definedName>
    <definedName name="rock3_ea">#REF!</definedName>
    <definedName name="ROCK4" localSheetId="5">#REF!</definedName>
    <definedName name="ROCK4">#REF!</definedName>
    <definedName name="rock4_e" localSheetId="5">#REF!</definedName>
    <definedName name="rock4_e">#REF!</definedName>
    <definedName name="rock4_ea" localSheetId="5">#REF!</definedName>
    <definedName name="rock4_ea">#REF!</definedName>
    <definedName name="rog" localSheetId="5">#REF!</definedName>
    <definedName name="rog">#REF!</definedName>
    <definedName name="round" localSheetId="5">#REF!</definedName>
    <definedName name="round">#REF!</definedName>
    <definedName name="RoverS" localSheetId="5">#REF!</definedName>
    <definedName name="RoverS">#REF!</definedName>
    <definedName name="rowclm">MOD(ROW(),2)</definedName>
    <definedName name="Royalty" hidden="1">{#N/A,#N/A,FALSE,"Sheet1"}</definedName>
    <definedName name="rp" localSheetId="5">#REF!</definedName>
    <definedName name="rp">#REF!</definedName>
    <definedName name="RPE" localSheetId="5">#REF!</definedName>
    <definedName name="RPE">#REF!</definedName>
    <definedName name="RPRI1">#N/A</definedName>
    <definedName name="RPRI2">#N/A</definedName>
    <definedName name="RPRI3">#N/A</definedName>
    <definedName name="RPRI4">#N/A</definedName>
    <definedName name="RPRI5">#N/A</definedName>
    <definedName name="RPRI6">#N/A</definedName>
    <definedName name="RQQQQ">#N/A</definedName>
    <definedName name="RQWER" localSheetId="5">#REF!</definedName>
    <definedName name="RQWER">#REF!</definedName>
    <definedName name="RR" localSheetId="5">#REF!</definedName>
    <definedName name="RR">#REF!</definedName>
    <definedName name="RRER" localSheetId="5">#REF!</definedName>
    <definedName name="RRER">#REF!</definedName>
    <definedName name="RRHYJ" localSheetId="5">#REF!</definedName>
    <definedName name="RRHYJ">#REF!</definedName>
    <definedName name="rrk" localSheetId="5">#REF!</definedName>
    <definedName name="rrk">#REF!</definedName>
    <definedName name="RRR" localSheetId="5">#REF!</definedName>
    <definedName name="RRR">#REF!</definedName>
    <definedName name="RRRR" localSheetId="5">#REF!</definedName>
    <definedName name="RRRR">#REF!</definedName>
    <definedName name="RRRRR">#N/A</definedName>
    <definedName name="rrrrrr" localSheetId="5">#REF!</definedName>
    <definedName name="rrrrrr">#REF!</definedName>
    <definedName name="RRRRRRRRRRR" localSheetId="5">#REF!</definedName>
    <definedName name="RRRRRRRRRRR">#REF!</definedName>
    <definedName name="rrrtrer" hidden="1">{#N/A,#N/A,FALSE,"표지목차"}</definedName>
    <definedName name="rrtrt" localSheetId="5">#REF!</definedName>
    <definedName name="rrtrt">#REF!</definedName>
    <definedName name="rryry" localSheetId="5">BlankMacro1</definedName>
    <definedName name="rryry">BlankMacro1</definedName>
    <definedName name="rs" localSheetId="5">#REF!</definedName>
    <definedName name="rs">#REF!</definedName>
    <definedName name="rsaraf" hidden="1">{#N/A,#N/A,FALSE,"운반시간"}</definedName>
    <definedName name="RSDG" localSheetId="5">#REF!</definedName>
    <definedName name="RSDG">#REF!</definedName>
    <definedName name="rsub" localSheetId="5">#REF!</definedName>
    <definedName name="rsub">#REF!</definedName>
    <definedName name="RT" localSheetId="5">#REF!,#REF!,#REF!</definedName>
    <definedName name="RT">#REF!,#REF!,#REF!</definedName>
    <definedName name="RT_T1" localSheetId="5">#REF!</definedName>
    <definedName name="RT_T1">#REF!</definedName>
    <definedName name="rt45r" localSheetId="5">#REF!</definedName>
    <definedName name="rt45r">#REF!</definedName>
    <definedName name="rtb" localSheetId="5">BlankMacro1</definedName>
    <definedName name="rtb">BlankMacro1</definedName>
    <definedName name="rtdtef" localSheetId="5">#REF!</definedName>
    <definedName name="rtdtef">#REF!</definedName>
    <definedName name="Rten" localSheetId="5">#REF!</definedName>
    <definedName name="Rten">#REF!</definedName>
    <definedName name="RTERTER" localSheetId="5">#REF!</definedName>
    <definedName name="RTERTER">#REF!</definedName>
    <definedName name="RTERXC" localSheetId="5">#REF!</definedName>
    <definedName name="RTERXC">#REF!</definedName>
    <definedName name="RTGDD" localSheetId="5">#REF!</definedName>
    <definedName name="RTGDD">#REF!</definedName>
    <definedName name="RTGH" hidden="1">{"'용역비'!$A$4:$C$8"}</definedName>
    <definedName name="rth" localSheetId="5" hidden="1">#REF!</definedName>
    <definedName name="rth" hidden="1">#REF!</definedName>
    <definedName name="rtherg" localSheetId="5">#REF!</definedName>
    <definedName name="rtherg">#REF!</definedName>
    <definedName name="RTR" localSheetId="5">#REF!</definedName>
    <definedName name="RTR">#REF!</definedName>
    <definedName name="rtret" localSheetId="5">BlankMacro1</definedName>
    <definedName name="rtret">BlankMacro1</definedName>
    <definedName name="rtrj" localSheetId="5">BlankMacro1</definedName>
    <definedName name="rtrj">BlankMacro1</definedName>
    <definedName name="RTRT" localSheetId="5">#REF!</definedName>
    <definedName name="RTRT">#REF!</definedName>
    <definedName name="rtrtr" localSheetId="5" hidden="1">#REF!</definedName>
    <definedName name="rtrtr" hidden="1">#REF!</definedName>
    <definedName name="RTS" localSheetId="5">#REF!</definedName>
    <definedName name="RTS">#REF!</definedName>
    <definedName name="rtss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tt" localSheetId="5">#REF!</definedName>
    <definedName name="rtt">#REF!</definedName>
    <definedName name="rtttt" localSheetId="5">BlankMacro1</definedName>
    <definedName name="rtttt">BlankMacro1</definedName>
    <definedName name="rtttttttt" localSheetId="5">BlankMacro1</definedName>
    <definedName name="rtttttttt">BlankMacro1</definedName>
    <definedName name="rty" localSheetId="5">#REF!,#REF!</definedName>
    <definedName name="rty">#REF!,#REF!</definedName>
    <definedName name="rtyhrtyhtrrty" localSheetId="5">BlankMacro1</definedName>
    <definedName name="rtyhrtyhtrrty">BlankMacro1</definedName>
    <definedName name="rtyu" localSheetId="5">BlankMacro1</definedName>
    <definedName name="rtyu">BlankMacro1</definedName>
    <definedName name="RTYUI" localSheetId="5">BlankMacro1</definedName>
    <definedName name="RTYUI">BlankMacro1</definedName>
    <definedName name="rtyujt" localSheetId="5">BlankMacro1</definedName>
    <definedName name="rtyujt">BlankMacro1</definedName>
    <definedName name="rtyuu" localSheetId="5">BlankMacro1</definedName>
    <definedName name="rtyuu">BlankMacro1</definedName>
    <definedName name="RUS" localSheetId="5">#REF!</definedName>
    <definedName name="RUS">#REF!</definedName>
    <definedName name="ruswjrsodur" localSheetId="5">#REF!</definedName>
    <definedName name="ruswjrsodur">#REF!</definedName>
    <definedName name="rw" hidden="1">{#N/A,#N/A,FALSE,"포장2"}</definedName>
    <definedName name="RW0" localSheetId="5">#REF!</definedName>
    <definedName name="RW0">#REF!</definedName>
    <definedName name="RWDRW" localSheetId="5">#REF!</definedName>
    <definedName name="RWDRW">#REF!</definedName>
    <definedName name="RWE" localSheetId="5">BlankMacro1</definedName>
    <definedName name="RWE">BlankMacro1</definedName>
    <definedName name="rwe6vtd" hidden="1">{#N/A,#N/A,FALSE,"표지목차"}</definedName>
    <definedName name="rweq" localSheetId="5">#REF!</definedName>
    <definedName name="rweq">#REF!</definedName>
    <definedName name="RWEQW" localSheetId="5">#REF!</definedName>
    <definedName name="RWEQW">#REF!</definedName>
    <definedName name="RWERTE" localSheetId="5">#REF!</definedName>
    <definedName name="RWERTE">#REF!</definedName>
    <definedName name="rwew">{"Book1","부대-(표지판,데리,가드).xls","부대-(낙,차,중분대).xls"}</definedName>
    <definedName name="RWEWE" localSheetId="5">#REF!</definedName>
    <definedName name="RWEWE">#REF!</definedName>
    <definedName name="RWP" localSheetId="5">#REF!</definedName>
    <definedName name="RWP">#REF!</definedName>
    <definedName name="rwqrwqrwqrwqrwqrwqrwqrwqrwqrwqrwqrwq" localSheetId="5">#REF!</definedName>
    <definedName name="rwqrwqrwqrwqrwqrwqrwqrwqrwqrwqrwqrwq">#REF!</definedName>
    <definedName name="rwqrwqrwqrwqrwqrwqrwqrwqrwqrwqrwqrwqrwq" localSheetId="5">#REF!</definedName>
    <definedName name="rwqrwqrwqrwqrwqrwqrwqrwqrwqrwqrwqrwqrwq">#REF!</definedName>
    <definedName name="RWR" localSheetId="5">#REF!</definedName>
    <definedName name="RWR">#REF!</definedName>
    <definedName name="rwsw" localSheetId="5">#REF!</definedName>
    <definedName name="rwsw">#REF!</definedName>
    <definedName name="rwwer" localSheetId="5">#REF!</definedName>
    <definedName name="rwwer">#REF!</definedName>
    <definedName name="Rx" localSheetId="5">#REF!</definedName>
    <definedName name="Rx">#REF!</definedName>
    <definedName name="Rxw" localSheetId="5">#REF!</definedName>
    <definedName name="Rxw">#REF!</definedName>
    <definedName name="Ry" localSheetId="5">#REF!</definedName>
    <definedName name="Ry">#REF!</definedName>
    <definedName name="RYANG">#N/A</definedName>
    <definedName name="RYERT" localSheetId="5">#REF!</definedName>
    <definedName name="RYERT">#REF!</definedName>
    <definedName name="ryescerfwe" hidden="1">{#N/A,#N/A,FALSE,"부대2"}</definedName>
    <definedName name="ryr" localSheetId="5">BlankMacro1</definedName>
    <definedName name="ryr">BlankMacro1</definedName>
    <definedName name="RYUIRYU" hidden="1">{"'용역비'!$A$4:$C$8"}</definedName>
    <definedName name="ryuk" hidden="1">{"'용역비'!$A$4:$C$8"}</definedName>
    <definedName name="Ryw" localSheetId="5">#REF!</definedName>
    <definedName name="Ryw">#REF!</definedName>
    <definedName name="S" localSheetId="5">#REF!</definedName>
    <definedName name="S">#REF!</definedName>
    <definedName name="S.1" localSheetId="5">#REF!</definedName>
    <definedName name="S.1">#REF!</definedName>
    <definedName name="S.2" localSheetId="5">#REF!</definedName>
    <definedName name="S.2">#REF!</definedName>
    <definedName name="S.3" localSheetId="5">#REF!</definedName>
    <definedName name="S.3">#REF!</definedName>
    <definedName name="S.4" localSheetId="5">#REF!</definedName>
    <definedName name="S.4">#REF!</definedName>
    <definedName name="S.C" localSheetId="5">#REF!</definedName>
    <definedName name="S.C">#REF!</definedName>
    <definedName name="s_1" localSheetId="5">#REF!</definedName>
    <definedName name="s_1">#REF!</definedName>
    <definedName name="s_2" localSheetId="5">#REF!</definedName>
    <definedName name="s_2">#REF!</definedName>
    <definedName name="S_B" localSheetId="5">#REF!</definedName>
    <definedName name="S_B">#REF!</definedName>
    <definedName name="S_BB" localSheetId="5">#REF!</definedName>
    <definedName name="S_BB">#REF!</definedName>
    <definedName name="S_BU" localSheetId="5">#REF!</definedName>
    <definedName name="S_BU">#REF!</definedName>
    <definedName name="S_CHI" localSheetId="5">#REF!</definedName>
    <definedName name="S_CHI">#REF!</definedName>
    <definedName name="S_EF" localSheetId="5">#REF!</definedName>
    <definedName name="S_EF">#REF!</definedName>
    <definedName name="S_G" localSheetId="5">#REF!</definedName>
    <definedName name="S_G">#REF!</definedName>
    <definedName name="S_L" localSheetId="5">#REF!</definedName>
    <definedName name="S_L">#REF!</definedName>
    <definedName name="S_PI" localSheetId="5">#REF!</definedName>
    <definedName name="S_PI">#REF!</definedName>
    <definedName name="S_PI2" localSheetId="5">#REF!</definedName>
    <definedName name="S_PI2">#REF!</definedName>
    <definedName name="S_R" localSheetId="5">#REF!</definedName>
    <definedName name="S_R">#REF!</definedName>
    <definedName name="S_TON" localSheetId="5">#REF!</definedName>
    <definedName name="S_TON">#REF!</definedName>
    <definedName name="S_W_시험기사" localSheetId="5">#REF!</definedName>
    <definedName name="S_W_시험기사">#REF!</definedName>
    <definedName name="S_W개발제외노무비" localSheetId="5">#REF!</definedName>
    <definedName name="S_W개발제외노무비">#REF!</definedName>
    <definedName name="S_W시험사" localSheetId="5">#REF!</definedName>
    <definedName name="S_W시험사">#REF!</definedName>
    <definedName name="S_X" localSheetId="5">#REF!</definedName>
    <definedName name="S_X">#REF!</definedName>
    <definedName name="S_Y" localSheetId="5">#REF!</definedName>
    <definedName name="S_Y">#REF!</definedName>
    <definedName name="S_Z" localSheetId="5">#REF!</definedName>
    <definedName name="S_Z">#REF!</definedName>
    <definedName name="S10FL" localSheetId="5">#REF!</definedName>
    <definedName name="S10FL">#REF!</definedName>
    <definedName name="S10FR" localSheetId="5">#REF!</definedName>
    <definedName name="S10FR">#REF!</definedName>
    <definedName name="S10L" localSheetId="5">#REF!</definedName>
    <definedName name="S10L">#REF!</definedName>
    <definedName name="S10L1" localSheetId="5">#REF!</definedName>
    <definedName name="S10L1">#REF!</definedName>
    <definedName name="S10L2" localSheetId="5">#REF!</definedName>
    <definedName name="S10L2">#REF!</definedName>
    <definedName name="S10R" localSheetId="5">#REF!</definedName>
    <definedName name="S10R">#REF!</definedName>
    <definedName name="S10RL" localSheetId="5">#REF!</definedName>
    <definedName name="S10RL">#REF!</definedName>
    <definedName name="S10RR" localSheetId="5">#REF!</definedName>
    <definedName name="S10RR">#REF!</definedName>
    <definedName name="S10TL" localSheetId="5">#REF!</definedName>
    <definedName name="S10TL">#REF!</definedName>
    <definedName name="S10TR" localSheetId="5">#REF!</definedName>
    <definedName name="S10TR">#REF!</definedName>
    <definedName name="S11L1" localSheetId="5">#REF!</definedName>
    <definedName name="S11L1">#REF!</definedName>
    <definedName name="S11L2" localSheetId="5">#REF!</definedName>
    <definedName name="S11L2">#REF!</definedName>
    <definedName name="S11LA" localSheetId="5">#REF!</definedName>
    <definedName name="S11LA">#REF!</definedName>
    <definedName name="S12L1" localSheetId="5">#REF!</definedName>
    <definedName name="S12L1">#REF!</definedName>
    <definedName name="S12L2" localSheetId="5">#REF!</definedName>
    <definedName name="S12L2">#REF!</definedName>
    <definedName name="S13L1" localSheetId="5">#REF!</definedName>
    <definedName name="S13L1">#REF!</definedName>
    <definedName name="S13L2" localSheetId="5">#REF!</definedName>
    <definedName name="S13L2">#REF!</definedName>
    <definedName name="S14L1" localSheetId="5">#REF!</definedName>
    <definedName name="S14L1">#REF!</definedName>
    <definedName name="S14L2" localSheetId="5">#REF!</definedName>
    <definedName name="S14L2">#REF!</definedName>
    <definedName name="S15L1" localSheetId="5">#REF!</definedName>
    <definedName name="S15L1">#REF!</definedName>
    <definedName name="S15L2" localSheetId="5">#REF!</definedName>
    <definedName name="S15L2">#REF!</definedName>
    <definedName name="S16L1" localSheetId="5">#REF!</definedName>
    <definedName name="S16L1">#REF!</definedName>
    <definedName name="S16L2" localSheetId="5">#REF!</definedName>
    <definedName name="S16L2">#REF!</definedName>
    <definedName name="S17L1" localSheetId="5">#REF!</definedName>
    <definedName name="S17L1">#REF!</definedName>
    <definedName name="S17L2" localSheetId="5">#REF!</definedName>
    <definedName name="S17L2">#REF!</definedName>
    <definedName name="S18L1" localSheetId="5">#REF!</definedName>
    <definedName name="S18L1">#REF!</definedName>
    <definedName name="S18L2" localSheetId="5">#REF!</definedName>
    <definedName name="S18L2">#REF!</definedName>
    <definedName name="S19L1" localSheetId="5">#REF!</definedName>
    <definedName name="S19L1">#REF!</definedName>
    <definedName name="S19L2" localSheetId="5">#REF!</definedName>
    <definedName name="S19L2">#REF!</definedName>
    <definedName name="S1L1" localSheetId="5">#REF!</definedName>
    <definedName name="S1L1">#REF!</definedName>
    <definedName name="S1L2" localSheetId="5">#REF!</definedName>
    <definedName name="S1L2">#REF!</definedName>
    <definedName name="S20L1" localSheetId="5">#REF!</definedName>
    <definedName name="S20L1">#REF!</definedName>
    <definedName name="S20L2" localSheetId="5">#REF!</definedName>
    <definedName name="S20L2">#REF!</definedName>
    <definedName name="S2L" localSheetId="5">#REF!</definedName>
    <definedName name="S2L">#REF!</definedName>
    <definedName name="S2L1" localSheetId="5">#REF!</definedName>
    <definedName name="S2L1">#REF!</definedName>
    <definedName name="S2L2" localSheetId="5">#REF!</definedName>
    <definedName name="S2L2">#REF!</definedName>
    <definedName name="S3FL" localSheetId="5">#REF!</definedName>
    <definedName name="S3FL">#REF!</definedName>
    <definedName name="S3FR" localSheetId="5">#REF!</definedName>
    <definedName name="S3FR">#REF!</definedName>
    <definedName name="S3L" localSheetId="5">#REF!</definedName>
    <definedName name="S3L">#REF!</definedName>
    <definedName name="S3L1" localSheetId="5">#REF!</definedName>
    <definedName name="S3L1">#REF!</definedName>
    <definedName name="S3L2" localSheetId="5">#REF!</definedName>
    <definedName name="S3L2">#REF!</definedName>
    <definedName name="S3L3" localSheetId="5">#REF!</definedName>
    <definedName name="S3L3">#REF!</definedName>
    <definedName name="S3R" localSheetId="5">#REF!</definedName>
    <definedName name="S3R">#REF!</definedName>
    <definedName name="S3RL" localSheetId="5">#REF!</definedName>
    <definedName name="S3RL">#REF!</definedName>
    <definedName name="S3RR" localSheetId="5">#REF!</definedName>
    <definedName name="S3RR">#REF!</definedName>
    <definedName name="S3TL" localSheetId="5">#REF!</definedName>
    <definedName name="S3TL">#REF!</definedName>
    <definedName name="S3TR" localSheetId="5">#REF!</definedName>
    <definedName name="S3TR">#REF!</definedName>
    <definedName name="S4FL" localSheetId="5">#REF!</definedName>
    <definedName name="S4FL">#REF!</definedName>
    <definedName name="S4FR" localSheetId="5">#REF!</definedName>
    <definedName name="S4FR">#REF!</definedName>
    <definedName name="S4L" localSheetId="5">#REF!</definedName>
    <definedName name="S4L">#REF!</definedName>
    <definedName name="S4L1" localSheetId="5">#REF!</definedName>
    <definedName name="S4L1">#REF!</definedName>
    <definedName name="S4L2" localSheetId="5">#REF!</definedName>
    <definedName name="S4L2">#REF!</definedName>
    <definedName name="S4R" localSheetId="5">#REF!</definedName>
    <definedName name="S4R">#REF!</definedName>
    <definedName name="S4RL" localSheetId="5">#REF!</definedName>
    <definedName name="S4RL">#REF!</definedName>
    <definedName name="S4RR" localSheetId="5">#REF!</definedName>
    <definedName name="S4RR">#REF!</definedName>
    <definedName name="S4TL" localSheetId="5">#REF!</definedName>
    <definedName name="S4TL">#REF!</definedName>
    <definedName name="S4TR" localSheetId="5">#REF!</definedName>
    <definedName name="S4TR">#REF!</definedName>
    <definedName name="S5FL" localSheetId="5">#REF!</definedName>
    <definedName name="S5FL">#REF!</definedName>
    <definedName name="S5FR" localSheetId="5">#REF!</definedName>
    <definedName name="S5FR">#REF!</definedName>
    <definedName name="S5L" localSheetId="5">#REF!</definedName>
    <definedName name="S5L">#REF!</definedName>
    <definedName name="S5L1" localSheetId="5">#REF!</definedName>
    <definedName name="S5L1">#REF!</definedName>
    <definedName name="S5L2" localSheetId="5">#REF!</definedName>
    <definedName name="S5L2">#REF!</definedName>
    <definedName name="S5R" localSheetId="5">#REF!</definedName>
    <definedName name="S5R">#REF!</definedName>
    <definedName name="S5RL" localSheetId="5">#REF!</definedName>
    <definedName name="S5RL">#REF!</definedName>
    <definedName name="S5RR" localSheetId="5">#REF!</definedName>
    <definedName name="S5RR">#REF!</definedName>
    <definedName name="S5TL" localSheetId="5">#REF!</definedName>
    <definedName name="S5TL">#REF!</definedName>
    <definedName name="S5TR" localSheetId="5">#REF!</definedName>
    <definedName name="S5TR">#REF!</definedName>
    <definedName name="S6FL" localSheetId="5">#REF!</definedName>
    <definedName name="S6FL">#REF!</definedName>
    <definedName name="S6FR" localSheetId="5">#REF!</definedName>
    <definedName name="S6FR">#REF!</definedName>
    <definedName name="S6L" localSheetId="5">#REF!</definedName>
    <definedName name="S6L">#REF!</definedName>
    <definedName name="S6L1" localSheetId="5">#REF!</definedName>
    <definedName name="S6L1">#REF!</definedName>
    <definedName name="S6L2" localSheetId="5">#REF!</definedName>
    <definedName name="S6L2">#REF!</definedName>
    <definedName name="S6R" localSheetId="5">#REF!</definedName>
    <definedName name="S6R">#REF!</definedName>
    <definedName name="S6RL" localSheetId="5">#REF!</definedName>
    <definedName name="S6RL">#REF!</definedName>
    <definedName name="S6RR" localSheetId="5">#REF!</definedName>
    <definedName name="S6RR">#REF!</definedName>
    <definedName name="S6TL" localSheetId="5">#REF!</definedName>
    <definedName name="S6TL">#REF!</definedName>
    <definedName name="S6TR" localSheetId="5">#REF!</definedName>
    <definedName name="S6TR">#REF!</definedName>
    <definedName name="S7FL" localSheetId="5">#REF!</definedName>
    <definedName name="S7FL">#REF!</definedName>
    <definedName name="S7FR" localSheetId="5">#REF!</definedName>
    <definedName name="S7FR">#REF!</definedName>
    <definedName name="S7L" localSheetId="5">#REF!</definedName>
    <definedName name="S7L">#REF!</definedName>
    <definedName name="S7L1" localSheetId="5">#REF!</definedName>
    <definedName name="S7L1">#REF!</definedName>
    <definedName name="S7L2" localSheetId="5">#REF!</definedName>
    <definedName name="S7L2">#REF!</definedName>
    <definedName name="S7R" localSheetId="5">#REF!</definedName>
    <definedName name="S7R">#REF!</definedName>
    <definedName name="S7RL" localSheetId="5">#REF!</definedName>
    <definedName name="S7RL">#REF!</definedName>
    <definedName name="S7RR" localSheetId="5">#REF!</definedName>
    <definedName name="S7RR">#REF!</definedName>
    <definedName name="S7TL" localSheetId="5">#REF!</definedName>
    <definedName name="S7TL">#REF!</definedName>
    <definedName name="S7TR" localSheetId="5">#REF!</definedName>
    <definedName name="S7TR">#REF!</definedName>
    <definedName name="S8FL" localSheetId="5">#REF!</definedName>
    <definedName name="S8FL">#REF!</definedName>
    <definedName name="S8FR" localSheetId="5">#REF!</definedName>
    <definedName name="S8FR">#REF!</definedName>
    <definedName name="S8L" localSheetId="5">#REF!</definedName>
    <definedName name="S8L">#REF!</definedName>
    <definedName name="S8L1" localSheetId="5">#REF!</definedName>
    <definedName name="S8L1">#REF!</definedName>
    <definedName name="S8L2" localSheetId="5">#REF!</definedName>
    <definedName name="S8L2">#REF!</definedName>
    <definedName name="S8R" localSheetId="5">#REF!</definedName>
    <definedName name="S8R">#REF!</definedName>
    <definedName name="S8RL" localSheetId="5">#REF!</definedName>
    <definedName name="S8RL">#REF!</definedName>
    <definedName name="S8RR" localSheetId="5">#REF!</definedName>
    <definedName name="S8RR">#REF!</definedName>
    <definedName name="S8TL" localSheetId="5">#REF!</definedName>
    <definedName name="S8TL">#REF!</definedName>
    <definedName name="S8TR" localSheetId="5">#REF!</definedName>
    <definedName name="S8TR">#REF!</definedName>
    <definedName name="S9FL" localSheetId="5">#REF!</definedName>
    <definedName name="S9FL">#REF!</definedName>
    <definedName name="S9FR" localSheetId="5">#REF!</definedName>
    <definedName name="S9FR">#REF!</definedName>
    <definedName name="S9L" localSheetId="5">#REF!</definedName>
    <definedName name="S9L">#REF!</definedName>
    <definedName name="S9L1" localSheetId="5">#REF!</definedName>
    <definedName name="S9L1">#REF!</definedName>
    <definedName name="S9L2" localSheetId="5">#REF!</definedName>
    <definedName name="S9L2">#REF!</definedName>
    <definedName name="S9R" localSheetId="5">#REF!</definedName>
    <definedName name="S9R">#REF!</definedName>
    <definedName name="S9RL" localSheetId="5">#REF!</definedName>
    <definedName name="S9RL">#REF!</definedName>
    <definedName name="S9RR" localSheetId="5">#REF!</definedName>
    <definedName name="S9RR">#REF!</definedName>
    <definedName name="S9TL" localSheetId="5">#REF!</definedName>
    <definedName name="S9TL">#REF!</definedName>
    <definedName name="S9TR" localSheetId="5">#REF!</definedName>
    <definedName name="S9TR">#REF!</definedName>
    <definedName name="SA" localSheetId="5">#REF!</definedName>
    <definedName name="SA">#REF!</definedName>
    <definedName name="sad" localSheetId="5">BlankMacro1</definedName>
    <definedName name="sad">BlankMacro1</definedName>
    <definedName name="SADE" localSheetId="5">#REF!</definedName>
    <definedName name="SADE">#REF!</definedName>
    <definedName name="sadf" localSheetId="5">#REF!</definedName>
    <definedName name="sadf">#REF!</definedName>
    <definedName name="sae" hidden="1">{#N/A,#N/A,FALSE,"골재소요량";#N/A,#N/A,FALSE,"골재소요량"}</definedName>
    <definedName name="safdegfda" localSheetId="5" hidden="1">#REF!</definedName>
    <definedName name="safdegfda" hidden="1">#REF!</definedName>
    <definedName name="sagrae" localSheetId="5">#REF!</definedName>
    <definedName name="sagrae">#REF!</definedName>
    <definedName name="SALESPLAN" localSheetId="5">#REF!</definedName>
    <definedName name="SALESPLAN">#REF!</definedName>
    <definedName name="SALESPROJ" localSheetId="5">#REF!</definedName>
    <definedName name="SALESPROJ">#REF!</definedName>
    <definedName name="SALI" localSheetId="5">#REF!</definedName>
    <definedName name="SALI">#REF!</definedName>
    <definedName name="sallow" localSheetId="5">#REF!</definedName>
    <definedName name="sallow">#REF!</definedName>
    <definedName name="sample" localSheetId="5">#REF!</definedName>
    <definedName name="sample">#REF!</definedName>
    <definedName name="SAN" localSheetId="5">#REF!</definedName>
    <definedName name="SAN">#REF!</definedName>
    <definedName name="sanch_2" localSheetId="5">#REF!</definedName>
    <definedName name="sanch_2">#REF!</definedName>
    <definedName name="sanch_3" localSheetId="5">#REF!</definedName>
    <definedName name="sanch_3">#REF!</definedName>
    <definedName name="sanch_4" localSheetId="5">#REF!</definedName>
    <definedName name="sanch_4">#REF!</definedName>
    <definedName name="sand" localSheetId="5">#REF!,#REF!</definedName>
    <definedName name="sand">#REF!,#REF!</definedName>
    <definedName name="sangd" localSheetId="5">#REF!</definedName>
    <definedName name="sangd">#REF!</definedName>
    <definedName name="sangEL" localSheetId="5">#REF!</definedName>
    <definedName name="sangEL">#REF!</definedName>
    <definedName name="sangL" localSheetId="5">#REF!</definedName>
    <definedName name="sangL">#REF!</definedName>
    <definedName name="Sare" localSheetId="5">#REF!</definedName>
    <definedName name="Sare">#REF!</definedName>
    <definedName name="sasasa" hidden="1">{#N/A,#N/A,FALSE,"속도"}</definedName>
    <definedName name="SASL" localSheetId="5">#REF!</definedName>
    <definedName name="SASL">#REF!</definedName>
    <definedName name="SB" localSheetId="5">#REF!</definedName>
    <definedName name="SB">#REF!</definedName>
    <definedName name="sb_공통공사비" localSheetId="5">#REF!</definedName>
    <definedName name="sb_공통공사비">#REF!</definedName>
    <definedName name="sb_단위시설별공사비" localSheetId="5">#REF!</definedName>
    <definedName name="sb_단위시설별공사비">#REF!</definedName>
    <definedName name="sb_제잡비" localSheetId="5">#REF!</definedName>
    <definedName name="sb_제잡비">#REF!</definedName>
    <definedName name="sb010_가설공사_1" localSheetId="5">#REF!</definedName>
    <definedName name="sb010_가설공사_1">#REF!</definedName>
    <definedName name="sb020_가설공사_2" localSheetId="5">#REF!</definedName>
    <definedName name="sb020_가설공사_2">#REF!</definedName>
    <definedName name="sb030_공통장비비" localSheetId="5">#REF!</definedName>
    <definedName name="sb030_공통장비비">#REF!</definedName>
    <definedName name="sb040_현장관리비" localSheetId="5">#REF!</definedName>
    <definedName name="sb040_현장관리비">#REF!</definedName>
    <definedName name="sb050_기타공통비" localSheetId="5">#REF!</definedName>
    <definedName name="sb050_기타공통비">#REF!</definedName>
    <definedName name="sb101_토공사" localSheetId="5">#REF!</definedName>
    <definedName name="sb101_토공사">#REF!</definedName>
    <definedName name="sb102_지정공사" localSheetId="5">#REF!</definedName>
    <definedName name="sb102_지정공사">#REF!</definedName>
    <definedName name="sb103_철근콘크리트공사" localSheetId="5">#REF!</definedName>
    <definedName name="sb103_철근콘크리트공사">#REF!</definedName>
    <definedName name="sb104_철골공사" localSheetId="5">#REF!</definedName>
    <definedName name="sb104_철골공사">#REF!</definedName>
    <definedName name="sb105_조적공사" localSheetId="5">#REF!</definedName>
    <definedName name="sb105_조적공사">#REF!</definedName>
    <definedName name="sb106_미장공사" localSheetId="5">#REF!</definedName>
    <definedName name="sb106_미장공사">#REF!</definedName>
    <definedName name="sb107_방수공사" localSheetId="5">#REF!</definedName>
    <definedName name="sb107_방수공사">#REF!</definedName>
    <definedName name="sb108_목공사" localSheetId="5">#REF!</definedName>
    <definedName name="sb108_목공사">#REF!</definedName>
    <definedName name="sb109_금속공사" localSheetId="5">#REF!</definedName>
    <definedName name="sb109_금속공사">#REF!</definedName>
    <definedName name="sb110_지붕및홈통공사" localSheetId="5">#REF!</definedName>
    <definedName name="sb110_지붕및홈통공사">#REF!</definedName>
    <definedName name="sb111_문_셔터_부속자재" localSheetId="5">#REF!</definedName>
    <definedName name="sb111_문_셔터_부속자재">#REF!</definedName>
    <definedName name="sb112_창_창호추가공사" localSheetId="5">#REF!</definedName>
    <definedName name="sb112_창_창호추가공사">#REF!</definedName>
    <definedName name="sb113_유리공사" localSheetId="5">#REF!</definedName>
    <definedName name="sb113_유리공사">#REF!</definedName>
    <definedName name="sb114_타일및돌공사" localSheetId="5">#REF!</definedName>
    <definedName name="sb114_타일및돌공사">#REF!</definedName>
    <definedName name="sb115_도장공사" localSheetId="5">#REF!</definedName>
    <definedName name="sb115_도장공사">#REF!</definedName>
    <definedName name="sb116_수장공사_1" localSheetId="5">#REF!</definedName>
    <definedName name="sb116_수장공사_1">#REF!</definedName>
    <definedName name="sb117_수장공사_2" localSheetId="5">#REF!</definedName>
    <definedName name="sb117_수장공사_2">#REF!</definedName>
    <definedName name="sb118_실내설비공사" localSheetId="5">#REF!</definedName>
    <definedName name="sb118_실내설비공사">#REF!</definedName>
    <definedName name="sb201_창고" localSheetId="5">#REF!</definedName>
    <definedName name="sb201_창고">#REF!</definedName>
    <definedName name="sb202_경비실" localSheetId="5">#REF!</definedName>
    <definedName name="sb202_경비실">#REF!</definedName>
    <definedName name="sb203_기타경비시설" localSheetId="5">#REF!</definedName>
    <definedName name="sb203_기타경비시설">#REF!</definedName>
    <definedName name="sb204_차고" localSheetId="5">#REF!</definedName>
    <definedName name="sb204_차고">#REF!</definedName>
    <definedName name="sb301_정화조공사" localSheetId="5">#REF!</definedName>
    <definedName name="sb301_정화조공사">#REF!</definedName>
    <definedName name="sb302_우수맨홀" localSheetId="5">#REF!</definedName>
    <definedName name="sb302_우수맨홀">#REF!</definedName>
    <definedName name="sb303_우수배수관설치" localSheetId="5">#REF!</definedName>
    <definedName name="sb303_우수배수관설치">#REF!</definedName>
    <definedName name="sb401_굴취" localSheetId="5">#REF!</definedName>
    <definedName name="sb401_굴취">#REF!</definedName>
    <definedName name="sb402_식재_파종" localSheetId="5">#REF!</definedName>
    <definedName name="sb402_식재_파종">#REF!</definedName>
    <definedName name="sb403_식재관련_부대공" localSheetId="5">#REF!</definedName>
    <definedName name="sb403_식재관련_부대공">#REF!</definedName>
    <definedName name="sb404_조경시설물공사" localSheetId="5">#REF!</definedName>
    <definedName name="sb404_조경시설물공사">#REF!</definedName>
    <definedName name="sb501_문_문주_설치" localSheetId="5">#REF!</definedName>
    <definedName name="sb501_문_문주_설치">#REF!</definedName>
    <definedName name="sb502_울타리_담장설치" localSheetId="5">#REF!</definedName>
    <definedName name="sb502_울타리_담장설치">#REF!</definedName>
    <definedName name="sb503_기타경계시설" localSheetId="5">#REF!</definedName>
    <definedName name="sb503_기타경계시설">#REF!</definedName>
    <definedName name="sb601_해체_철거공사" localSheetId="5">#REF!</definedName>
    <definedName name="sb601_해체_철거공사">#REF!</definedName>
    <definedName name="sb602_보수_및_이전공사" localSheetId="5">#REF!</definedName>
    <definedName name="sb602_보수_및_이전공사">#REF!</definedName>
    <definedName name="SBA" localSheetId="5">#REF!</definedName>
    <definedName name="SBA">#REF!</definedName>
    <definedName name="sbarea" localSheetId="5">#REF!</definedName>
    <definedName name="sbarea">#REF!</definedName>
    <definedName name="SBB" localSheetId="5">#REF!</definedName>
    <definedName name="SBB">#REF!</definedName>
    <definedName name="SBEM1" localSheetId="5">#REF!</definedName>
    <definedName name="SBEM1">#REF!</definedName>
    <definedName name="SBEM2" localSheetId="5">#REF!</definedName>
    <definedName name="SBEM2">#REF!</definedName>
    <definedName name="SBEP1" localSheetId="5">#REF!</definedName>
    <definedName name="SBEP1">#REF!</definedName>
    <definedName name="SBEP2" localSheetId="5">#REF!</definedName>
    <definedName name="SBEP2">#REF!</definedName>
    <definedName name="SBES1" localSheetId="5">#REF!</definedName>
    <definedName name="SBES1">#REF!</definedName>
    <definedName name="SBES2" localSheetId="5">#REF!</definedName>
    <definedName name="SBES2">#REF!</definedName>
    <definedName name="SBMM1" localSheetId="5">#REF!</definedName>
    <definedName name="SBMM1">#REF!</definedName>
    <definedName name="SBMM2" localSheetId="5">#REF!</definedName>
    <definedName name="SBMM2">#REF!</definedName>
    <definedName name="SBMP1" localSheetId="5">#REF!</definedName>
    <definedName name="SBMP1">#REF!</definedName>
    <definedName name="SBMP2" localSheetId="5">#REF!</definedName>
    <definedName name="SBMP2">#REF!</definedName>
    <definedName name="SBMS1" localSheetId="5">#REF!</definedName>
    <definedName name="SBMS1">#REF!</definedName>
    <definedName name="SBMS2" localSheetId="5">#REF!</definedName>
    <definedName name="SBMS2">#REF!</definedName>
    <definedName name="SBP" localSheetId="5">#REF!</definedName>
    <definedName name="SBP">#REF!</definedName>
    <definedName name="SC" localSheetId="5">#REF!</definedName>
    <definedName name="SC">#REF!</definedName>
    <definedName name="Sca" localSheetId="5">#REF!</definedName>
    <definedName name="Sca">#REF!</definedName>
    <definedName name="SCAD" localSheetId="5">#REF!</definedName>
    <definedName name="SCAD">#REF!</definedName>
    <definedName name="scfn" localSheetId="5">#REF!</definedName>
    <definedName name="scfn">#REF!</definedName>
    <definedName name="sche_buf1" localSheetId="5">#REF!</definedName>
    <definedName name="sche_buf1">#REF!</definedName>
    <definedName name="sche_buf2" localSheetId="5">#REF!</definedName>
    <definedName name="sche_buf2">#REF!</definedName>
    <definedName name="sche_buf3" localSheetId="5">#REF!</definedName>
    <definedName name="sche_buf3">#REF!</definedName>
    <definedName name="sche_duration" localSheetId="5">#REF!</definedName>
    <definedName name="sche_duration">#REF!</definedName>
    <definedName name="sche_endday" localSheetId="5">#REF!</definedName>
    <definedName name="sche_endday">#REF!</definedName>
    <definedName name="sche_projname" localSheetId="5">#REF!</definedName>
    <definedName name="sche_projname">#REF!</definedName>
    <definedName name="sche_stday" localSheetId="5">#REF!</definedName>
    <definedName name="sche_stday">#REF!</definedName>
    <definedName name="SCK" localSheetId="5">#REF!</definedName>
    <definedName name="SCK">#REF!</definedName>
    <definedName name="Sckp" localSheetId="5">#REF!</definedName>
    <definedName name="Sckp">#REF!</definedName>
    <definedName name="SCODE">#N/A</definedName>
    <definedName name="SCOMB1" localSheetId="5">#REF!</definedName>
    <definedName name="SCOMB1">#REF!</definedName>
    <definedName name="SCOMB10" localSheetId="5">#REF!</definedName>
    <definedName name="SCOMB10">#REF!</definedName>
    <definedName name="SCOMB11" localSheetId="5">#REF!</definedName>
    <definedName name="SCOMB11">#REF!</definedName>
    <definedName name="SCOMB12" localSheetId="5">#REF!</definedName>
    <definedName name="SCOMB12">#REF!</definedName>
    <definedName name="SCOMB13" localSheetId="5">#REF!</definedName>
    <definedName name="SCOMB13">#REF!</definedName>
    <definedName name="SCOMB14" localSheetId="5">#REF!</definedName>
    <definedName name="SCOMB14">#REF!</definedName>
    <definedName name="SCOMB2" localSheetId="5">#REF!</definedName>
    <definedName name="SCOMB2">#REF!</definedName>
    <definedName name="SCOMB3" localSheetId="5">#REF!</definedName>
    <definedName name="SCOMB3">#REF!</definedName>
    <definedName name="SCOMB4" localSheetId="5">#REF!</definedName>
    <definedName name="SCOMB4">#REF!</definedName>
    <definedName name="SCOMB5" localSheetId="5">#REF!</definedName>
    <definedName name="SCOMB5">#REF!</definedName>
    <definedName name="SCOMB6" localSheetId="5">#REF!</definedName>
    <definedName name="SCOMB6">#REF!</definedName>
    <definedName name="SCOMB7" localSheetId="5">#REF!</definedName>
    <definedName name="SCOMB7">#REF!</definedName>
    <definedName name="SCOMB8" localSheetId="5">#REF!</definedName>
    <definedName name="SCOMB8">#REF!</definedName>
    <definedName name="SCOMB9" localSheetId="5">#REF!</definedName>
    <definedName name="SCOMB9">#REF!</definedName>
    <definedName name="SCO다" localSheetId="5">#REF!</definedName>
    <definedName name="SCO다">#REF!</definedName>
    <definedName name="scri_out" localSheetId="5">#REF!</definedName>
    <definedName name="scri_out">#REF!</definedName>
    <definedName name="scri_top" localSheetId="5">#REF!</definedName>
    <definedName name="scri_top">#REF!</definedName>
    <definedName name="SD" localSheetId="5">#REF!</definedName>
    <definedName name="SD">#REF!</definedName>
    <definedName name="SDA" hidden="1">{"'광피스표'!$A$3:$N$54"}</definedName>
    <definedName name="SDAGG" localSheetId="5">BlankMacro1</definedName>
    <definedName name="SDAGG">BlankMacro1</definedName>
    <definedName name="sdakfj" localSheetId="5">#REF!</definedName>
    <definedName name="sdakfj">#REF!</definedName>
    <definedName name="sdasdas" hidden="1">{#N/A,#N/A,FALSE,"전력간선"}</definedName>
    <definedName name="sdasq" localSheetId="5">#REF!</definedName>
    <definedName name="sdasq">#REF!</definedName>
    <definedName name="SDATA" localSheetId="5">#REF!</definedName>
    <definedName name="SDATA">#REF!</definedName>
    <definedName name="sdcbds" hidden="1">{"'자리배치도'!$AG$1:$CI$28"}</definedName>
    <definedName name="SDCFG\" hidden="1">{#N/A,#N/A,FALSE,"운반시간"}</definedName>
    <definedName name="sdd" hidden="1">{#N/A,#N/A,FALSE,"전력간선"}</definedName>
    <definedName name="sdddf" localSheetId="5">#REF!</definedName>
    <definedName name="sdddf">#REF!</definedName>
    <definedName name="SDDFD" hidden="1">{#N/A,#N/A,FALSE,"배수1"}</definedName>
    <definedName name="SDDG" localSheetId="5">BlankMacro1</definedName>
    <definedName name="SDDG">BlankMacro1</definedName>
    <definedName name="sde" localSheetId="5">#REF!</definedName>
    <definedName name="sde">#REF!</definedName>
    <definedName name="SDF" hidden="1">{#N/A,#N/A,FALSE,"혼합골재"}</definedName>
    <definedName name="sdfa" localSheetId="5">BlankMacro1</definedName>
    <definedName name="sdfa">BlankMacro1</definedName>
    <definedName name="sdfasjkdf" localSheetId="5">#REF!</definedName>
    <definedName name="sdfasjkdf">#REF!</definedName>
    <definedName name="SDFDFD" hidden="1">{#N/A,#N/A,FALSE,"운반시간"}</definedName>
    <definedName name="SDFDSDS" localSheetId="5">#REF!</definedName>
    <definedName name="SDFDSDS">#REF!</definedName>
    <definedName name="SDFDSFSF" localSheetId="5">#REF!</definedName>
    <definedName name="SDFDSFSF">#REF!</definedName>
    <definedName name="SDFESF" localSheetId="5">#REF!</definedName>
    <definedName name="SDFESF">#REF!</definedName>
    <definedName name="SDFF" localSheetId="5">BlankMacro1</definedName>
    <definedName name="SDFF">BlankMacro1</definedName>
    <definedName name="sdfg" localSheetId="5">#REF!</definedName>
    <definedName name="sdfg">#REF!</definedName>
    <definedName name="SDFGFGDFGDFGDFG" localSheetId="5">#REF!</definedName>
    <definedName name="SDFGFGDFGDFGDFG">#REF!</definedName>
    <definedName name="SDFHK" localSheetId="5">#REF!</definedName>
    <definedName name="SDFHK">#REF!</definedName>
    <definedName name="sdfjk" localSheetId="5">#REF!</definedName>
    <definedName name="sdfjk">#REF!</definedName>
    <definedName name="sdfs" localSheetId="5">BlankMacro1</definedName>
    <definedName name="sdfs">BlankMacro1</definedName>
    <definedName name="SDFSFSF" localSheetId="5">#REF!</definedName>
    <definedName name="SDFSFSF">#REF!</definedName>
    <definedName name="sdg" localSheetId="5" hidden="1">#REF!</definedName>
    <definedName name="sdg" hidden="1">#REF!</definedName>
    <definedName name="SDGA" hidden="1">{#N/A,#N/A,FALSE,"조골재"}</definedName>
    <definedName name="SDGASA" hidden="1">{#N/A,#N/A,FALSE,"조골재"}</definedName>
    <definedName name="sdgdsa" localSheetId="5">BlankMacro1</definedName>
    <definedName name="sdgdsa">BlankMacro1</definedName>
    <definedName name="sdghdsfg" hidden="1">{#N/A,#N/A,FALSE,"2~8번"}</definedName>
    <definedName name="SDGNB" hidden="1">{#N/A,#N/A,FALSE,"조골재"}</definedName>
    <definedName name="SDGS" localSheetId="5">#REF!</definedName>
    <definedName name="SDGS">#REF!</definedName>
    <definedName name="SDGSD" localSheetId="5">#REF!</definedName>
    <definedName name="SDGSD">#REF!</definedName>
    <definedName name="SDGSDKLSK" hidden="1">{#N/A,#N/A,FALSE,"조골재"}</definedName>
    <definedName name="SDGZC" hidden="1">{#N/A,#N/A,FALSE,"조골재"}</definedName>
    <definedName name="sdhsdf" hidden="1">{#N/A,#N/A,FALSE,"포장1";#N/A,#N/A,FALSE,"포장1"}</definedName>
    <definedName name="sdjfkl" localSheetId="5">#REF!</definedName>
    <definedName name="sdjfkl">#REF!</definedName>
    <definedName name="SDJI" localSheetId="5">#REF!</definedName>
    <definedName name="SDJI">#REF!</definedName>
    <definedName name="sdq" localSheetId="5">#REF!</definedName>
    <definedName name="sdq">#REF!</definedName>
    <definedName name="sdqwq" localSheetId="5">#REF!</definedName>
    <definedName name="sdqwq">#REF!</definedName>
    <definedName name="SDR" localSheetId="5">#REF!</definedName>
    <definedName name="SDR">#REF!</definedName>
    <definedName name="sdryhj" hidden="1">{"'용역비'!$A$4:$C$8"}</definedName>
    <definedName name="SDS" hidden="1">{#N/A,#N/A,FALSE,"2~8번"}</definedName>
    <definedName name="SDS_1" hidden="1">{#N/A,#N/A,FALSE,"2~8번"}</definedName>
    <definedName name="sdsa" localSheetId="5">BlankMacro1</definedName>
    <definedName name="sdsa">BlankMacro1</definedName>
    <definedName name="sdsd" localSheetId="5">#REF!</definedName>
    <definedName name="sdsd">#REF!</definedName>
    <definedName name="sdsdddd" hidden="1">{#N/A,#N/A,FALSE,"토공2"}</definedName>
    <definedName name="sdsdsds" localSheetId="5" hidden="1">#REF!</definedName>
    <definedName name="sdsdsds" hidden="1">#REF!</definedName>
    <definedName name="sdsdsdsd" hidden="1">{"'용역비'!$A$4:$C$8"}</definedName>
    <definedName name="SDSDSDSDSD" hidden="1">{#N/A,#N/A,FALSE,"골재소요량";#N/A,#N/A,FALSE,"골재소요량"}</definedName>
    <definedName name="sdsss" localSheetId="5">#REF!</definedName>
    <definedName name="sdsss">#REF!</definedName>
    <definedName name="SDX" localSheetId="5">BlankMacro1</definedName>
    <definedName name="SDX">BlankMacro1</definedName>
    <definedName name="SE" hidden="1">{"'용역비'!$A$4:$C$8"}</definedName>
    <definedName name="second" localSheetId="5">#REF!</definedName>
    <definedName name="second">#REF!</definedName>
    <definedName name="SEEKA" localSheetId="5">[4]산정표!#REF!</definedName>
    <definedName name="SEEKA">[4]산정표!#REF!</definedName>
    <definedName name="SEEKB" localSheetId="5">[4]산정표!#REF!</definedName>
    <definedName name="SEEKB">[4]산정표!#REF!</definedName>
    <definedName name="SEFDFEF" localSheetId="5">#REF!</definedName>
    <definedName name="SEFDFEF">#REF!</definedName>
    <definedName name="sefre" localSheetId="5">#REF!</definedName>
    <definedName name="sefre">#REF!</definedName>
    <definedName name="SEFSEF" localSheetId="5">#REF!</definedName>
    <definedName name="SEFSEF">#REF!</definedName>
    <definedName name="sefv" localSheetId="5">#REF!</definedName>
    <definedName name="sefv">#REF!</definedName>
    <definedName name="SEG" localSheetId="5">#REF!</definedName>
    <definedName name="SEG">#REF!</definedName>
    <definedName name="SELECT">#N/A</definedName>
    <definedName name="SELECT1">#N/A</definedName>
    <definedName name="SELECT2">#N/A</definedName>
    <definedName name="selection" localSheetId="5">#REF!</definedName>
    <definedName name="selection">#REF!</definedName>
    <definedName name="SEQNO" localSheetId="5">#REF!</definedName>
    <definedName name="SEQNO">#REF!</definedName>
    <definedName name="SER" localSheetId="5">BlankMacro1</definedName>
    <definedName name="SER">BlankMacro1</definedName>
    <definedName name="SERGREG" localSheetId="5">#REF!</definedName>
    <definedName name="SERGREG">#REF!</definedName>
    <definedName name="ses" localSheetId="5">BlankMacro1</definedName>
    <definedName name="ses">BlankMacro1</definedName>
    <definedName name="SET" localSheetId="5">#REF!</definedName>
    <definedName name="SET">#REF!</definedName>
    <definedName name="seta" localSheetId="5">#REF!</definedName>
    <definedName name="seta">#REF!</definedName>
    <definedName name="seta3" localSheetId="5">#REF!</definedName>
    <definedName name="seta3">#REF!</definedName>
    <definedName name="seta4" localSheetId="5">#REF!</definedName>
    <definedName name="seta4">#REF!</definedName>
    <definedName name="seta5" localSheetId="5">#REF!</definedName>
    <definedName name="seta5">#REF!</definedName>
    <definedName name="seta6" localSheetId="5">#REF!</definedName>
    <definedName name="seta6">#REF!</definedName>
    <definedName name="setert" localSheetId="5">#REF!</definedName>
    <definedName name="setert">#REF!</definedName>
    <definedName name="seven" localSheetId="5">#REF!</definedName>
    <definedName name="seven">#REF!</definedName>
    <definedName name="SEVSE" localSheetId="5">#REF!</definedName>
    <definedName name="SEVSE">#REF!</definedName>
    <definedName name="SEW" localSheetId="5">BlankMacro1</definedName>
    <definedName name="SEW">BlankMacro1</definedName>
    <definedName name="SEZ" localSheetId="5">BlankMacro1</definedName>
    <definedName name="SEZ">BlankMacro1</definedName>
    <definedName name="SF">#N/A</definedName>
    <definedName name="SFA" hidden="1">{#N/A,#N/A,FALSE,"포장1";#N/A,#N/A,FALSE,"포장1"}</definedName>
    <definedName name="SFD">#N/A</definedName>
    <definedName name="sfdbd" localSheetId="5">#REF!</definedName>
    <definedName name="sfdbd">#REF!</definedName>
    <definedName name="sfddg" localSheetId="5">#REF!</definedName>
    <definedName name="sfddg">#REF!</definedName>
    <definedName name="SFDG" localSheetId="5">BlankMacro1</definedName>
    <definedName name="SFDG">BlankMacro1</definedName>
    <definedName name="SFDGHG" localSheetId="5">BlankMacro1</definedName>
    <definedName name="SFDGHG">BlankMacro1</definedName>
    <definedName name="sfdgsd" localSheetId="5" hidden="1">#REF!</definedName>
    <definedName name="sfdgsd" hidden="1">#REF!</definedName>
    <definedName name="sfds" localSheetId="5">#REF!</definedName>
    <definedName name="sfds">#REF!</definedName>
    <definedName name="SFDSFDF" localSheetId="5">#REF!</definedName>
    <definedName name="SFDSFDF">#REF!</definedName>
    <definedName name="sfdxf" localSheetId="5">#REF!</definedName>
    <definedName name="sfdxf">#REF!</definedName>
    <definedName name="sfff" localSheetId="5">BlankMacro1</definedName>
    <definedName name="sfff">BlankMacro1</definedName>
    <definedName name="SFFFFFWE" localSheetId="5">BlankMacro1</definedName>
    <definedName name="SFFFFFWE">BlankMacro1</definedName>
    <definedName name="SFG" localSheetId="5">BlankMacro1</definedName>
    <definedName name="SFG">BlankMacro1</definedName>
    <definedName name="sfggf" hidden="1">{#N/A,#N/A,FALSE,"배수1"}</definedName>
    <definedName name="sfgs" hidden="1">{#N/A,#N/A,FALSE,"운반시간"}</definedName>
    <definedName name="sfgsdfd" localSheetId="5" hidden="1">#REF!</definedName>
    <definedName name="sfgsdfd" hidden="1">#REF!</definedName>
    <definedName name="sfgsh" hidden="1">{#N/A,#N/A,FALSE,"배수1"}</definedName>
    <definedName name="SFHESR" localSheetId="5">#REF!</definedName>
    <definedName name="SFHESR">#REF!</definedName>
    <definedName name="SfLower" localSheetId="5">#REF!</definedName>
    <definedName name="SfLower">#REF!</definedName>
    <definedName name="sfsdef" localSheetId="5">#REF!</definedName>
    <definedName name="sfsdef">#REF!</definedName>
    <definedName name="sfsdf" localSheetId="5">#REF!</definedName>
    <definedName name="sfsdf">#REF!</definedName>
    <definedName name="SFSDFDSF" hidden="1">{#N/A,#N/A,FALSE,"운반시간"}</definedName>
    <definedName name="SFSFFSD" localSheetId="5">#REF!</definedName>
    <definedName name="SFSFFSD">#REF!</definedName>
    <definedName name="SfUpper" localSheetId="5">#REF!</definedName>
    <definedName name="SfUpper">#REF!</definedName>
    <definedName name="SFV" localSheetId="5">#REF!</definedName>
    <definedName name="SFV">#REF!</definedName>
    <definedName name="SFW" localSheetId="5">BlankMacro1</definedName>
    <definedName name="SFW">BlankMacro1</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ARETER" localSheetId="5" hidden="1">#REF!</definedName>
    <definedName name="SGARETER" hidden="1">#REF!</definedName>
    <definedName name="SGEPRI">#N/A</definedName>
    <definedName name="sgewrt" localSheetId="5">#REF!</definedName>
    <definedName name="sgewrt">#REF!</definedName>
    <definedName name="sgfds" hidden="1">{#N/A,#N/A,FALSE,"운반시간"}</definedName>
    <definedName name="sgfsdfe" localSheetId="5" hidden="1">#REF!</definedName>
    <definedName name="sgfsdfe" hidden="1">#REF!</definedName>
    <definedName name="sgfsgsg" hidden="1">{#N/A,#N/A,FALSE,"골재소요량";#N/A,#N/A,FALSE,"골재소요량"}</definedName>
    <definedName name="sgge" localSheetId="5">BlankMacro1</definedName>
    <definedName name="sgge">BlankMacro1</definedName>
    <definedName name="sggser" localSheetId="5">#REF!</definedName>
    <definedName name="sggser">#REF!</definedName>
    <definedName name="SGLPRI">#N/A</definedName>
    <definedName name="SGMPRI">#N/A</definedName>
    <definedName name="SGPRI">#N/A</definedName>
    <definedName name="sgrg" localSheetId="5">#REF!</definedName>
    <definedName name="sgrg">#REF!</definedName>
    <definedName name="SGR천공토사" localSheetId="5">#REF!</definedName>
    <definedName name="SGR천공토사">#REF!</definedName>
    <definedName name="SH" localSheetId="5">#REF!</definedName>
    <definedName name="SH">#REF!</definedName>
    <definedName name="SH10L" localSheetId="5">#REF!</definedName>
    <definedName name="SH10L">#REF!</definedName>
    <definedName name="SH10R" localSheetId="5">#REF!</definedName>
    <definedName name="SH10R">#REF!</definedName>
    <definedName name="SH3L" localSheetId="5">#REF!</definedName>
    <definedName name="SH3L">#REF!</definedName>
    <definedName name="SH3R" localSheetId="5">#REF!</definedName>
    <definedName name="SH3R">#REF!</definedName>
    <definedName name="SH4L" localSheetId="5">#REF!</definedName>
    <definedName name="SH4L">#REF!</definedName>
    <definedName name="SH4R" localSheetId="5">#REF!</definedName>
    <definedName name="SH4R">#REF!</definedName>
    <definedName name="SH5L" localSheetId="5">#REF!</definedName>
    <definedName name="SH5L">#REF!</definedName>
    <definedName name="SH5R" localSheetId="5">#REF!</definedName>
    <definedName name="SH5R">#REF!</definedName>
    <definedName name="SH6L" localSheetId="5">#REF!</definedName>
    <definedName name="SH6L">#REF!</definedName>
    <definedName name="SH6R" localSheetId="5">#REF!</definedName>
    <definedName name="SH6R">#REF!</definedName>
    <definedName name="SH7L" localSheetId="5">#REF!</definedName>
    <definedName name="SH7L">#REF!</definedName>
    <definedName name="SH7R" localSheetId="5">#REF!</definedName>
    <definedName name="SH7R">#REF!</definedName>
    <definedName name="SH8L" localSheetId="5">#REF!</definedName>
    <definedName name="SH8L">#REF!</definedName>
    <definedName name="SH8R" localSheetId="5">#REF!</definedName>
    <definedName name="SH8R">#REF!</definedName>
    <definedName name="SH9L" localSheetId="5">#REF!</definedName>
    <definedName name="SH9L">#REF!</definedName>
    <definedName name="SH9R" localSheetId="5">#REF!</definedName>
    <definedName name="SH9R">#REF!</definedName>
    <definedName name="SHD" localSheetId="5">#REF!</definedName>
    <definedName name="SHD">#REF!</definedName>
    <definedName name="SHDLAEKSRKTNWJD">[0]!SHDLAEKSRKTNWJD</definedName>
    <definedName name="SHE" localSheetId="5">#REF!</definedName>
    <definedName name="SHE">#REF!</definedName>
    <definedName name="shear" localSheetId="5">#REF!</definedName>
    <definedName name="shear">#REF!</definedName>
    <definedName name="sheet" hidden="1">{#N/A,#N/A,FALSE,"골재소요량";#N/A,#N/A,FALSE,"골재소요량"}</definedName>
    <definedName name="SHEET1" localSheetId="5">#REF!</definedName>
    <definedName name="SHEET1">#REF!</definedName>
    <definedName name="SHEET21" localSheetId="5">#REF!</definedName>
    <definedName name="SHEET21">#REF!</definedName>
    <definedName name="SHEET22" localSheetId="5">#REF!</definedName>
    <definedName name="SHEET22">#REF!</definedName>
    <definedName name="SHEET56" localSheetId="5">#REF!</definedName>
    <definedName name="SHEET56">#REF!</definedName>
    <definedName name="sheetName" localSheetId="5">#REF!</definedName>
    <definedName name="sheetName">#REF!</definedName>
    <definedName name="sheetNo" localSheetId="5">#REF!</definedName>
    <definedName name="sheetNo">#REF!</definedName>
    <definedName name="SheetNumber" localSheetId="5">#REF!</definedName>
    <definedName name="SheetNumber">#REF!</definedName>
    <definedName name="SHGFDH" localSheetId="5">BLCH</definedName>
    <definedName name="SHGFDH">BLCH</definedName>
    <definedName name="SHGJHGF" localSheetId="5">BLCH</definedName>
    <definedName name="SHGJHGF">BLCH</definedName>
    <definedName name="SHO" localSheetId="5">#REF!</definedName>
    <definedName name="SHO">#REF!</definedName>
    <definedName name="SHOE10L" localSheetId="5">#REF!</definedName>
    <definedName name="SHOE10L">#REF!</definedName>
    <definedName name="SHOE10R" localSheetId="5">#REF!</definedName>
    <definedName name="SHOE10R">#REF!</definedName>
    <definedName name="SHOE3L" localSheetId="5">#REF!</definedName>
    <definedName name="SHOE3L">#REF!</definedName>
    <definedName name="SHOE3R" localSheetId="5">#REF!</definedName>
    <definedName name="SHOE3R">#REF!</definedName>
    <definedName name="SHOE4L" localSheetId="5">#REF!</definedName>
    <definedName name="SHOE4L">#REF!</definedName>
    <definedName name="SHOE4R" localSheetId="5">#REF!</definedName>
    <definedName name="SHOE4R">#REF!</definedName>
    <definedName name="SHOE5L" localSheetId="5">#REF!</definedName>
    <definedName name="SHOE5L">#REF!</definedName>
    <definedName name="SHOE5R" localSheetId="5">#REF!</definedName>
    <definedName name="SHOE5R">#REF!</definedName>
    <definedName name="SHOE6L" localSheetId="5">#REF!</definedName>
    <definedName name="SHOE6L">#REF!</definedName>
    <definedName name="SHOE6R" localSheetId="5">#REF!</definedName>
    <definedName name="SHOE6R">#REF!</definedName>
    <definedName name="SHOE7L" localSheetId="5">#REF!</definedName>
    <definedName name="SHOE7L">#REF!</definedName>
    <definedName name="SHOE7R" localSheetId="5">#REF!</definedName>
    <definedName name="SHOE7R">#REF!</definedName>
    <definedName name="SHOE8L" localSheetId="5">#REF!</definedName>
    <definedName name="SHOE8L">#REF!</definedName>
    <definedName name="SHOE8R" localSheetId="5">#REF!</definedName>
    <definedName name="SHOE8R">#REF!</definedName>
    <definedName name="SHOE9L" localSheetId="5">#REF!</definedName>
    <definedName name="SHOE9L">#REF!</definedName>
    <definedName name="SHOE9R" localSheetId="5">#REF!</definedName>
    <definedName name="SHOE9R">#REF!</definedName>
    <definedName name="SHT" localSheetId="5">#REF!</definedName>
    <definedName name="SHT">#REF!</definedName>
    <definedName name="si" localSheetId="5">#REF!</definedName>
    <definedName name="si">#REF!</definedName>
    <definedName name="sigck" localSheetId="5">#REF!</definedName>
    <definedName name="sigck">#REF!</definedName>
    <definedName name="SIGCK1" localSheetId="5">#REF!</definedName>
    <definedName name="SIGCK1">#REF!</definedName>
    <definedName name="SIGCK2" localSheetId="5">#REF!</definedName>
    <definedName name="SIGCK2">#REF!</definedName>
    <definedName name="sigma" localSheetId="5">#REF!</definedName>
    <definedName name="sigma">#REF!</definedName>
    <definedName name="sigmac" localSheetId="5">#REF!</definedName>
    <definedName name="sigmac">#REF!</definedName>
    <definedName name="sigmack" localSheetId="5">#REF!</definedName>
    <definedName name="sigmack">#REF!</definedName>
    <definedName name="SigmaL" localSheetId="5">#REF!</definedName>
    <definedName name="SigmaL">#REF!</definedName>
    <definedName name="sigmaLcon" localSheetId="5">#REF!</definedName>
    <definedName name="sigmaLcon">#REF!</definedName>
    <definedName name="sigmas" localSheetId="5">#REF!</definedName>
    <definedName name="sigmas">#REF!</definedName>
    <definedName name="sigmay" localSheetId="5">#REF!</definedName>
    <definedName name="sigmay">#REF!</definedName>
    <definedName name="sigy" localSheetId="5">#REF!</definedName>
    <definedName name="sigy">#REF!</definedName>
    <definedName name="SIGY1" localSheetId="5">#REF!</definedName>
    <definedName name="SIGY1">#REF!</definedName>
    <definedName name="SIGY2" localSheetId="5">#REF!</definedName>
    <definedName name="SIGY2">#REF!</definedName>
    <definedName name="Sikje_data" localSheetId="5">#REF!</definedName>
    <definedName name="Sikje_data">#REF!</definedName>
    <definedName name="SIL" localSheetId="5">#REF!</definedName>
    <definedName name="SIL">#REF!</definedName>
    <definedName name="sin" localSheetId="5">#REF!</definedName>
    <definedName name="sin">#REF!</definedName>
    <definedName name="sinchook" localSheetId="5">#REF!</definedName>
    <definedName name="sinchook">#REF!</definedName>
    <definedName name="sisa" localSheetId="5">#REF!</definedName>
    <definedName name="sisa">#REF!</definedName>
    <definedName name="six" localSheetId="5">#REF!</definedName>
    <definedName name="six">#REF!</definedName>
    <definedName name="SIZE" localSheetId="5">#REF!</definedName>
    <definedName name="SIZE">#REF!</definedName>
    <definedName name="SIZE1" localSheetId="5">#REF!</definedName>
    <definedName name="SIZE1">#REF!</definedName>
    <definedName name="s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jhgs" localSheetId="5">BlankMacro1</definedName>
    <definedName name="sjhgs">BlankMacro1</definedName>
    <definedName name="sj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jrhei" localSheetId="5">#REF!</definedName>
    <definedName name="sjrhei">#REF!</definedName>
    <definedName name="sjrrt">#N/A</definedName>
    <definedName name="sjrt" hidden="1">{#N/A,#N/A,TRUE,"토적및재료집계";#N/A,#N/A,TRUE,"토적및재료집계";#N/A,#N/A,TRUE,"단위량"}</definedName>
    <definedName name="sjrt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j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jtrjrt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K" localSheetId="5">#REF!</definedName>
    <definedName name="SK">#REF!</definedName>
    <definedName name="SK10L" localSheetId="5">#REF!</definedName>
    <definedName name="SK10L">#REF!</definedName>
    <definedName name="SK10R" localSheetId="5">#REF!</definedName>
    <definedName name="SK10R">#REF!</definedName>
    <definedName name="SK3L" localSheetId="5">#REF!</definedName>
    <definedName name="SK3L">#REF!</definedName>
    <definedName name="SK3R" localSheetId="5">#REF!</definedName>
    <definedName name="SK3R">#REF!</definedName>
    <definedName name="SK4L" localSheetId="5">#REF!</definedName>
    <definedName name="SK4L">#REF!</definedName>
    <definedName name="SK4R" localSheetId="5">#REF!</definedName>
    <definedName name="SK4R">#REF!</definedName>
    <definedName name="SK5L" localSheetId="5">#REF!</definedName>
    <definedName name="SK5L">#REF!</definedName>
    <definedName name="SK5R" localSheetId="5">#REF!</definedName>
    <definedName name="SK5R">#REF!</definedName>
    <definedName name="SK6L" localSheetId="5">#REF!</definedName>
    <definedName name="SK6L">#REF!</definedName>
    <definedName name="SK6R" localSheetId="5">#REF!</definedName>
    <definedName name="SK6R">#REF!</definedName>
    <definedName name="SK7L" localSheetId="5">#REF!</definedName>
    <definedName name="SK7L">#REF!</definedName>
    <definedName name="SK7R" localSheetId="5">#REF!</definedName>
    <definedName name="SK7R">#REF!</definedName>
    <definedName name="SK8L" localSheetId="5">#REF!</definedName>
    <definedName name="SK8L">#REF!</definedName>
    <definedName name="SK8R" localSheetId="5">#REF!</definedName>
    <definedName name="SK8R">#REF!</definedName>
    <definedName name="SK9L" localSheetId="5">#REF!</definedName>
    <definedName name="SK9L">#REF!</definedName>
    <definedName name="SK9R" localSheetId="5">#REF!</definedName>
    <definedName name="SK9R">#REF!</definedName>
    <definedName name="skadjf" localSheetId="5">#REF!</definedName>
    <definedName name="skadjf">#REF!</definedName>
    <definedName name="skc" localSheetId="5">#REF!</definedName>
    <definedName name="skc">#REF!</definedName>
    <definedName name="SKDFP" localSheetId="5">#REF!</definedName>
    <definedName name="SKDFP">#REF!</definedName>
    <definedName name="skdfsk" localSheetId="5" hidden="1">#REF!</definedName>
    <definedName name="skdfsk" hidden="1">#REF!</definedName>
    <definedName name="SKE" localSheetId="5">#REF!</definedName>
    <definedName name="SKE">#REF!</definedName>
    <definedName name="SKE10L" localSheetId="5">#REF!</definedName>
    <definedName name="SKE10L">#REF!</definedName>
    <definedName name="SKE10R" localSheetId="5">#REF!</definedName>
    <definedName name="SKE10R">#REF!</definedName>
    <definedName name="SKE3L" localSheetId="5">#REF!</definedName>
    <definedName name="SKE3L">#REF!</definedName>
    <definedName name="SKE3R" localSheetId="5">#REF!</definedName>
    <definedName name="SKE3R">#REF!</definedName>
    <definedName name="SKE4L" localSheetId="5">#REF!</definedName>
    <definedName name="SKE4L">#REF!</definedName>
    <definedName name="SKE4R" localSheetId="5">#REF!</definedName>
    <definedName name="SKE4R">#REF!</definedName>
    <definedName name="SKE5L" localSheetId="5">#REF!</definedName>
    <definedName name="SKE5L">#REF!</definedName>
    <definedName name="SKE5R" localSheetId="5">#REF!</definedName>
    <definedName name="SKE5R">#REF!</definedName>
    <definedName name="SKE6L" localSheetId="5">#REF!</definedName>
    <definedName name="SKE6L">#REF!</definedName>
    <definedName name="SKE6R" localSheetId="5">#REF!</definedName>
    <definedName name="SKE6R">#REF!</definedName>
    <definedName name="SKE7L" localSheetId="5">#REF!</definedName>
    <definedName name="SKE7L">#REF!</definedName>
    <definedName name="SKE7R" localSheetId="5">#REF!</definedName>
    <definedName name="SKE7R">#REF!</definedName>
    <definedName name="SKE8L" localSheetId="5">#REF!</definedName>
    <definedName name="SKE8L">#REF!</definedName>
    <definedName name="SKE8R" localSheetId="5">#REF!</definedName>
    <definedName name="SKE8R">#REF!</definedName>
    <definedName name="SKE9L" localSheetId="5">#REF!</definedName>
    <definedName name="SKE9L">#REF!</definedName>
    <definedName name="SKE9R" localSheetId="5">#REF!</definedName>
    <definedName name="SKE9R">#REF!</definedName>
    <definedName name="SKEW" localSheetId="5">#REF!</definedName>
    <definedName name="SKEW">#REF!</definedName>
    <definedName name="SKEW1" localSheetId="5">#REF!</definedName>
    <definedName name="SKEW1">#REF!</definedName>
    <definedName name="skew2" localSheetId="5">#REF!</definedName>
    <definedName name="skew2">#REF!</definedName>
    <definedName name="SKIN" localSheetId="5">#REF!</definedName>
    <definedName name="SKIN">#REF!</definedName>
    <definedName name="SKLS" localSheetId="5">#REF!</definedName>
    <definedName name="SKLS">#REF!</definedName>
    <definedName name="SKS" localSheetId="5">#REF!</definedName>
    <definedName name="SKS">#REF!</definedName>
    <definedName name="SKSK" localSheetId="5">#REF!</definedName>
    <definedName name="SKSK">#REF!</definedName>
    <definedName name="skskdkfk">#N/A</definedName>
    <definedName name="sksksk" localSheetId="5">#REF!</definedName>
    <definedName name="sksksk">#REF!</definedName>
    <definedName name="skt" localSheetId="5">BlankMacro1</definedName>
    <definedName name="skt">BlankMacro1</definedName>
    <definedName name="SKYT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L" localSheetId="5">#REF!</definedName>
    <definedName name="SL">#REF!</definedName>
    <definedName name="slab" localSheetId="5">#REF!</definedName>
    <definedName name="slab">#REF!</definedName>
    <definedName name="SLAB1" localSheetId="5">#REF!</definedName>
    <definedName name="SLAB1">#REF!</definedName>
    <definedName name="SLAB11" localSheetId="5">#REF!</definedName>
    <definedName name="SLAB11">#REF!</definedName>
    <definedName name="SLAB2" localSheetId="5">#REF!</definedName>
    <definedName name="SLAB2">#REF!</definedName>
    <definedName name="SLAB3" localSheetId="5">#REF!</definedName>
    <definedName name="SLAB3">#REF!</definedName>
    <definedName name="SLABB" localSheetId="5">#REF!</definedName>
    <definedName name="SLABB">#REF!</definedName>
    <definedName name="SLABH" localSheetId="5">#REF!</definedName>
    <definedName name="SLABH">#REF!</definedName>
    <definedName name="slabt" localSheetId="5">#REF!</definedName>
    <definedName name="slabt">#REF!</definedName>
    <definedName name="slab외측" localSheetId="5">#REF!</definedName>
    <definedName name="slab외측">#REF!</definedName>
    <definedName name="SLB" localSheetId="5">#REF!</definedName>
    <definedName name="SLB">#REF!</definedName>
    <definedName name="SLFE" localSheetId="5">#REF!</definedName>
    <definedName name="SLFE">#REF!</definedName>
    <definedName name="SLFO" localSheetId="5">#REF!</definedName>
    <definedName name="SLFO">#REF!</definedName>
    <definedName name="slh" localSheetId="5">#REF!</definedName>
    <definedName name="slh">#REF!</definedName>
    <definedName name="slo" localSheetId="5">#REF!</definedName>
    <definedName name="slo">#REF!</definedName>
    <definedName name="SLOP" localSheetId="5">#REF!</definedName>
    <definedName name="SLOP">#REF!</definedName>
    <definedName name="SLR" localSheetId="5">#REF!</definedName>
    <definedName name="SLR">#REF!</definedName>
    <definedName name="SLSLC" localSheetId="5">ErrorHandler_1</definedName>
    <definedName name="SLSLC">ErrorHandler_1</definedName>
    <definedName name="SM400범위20" localSheetId="5">#REF!</definedName>
    <definedName name="SM400범위20">#REF!</definedName>
    <definedName name="SM400범위201" localSheetId="5">#REF!</definedName>
    <definedName name="SM400범위201">#REF!</definedName>
    <definedName name="SM400범위202" localSheetId="5">#REF!</definedName>
    <definedName name="SM400범위202">#REF!</definedName>
    <definedName name="SM400범위203" localSheetId="5">#REF!</definedName>
    <definedName name="SM400범위203">#REF!</definedName>
    <definedName name="SM400범위204" localSheetId="5">#REF!</definedName>
    <definedName name="SM400범위204">#REF!</definedName>
    <definedName name="SM400범위205" localSheetId="5">#REF!</definedName>
    <definedName name="SM400범위205">#REF!</definedName>
    <definedName name="SM400범위206" localSheetId="5">#REF!</definedName>
    <definedName name="SM400범위206">#REF!</definedName>
    <definedName name="SM400범위25" localSheetId="5">#REF!</definedName>
    <definedName name="SM400범위25">#REF!</definedName>
    <definedName name="SM400범위251" localSheetId="5">#REF!</definedName>
    <definedName name="SM400범위251">#REF!</definedName>
    <definedName name="SM400범위252" localSheetId="5">#REF!</definedName>
    <definedName name="SM400범위252">#REF!</definedName>
    <definedName name="SM400범위253" localSheetId="5">#REF!</definedName>
    <definedName name="SM400범위253">#REF!</definedName>
    <definedName name="SM400범위254" localSheetId="5">#REF!</definedName>
    <definedName name="SM400범위254">#REF!</definedName>
    <definedName name="SM400범위255" localSheetId="5">#REF!</definedName>
    <definedName name="SM400범위255">#REF!</definedName>
    <definedName name="SM400범위256" localSheetId="5">#REF!</definedName>
    <definedName name="SM400범위256">#REF!</definedName>
    <definedName name="SM400범위30" localSheetId="5">#REF!</definedName>
    <definedName name="SM400범위30">#REF!</definedName>
    <definedName name="SM400범위301" localSheetId="5">#REF!</definedName>
    <definedName name="SM400범위301">#REF!</definedName>
    <definedName name="SM400범위302" localSheetId="5">#REF!</definedName>
    <definedName name="SM400범위302">#REF!</definedName>
    <definedName name="SM400범위303" localSheetId="5">#REF!</definedName>
    <definedName name="SM400범위303">#REF!</definedName>
    <definedName name="SM400범위304" localSheetId="5">#REF!</definedName>
    <definedName name="SM400범위304">#REF!</definedName>
    <definedName name="SM400범위305" localSheetId="5">#REF!</definedName>
    <definedName name="SM400범위305">#REF!</definedName>
    <definedName name="SM400범위306" localSheetId="5">#REF!</definedName>
    <definedName name="SM400범위306">#REF!</definedName>
    <definedName name="SM400범위9" localSheetId="5">#REF!</definedName>
    <definedName name="SM400범위9">#REF!</definedName>
    <definedName name="SM400범위91" localSheetId="5">#REF!</definedName>
    <definedName name="SM400범위91">#REF!</definedName>
    <definedName name="SM400범위92" localSheetId="5">#REF!</definedName>
    <definedName name="SM400범위92">#REF!</definedName>
    <definedName name="SM400범위93" localSheetId="5">#REF!</definedName>
    <definedName name="SM400범위93">#REF!</definedName>
    <definedName name="SM400범위94" localSheetId="5">#REF!</definedName>
    <definedName name="SM400범위94">#REF!</definedName>
    <definedName name="SM400범위95" localSheetId="5">#REF!</definedName>
    <definedName name="SM400범위95">#REF!</definedName>
    <definedName name="SM400범위96" localSheetId="5">#REF!</definedName>
    <definedName name="SM400범위96">#REF!</definedName>
    <definedName name="SM490범위20" localSheetId="5">#REF!</definedName>
    <definedName name="SM490범위20">#REF!</definedName>
    <definedName name="SM490범위201" localSheetId="5">#REF!</definedName>
    <definedName name="SM490범위201">#REF!</definedName>
    <definedName name="SM490범위202" localSheetId="5">#REF!</definedName>
    <definedName name="SM490범위202">#REF!</definedName>
    <definedName name="SM490범위203" localSheetId="5">#REF!</definedName>
    <definedName name="SM490범위203">#REF!</definedName>
    <definedName name="SM490범위204" localSheetId="5">#REF!</definedName>
    <definedName name="SM490범위204">#REF!</definedName>
    <definedName name="SM490범위205" localSheetId="5">#REF!</definedName>
    <definedName name="SM490범위205">#REF!</definedName>
    <definedName name="SM490범위206" localSheetId="5">#REF!</definedName>
    <definedName name="SM490범위206">#REF!</definedName>
    <definedName name="SM490범위25" localSheetId="5">#REF!</definedName>
    <definedName name="SM490범위25">#REF!</definedName>
    <definedName name="SM490범위251" localSheetId="5">#REF!</definedName>
    <definedName name="SM490범위251">#REF!</definedName>
    <definedName name="SM490범위252" localSheetId="5">#REF!</definedName>
    <definedName name="SM490범위252">#REF!</definedName>
    <definedName name="SM490범위253" localSheetId="5">#REF!</definedName>
    <definedName name="SM490범위253">#REF!</definedName>
    <definedName name="SM490범위254" localSheetId="5">#REF!</definedName>
    <definedName name="SM490범위254">#REF!</definedName>
    <definedName name="SM490범위255" localSheetId="5">#REF!</definedName>
    <definedName name="SM490범위255">#REF!</definedName>
    <definedName name="SM490범위256" localSheetId="5">#REF!</definedName>
    <definedName name="SM490범위256">#REF!</definedName>
    <definedName name="SM490범위30" localSheetId="5">#REF!</definedName>
    <definedName name="SM490범위30">#REF!</definedName>
    <definedName name="SM490범위301" localSheetId="5">#REF!</definedName>
    <definedName name="SM490범위301">#REF!</definedName>
    <definedName name="SM490범위302" localSheetId="5">#REF!</definedName>
    <definedName name="SM490범위302">#REF!</definedName>
    <definedName name="SM490범위303" localSheetId="5">#REF!</definedName>
    <definedName name="SM490범위303">#REF!</definedName>
    <definedName name="SM490범위304" localSheetId="5">#REF!</definedName>
    <definedName name="SM490범위304">#REF!</definedName>
    <definedName name="SM490범위305" localSheetId="5">#REF!</definedName>
    <definedName name="SM490범위305">#REF!</definedName>
    <definedName name="SM490범위306" localSheetId="5">#REF!</definedName>
    <definedName name="SM490범위306">#REF!</definedName>
    <definedName name="SM490범위38" localSheetId="5">#REF!</definedName>
    <definedName name="SM490범위38">#REF!</definedName>
    <definedName name="SM490범위381" localSheetId="5">#REF!</definedName>
    <definedName name="SM490범위381">#REF!</definedName>
    <definedName name="SM490범위382" localSheetId="5">#REF!</definedName>
    <definedName name="SM490범위382">#REF!</definedName>
    <definedName name="SM490범위383" localSheetId="5">#REF!</definedName>
    <definedName name="SM490범위383">#REF!</definedName>
    <definedName name="SM490범위384" localSheetId="5">#REF!</definedName>
    <definedName name="SM490범위384">#REF!</definedName>
    <definedName name="SM490범위385" localSheetId="5">#REF!</definedName>
    <definedName name="SM490범위385">#REF!</definedName>
    <definedName name="SM490범위386" localSheetId="5">#REF!</definedName>
    <definedName name="SM490범위386">#REF!</definedName>
    <definedName name="SM490범위51" localSheetId="5">#REF!</definedName>
    <definedName name="SM490범위51">#REF!</definedName>
    <definedName name="SM490범위511" localSheetId="5">#REF!</definedName>
    <definedName name="SM490범위511">#REF!</definedName>
    <definedName name="SM490범위512" localSheetId="5">#REF!</definedName>
    <definedName name="SM490범위512">#REF!</definedName>
    <definedName name="SM490범위513" localSheetId="5">#REF!</definedName>
    <definedName name="SM490범위513">#REF!</definedName>
    <definedName name="SM490범위514" localSheetId="5">#REF!</definedName>
    <definedName name="SM490범위514">#REF!</definedName>
    <definedName name="SM490범위515" localSheetId="5">#REF!</definedName>
    <definedName name="SM490범위515">#REF!</definedName>
    <definedName name="SM490범위516" localSheetId="5">#REF!</definedName>
    <definedName name="SM490범위516">#REF!</definedName>
    <definedName name="SMP" localSheetId="5">#REF!</definedName>
    <definedName name="SMP">#REF!</definedName>
    <definedName name="SMP0" localSheetId="5">#REF!</definedName>
    <definedName name="SMP0">#REF!</definedName>
    <definedName name="SO" localSheetId="5" hidden="1">#REF!</definedName>
    <definedName name="SO" hidden="1">#REF!</definedName>
    <definedName name="SOD" localSheetId="5">BlankMacro1</definedName>
    <definedName name="SOD">BlankMacro1</definedName>
    <definedName name="SODURTJ" localSheetId="5">Dlog_Show</definedName>
    <definedName name="SODURTJ">Dlog_Show</definedName>
    <definedName name="SOIL" localSheetId="5">#REF!</definedName>
    <definedName name="SOIL">#REF!</definedName>
    <definedName name="soilh" localSheetId="5">#REF!</definedName>
    <definedName name="soilh">#REF!</definedName>
    <definedName name="solver_adj" localSheetId="5" hidden="1">#REF!,#REF!</definedName>
    <definedName name="solver_adj" hidden="1">#REF!,#REF!</definedName>
    <definedName name="solver_cvg" hidden="1">0.001</definedName>
    <definedName name="solver_drv" hidden="1">1</definedName>
    <definedName name="solver_est" hidden="1">1</definedName>
    <definedName name="solver_itr" hidden="1">100</definedName>
    <definedName name="solver_lin" hidden="1">0</definedName>
    <definedName name="solver_neg" hidden="1">2</definedName>
    <definedName name="solver_num" hidden="1">1</definedName>
    <definedName name="solver_nwt" hidden="1">1</definedName>
    <definedName name="solver_opt" localSheetId="5" hidden="1">#REF!</definedName>
    <definedName name="solver_opt" hidden="1">#REF!</definedName>
    <definedName name="solver_pre" hidden="1">0.000001</definedName>
    <definedName name="solver_rel1" hidden="1">1</definedName>
    <definedName name="solver_rhs1" hidden="1">500000000</definedName>
    <definedName name="solver_scl" hidden="1">2</definedName>
    <definedName name="solver_sho" hidden="1">2</definedName>
    <definedName name="solver_tim" hidden="1">100</definedName>
    <definedName name="solver_tmp" hidden="1">500000000</definedName>
    <definedName name="solver_tol" hidden="1">0.05</definedName>
    <definedName name="solver_typ" hidden="1">1</definedName>
    <definedName name="solver_val" hidden="1">0</definedName>
    <definedName name="sorcnr" localSheetId="5">#REF!</definedName>
    <definedName name="sorcnr">#REF!</definedName>
    <definedName name="sort" localSheetId="5">#REF!</definedName>
    <definedName name="sort">#REF!</definedName>
    <definedName name="sort2" localSheetId="5">#REF!</definedName>
    <definedName name="sort2">#REF!</definedName>
    <definedName name="SORTCODE">#N/A</definedName>
    <definedName name="sortt" localSheetId="5" hidden="1">#REF!</definedName>
    <definedName name="sortt" hidden="1">#REF!</definedName>
    <definedName name="so건축">[22]건축내역!$D$1,[22]건축내역!$C$1,[22]건축내역!$B$1,[22]건축내역!$G$1,[22]건축내역!$A$1,[22]건축내역!$A$1:$IV$906</definedName>
    <definedName name="SP" localSheetId="5">#REF!</definedName>
    <definedName name="SP">#REF!</definedName>
    <definedName name="sp_i_blk" localSheetId="5">#REF!</definedName>
    <definedName name="sp_i_blk">#REF!</definedName>
    <definedName name="SPA" localSheetId="5">#REF!</definedName>
    <definedName name="SPA">#REF!</definedName>
    <definedName name="SPA0" localSheetId="5">#REF!</definedName>
    <definedName name="SPA0">#REF!</definedName>
    <definedName name="SPACE" localSheetId="5">#REF!</definedName>
    <definedName name="SPACE">#REF!</definedName>
    <definedName name="SPACER" localSheetId="5">#REF!</definedName>
    <definedName name="SPACER">#REF!</definedName>
    <definedName name="SpacFact" localSheetId="5">#REF!</definedName>
    <definedName name="SpacFact">#REF!</definedName>
    <definedName name="Span" localSheetId="5">#REF!</definedName>
    <definedName name="Span">#REF!</definedName>
    <definedName name="SPECI">#N/A</definedName>
    <definedName name="spi_pnt" localSheetId="5">#REF!</definedName>
    <definedName name="spi_pnt">#REF!</definedName>
    <definedName name="SPLICE" localSheetId="5">#REF!</definedName>
    <definedName name="SPLICE">#REF!</definedName>
    <definedName name="SPON" localSheetId="5">#REF!</definedName>
    <definedName name="SPON">#REF!</definedName>
    <definedName name="SPP_백__PIPE_100A_단중" localSheetId="5">#REF!</definedName>
    <definedName name="SPP_백__PIPE_100A_단중">#REF!</definedName>
    <definedName name="SPP_백__PIPE_125A_단중" localSheetId="5">#REF!</definedName>
    <definedName name="SPP_백__PIPE_125A_단중">#REF!</definedName>
    <definedName name="SPP_백__PIPE_150A_단중" localSheetId="5">#REF!</definedName>
    <definedName name="SPP_백__PIPE_150A_단중">#REF!</definedName>
    <definedName name="SPP_백__PIPE_15A_단중" localSheetId="5">#REF!</definedName>
    <definedName name="SPP_백__PIPE_15A_단중">#REF!</definedName>
    <definedName name="SPP_백__PIPE_200A_단중" localSheetId="5">#REF!</definedName>
    <definedName name="SPP_백__PIPE_200A_단중">#REF!</definedName>
    <definedName name="SPP_백__PIPE_20A_단중" localSheetId="5">#REF!</definedName>
    <definedName name="SPP_백__PIPE_20A_단중">#REF!</definedName>
    <definedName name="SPP_백__PIPE_250A_단중" localSheetId="5">#REF!</definedName>
    <definedName name="SPP_백__PIPE_250A_단중">#REF!</definedName>
    <definedName name="SPP_백__PIPE_25A_단중" localSheetId="5">#REF!</definedName>
    <definedName name="SPP_백__PIPE_25A_단중">#REF!</definedName>
    <definedName name="SPP_백__PIPE_300A_단중" localSheetId="5">#REF!</definedName>
    <definedName name="SPP_백__PIPE_300A_단중">#REF!</definedName>
    <definedName name="SPP_백__PIPE_32A_단중" localSheetId="5">#REF!</definedName>
    <definedName name="SPP_백__PIPE_32A_단중">#REF!</definedName>
    <definedName name="SPP_백__PIPE_350A_단중" localSheetId="5">#REF!</definedName>
    <definedName name="SPP_백__PIPE_350A_단중">#REF!</definedName>
    <definedName name="SPP_백__PIPE_400A_단중" localSheetId="5">#REF!</definedName>
    <definedName name="SPP_백__PIPE_400A_단중">#REF!</definedName>
    <definedName name="SPP_백__PIPE_40A_단중" localSheetId="5">#REF!</definedName>
    <definedName name="SPP_백__PIPE_40A_단중">#REF!</definedName>
    <definedName name="SPP_백__PIPE_450A_단중" localSheetId="5">#REF!</definedName>
    <definedName name="SPP_백__PIPE_450A_단중">#REF!</definedName>
    <definedName name="SPP_백__PIPE_500A_단중" localSheetId="5">#REF!</definedName>
    <definedName name="SPP_백__PIPE_500A_단중">#REF!</definedName>
    <definedName name="SPP_백__PIPE_50A_단중" localSheetId="5">#REF!</definedName>
    <definedName name="SPP_백__PIPE_50A_단중">#REF!</definedName>
    <definedName name="SPP_백__PIPE_65A_단중" localSheetId="5">#REF!</definedName>
    <definedName name="SPP_백__PIPE_65A_단중">#REF!</definedName>
    <definedName name="SPP_백__PIPE_80A_단중" localSheetId="5">#REF!</definedName>
    <definedName name="SPP_백__PIPE_80A_단중">#REF!</definedName>
    <definedName name="SPPS_PIPE_100A_40S_단중" localSheetId="5">#REF!</definedName>
    <definedName name="SPPS_PIPE_100A_40S_단중">#REF!</definedName>
    <definedName name="SPPS_PIPE_125A_40S_단중" localSheetId="5">#REF!</definedName>
    <definedName name="SPPS_PIPE_125A_40S_단중">#REF!</definedName>
    <definedName name="SPPS_PIPE_150A_40S_단중" localSheetId="5">#REF!</definedName>
    <definedName name="SPPS_PIPE_150A_40S_단중">#REF!</definedName>
    <definedName name="SPPS_PIPE_15A_40S_단중" localSheetId="5">#REF!</definedName>
    <definedName name="SPPS_PIPE_15A_40S_단중">#REF!</definedName>
    <definedName name="SPPS_PIPE_200A_40S_단중" localSheetId="5">#REF!</definedName>
    <definedName name="SPPS_PIPE_200A_40S_단중">#REF!</definedName>
    <definedName name="SPPS_PIPE_20A_40S_단중" localSheetId="5">#REF!</definedName>
    <definedName name="SPPS_PIPE_20A_40S_단중">#REF!</definedName>
    <definedName name="SPPS_PIPE_250A_40S_단중" localSheetId="5">#REF!</definedName>
    <definedName name="SPPS_PIPE_250A_40S_단중">#REF!</definedName>
    <definedName name="SPPS_PIPE_25A_40S_단중" localSheetId="5">#REF!</definedName>
    <definedName name="SPPS_PIPE_25A_40S_단중">#REF!</definedName>
    <definedName name="SPPS_PIPE_300A_40S_단중" localSheetId="5">#REF!</definedName>
    <definedName name="SPPS_PIPE_300A_40S_단중">#REF!</definedName>
    <definedName name="SPPS_PIPE_32A_40S_단중" localSheetId="5">#REF!</definedName>
    <definedName name="SPPS_PIPE_32A_40S_단중">#REF!</definedName>
    <definedName name="SPPS_PIPE_350A_40S_단중" localSheetId="5">#REF!</definedName>
    <definedName name="SPPS_PIPE_350A_40S_단중">#REF!</definedName>
    <definedName name="SPPS_PIPE_400A_40S_단중" localSheetId="5">#REF!</definedName>
    <definedName name="SPPS_PIPE_400A_40S_단중">#REF!</definedName>
    <definedName name="SPPS_PIPE_40A_40S_단중" localSheetId="5">#REF!</definedName>
    <definedName name="SPPS_PIPE_40A_40S_단중">#REF!</definedName>
    <definedName name="SPPS_PIPE_450A_40S_단중" localSheetId="5">#REF!</definedName>
    <definedName name="SPPS_PIPE_450A_40S_단중">#REF!</definedName>
    <definedName name="SPPS_PIPE_500A_40S_단중" localSheetId="5">#REF!</definedName>
    <definedName name="SPPS_PIPE_500A_40S_단중">#REF!</definedName>
    <definedName name="SPPS_PIPE_50A_40S_단중" localSheetId="5">#REF!</definedName>
    <definedName name="SPPS_PIPE_50A_40S_단중">#REF!</definedName>
    <definedName name="SPPS_PIPE_65A_40S_단중" localSheetId="5">#REF!</definedName>
    <definedName name="SPPS_PIPE_65A_40S_단중">#REF!</definedName>
    <definedName name="SPPS_PIPE_80A_40S_단중" localSheetId="5">#REF!</definedName>
    <definedName name="SPPS_PIPE_80A_40S_단중">#REF!</definedName>
    <definedName name="SPTYPE1" localSheetId="5">#REF!</definedName>
    <definedName name="SPTYPE1">#REF!</definedName>
    <definedName name="sr" localSheetId="5">#REF!,#REF!</definedName>
    <definedName name="sr">#REF!,#REF!</definedName>
    <definedName name="srh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rjj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rjt">[0]!srjt</definedName>
    <definedName name="SRKRK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rkyykttd">[0]!srkyykttd</definedName>
    <definedName name="srth" hidden="1">{"'용역비'!$A$4:$C$8"}</definedName>
    <definedName name="SRT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rtjjt">[0]!srtjjt</definedName>
    <definedName name="sry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R조인트16" localSheetId="5">#REF!</definedName>
    <definedName name="SR조인트16">#REF!</definedName>
    <definedName name="SR조인트20" localSheetId="5">#REF!</definedName>
    <definedName name="SR조인트20">#REF!</definedName>
    <definedName name="SR조인트25" localSheetId="5">#REF!</definedName>
    <definedName name="SR조인트25">#REF!</definedName>
    <definedName name="SR조인트32" localSheetId="5">#REF!</definedName>
    <definedName name="SR조인트32">#REF!</definedName>
    <definedName name="SR조인트40" localSheetId="5">#REF!</definedName>
    <definedName name="SR조인트40">#REF!</definedName>
    <definedName name="SR조인트50" localSheetId="5">#REF!</definedName>
    <definedName name="SR조인트50">#REF!</definedName>
    <definedName name="ss">[0]!ss</definedName>
    <definedName name="SS10L" localSheetId="5">#REF!</definedName>
    <definedName name="SS10L">#REF!</definedName>
    <definedName name="SS10TR" localSheetId="5">#REF!</definedName>
    <definedName name="SS10TR">#REF!</definedName>
    <definedName name="SS3L" localSheetId="5">#REF!</definedName>
    <definedName name="SS3L">#REF!</definedName>
    <definedName name="SS3R" localSheetId="5">#REF!</definedName>
    <definedName name="SS3R">#REF!</definedName>
    <definedName name="SS4L" localSheetId="5">#REF!</definedName>
    <definedName name="SS4L">#REF!</definedName>
    <definedName name="SS4R" localSheetId="5">#REF!</definedName>
    <definedName name="SS4R">#REF!</definedName>
    <definedName name="SS5L" localSheetId="5">#REF!</definedName>
    <definedName name="SS5L">#REF!</definedName>
    <definedName name="SS5R" localSheetId="5">#REF!</definedName>
    <definedName name="SS5R">#REF!</definedName>
    <definedName name="SS6L" localSheetId="5">#REF!</definedName>
    <definedName name="SS6L">#REF!</definedName>
    <definedName name="SS6R" localSheetId="5">#REF!</definedName>
    <definedName name="SS6R">#REF!</definedName>
    <definedName name="SS7L" localSheetId="5">#REF!</definedName>
    <definedName name="SS7L">#REF!</definedName>
    <definedName name="SS7R" localSheetId="5">#REF!</definedName>
    <definedName name="SS7R">#REF!</definedName>
    <definedName name="SS8L" localSheetId="5">#REF!</definedName>
    <definedName name="SS8L">#REF!</definedName>
    <definedName name="SS8R" localSheetId="5">#REF!</definedName>
    <definedName name="SS8R">#REF!</definedName>
    <definedName name="SS9L" localSheetId="5">#REF!</definedName>
    <definedName name="SS9L">#REF!</definedName>
    <definedName name="SS9R" localSheetId="5">#REF!</definedName>
    <definedName name="SS9R">#REF!</definedName>
    <definedName name="SSA" localSheetId="5">#REF!</definedName>
    <definedName name="SSA">#REF!</definedName>
    <definedName name="SSC10L" localSheetId="5">#REF!</definedName>
    <definedName name="SSC10L">#REF!</definedName>
    <definedName name="SSC10R" localSheetId="5">#REF!</definedName>
    <definedName name="SSC10R">#REF!</definedName>
    <definedName name="SSC3L" localSheetId="5">#REF!</definedName>
    <definedName name="SSC3L">#REF!</definedName>
    <definedName name="SSC3R" localSheetId="5">#REF!</definedName>
    <definedName name="SSC3R">#REF!</definedName>
    <definedName name="SSC4L" localSheetId="5">#REF!</definedName>
    <definedName name="SSC4L">#REF!</definedName>
    <definedName name="SSC4R" localSheetId="5">#REF!</definedName>
    <definedName name="SSC4R">#REF!</definedName>
    <definedName name="SSC5L" localSheetId="5">#REF!</definedName>
    <definedName name="SSC5L">#REF!</definedName>
    <definedName name="SSC5R" localSheetId="5">#REF!</definedName>
    <definedName name="SSC5R">#REF!</definedName>
    <definedName name="SSC6L" localSheetId="5">#REF!</definedName>
    <definedName name="SSC6L">#REF!</definedName>
    <definedName name="SSC6R" localSheetId="5">#REF!</definedName>
    <definedName name="SSC6R">#REF!</definedName>
    <definedName name="SSC7L" localSheetId="5">#REF!</definedName>
    <definedName name="SSC7L">#REF!</definedName>
    <definedName name="SSC7R" localSheetId="5">#REF!</definedName>
    <definedName name="SSC7R">#REF!</definedName>
    <definedName name="SSC8L" localSheetId="5">#REF!</definedName>
    <definedName name="SSC8L">#REF!</definedName>
    <definedName name="SSC8R" localSheetId="5">#REF!</definedName>
    <definedName name="SSC8R">#REF!</definedName>
    <definedName name="SSC9L" localSheetId="5">#REF!</definedName>
    <definedName name="SSC9L">#REF!</definedName>
    <definedName name="SSC9R" localSheetId="5">#REF!</definedName>
    <definedName name="SSC9R">#REF!</definedName>
    <definedName name="SSD" localSheetId="5">BlankMacro1</definedName>
    <definedName name="SSD">BlankMacro1</definedName>
    <definedName name="ssdds" localSheetId="5">#REF!</definedName>
    <definedName name="ssdds">#REF!</definedName>
    <definedName name="SSP" localSheetId="5">#REF!</definedName>
    <definedName name="SSP">#REF!</definedName>
    <definedName name="ssp베어소켓" localSheetId="5">#REF!</definedName>
    <definedName name="ssp베어소켓">#REF!</definedName>
    <definedName name="ssp소켓" localSheetId="5">#REF!</definedName>
    <definedName name="ssp소켓">#REF!</definedName>
    <definedName name="ssp엘보" localSheetId="5">#REF!</definedName>
    <definedName name="ssp엘보">#REF!</definedName>
    <definedName name="ssp직관" localSheetId="5">#REF!</definedName>
    <definedName name="ssp직관">#REF!</definedName>
    <definedName name="ssp티" localSheetId="5">#REF!</definedName>
    <definedName name="ssp티">#REF!</definedName>
    <definedName name="sss" hidden="1">{#N/A,#N/A,FALSE,"전력간선"}</definedName>
    <definedName name="SSS_1" hidden="1">{#N/A,#N/A,FALSE,"2~8번"}</definedName>
    <definedName name="ssss" localSheetId="5">#REF!</definedName>
    <definedName name="ssss">#REF!</definedName>
    <definedName name="ssssa" localSheetId="5">#REF!</definedName>
    <definedName name="ssssa">#REF!</definedName>
    <definedName name="SSSSDD" hidden="1">{"'자리배치도'!$AG$1:$CI$28"}</definedName>
    <definedName name="sssss" hidden="1">{#N/A,#N/A,FALSE,"운반시간"}</definedName>
    <definedName name="SSSSSS" localSheetId="5">#REF!</definedName>
    <definedName name="SSSSSS">#REF!</definedName>
    <definedName name="SSSSSSSSSSSSS" localSheetId="5">BlankMacro1</definedName>
    <definedName name="SSSSSSSSSSSSS">BlankMacro1</definedName>
    <definedName name="SST10L" localSheetId="5">#REF!</definedName>
    <definedName name="SST10L">#REF!</definedName>
    <definedName name="sst10o" localSheetId="5">#REF!</definedName>
    <definedName name="sst10o">#REF!</definedName>
    <definedName name="SST10R" localSheetId="5">#REF!</definedName>
    <definedName name="SST10R">#REF!</definedName>
    <definedName name="SST3L" localSheetId="5">#REF!</definedName>
    <definedName name="SST3L">#REF!</definedName>
    <definedName name="SST3R" localSheetId="5">#REF!</definedName>
    <definedName name="SST3R">#REF!</definedName>
    <definedName name="SST4L" localSheetId="5">#REF!</definedName>
    <definedName name="SST4L">#REF!</definedName>
    <definedName name="SST4R" localSheetId="5">#REF!</definedName>
    <definedName name="SST4R">#REF!</definedName>
    <definedName name="SST5L" localSheetId="5">#REF!</definedName>
    <definedName name="SST5L">#REF!</definedName>
    <definedName name="SST5R" localSheetId="5">#REF!</definedName>
    <definedName name="SST5R">#REF!</definedName>
    <definedName name="SST6L" localSheetId="5">#REF!</definedName>
    <definedName name="SST6L">#REF!</definedName>
    <definedName name="SST6R" localSheetId="5">#REF!</definedName>
    <definedName name="SST6R">#REF!</definedName>
    <definedName name="SST7L" localSheetId="5">#REF!</definedName>
    <definedName name="SST7L">#REF!</definedName>
    <definedName name="SST7R" localSheetId="5">#REF!</definedName>
    <definedName name="SST7R">#REF!</definedName>
    <definedName name="SST8L" localSheetId="5">#REF!</definedName>
    <definedName name="SST8L">#REF!</definedName>
    <definedName name="SST8R" localSheetId="5">#REF!</definedName>
    <definedName name="SST8R">#REF!</definedName>
    <definedName name="SST9L" localSheetId="5">#REF!</definedName>
    <definedName name="SST9L">#REF!</definedName>
    <definedName name="SST9R" localSheetId="5">#REF!</definedName>
    <definedName name="SST9R">#REF!</definedName>
    <definedName name="SSVSS" hidden="1">[15]Sheet14!$M$201:$M$270</definedName>
    <definedName name="ssw" localSheetId="5">#REF!</definedName>
    <definedName name="ssw">#REF!</definedName>
    <definedName name="SSZ10XL" localSheetId="5">#REF!</definedName>
    <definedName name="SSZ10XL">#REF!</definedName>
    <definedName name="SSZ10XR" localSheetId="5">#REF!</definedName>
    <definedName name="SSZ10XR">#REF!</definedName>
    <definedName name="SSZ10YL" localSheetId="5">#REF!</definedName>
    <definedName name="SSZ10YL">#REF!</definedName>
    <definedName name="SSZ10YR" localSheetId="5">#REF!</definedName>
    <definedName name="SSZ10YR">#REF!</definedName>
    <definedName name="SSZ3XL" localSheetId="5">#REF!</definedName>
    <definedName name="SSZ3XL">#REF!</definedName>
    <definedName name="SSZ3XR" localSheetId="5">#REF!</definedName>
    <definedName name="SSZ3XR">#REF!</definedName>
    <definedName name="SSZ3YL" localSheetId="5">#REF!</definedName>
    <definedName name="SSZ3YL">#REF!</definedName>
    <definedName name="SSZ3YR" localSheetId="5">#REF!</definedName>
    <definedName name="SSZ3YR">#REF!</definedName>
    <definedName name="SSZ4XL" localSheetId="5">#REF!</definedName>
    <definedName name="SSZ4XL">#REF!</definedName>
    <definedName name="SSZ4XR" localSheetId="5">#REF!</definedName>
    <definedName name="SSZ4XR">#REF!</definedName>
    <definedName name="SSZ4YL" localSheetId="5">#REF!</definedName>
    <definedName name="SSZ4YL">#REF!</definedName>
    <definedName name="SSZ4YR" localSheetId="5">#REF!</definedName>
    <definedName name="SSZ4YR">#REF!</definedName>
    <definedName name="SSZ5XL" localSheetId="5">#REF!</definedName>
    <definedName name="SSZ5XL">#REF!</definedName>
    <definedName name="SSZ5XR" localSheetId="5">#REF!</definedName>
    <definedName name="SSZ5XR">#REF!</definedName>
    <definedName name="SSZ5YL" localSheetId="5">#REF!</definedName>
    <definedName name="SSZ5YL">#REF!</definedName>
    <definedName name="SSZ5YR" localSheetId="5">#REF!</definedName>
    <definedName name="SSZ5YR">#REF!</definedName>
    <definedName name="SSZ6XL" localSheetId="5">#REF!</definedName>
    <definedName name="SSZ6XL">#REF!</definedName>
    <definedName name="SSZ6XR" localSheetId="5">#REF!</definedName>
    <definedName name="SSZ6XR">#REF!</definedName>
    <definedName name="SSZ6YL" localSheetId="5">#REF!</definedName>
    <definedName name="SSZ6YL">#REF!</definedName>
    <definedName name="SSZ6YR" localSheetId="5">#REF!</definedName>
    <definedName name="SSZ6YR">#REF!</definedName>
    <definedName name="SSZ7XL" localSheetId="5">#REF!</definedName>
    <definedName name="SSZ7XL">#REF!</definedName>
    <definedName name="SSZ7XR" localSheetId="5">#REF!</definedName>
    <definedName name="SSZ7XR">#REF!</definedName>
    <definedName name="SSZ7YL" localSheetId="5">#REF!</definedName>
    <definedName name="SSZ7YL">#REF!</definedName>
    <definedName name="SSZ7YR" localSheetId="5">#REF!</definedName>
    <definedName name="SSZ7YR">#REF!</definedName>
    <definedName name="SSZ8XL" localSheetId="5">#REF!</definedName>
    <definedName name="SSZ8XL">#REF!</definedName>
    <definedName name="SSZ8XR" localSheetId="5">#REF!</definedName>
    <definedName name="SSZ8XR">#REF!</definedName>
    <definedName name="SSZ8YL" localSheetId="5">#REF!</definedName>
    <definedName name="SSZ8YL">#REF!</definedName>
    <definedName name="SSZ8YR" localSheetId="5">#REF!</definedName>
    <definedName name="SSZ8YR">#REF!</definedName>
    <definedName name="SSZ9XL" localSheetId="5">#REF!</definedName>
    <definedName name="SSZ9XL">#REF!</definedName>
    <definedName name="SSZ9XR" localSheetId="5">#REF!</definedName>
    <definedName name="SSZ9XR">#REF!</definedName>
    <definedName name="SSZ9YL" localSheetId="5">#REF!</definedName>
    <definedName name="SSZ9YL">#REF!</definedName>
    <definedName name="SSZ9YR" localSheetId="5">#REF!</definedName>
    <definedName name="SSZ9YR">#REF!</definedName>
    <definedName name="SSZQ10L" localSheetId="5">#REF!</definedName>
    <definedName name="SSZQ10L">#REF!</definedName>
    <definedName name="SSZQ10R" localSheetId="5">#REF!</definedName>
    <definedName name="SSZQ10R">#REF!</definedName>
    <definedName name="SSZQ3L" localSheetId="5">#REF!</definedName>
    <definedName name="SSZQ3L">#REF!</definedName>
    <definedName name="SSZQ3R" localSheetId="5">#REF!</definedName>
    <definedName name="SSZQ3R">#REF!</definedName>
    <definedName name="SSZQ4L" localSheetId="5">#REF!</definedName>
    <definedName name="SSZQ4L">#REF!</definedName>
    <definedName name="SSZQ4R" localSheetId="5">#REF!</definedName>
    <definedName name="SSZQ4R">#REF!</definedName>
    <definedName name="SSZQ5L" localSheetId="5">#REF!</definedName>
    <definedName name="SSZQ5L">#REF!</definedName>
    <definedName name="SSZQ5R" localSheetId="5">#REF!</definedName>
    <definedName name="SSZQ5R">#REF!</definedName>
    <definedName name="SSZQ6L" localSheetId="5">#REF!</definedName>
    <definedName name="SSZQ6L">#REF!</definedName>
    <definedName name="SSZQ6R" localSheetId="5">#REF!</definedName>
    <definedName name="SSZQ6R">#REF!</definedName>
    <definedName name="SSZQ7L" localSheetId="5">#REF!</definedName>
    <definedName name="SSZQ7L">#REF!</definedName>
    <definedName name="SSZQ7R" localSheetId="5">#REF!</definedName>
    <definedName name="SSZQ7R">#REF!</definedName>
    <definedName name="SSZQ8L" localSheetId="5">#REF!</definedName>
    <definedName name="SSZQ8L">#REF!</definedName>
    <definedName name="SSZQ8R" localSheetId="5">#REF!</definedName>
    <definedName name="SSZQ8R">#REF!</definedName>
    <definedName name="SSZQ9L" localSheetId="5">#REF!</definedName>
    <definedName name="SSZQ9L">#REF!</definedName>
    <definedName name="SSZQ9R" localSheetId="5">#REF!</definedName>
    <definedName name="SSZQ9R">#REF!</definedName>
    <definedName name="ST" localSheetId="5">#REF!</definedName>
    <definedName name="ST">#REF!</definedName>
    <definedName name="st_day" localSheetId="5">#REF!</definedName>
    <definedName name="st_day">#REF!</definedName>
    <definedName name="st_month" localSheetId="5">#REF!</definedName>
    <definedName name="st_month">#REF!</definedName>
    <definedName name="st_monthday" localSheetId="5">#REF!</definedName>
    <definedName name="st_monthday">#REF!</definedName>
    <definedName name="st_year" localSheetId="5">#REF!</definedName>
    <definedName name="st_year">#REF!</definedName>
    <definedName name="ST0" localSheetId="5">#REF!</definedName>
    <definedName name="ST0">#REF!</definedName>
    <definedName name="STA" localSheetId="5">#REF!</definedName>
    <definedName name="STA">#REF!</definedName>
    <definedName name="start" localSheetId="5">#REF!</definedName>
    <definedName name="start">#REF!</definedName>
    <definedName name="STB" localSheetId="5">#REF!</definedName>
    <definedName name="STB">#REF!</definedName>
    <definedName name="STCODE" localSheetId="5">#REF!</definedName>
    <definedName name="STCODE">#REF!</definedName>
    <definedName name="SteelConcreteRatio" localSheetId="5">#REF!</definedName>
    <definedName name="SteelConcreteRatio">#REF!</definedName>
    <definedName name="SteelLocation" localSheetId="5">#REF!</definedName>
    <definedName name="SteelLocation">#REF!</definedName>
    <definedName name="STEM1" localSheetId="5">#REF!</definedName>
    <definedName name="STEM1">#REF!</definedName>
    <definedName name="STEM2" localSheetId="5">#REF!</definedName>
    <definedName name="STEM2">#REF!</definedName>
    <definedName name="STEP1" localSheetId="5">#REF!</definedName>
    <definedName name="STEP1">#REF!</definedName>
    <definedName name="STEP2" localSheetId="5">#REF!</definedName>
    <definedName name="STEP2">#REF!</definedName>
    <definedName name="STES1" localSheetId="5">#REF!</definedName>
    <definedName name="STES1">#REF!</definedName>
    <definedName name="STES2" localSheetId="5">#REF!</definedName>
    <definedName name="STES2">#REF!</definedName>
    <definedName name="STGESF" localSheetId="5">#REF!</definedName>
    <definedName name="STGESF">#REF!</definedName>
    <definedName name="stmin" localSheetId="5">#REF!</definedName>
    <definedName name="stmin">#REF!</definedName>
    <definedName name="STMM1" localSheetId="5">#REF!</definedName>
    <definedName name="STMM1">#REF!</definedName>
    <definedName name="STMM2" localSheetId="5">#REF!</definedName>
    <definedName name="STMM2">#REF!</definedName>
    <definedName name="STMP1" localSheetId="5">#REF!</definedName>
    <definedName name="STMP1">#REF!</definedName>
    <definedName name="STMP2" localSheetId="5">#REF!</definedName>
    <definedName name="STMP2">#REF!</definedName>
    <definedName name="STMS1" localSheetId="5">#REF!</definedName>
    <definedName name="STMS1">#REF!</definedName>
    <definedName name="STMS2" localSheetId="5">#REF!</definedName>
    <definedName name="STMS2">#REF!</definedName>
    <definedName name="STOWH" localSheetId="5">#REF!</definedName>
    <definedName name="STOWH">#REF!</definedName>
    <definedName name="stp_1" localSheetId="5">#REF!</definedName>
    <definedName name="stp_1">#REF!</definedName>
    <definedName name="stp_10" localSheetId="5">#REF!</definedName>
    <definedName name="stp_10">#REF!</definedName>
    <definedName name="stp_11" localSheetId="5">#REF!</definedName>
    <definedName name="stp_11">#REF!</definedName>
    <definedName name="stp_12" localSheetId="5">#REF!</definedName>
    <definedName name="stp_12">#REF!</definedName>
    <definedName name="stp_13" localSheetId="5">#REF!</definedName>
    <definedName name="stp_13">#REF!</definedName>
    <definedName name="stp_14" localSheetId="5">#REF!</definedName>
    <definedName name="stp_14">#REF!</definedName>
    <definedName name="stp_15" localSheetId="5">#REF!</definedName>
    <definedName name="stp_15">#REF!</definedName>
    <definedName name="stp_16" localSheetId="5">#REF!</definedName>
    <definedName name="stp_16">#REF!</definedName>
    <definedName name="stp_17" localSheetId="5">#REF!</definedName>
    <definedName name="stp_17">#REF!</definedName>
    <definedName name="stp_18" localSheetId="5">#REF!</definedName>
    <definedName name="stp_18">#REF!</definedName>
    <definedName name="stp_19" localSheetId="5">#REF!</definedName>
    <definedName name="stp_19">#REF!</definedName>
    <definedName name="stp_2" localSheetId="5">#REF!</definedName>
    <definedName name="stp_2">#REF!</definedName>
    <definedName name="stp_20" localSheetId="5">#REF!</definedName>
    <definedName name="stp_20">#REF!</definedName>
    <definedName name="stp_21" localSheetId="5">#REF!</definedName>
    <definedName name="stp_21">#REF!</definedName>
    <definedName name="stp_22" localSheetId="5">#REF!</definedName>
    <definedName name="stp_22">#REF!</definedName>
    <definedName name="stp_23" localSheetId="5">#REF!</definedName>
    <definedName name="stp_23">#REF!</definedName>
    <definedName name="stp_24" localSheetId="5">#REF!</definedName>
    <definedName name="stp_24">#REF!</definedName>
    <definedName name="stp_25" localSheetId="5">#REF!</definedName>
    <definedName name="stp_25">#REF!</definedName>
    <definedName name="stp_26" localSheetId="5">#REF!</definedName>
    <definedName name="stp_26">#REF!</definedName>
    <definedName name="stp_27" localSheetId="5">#REF!</definedName>
    <definedName name="stp_27">#REF!</definedName>
    <definedName name="stp_28" localSheetId="5">#REF!</definedName>
    <definedName name="stp_28">#REF!</definedName>
    <definedName name="stp_29" localSheetId="5">#REF!</definedName>
    <definedName name="stp_29">#REF!</definedName>
    <definedName name="stp_3" localSheetId="5">#REF!</definedName>
    <definedName name="stp_3">#REF!</definedName>
    <definedName name="stp_30" localSheetId="5">#REF!</definedName>
    <definedName name="stp_30">#REF!</definedName>
    <definedName name="stp_31" localSheetId="5">#REF!</definedName>
    <definedName name="stp_31">#REF!</definedName>
    <definedName name="stp_32" localSheetId="5">#REF!</definedName>
    <definedName name="stp_32">#REF!</definedName>
    <definedName name="stp_33" localSheetId="5">#REF!</definedName>
    <definedName name="stp_33">#REF!</definedName>
    <definedName name="stp_34" localSheetId="5">#REF!</definedName>
    <definedName name="stp_34">#REF!</definedName>
    <definedName name="stp_35" localSheetId="5">#REF!</definedName>
    <definedName name="stp_35">#REF!</definedName>
    <definedName name="stp_36" localSheetId="5">#REF!</definedName>
    <definedName name="stp_36">#REF!</definedName>
    <definedName name="stp_37" localSheetId="5">#REF!</definedName>
    <definedName name="stp_37">#REF!</definedName>
    <definedName name="stp_38" localSheetId="5">#REF!</definedName>
    <definedName name="stp_38">#REF!</definedName>
    <definedName name="stp_39" localSheetId="5">#REF!</definedName>
    <definedName name="stp_39">#REF!</definedName>
    <definedName name="stp_4" localSheetId="5">#REF!</definedName>
    <definedName name="stp_4">#REF!</definedName>
    <definedName name="stp_40" localSheetId="5">#REF!</definedName>
    <definedName name="stp_40">#REF!</definedName>
    <definedName name="stp_41" localSheetId="5">#REF!</definedName>
    <definedName name="stp_41">#REF!</definedName>
    <definedName name="stp_42" localSheetId="5">#REF!</definedName>
    <definedName name="stp_42">#REF!</definedName>
    <definedName name="stp_43" localSheetId="5">#REF!</definedName>
    <definedName name="stp_43">#REF!</definedName>
    <definedName name="stp_44" localSheetId="5">#REF!</definedName>
    <definedName name="stp_44">#REF!</definedName>
    <definedName name="stp_45" localSheetId="5">#REF!</definedName>
    <definedName name="stp_45">#REF!</definedName>
    <definedName name="stp_46" localSheetId="5">#REF!</definedName>
    <definedName name="stp_46">#REF!</definedName>
    <definedName name="stp_47" localSheetId="5">#REF!</definedName>
    <definedName name="stp_47">#REF!</definedName>
    <definedName name="stp_48" localSheetId="5">#REF!</definedName>
    <definedName name="stp_48">#REF!</definedName>
    <definedName name="stp_49" localSheetId="5">#REF!</definedName>
    <definedName name="stp_49">#REF!</definedName>
    <definedName name="stp_5" localSheetId="5">#REF!</definedName>
    <definedName name="stp_5">#REF!</definedName>
    <definedName name="stp_50" localSheetId="5">#REF!</definedName>
    <definedName name="stp_50">#REF!</definedName>
    <definedName name="stp_51" localSheetId="5">#REF!</definedName>
    <definedName name="stp_51">#REF!</definedName>
    <definedName name="stp_52" localSheetId="5">#REF!</definedName>
    <definedName name="stp_52">#REF!</definedName>
    <definedName name="stp_53" localSheetId="5">#REF!</definedName>
    <definedName name="stp_53">#REF!</definedName>
    <definedName name="stp_54" localSheetId="5">#REF!</definedName>
    <definedName name="stp_54">#REF!</definedName>
    <definedName name="stp_55" localSheetId="5">#REF!</definedName>
    <definedName name="stp_55">#REF!</definedName>
    <definedName name="stp_56" localSheetId="5">#REF!</definedName>
    <definedName name="stp_56">#REF!</definedName>
    <definedName name="stp_57" localSheetId="5">#REF!</definedName>
    <definedName name="stp_57">#REF!</definedName>
    <definedName name="stp_58" localSheetId="5">#REF!</definedName>
    <definedName name="stp_58">#REF!</definedName>
    <definedName name="stp_59" localSheetId="5">#REF!</definedName>
    <definedName name="stp_59">#REF!</definedName>
    <definedName name="stp_6" localSheetId="5">#REF!</definedName>
    <definedName name="stp_6">#REF!</definedName>
    <definedName name="stp_60" localSheetId="5">#REF!</definedName>
    <definedName name="stp_60">#REF!</definedName>
    <definedName name="stp_61" localSheetId="5">#REF!</definedName>
    <definedName name="stp_61">#REF!</definedName>
    <definedName name="stp_62" localSheetId="5">#REF!</definedName>
    <definedName name="stp_62">#REF!</definedName>
    <definedName name="stp_63" localSheetId="5">#REF!</definedName>
    <definedName name="stp_63">#REF!</definedName>
    <definedName name="stp_64" localSheetId="5">#REF!</definedName>
    <definedName name="stp_64">#REF!</definedName>
    <definedName name="stp_65" localSheetId="5">#REF!</definedName>
    <definedName name="stp_65">#REF!</definedName>
    <definedName name="stp_66" localSheetId="5">#REF!</definedName>
    <definedName name="stp_66">#REF!</definedName>
    <definedName name="stp_67" localSheetId="5">#REF!</definedName>
    <definedName name="stp_67">#REF!</definedName>
    <definedName name="stp_68" localSheetId="5">#REF!</definedName>
    <definedName name="stp_68">#REF!</definedName>
    <definedName name="stp_69" localSheetId="5">#REF!</definedName>
    <definedName name="stp_69">#REF!</definedName>
    <definedName name="stp_7" localSheetId="5">#REF!</definedName>
    <definedName name="stp_7">#REF!</definedName>
    <definedName name="stp_70" localSheetId="5">#REF!</definedName>
    <definedName name="stp_70">#REF!</definedName>
    <definedName name="stp_71" localSheetId="5">#REF!</definedName>
    <definedName name="stp_71">#REF!</definedName>
    <definedName name="stp_72" localSheetId="5">#REF!</definedName>
    <definedName name="stp_72">#REF!</definedName>
    <definedName name="stp_73" localSheetId="5">#REF!</definedName>
    <definedName name="stp_73">#REF!</definedName>
    <definedName name="stp_74" localSheetId="5">#REF!</definedName>
    <definedName name="stp_74">#REF!</definedName>
    <definedName name="stp_75" localSheetId="5">#REF!</definedName>
    <definedName name="stp_75">#REF!</definedName>
    <definedName name="stp_76" localSheetId="5">#REF!</definedName>
    <definedName name="stp_76">#REF!</definedName>
    <definedName name="stp_77" localSheetId="5">#REF!</definedName>
    <definedName name="stp_77">#REF!</definedName>
    <definedName name="stp_78" localSheetId="5">#REF!</definedName>
    <definedName name="stp_78">#REF!</definedName>
    <definedName name="stp_79" localSheetId="5">#REF!</definedName>
    <definedName name="stp_79">#REF!</definedName>
    <definedName name="stp_8" localSheetId="5">#REF!</definedName>
    <definedName name="stp_8">#REF!</definedName>
    <definedName name="stp_80" localSheetId="5">#REF!</definedName>
    <definedName name="stp_80">#REF!</definedName>
    <definedName name="stp_81" localSheetId="5">#REF!</definedName>
    <definedName name="stp_81">#REF!</definedName>
    <definedName name="stp_82" localSheetId="5">#REF!</definedName>
    <definedName name="stp_82">#REF!</definedName>
    <definedName name="stp_83" localSheetId="5">#REF!</definedName>
    <definedName name="stp_83">#REF!</definedName>
    <definedName name="stp_84" localSheetId="5">#REF!</definedName>
    <definedName name="stp_84">#REF!</definedName>
    <definedName name="stp_85" localSheetId="5">#REF!</definedName>
    <definedName name="stp_85">#REF!</definedName>
    <definedName name="stp_86" localSheetId="5">#REF!</definedName>
    <definedName name="stp_86">#REF!</definedName>
    <definedName name="stp_87" localSheetId="5">#REF!</definedName>
    <definedName name="stp_87">#REF!</definedName>
    <definedName name="stp_88" localSheetId="5">#REF!</definedName>
    <definedName name="stp_88">#REF!</definedName>
    <definedName name="stp_89" localSheetId="5">#REF!</definedName>
    <definedName name="stp_89">#REF!</definedName>
    <definedName name="stp_9" localSheetId="5">#REF!</definedName>
    <definedName name="stp_9">#REF!</definedName>
    <definedName name="stp_90" localSheetId="5">#REF!</definedName>
    <definedName name="stp_90">#REF!</definedName>
    <definedName name="stp_91" localSheetId="5">#REF!</definedName>
    <definedName name="stp_91">#REF!</definedName>
    <definedName name="stp_92" localSheetId="5">#REF!</definedName>
    <definedName name="stp_92">#REF!</definedName>
    <definedName name="stp_93" localSheetId="5">#REF!</definedName>
    <definedName name="stp_93">#REF!</definedName>
    <definedName name="stp_94" localSheetId="5">#REF!</definedName>
    <definedName name="stp_94">#REF!</definedName>
    <definedName name="stp_95" localSheetId="5">#REF!</definedName>
    <definedName name="stp_95">#REF!</definedName>
    <definedName name="stp_96" localSheetId="5">#REF!</definedName>
    <definedName name="stp_96">#REF!</definedName>
    <definedName name="stp_97" localSheetId="5">#REF!</definedName>
    <definedName name="stp_97">#REF!</definedName>
    <definedName name="stp_98" localSheetId="5">#REF!</definedName>
    <definedName name="stp_98">#REF!</definedName>
    <definedName name="stp_99" localSheetId="5">#REF!</definedName>
    <definedName name="stp_99">#REF!</definedName>
    <definedName name="stp0" localSheetId="5">#REF!</definedName>
    <definedName name="stp0">#REF!</definedName>
    <definedName name="STPIPE350" localSheetId="5">[23]내역서!#REF!</definedName>
    <definedName name="STPIPE350">[23]내역서!#REF!</definedName>
    <definedName name="Strand가닥수" localSheetId="5">#REF!</definedName>
    <definedName name="Strand가닥수">#REF!</definedName>
    <definedName name="Strand단면적" localSheetId="5">#REF!</definedName>
    <definedName name="Strand단면적">#REF!</definedName>
    <definedName name="Strand직경" localSheetId="5">#REF!</definedName>
    <definedName name="Strand직경">#REF!</definedName>
    <definedName name="stratio" localSheetId="5">#REF!</definedName>
    <definedName name="stratio">#REF!</definedName>
    <definedName name="STRUT" localSheetId="5">#REF!</definedName>
    <definedName name="STRUT">#REF!</definedName>
    <definedName name="STRUT_E" localSheetId="5">#REF!</definedName>
    <definedName name="STRUT_E">#REF!</definedName>
    <definedName name="STRUT_EA" localSheetId="5">#REF!</definedName>
    <definedName name="STRUT_EA">#REF!</definedName>
    <definedName name="STRUT_EA1" localSheetId="5">#REF!</definedName>
    <definedName name="STRUT_EA1">#REF!</definedName>
    <definedName name="STRUT간격" localSheetId="5">#REF!</definedName>
    <definedName name="STRUT간격">#REF!</definedName>
    <definedName name="STRUT반력" localSheetId="5">#REF!</definedName>
    <definedName name="STRUT반력">#REF!</definedName>
    <definedName name="STS" hidden="1">{"'용역비'!$A$4:$C$8"}</definedName>
    <definedName name="STS_PIPE_100A_10S_단중" localSheetId="5">#REF!</definedName>
    <definedName name="STS_PIPE_100A_10S_단중">#REF!</definedName>
    <definedName name="STS_PIPE_10A_10S_단중" localSheetId="5">#REF!</definedName>
    <definedName name="STS_PIPE_10A_10S_단중">#REF!</definedName>
    <definedName name="STS_PIPE_125A_10S_단중" localSheetId="5">#REF!</definedName>
    <definedName name="STS_PIPE_125A_10S_단중">#REF!</definedName>
    <definedName name="STS_PIPE_150A_10S_단중" localSheetId="5">#REF!</definedName>
    <definedName name="STS_PIPE_150A_10S_단중">#REF!</definedName>
    <definedName name="STS_PIPE_15A_10S_단중" localSheetId="5">#REF!</definedName>
    <definedName name="STS_PIPE_15A_10S_단중">#REF!</definedName>
    <definedName name="STS_PIPE_200A_10S_단중" localSheetId="5">#REF!</definedName>
    <definedName name="STS_PIPE_200A_10S_단중">#REF!</definedName>
    <definedName name="STS_PIPE_20A_10S_단중" localSheetId="5">#REF!</definedName>
    <definedName name="STS_PIPE_20A_10S_단중">#REF!</definedName>
    <definedName name="STS_PIPE_250A_10S_단중" localSheetId="5">#REF!</definedName>
    <definedName name="STS_PIPE_250A_10S_단중">#REF!</definedName>
    <definedName name="STS_PIPE_25A_10S_단중" localSheetId="5">#REF!</definedName>
    <definedName name="STS_PIPE_25A_10S_단중">#REF!</definedName>
    <definedName name="STS_PIPE_300A_10S_단중" localSheetId="5">#REF!</definedName>
    <definedName name="STS_PIPE_300A_10S_단중">#REF!</definedName>
    <definedName name="STS_PIPE_32A_10S_단중" localSheetId="5">#REF!</definedName>
    <definedName name="STS_PIPE_32A_10S_단중">#REF!</definedName>
    <definedName name="STS_PIPE_350A_10S_단중" localSheetId="5">#REF!</definedName>
    <definedName name="STS_PIPE_350A_10S_단중">#REF!</definedName>
    <definedName name="STS_PIPE_400A_10S_단중" localSheetId="5">#REF!</definedName>
    <definedName name="STS_PIPE_400A_10S_단중">#REF!</definedName>
    <definedName name="STS_PIPE_40A_10S_단중" localSheetId="5">#REF!</definedName>
    <definedName name="STS_PIPE_40A_10S_단중">#REF!</definedName>
    <definedName name="STS_PIPE_50A_10S_단중" localSheetId="5">#REF!</definedName>
    <definedName name="STS_PIPE_50A_10S_단중">#REF!</definedName>
    <definedName name="STS_PIPE_65A_10S_단중" localSheetId="5">#REF!</definedName>
    <definedName name="STS_PIPE_65A_10S_단중">#REF!</definedName>
    <definedName name="STS_PIPE_80A_10S_단중" localSheetId="5">#REF!</definedName>
    <definedName name="STS_PIPE_80A_10S_단중">#REF!</definedName>
    <definedName name="STS_PIPE_90A_10S_단중" localSheetId="5">#REF!</definedName>
    <definedName name="STS_PIPE_90A_10S_단중">#REF!</definedName>
    <definedName name="STSCAP32" localSheetId="5">#REF!</definedName>
    <definedName name="STSCAP32">#REF!</definedName>
    <definedName name="STSCAP80" localSheetId="5">#REF!</definedName>
    <definedName name="STSCAP80">#REF!</definedName>
    <definedName name="STSELBOW20" localSheetId="5">#REF!</definedName>
    <definedName name="STSELBOW20">#REF!</definedName>
    <definedName name="STSELBOW25" localSheetId="5">#REF!</definedName>
    <definedName name="STSELBOW25">#REF!</definedName>
    <definedName name="STSELBOW32" localSheetId="5">#REF!</definedName>
    <definedName name="STSELBOW32">#REF!</definedName>
    <definedName name="STSELBOW50" localSheetId="5">#REF!</definedName>
    <definedName name="STSELBOW50">#REF!</definedName>
    <definedName name="STSNIFFLE20" localSheetId="5">#REF!</definedName>
    <definedName name="STSNIFFLE20">#REF!</definedName>
    <definedName name="STSNIFFLE25" localSheetId="5">#REF!</definedName>
    <definedName name="STSNIFFLE25">#REF!</definedName>
    <definedName name="STSNIFFLE32" localSheetId="5">#REF!</definedName>
    <definedName name="STSNIFFLE32">#REF!</definedName>
    <definedName name="STSNIFFLE50" localSheetId="5">#REF!</definedName>
    <definedName name="STSNIFFLE50">#REF!</definedName>
    <definedName name="STSSOCKET20" localSheetId="5">#REF!</definedName>
    <definedName name="STSSOCKET20">#REF!</definedName>
    <definedName name="STSTEE32" localSheetId="5">#REF!</definedName>
    <definedName name="STSTEE32">#REF!</definedName>
    <definedName name="STSTEE50" localSheetId="5">#REF!</definedName>
    <definedName name="STSTEE50">#REF!</definedName>
    <definedName name="STSUNION20" localSheetId="5">#REF!</definedName>
    <definedName name="STSUNION20">#REF!</definedName>
    <definedName name="STSUNION25" localSheetId="5">#REF!</definedName>
    <definedName name="STSUNION25">#REF!</definedName>
    <definedName name="STSUNION32" localSheetId="5">#REF!</definedName>
    <definedName name="STSUNION32">#REF!</definedName>
    <definedName name="STSUNION50" localSheetId="5">#REF!</definedName>
    <definedName name="STSUNION50">#REF!</definedName>
    <definedName name="STS앵글" localSheetId="5">#REF!</definedName>
    <definedName name="STS앵글">#REF!</definedName>
    <definedName name="STS켑" localSheetId="5">#REF!</definedName>
    <definedName name="STS켑">#REF!</definedName>
    <definedName name="STS평철" localSheetId="5">#REF!</definedName>
    <definedName name="STS평철">#REF!</definedName>
    <definedName name="ST산출" localSheetId="5">[0]!BlankMacro1</definedName>
    <definedName name="ST산출">[0]!BlankMacro1</definedName>
    <definedName name="st산출1" localSheetId="5">[0]!BlankMacro1</definedName>
    <definedName name="st산출1">[0]!BlankMacro1</definedName>
    <definedName name="su" localSheetId="5">#REF!</definedName>
    <definedName name="su">#REF!</definedName>
    <definedName name="SU_S">#N/A</definedName>
    <definedName name="sub_H" localSheetId="5">#REF!</definedName>
    <definedName name="sub_H">#REF!</definedName>
    <definedName name="sub_HN" localSheetId="5">#REF!</definedName>
    <definedName name="sub_HN">#REF!</definedName>
    <definedName name="sub_T" localSheetId="5">#REF!</definedName>
    <definedName name="sub_T">#REF!</definedName>
    <definedName name="sub_V" localSheetId="5">#REF!</definedName>
    <definedName name="sub_V">#REF!</definedName>
    <definedName name="SubDic" localSheetId="5">#REF!</definedName>
    <definedName name="SubDic">#REF!</definedName>
    <definedName name="subs_pnt" localSheetId="5">#REF!</definedName>
    <definedName name="subs_pnt">#REF!</definedName>
    <definedName name="subs_tn" localSheetId="5">#REF!</definedName>
    <definedName name="subs_tn">#REF!</definedName>
    <definedName name="subtitle_top" localSheetId="5">#REF!</definedName>
    <definedName name="subtitle_top">#REF!</definedName>
    <definedName name="SUKP" localSheetId="5">#REF!</definedName>
    <definedName name="SUKP">#REF!</definedName>
    <definedName name="sum" localSheetId="5">SUM(#REF!)</definedName>
    <definedName name="sum">SUM(#REF!)</definedName>
    <definedName name="sum_fab_in" localSheetId="5">#REF!</definedName>
    <definedName name="sum_fab_in">#REF!</definedName>
    <definedName name="SUM10L" localSheetId="5">#REF!</definedName>
    <definedName name="SUM10L">#REF!</definedName>
    <definedName name="SUM10R" localSheetId="5">#REF!</definedName>
    <definedName name="SUM10R">#REF!</definedName>
    <definedName name="SUM3L" localSheetId="5">#REF!</definedName>
    <definedName name="SUM3L">#REF!</definedName>
    <definedName name="SUM3R" localSheetId="5">#REF!</definedName>
    <definedName name="SUM3R">#REF!</definedName>
    <definedName name="SUM4L" localSheetId="5">#REF!</definedName>
    <definedName name="SUM4L">#REF!</definedName>
    <definedName name="SUM4R" localSheetId="5">#REF!</definedName>
    <definedName name="SUM4R">#REF!</definedName>
    <definedName name="SUM5L" localSheetId="5">#REF!</definedName>
    <definedName name="SUM5L">#REF!</definedName>
    <definedName name="SUM5R" localSheetId="5">#REF!</definedName>
    <definedName name="SUM5R">#REF!</definedName>
    <definedName name="SUM6L" localSheetId="5">#REF!</definedName>
    <definedName name="SUM6L">#REF!</definedName>
    <definedName name="SUM6R" localSheetId="5">#REF!</definedName>
    <definedName name="SUM6R">#REF!</definedName>
    <definedName name="SUM7L" localSheetId="5">#REF!</definedName>
    <definedName name="SUM7L">#REF!</definedName>
    <definedName name="SUM7R" localSheetId="5">#REF!</definedName>
    <definedName name="SUM7R">#REF!</definedName>
    <definedName name="SUM8L" localSheetId="5">#REF!</definedName>
    <definedName name="SUM8L">#REF!</definedName>
    <definedName name="SUM8R" localSheetId="5">#REF!</definedName>
    <definedName name="SUM8R">#REF!</definedName>
    <definedName name="SUM9L" localSheetId="5">#REF!</definedName>
    <definedName name="SUM9L">#REF!</definedName>
    <definedName name="SUM9R" localSheetId="5">#REF!</definedName>
    <definedName name="SUM9R">#REF!</definedName>
    <definedName name="sume" localSheetId="5">#REF!</definedName>
    <definedName name="sume">#REF!</definedName>
    <definedName name="SUMMARY" localSheetId="5" hidden="1">#REF!</definedName>
    <definedName name="SUMMARY" hidden="1">#REF!</definedName>
    <definedName name="SUMMARYT" localSheetId="5" hidden="1">#REF!</definedName>
    <definedName name="SUMMARYT" hidden="1">#REF!</definedName>
    <definedName name="sung">#N/A</definedName>
    <definedName name="SUO_REA" localSheetId="5">#REF!</definedName>
    <definedName name="SUO_REA">#REF!</definedName>
    <definedName name="SUO_TOE" localSheetId="5">#REF!</definedName>
    <definedName name="SUO_TOE">#REF!</definedName>
    <definedName name="SUP" localSheetId="5">#REF!</definedName>
    <definedName name="SUP">#REF!</definedName>
    <definedName name="SUYO">#N/A</definedName>
    <definedName name="SV" localSheetId="5">#REF!</definedName>
    <definedName name="SV">#REF!</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w" localSheetId="5">BlankMacro1</definedName>
    <definedName name="sw">BlankMacro1</definedName>
    <definedName name="SWBM1" localSheetId="5">#REF!</definedName>
    <definedName name="SWBM1">#REF!</definedName>
    <definedName name="SWBM2" localSheetId="5">#REF!</definedName>
    <definedName name="SWBM2">#REF!</definedName>
    <definedName name="SWBP1" localSheetId="5">#REF!</definedName>
    <definedName name="SWBP1">#REF!</definedName>
    <definedName name="SWBP2" localSheetId="5">#REF!</definedName>
    <definedName name="SWBP2">#REF!</definedName>
    <definedName name="SWBS1" localSheetId="5">#REF!</definedName>
    <definedName name="SWBS1">#REF!</definedName>
    <definedName name="SWBS2" localSheetId="5">#REF!</definedName>
    <definedName name="SWBS2">#REF!</definedName>
    <definedName name="SWE" localSheetId="5">#REF!</definedName>
    <definedName name="SWE">#REF!</definedName>
    <definedName name="SWH.1" localSheetId="5">#REF!</definedName>
    <definedName name="SWH.1">#REF!</definedName>
    <definedName name="SWH.2" localSheetId="5">#REF!</definedName>
    <definedName name="SWH.2">#REF!</definedName>
    <definedName name="SWH.3" localSheetId="5">#REF!</definedName>
    <definedName name="SWH.3">#REF!</definedName>
    <definedName name="SWL" localSheetId="5">#REF!</definedName>
    <definedName name="SWL">#REF!</definedName>
    <definedName name="SWMM1" localSheetId="5">#REF!</definedName>
    <definedName name="SWMM1">#REF!</definedName>
    <definedName name="SWMM2" localSheetId="5">#REF!</definedName>
    <definedName name="SWMM2">#REF!</definedName>
    <definedName name="SWMP1" localSheetId="5">#REF!</definedName>
    <definedName name="SWMP1">#REF!</definedName>
    <definedName name="SWMP2" localSheetId="5">#REF!</definedName>
    <definedName name="SWMP2">#REF!</definedName>
    <definedName name="SWMS1" localSheetId="5">#REF!</definedName>
    <definedName name="SWMS1">#REF!</definedName>
    <definedName name="SWMS2" localSheetId="5">#REF!</definedName>
    <definedName name="SWMS2">#REF!</definedName>
    <definedName name="SWQW" hidden="1">{#N/A,#N/A,FALSE,"단가표지"}</definedName>
    <definedName name="SWR" localSheetId="5">#REF!</definedName>
    <definedName name="SWR">#REF!</definedName>
    <definedName name="SWS" localSheetId="5" hidden="1">#REF!</definedName>
    <definedName name="SWS" hidden="1">#REF!</definedName>
    <definedName name="swsw" localSheetId="5" hidden="1">#REF!</definedName>
    <definedName name="swsw" hidden="1">#REF!</definedName>
    <definedName name="SWTM1" localSheetId="5">#REF!</definedName>
    <definedName name="SWTM1">#REF!</definedName>
    <definedName name="SWTM2" localSheetId="5">#REF!</definedName>
    <definedName name="SWTM2">#REF!</definedName>
    <definedName name="SWTP1" localSheetId="5">#REF!</definedName>
    <definedName name="SWTP1">#REF!</definedName>
    <definedName name="SWTP2" localSheetId="5">#REF!</definedName>
    <definedName name="SWTP2">#REF!</definedName>
    <definedName name="SWTS1" localSheetId="5">#REF!</definedName>
    <definedName name="SWTS1">#REF!</definedName>
    <definedName name="SWTS2" localSheetId="5">#REF!</definedName>
    <definedName name="SWTS2">#REF!</definedName>
    <definedName name="SW시험사001" localSheetId="5">#REF!</definedName>
    <definedName name="SW시험사001">#REF!</definedName>
    <definedName name="SW시험사002" localSheetId="5">#REF!</definedName>
    <definedName name="SW시험사002">#REF!</definedName>
    <definedName name="SW시험사011" localSheetId="5">#REF!</definedName>
    <definedName name="SW시험사011">#REF!</definedName>
    <definedName name="SW시험사012" localSheetId="5">#REF!</definedName>
    <definedName name="SW시험사012">#REF!</definedName>
    <definedName name="SW시험사982" localSheetId="5">#REF!</definedName>
    <definedName name="SW시험사982">#REF!</definedName>
    <definedName name="SW시험사991" localSheetId="5">#REF!</definedName>
    <definedName name="SW시험사991">#REF!</definedName>
    <definedName name="SW시험사992" localSheetId="5">#REF!</definedName>
    <definedName name="SW시험사992">#REF!</definedName>
    <definedName name="sw원가수정" localSheetId="5">#REF!</definedName>
    <definedName name="sw원가수정">#REF!</definedName>
    <definedName name="sx" localSheetId="5">BlankMacro1</definedName>
    <definedName name="sx">BlankMacro1</definedName>
    <definedName name="SY" localSheetId="5">#REF!</definedName>
    <definedName name="SY">#REF!</definedName>
    <definedName name="SZFMGHJ" localSheetId="5">#REF!</definedName>
    <definedName name="SZFMGHJ">#REF!</definedName>
    <definedName name="szggftf" localSheetId="5">#REF!</definedName>
    <definedName name="szggftf">#REF!</definedName>
    <definedName name="S단면2차모멘트" localSheetId="5">#REF!</definedName>
    <definedName name="S단면2차모멘트">#REF!</definedName>
    <definedName name="s단면2차반경" localSheetId="5">#REF!</definedName>
    <definedName name="s단면2차반경">#REF!</definedName>
    <definedName name="S단면계수" localSheetId="5">#REF!</definedName>
    <definedName name="S단면계수">#REF!</definedName>
    <definedName name="S단면적" localSheetId="5">#REF!</definedName>
    <definedName name="S단면적">#REF!</definedName>
    <definedName name="S모멘트" localSheetId="5">#REF!</definedName>
    <definedName name="S모멘트">#REF!</definedName>
    <definedName name="S유효지간" localSheetId="5">#REF!</definedName>
    <definedName name="S유효지간">#REF!</definedName>
    <definedName name="S전단면적" localSheetId="5">#REF!</definedName>
    <definedName name="S전단면적">#REF!</definedName>
    <definedName name="S폭" localSheetId="5">#REF!</definedName>
    <definedName name="S폭">#REF!</definedName>
    <definedName name="S행" localSheetId="5">#REF!</definedName>
    <definedName name="S행">#REF!</definedName>
    <definedName name="T" localSheetId="5">#REF!</definedName>
    <definedName name="T">#REF!</definedName>
    <definedName name="T._A._B_____공___사" localSheetId="5">#REF!</definedName>
    <definedName name="T._A._B_____공___사">#REF!</definedName>
    <definedName name="T.B.M.설치" localSheetId="5">#REF!</definedName>
    <definedName name="T.B.M.설치">#REF!</definedName>
    <definedName name="T.B.M설치" localSheetId="5">#REF!</definedName>
    <definedName name="T.B.M설치">#REF!</definedName>
    <definedName name="T_AMOUNT">#N/A</definedName>
    <definedName name="T_P" localSheetId="5">#REF!</definedName>
    <definedName name="T_P">#REF!</definedName>
    <definedName name="T_UPRICE">#N/A</definedName>
    <definedName name="T10B" localSheetId="5">#REF!</definedName>
    <definedName name="T10B">#REF!</definedName>
    <definedName name="T10B1" localSheetId="5">#REF!</definedName>
    <definedName name="T10B1">#REF!</definedName>
    <definedName name="T10B2" localSheetId="5">#REF!</definedName>
    <definedName name="T10B2">#REF!</definedName>
    <definedName name="T10B3" localSheetId="5">#REF!</definedName>
    <definedName name="T10B3">#REF!</definedName>
    <definedName name="T10B4" localSheetId="5">#REF!</definedName>
    <definedName name="T10B4">#REF!</definedName>
    <definedName name="T10B5" localSheetId="5">#REF!</definedName>
    <definedName name="T10B5">#REF!</definedName>
    <definedName name="T10B6" localSheetId="5">#REF!</definedName>
    <definedName name="T10B6">#REF!</definedName>
    <definedName name="T10B7" localSheetId="5">#REF!</definedName>
    <definedName name="T10B7">#REF!</definedName>
    <definedName name="T10D13" localSheetId="5">#REF!</definedName>
    <definedName name="T10D13">#REF!</definedName>
    <definedName name="T10D16" localSheetId="5">#REF!</definedName>
    <definedName name="T10D16">#REF!</definedName>
    <definedName name="T10D19" localSheetId="5">#REF!</definedName>
    <definedName name="T10D19">#REF!</definedName>
    <definedName name="T10D22" localSheetId="5">#REF!</definedName>
    <definedName name="T10D22">#REF!</definedName>
    <definedName name="T10D25" localSheetId="5">#REF!</definedName>
    <definedName name="T10D25">#REF!</definedName>
    <definedName name="T10D29" localSheetId="5">#REF!</definedName>
    <definedName name="T10D29">#REF!</definedName>
    <definedName name="T10D32" localSheetId="5">#REF!</definedName>
    <definedName name="T10D32">#REF!</definedName>
    <definedName name="T10H" localSheetId="5">#REF!</definedName>
    <definedName name="T10H">#REF!</definedName>
    <definedName name="T10H1" localSheetId="5">#REF!</definedName>
    <definedName name="T10H1">#REF!</definedName>
    <definedName name="T10H2" localSheetId="5">#REF!</definedName>
    <definedName name="T10H2">#REF!</definedName>
    <definedName name="T10H3" localSheetId="5">#REF!</definedName>
    <definedName name="T10H3">#REF!</definedName>
    <definedName name="T10H4" localSheetId="5">#REF!</definedName>
    <definedName name="T10H4">#REF!</definedName>
    <definedName name="T10HANCH" localSheetId="5">#REF!</definedName>
    <definedName name="T10HANCH">#REF!</definedName>
    <definedName name="T10L" localSheetId="5">#REF!</definedName>
    <definedName name="T10L">#REF!</definedName>
    <definedName name="T10M" localSheetId="5">#REF!</definedName>
    <definedName name="T10M">#REF!</definedName>
    <definedName name="T10P" localSheetId="5">#REF!</definedName>
    <definedName name="T10P">#REF!</definedName>
    <definedName name="T10Q" localSheetId="5">#REF!</definedName>
    <definedName name="T10Q">#REF!</definedName>
    <definedName name="T10R" localSheetId="5">#REF!</definedName>
    <definedName name="T10R">#REF!</definedName>
    <definedName name="T10뒷채움" localSheetId="5">#REF!</definedName>
    <definedName name="T10뒷채움">#REF!</definedName>
    <definedName name="T11M" localSheetId="5">#REF!</definedName>
    <definedName name="T11M">#REF!</definedName>
    <definedName name="T11P" localSheetId="5">#REF!</definedName>
    <definedName name="T11P">#REF!</definedName>
    <definedName name="T12M" localSheetId="5">#REF!</definedName>
    <definedName name="T12M">#REF!</definedName>
    <definedName name="T12P" localSheetId="5">#REF!</definedName>
    <definedName name="T12P">#REF!</definedName>
    <definedName name="T13M" localSheetId="5">#REF!</definedName>
    <definedName name="T13M">#REF!</definedName>
    <definedName name="T13P" localSheetId="5">#REF!</definedName>
    <definedName name="T13P">#REF!</definedName>
    <definedName name="T14M" localSheetId="5">#REF!</definedName>
    <definedName name="T14M">#REF!</definedName>
    <definedName name="T14P" localSheetId="5">#REF!</definedName>
    <definedName name="T14P">#REF!</definedName>
    <definedName name="T15M" localSheetId="5">#REF!</definedName>
    <definedName name="T15M">#REF!</definedName>
    <definedName name="T15P" localSheetId="5">#REF!</definedName>
    <definedName name="T15P">#REF!</definedName>
    <definedName name="T16M" localSheetId="5">#REF!</definedName>
    <definedName name="T16M">#REF!</definedName>
    <definedName name="T16P" localSheetId="5">#REF!</definedName>
    <definedName name="T16P">#REF!</definedName>
    <definedName name="T17M" localSheetId="5">#REF!</definedName>
    <definedName name="T17M">#REF!</definedName>
    <definedName name="T17P" localSheetId="5">#REF!</definedName>
    <definedName name="T17P">#REF!</definedName>
    <definedName name="T18M" localSheetId="5">#REF!</definedName>
    <definedName name="T18M">#REF!</definedName>
    <definedName name="T18P" localSheetId="5">#REF!</definedName>
    <definedName name="T18P">#REF!</definedName>
    <definedName name="T19M" localSheetId="5">#REF!</definedName>
    <definedName name="T19M">#REF!</definedName>
    <definedName name="T19P" localSheetId="5">#REF!</definedName>
    <definedName name="T19P">#REF!</definedName>
    <definedName name="t1a1p" localSheetId="5">#REF!</definedName>
    <definedName name="t1a1p">#REF!</definedName>
    <definedName name="t1a1t" localSheetId="5">#REF!</definedName>
    <definedName name="t1a1t">#REF!</definedName>
    <definedName name="t1a2p" localSheetId="5">#REF!</definedName>
    <definedName name="t1a2p">#REF!</definedName>
    <definedName name="t1a2t" localSheetId="5">#REF!</definedName>
    <definedName name="t1a2t">#REF!</definedName>
    <definedName name="T1B" localSheetId="5">#REF!</definedName>
    <definedName name="T1B">#REF!</definedName>
    <definedName name="T1B1" localSheetId="5">#REF!</definedName>
    <definedName name="T1B1">#REF!</definedName>
    <definedName name="T1B2" localSheetId="5">#REF!</definedName>
    <definedName name="T1B2">#REF!</definedName>
    <definedName name="T1B3" localSheetId="5">#REF!</definedName>
    <definedName name="T1B3">#REF!</definedName>
    <definedName name="T1B4" localSheetId="5">#REF!</definedName>
    <definedName name="T1B4">#REF!</definedName>
    <definedName name="T1B5" localSheetId="5">#REF!</definedName>
    <definedName name="T1B5">#REF!</definedName>
    <definedName name="T1B6" localSheetId="5">#REF!</definedName>
    <definedName name="T1B6">#REF!</definedName>
    <definedName name="T1B7" localSheetId="5">#REF!</definedName>
    <definedName name="T1B7">#REF!</definedName>
    <definedName name="T1D13" localSheetId="5">#REF!</definedName>
    <definedName name="T1D13">#REF!</definedName>
    <definedName name="T1D16" localSheetId="5">#REF!</definedName>
    <definedName name="T1D16">#REF!</definedName>
    <definedName name="T1D19" localSheetId="5">#REF!</definedName>
    <definedName name="T1D19">#REF!</definedName>
    <definedName name="T1D22" localSheetId="5">#REF!</definedName>
    <definedName name="T1D22">#REF!</definedName>
    <definedName name="T1D25" localSheetId="5">#REF!</definedName>
    <definedName name="T1D25">#REF!</definedName>
    <definedName name="T1D26" localSheetId="5">#REF!</definedName>
    <definedName name="T1D26">#REF!</definedName>
    <definedName name="T1D29" localSheetId="5">#REF!</definedName>
    <definedName name="T1D29">#REF!</definedName>
    <definedName name="T1D32" localSheetId="5">#REF!</definedName>
    <definedName name="T1D32">#REF!</definedName>
    <definedName name="T1E" localSheetId="5">#REF!</definedName>
    <definedName name="T1E">#REF!</definedName>
    <definedName name="T1H" localSheetId="5">#REF!</definedName>
    <definedName name="T1H">#REF!</definedName>
    <definedName name="T1H1" localSheetId="5">#REF!</definedName>
    <definedName name="T1H1">#REF!</definedName>
    <definedName name="T1H2" localSheetId="5">#REF!</definedName>
    <definedName name="T1H2">#REF!</definedName>
    <definedName name="T1H3" localSheetId="5">#REF!</definedName>
    <definedName name="T1H3">#REF!</definedName>
    <definedName name="T1H4" localSheetId="5">#REF!</definedName>
    <definedName name="T1H4">#REF!</definedName>
    <definedName name="T1HANCH" localSheetId="5">#REF!</definedName>
    <definedName name="T1HANCH">#REF!</definedName>
    <definedName name="T1HC" localSheetId="5">#REF!</definedName>
    <definedName name="T1HC">#REF!</definedName>
    <definedName name="T1HUNCH" localSheetId="5">#REF!</definedName>
    <definedName name="T1HUNCH">#REF!</definedName>
    <definedName name="T1L" localSheetId="5">#REF!</definedName>
    <definedName name="T1L">#REF!</definedName>
    <definedName name="T1M" localSheetId="5">#REF!</definedName>
    <definedName name="T1M">#REF!</definedName>
    <definedName name="T1P" localSheetId="5">#REF!</definedName>
    <definedName name="T1P">#REF!</definedName>
    <definedName name="t1q" localSheetId="5">#REF!</definedName>
    <definedName name="t1q">#REF!</definedName>
    <definedName name="T1R" localSheetId="5">#REF!</definedName>
    <definedName name="T1R">#REF!</definedName>
    <definedName name="T1S" localSheetId="5">#REF!</definedName>
    <definedName name="T1S">#REF!</definedName>
    <definedName name="T1T" localSheetId="5">#REF!</definedName>
    <definedName name="T1T">#REF!</definedName>
    <definedName name="T1뒷채움" localSheetId="5">#REF!</definedName>
    <definedName name="T1뒷채움">#REF!</definedName>
    <definedName name="T20M" localSheetId="5">#REF!</definedName>
    <definedName name="T20M">#REF!</definedName>
    <definedName name="T20P" localSheetId="5">#REF!</definedName>
    <definedName name="T20P">#REF!</definedName>
    <definedName name="T21M" localSheetId="5">#REF!</definedName>
    <definedName name="T21M">#REF!</definedName>
    <definedName name="T21P" localSheetId="5">#REF!</definedName>
    <definedName name="T21P">#REF!</definedName>
    <definedName name="T22E" localSheetId="5">#REF!</definedName>
    <definedName name="T22E">#REF!</definedName>
    <definedName name="T23M" localSheetId="5">#REF!</definedName>
    <definedName name="T23M">#REF!</definedName>
    <definedName name="T23P" localSheetId="5">#REF!</definedName>
    <definedName name="T23P">#REF!</definedName>
    <definedName name="T24M" localSheetId="5">#REF!</definedName>
    <definedName name="T24M">#REF!</definedName>
    <definedName name="T24P" localSheetId="5">#REF!</definedName>
    <definedName name="T24P">#REF!</definedName>
    <definedName name="t2a1p" localSheetId="5">#REF!</definedName>
    <definedName name="t2a1p">#REF!</definedName>
    <definedName name="t2a1t" localSheetId="5">#REF!</definedName>
    <definedName name="t2a1t">#REF!</definedName>
    <definedName name="t2a2p" localSheetId="5">#REF!</definedName>
    <definedName name="t2a2p">#REF!</definedName>
    <definedName name="t2a2t" localSheetId="5">#REF!</definedName>
    <definedName name="t2a2t">#REF!</definedName>
    <definedName name="T2B" localSheetId="5">#REF!</definedName>
    <definedName name="T2B">#REF!</definedName>
    <definedName name="T2B1" localSheetId="5">#REF!</definedName>
    <definedName name="T2B1">#REF!</definedName>
    <definedName name="T2B2" localSheetId="5">#REF!</definedName>
    <definedName name="T2B2">#REF!</definedName>
    <definedName name="T2B3" localSheetId="5">#REF!</definedName>
    <definedName name="T2B3">#REF!</definedName>
    <definedName name="T2B4" localSheetId="5">#REF!</definedName>
    <definedName name="T2B4">#REF!</definedName>
    <definedName name="T2B5" localSheetId="5">#REF!</definedName>
    <definedName name="T2B5">#REF!</definedName>
    <definedName name="T2B6" localSheetId="5">#REF!</definedName>
    <definedName name="T2B6">#REF!</definedName>
    <definedName name="T2B7" localSheetId="5">#REF!</definedName>
    <definedName name="T2B7">#REF!</definedName>
    <definedName name="T2D13" localSheetId="5">#REF!</definedName>
    <definedName name="T2D13">#REF!</definedName>
    <definedName name="T2D16" localSheetId="5">#REF!</definedName>
    <definedName name="T2D16">#REF!</definedName>
    <definedName name="T2D19" localSheetId="5">#REF!</definedName>
    <definedName name="T2D19">#REF!</definedName>
    <definedName name="T2D22" localSheetId="5">#REF!</definedName>
    <definedName name="T2D22">#REF!</definedName>
    <definedName name="T2D25" localSheetId="5">#REF!</definedName>
    <definedName name="T2D25">#REF!</definedName>
    <definedName name="T2D29" localSheetId="5">#REF!</definedName>
    <definedName name="T2D29">#REF!</definedName>
    <definedName name="T2D32" localSheetId="5">#REF!</definedName>
    <definedName name="T2D32">#REF!</definedName>
    <definedName name="T2E" localSheetId="5">#REF!</definedName>
    <definedName name="T2E">#REF!</definedName>
    <definedName name="T2H" localSheetId="5">#REF!</definedName>
    <definedName name="T2H">#REF!</definedName>
    <definedName name="T2H1" localSheetId="5">#REF!</definedName>
    <definedName name="T2H1">#REF!</definedName>
    <definedName name="T2H2" localSheetId="5">#REF!</definedName>
    <definedName name="T2H2">#REF!</definedName>
    <definedName name="T2H3" localSheetId="5">#REF!</definedName>
    <definedName name="T2H3">#REF!</definedName>
    <definedName name="T2H4" localSheetId="5">#REF!</definedName>
    <definedName name="T2H4">#REF!</definedName>
    <definedName name="T2HANCH" localSheetId="5">#REF!</definedName>
    <definedName name="T2HANCH">#REF!</definedName>
    <definedName name="T2HC" localSheetId="5">#REF!</definedName>
    <definedName name="T2HC">#REF!</definedName>
    <definedName name="T2L" localSheetId="5">#REF!</definedName>
    <definedName name="T2L">#REF!</definedName>
    <definedName name="T2M" localSheetId="5">#REF!</definedName>
    <definedName name="T2M">#REF!</definedName>
    <definedName name="T2P" localSheetId="5">#REF!</definedName>
    <definedName name="T2P">#REF!</definedName>
    <definedName name="T2Q" localSheetId="5">#REF!</definedName>
    <definedName name="T2Q">#REF!</definedName>
    <definedName name="T2R" localSheetId="5">#REF!</definedName>
    <definedName name="T2R">#REF!</definedName>
    <definedName name="T2S" localSheetId="5">#REF!</definedName>
    <definedName name="T2S">#REF!</definedName>
    <definedName name="T2T" localSheetId="5">#REF!</definedName>
    <definedName name="T2T">#REF!</definedName>
    <definedName name="T2뒷채움" localSheetId="5">#REF!</definedName>
    <definedName name="T2뒷채움">#REF!</definedName>
    <definedName name="T3A1P" localSheetId="5">#REF!</definedName>
    <definedName name="T3A1P">#REF!</definedName>
    <definedName name="t3a1t" localSheetId="5">#REF!</definedName>
    <definedName name="t3a1t">#REF!</definedName>
    <definedName name="t3a2p" localSheetId="5">#REF!</definedName>
    <definedName name="t3a2p">#REF!</definedName>
    <definedName name="t3a2t" localSheetId="5">#REF!</definedName>
    <definedName name="t3a2t">#REF!</definedName>
    <definedName name="T3B" localSheetId="5">#REF!</definedName>
    <definedName name="T3B">#REF!</definedName>
    <definedName name="T3B1" localSheetId="5">#REF!</definedName>
    <definedName name="T3B1">#REF!</definedName>
    <definedName name="T3B2" localSheetId="5">#REF!</definedName>
    <definedName name="T3B2">#REF!</definedName>
    <definedName name="T3B3" localSheetId="5">#REF!</definedName>
    <definedName name="T3B3">#REF!</definedName>
    <definedName name="T3B4" localSheetId="5">#REF!</definedName>
    <definedName name="T3B4">#REF!</definedName>
    <definedName name="T3B5" localSheetId="5">#REF!</definedName>
    <definedName name="T3B5">#REF!</definedName>
    <definedName name="T3B6" localSheetId="5">#REF!</definedName>
    <definedName name="T3B6">#REF!</definedName>
    <definedName name="T3B7" localSheetId="5">#REF!</definedName>
    <definedName name="T3B7">#REF!</definedName>
    <definedName name="T3D13" localSheetId="5">#REF!</definedName>
    <definedName name="T3D13">#REF!</definedName>
    <definedName name="T3D16" localSheetId="5">#REF!</definedName>
    <definedName name="T3D16">#REF!</definedName>
    <definedName name="T3D19" localSheetId="5">#REF!</definedName>
    <definedName name="T3D19">#REF!</definedName>
    <definedName name="T3D22" localSheetId="5">#REF!</definedName>
    <definedName name="T3D22">#REF!</definedName>
    <definedName name="T3D25" localSheetId="5">#REF!</definedName>
    <definedName name="T3D25">#REF!</definedName>
    <definedName name="T3D29" localSheetId="5">#REF!</definedName>
    <definedName name="T3D29">#REF!</definedName>
    <definedName name="T3D32" localSheetId="5">#REF!</definedName>
    <definedName name="T3D32">#REF!</definedName>
    <definedName name="T3H" localSheetId="5">#REF!</definedName>
    <definedName name="T3H">#REF!</definedName>
    <definedName name="T3H1" localSheetId="5">#REF!</definedName>
    <definedName name="T3H1">#REF!</definedName>
    <definedName name="T3H2" localSheetId="5">#REF!</definedName>
    <definedName name="T3H2">#REF!</definedName>
    <definedName name="T3H3" localSheetId="5">#REF!</definedName>
    <definedName name="T3H3">#REF!</definedName>
    <definedName name="T3H4" localSheetId="5">#REF!</definedName>
    <definedName name="T3H4">#REF!</definedName>
    <definedName name="T3HANCH" localSheetId="5">#REF!</definedName>
    <definedName name="T3HANCH">#REF!</definedName>
    <definedName name="T3L" localSheetId="5">#REF!</definedName>
    <definedName name="T3L">#REF!</definedName>
    <definedName name="T3P" localSheetId="5">#REF!</definedName>
    <definedName name="T3P">#REF!</definedName>
    <definedName name="T3Q" localSheetId="5">#REF!</definedName>
    <definedName name="T3Q">#REF!</definedName>
    <definedName name="T3R" localSheetId="5">#REF!</definedName>
    <definedName name="T3R">#REF!</definedName>
    <definedName name="T3S" localSheetId="5">#REF!</definedName>
    <definedName name="T3S">#REF!</definedName>
    <definedName name="T3T" localSheetId="5">#REF!</definedName>
    <definedName name="T3T">#REF!</definedName>
    <definedName name="T3뒷채움" localSheetId="5">#REF!</definedName>
    <definedName name="T3뒷채움">#REF!</definedName>
    <definedName name="T4B" localSheetId="5">#REF!</definedName>
    <definedName name="T4B">#REF!</definedName>
    <definedName name="T4B1" localSheetId="5">#REF!</definedName>
    <definedName name="T4B1">#REF!</definedName>
    <definedName name="T4B2" localSheetId="5">#REF!</definedName>
    <definedName name="T4B2">#REF!</definedName>
    <definedName name="T4B3" localSheetId="5">#REF!</definedName>
    <definedName name="T4B3">#REF!</definedName>
    <definedName name="T4B4" localSheetId="5">#REF!</definedName>
    <definedName name="T4B4">#REF!</definedName>
    <definedName name="T4B5" localSheetId="5">#REF!</definedName>
    <definedName name="T4B5">#REF!</definedName>
    <definedName name="T4B6" localSheetId="5">#REF!</definedName>
    <definedName name="T4B6">#REF!</definedName>
    <definedName name="T4B7" localSheetId="5">#REF!</definedName>
    <definedName name="T4B7">#REF!</definedName>
    <definedName name="T4D13" localSheetId="5">#REF!</definedName>
    <definedName name="T4D13">#REF!</definedName>
    <definedName name="T4D16" localSheetId="5">#REF!</definedName>
    <definedName name="T4D16">#REF!</definedName>
    <definedName name="T4D19" localSheetId="5">#REF!</definedName>
    <definedName name="T4D19">#REF!</definedName>
    <definedName name="T4D22" localSheetId="5">#REF!</definedName>
    <definedName name="T4D22">#REF!</definedName>
    <definedName name="T4D25" localSheetId="5">#REF!</definedName>
    <definedName name="T4D25">#REF!</definedName>
    <definedName name="T4D29" localSheetId="5">#REF!</definedName>
    <definedName name="T4D29">#REF!</definedName>
    <definedName name="T4D32" localSheetId="5">#REF!</definedName>
    <definedName name="T4D32">#REF!</definedName>
    <definedName name="T4H" localSheetId="5">#REF!</definedName>
    <definedName name="T4H">#REF!</definedName>
    <definedName name="T4H1" localSheetId="5">#REF!</definedName>
    <definedName name="T4H1">#REF!</definedName>
    <definedName name="T4H2" localSheetId="5">#REF!</definedName>
    <definedName name="T4H2">#REF!</definedName>
    <definedName name="T4H3" localSheetId="5">#REF!</definedName>
    <definedName name="T4H3">#REF!</definedName>
    <definedName name="T4H4" localSheetId="5">#REF!</definedName>
    <definedName name="T4H4">#REF!</definedName>
    <definedName name="T4HANCH" localSheetId="5">#REF!</definedName>
    <definedName name="T4HANCH">#REF!</definedName>
    <definedName name="T4L" localSheetId="5">#REF!</definedName>
    <definedName name="T4L">#REF!</definedName>
    <definedName name="T4M" localSheetId="5">#REF!</definedName>
    <definedName name="T4M">#REF!</definedName>
    <definedName name="T4P" localSheetId="5">#REF!</definedName>
    <definedName name="T4P">#REF!</definedName>
    <definedName name="T4Q" localSheetId="5">#REF!</definedName>
    <definedName name="T4Q">#REF!</definedName>
    <definedName name="T4R" localSheetId="5">#REF!</definedName>
    <definedName name="T4R">#REF!</definedName>
    <definedName name="t4t4" localSheetId="5">BlankMacro1</definedName>
    <definedName name="t4t4">BlankMacro1</definedName>
    <definedName name="t4tgtdrgr" localSheetId="5">BlankMacro1</definedName>
    <definedName name="t4tgtdrgr">BlankMacro1</definedName>
    <definedName name="T4뒷채움" localSheetId="5">#REF!</definedName>
    <definedName name="T4뒷채움">#REF!</definedName>
    <definedName name="T5B" localSheetId="5">#REF!</definedName>
    <definedName name="T5B">#REF!</definedName>
    <definedName name="T5B1" localSheetId="5">#REF!</definedName>
    <definedName name="T5B1">#REF!</definedName>
    <definedName name="T5B2" localSheetId="5">#REF!</definedName>
    <definedName name="T5B2">#REF!</definedName>
    <definedName name="T5B3" localSheetId="5">#REF!</definedName>
    <definedName name="T5B3">#REF!</definedName>
    <definedName name="T5B4" localSheetId="5">#REF!</definedName>
    <definedName name="T5B4">#REF!</definedName>
    <definedName name="T5B5" localSheetId="5">#REF!</definedName>
    <definedName name="T5B5">#REF!</definedName>
    <definedName name="T5B6" localSheetId="5">#REF!</definedName>
    <definedName name="T5B6">#REF!</definedName>
    <definedName name="T5B7" localSheetId="5">#REF!</definedName>
    <definedName name="T5B7">#REF!</definedName>
    <definedName name="T5D13" localSheetId="5">#REF!</definedName>
    <definedName name="T5D13">#REF!</definedName>
    <definedName name="T5D16" localSheetId="5">#REF!</definedName>
    <definedName name="T5D16">#REF!</definedName>
    <definedName name="T5D19" localSheetId="5">#REF!</definedName>
    <definedName name="T5D19">#REF!</definedName>
    <definedName name="T5D22" localSheetId="5">#REF!</definedName>
    <definedName name="T5D22">#REF!</definedName>
    <definedName name="T5D25" localSheetId="5">#REF!</definedName>
    <definedName name="T5D25">#REF!</definedName>
    <definedName name="T5D29" localSheetId="5">#REF!</definedName>
    <definedName name="T5D29">#REF!</definedName>
    <definedName name="T5D32" localSheetId="5">#REF!</definedName>
    <definedName name="T5D32">#REF!</definedName>
    <definedName name="T5H" localSheetId="5">#REF!</definedName>
    <definedName name="T5H">#REF!</definedName>
    <definedName name="T5H1" localSheetId="5">#REF!</definedName>
    <definedName name="T5H1">#REF!</definedName>
    <definedName name="T5H2" localSheetId="5">#REF!</definedName>
    <definedName name="T5H2">#REF!</definedName>
    <definedName name="T5H3" localSheetId="5">#REF!</definedName>
    <definedName name="T5H3">#REF!</definedName>
    <definedName name="T5H4" localSheetId="5">#REF!</definedName>
    <definedName name="T5H4">#REF!</definedName>
    <definedName name="T5HANCH" localSheetId="5">#REF!</definedName>
    <definedName name="T5HANCH">#REF!</definedName>
    <definedName name="T5L" localSheetId="5">#REF!</definedName>
    <definedName name="T5L">#REF!</definedName>
    <definedName name="T5M" localSheetId="5">#REF!</definedName>
    <definedName name="T5M">#REF!</definedName>
    <definedName name="T5P" localSheetId="5">#REF!</definedName>
    <definedName name="T5P">#REF!</definedName>
    <definedName name="T5Q" localSheetId="5">#REF!</definedName>
    <definedName name="T5Q">#REF!</definedName>
    <definedName name="T5R" localSheetId="5">#REF!</definedName>
    <definedName name="T5R">#REF!</definedName>
    <definedName name="T5뒷채움" localSheetId="5">#REF!</definedName>
    <definedName name="T5뒷채움">#REF!</definedName>
    <definedName name="T6B" localSheetId="5">#REF!</definedName>
    <definedName name="T6B">#REF!</definedName>
    <definedName name="T6B1" localSheetId="5">#REF!</definedName>
    <definedName name="T6B1">#REF!</definedName>
    <definedName name="T6B2" localSheetId="5">#REF!</definedName>
    <definedName name="T6B2">#REF!</definedName>
    <definedName name="T6B3" localSheetId="5">#REF!</definedName>
    <definedName name="T6B3">#REF!</definedName>
    <definedName name="T6B4" localSheetId="5">#REF!</definedName>
    <definedName name="T6B4">#REF!</definedName>
    <definedName name="T6B5" localSheetId="5">#REF!</definedName>
    <definedName name="T6B5">#REF!</definedName>
    <definedName name="T6B6" localSheetId="5">#REF!</definedName>
    <definedName name="T6B6">#REF!</definedName>
    <definedName name="T6B7" localSheetId="5">#REF!</definedName>
    <definedName name="T6B7">#REF!</definedName>
    <definedName name="T6D13" localSheetId="5">#REF!</definedName>
    <definedName name="T6D13">#REF!</definedName>
    <definedName name="T6D16" localSheetId="5">#REF!</definedName>
    <definedName name="T6D16">#REF!</definedName>
    <definedName name="T6D169" localSheetId="5">#REF!</definedName>
    <definedName name="T6D169">#REF!</definedName>
    <definedName name="T6D19" localSheetId="5">#REF!</definedName>
    <definedName name="T6D19">#REF!</definedName>
    <definedName name="T6D22" localSheetId="5">#REF!</definedName>
    <definedName name="T6D22">#REF!</definedName>
    <definedName name="T6D25" localSheetId="5">#REF!</definedName>
    <definedName name="T6D25">#REF!</definedName>
    <definedName name="T6D29" localSheetId="5">#REF!</definedName>
    <definedName name="T6D29">#REF!</definedName>
    <definedName name="T6D32" localSheetId="5">#REF!</definedName>
    <definedName name="T6D32">#REF!</definedName>
    <definedName name="T6H" localSheetId="5">#REF!</definedName>
    <definedName name="T6H">#REF!</definedName>
    <definedName name="T6H1" localSheetId="5">#REF!</definedName>
    <definedName name="T6H1">#REF!</definedName>
    <definedName name="T6H2" localSheetId="5">#REF!</definedName>
    <definedName name="T6H2">#REF!</definedName>
    <definedName name="T6H3" localSheetId="5">#REF!</definedName>
    <definedName name="T6H3">#REF!</definedName>
    <definedName name="T6H4" localSheetId="5">#REF!</definedName>
    <definedName name="T6H4">#REF!</definedName>
    <definedName name="T6HANCH" localSheetId="5">#REF!</definedName>
    <definedName name="T6HANCH">#REF!</definedName>
    <definedName name="T6L" localSheetId="5">#REF!</definedName>
    <definedName name="T6L">#REF!</definedName>
    <definedName name="T6M" localSheetId="5">#REF!</definedName>
    <definedName name="T6M">#REF!</definedName>
    <definedName name="T6P" localSheetId="5">#REF!</definedName>
    <definedName name="T6P">#REF!</definedName>
    <definedName name="T6Q" localSheetId="5">#REF!</definedName>
    <definedName name="T6Q">#REF!</definedName>
    <definedName name="T6R" localSheetId="5">#REF!</definedName>
    <definedName name="T6R">#REF!</definedName>
    <definedName name="T6뒷채움" localSheetId="5">#REF!</definedName>
    <definedName name="T6뒷채움">#REF!</definedName>
    <definedName name="T7B" localSheetId="5">#REF!</definedName>
    <definedName name="T7B">#REF!</definedName>
    <definedName name="T7B1" localSheetId="5">#REF!</definedName>
    <definedName name="T7B1">#REF!</definedName>
    <definedName name="T7B2" localSheetId="5">#REF!</definedName>
    <definedName name="T7B2">#REF!</definedName>
    <definedName name="T7B3" localSheetId="5">#REF!</definedName>
    <definedName name="T7B3">#REF!</definedName>
    <definedName name="T7B4" localSheetId="5">#REF!</definedName>
    <definedName name="T7B4">#REF!</definedName>
    <definedName name="T7B5" localSheetId="5">#REF!</definedName>
    <definedName name="T7B5">#REF!</definedName>
    <definedName name="T7B6" localSheetId="5">#REF!</definedName>
    <definedName name="T7B6">#REF!</definedName>
    <definedName name="T7B7" localSheetId="5">#REF!</definedName>
    <definedName name="T7B7">#REF!</definedName>
    <definedName name="T7D13" localSheetId="5">#REF!</definedName>
    <definedName name="T7D13">#REF!</definedName>
    <definedName name="T7D16" localSheetId="5">#REF!</definedName>
    <definedName name="T7D16">#REF!</definedName>
    <definedName name="T7D19" localSheetId="5">#REF!</definedName>
    <definedName name="T7D19">#REF!</definedName>
    <definedName name="T7D22" localSheetId="5">#REF!</definedName>
    <definedName name="T7D22">#REF!</definedName>
    <definedName name="T7D25" localSheetId="5">#REF!</definedName>
    <definedName name="T7D25">#REF!</definedName>
    <definedName name="T7D29" localSheetId="5">#REF!</definedName>
    <definedName name="T7D29">#REF!</definedName>
    <definedName name="T7D32" localSheetId="5">#REF!</definedName>
    <definedName name="T7D32">#REF!</definedName>
    <definedName name="T7H" localSheetId="5">#REF!</definedName>
    <definedName name="T7H">#REF!</definedName>
    <definedName name="T7H1" localSheetId="5">#REF!</definedName>
    <definedName name="T7H1">#REF!</definedName>
    <definedName name="T7H2" localSheetId="5">#REF!</definedName>
    <definedName name="T7H2">#REF!</definedName>
    <definedName name="T7H3" localSheetId="5">#REF!</definedName>
    <definedName name="T7H3">#REF!</definedName>
    <definedName name="T7H4" localSheetId="5">#REF!</definedName>
    <definedName name="T7H4">#REF!</definedName>
    <definedName name="T7HANCH" localSheetId="5">#REF!</definedName>
    <definedName name="T7HANCH">#REF!</definedName>
    <definedName name="T7L" localSheetId="5">#REF!</definedName>
    <definedName name="T7L">#REF!</definedName>
    <definedName name="T7M" localSheetId="5">#REF!</definedName>
    <definedName name="T7M">#REF!</definedName>
    <definedName name="T7P" localSheetId="5">#REF!</definedName>
    <definedName name="T7P">#REF!</definedName>
    <definedName name="T7Q" localSheetId="5">#REF!</definedName>
    <definedName name="T7Q">#REF!</definedName>
    <definedName name="T7R" localSheetId="5">#REF!</definedName>
    <definedName name="T7R">#REF!</definedName>
    <definedName name="T7뒷채움" localSheetId="5">#REF!</definedName>
    <definedName name="T7뒷채움">#REF!</definedName>
    <definedName name="T8B" localSheetId="5">#REF!</definedName>
    <definedName name="T8B">#REF!</definedName>
    <definedName name="T8B1" localSheetId="5">#REF!</definedName>
    <definedName name="T8B1">#REF!</definedName>
    <definedName name="T8B2" localSheetId="5">#REF!</definedName>
    <definedName name="T8B2">#REF!</definedName>
    <definedName name="T8B3" localSheetId="5">#REF!</definedName>
    <definedName name="T8B3">#REF!</definedName>
    <definedName name="T8B4" localSheetId="5">#REF!</definedName>
    <definedName name="T8B4">#REF!</definedName>
    <definedName name="T8B5" localSheetId="5">#REF!</definedName>
    <definedName name="T8B5">#REF!</definedName>
    <definedName name="T8B6" localSheetId="5">#REF!</definedName>
    <definedName name="T8B6">#REF!</definedName>
    <definedName name="T8B7" localSheetId="5">#REF!</definedName>
    <definedName name="T8B7">#REF!</definedName>
    <definedName name="T8D13" localSheetId="5">#REF!</definedName>
    <definedName name="T8D13">#REF!</definedName>
    <definedName name="T8D16" localSheetId="5">#REF!</definedName>
    <definedName name="T8D16">#REF!</definedName>
    <definedName name="T8D19" localSheetId="5">#REF!</definedName>
    <definedName name="T8D19">#REF!</definedName>
    <definedName name="T8D22" localSheetId="5">#REF!</definedName>
    <definedName name="T8D22">#REF!</definedName>
    <definedName name="T8D25" localSheetId="5">#REF!</definedName>
    <definedName name="T8D25">#REF!</definedName>
    <definedName name="T8D29" localSheetId="5">#REF!</definedName>
    <definedName name="T8D29">#REF!</definedName>
    <definedName name="T8D32" localSheetId="5">#REF!</definedName>
    <definedName name="T8D32">#REF!</definedName>
    <definedName name="T8H" localSheetId="5">#REF!</definedName>
    <definedName name="T8H">#REF!</definedName>
    <definedName name="T8H1" localSheetId="5">#REF!</definedName>
    <definedName name="T8H1">#REF!</definedName>
    <definedName name="T8H2" localSheetId="5">#REF!</definedName>
    <definedName name="T8H2">#REF!</definedName>
    <definedName name="T8H3" localSheetId="5">#REF!</definedName>
    <definedName name="T8H3">#REF!</definedName>
    <definedName name="T8H4" localSheetId="5">#REF!</definedName>
    <definedName name="T8H4">#REF!</definedName>
    <definedName name="T8HANCH" localSheetId="5">#REF!</definedName>
    <definedName name="T8HANCH">#REF!</definedName>
    <definedName name="T8L" localSheetId="5">#REF!</definedName>
    <definedName name="T8L">#REF!</definedName>
    <definedName name="T8M" localSheetId="5">#REF!</definedName>
    <definedName name="T8M">#REF!</definedName>
    <definedName name="T8P" localSheetId="5">#REF!</definedName>
    <definedName name="T8P">#REF!</definedName>
    <definedName name="T8Q" localSheetId="5">#REF!</definedName>
    <definedName name="T8Q">#REF!</definedName>
    <definedName name="T8R" localSheetId="5">#REF!</definedName>
    <definedName name="T8R">#REF!</definedName>
    <definedName name="T8뒷채움" localSheetId="5">#REF!</definedName>
    <definedName name="T8뒷채움">#REF!</definedName>
    <definedName name="T9B" localSheetId="5">#REF!</definedName>
    <definedName name="T9B">#REF!</definedName>
    <definedName name="T9B1" localSheetId="5">#REF!</definedName>
    <definedName name="T9B1">#REF!</definedName>
    <definedName name="T9B2" localSheetId="5">#REF!</definedName>
    <definedName name="T9B2">#REF!</definedName>
    <definedName name="T9B3" localSheetId="5">#REF!</definedName>
    <definedName name="T9B3">#REF!</definedName>
    <definedName name="T9B4" localSheetId="5">#REF!</definedName>
    <definedName name="T9B4">#REF!</definedName>
    <definedName name="T9B5" localSheetId="5">#REF!</definedName>
    <definedName name="T9B5">#REF!</definedName>
    <definedName name="T9B6" localSheetId="5">#REF!</definedName>
    <definedName name="T9B6">#REF!</definedName>
    <definedName name="T9B7" localSheetId="5">#REF!</definedName>
    <definedName name="T9B7">#REF!</definedName>
    <definedName name="T9D13" localSheetId="5">#REF!</definedName>
    <definedName name="T9D13">#REF!</definedName>
    <definedName name="T9D16" localSheetId="5">#REF!</definedName>
    <definedName name="T9D16">#REF!</definedName>
    <definedName name="T9D19" localSheetId="5">#REF!</definedName>
    <definedName name="T9D19">#REF!</definedName>
    <definedName name="T9D202" localSheetId="5">#REF!</definedName>
    <definedName name="T9D202">#REF!</definedName>
    <definedName name="T9D211" localSheetId="5">#REF!</definedName>
    <definedName name="T9D211">#REF!</definedName>
    <definedName name="T9D22" localSheetId="5">#REF!</definedName>
    <definedName name="T9D22">#REF!</definedName>
    <definedName name="T9D25" localSheetId="5">#REF!</definedName>
    <definedName name="T9D25">#REF!</definedName>
    <definedName name="T9D250" localSheetId="5">#REF!</definedName>
    <definedName name="T9D250">#REF!</definedName>
    <definedName name="T9D29" localSheetId="5">#REF!</definedName>
    <definedName name="T9D29">#REF!</definedName>
    <definedName name="T9D32" localSheetId="5">#REF!</definedName>
    <definedName name="T9D32">#REF!</definedName>
    <definedName name="T9H" localSheetId="5">#REF!</definedName>
    <definedName name="T9H">#REF!</definedName>
    <definedName name="T9H1" localSheetId="5">#REF!</definedName>
    <definedName name="T9H1">#REF!</definedName>
    <definedName name="T9H2" localSheetId="5">#REF!</definedName>
    <definedName name="T9H2">#REF!</definedName>
    <definedName name="T9H3" localSheetId="5">#REF!</definedName>
    <definedName name="T9H3">#REF!</definedName>
    <definedName name="T9H4" localSheetId="5">#REF!</definedName>
    <definedName name="T9H4">#REF!</definedName>
    <definedName name="T9HANCH" localSheetId="5">#REF!</definedName>
    <definedName name="T9HANCH">#REF!</definedName>
    <definedName name="T9L" localSheetId="5">#REF!</definedName>
    <definedName name="T9L">#REF!</definedName>
    <definedName name="T9M" localSheetId="5">#REF!</definedName>
    <definedName name="T9M">#REF!</definedName>
    <definedName name="T9P" localSheetId="5">#REF!</definedName>
    <definedName name="T9P">#REF!</definedName>
    <definedName name="T9Q" localSheetId="5">#REF!</definedName>
    <definedName name="T9Q">#REF!</definedName>
    <definedName name="T9R" localSheetId="5">#REF!</definedName>
    <definedName name="T9R">#REF!</definedName>
    <definedName name="T9뒷채움" localSheetId="5">#REF!</definedName>
    <definedName name="T9뒷채움">#REF!</definedName>
    <definedName name="TA" localSheetId="5">#REF!</definedName>
    <definedName name="TA">#REF!</definedName>
    <definedName name="TA1P" localSheetId="5">#REF!</definedName>
    <definedName name="TA1P">#REF!</definedName>
    <definedName name="ta1t" localSheetId="5">#REF!</definedName>
    <definedName name="ta1t">#REF!</definedName>
    <definedName name="ta2p" localSheetId="5">#REF!</definedName>
    <definedName name="ta2p">#REF!</definedName>
    <definedName name="ta2t" localSheetId="5">#REF!</definedName>
    <definedName name="ta2t">#REF!</definedName>
    <definedName name="TABLE" localSheetId="13">공사노임!#REF!</definedName>
    <definedName name="TABLE" localSheetId="5">#REF!</definedName>
    <definedName name="TABLE">#REF!</definedName>
    <definedName name="TABLE_14" localSheetId="5">#REF!</definedName>
    <definedName name="TABLE_14">#REF!</definedName>
    <definedName name="TABLE_15" localSheetId="5">#REF!</definedName>
    <definedName name="TABLE_15">#REF!</definedName>
    <definedName name="TABLE_2" localSheetId="13">공사노임!#REF!</definedName>
    <definedName name="TABLE_2" localSheetId="5">#REF!</definedName>
    <definedName name="TABLE_2">#REF!</definedName>
    <definedName name="TABLE_23" localSheetId="5">#REF!</definedName>
    <definedName name="TABLE_23">#REF!</definedName>
    <definedName name="TABLE_24" localSheetId="5">#REF!</definedName>
    <definedName name="TABLE_24">#REF!</definedName>
    <definedName name="TABLE_25" localSheetId="5">#REF!</definedName>
    <definedName name="TABLE_25">#REF!</definedName>
    <definedName name="TABLE_26" localSheetId="5">#REF!</definedName>
    <definedName name="TABLE_26">#REF!</definedName>
    <definedName name="TABLE_27" localSheetId="5">#REF!</definedName>
    <definedName name="TABLE_27">#REF!</definedName>
    <definedName name="TABLE_28" localSheetId="5">#REF!</definedName>
    <definedName name="TABLE_28">#REF!</definedName>
    <definedName name="TABLE_29" localSheetId="5">#REF!</definedName>
    <definedName name="TABLE_29">#REF!</definedName>
    <definedName name="TABLE_3" localSheetId="13">공사노임!$A$3:$C$9</definedName>
    <definedName name="TABLE_30" localSheetId="5">#REF!</definedName>
    <definedName name="TABLE_30">#REF!</definedName>
    <definedName name="TABLE_31" localSheetId="5">#REF!</definedName>
    <definedName name="TABLE_31">#REF!</definedName>
    <definedName name="TABLE_32" localSheetId="5">#REF!</definedName>
    <definedName name="TABLE_32">#REF!</definedName>
    <definedName name="TABLE_33" localSheetId="5">#REF!</definedName>
    <definedName name="TABLE_33">#REF!</definedName>
    <definedName name="TABLE_34" localSheetId="5">#REF!</definedName>
    <definedName name="TABLE_34">#REF!</definedName>
    <definedName name="TABLE_35" localSheetId="5">#REF!</definedName>
    <definedName name="TABLE_35">#REF!</definedName>
    <definedName name="TABLE_36" localSheetId="5">#REF!</definedName>
    <definedName name="TABLE_36">#REF!</definedName>
    <definedName name="TABLE_37" localSheetId="5">#REF!</definedName>
    <definedName name="TABLE_37">#REF!</definedName>
    <definedName name="TABLE_38" localSheetId="5">#REF!</definedName>
    <definedName name="TABLE_38">#REF!</definedName>
    <definedName name="TABLE_39" localSheetId="5">#REF!</definedName>
    <definedName name="TABLE_39">#REF!</definedName>
    <definedName name="TABLE_4" localSheetId="13">공사노임!$A$11:$C$11</definedName>
    <definedName name="TABLE_40" localSheetId="5">#REF!</definedName>
    <definedName name="TABLE_40">#REF!</definedName>
    <definedName name="TABLE_41" localSheetId="5">#REF!</definedName>
    <definedName name="TABLE_41">#REF!</definedName>
    <definedName name="TABLE_42" localSheetId="5">#REF!</definedName>
    <definedName name="TABLE_42">#REF!</definedName>
    <definedName name="TABLE_43" localSheetId="5">#REF!</definedName>
    <definedName name="TABLE_43">#REF!</definedName>
    <definedName name="TABLE_44" localSheetId="5">#REF!</definedName>
    <definedName name="TABLE_44">#REF!</definedName>
    <definedName name="TABLE_45" localSheetId="5">#REF!</definedName>
    <definedName name="TABLE_45">#REF!</definedName>
    <definedName name="TABLE_46" localSheetId="5">#REF!</definedName>
    <definedName name="TABLE_46">#REF!</definedName>
    <definedName name="TABLE_47" localSheetId="5">#REF!</definedName>
    <definedName name="TABLE_47">#REF!</definedName>
    <definedName name="TABLE_48" localSheetId="5">#REF!</definedName>
    <definedName name="TABLE_48">#REF!</definedName>
    <definedName name="TABLE_49" localSheetId="5">#REF!</definedName>
    <definedName name="TABLE_49">#REF!</definedName>
    <definedName name="TABLE_5" localSheetId="13">공사노임!$A$12:$C$14</definedName>
    <definedName name="TABLE_50" localSheetId="5">#REF!</definedName>
    <definedName name="TABLE_50">#REF!</definedName>
    <definedName name="TABLE_51" localSheetId="5">#REF!</definedName>
    <definedName name="TABLE_51">#REF!</definedName>
    <definedName name="TABLE_52" localSheetId="5">#REF!</definedName>
    <definedName name="TABLE_52">#REF!</definedName>
    <definedName name="TABLE_53" localSheetId="5">#REF!</definedName>
    <definedName name="TABLE_53">#REF!</definedName>
    <definedName name="TABLE_54" localSheetId="5">#REF!</definedName>
    <definedName name="TABLE_54">#REF!</definedName>
    <definedName name="TABLE_55" localSheetId="5">#REF!</definedName>
    <definedName name="TABLE_55">#REF!</definedName>
    <definedName name="TABLE_56" localSheetId="5">#REF!</definedName>
    <definedName name="TABLE_56">#REF!</definedName>
    <definedName name="TABLE_57" localSheetId="5">#REF!</definedName>
    <definedName name="TABLE_57">#REF!</definedName>
    <definedName name="TABLE_58" localSheetId="5">#REF!</definedName>
    <definedName name="TABLE_58">#REF!</definedName>
    <definedName name="TABLE_59" localSheetId="5">#REF!</definedName>
    <definedName name="TABLE_59">#REF!</definedName>
    <definedName name="TABLE_6" localSheetId="13">공사노임!#REF!</definedName>
    <definedName name="TABLE_60" localSheetId="5">#REF!</definedName>
    <definedName name="TABLE_60">#REF!</definedName>
    <definedName name="TABLE_61" localSheetId="5">#REF!</definedName>
    <definedName name="TABLE_61">#REF!</definedName>
    <definedName name="TABLE_62" localSheetId="5">#REF!</definedName>
    <definedName name="TABLE_62">#REF!</definedName>
    <definedName name="TABLE_63" localSheetId="5">#REF!</definedName>
    <definedName name="TABLE_63">#REF!</definedName>
    <definedName name="TABLE_64" localSheetId="5">#REF!</definedName>
    <definedName name="TABLE_64">#REF!</definedName>
    <definedName name="TABLE_65" localSheetId="5">#REF!</definedName>
    <definedName name="TABLE_65">#REF!</definedName>
    <definedName name="TABLE_66" localSheetId="5">#REF!</definedName>
    <definedName name="TABLE_66">#REF!</definedName>
    <definedName name="TABLE_67" localSheetId="5">#REF!</definedName>
    <definedName name="TABLE_67">#REF!</definedName>
    <definedName name="TABLE_68" localSheetId="5">#REF!</definedName>
    <definedName name="TABLE_68">#REF!</definedName>
    <definedName name="TABLE_69" localSheetId="5">#REF!</definedName>
    <definedName name="TABLE_69">#REF!</definedName>
    <definedName name="TABLE_7" localSheetId="13">공사노임!#REF!</definedName>
    <definedName name="Table1" localSheetId="5">#REF!</definedName>
    <definedName name="Table1">#REF!</definedName>
    <definedName name="TAF" localSheetId="5">#REF!</definedName>
    <definedName name="TAF">#REF!</definedName>
    <definedName name="TAH" localSheetId="5">#REF!</definedName>
    <definedName name="TAH">#REF!</definedName>
    <definedName name="TAK" localSheetId="5">#REF!</definedName>
    <definedName name="TAK">#REF!</definedName>
    <definedName name="TAM" localSheetId="5">#REF!</definedName>
    <definedName name="TAM">#REF!</definedName>
    <definedName name="TANB" localSheetId="5">#REF!</definedName>
    <definedName name="TANB">#REF!</definedName>
    <definedName name="TauPrime" localSheetId="5">#REF!</definedName>
    <definedName name="TauPrime">#REF!</definedName>
    <definedName name="Tb" localSheetId="5">#REF!</definedName>
    <definedName name="Tb">#REF!</definedName>
    <definedName name="Tba" localSheetId="5">#REF!</definedName>
    <definedName name="Tba">#REF!</definedName>
    <definedName name="tbdgj">[0]!tbdgj</definedName>
    <definedName name="TBDK" localSheetId="5">BlankMacro1</definedName>
    <definedName name="TBDK">BlankMacro1</definedName>
    <definedName name="TBM" localSheetId="5">#REF!</definedName>
    <definedName name="TBM">#REF!</definedName>
    <definedName name="TC" localSheetId="5">#REF!</definedName>
    <definedName name="TC">#REF!</definedName>
    <definedName name="TCA" localSheetId="5">#REF!</definedName>
    <definedName name="TCA">#REF!</definedName>
    <definedName name="TCB" localSheetId="5">#REF!</definedName>
    <definedName name="TCB">#REF!</definedName>
    <definedName name="tcw" localSheetId="5">#REF!</definedName>
    <definedName name="tcw">#REF!</definedName>
    <definedName name="tcwds" localSheetId="5">#REF!</definedName>
    <definedName name="tcwds">#REF!</definedName>
    <definedName name="TD" localSheetId="5">#REF!</definedName>
    <definedName name="TD">#REF!</definedName>
    <definedName name="TDcon" localSheetId="5">#REF!</definedName>
    <definedName name="TDcon">#REF!</definedName>
    <definedName name="tdl" localSheetId="5">#REF!</definedName>
    <definedName name="tdl">#REF!</definedName>
    <definedName name="tdlp" localSheetId="5">#REF!</definedName>
    <definedName name="tdlp">#REF!</definedName>
    <definedName name="tdtyjdrt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tdy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TE" localSheetId="5">#REF!</definedName>
    <definedName name="TE">#REF!</definedName>
    <definedName name="teb" localSheetId="5">#REF!</definedName>
    <definedName name="teb">#REF!</definedName>
    <definedName name="Ted" localSheetId="5">#REF!</definedName>
    <definedName name="Ted">#REF!</definedName>
    <definedName name="teg" localSheetId="5">BlankMacro1</definedName>
    <definedName name="teg">BlankMacro1</definedName>
    <definedName name="Tel" localSheetId="5">#REF!</definedName>
    <definedName name="Tel">#REF!</definedName>
    <definedName name="telp" localSheetId="5">#REF!</definedName>
    <definedName name="telp">#REF!</definedName>
    <definedName name="telp1" localSheetId="5">#REF!</definedName>
    <definedName name="telp1">#REF!</definedName>
    <definedName name="telp2" localSheetId="5">#REF!</definedName>
    <definedName name="telp2">#REF!</definedName>
    <definedName name="telp3" localSheetId="5">#REF!</definedName>
    <definedName name="telp3">#REF!</definedName>
    <definedName name="tem_val" localSheetId="5">#REF!</definedName>
    <definedName name="tem_val">#REF!</definedName>
    <definedName name="tempActiAmount" localSheetId="5">#REF!</definedName>
    <definedName name="tempActiAmount">#REF!</definedName>
    <definedName name="Tendon단면적" localSheetId="5">#REF!</definedName>
    <definedName name="Tendon단면적">#REF!</definedName>
    <definedName name="TERTERT" localSheetId="5">#REF!</definedName>
    <definedName name="TERTERT">#REF!</definedName>
    <definedName name="TERW" localSheetId="5">#REF!</definedName>
    <definedName name="TERW">#REF!</definedName>
    <definedName name="TESSDF" localSheetId="5">#REF!</definedName>
    <definedName name="TESSDF">#REF!</definedName>
    <definedName name="test" localSheetId="5">#REF!</definedName>
    <definedName name="test">#REF!</definedName>
    <definedName name="test2" localSheetId="5">#REF!</definedName>
    <definedName name="test2">#REF!</definedName>
    <definedName name="TETE" localSheetId="5">#REF!</definedName>
    <definedName name="TETE">#REF!</definedName>
    <definedName name="TETEWTR" localSheetId="5">#REF!</definedName>
    <definedName name="TETEWTR">#REF!</definedName>
    <definedName name="TETTTEYUUTUUTR" localSheetId="5">#REF!</definedName>
    <definedName name="TETTTEYUUTUUTR">#REF!</definedName>
    <definedName name="TE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TEWTREWWE" localSheetId="5">#REF!</definedName>
    <definedName name="TEWTREWWE">#REF!</definedName>
    <definedName name="text1" localSheetId="5">#REF!</definedName>
    <definedName name="text1">#REF!</definedName>
    <definedName name="text2" localSheetId="5">#REF!</definedName>
    <definedName name="text2">#REF!</definedName>
    <definedName name="Text5" localSheetId="5">#REF!</definedName>
    <definedName name="Text5">#REF!</definedName>
    <definedName name="textbox1" localSheetId="5">#REF!</definedName>
    <definedName name="textbox1">#REF!</definedName>
    <definedName name="textbox2" localSheetId="5">#REF!</definedName>
    <definedName name="textbox2">#REF!</definedName>
    <definedName name="textbox3" localSheetId="5">#REF!</definedName>
    <definedName name="textbox3">#REF!</definedName>
    <definedName name="textbox4" localSheetId="5">#REF!</definedName>
    <definedName name="textbox4">#REF!</definedName>
    <definedName name="TEYJ" hidden="1">{"'용역비'!$A$4:$C$8"}</definedName>
    <definedName name="TF" localSheetId="5">#REF!</definedName>
    <definedName name="TF">#REF!</definedName>
    <definedName name="tf4eafg" localSheetId="5">#REF!</definedName>
    <definedName name="tf4eafg">#REF!</definedName>
    <definedName name="TFHTRFH" localSheetId="5">#REF!</definedName>
    <definedName name="TFHTRFH">#REF!</definedName>
    <definedName name="tf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TfSteel" localSheetId="5">#REF!</definedName>
    <definedName name="TfSteel">#REF!</definedName>
    <definedName name="TFUI" hidden="1">{"'용역비'!$A$4:$C$8"}</definedName>
    <definedName name="tfyre" localSheetId="5">#REF!</definedName>
    <definedName name="tfyre">#REF!</definedName>
    <definedName name="tg" localSheetId="5" hidden="1">#REF!</definedName>
    <definedName name="tg" hidden="1">#REF!</definedName>
    <definedName name="tgb" localSheetId="5">#REF!</definedName>
    <definedName name="tgb">#REF!</definedName>
    <definedName name="tgeg" localSheetId="5">#REF!</definedName>
    <definedName name="tgeg">#REF!</definedName>
    <definedName name="TGFE" localSheetId="5">#REF!</definedName>
    <definedName name="TGFE">#REF!</definedName>
    <definedName name="TGFH" localSheetId="5">#REF!</definedName>
    <definedName name="TGFH">#REF!</definedName>
    <definedName name="tggrd" localSheetId="5">#REF!</definedName>
    <definedName name="tggrd">#REF!</definedName>
    <definedName name="tgh" localSheetId="5">BlankMacro1</definedName>
    <definedName name="tgh">BlankMacro1</definedName>
    <definedName name="tgrgr" localSheetId="5">BlankMacro1</definedName>
    <definedName name="tgrgr">BlankMacro1</definedName>
    <definedName name="th" localSheetId="5">BlankMacro1</definedName>
    <definedName name="th">BlankMacro1</definedName>
    <definedName name="thftyr" localSheetId="5">BlankMacro1</definedName>
    <definedName name="thftyr">BlankMacro1</definedName>
    <definedName name="thgh" localSheetId="5">BlankMacro1</definedName>
    <definedName name="thgh">BlankMacro1</definedName>
    <definedName name="thgud" localSheetId="5">BlankMacro1</definedName>
    <definedName name="thgud">BlankMacro1</definedName>
    <definedName name="THJUBGV" localSheetId="5">#REF!</definedName>
    <definedName name="THJUBGV">#REF!</definedName>
    <definedName name="three" localSheetId="5">#REF!</definedName>
    <definedName name="three">#REF!</definedName>
    <definedName name="THRT" localSheetId="5">#REF!</definedName>
    <definedName name="THRT">#REF!</definedName>
    <definedName name="thrth" localSheetId="5">BlankMacro1</definedName>
    <definedName name="thrth">BlankMacro1</definedName>
    <definedName name="thth" localSheetId="5">BlankMacro1</definedName>
    <definedName name="thth">BlankMacro1</definedName>
    <definedName name="ththth" localSheetId="5">#REF!</definedName>
    <definedName name="ththth">#REF!</definedName>
    <definedName name="thtjhgj" localSheetId="5">BlankMacro1</definedName>
    <definedName name="thtjhgj">BlankMacro1</definedName>
    <definedName name="THU" localSheetId="5">#REF!</definedName>
    <definedName name="THU">#REF!</definedName>
    <definedName name="THYTR" localSheetId="5">#REF!</definedName>
    <definedName name="THYTR">#REF!</definedName>
    <definedName name="TIFFKFK">#N/A</definedName>
    <definedName name="TIT" localSheetId="5">#REF!</definedName>
    <definedName name="TIT">#REF!</definedName>
    <definedName name="TITLE" localSheetId="5">#REF!</definedName>
    <definedName name="TITLE">#REF!</definedName>
    <definedName name="TITLE_AEAR" localSheetId="5">#REF!,#REF!</definedName>
    <definedName name="TITLE_AEAR">#REF!,#REF!</definedName>
    <definedName name="TITLE_PRINTS" localSheetId="5">#REF!</definedName>
    <definedName name="TITLE_PRINTS">#REF!</definedName>
    <definedName name="titles" localSheetId="5">#REF!</definedName>
    <definedName name="titles">#REF!</definedName>
    <definedName name="TITLES_PRINT" localSheetId="5">#REF!</definedName>
    <definedName name="TITLES_PRINT">#REF!</definedName>
    <definedName name="TJSDV" localSheetId="5">#REF!</definedName>
    <definedName name="TJSDV">#REF!</definedName>
    <definedName name="tjsfh" localSheetId="5">#REF!</definedName>
    <definedName name="tjsfh">#REF!</definedName>
    <definedName name="tk" localSheetId="5">#REF!</definedName>
    <definedName name="tk">#REF!</definedName>
    <definedName name="TKH" localSheetId="5">#REF!</definedName>
    <definedName name="TKH">#REF!</definedName>
    <definedName name="TKN" localSheetId="5">#REF!</definedName>
    <definedName name="TKN">#REF!</definedName>
    <definedName name="TKS" localSheetId="5">#REF!</definedName>
    <definedName name="TKS">#REF!</definedName>
    <definedName name="tktkkt" localSheetId="5">#REF!</definedName>
    <definedName name="tktkkt">#REF!</definedName>
    <definedName name="Tl" localSheetId="5">#REF!</definedName>
    <definedName name="Tl">#REF!</definedName>
    <definedName name="TLFGOD" localSheetId="5">#REF!,#REF!</definedName>
    <definedName name="TLFGOD">#REF!,#REF!</definedName>
    <definedName name="TLFTN" localSheetId="5">'[8] 설계내역서.xlsx'!TLFTN</definedName>
    <definedName name="TLFTN">'[8] 설계내역서.xlsx'!TLFTN</definedName>
    <definedName name="tll" localSheetId="5">#REF!</definedName>
    <definedName name="tll">#REF!</definedName>
    <definedName name="tllll" localSheetId="5">#REF!</definedName>
    <definedName name="tllll">#REF!</definedName>
    <definedName name="tllp" localSheetId="5">#REF!</definedName>
    <definedName name="tllp">#REF!</definedName>
    <definedName name="TMF" localSheetId="5">#REF!</definedName>
    <definedName name="TMF">#REF!</definedName>
    <definedName name="TMO" localSheetId="5">#REF!</definedName>
    <definedName name="TMO">#REF!</definedName>
    <definedName name="TMPRICC">#N/A</definedName>
    <definedName name="TN" localSheetId="5">#REF!</definedName>
    <definedName name="TN">#REF!</definedName>
    <definedName name="tnfkdjfl" localSheetId="5">#REF!</definedName>
    <definedName name="tnfkdjfl">#REF!</definedName>
    <definedName name="TOB" localSheetId="5">#REF!</definedName>
    <definedName name="TOB">#REF!</definedName>
    <definedName name="TodayUnit" localSheetId="5">#REF!</definedName>
    <definedName name="TodayUnit">#REF!</definedName>
    <definedName name="todl" localSheetId="5" hidden="1">#REF!</definedName>
    <definedName name="todl" hidden="1">#REF!</definedName>
    <definedName name="tofms" localSheetId="5" hidden="1">#REF!</definedName>
    <definedName name="tofms" hidden="1">#REF!</definedName>
    <definedName name="TOH" localSheetId="5">#REF!</definedName>
    <definedName name="TOH">#REF!</definedName>
    <definedName name="TOJUK" localSheetId="5">#REF!</definedName>
    <definedName name="TOJUK">#REF!</definedName>
    <definedName name="TOKONG" localSheetId="5">#REF!</definedName>
    <definedName name="TOKONG">#REF!</definedName>
    <definedName name="TOLB" localSheetId="5">#REF!</definedName>
    <definedName name="TOLB">#REF!</definedName>
    <definedName name="TON" localSheetId="5">#REF!</definedName>
    <definedName name="TON">#REF!</definedName>
    <definedName name="TOO">#N/A</definedName>
    <definedName name="top" localSheetId="5">#REF!</definedName>
    <definedName name="top">#REF!</definedName>
    <definedName name="tos" localSheetId="5">#REF!</definedName>
    <definedName name="tos">#REF!</definedName>
    <definedName name="total" localSheetId="5">#REF!</definedName>
    <definedName name="total">#REF!</definedName>
    <definedName name="TotalH" localSheetId="5">#REF!</definedName>
    <definedName name="TotalH">#REF!</definedName>
    <definedName name="totrcd" localSheetId="5">#REF!</definedName>
    <definedName name="totrcd">#REF!</definedName>
    <definedName name="TOWB" localSheetId="5">#REF!</definedName>
    <definedName name="TOWB">#REF!</definedName>
    <definedName name="TOWH" localSheetId="5">#REF!</definedName>
    <definedName name="TOWH">#REF!</definedName>
    <definedName name="TPF" localSheetId="5">#REF!</definedName>
    <definedName name="TPF">#REF!</definedName>
    <definedName name="TPH" localSheetId="5">#REF!</definedName>
    <definedName name="TPH">#REF!</definedName>
    <definedName name="TPM" localSheetId="5">#REF!</definedName>
    <definedName name="TPM">#REF!</definedName>
    <definedName name="tr" localSheetId="5" hidden="1">#REF!</definedName>
    <definedName name="tr" hidden="1">#REF!</definedName>
    <definedName name="TR_1" localSheetId="5">#REF!</definedName>
    <definedName name="TR_1">#REF!</definedName>
    <definedName name="TR_R" localSheetId="5">#REF!</definedName>
    <definedName name="TR_R">#REF!</definedName>
    <definedName name="TR_X" localSheetId="5">#REF!</definedName>
    <definedName name="TR_X">#REF!</definedName>
    <definedName name="Tra" localSheetId="5">#REF!</definedName>
    <definedName name="Tra">#REF!</definedName>
    <definedName name="TRANS" localSheetId="5">#REF!</definedName>
    <definedName name="TRANS">#REF!</definedName>
    <definedName name="Trans_Func" localSheetId="5">#REF!</definedName>
    <definedName name="Trans_Func">#REF!</definedName>
    <definedName name="TRD" localSheetId="5">#REF!</definedName>
    <definedName name="TRD">#REF!</definedName>
    <definedName name="TRDHZX" localSheetId="5">#REF!</definedName>
    <definedName name="TRDHZX">#REF!</definedName>
    <definedName name="TRE" localSheetId="5">#REF!</definedName>
    <definedName name="TRE">#REF!</definedName>
    <definedName name="TREE" localSheetId="5">BlankMacro1</definedName>
    <definedName name="TREE">BlankMacro1</definedName>
    <definedName name="Tree_data" localSheetId="5">#REF!</definedName>
    <definedName name="Tree_data">#REF!</definedName>
    <definedName name="treg" localSheetId="5">#REF!</definedName>
    <definedName name="treg">#REF!</definedName>
    <definedName name="tres" localSheetId="5">#REF!</definedName>
    <definedName name="tres">#REF!</definedName>
    <definedName name="TRETETT" localSheetId="5">#REF!</definedName>
    <definedName name="TRETETT">#REF!</definedName>
    <definedName name="TRETR" localSheetId="5">#REF!</definedName>
    <definedName name="TRETR">#REF!</definedName>
    <definedName name="TRETRTE" localSheetId="5">#REF!</definedName>
    <definedName name="TRETRTE">#REF!</definedName>
    <definedName name="TREV" hidden="1">{#N/A,#N/A,TRUE,"토적및재료집계";#N/A,#N/A,TRUE,"토적및재료집계";#N/A,#N/A,TRUE,"단위량"}</definedName>
    <definedName name="TREW" localSheetId="5">BLCH</definedName>
    <definedName name="TREW">BLCH</definedName>
    <definedName name="TREYXGF" localSheetId="5">#REF!</definedName>
    <definedName name="TREYXGF">#REF!</definedName>
    <definedName name="TREZSEF" localSheetId="5">#REF!</definedName>
    <definedName name="TREZSEF">#REF!</definedName>
    <definedName name="trf" localSheetId="5">#REF!</definedName>
    <definedName name="trf">#REF!</definedName>
    <definedName name="TRFG" localSheetId="5">#REF!</definedName>
    <definedName name="TRFG">#REF!</definedName>
    <definedName name="TRFY" localSheetId="5">#REF!</definedName>
    <definedName name="TRFY">#REF!</definedName>
    <definedName name="TRFZX" localSheetId="5">#REF!</definedName>
    <definedName name="TRFZX">#REF!</definedName>
    <definedName name="trg" localSheetId="5">#REF!</definedName>
    <definedName name="trg">#REF!</definedName>
    <definedName name="trgfrg" localSheetId="5">#REF!</definedName>
    <definedName name="trgfrg">#REF!</definedName>
    <definedName name="trgre" localSheetId="5">#REF!</definedName>
    <definedName name="trgre">#REF!</definedName>
    <definedName name="TRH" localSheetId="5">#REF!</definedName>
    <definedName name="TRH">#REF!</definedName>
    <definedName name="trhfhtrhgh" localSheetId="5">#REF!</definedName>
    <definedName name="trhfhtrhgh">#REF!</definedName>
    <definedName name="TRHYT" localSheetId="5">#REF!</definedName>
    <definedName name="TRHYT">#REF!</definedName>
    <definedName name="TRMH" localSheetId="5">#REF!</definedName>
    <definedName name="TRMH">#REF!</definedName>
    <definedName name="TRS" localSheetId="5">#REF!</definedName>
    <definedName name="TRS">#REF!</definedName>
    <definedName name="trt" localSheetId="5">BlankMacro1</definedName>
    <definedName name="trt">BlankMacro1</definedName>
    <definedName name="TRTEW" localSheetId="5">#REF!</definedName>
    <definedName name="TRTEW">#REF!</definedName>
    <definedName name="TRTR" localSheetId="5">#REF!</definedName>
    <definedName name="TRTR">#REF!</definedName>
    <definedName name="TRTRTRT" localSheetId="5">#REF!</definedName>
    <definedName name="TRTRTRT">#REF!</definedName>
    <definedName name="trtrtrtrtr" localSheetId="5" hidden="1">#REF!</definedName>
    <definedName name="trtrtrtrtr" hidden="1">#REF!</definedName>
    <definedName name="trunc" localSheetId="5">#REF!</definedName>
    <definedName name="trunc">#REF!</definedName>
    <definedName name="trvrgr" localSheetId="5">#REF!</definedName>
    <definedName name="trvrgr">#REF!</definedName>
    <definedName name="TRVRT" localSheetId="5">#REF!</definedName>
    <definedName name="TRVRT">#REF!</definedName>
    <definedName name="trww" localSheetId="5">#REF!</definedName>
    <definedName name="trww">#REF!</definedName>
    <definedName name="TRY" localSheetId="5">#REF!</definedName>
    <definedName name="TRY">#REF!</definedName>
    <definedName name="TRY5RSF" localSheetId="5">#REF!</definedName>
    <definedName name="TRY5RSF">#REF!</definedName>
    <definedName name="trye4" localSheetId="5">#REF!</definedName>
    <definedName name="trye4">#REF!</definedName>
    <definedName name="tryhe" localSheetId="5">#REF!</definedName>
    <definedName name="tryhe">#REF!</definedName>
    <definedName name="tryr" localSheetId="5">BlankMacro1</definedName>
    <definedName name="tryr">BlankMacro1</definedName>
    <definedName name="TRYRT" localSheetId="5">#REF!</definedName>
    <definedName name="TRYRT">#REF!</definedName>
    <definedName name="TRYTR" localSheetId="5">#REF!</definedName>
    <definedName name="TRYTR">#REF!</definedName>
    <definedName name="TRYTRGFHF" localSheetId="5">#REF!</definedName>
    <definedName name="TRYTRGFHF">#REF!</definedName>
    <definedName name="TRYTRY" localSheetId="5">#REF!</definedName>
    <definedName name="TRYTRY">#REF!</definedName>
    <definedName name="TS" localSheetId="5">#REF!</definedName>
    <definedName name="TS">#REF!</definedName>
    <definedName name="Tsa" localSheetId="5">#REF!</definedName>
    <definedName name="Tsa">#REF!</definedName>
    <definedName name="TSS" localSheetId="5">#REF!</definedName>
    <definedName name="TSS">#REF!</definedName>
    <definedName name="tt" localSheetId="5">BlankMacro1</definedName>
    <definedName name="tt">BlankMacro1</definedName>
    <definedName name="tt_g" localSheetId="5">#REF!</definedName>
    <definedName name="tt_g">#REF!</definedName>
    <definedName name="ttgj_blk" localSheetId="5">#REF!</definedName>
    <definedName name="ttgj_blk">#REF!</definedName>
    <definedName name="ttgj_top" localSheetId="5">#REF!</definedName>
    <definedName name="ttgj_top">#REF!</definedName>
    <definedName name="ttht" localSheetId="5">#REF!</definedName>
    <definedName name="ttht">#REF!</definedName>
    <definedName name="TTT" localSheetId="5">#REF!</definedName>
    <definedName name="TTT">#REF!</definedName>
    <definedName name="ttthrr" localSheetId="5">#REF!</definedName>
    <definedName name="ttthrr">#REF!</definedName>
    <definedName name="tttq" localSheetId="5" hidden="1">#REF!</definedName>
    <definedName name="tttq" hidden="1">#REF!</definedName>
    <definedName name="TTTT" localSheetId="5" hidden="1">#REF!</definedName>
    <definedName name="TTTT" hidden="1">#REF!</definedName>
    <definedName name="ttttt" localSheetId="5">#REF!</definedName>
    <definedName name="ttttt">#REF!</definedName>
    <definedName name="tttttt" localSheetId="5" hidden="1">#REF!</definedName>
    <definedName name="tttttt" hidden="1">#REF!</definedName>
    <definedName name="tttttttt" localSheetId="5">#REF!</definedName>
    <definedName name="tttttttt">#REF!</definedName>
    <definedName name="TTTTTTTTTTT">#N/A</definedName>
    <definedName name="TTTTTTTTTTTTTTTT">#N/A</definedName>
    <definedName name="TTTTTTTTTTY" localSheetId="5">BlankMacro1</definedName>
    <definedName name="TTTTTTTTTTY">BlankMacro1</definedName>
    <definedName name="TU" localSheetId="5">#REF!</definedName>
    <definedName name="TU">#REF!</definedName>
    <definedName name="tuchal" localSheetId="5">#REF!</definedName>
    <definedName name="tuchal">#REF!</definedName>
    <definedName name="TUDZX" localSheetId="5">#REF!</definedName>
    <definedName name="TUDZX">#REF!</definedName>
    <definedName name="tui">[0]!tui</definedName>
    <definedName name="tuilol" hidden="1">{"'용역비'!$A$4:$C$8"}</definedName>
    <definedName name="TUIO" hidden="1">{"'용역비'!$A$4:$C$8"}</definedName>
    <definedName name="TUIO.L" hidden="1">{"'용역비'!$A$4:$C$8"}</definedName>
    <definedName name="TUIOTUI" hidden="1">{"'용역비'!$A$4:$C$8"}</definedName>
    <definedName name="TUO">[0]!TUO</definedName>
    <definedName name="TUR" hidden="1">'[16]도체종-상수표'!$O$272:$O$341</definedName>
    <definedName name="tuy" localSheetId="5">#REF!</definedName>
    <definedName name="tuy">#REF!</definedName>
    <definedName name="TV" localSheetId="5">#REF!</definedName>
    <definedName name="TV">#REF!</definedName>
    <definedName name="TV공량" localSheetId="5">#REF!</definedName>
    <definedName name="TV공량">#REF!</definedName>
    <definedName name="TW" localSheetId="5">#REF!</definedName>
    <definedName name="TW">#REF!</definedName>
    <definedName name="TWA" localSheetId="5">#REF!</definedName>
    <definedName name="TWA">#REF!</definedName>
    <definedName name="TwallLen1" localSheetId="5">#REF!</definedName>
    <definedName name="TwallLen1">#REF!</definedName>
    <definedName name="TwallLen2" localSheetId="5">#REF!</definedName>
    <definedName name="TwallLen2">#REF!</definedName>
    <definedName name="TwallLen3" localSheetId="5">#REF!</definedName>
    <definedName name="TwallLen3">#REF!</definedName>
    <definedName name="TWETRWER" localSheetId="5">#REF!</definedName>
    <definedName name="TWETRWER">#REF!</definedName>
    <definedName name="TWI" localSheetId="5">#REF!</definedName>
    <definedName name="TWI">#REF!</definedName>
    <definedName name="TWL" localSheetId="5">#REF!</definedName>
    <definedName name="TWL">#REF!</definedName>
    <definedName name="two" localSheetId="5">#REF!</definedName>
    <definedName name="two">#REF!</definedName>
    <definedName name="TWR" localSheetId="5">#REF!</definedName>
    <definedName name="TWR">#REF!</definedName>
    <definedName name="TWW" localSheetId="5">#REF!</definedName>
    <definedName name="TWW">#REF!</definedName>
    <definedName name="TWWWTWWWWWE" localSheetId="5">#REF!</definedName>
    <definedName name="TWWWTWWWWWE">#REF!</definedName>
    <definedName name="ty" localSheetId="5">BlankMacro1</definedName>
    <definedName name="ty">BlankMacro1</definedName>
    <definedName name="Ty1H1" localSheetId="5">#REF!</definedName>
    <definedName name="Ty1H1">#REF!</definedName>
    <definedName name="Ty1H2" localSheetId="5">#REF!</definedName>
    <definedName name="Ty1H2">#REF!</definedName>
    <definedName name="Ty1H3" localSheetId="5">#REF!</definedName>
    <definedName name="Ty1H3">#REF!</definedName>
    <definedName name="Ty1Hun1" localSheetId="5">#REF!</definedName>
    <definedName name="Ty1Hun1">#REF!</definedName>
    <definedName name="Ty1Hun2" localSheetId="5">#REF!</definedName>
    <definedName name="Ty1Hun2">#REF!</definedName>
    <definedName name="ty1hun33" localSheetId="5">#REF!</definedName>
    <definedName name="ty1hun33">#REF!</definedName>
    <definedName name="Ty1K1" localSheetId="5">#REF!</definedName>
    <definedName name="Ty1K1">#REF!</definedName>
    <definedName name="Ty1K2" localSheetId="5">#REF!</definedName>
    <definedName name="Ty1K2">#REF!</definedName>
    <definedName name="Ty1L1" localSheetId="5">#REF!</definedName>
    <definedName name="Ty1L1">#REF!</definedName>
    <definedName name="ty1l10" localSheetId="5">#REF!</definedName>
    <definedName name="ty1l10">#REF!</definedName>
    <definedName name="Ty1L2" localSheetId="5">#REF!</definedName>
    <definedName name="Ty1L2">#REF!</definedName>
    <definedName name="Ty1L3" localSheetId="5">#REF!</definedName>
    <definedName name="Ty1L3">#REF!</definedName>
    <definedName name="Ty1L4" localSheetId="5">#REF!</definedName>
    <definedName name="Ty1L4">#REF!</definedName>
    <definedName name="Ty1L5" localSheetId="5">#REF!</definedName>
    <definedName name="Ty1L5">#REF!</definedName>
    <definedName name="Ty1L6" localSheetId="5">#REF!</definedName>
    <definedName name="Ty1L6">#REF!</definedName>
    <definedName name="Ty1TH" localSheetId="5">#REF!</definedName>
    <definedName name="Ty1TH">#REF!</definedName>
    <definedName name="Ty1TL" localSheetId="5">#REF!</definedName>
    <definedName name="Ty1TL">#REF!</definedName>
    <definedName name="Ty2H1" localSheetId="5">#REF!</definedName>
    <definedName name="Ty2H1">#REF!</definedName>
    <definedName name="Ty2H2" localSheetId="5">#REF!</definedName>
    <definedName name="Ty2H2">#REF!</definedName>
    <definedName name="Ty2H3" localSheetId="5">#REF!</definedName>
    <definedName name="Ty2H3">#REF!</definedName>
    <definedName name="Ty2Hun1" localSheetId="5">#REF!</definedName>
    <definedName name="Ty2Hun1">#REF!</definedName>
    <definedName name="Ty2Hun2" localSheetId="5">#REF!</definedName>
    <definedName name="Ty2Hun2">#REF!</definedName>
    <definedName name="Ty2K1" localSheetId="5">#REF!</definedName>
    <definedName name="Ty2K1">#REF!</definedName>
    <definedName name="ty2k11" localSheetId="5">#REF!</definedName>
    <definedName name="ty2k11">#REF!</definedName>
    <definedName name="Ty2K2" localSheetId="5">#REF!</definedName>
    <definedName name="Ty2K2">#REF!</definedName>
    <definedName name="ty2k22" localSheetId="5">#REF!</definedName>
    <definedName name="ty2k22">#REF!</definedName>
    <definedName name="Ty2L1" localSheetId="5">#REF!</definedName>
    <definedName name="Ty2L1">#REF!</definedName>
    <definedName name="Ty2L2" localSheetId="5">#REF!</definedName>
    <definedName name="Ty2L2">#REF!</definedName>
    <definedName name="Ty2L3" localSheetId="5">#REF!</definedName>
    <definedName name="Ty2L3">#REF!</definedName>
    <definedName name="Ty2L4" localSheetId="5">#REF!</definedName>
    <definedName name="Ty2L4">#REF!</definedName>
    <definedName name="Ty2L5" localSheetId="5">#REF!</definedName>
    <definedName name="Ty2L5">#REF!</definedName>
    <definedName name="Ty2L6" localSheetId="5">#REF!</definedName>
    <definedName name="Ty2L6">#REF!</definedName>
    <definedName name="Ty2TH" localSheetId="5">#REF!</definedName>
    <definedName name="Ty2TH">#REF!</definedName>
    <definedName name="Ty2TL" localSheetId="5">#REF!</definedName>
    <definedName name="Ty2TL">#REF!</definedName>
    <definedName name="TYB" localSheetId="5">#REF!</definedName>
    <definedName name="TYB">#REF!</definedName>
    <definedName name="tye" localSheetId="5" hidden="1">#REF!</definedName>
    <definedName name="tye" hidden="1">#REF!</definedName>
    <definedName name="TYER" localSheetId="5">#REF!</definedName>
    <definedName name="TYER">#REF!</definedName>
    <definedName name="TYETEW" localSheetId="5">#REF!</definedName>
    <definedName name="TYETEW">#REF!</definedName>
    <definedName name="TYGFCD" localSheetId="5">#REF!</definedName>
    <definedName name="TYGFCD">#REF!</definedName>
    <definedName name="tyh" localSheetId="5">BlankMacro1</definedName>
    <definedName name="tyh">BlankMacro1</definedName>
    <definedName name="TYHFDGFD" hidden="1">{#N/A,#N/A,FALSE,"배수2"}</definedName>
    <definedName name="TYIZAZ" localSheetId="5">#REF!</definedName>
    <definedName name="TYIZAZ">#REF!</definedName>
    <definedName name="tyj" localSheetId="5">#REF!</definedName>
    <definedName name="tyj">#REF!</definedName>
    <definedName name="tyje" hidden="1">{"'용역비'!$A$4:$C$8"}</definedName>
    <definedName name="tyjet" hidden="1">{"'용역비'!$A$4:$C$8"}</definedName>
    <definedName name="tyjykr" localSheetId="5">BlankMacro1</definedName>
    <definedName name="tyjykr">BlankMacro1</definedName>
    <definedName name="TYL" localSheetId="5">#REF!</definedName>
    <definedName name="TYL">#REF!</definedName>
    <definedName name="tyo" localSheetId="5">BlankMacro1</definedName>
    <definedName name="tyo">BlankMacro1</definedName>
    <definedName name="TYPE" localSheetId="5">#REF!</definedName>
    <definedName name="TYPE">#REF!</definedName>
    <definedName name="type_i" localSheetId="5">#REF!</definedName>
    <definedName name="type_i">#REF!</definedName>
    <definedName name="type_j" localSheetId="5">#REF!</definedName>
    <definedName name="type_j">#REF!</definedName>
    <definedName name="type_k" localSheetId="5">#REF!</definedName>
    <definedName name="type_k">#REF!</definedName>
    <definedName name="type_l" localSheetId="5">#REF!</definedName>
    <definedName name="type_l">#REF!</definedName>
    <definedName name="type_m" localSheetId="5">#REF!</definedName>
    <definedName name="type_m">#REF!</definedName>
    <definedName name="type_n" localSheetId="5">#REF!</definedName>
    <definedName name="type_n">#REF!</definedName>
    <definedName name="TYPE1" localSheetId="5">#REF!</definedName>
    <definedName name="TYPE1">#REF!</definedName>
    <definedName name="TYPE2" localSheetId="5">#REF!</definedName>
    <definedName name="TYPE2">#REF!</definedName>
    <definedName name="tyrre" localSheetId="5">#REF!</definedName>
    <definedName name="tyrre">#REF!</definedName>
    <definedName name="TYRY" localSheetId="5">#REF!</definedName>
    <definedName name="TYRY">#REF!</definedName>
    <definedName name="tyt" localSheetId="5" hidden="1">#REF!</definedName>
    <definedName name="tyt" hidden="1">#REF!</definedName>
    <definedName name="tytju4tewete" hidden="1">{#N/A,#N/A,FALSE,"속도"}</definedName>
    <definedName name="tyty" localSheetId="5">BlankMacro1</definedName>
    <definedName name="tyty">BlankMacro1</definedName>
    <definedName name="tyu" hidden="1">{"'용역비'!$A$4:$C$8"}</definedName>
    <definedName name="TYUH" localSheetId="5">#REF!</definedName>
    <definedName name="TYUH">#REF!</definedName>
    <definedName name="TYUI" localSheetId="5">BlankMacro1</definedName>
    <definedName name="TYUI">BlankMacro1</definedName>
    <definedName name="tyuio" localSheetId="5">BlankMacro1</definedName>
    <definedName name="tyuio">BlankMacro1</definedName>
    <definedName name="tyutk" localSheetId="5">BlankMacro1</definedName>
    <definedName name="tyutk">BlankMacro1</definedName>
    <definedName name="TYUY" localSheetId="5">#REF!</definedName>
    <definedName name="TYUY">#REF!</definedName>
    <definedName name="tyy" localSheetId="5">BlankMacro1</definedName>
    <definedName name="tyy">BlankMacro1</definedName>
    <definedName name="tyyut" localSheetId="5">#REF!</definedName>
    <definedName name="tyyut">#REF!</definedName>
    <definedName name="T값" localSheetId="5">#REF!</definedName>
    <definedName name="T값">#REF!</definedName>
    <definedName name="T고무링" localSheetId="5">#REF!</definedName>
    <definedName name="T고무링">#REF!</definedName>
    <definedName name="t세들분수전" localSheetId="5">#REF!</definedName>
    <definedName name="t세들분수전">#REF!</definedName>
    <definedName name="T자R10" localSheetId="5">#REF!</definedName>
    <definedName name="T자R10">#REF!</definedName>
    <definedName name="T자R15" localSheetId="5">#REF!</definedName>
    <definedName name="T자R15">#REF!</definedName>
    <definedName name="T자R20" localSheetId="5">#REF!</definedName>
    <definedName name="T자R20">#REF!</definedName>
    <definedName name="T자R5" localSheetId="5">#REF!</definedName>
    <definedName name="T자R5">#REF!</definedName>
    <definedName name="T자R6" localSheetId="5">#REF!</definedName>
    <definedName name="T자R6">#REF!</definedName>
    <definedName name="T자R7" localSheetId="5">#REF!</definedName>
    <definedName name="T자R7">#REF!</definedName>
    <definedName name="T자R8" localSheetId="5">#REF!</definedName>
    <definedName name="T자R8">#REF!</definedName>
    <definedName name="T자W0.3" localSheetId="5">#REF!</definedName>
    <definedName name="T자W0.3">#REF!</definedName>
    <definedName name="T자W0.4" localSheetId="5">#REF!</definedName>
    <definedName name="T자W0.4">#REF!</definedName>
    <definedName name="T자W0.5" localSheetId="5">#REF!</definedName>
    <definedName name="T자W0.5">#REF!</definedName>
    <definedName name="T자W0.6" localSheetId="5">#REF!</definedName>
    <definedName name="T자W0.6">#REF!</definedName>
    <definedName name="T자W0.8" localSheetId="5">#REF!</definedName>
    <definedName name="T자W0.8">#REF!</definedName>
    <definedName name="T자W1.0" localSheetId="5">#REF!</definedName>
    <definedName name="T자W1.0">#REF!</definedName>
    <definedName name="T자W1.2" localSheetId="5">#REF!</definedName>
    <definedName name="T자W1.2">#REF!</definedName>
    <definedName name="U" localSheetId="5">#REF!</definedName>
    <definedName name="U">#REF!</definedName>
    <definedName name="U.1" localSheetId="5">#REF!</definedName>
    <definedName name="U.1">#REF!</definedName>
    <definedName name="U.2" localSheetId="5">#REF!</definedName>
    <definedName name="U.2">#REF!</definedName>
    <definedName name="U__0" localSheetId="5">#REF!</definedName>
    <definedName name="U__0">#REF!</definedName>
    <definedName name="u1q" localSheetId="5">#REF!</definedName>
    <definedName name="u1q">#REF!</definedName>
    <definedName name="u2q" localSheetId="5">#REF!</definedName>
    <definedName name="u2q">#REF!</definedName>
    <definedName name="u3q" localSheetId="5">#REF!</definedName>
    <definedName name="u3q">#REF!</definedName>
    <definedName name="u4q" localSheetId="5">#REF!</definedName>
    <definedName name="u4q">#REF!</definedName>
    <definedName name="u9psqreiohy98et" localSheetId="5">#REF!</definedName>
    <definedName name="u9psqreiohy98et">#REF!</definedName>
    <definedName name="uasp" localSheetId="5">#REF!</definedName>
    <definedName name="uasp">#REF!</definedName>
    <definedName name="ubaesu" localSheetId="5">#REF!</definedName>
    <definedName name="ubaesu">#REF!</definedName>
    <definedName name="ubang" localSheetId="5">#REF!</definedName>
    <definedName name="ubang">#REF!</definedName>
    <definedName name="UBVCXVN" localSheetId="5">#REF!</definedName>
    <definedName name="UBVCXVN">#REF!</definedName>
    <definedName name="uconc1" localSheetId="5">#REF!</definedName>
    <definedName name="uconc1">#REF!</definedName>
    <definedName name="uconc2" localSheetId="5">#REF!</definedName>
    <definedName name="uconc2">#REF!</definedName>
    <definedName name="UD" localSheetId="5">#REF!</definedName>
    <definedName name="UD">#REF!</definedName>
    <definedName name="udong" localSheetId="5">#REF!</definedName>
    <definedName name="udong">#REF!</definedName>
    <definedName name="UDRG" localSheetId="5">#REF!</definedName>
    <definedName name="UDRG">#REF!</definedName>
    <definedName name="UDYR" localSheetId="5">#REF!</definedName>
    <definedName name="UDYR">#REF!</definedName>
    <definedName name="UFF" localSheetId="5">#REF!</definedName>
    <definedName name="UFF">#REF!</definedName>
    <definedName name="UFQD" localSheetId="5">#REF!</definedName>
    <definedName name="UFQD">#REF!</definedName>
    <definedName name="uger" localSheetId="5">#REF!</definedName>
    <definedName name="uger">#REF!</definedName>
    <definedName name="UGFZ" localSheetId="5">#REF!</definedName>
    <definedName name="UGFZ">#REF!</definedName>
    <definedName name="UGHJVGFNB" localSheetId="5">#REF!</definedName>
    <definedName name="UGHJVGFNB">#REF!</definedName>
    <definedName name="UH" localSheetId="5">#REF!</definedName>
    <definedName name="UH">#REF!</definedName>
    <definedName name="uhio8ou" hidden="1">{#N/A,#N/A,FALSE,"포장2"}</definedName>
    <definedName name="ui" localSheetId="5">BlankMacro1</definedName>
    <definedName name="ui">BlankMacro1</definedName>
    <definedName name="uidsxsg" localSheetId="5">#REF!</definedName>
    <definedName name="uidsxsg">#REF!</definedName>
    <definedName name="uiftgb" localSheetId="5">#REF!</definedName>
    <definedName name="uiftgb">#REF!</definedName>
    <definedName name="UIFTH" localSheetId="5">#REF!</definedName>
    <definedName name="UIFTH">#REF!</definedName>
    <definedName name="UIO" localSheetId="5">#REF!</definedName>
    <definedName name="UIO">#REF!</definedName>
    <definedName name="uiok" hidden="1">{#N/A,#N/A,FALSE,"표지목차"}</definedName>
    <definedName name="UIOP" localSheetId="5">BlankMacro1</definedName>
    <definedName name="UIOP">BlankMacro1</definedName>
    <definedName name="UISXS" localSheetId="5">#REF!</definedName>
    <definedName name="UISXS">#REF!</definedName>
    <definedName name="UITFYTFR" localSheetId="5">#REF!</definedName>
    <definedName name="UITFYTFR">#REF!</definedName>
    <definedName name="UIY" localSheetId="5">#REF!</definedName>
    <definedName name="UIY">#REF!</definedName>
    <definedName name="UJGXDFVG" localSheetId="5">#REF!</definedName>
    <definedName name="UJGXDFVG">#REF!</definedName>
    <definedName name="UJI" localSheetId="5">#REF!</definedName>
    <definedName name="UJI">#REF!</definedName>
    <definedName name="ujibsu" localSheetId="5">#REF!</definedName>
    <definedName name="ujibsu">#REF!</definedName>
    <definedName name="UJJ" localSheetId="5">BlankMacro1</definedName>
    <definedName name="UJJ">BlankMacro1</definedName>
    <definedName name="ujjfff" localSheetId="5">BlankMacro1</definedName>
    <definedName name="ujjfff">BlankMacro1</definedName>
    <definedName name="ujk" hidden="1">{#N/A,#N/A,FALSE,"운반시간"}</definedName>
    <definedName name="ujm" localSheetId="5">#REF!</definedName>
    <definedName name="ujm">#REF!</definedName>
    <definedName name="ujun" localSheetId="5">#REF!</definedName>
    <definedName name="ujun">#REF!</definedName>
    <definedName name="ujun100" localSheetId="5">#REF!</definedName>
    <definedName name="ujun100">#REF!</definedName>
    <definedName name="ujun50" localSheetId="5">#REF!</definedName>
    <definedName name="ujun50">#REF!</definedName>
    <definedName name="ujunb" localSheetId="5">#REF!</definedName>
    <definedName name="ujunb">#REF!</definedName>
    <definedName name="ukmp" localSheetId="5">#REF!</definedName>
    <definedName name="ukmp">#REF!</definedName>
    <definedName name="ukyu" localSheetId="5">#REF!</definedName>
    <definedName name="ukyu">#REF!</definedName>
    <definedName name="UL" localSheetId="5">#REF!</definedName>
    <definedName name="UL">#REF!</definedName>
    <definedName name="ulo" hidden="1">{"'용역비'!$A$4:$C$8"}</definedName>
    <definedName name="uluyldtudy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um" localSheetId="5">#REF!</definedName>
    <definedName name="um">#REF!</definedName>
    <definedName name="UMh" localSheetId="5">#REF!</definedName>
    <definedName name="UMh">#REF!</definedName>
    <definedName name="umu" localSheetId="5">#REF!</definedName>
    <definedName name="umu">#REF!</definedName>
    <definedName name="umung" localSheetId="5">#REF!</definedName>
    <definedName name="umung">#REF!</definedName>
    <definedName name="UMv" localSheetId="5">#REF!</definedName>
    <definedName name="UMv">#REF!</definedName>
    <definedName name="UNIT" localSheetId="5">#REF!</definedName>
    <definedName name="UNIT">#REF!</definedName>
    <definedName name="unit_top" localSheetId="5">#REF!</definedName>
    <definedName name="unit_top">#REF!</definedName>
    <definedName name="UNITA" localSheetId="5">#REF!</definedName>
    <definedName name="UNITA">#REF!</definedName>
    <definedName name="UNITAA" localSheetId="5">#REF!</definedName>
    <definedName name="UNITAA">#REF!</definedName>
    <definedName name="UNITB" localSheetId="5">#REF!</definedName>
    <definedName name="UNITB">#REF!</definedName>
    <definedName name="UNITBB" localSheetId="5">#REF!</definedName>
    <definedName name="UNITBB">#REF!</definedName>
    <definedName name="UNITC" localSheetId="5">#REF!</definedName>
    <definedName name="UNITC">#REF!</definedName>
    <definedName name="UNITC1" localSheetId="5">#REF!</definedName>
    <definedName name="UNITC1">#REF!</definedName>
    <definedName name="UNITCA" localSheetId="5">#REF!</definedName>
    <definedName name="UNITCA">#REF!</definedName>
    <definedName name="unitcol" localSheetId="5">#REF!</definedName>
    <definedName name="unitcol">#REF!</definedName>
    <definedName name="UNITD" localSheetId="5">#REF!</definedName>
    <definedName name="UNITD">#REF!</definedName>
    <definedName name="UNITDA" localSheetId="5">#REF!</definedName>
    <definedName name="UNITDA">#REF!</definedName>
    <definedName name="Unix_Sum94" localSheetId="5">#REF!</definedName>
    <definedName name="Unix_Sum94">#REF!</definedName>
    <definedName name="unotch" localSheetId="5">#REF!</definedName>
    <definedName name="unotch">#REF!</definedName>
    <definedName name="uo" localSheetId="5">BlankMacro1</definedName>
    <definedName name="uo">BlankMacro1</definedName>
    <definedName name="uoi8p" hidden="1">{#N/A,#N/A,FALSE,"운반시간"}</definedName>
    <definedName name="uoi8u" hidden="1">{#N/A,#N/A,FALSE,"토공2"}</definedName>
    <definedName name="uoio" hidden="1">{#N/A,#N/A,FALSE,"포장1";#N/A,#N/A,FALSE,"포장1"}</definedName>
    <definedName name="uoioy" localSheetId="5">BlankMacro1</definedName>
    <definedName name="uoioy">BlankMacro1</definedName>
    <definedName name="uoiup" hidden="1">{#N/A,#N/A,FALSE,"구조1"}</definedName>
    <definedName name="UPS" localSheetId="5">#REF!</definedName>
    <definedName name="UPS">#REF!</definedName>
    <definedName name="UPSC" localSheetId="5">#REF!</definedName>
    <definedName name="UPSC">#REF!</definedName>
    <definedName name="UPSR" localSheetId="5">#REF!</definedName>
    <definedName name="UPSR">#REF!</definedName>
    <definedName name="URDF" localSheetId="5">#REF!</definedName>
    <definedName name="URDF">#REF!</definedName>
    <definedName name="URTTTTRRRRRR" localSheetId="5">#REF!</definedName>
    <definedName name="URTTTTRRRRRR">#REF!</definedName>
    <definedName name="URYR" localSheetId="5">#REF!</definedName>
    <definedName name="URYR">#REF!</definedName>
    <definedName name="USD" localSheetId="5">#REF!</definedName>
    <definedName name="USD">#REF!</definedName>
    <definedName name="used_xv" localSheetId="5">#REF!</definedName>
    <definedName name="used_xv">#REF!</definedName>
    <definedName name="userzm" localSheetId="5">#REF!</definedName>
    <definedName name="userzm">#REF!</definedName>
    <definedName name="userzmcol" localSheetId="5">#REF!</definedName>
    <definedName name="userzmcol">#REF!</definedName>
    <definedName name="usin" localSheetId="5">#REF!</definedName>
    <definedName name="usin">#REF!</definedName>
    <definedName name="uslab" localSheetId="5">#REF!</definedName>
    <definedName name="uslab">#REF!</definedName>
    <definedName name="usmp" localSheetId="5">#REF!</definedName>
    <definedName name="usmp">#REF!</definedName>
    <definedName name="uspace" localSheetId="5">#REF!</definedName>
    <definedName name="uspace">#REF!</definedName>
    <definedName name="UT" localSheetId="5">#REF!</definedName>
    <definedName name="UT">#REF!</definedName>
    <definedName name="utaek" localSheetId="5">#REF!</definedName>
    <definedName name="utaek">#REF!</definedName>
    <definedName name="utbm" localSheetId="5">#REF!</definedName>
    <definedName name="utbm">#REF!</definedName>
    <definedName name="UTFHT" localSheetId="5">#REF!</definedName>
    <definedName name="UTFHT">#REF!</definedName>
    <definedName name="UTFRH" localSheetId="5">#REF!</definedName>
    <definedName name="UTFRH">#REF!</definedName>
    <definedName name="UTFY" localSheetId="5">#REF!</definedName>
    <definedName name="UTFY">#REF!</definedName>
    <definedName name="UTFYTR" localSheetId="5">#REF!</definedName>
    <definedName name="UTFYTR">#REF!</definedName>
    <definedName name="UTI" hidden="1">{"'용역비'!$A$4:$C$8"}</definedName>
    <definedName name="UTIOL" hidden="1">{"'용역비'!$A$4:$C$8"}</definedName>
    <definedName name="UTR" localSheetId="5">#REF!</definedName>
    <definedName name="UTR">#REF!</definedName>
    <definedName name="utrfg" localSheetId="5">#REF!</definedName>
    <definedName name="utrfg">#REF!</definedName>
    <definedName name="UTRG" localSheetId="5">#REF!</definedName>
    <definedName name="UTRG">#REF!</definedName>
    <definedName name="UTRHY" localSheetId="5">#REF!</definedName>
    <definedName name="UTRHY">#REF!</definedName>
    <definedName name="UTRTR6" localSheetId="5">#REF!</definedName>
    <definedName name="UTRTR6">#REF!</definedName>
    <definedName name="UTRY" localSheetId="5">#REF!</definedName>
    <definedName name="UTRY">#REF!</definedName>
    <definedName name="UTRYDGFER" localSheetId="5">#REF!</definedName>
    <definedName name="UTRYDGFER">#REF!</definedName>
    <definedName name="UTSDAF" localSheetId="5">#REF!</definedName>
    <definedName name="UTSDAF">#REF!</definedName>
    <definedName name="UTTH" localSheetId="5">#REF!</definedName>
    <definedName name="UTTH">#REF!</definedName>
    <definedName name="UTU" localSheetId="5">#REF!</definedName>
    <definedName name="UTU">#REF!</definedName>
    <definedName name="UTUTR" localSheetId="5">#REF!</definedName>
    <definedName name="UTUTR">#REF!</definedName>
    <definedName name="UTY" localSheetId="5">#REF!</definedName>
    <definedName name="UTY">#REF!</definedName>
    <definedName name="uu" localSheetId="5">#REF!</definedName>
    <definedName name="uu">#REF!</definedName>
    <definedName name="UUI" localSheetId="5">BlankMacro1</definedName>
    <definedName name="UUI">BlankMacro1</definedName>
    <definedName name="UUTR" localSheetId="5">#REF!</definedName>
    <definedName name="UUTR">#REF!</definedName>
    <definedName name="uuu" localSheetId="5" hidden="1">#REF!</definedName>
    <definedName name="uuu" hidden="1">#REF!</definedName>
    <definedName name="uuuu" localSheetId="5">#REF!</definedName>
    <definedName name="uuuu">#REF!</definedName>
    <definedName name="UUUUU" localSheetId="5">#REF!</definedName>
    <definedName name="UUUUU">#REF!</definedName>
    <definedName name="uuuuuu" hidden="1">{"'자리배치도'!$AG$1:$CI$28"}</definedName>
    <definedName name="UVh" localSheetId="5">#REF!</definedName>
    <definedName name="UVh">#REF!</definedName>
    <definedName name="UVv" localSheetId="5">#REF!</definedName>
    <definedName name="UVv">#REF!</definedName>
    <definedName name="uw" localSheetId="5">#REF!</definedName>
    <definedName name="uw">#REF!</definedName>
    <definedName name="uy" localSheetId="5">#REF!</definedName>
    <definedName name="uy">#REF!</definedName>
    <definedName name="uy5f" localSheetId="5">#REF!</definedName>
    <definedName name="uy5f">#REF!</definedName>
    <definedName name="uyi" localSheetId="5">#REF!</definedName>
    <definedName name="uyi">#REF!</definedName>
    <definedName name="uyjesc" hidden="1">{#N/A,#N/A,FALSE,"포장1";#N/A,#N/A,FALSE,"포장1"}</definedName>
    <definedName name="uyjy" localSheetId="5">#REF!</definedName>
    <definedName name="uyjy">#REF!</definedName>
    <definedName name="uyt" localSheetId="5">#REF!</definedName>
    <definedName name="uyt">#REF!</definedName>
    <definedName name="uytrbf" localSheetId="5">#REF!</definedName>
    <definedName name="uytrbf">#REF!</definedName>
    <definedName name="uyyerzx" localSheetId="5">#REF!</definedName>
    <definedName name="uyyerzx">#REF!</definedName>
    <definedName name="u조서" localSheetId="5">BlankMacro1</definedName>
    <definedName name="u조서">BlankMacro1</definedName>
    <definedName name="U측구" localSheetId="5">#REF!</definedName>
    <definedName name="U측구">#REF!</definedName>
    <definedName name="U행" localSheetId="5">#REF!</definedName>
    <definedName name="U행">#REF!</definedName>
    <definedName name="U형"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U형수로" localSheetId="5">#REF!</definedName>
    <definedName name="U형수로">#REF!</definedName>
    <definedName name="U형시가지측구수량집계" localSheetId="5">#REF!</definedName>
    <definedName name="U형시가지측구수량집계">#REF!</definedName>
    <definedName name="U형측구" localSheetId="5">#REF!</definedName>
    <definedName name="U형측구">#REF!</definedName>
    <definedName name="U형측구깨기" localSheetId="5">#REF!</definedName>
    <definedName name="U형측구깨기">#REF!</definedName>
    <definedName name="U형측구수량" localSheetId="5">BlankMacro1</definedName>
    <definedName name="U형측구수량">BlankMacro1</definedName>
    <definedName name="U형측구수량산출조서" localSheetId="5">BlankMacro1</definedName>
    <definedName name="U형측구수량산출조서">BlankMacro1</definedName>
    <definedName name="U형측구수량집계" localSheetId="5">#REF!</definedName>
    <definedName name="U형측구수량집계">#REF!</definedName>
    <definedName name="U형측구수량집계표" localSheetId="5">BlankMacro1</definedName>
    <definedName name="U형측구수량집계표">BlankMacro1</definedName>
    <definedName name="U형측구이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u형측구이음수량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U형측구임" localSheetId="5">#REF!</definedName>
    <definedName name="U형측구임">#REF!</definedName>
    <definedName name="V" localSheetId="5">#REF!</definedName>
    <definedName name="V">#REF!</definedName>
    <definedName name="V.2" localSheetId="5">#REF!</definedName>
    <definedName name="V.2">#REF!</definedName>
    <definedName name="V.4" localSheetId="5">#REF!</definedName>
    <definedName name="V.4">#REF!</definedName>
    <definedName name="V.5" localSheetId="5">#REF!</definedName>
    <definedName name="V.5">#REF!</definedName>
    <definedName name="V.7" localSheetId="5">#REF!</definedName>
    <definedName name="V.7">#REF!</definedName>
    <definedName name="v6a" localSheetId="5">#REF!</definedName>
    <definedName name="v6a">#REF!</definedName>
    <definedName name="VA" localSheetId="5">#REF!</definedName>
    <definedName name="VA">#REF!</definedName>
    <definedName name="VAFP" localSheetId="5">#REF!</definedName>
    <definedName name="VAFP">#REF!</definedName>
    <definedName name="valve" localSheetId="5">#REF!</definedName>
    <definedName name="valve">#REF!</definedName>
    <definedName name="VB" localSheetId="5">#REF!</definedName>
    <definedName name="VB">#REF!</definedName>
    <definedName name="vbbb" localSheetId="5">BlankMacro1</definedName>
    <definedName name="vbbb">BlankMacro1</definedName>
    <definedName name="vbdfgg" localSheetId="5">#REF!</definedName>
    <definedName name="vbdfgg">#REF!</definedName>
    <definedName name="VBDVFSD" localSheetId="5">#REF!</definedName>
    <definedName name="VBDVFSD">#REF!</definedName>
    <definedName name="vbn" localSheetId="5">#REF!</definedName>
    <definedName name="vbn">#REF!</definedName>
    <definedName name="vbnnb" localSheetId="5">#REF!</definedName>
    <definedName name="vbnnb">#REF!</definedName>
    <definedName name="VBV" localSheetId="5">#REF!</definedName>
    <definedName name="VBV">#REF!</definedName>
    <definedName name="VC">[0]!VC</definedName>
    <definedName name="VCB">[0]!VCB</definedName>
    <definedName name="VCBDF" localSheetId="5">#REF!</definedName>
    <definedName name="VCBDF">#REF!</definedName>
    <definedName name="vcdgr" localSheetId="5">#REF!</definedName>
    <definedName name="vcdgr">#REF!</definedName>
    <definedName name="vcnf" hidden="1">'[24]N賃率-職'!$I$5:$I$30</definedName>
    <definedName name="VCR" localSheetId="5">#REF!</definedName>
    <definedName name="VCR">#REF!</definedName>
    <definedName name="vcsa" localSheetId="5">#REF!</definedName>
    <definedName name="vcsa">#REF!</definedName>
    <definedName name="VCV" localSheetId="5">#REF!</definedName>
    <definedName name="VCV">#REF!</definedName>
    <definedName name="VCX">[0]!VCX</definedName>
    <definedName name="VCXXV" localSheetId="5">#REF!</definedName>
    <definedName name="VCXXV">#REF!</definedName>
    <definedName name="vd" localSheetId="5">#REF!</definedName>
    <definedName name="vd">#REF!</definedName>
    <definedName name="VDCVSD" localSheetId="5">#REF!</definedName>
    <definedName name="VDCVSD">#REF!</definedName>
    <definedName name="vddf" localSheetId="5">BlankMacro1</definedName>
    <definedName name="vddf">BlankMacro1</definedName>
    <definedName name="VDDV" localSheetId="5">#REF!</definedName>
    <definedName name="VDDV">#REF!</definedName>
    <definedName name="VDFDS" localSheetId="5">#REF!</definedName>
    <definedName name="VDFDS">#REF!</definedName>
    <definedName name="VDFSDCF" localSheetId="5">#REF!</definedName>
    <definedName name="VDFSDCF">#REF!</definedName>
    <definedName name="VDFSEF" localSheetId="5">#REF!</definedName>
    <definedName name="VDFSEF">#REF!</definedName>
    <definedName name="VDFSHJ" localSheetId="5">#REF!</definedName>
    <definedName name="VDFSHJ">#REF!</definedName>
    <definedName name="VDFWE" localSheetId="5">#REF!</definedName>
    <definedName name="VDFWE">#REF!</definedName>
    <definedName name="vdgvsd" localSheetId="5">#REF!</definedName>
    <definedName name="vdgvsd">#REF!</definedName>
    <definedName name="Vdl" localSheetId="5">#REF!</definedName>
    <definedName name="Vdl">#REF!</definedName>
    <definedName name="VDSD" localSheetId="5">#REF!</definedName>
    <definedName name="VDSD">#REF!</definedName>
    <definedName name="vdsef" localSheetId="5">#REF!</definedName>
    <definedName name="vdsef">#REF!</definedName>
    <definedName name="VDSFS" localSheetId="5">#REF!</definedName>
    <definedName name="VDSFS">#REF!</definedName>
    <definedName name="VDSFSD" localSheetId="5">#REF!</definedName>
    <definedName name="VDSFSD">#REF!</definedName>
    <definedName name="vdsfv" localSheetId="5">BlankMacro1</definedName>
    <definedName name="vdsfv">BlankMacro1</definedName>
    <definedName name="VDSSD" localSheetId="5">#REF!</definedName>
    <definedName name="VDSSD">#REF!</definedName>
    <definedName name="VDSVP" localSheetId="5">#REF!</definedName>
    <definedName name="VDSVP">#REF!</definedName>
    <definedName name="VDVDS" localSheetId="5">#REF!</definedName>
    <definedName name="VDVDS">#REF!</definedName>
    <definedName name="VDVSFE" localSheetId="5">#REF!</definedName>
    <definedName name="VDVSFE">#REF!</definedName>
    <definedName name="VDXFSD" localSheetId="5">#REF!</definedName>
    <definedName name="VDXFSD">#REF!</definedName>
    <definedName name="VDXFSDCFD" localSheetId="5">#REF!</definedName>
    <definedName name="VDXFSDCFD">#REF!</definedName>
    <definedName name="VDXG" localSheetId="5">#REF!</definedName>
    <definedName name="VDXG">#REF!</definedName>
    <definedName name="VDXVD" localSheetId="5">#REF!</definedName>
    <definedName name="VDXVD">#REF!</definedName>
    <definedName name="VDXVFSDF" localSheetId="5">#REF!</definedName>
    <definedName name="VDXVFSDF">#REF!</definedName>
    <definedName name="VDXVSDFVSD" localSheetId="5">#REF!</definedName>
    <definedName name="VDXVSDFVSD">#REF!</definedName>
    <definedName name="VDXVXCV" localSheetId="5">#REF!</definedName>
    <definedName name="VDXVXCV">#REF!</definedName>
    <definedName name="vdzfse" localSheetId="5">#REF!</definedName>
    <definedName name="vdzfse">#REF!</definedName>
    <definedName name="vel" localSheetId="5">#REF!</definedName>
    <definedName name="vel">#REF!</definedName>
    <definedName name="vewefr" localSheetId="5">#REF!</definedName>
    <definedName name="vewefr">#REF!</definedName>
    <definedName name="Vf" localSheetId="5">#REF!</definedName>
    <definedName name="Vf">#REF!</definedName>
    <definedName name="vfeg" localSheetId="5">BlankMacro1</definedName>
    <definedName name="vfeg">BlankMacro1</definedName>
    <definedName name="VFGD" localSheetId="5">#REF!</definedName>
    <definedName name="VFGD">#REF!</definedName>
    <definedName name="vfh" localSheetId="5">#REF!</definedName>
    <definedName name="vfh">#REF!</definedName>
    <definedName name="VFXCDVSV" localSheetId="5">#REF!</definedName>
    <definedName name="VFXCDVSV">#REF!</definedName>
    <definedName name="VFXCVDF" localSheetId="5">#REF!</definedName>
    <definedName name="VFXCVDF">#REF!</definedName>
    <definedName name="VG" localSheetId="5">BlankMacro1</definedName>
    <definedName name="VG">BlankMacro1</definedName>
    <definedName name="VGDSD" localSheetId="5">#REF!</definedName>
    <definedName name="VGDSD">#REF!</definedName>
    <definedName name="vgesf" localSheetId="5">#REF!</definedName>
    <definedName name="vgesf">#REF!</definedName>
    <definedName name="VGFH" localSheetId="5">#REF!</definedName>
    <definedName name="VGFH">#REF!</definedName>
    <definedName name="VGN" localSheetId="5">BlankMacro1</definedName>
    <definedName name="VGN">BlankMacro1</definedName>
    <definedName name="VGREFE" localSheetId="5">#REF!</definedName>
    <definedName name="VGREFE">#REF!</definedName>
    <definedName name="VGSDFSD" localSheetId="5">#REF!</definedName>
    <definedName name="VGSDFSD">#REF!</definedName>
    <definedName name="VGSDGSDF" localSheetId="5">#REF!</definedName>
    <definedName name="VGSDGSDF">#REF!</definedName>
    <definedName name="VHAF" localSheetId="5">#REF!</definedName>
    <definedName name="VHAF">#REF!</definedName>
    <definedName name="VHB" localSheetId="5">BlankMacro1</definedName>
    <definedName name="VHB">BlankMacro1</definedName>
    <definedName name="vhder" localSheetId="5">#REF!</definedName>
    <definedName name="vhder">#REF!</definedName>
    <definedName name="vhdl1" localSheetId="5">#REF!</definedName>
    <definedName name="vhdl1">#REF!</definedName>
    <definedName name="vhel1" localSheetId="5">#REF!</definedName>
    <definedName name="vhel1">#REF!</definedName>
    <definedName name="vhel2" localSheetId="5">#REF!</definedName>
    <definedName name="vhel2">#REF!</definedName>
    <definedName name="vhel3" localSheetId="5">#REF!</definedName>
    <definedName name="vhel3">#REF!</definedName>
    <definedName name="vhll1" localSheetId="5">#REF!</definedName>
    <definedName name="vhll1">#REF!</definedName>
    <definedName name="VHMF" localSheetId="5">#REF!</definedName>
    <definedName name="VHMF">#REF!</definedName>
    <definedName name="vhpe2" localSheetId="5">#REF!</definedName>
    <definedName name="vhpe2">#REF!</definedName>
    <definedName name="vhpw" localSheetId="5">#REF!</definedName>
    <definedName name="vhpw">#REF!</definedName>
    <definedName name="vhw" localSheetId="5">#REF!</definedName>
    <definedName name="vhw">#REF!</definedName>
    <definedName name="vhwkd" localSheetId="5">#REF!</definedName>
    <definedName name="vhwkd">#REF!</definedName>
    <definedName name="VIP" localSheetId="5">#REF!</definedName>
    <definedName name="VIP">#REF!</definedName>
    <definedName name="VIR" localSheetId="5">#REF!</definedName>
    <definedName name="VIR">#REF!</definedName>
    <definedName name="VIS" localSheetId="5">#REF!</definedName>
    <definedName name="VIS">#REF!</definedName>
    <definedName name="vl" localSheetId="5">#REF!</definedName>
    <definedName name="vl">#REF!</definedName>
    <definedName name="Vll" localSheetId="5">#REF!</definedName>
    <definedName name="Vll">#REF!</definedName>
    <definedName name="VMAX">#N/A</definedName>
    <definedName name="VMF" localSheetId="5">#REF!</definedName>
    <definedName name="VMF">#REF!</definedName>
    <definedName name="VMOTOR" localSheetId="5">#REF!</definedName>
    <definedName name="VMOTOR">#REF!</definedName>
    <definedName name="VNA" localSheetId="5">#REF!</definedName>
    <definedName name="VNA">#REF!</definedName>
    <definedName name="VNCDF" localSheetId="5">#REF!</definedName>
    <definedName name="VNCDF">#REF!</definedName>
    <definedName name="vnfgh" localSheetId="5">#REF!</definedName>
    <definedName name="vnfgh">#REF!</definedName>
    <definedName name="VNGFJNH" localSheetId="5">#REF!</definedName>
    <definedName name="VNGFJNH">#REF!</definedName>
    <definedName name="vnkl" localSheetId="5">BlankMacro1</definedName>
    <definedName name="vnkl">BlankMacro1</definedName>
    <definedName name="VPUMP" localSheetId="5">#REF!</definedName>
    <definedName name="VPUMP">#REF!</definedName>
    <definedName name="VRGSFG" localSheetId="5">#REF!</definedName>
    <definedName name="VRGSFG">#REF!</definedName>
    <definedName name="VRT" localSheetId="5">BlankMacro1</definedName>
    <definedName name="VRT">BlankMacro1</definedName>
    <definedName name="VS" localSheetId="5">#REF!</definedName>
    <definedName name="VS">#REF!</definedName>
    <definedName name="VSD" localSheetId="5">#REF!</definedName>
    <definedName name="VSD">#REF!</definedName>
    <definedName name="VSDCFSC" localSheetId="5">#REF!</definedName>
    <definedName name="VSDCFSC">#REF!</definedName>
    <definedName name="vsdf" localSheetId="5">#REF!</definedName>
    <definedName name="vsdf">#REF!</definedName>
    <definedName name="VSDFE" localSheetId="5">#REF!</definedName>
    <definedName name="VSDFE">#REF!</definedName>
    <definedName name="VSDFSDG" localSheetId="5">#REF!</definedName>
    <definedName name="VSDFSDG">#REF!</definedName>
    <definedName name="VSDFSEF" localSheetId="5">#REF!</definedName>
    <definedName name="VSDFSEF">#REF!</definedName>
    <definedName name="VSDZ" localSheetId="5">#REF!</definedName>
    <definedName name="VSDZ">#REF!</definedName>
    <definedName name="VSHTF" localSheetId="5">#REF!</definedName>
    <definedName name="VSHTF">#REF!</definedName>
    <definedName name="VSV" localSheetId="5">#REF!</definedName>
    <definedName name="VSV">#REF!</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u" localSheetId="5">#REF!</definedName>
    <definedName name="Vu">#REF!</definedName>
    <definedName name="Vuf" localSheetId="5">#REF!</definedName>
    <definedName name="Vuf">#REF!</definedName>
    <definedName name="VV" localSheetId="5">#REF!</definedName>
    <definedName name="VV">#REF!</definedName>
    <definedName name="VVAFP" localSheetId="5">#REF!</definedName>
    <definedName name="VVAFP">#REF!</definedName>
    <definedName name="vvb" localSheetId="5">BlankMacro1</definedName>
    <definedName name="vvb">BlankMacro1</definedName>
    <definedName name="vvc" localSheetId="5">BlankMacro1</definedName>
    <definedName name="vvc">BlankMacro1</definedName>
    <definedName name="VVDDF" localSheetId="5">#REF!</definedName>
    <definedName name="VVDDF">#REF!</definedName>
    <definedName name="vvdl1" localSheetId="5">#REF!</definedName>
    <definedName name="vvdl1">#REF!</definedName>
    <definedName name="vvel1" localSheetId="5">#REF!</definedName>
    <definedName name="vvel1">#REF!</definedName>
    <definedName name="vvel2" localSheetId="5">#REF!</definedName>
    <definedName name="vvel2">#REF!</definedName>
    <definedName name="vvel3" localSheetId="5">#REF!</definedName>
    <definedName name="vvel3">#REF!</definedName>
    <definedName name="vvll1" localSheetId="5">#REF!</definedName>
    <definedName name="vvll1">#REF!</definedName>
    <definedName name="VVMF" localSheetId="5">#REF!</definedName>
    <definedName name="VVMF">#REF!</definedName>
    <definedName name="vvpe2" localSheetId="5">#REF!</definedName>
    <definedName name="vvpe2">#REF!</definedName>
    <definedName name="vvpw" localSheetId="5">#REF!</definedName>
    <definedName name="vvpw">#REF!</definedName>
    <definedName name="vvsd" localSheetId="5">#REF!</definedName>
    <definedName name="vvsd">#REF!</definedName>
    <definedName name="VVSDFS" localSheetId="5">#REF!</definedName>
    <definedName name="VVSDFS">#REF!</definedName>
    <definedName name="VVSDVSD" localSheetId="5">#REF!</definedName>
    <definedName name="VVSDVSD">#REF!</definedName>
    <definedName name="VVV" localSheetId="5">#REF!</definedName>
    <definedName name="VVV">#REF!</definedName>
    <definedName name="vvvj" localSheetId="5">BlankMacro1</definedName>
    <definedName name="vvvj">BlankMacro1</definedName>
    <definedName name="vvvv">{"Book1","부대-(표지판,데리,가드).xls","부대-(낙,차,중분대).xls"}</definedName>
    <definedName name="VVVVV">#N/A</definedName>
    <definedName name="VVVVVV" localSheetId="5">#REF!</definedName>
    <definedName name="VVVVVV">#REF!</definedName>
    <definedName name="vvw" localSheetId="5">#REF!</definedName>
    <definedName name="vvw">#REF!</definedName>
    <definedName name="vwat" hidden="1">{#N/A,#N/A,FALSE,"운반시간"}</definedName>
    <definedName name="VWEI" localSheetId="5">#REF!</definedName>
    <definedName name="VWEI">#REF!</definedName>
    <definedName name="VX" localSheetId="5">BlankMacro1</definedName>
    <definedName name="VX">BlankMacro1</definedName>
    <definedName name="VXCCVC" localSheetId="5">#REF!</definedName>
    <definedName name="VXCCVC">#REF!</definedName>
    <definedName name="VXCVD" localSheetId="5">#REF!</definedName>
    <definedName name="VXCVD">#REF!</definedName>
    <definedName name="VXCVDDFGF" localSheetId="5">#REF!</definedName>
    <definedName name="VXCVDDFGF">#REF!</definedName>
    <definedName name="VXCVDS" localSheetId="5">#REF!</definedName>
    <definedName name="VXCVDS">#REF!</definedName>
    <definedName name="VXCVSD" localSheetId="5">#REF!</definedName>
    <definedName name="VXCVSD">#REF!</definedName>
    <definedName name="VXCVXCX" localSheetId="5">#REF!</definedName>
    <definedName name="VXCVXCX">#REF!</definedName>
    <definedName name="VXCVXD" localSheetId="5">#REF!</definedName>
    <definedName name="VXCVXD">#REF!</definedName>
    <definedName name="VXDVD" localSheetId="5">#REF!</definedName>
    <definedName name="VXDVD">#REF!</definedName>
    <definedName name="VXDVSDF" localSheetId="5">#REF!</definedName>
    <definedName name="VXDVSDF">#REF!</definedName>
    <definedName name="VXDVZD" localSheetId="5">#REF!</definedName>
    <definedName name="VXDVZD">#REF!</definedName>
    <definedName name="vxv" localSheetId="5">#REF!</definedName>
    <definedName name="vxv">#REF!</definedName>
    <definedName name="VXVDF" localSheetId="5">#REF!</definedName>
    <definedName name="VXVDF">#REF!</definedName>
    <definedName name="VXVDS" localSheetId="5">#REF!</definedName>
    <definedName name="VXVDS">#REF!</definedName>
    <definedName name="VXVDSDSFS" localSheetId="5">#REF!</definedName>
    <definedName name="VXVDSDSFS">#REF!</definedName>
    <definedName name="VXVZXV" localSheetId="5">#REF!</definedName>
    <definedName name="VXVZXV">#REF!</definedName>
    <definedName name="VXZCASC" localSheetId="5">#REF!</definedName>
    <definedName name="VXZCASC">#REF!</definedName>
    <definedName name="VXZCVSDC" localSheetId="5">#REF!</definedName>
    <definedName name="VXZCVSDC">#REF!</definedName>
    <definedName name="vxzczsc" localSheetId="5">#REF!</definedName>
    <definedName name="vxzczsc">#REF!</definedName>
    <definedName name="VY" localSheetId="5">BlankMacro1</definedName>
    <definedName name="VY">BlankMacro1</definedName>
    <definedName name="VZC" localSheetId="5">#REF!</definedName>
    <definedName name="VZC">#REF!</definedName>
    <definedName name="vzds" localSheetId="5">#REF!</definedName>
    <definedName name="vzds">#REF!</definedName>
    <definedName name="vzsfe" localSheetId="5">#REF!</definedName>
    <definedName name="vzsfe">#REF!</definedName>
    <definedName name="vzxcas" localSheetId="5">#REF!</definedName>
    <definedName name="vzxcas">#REF!</definedName>
    <definedName name="vzxcasdc" localSheetId="5">#REF!</definedName>
    <definedName name="vzxcasdc">#REF!</definedName>
    <definedName name="VZXCC" localSheetId="5">#REF!</definedName>
    <definedName name="VZXCC">#REF!</definedName>
    <definedName name="VZXCSC" localSheetId="5">#REF!</definedName>
    <definedName name="VZXCSC">#REF!</definedName>
    <definedName name="VZXCSDDF" localSheetId="5">#REF!</definedName>
    <definedName name="VZXCSDDF">#REF!</definedName>
    <definedName name="VZXCVDSCF" localSheetId="5">#REF!</definedName>
    <definedName name="VZXCVDSCF">#REF!</definedName>
    <definedName name="VZXCZCSD" localSheetId="5">#REF!</definedName>
    <definedName name="VZXCZCSD">#REF!</definedName>
    <definedName name="VZXCZX" localSheetId="5">#REF!</definedName>
    <definedName name="VZXCZX">#REF!</definedName>
    <definedName name="V형측구수량집계" localSheetId="5">#REF!</definedName>
    <definedName name="V형측구수량집계">#REF!</definedName>
    <definedName name="w" localSheetId="5">#REF!</definedName>
    <definedName name="w">#REF!</definedName>
    <definedName name="w_m" localSheetId="5">#REF!</definedName>
    <definedName name="w_m">#REF!</definedName>
    <definedName name="w_m1" localSheetId="5">#REF!</definedName>
    <definedName name="w_m1">#REF!</definedName>
    <definedName name="w_m2" localSheetId="5">#REF!</definedName>
    <definedName name="w_m2">#REF!</definedName>
    <definedName name="w_m22" localSheetId="5">#REF!</definedName>
    <definedName name="w_m22">#REF!</definedName>
    <definedName name="W0" localSheetId="5">#REF!</definedName>
    <definedName name="W0">#REF!</definedName>
    <definedName name="W10H" localSheetId="5">#REF!</definedName>
    <definedName name="W10H">#REF!</definedName>
    <definedName name="W10H1" localSheetId="5">#REF!</definedName>
    <definedName name="W10H1">#REF!</definedName>
    <definedName name="W10H10" localSheetId="5">#REF!</definedName>
    <definedName name="W10H10">#REF!</definedName>
    <definedName name="W10H2" localSheetId="5">#REF!</definedName>
    <definedName name="W10H2">#REF!</definedName>
    <definedName name="W10H3" localSheetId="5">#REF!</definedName>
    <definedName name="W10H3">#REF!</definedName>
    <definedName name="W10H4" localSheetId="5">#REF!</definedName>
    <definedName name="W10H4">#REF!</definedName>
    <definedName name="W10H5" localSheetId="5">#REF!</definedName>
    <definedName name="W10H5">#REF!</definedName>
    <definedName name="W10H6" localSheetId="5">#REF!</definedName>
    <definedName name="W10H6">#REF!</definedName>
    <definedName name="W10H7" localSheetId="5">#REF!</definedName>
    <definedName name="W10H7">#REF!</definedName>
    <definedName name="W10H8" localSheetId="5">#REF!</definedName>
    <definedName name="W10H8">#REF!</definedName>
    <definedName name="W10H9" localSheetId="5">#REF!</definedName>
    <definedName name="W10H9">#REF!</definedName>
    <definedName name="W10L" localSheetId="5">#REF!</definedName>
    <definedName name="W10L">#REF!</definedName>
    <definedName name="W10R" localSheetId="5">#REF!</definedName>
    <definedName name="W10R">#REF!</definedName>
    <definedName name="W11H1" localSheetId="5">#REF!</definedName>
    <definedName name="W11H1">#REF!</definedName>
    <definedName name="W11H10" localSheetId="5">#REF!</definedName>
    <definedName name="W11H10">#REF!</definedName>
    <definedName name="W11H2" localSheetId="5">#REF!</definedName>
    <definedName name="W11H2">#REF!</definedName>
    <definedName name="W11H3" localSheetId="5">#REF!</definedName>
    <definedName name="W11H3">#REF!</definedName>
    <definedName name="W11H4" localSheetId="5">#REF!</definedName>
    <definedName name="W11H4">#REF!</definedName>
    <definedName name="W11H5" localSheetId="5">#REF!</definedName>
    <definedName name="W11H5">#REF!</definedName>
    <definedName name="W11H6" localSheetId="5">#REF!</definedName>
    <definedName name="W11H6">#REF!</definedName>
    <definedName name="W11H7" localSheetId="5">#REF!</definedName>
    <definedName name="W11H7">#REF!</definedName>
    <definedName name="W11H8" localSheetId="5">#REF!</definedName>
    <definedName name="W11H8">#REF!</definedName>
    <definedName name="W11H9" localSheetId="5">#REF!</definedName>
    <definedName name="W11H9">#REF!</definedName>
    <definedName name="W12H1" localSheetId="5">#REF!</definedName>
    <definedName name="W12H1">#REF!</definedName>
    <definedName name="W12H10" localSheetId="5">#REF!</definedName>
    <definedName name="W12H10">#REF!</definedName>
    <definedName name="W12H2" localSheetId="5">#REF!</definedName>
    <definedName name="W12H2">#REF!</definedName>
    <definedName name="W12H3" localSheetId="5">#REF!</definedName>
    <definedName name="W12H3">#REF!</definedName>
    <definedName name="W12H4" localSheetId="5">#REF!</definedName>
    <definedName name="W12H4">#REF!</definedName>
    <definedName name="W12H5" localSheetId="5">#REF!</definedName>
    <definedName name="W12H5">#REF!</definedName>
    <definedName name="W12H6" localSheetId="5">#REF!</definedName>
    <definedName name="W12H6">#REF!</definedName>
    <definedName name="W12H7" localSheetId="5">#REF!</definedName>
    <definedName name="W12H7">#REF!</definedName>
    <definedName name="W12H8" localSheetId="5">#REF!</definedName>
    <definedName name="W12H8">#REF!</definedName>
    <definedName name="W12H9" localSheetId="5">#REF!</definedName>
    <definedName name="W12H9">#REF!</definedName>
    <definedName name="W13H1" localSheetId="5">#REF!</definedName>
    <definedName name="W13H1">#REF!</definedName>
    <definedName name="W13H10" localSheetId="5">#REF!</definedName>
    <definedName name="W13H10">#REF!</definedName>
    <definedName name="W13H2" localSheetId="5">#REF!</definedName>
    <definedName name="W13H2">#REF!</definedName>
    <definedName name="W13H3" localSheetId="5">#REF!</definedName>
    <definedName name="W13H3">#REF!</definedName>
    <definedName name="W13H4" localSheetId="5">#REF!</definedName>
    <definedName name="W13H4">#REF!</definedName>
    <definedName name="W13H5" localSheetId="5">#REF!</definedName>
    <definedName name="W13H5">#REF!</definedName>
    <definedName name="W13H6" localSheetId="5">#REF!</definedName>
    <definedName name="W13H6">#REF!</definedName>
    <definedName name="W13H7" localSheetId="5">#REF!</definedName>
    <definedName name="W13H7">#REF!</definedName>
    <definedName name="W13H8" localSheetId="5">#REF!</definedName>
    <definedName name="W13H8">#REF!</definedName>
    <definedName name="W13H9" localSheetId="5">#REF!</definedName>
    <definedName name="W13H9">#REF!</definedName>
    <definedName name="W14H1" localSheetId="5">#REF!</definedName>
    <definedName name="W14H1">#REF!</definedName>
    <definedName name="W14H10" localSheetId="5">#REF!</definedName>
    <definedName name="W14H10">#REF!</definedName>
    <definedName name="W14H2" localSheetId="5">#REF!</definedName>
    <definedName name="W14H2">#REF!</definedName>
    <definedName name="W14H3" localSheetId="5">#REF!</definedName>
    <definedName name="W14H3">#REF!</definedName>
    <definedName name="W14H4" localSheetId="5">#REF!</definedName>
    <definedName name="W14H4">#REF!</definedName>
    <definedName name="W14H5" localSheetId="5">#REF!</definedName>
    <definedName name="W14H5">#REF!</definedName>
    <definedName name="W14H6" localSheetId="5">#REF!</definedName>
    <definedName name="W14H6">#REF!</definedName>
    <definedName name="W14H7" localSheetId="5">#REF!</definedName>
    <definedName name="W14H7">#REF!</definedName>
    <definedName name="W14H8" localSheetId="5">#REF!</definedName>
    <definedName name="W14H8">#REF!</definedName>
    <definedName name="W14H9" localSheetId="5">#REF!</definedName>
    <definedName name="W14H9">#REF!</definedName>
    <definedName name="W15H1" localSheetId="5">#REF!</definedName>
    <definedName name="W15H1">#REF!</definedName>
    <definedName name="W15H10" localSheetId="5">#REF!</definedName>
    <definedName name="W15H10">#REF!</definedName>
    <definedName name="W15H2" localSheetId="5">#REF!</definedName>
    <definedName name="W15H2">#REF!</definedName>
    <definedName name="W15H3" localSheetId="5">#REF!</definedName>
    <definedName name="W15H3">#REF!</definedName>
    <definedName name="W15H4" localSheetId="5">#REF!</definedName>
    <definedName name="W15H4">#REF!</definedName>
    <definedName name="W15H5" localSheetId="5">#REF!</definedName>
    <definedName name="W15H5">#REF!</definedName>
    <definedName name="W15H6" localSheetId="5">#REF!</definedName>
    <definedName name="W15H6">#REF!</definedName>
    <definedName name="W15H7" localSheetId="5">#REF!</definedName>
    <definedName name="W15H7">#REF!</definedName>
    <definedName name="W15H8" localSheetId="5">#REF!</definedName>
    <definedName name="W15H8">#REF!</definedName>
    <definedName name="W15H9" localSheetId="5">#REF!</definedName>
    <definedName name="W15H9">#REF!</definedName>
    <definedName name="W16H1" localSheetId="5">#REF!</definedName>
    <definedName name="W16H1">#REF!</definedName>
    <definedName name="W16H10" localSheetId="5">#REF!</definedName>
    <definedName name="W16H10">#REF!</definedName>
    <definedName name="W16H2" localSheetId="5">#REF!</definedName>
    <definedName name="W16H2">#REF!</definedName>
    <definedName name="W16H3" localSheetId="5">#REF!</definedName>
    <definedName name="W16H3">#REF!</definedName>
    <definedName name="W16H4" localSheetId="5">#REF!</definedName>
    <definedName name="W16H4">#REF!</definedName>
    <definedName name="W16H5" localSheetId="5">#REF!</definedName>
    <definedName name="W16H5">#REF!</definedName>
    <definedName name="W16H6" localSheetId="5">#REF!</definedName>
    <definedName name="W16H6">#REF!</definedName>
    <definedName name="W16H7" localSheetId="5">#REF!</definedName>
    <definedName name="W16H7">#REF!</definedName>
    <definedName name="W16H8" localSheetId="5">#REF!</definedName>
    <definedName name="W16H8">#REF!</definedName>
    <definedName name="W16H9" localSheetId="5">#REF!</definedName>
    <definedName name="W16H9">#REF!</definedName>
    <definedName name="W17H1" localSheetId="5">#REF!</definedName>
    <definedName name="W17H1">#REF!</definedName>
    <definedName name="W17H10" localSheetId="5">#REF!</definedName>
    <definedName name="W17H10">#REF!</definedName>
    <definedName name="W17H2" localSheetId="5">#REF!</definedName>
    <definedName name="W17H2">#REF!</definedName>
    <definedName name="W17H3" localSheetId="5">#REF!</definedName>
    <definedName name="W17H3">#REF!</definedName>
    <definedName name="W17H4" localSheetId="5">#REF!</definedName>
    <definedName name="W17H4">#REF!</definedName>
    <definedName name="W17H5" localSheetId="5">#REF!</definedName>
    <definedName name="W17H5">#REF!</definedName>
    <definedName name="W17H6" localSheetId="5">#REF!</definedName>
    <definedName name="W17H6">#REF!</definedName>
    <definedName name="W17H7" localSheetId="5">#REF!</definedName>
    <definedName name="W17H7">#REF!</definedName>
    <definedName name="W17H8" localSheetId="5">#REF!</definedName>
    <definedName name="W17H8">#REF!</definedName>
    <definedName name="W17H9" localSheetId="5">#REF!</definedName>
    <definedName name="W17H9">#REF!</definedName>
    <definedName name="W18H1" localSheetId="5">#REF!</definedName>
    <definedName name="W18H1">#REF!</definedName>
    <definedName name="W18H10" localSheetId="5">#REF!</definedName>
    <definedName name="W18H10">#REF!</definedName>
    <definedName name="W18H2" localSheetId="5">#REF!</definedName>
    <definedName name="W18H2">#REF!</definedName>
    <definedName name="W18H3" localSheetId="5">#REF!</definedName>
    <definedName name="W18H3">#REF!</definedName>
    <definedName name="W18H4" localSheetId="5">#REF!</definedName>
    <definedName name="W18H4">#REF!</definedName>
    <definedName name="W18H5" localSheetId="5">#REF!</definedName>
    <definedName name="W18H5">#REF!</definedName>
    <definedName name="W18H6" localSheetId="5">#REF!</definedName>
    <definedName name="W18H6">#REF!</definedName>
    <definedName name="W18H7" localSheetId="5">#REF!</definedName>
    <definedName name="W18H7">#REF!</definedName>
    <definedName name="W18H8" localSheetId="5">#REF!</definedName>
    <definedName name="W18H8">#REF!</definedName>
    <definedName name="W18H9" localSheetId="5">#REF!</definedName>
    <definedName name="W18H9">#REF!</definedName>
    <definedName name="W19H1" localSheetId="5">#REF!</definedName>
    <definedName name="W19H1">#REF!</definedName>
    <definedName name="W19H10" localSheetId="5">#REF!</definedName>
    <definedName name="W19H10">#REF!</definedName>
    <definedName name="W19H2" localSheetId="5">#REF!</definedName>
    <definedName name="W19H2">#REF!</definedName>
    <definedName name="W19H3" localSheetId="5">#REF!</definedName>
    <definedName name="W19H3">#REF!</definedName>
    <definedName name="W19H4" localSheetId="5">#REF!</definedName>
    <definedName name="W19H4">#REF!</definedName>
    <definedName name="W19H5" localSheetId="5">#REF!</definedName>
    <definedName name="W19H5">#REF!</definedName>
    <definedName name="W19H6" localSheetId="5">#REF!</definedName>
    <definedName name="W19H6">#REF!</definedName>
    <definedName name="W19H7" localSheetId="5">#REF!</definedName>
    <definedName name="W19H7">#REF!</definedName>
    <definedName name="W19H8" localSheetId="5">#REF!</definedName>
    <definedName name="W19H8">#REF!</definedName>
    <definedName name="W19H9" localSheetId="5">#REF!</definedName>
    <definedName name="W19H9">#REF!</definedName>
    <definedName name="W1C" localSheetId="5">#REF!</definedName>
    <definedName name="W1C">#REF!</definedName>
    <definedName name="W1H" localSheetId="5">#REF!</definedName>
    <definedName name="W1H">#REF!</definedName>
    <definedName name="W1H1" localSheetId="5">#REF!</definedName>
    <definedName name="W1H1">#REF!</definedName>
    <definedName name="W1H10" localSheetId="5">#REF!</definedName>
    <definedName name="W1H10">#REF!</definedName>
    <definedName name="W1H2" localSheetId="5">#REF!</definedName>
    <definedName name="W1H2">#REF!</definedName>
    <definedName name="W1H3" localSheetId="5">#REF!</definedName>
    <definedName name="W1H3">#REF!</definedName>
    <definedName name="W1H4" localSheetId="5">#REF!</definedName>
    <definedName name="W1H4">#REF!</definedName>
    <definedName name="W1H5" localSheetId="5">#REF!</definedName>
    <definedName name="W1H5">#REF!</definedName>
    <definedName name="W1H6" localSheetId="5">#REF!</definedName>
    <definedName name="W1H6">#REF!</definedName>
    <definedName name="W1H7" localSheetId="5">#REF!</definedName>
    <definedName name="W1H7">#REF!</definedName>
    <definedName name="W1H8" localSheetId="5">#REF!</definedName>
    <definedName name="W1H8">#REF!</definedName>
    <definedName name="W1H9" localSheetId="5">#REF!</definedName>
    <definedName name="W1H9">#REF!</definedName>
    <definedName name="W20H1" localSheetId="5">#REF!</definedName>
    <definedName name="W20H1">#REF!</definedName>
    <definedName name="W20H10" localSheetId="5">#REF!</definedName>
    <definedName name="W20H10">#REF!</definedName>
    <definedName name="W20H2" localSheetId="5">#REF!</definedName>
    <definedName name="W20H2">#REF!</definedName>
    <definedName name="W20H3" localSheetId="5">#REF!</definedName>
    <definedName name="W20H3">#REF!</definedName>
    <definedName name="W20H4" localSheetId="5">#REF!</definedName>
    <definedName name="W20H4">#REF!</definedName>
    <definedName name="W20H5" localSheetId="5">#REF!</definedName>
    <definedName name="W20H5">#REF!</definedName>
    <definedName name="W20H6" localSheetId="5">#REF!</definedName>
    <definedName name="W20H6">#REF!</definedName>
    <definedName name="W20H7" localSheetId="5">#REF!</definedName>
    <definedName name="W20H7">#REF!</definedName>
    <definedName name="W20H8" localSheetId="5">#REF!</definedName>
    <definedName name="W20H8">#REF!</definedName>
    <definedName name="W20H9" localSheetId="5">#REF!</definedName>
    <definedName name="W20H9">#REF!</definedName>
    <definedName name="W21H1" localSheetId="5">#REF!</definedName>
    <definedName name="W21H1">#REF!</definedName>
    <definedName name="W21H10" localSheetId="5">#REF!</definedName>
    <definedName name="W21H10">#REF!</definedName>
    <definedName name="W21H2" localSheetId="5">#REF!</definedName>
    <definedName name="W21H2">#REF!</definedName>
    <definedName name="W21H3" localSheetId="5">#REF!</definedName>
    <definedName name="W21H3">#REF!</definedName>
    <definedName name="W21H4" localSheetId="5">#REF!</definedName>
    <definedName name="W21H4">#REF!</definedName>
    <definedName name="W21H5" localSheetId="5">#REF!</definedName>
    <definedName name="W21H5">#REF!</definedName>
    <definedName name="W21H6" localSheetId="5">#REF!</definedName>
    <definedName name="W21H6">#REF!</definedName>
    <definedName name="W21H7" localSheetId="5">#REF!</definedName>
    <definedName name="W21H7">#REF!</definedName>
    <definedName name="W21H9" localSheetId="5">#REF!</definedName>
    <definedName name="W21H9">#REF!</definedName>
    <definedName name="W22H1" localSheetId="5">#REF!</definedName>
    <definedName name="W22H1">#REF!</definedName>
    <definedName name="W22H10" localSheetId="5">#REF!</definedName>
    <definedName name="W22H10">#REF!</definedName>
    <definedName name="W22H2" localSheetId="5">#REF!</definedName>
    <definedName name="W22H2">#REF!</definedName>
    <definedName name="W22H3" localSheetId="5">#REF!</definedName>
    <definedName name="W22H3">#REF!</definedName>
    <definedName name="W22H4" localSheetId="5">#REF!</definedName>
    <definedName name="W22H4">#REF!</definedName>
    <definedName name="W22H5" localSheetId="5">#REF!</definedName>
    <definedName name="W22H5">#REF!</definedName>
    <definedName name="W22H6" localSheetId="5">#REF!</definedName>
    <definedName name="W22H6">#REF!</definedName>
    <definedName name="W22H7" localSheetId="5">#REF!</definedName>
    <definedName name="W22H7">#REF!</definedName>
    <definedName name="W22H8" localSheetId="5">#REF!</definedName>
    <definedName name="W22H8">#REF!</definedName>
    <definedName name="W22H9" localSheetId="5">#REF!</definedName>
    <definedName name="W22H9">#REF!</definedName>
    <definedName name="W2C" localSheetId="5">#REF!</definedName>
    <definedName name="W2C">#REF!</definedName>
    <definedName name="w2e3" hidden="1">{"'광피스표'!$A$3:$N$54"}</definedName>
    <definedName name="W2H" localSheetId="5">#REF!</definedName>
    <definedName name="W2H">#REF!</definedName>
    <definedName name="W2H1" localSheetId="5">#REF!</definedName>
    <definedName name="W2H1">#REF!</definedName>
    <definedName name="W2H10" localSheetId="5">#REF!</definedName>
    <definedName name="W2H10">#REF!</definedName>
    <definedName name="W2H2" localSheetId="5">#REF!</definedName>
    <definedName name="W2H2">#REF!</definedName>
    <definedName name="w2h20" localSheetId="5">#REF!</definedName>
    <definedName name="w2h20">#REF!</definedName>
    <definedName name="w2h21" localSheetId="5">#REF!</definedName>
    <definedName name="w2h21">#REF!</definedName>
    <definedName name="w2h22" localSheetId="5">#REF!</definedName>
    <definedName name="w2h22">#REF!</definedName>
    <definedName name="w2h23" localSheetId="5">#REF!</definedName>
    <definedName name="w2h23">#REF!</definedName>
    <definedName name="w2h24" localSheetId="5">#REF!</definedName>
    <definedName name="w2h24">#REF!</definedName>
    <definedName name="w2h25" localSheetId="5">#REF!</definedName>
    <definedName name="w2h25">#REF!</definedName>
    <definedName name="w2h26" localSheetId="5">#REF!</definedName>
    <definedName name="w2h26">#REF!</definedName>
    <definedName name="w2h27" localSheetId="5">#REF!</definedName>
    <definedName name="w2h27">#REF!</definedName>
    <definedName name="w2h28" localSheetId="5">#REF!</definedName>
    <definedName name="w2h28">#REF!</definedName>
    <definedName name="w2h29" localSheetId="5">#REF!</definedName>
    <definedName name="w2h29">#REF!</definedName>
    <definedName name="W2H3" localSheetId="5">#REF!</definedName>
    <definedName name="W2H3">#REF!</definedName>
    <definedName name="w2h30" localSheetId="5">#REF!</definedName>
    <definedName name="w2h30">#REF!</definedName>
    <definedName name="w2h31" localSheetId="5">#REF!</definedName>
    <definedName name="w2h31">#REF!</definedName>
    <definedName name="w2h32" localSheetId="5">#REF!</definedName>
    <definedName name="w2h32">#REF!</definedName>
    <definedName name="w2h33" localSheetId="5">#REF!</definedName>
    <definedName name="w2h33">#REF!</definedName>
    <definedName name="w2h34" localSheetId="5">#REF!</definedName>
    <definedName name="w2h34">#REF!</definedName>
    <definedName name="w2h35" localSheetId="5">#REF!</definedName>
    <definedName name="w2h35">#REF!</definedName>
    <definedName name="w2h36" localSheetId="5">#REF!</definedName>
    <definedName name="w2h36">#REF!</definedName>
    <definedName name="w2h37" localSheetId="5">#REF!</definedName>
    <definedName name="w2h37">#REF!</definedName>
    <definedName name="w2h38" localSheetId="5">#REF!</definedName>
    <definedName name="w2h38">#REF!</definedName>
    <definedName name="w2h39" localSheetId="5">#REF!</definedName>
    <definedName name="w2h39">#REF!</definedName>
    <definedName name="W2H4" localSheetId="5">#REF!</definedName>
    <definedName name="W2H4">#REF!</definedName>
    <definedName name="w2h40" localSheetId="5">#REF!</definedName>
    <definedName name="w2h40">#REF!</definedName>
    <definedName name="w2h41" localSheetId="5">#REF!</definedName>
    <definedName name="w2h41">#REF!</definedName>
    <definedName name="w2h42" localSheetId="5">#REF!</definedName>
    <definedName name="w2h42">#REF!</definedName>
    <definedName name="w2h43" localSheetId="5">#REF!</definedName>
    <definedName name="w2h43">#REF!</definedName>
    <definedName name="w2h44" localSheetId="5">#REF!</definedName>
    <definedName name="w2h44">#REF!</definedName>
    <definedName name="w2h45" localSheetId="5">#REF!</definedName>
    <definedName name="w2h45">#REF!</definedName>
    <definedName name="w2h46" localSheetId="5">#REF!</definedName>
    <definedName name="w2h46">#REF!</definedName>
    <definedName name="w2h47" localSheetId="5">#REF!</definedName>
    <definedName name="w2h47">#REF!</definedName>
    <definedName name="w2h48" localSheetId="5">#REF!</definedName>
    <definedName name="w2h48">#REF!</definedName>
    <definedName name="w2h49" localSheetId="5">#REF!</definedName>
    <definedName name="w2h49">#REF!</definedName>
    <definedName name="W2H5" localSheetId="5">#REF!</definedName>
    <definedName name="W2H5">#REF!</definedName>
    <definedName name="W2H6" localSheetId="5">#REF!</definedName>
    <definedName name="W2H6">#REF!</definedName>
    <definedName name="W2H7" localSheetId="5">#REF!</definedName>
    <definedName name="W2H7">#REF!</definedName>
    <definedName name="W2H8" localSheetId="5">#REF!</definedName>
    <definedName name="W2H8">#REF!</definedName>
    <definedName name="W2H9" localSheetId="5">#REF!</definedName>
    <definedName name="W2H9">#REF!</definedName>
    <definedName name="W34DW" localSheetId="5">#REF!</definedName>
    <definedName name="W34DW">#REF!</definedName>
    <definedName name="W3C" localSheetId="5">#REF!</definedName>
    <definedName name="W3C">#REF!</definedName>
    <definedName name="w3gdfg" localSheetId="5">#REF!</definedName>
    <definedName name="w3gdfg">#REF!</definedName>
    <definedName name="W3H" localSheetId="5">#REF!</definedName>
    <definedName name="W3H">#REF!</definedName>
    <definedName name="W3H1" localSheetId="5">#REF!</definedName>
    <definedName name="W3H1">#REF!</definedName>
    <definedName name="W3H10" localSheetId="5">#REF!</definedName>
    <definedName name="W3H10">#REF!</definedName>
    <definedName name="W3H2" localSheetId="5">#REF!</definedName>
    <definedName name="W3H2">#REF!</definedName>
    <definedName name="W3H3" localSheetId="5">#REF!</definedName>
    <definedName name="W3H3">#REF!</definedName>
    <definedName name="W3H4" localSheetId="5">#REF!</definedName>
    <definedName name="W3H4">#REF!</definedName>
    <definedName name="W3H5" localSheetId="5">#REF!</definedName>
    <definedName name="W3H5">#REF!</definedName>
    <definedName name="W3H6" localSheetId="5">#REF!</definedName>
    <definedName name="W3H6">#REF!</definedName>
    <definedName name="W3H7" localSheetId="5">#REF!</definedName>
    <definedName name="W3H7">#REF!</definedName>
    <definedName name="W3H8" localSheetId="5">#REF!</definedName>
    <definedName name="W3H8">#REF!</definedName>
    <definedName name="W3H9" localSheetId="5">#REF!</definedName>
    <definedName name="W3H9">#REF!</definedName>
    <definedName name="W3L" localSheetId="5">#REF!</definedName>
    <definedName name="W3L">#REF!</definedName>
    <definedName name="W3R" localSheetId="5">#REF!</definedName>
    <definedName name="W3R">#REF!</definedName>
    <definedName name="W4H" localSheetId="5">#REF!</definedName>
    <definedName name="W4H">#REF!</definedName>
    <definedName name="W4H1" localSheetId="5">#REF!</definedName>
    <definedName name="W4H1">#REF!</definedName>
    <definedName name="W4H10" localSheetId="5">#REF!</definedName>
    <definedName name="W4H10">#REF!</definedName>
    <definedName name="W4H2" localSheetId="5">#REF!</definedName>
    <definedName name="W4H2">#REF!</definedName>
    <definedName name="W4H3" localSheetId="5">#REF!</definedName>
    <definedName name="W4H3">#REF!</definedName>
    <definedName name="W4H4" localSheetId="5">#REF!</definedName>
    <definedName name="W4H4">#REF!</definedName>
    <definedName name="W4H5" localSheetId="5">#REF!</definedName>
    <definedName name="W4H5">#REF!</definedName>
    <definedName name="W4H6" localSheetId="5">#REF!</definedName>
    <definedName name="W4H6">#REF!</definedName>
    <definedName name="W4H7" localSheetId="5">#REF!</definedName>
    <definedName name="W4H7">#REF!</definedName>
    <definedName name="W4H8" localSheetId="5">#REF!</definedName>
    <definedName name="W4H8">#REF!</definedName>
    <definedName name="W4H9" localSheetId="5">#REF!</definedName>
    <definedName name="W4H9">#REF!</definedName>
    <definedName name="W4L" localSheetId="5">#REF!</definedName>
    <definedName name="W4L">#REF!</definedName>
    <definedName name="w4n6t" localSheetId="5">#REF!</definedName>
    <definedName name="w4n6t">#REF!</definedName>
    <definedName name="W4R" localSheetId="5">#REF!</definedName>
    <definedName name="W4R">#REF!</definedName>
    <definedName name="W5H" localSheetId="5">#REF!</definedName>
    <definedName name="W5H">#REF!</definedName>
    <definedName name="W5H1" localSheetId="5">#REF!</definedName>
    <definedName name="W5H1">#REF!</definedName>
    <definedName name="W5H10" localSheetId="5">#REF!</definedName>
    <definedName name="W5H10">#REF!</definedName>
    <definedName name="W5H2" localSheetId="5">#REF!</definedName>
    <definedName name="W5H2">#REF!</definedName>
    <definedName name="W5H3" localSheetId="5">#REF!</definedName>
    <definedName name="W5H3">#REF!</definedName>
    <definedName name="W5H4" localSheetId="5">#REF!</definedName>
    <definedName name="W5H4">#REF!</definedName>
    <definedName name="W5H5" localSheetId="5">#REF!</definedName>
    <definedName name="W5H5">#REF!</definedName>
    <definedName name="W5H6" localSheetId="5">#REF!</definedName>
    <definedName name="W5H6">#REF!</definedName>
    <definedName name="W5H7" localSheetId="5">#REF!</definedName>
    <definedName name="W5H7">#REF!</definedName>
    <definedName name="W5H8" localSheetId="5">#REF!</definedName>
    <definedName name="W5H8">#REF!</definedName>
    <definedName name="W5H9" localSheetId="5">#REF!</definedName>
    <definedName name="W5H9">#REF!</definedName>
    <definedName name="W5L" localSheetId="5">#REF!</definedName>
    <definedName name="W5L">#REF!</definedName>
    <definedName name="W5R" localSheetId="5">#REF!</definedName>
    <definedName name="W5R">#REF!</definedName>
    <definedName name="W6H" localSheetId="5">#REF!</definedName>
    <definedName name="W6H">#REF!</definedName>
    <definedName name="W6H1" localSheetId="5">#REF!</definedName>
    <definedName name="W6H1">#REF!</definedName>
    <definedName name="W6H10" localSheetId="5">#REF!</definedName>
    <definedName name="W6H10">#REF!</definedName>
    <definedName name="W6H2" localSheetId="5">#REF!</definedName>
    <definedName name="W6H2">#REF!</definedName>
    <definedName name="W6H3" localSheetId="5">#REF!</definedName>
    <definedName name="W6H3">#REF!</definedName>
    <definedName name="W6H4" localSheetId="5">#REF!</definedName>
    <definedName name="W6H4">#REF!</definedName>
    <definedName name="W6H5" localSheetId="5">#REF!</definedName>
    <definedName name="W6H5">#REF!</definedName>
    <definedName name="W6H6" localSheetId="5">#REF!</definedName>
    <definedName name="W6H6">#REF!</definedName>
    <definedName name="W6H7" localSheetId="5">#REF!</definedName>
    <definedName name="W6H7">#REF!</definedName>
    <definedName name="W6H8" localSheetId="5">#REF!</definedName>
    <definedName name="W6H8">#REF!</definedName>
    <definedName name="W6H9" localSheetId="5">#REF!</definedName>
    <definedName name="W6H9">#REF!</definedName>
    <definedName name="W6L" localSheetId="5">#REF!</definedName>
    <definedName name="W6L">#REF!</definedName>
    <definedName name="W6R" localSheetId="5">#REF!</definedName>
    <definedName name="W6R">#REF!</definedName>
    <definedName name="W7H" localSheetId="5">#REF!</definedName>
    <definedName name="W7H">#REF!</definedName>
    <definedName name="W7H1" localSheetId="5">#REF!</definedName>
    <definedName name="W7H1">#REF!</definedName>
    <definedName name="W7H10" localSheetId="5">#REF!</definedName>
    <definedName name="W7H10">#REF!</definedName>
    <definedName name="W7H2" localSheetId="5">#REF!</definedName>
    <definedName name="W7H2">#REF!</definedName>
    <definedName name="W7H3" localSheetId="5">#REF!</definedName>
    <definedName name="W7H3">#REF!</definedName>
    <definedName name="W7H4" localSheetId="5">#REF!</definedName>
    <definedName name="W7H4">#REF!</definedName>
    <definedName name="W7H5" localSheetId="5">#REF!</definedName>
    <definedName name="W7H5">#REF!</definedName>
    <definedName name="W7H6" localSheetId="5">#REF!</definedName>
    <definedName name="W7H6">#REF!</definedName>
    <definedName name="W7H7" localSheetId="5">#REF!</definedName>
    <definedName name="W7H7">#REF!</definedName>
    <definedName name="W7H8" localSheetId="5">#REF!</definedName>
    <definedName name="W7H8">#REF!</definedName>
    <definedName name="W7H9" localSheetId="5">#REF!</definedName>
    <definedName name="W7H9">#REF!</definedName>
    <definedName name="W7L" localSheetId="5">#REF!</definedName>
    <definedName name="W7L">#REF!</definedName>
    <definedName name="W7R" localSheetId="5">#REF!</definedName>
    <definedName name="W7R">#REF!</definedName>
    <definedName name="W8H" localSheetId="5">#REF!</definedName>
    <definedName name="W8H">#REF!</definedName>
    <definedName name="W8H1" localSheetId="5">#REF!</definedName>
    <definedName name="W8H1">#REF!</definedName>
    <definedName name="W8H10" localSheetId="5">#REF!</definedName>
    <definedName name="W8H10">#REF!</definedName>
    <definedName name="W8H2" localSheetId="5">#REF!</definedName>
    <definedName name="W8H2">#REF!</definedName>
    <definedName name="W8H3" localSheetId="5">#REF!</definedName>
    <definedName name="W8H3">#REF!</definedName>
    <definedName name="W8H4" localSheetId="5">#REF!</definedName>
    <definedName name="W8H4">#REF!</definedName>
    <definedName name="W8H5" localSheetId="5">#REF!</definedName>
    <definedName name="W8H5">#REF!</definedName>
    <definedName name="W8H6" localSheetId="5">#REF!</definedName>
    <definedName name="W8H6">#REF!</definedName>
    <definedName name="W8H7" localSheetId="5">#REF!</definedName>
    <definedName name="W8H7">#REF!</definedName>
    <definedName name="W8H8" localSheetId="5">#REF!</definedName>
    <definedName name="W8H8">#REF!</definedName>
    <definedName name="W8H9" localSheetId="5">#REF!</definedName>
    <definedName name="W8H9">#REF!</definedName>
    <definedName name="W8L" localSheetId="5">#REF!</definedName>
    <definedName name="W8L">#REF!</definedName>
    <definedName name="W8R" localSheetId="5">#REF!</definedName>
    <definedName name="W8R">#REF!</definedName>
    <definedName name="W9H" localSheetId="5">#REF!</definedName>
    <definedName name="W9H">#REF!</definedName>
    <definedName name="W9H1" localSheetId="5">#REF!</definedName>
    <definedName name="W9H1">#REF!</definedName>
    <definedName name="W9H10" localSheetId="5">#REF!</definedName>
    <definedName name="W9H10">#REF!</definedName>
    <definedName name="W9H2" localSheetId="5">#REF!</definedName>
    <definedName name="W9H2">#REF!</definedName>
    <definedName name="W9H3" localSheetId="5">#REF!</definedName>
    <definedName name="W9H3">#REF!</definedName>
    <definedName name="W9H4" localSheetId="5">#REF!</definedName>
    <definedName name="W9H4">#REF!</definedName>
    <definedName name="W9H5" localSheetId="5">#REF!</definedName>
    <definedName name="W9H5">#REF!</definedName>
    <definedName name="W9H6" localSheetId="5">#REF!</definedName>
    <definedName name="W9H6">#REF!</definedName>
    <definedName name="W9H7" localSheetId="5">#REF!</definedName>
    <definedName name="W9H7">#REF!</definedName>
    <definedName name="W9H8" localSheetId="5">#REF!</definedName>
    <definedName name="W9H8">#REF!</definedName>
    <definedName name="W9H9" localSheetId="5">#REF!</definedName>
    <definedName name="W9H9">#REF!</definedName>
    <definedName name="W9L" localSheetId="5">#REF!</definedName>
    <definedName name="W9L">#REF!</definedName>
    <definedName name="W9R" localSheetId="5">#REF!</definedName>
    <definedName name="W9R">#REF!</definedName>
    <definedName name="WA" localSheetId="5">#REF!</definedName>
    <definedName name="WA">#REF!</definedName>
    <definedName name="WAA" localSheetId="5">#REF!</definedName>
    <definedName name="WAA">#REF!</definedName>
    <definedName name="WAAA" localSheetId="5">#REF!</definedName>
    <definedName name="WAAA">#REF!</definedName>
    <definedName name="WALE" localSheetId="5">#REF!</definedName>
    <definedName name="WALE">#REF!</definedName>
    <definedName name="wale_e" localSheetId="5">#REF!</definedName>
    <definedName name="wale_e">#REF!</definedName>
    <definedName name="wale_ea" localSheetId="5">#REF!</definedName>
    <definedName name="wale_ea">#REF!</definedName>
    <definedName name="WALL" localSheetId="5">#REF!</definedName>
    <definedName name="WALL">#REF!</definedName>
    <definedName name="WALL_FIN" localSheetId="5">#REF!</definedName>
    <definedName name="WALL_FIN">#REF!</definedName>
    <definedName name="WALLHP" localSheetId="5">#REF!</definedName>
    <definedName name="WALLHP">#REF!</definedName>
    <definedName name="WallLen" localSheetId="5">#REF!</definedName>
    <definedName name="WallLen">#REF!</definedName>
    <definedName name="Was" localSheetId="5">#REF!</definedName>
    <definedName name="Was">#REF!</definedName>
    <definedName name="WB" localSheetId="5">#REF!</definedName>
    <definedName name="WB">#REF!</definedName>
    <definedName name="WB.1" localSheetId="5">#REF!</definedName>
    <definedName name="WB.1">#REF!</definedName>
    <definedName name="WB.2" localSheetId="5">#REF!</definedName>
    <definedName name="WB.2">#REF!</definedName>
    <definedName name="WB.3" localSheetId="5">#REF!</definedName>
    <definedName name="WB.3">#REF!</definedName>
    <definedName name="Wbase" localSheetId="5">#REF!</definedName>
    <definedName name="Wbase">#REF!</definedName>
    <definedName name="WBB" localSheetId="5">#REF!</definedName>
    <definedName name="WBB">#REF!</definedName>
    <definedName name="wbeta" localSheetId="5">#REF!</definedName>
    <definedName name="wbeta">#REF!</definedName>
    <definedName name="WC" localSheetId="5">#REF!</definedName>
    <definedName name="WC">#REF!</definedName>
    <definedName name="WCC" localSheetId="5">#REF!</definedName>
    <definedName name="WCC">#REF!</definedName>
    <definedName name="Wcon" localSheetId="5">#REF!</definedName>
    <definedName name="Wcon">#REF!</definedName>
    <definedName name="WCP" localSheetId="5">#REF!</definedName>
    <definedName name="WCP">#REF!</definedName>
    <definedName name="WCSD" localSheetId="5">#REF!</definedName>
    <definedName name="WCSD">#REF!</definedName>
    <definedName name="WD" localSheetId="5">#REF!</definedName>
    <definedName name="WD">#REF!</definedName>
    <definedName name="wd_3" localSheetId="5">#REF!</definedName>
    <definedName name="wd_3">#REF!</definedName>
    <definedName name="wd_6" localSheetId="5">#REF!</definedName>
    <definedName name="wd_6">#REF!</definedName>
    <definedName name="wd_7" localSheetId="5">#REF!</definedName>
    <definedName name="wd_7">#REF!</definedName>
    <definedName name="wd_8" localSheetId="5">#REF!</definedName>
    <definedName name="wd_8">#REF!</definedName>
    <definedName name="WD_P" localSheetId="5">#REF!</definedName>
    <definedName name="WD_P">#REF!</definedName>
    <definedName name="WD_W" localSheetId="5">#REF!</definedName>
    <definedName name="WD_W">#REF!</definedName>
    <definedName name="wdc" localSheetId="5">#REF!</definedName>
    <definedName name="wdc">#REF!</definedName>
    <definedName name="WDF">{"'공사부문'!$A$6:$A$32"}</definedName>
    <definedName name="wdg" localSheetId="5">#REF!</definedName>
    <definedName name="wdg">#REF!</definedName>
    <definedName name="wdjdks" localSheetId="5">#REF!</definedName>
    <definedName name="wdjdks">#REF!</definedName>
    <definedName name="WDRFSD" localSheetId="5">#REF!</definedName>
    <definedName name="WDRFSD">#REF!</definedName>
    <definedName name="WDS" localSheetId="5">#REF!</definedName>
    <definedName name="WDS">#REF!</definedName>
    <definedName name="we" localSheetId="5">#REF!</definedName>
    <definedName name="we">#REF!</definedName>
    <definedName name="WEb" localSheetId="5">#REF!</definedName>
    <definedName name="WEb">#REF!</definedName>
    <definedName name="WEb_1" localSheetId="5">#REF!</definedName>
    <definedName name="WEb_1">#REF!</definedName>
    <definedName name="webc" localSheetId="5">#REF!</definedName>
    <definedName name="webc">#REF!</definedName>
    <definedName name="webh" localSheetId="5">#REF!</definedName>
    <definedName name="webh">#REF!</definedName>
    <definedName name="webp" localSheetId="5">#REF!</definedName>
    <definedName name="webp">#REF!</definedName>
    <definedName name="WEc" localSheetId="5">#REF!</definedName>
    <definedName name="WEc">#REF!</definedName>
    <definedName name="WEc_1" localSheetId="5">#REF!</definedName>
    <definedName name="WEc_1">#REF!</definedName>
    <definedName name="WEDDF" localSheetId="5">#REF!</definedName>
    <definedName name="WEDDF">#REF!</definedName>
    <definedName name="WEEEE" hidden="1">{#N/A,#N/A,FALSE,"조골재"}</definedName>
    <definedName name="WEERRRRRRRRRRRRRRRRR" localSheetId="5">#REF!</definedName>
    <definedName name="WEERRRRRRRRRRRRRRRRR">#REF!</definedName>
    <definedName name="WEEW" localSheetId="5">#REF!</definedName>
    <definedName name="WEEW">#REF!</definedName>
    <definedName name="WEF" localSheetId="5">BLCH</definedName>
    <definedName name="WEF">BLCH</definedName>
    <definedName name="wefd" localSheetId="5">#REF!</definedName>
    <definedName name="wefd">#REF!</definedName>
    <definedName name="WEI" localSheetId="5">#REF!</definedName>
    <definedName name="WEI">#REF!</definedName>
    <definedName name="WEl1_1" localSheetId="5">#REF!</definedName>
    <definedName name="WEl1_1">#REF!</definedName>
    <definedName name="WEl2_1" localSheetId="5">#REF!</definedName>
    <definedName name="WEl2_1">#REF!</definedName>
    <definedName name="WEl3_1" localSheetId="5">#REF!</definedName>
    <definedName name="WEl3_1">#REF!</definedName>
    <definedName name="WEl4_1" localSheetId="5">#REF!</definedName>
    <definedName name="WEl4_1">#REF!</definedName>
    <definedName name="WEl5_1" localSheetId="5">#REF!</definedName>
    <definedName name="WEl5_1">#REF!</definedName>
    <definedName name="WEo" localSheetId="5">#REF!</definedName>
    <definedName name="WEo">#REF!</definedName>
    <definedName name="WEQ" localSheetId="5">#REF!</definedName>
    <definedName name="WEQ">#REF!</definedName>
    <definedName name="WEQEWQ" localSheetId="5">#REF!</definedName>
    <definedName name="WEQEWQ">#REF!</definedName>
    <definedName name="WEQW" localSheetId="5">#REF!</definedName>
    <definedName name="WEQW">#REF!</definedName>
    <definedName name="weqwe" localSheetId="5">#REF!</definedName>
    <definedName name="weqwe">#REF!</definedName>
    <definedName name="WEQWEWE" localSheetId="5">#REF!</definedName>
    <definedName name="WEQWEWE">#REF!</definedName>
    <definedName name="WEQWEWQE" localSheetId="5">#REF!</definedName>
    <definedName name="WEQWEWQE">#REF!</definedName>
    <definedName name="wer" hidden="1">{#N/A,#N/A,FALSE,"골재소요량";#N/A,#N/A,FALSE,"골재소요량"}</definedName>
    <definedName name="wer_1" hidden="1">{#N/A,#N/A,FALSE,"골재소요량";#N/A,#N/A,FALSE,"골재소요량"}</definedName>
    <definedName name="wereqw" localSheetId="5">#REF!</definedName>
    <definedName name="wereqw">#REF!</definedName>
    <definedName name="WEREWRWE" localSheetId="5">#REF!</definedName>
    <definedName name="WEREWRWE">#REF!</definedName>
    <definedName name="WERF" localSheetId="5">#REF!</definedName>
    <definedName name="WERF">#REF!</definedName>
    <definedName name="WERFE" localSheetId="5">#REF!</definedName>
    <definedName name="WERFE">#REF!</definedName>
    <definedName name="werfew" localSheetId="5">BlankMacro1</definedName>
    <definedName name="werfew">BlankMacro1</definedName>
    <definedName name="WERFH" localSheetId="5">#REF!</definedName>
    <definedName name="WERFH">#REF!</definedName>
    <definedName name="werg" localSheetId="5">#REF!</definedName>
    <definedName name="werg">#REF!</definedName>
    <definedName name="WERH" localSheetId="5">#REF!</definedName>
    <definedName name="WERH">#REF!</definedName>
    <definedName name="WERHCV" localSheetId="5">#REF!</definedName>
    <definedName name="WERHCV">#REF!</definedName>
    <definedName name="WERQW" localSheetId="5">#REF!</definedName>
    <definedName name="WERQW">#REF!</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H" localSheetId="5">#REF!</definedName>
    <definedName name="WERTH">#REF!</definedName>
    <definedName name="WERTQ" localSheetId="5">#REF!</definedName>
    <definedName name="WERTQ">#REF!</definedName>
    <definedName name="WERW" localSheetId="5">#REF!</definedName>
    <definedName name="WERW">#REF!</definedName>
    <definedName name="WERWEQ" localSheetId="5">#REF!</definedName>
    <definedName name="WERWEQ">#REF!</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sdd" localSheetId="5">#REF!</definedName>
    <definedName name="wessdd">#REF!</definedName>
    <definedName name="WETJYCBF" localSheetId="5">#REF!</definedName>
    <definedName name="WETJYCBF">#REF!</definedName>
    <definedName name="wetm" localSheetId="5">#REF!</definedName>
    <definedName name="wetm">#REF!</definedName>
    <definedName name="wettt3" localSheetId="5">BlankMacro1</definedName>
    <definedName name="wettt3">BlankMacro1</definedName>
    <definedName name="wetuyre" localSheetId="5">BlankMacro1</definedName>
    <definedName name="wetuyre">BlankMacro1</definedName>
    <definedName name="WETXC" localSheetId="5">#REF!</definedName>
    <definedName name="WETXC">#REF!</definedName>
    <definedName name="wew">{"Book1","부대-(표지판,데리,가드).xls","부대-(낙,차,중분대).xls"}</definedName>
    <definedName name="WEWQE" localSheetId="5">#REF!</definedName>
    <definedName name="WEWQE">#REF!</definedName>
    <definedName name="wey">{"'산출근거'!$B$4:$D$8"}</definedName>
    <definedName name="WF" localSheetId="5">#REF!</definedName>
    <definedName name="WF">#REF!</definedName>
    <definedName name="WFF" localSheetId="5">#REF!</definedName>
    <definedName name="WFF">#REF!</definedName>
    <definedName name="WFN" localSheetId="5">#REF!</definedName>
    <definedName name="WFN">#REF!</definedName>
    <definedName name="WfpCon" localSheetId="5">#REF!</definedName>
    <definedName name="WfpCon">#REF!</definedName>
    <definedName name="WFREDG" localSheetId="5">#REF!</definedName>
    <definedName name="WFREDG">#REF!</definedName>
    <definedName name="WFRQW" localSheetId="5">#REF!</definedName>
    <definedName name="WFRQW">#REF!</definedName>
    <definedName name="wfs" localSheetId="5">#REF!</definedName>
    <definedName name="wfs">#REF!</definedName>
    <definedName name="WFSD" localSheetId="5">#REF!</definedName>
    <definedName name="WFSD">#REF!</definedName>
    <definedName name="WH" localSheetId="5">#REF!</definedName>
    <definedName name="WH">#REF!</definedName>
    <definedName name="WH.1" localSheetId="5">#REF!</definedName>
    <definedName name="WH.1">#REF!</definedName>
    <definedName name="WH.2" localSheetId="5">#REF!</definedName>
    <definedName name="WH.2">#REF!</definedName>
    <definedName name="WH.3" localSheetId="5">#REF!</definedName>
    <definedName name="WH.3">#REF!</definedName>
    <definedName name="WHTN" localSheetId="5">#REF!</definedName>
    <definedName name="WHTN">#REF!</definedName>
    <definedName name="WHW" localSheetId="5">#REF!</definedName>
    <definedName name="WHW">#REF!</definedName>
    <definedName name="wid" localSheetId="5">#REF!</definedName>
    <definedName name="wid">#REF!</definedName>
    <definedName name="win.VESSEL"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in.VESSEL_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ind1" localSheetId="5">#REF!</definedName>
    <definedName name="wind1">#REF!</definedName>
    <definedName name="WIND1_H" localSheetId="5">#REF!</definedName>
    <definedName name="WIND1_H">#REF!</definedName>
    <definedName name="WIND1_W" localSheetId="5">#REF!</definedName>
    <definedName name="WIND1_W">#REF!</definedName>
    <definedName name="wind2" localSheetId="5">#REF!</definedName>
    <definedName name="wind2">#REF!</definedName>
    <definedName name="WIND2_H" localSheetId="5">#REF!</definedName>
    <definedName name="WIND2_H">#REF!</definedName>
    <definedName name="WIND2_W" localSheetId="5">#REF!</definedName>
    <definedName name="WIND2_W">#REF!</definedName>
    <definedName name="wing_l" localSheetId="5">#REF!</definedName>
    <definedName name="wing_l">#REF!</definedName>
    <definedName name="WING_T" localSheetId="5">#REF!</definedName>
    <definedName name="WING_T">#REF!</definedName>
    <definedName name="WIRE" localSheetId="5">#REF!</definedName>
    <definedName name="WIRE">#REF!</definedName>
    <definedName name="WIS단가비교" hidden="1">{#N/A,#N/A,TRUE,"토적및재료집계";#N/A,#N/A,TRUE,"토적및재료집계";#N/A,#N/A,TRUE,"단위량"}</definedName>
    <definedName name="wj5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JA" localSheetId="5">#REF!</definedName>
    <definedName name="WJA">#REF!</definedName>
    <definedName name="wk" localSheetId="5">#REF!</definedName>
    <definedName name="wk">#REF!</definedName>
    <definedName name="WKD" localSheetId="5">#REF!</definedName>
    <definedName name="WKD">#REF!</definedName>
    <definedName name="wketjl23" hidden="1">{#N/A,#N/A,FALSE,"조골재"}</definedName>
    <definedName name="wkl" localSheetId="5">#REF!</definedName>
    <definedName name="wkl">#REF!</definedName>
    <definedName name="wkqcjf" localSheetId="5">#REF!</definedName>
    <definedName name="wkqcjf">#REF!</definedName>
    <definedName name="WL" localSheetId="5">#REF!</definedName>
    <definedName name="WL">#REF!</definedName>
    <definedName name="wla" localSheetId="5">#REF!</definedName>
    <definedName name="wla">#REF!</definedName>
    <definedName name="WLB" localSheetId="5">#REF!</definedName>
    <definedName name="WLB">#REF!</definedName>
    <definedName name="WLQ" hidden="1">{#N/A,#N/A,FALSE,"명세표"}</definedName>
    <definedName name="WLT" localSheetId="5">#REF!</definedName>
    <definedName name="WLT">#REF!</definedName>
    <definedName name="Wm" localSheetId="5">#REF!</definedName>
    <definedName name="Wm">#REF!</definedName>
    <definedName name="wm.조골재1" hidden="1">{#N/A,#N/A,FALSE,"조골재"}</definedName>
    <definedName name="wmghht" localSheetId="5">#REF!</definedName>
    <definedName name="wmghht">#REF!</definedName>
    <definedName name="wn" localSheetId="5">#REF!</definedName>
    <definedName name="wn">#REF!</definedName>
    <definedName name="wns" localSheetId="5">#REF!</definedName>
    <definedName name="wns">#REF!</definedName>
    <definedName name="WO" localSheetId="5">#REF!</definedName>
    <definedName name="WO">#REF!</definedName>
    <definedName name="WON" localSheetId="5">#REF!</definedName>
    <definedName name="WON">#REF!</definedName>
    <definedName name="woo_res2" localSheetId="5">#REF!</definedName>
    <definedName name="woo_res2">#REF!</definedName>
    <definedName name="wooform_res2" localSheetId="5">#REF!</definedName>
    <definedName name="wooform_res2">#REF!</definedName>
    <definedName name="wooform2" localSheetId="5">#REF!</definedName>
    <definedName name="wooform2">#REF!</definedName>
    <definedName name="woogi" localSheetId="5" hidden="1">#REF!</definedName>
    <definedName name="woogi" hidden="1">#REF!</definedName>
    <definedName name="woogi2" localSheetId="5" hidden="1">#REF!</definedName>
    <definedName name="woogi2" hidden="1">#REF!</definedName>
    <definedName name="woomort_res2" localSheetId="5">#REF!</definedName>
    <definedName name="woomort_res2">#REF!</definedName>
    <definedName name="woomort2" localSheetId="5">#REF!</definedName>
    <definedName name="woomort2">#REF!</definedName>
    <definedName name="Working_Days" localSheetId="5">#REF!</definedName>
    <definedName name="Working_Days">#REF!</definedName>
    <definedName name="Working_Hours" localSheetId="5">#REF!</definedName>
    <definedName name="Working_Hours">#REF!</definedName>
    <definedName name="WPP" localSheetId="5">#REF!</definedName>
    <definedName name="WPP">#REF!</definedName>
    <definedName name="wq" hidden="1">{#N/A,#N/A,FALSE,"2~8번"}</definedName>
    <definedName name="wqbfd" localSheetId="5">#REF!</definedName>
    <definedName name="wqbfd">#REF!</definedName>
    <definedName name="WQE" localSheetId="5">#REF!</definedName>
    <definedName name="WQE">#REF!</definedName>
    <definedName name="WQEQ" localSheetId="5">#REF!</definedName>
    <definedName name="WQEQ">#REF!</definedName>
    <definedName name="wqeqewqewqe" localSheetId="5">#REF!</definedName>
    <definedName name="wqeqewqewqe">#REF!</definedName>
    <definedName name="wqeqwe" localSheetId="5">#REF!</definedName>
    <definedName name="wqeqwe">#REF!</definedName>
    <definedName name="WQERH" localSheetId="5">#REF!</definedName>
    <definedName name="WQERH">#REF!</definedName>
    <definedName name="WQEWQ" localSheetId="5">#REF!</definedName>
    <definedName name="WQEWQ">#REF!</definedName>
    <definedName name="wqewqeqwewqeqwewq" localSheetId="5">#REF!</definedName>
    <definedName name="wqewqeqwewqeqwewq">#REF!</definedName>
    <definedName name="wqr" localSheetId="5">#REF!</definedName>
    <definedName name="wqr">#REF!</definedName>
    <definedName name="wqrdf" localSheetId="5">#REF!</definedName>
    <definedName name="wqrdf">#REF!</definedName>
    <definedName name="WQRE" localSheetId="5">BlankMacro1</definedName>
    <definedName name="WQRE">BlankMacro1</definedName>
    <definedName name="wqrrrrrrrrrrrrrrrrrrrrrrrrrr" localSheetId="5">#REF!</definedName>
    <definedName name="wqrrrrrrrrrrrrrrrrrrrrrrrrrr">#REF!</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QWE" localSheetId="5">#REF!</definedName>
    <definedName name="WQWE">#REF!</definedName>
    <definedName name="WR" localSheetId="5">#REF!</definedName>
    <definedName name="WR">#REF!</definedName>
    <definedName name="WR3W" localSheetId="5">#REF!</definedName>
    <definedName name="WR3W">#REF!</definedName>
    <definedName name="WRE" localSheetId="5">BlankMacro1</definedName>
    <definedName name="WRE">BlankMacro1</definedName>
    <definedName name="WRFDSZR" localSheetId="5">#REF!</definedName>
    <definedName name="WRFDSZR">#REF!</definedName>
    <definedName name="WRH" localSheetId="5">#REF!</definedName>
    <definedName name="WRH">#REF!</definedName>
    <definedName name="WRITE" hidden="1">{#N/A,#N/A,FALSE,"CCTV"}</definedName>
    <definedName name="wrn" hidden="1">{#N/A,#N/A,FALSE,"정산총괄 ";#N/A,#N/A,FALSE,"정산설명개착"}</definedName>
    <definedName name="wrn.0812ESC."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wrn.111." hidden="1">{#N/A,#N/A,FALSE,"제목"}</definedName>
    <definedName name="wrn.2번." hidden="1">{#N/A,#N/A,FALSE,"2~8번"}</definedName>
    <definedName name="wrn.2번._1" hidden="1">{#N/A,#N/A,FALSE,"2~8번"}</definedName>
    <definedName name="wrn.34건물기초." hidden="1">{#N/A,#N/A,FALSE,"집계";#N/A,#N/A,FALSE,"표지";#N/A,#N/A,FALSE,"터빈집계";#N/A,#N/A,FALSE,"터빈내역";#N/A,#N/A,FALSE,"주제어집계";#N/A,#N/A,FALSE,"주제어내역";#N/A,#N/A,FALSE,"보일러집계";#N/A,#N/A,FALSE,"보일러내역"}</definedName>
    <definedName name="wrn.97년._.사업계획._.및._.예산지침." hidden="1">{#N/A,#N/A,TRUE,"1";#N/A,#N/A,TRUE,"2";#N/A,#N/A,TRUE,"3";#N/A,#N/A,TRUE,"4";#N/A,#N/A,TRUE,"5";#N/A,#N/A,TRUE,"6";#N/A,#N/A,TRUE,"7"}</definedName>
    <definedName name="wrn.ac30prn." hidden="1">{#N/A,#N/A,FALSE,"별표20 ";#N/A,#N/A,FALSE,"부표";#N/A,#N/A,FALSE,"품셈내역";#N/A,#N/A,FALSE,"품셈집계";#N/A,#N/A,FALSE,"내역서";#N/A,#N/A,FALSE,"집계표";#N/A,#N/A,FALSE,"표지";#N/A,#N/A,FALSE,"별표총괄표"}</definedName>
    <definedName name="wrn.BM." hidden="1">{#N/A,#N/A,FALSE,"CCTV"}</definedName>
    <definedName name="wrn.DACOM._.광전송장치._.투찰가._.검토." hidden="1">{#N/A,#N/A,FALSE,"DAOCM 2차 검토"}</definedName>
    <definedName name="wrn.FIII._.HOOK._.UP._.견적서." hidden="1">{#N/A,#N/A,TRUE,"960318-1";#N/A,#N/A,TRUE,"960318-2";#N/A,#N/A,TRUE,"960318-3"}</definedName>
    <definedName name="wrn.REPORTS." hidden="1">{"RPTBAL",#N/A,FALSE,"00";"RPTCFLOW",#N/A,FALSE,"00";"RPTINC",#N/A,FALSE,"00";"RPTINVEST",#N/A,FALSE,"00";"RPTMEI",#N/A,FALSE,"00";"RPTMISC",#N/A,FALSE,"00";"RPTORD",#N/A,FALSE,"00";"RPTOVHD",#N/A,FALSE,"00";"RPTPPE",#N/A,FALSE,"00";"RPTYEWCAP",#N/A,FALSE,"00"}</definedName>
    <definedName name="wrn.STURUT._.검토." hidden="1">{#N/A,#N/A,TRUE,"H-PILE";#N/A,#N/A,TRUE,"WALE";#N/A,#N/A,TRUE,"STRUT";#N/A,#N/A,TRUE,"토류판";#N/A,#N/A,TRUE,"근입장검토"}</definedName>
    <definedName name="wrn.test1." hidden="1">{#N/A,#N/A,FALSE,"명세표"}</definedName>
    <definedName name="wrn.VESSEL및N2._.구입사양서."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wrn.각종보고서._.전체인쇄._.기본형."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수자원."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일반형."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토개공."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수량집계._.전체인쇄." hidden="1">{#N/A,#N/A,FALSE,"일위대가목록";#N/A,#N/A,FALSE,"산출근거목록";#N/A,#N/A,FALSE,"노무비";#N/A,#N/A,FALSE,"재료비";#N/A,#N/A,FALSE,"경비";#N/A,#N/A,FALSE,"기타";#N/A,#N/A,FALSE,"중기목록"}</definedName>
    <definedName name="wrn.건물기초."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설기계사업소._.상반기보고." hidden="1">{#N/A,#N/A,FALSE,"사업총괄";#N/A,#N/A,FALSE,"장비사업";#N/A,#N/A,FALSE,"철구사업";#N/A,#N/A,FALSE,"준설사업"}</definedName>
    <definedName name="wrn.견적서." hidden="1">{#N/A,#N/A,FALSE,"QUOT_960527"}</definedName>
    <definedName name="wrn.경비인쇄." hidden="1">{#N/A,#N/A,FALSE,"경비"}</definedName>
    <definedName name="wrn.골재소요량." hidden="1">{#N/A,#N/A,FALSE,"골재소요량";#N/A,#N/A,FALSE,"골재소요량"}</definedName>
    <definedName name="wrn.골재소요량._1" hidden="1">{#N/A,#N/A,FALSE,"골재소요량";#N/A,#N/A,FALSE,"골재소요량"}</definedName>
    <definedName name="wrn.공사설계서." hidden="1">{#N/A,#N/A,TRUE,"설계수량";#N/A,#N/A,TRUE,"예정공정표60";#N/A,#N/A,TRUE,"공사설명서";#N/A,#N/A,TRUE,"수량총괄";#N/A,#N/A,TRUE,"공사비예산서";#N/A,#N/A,TRUE,"공사계획서";#N/A,#N/A,TRUE,"품셈총괄";#N/A,#N/A,TRUE,"설계서표지"}</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육청." hidden="1">{#N/A,#N/A,FALSE,"전력간선"}</definedName>
    <definedName name="wrn.구조2." hidden="1">{#N/A,#N/A,FALSE,"구조2"}</definedName>
    <definedName name="wrn.기본." hidden="1">{#N/A,#N/A,FALSE,"강교";#N/A,#N/A,FALSE,"한전";#N/A,#N/A,FALSE,"중방";#N/A,#N/A,FALSE,"회소"}</definedName>
    <definedName name="wrn.기성." hidden="1">{#N/A,#N/A,FALSE,"신청통보";#N/A,#N/A,FALSE,"기성확인서";#N/A,#N/A,FALSE,"기성내역서"}</definedName>
    <definedName name="wrn.기초." hidden="1">{#N/A,#N/A,FALSE,"터빈집계";#N/A,#N/A,FALSE,"터빈내역";#N/A,#N/A,FALSE,"보일러집계";#N/A,#N/A,FALSE,"보일러내역"}</definedName>
    <definedName name="wrn.기타인쇄." hidden="1">{#N/A,#N/A,FALSE,"기타"}</definedName>
    <definedName name="wrn.노무비인쇄." hidden="1">{#N/A,#N/A,FALSE,"노무비"}</definedName>
    <definedName name="wrn.단가산출서."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wrn.단가표지." hidden="1">{#N/A,#N/A,FALSE,"단가표지"}</definedName>
    <definedName name="wrn.단가표지._1" hidden="1">{#N/A,#N/A,FALSE,"단가표지"}</definedName>
    <definedName name="wrn.ㅁㅁㅁ." hidden="1">{#N/A,#N/A,FALSE,"월공사비집계표양식 (7)";#N/A,#N/A,FALSE,"월공사비집계표양식 (7)"}</definedName>
    <definedName name="WRN.배수1" hidden="1">{#N/A,#N/A,FALSE,"배수1"}</definedName>
    <definedName name="wrn.배수1." hidden="1">{#N/A,#N/A,FALSE,"배수1"}</definedName>
    <definedName name="wrn.배수2." hidden="1">{#N/A,#N/A,FALSE,"배수2"}</definedName>
    <definedName name="wrn.변경예산." hidden="1">{#N/A,#N/A,FALSE,"변경관리예산";#N/A,#N/A,FALSE,"변경장비예산";#N/A,#N/A,FALSE,"변경준설예산";#N/A,#N/A,FALSE,"변경철구예산"}</definedName>
    <definedName name="wrn.보일러마감." hidden="1">{#N/A,#N/A,FALSE,"물가변동 (2)";#N/A,#N/A,FALSE,"공사비";#N/A,#N/A,FALSE,"사급";#N/A,#N/A,FALSE,"도급집계";#N/A,#N/A,FALSE,"재료비";#N/A,#N/A,FALSE,"노무비";#N/A,#N/A,FALSE,"경비"}</definedName>
    <definedName name="wrn.부대1." hidden="1">{#N/A,#N/A,FALSE,"부대1"}</definedName>
    <definedName name="wrn.부대2" hidden="1">{#N/A,#N/A,FALSE,"부대1"}</definedName>
    <definedName name="wrn.부대2." hidden="1">{#N/A,#N/A,FALSE,"부대2"}</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사업현황."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산출근거목록인쇄." hidden="1">{#N/A,#N/A,FALSE,"산출근거목록"}</definedName>
    <definedName name="wrn.산출근거인쇄." hidden="1">{#N/A,#N/A,FALSE,"산출근거"}</definedName>
    <definedName name="wrn.산출근거인쇄._.토개공변환." hidden="1">{#N/A,#N/A,FALSE,"산출근거변환"}</definedName>
    <definedName name="wrn.설계내역서인쇄." hidden="1">{#N/A,#N/A,FALSE,"설계내역서"}</definedName>
    <definedName name="wrn.속도." hidden="1">{#N/A,#N/A,FALSE,"속도"}</definedName>
    <definedName name="WRN.속도.2" hidden="1">{#N/A,#N/A,FALSE,"속도"}</definedName>
    <definedName name="wrn.손익._.보고." hidden="1">{#N/A,#N/A,TRUE,"손익보고"}</definedName>
    <definedName name="wrn.손익보고." hidden="1">{#N/A,#N/A,FALSE,"손익표지";#N/A,#N/A,FALSE,"손익계산";#N/A,#N/A,FALSE,"일반관리비";#N/A,#N/A,FALSE,"영업외수익";#N/A,#N/A,FALSE,"영업외비용";#N/A,#N/A,FALSE,"매출액";#N/A,#N/A,FALSE,"요약손익";#N/A,#N/A,FALSE,"요약대차";#N/A,#N/A,FALSE,"매출채권현황";#N/A,#N/A,FALSE,"매출채권명세"}</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수." hidden="1">{#N/A,"수불부",FALSE,"사급자재수불서";#N/A,"수불부",FALSE,"사급자재수불서"}</definedName>
    <definedName name="wrn.시행결의." hidden="1">{#N/A,#N/A,FALSE,"결의서";#N/A,#N/A,FALSE,"내역서";#N/A,#N/A,FALSE,"도급예상";#N/A,#N/A,FALSE,"시방서"}</definedName>
    <definedName name="wrn.신용찬." hidden="1">{#N/A,#N/A,TRUE,"토적및재료집계";#N/A,#N/A,TRUE,"토적및재료집계";#N/A,#N/A,TRUE,"단위량"}</definedName>
    <definedName name="wrn.업체별._.견적공사명." hidden="1">{"SJ - 기본 보기",#N/A,FALSE,"공사별 외주견적"}</definedName>
    <definedName name="wrn.연동제." hidden="1">{#N/A,#N/A,TRUE,"총괄"}</definedName>
    <definedName name="wrn.예상손익." hidden="1">{#N/A,#N/A,FALSE,"예상손익";#N/A,#N/A,FALSE,"관리분석";#N/A,#N/A,FALSE,"장비분석";#N/A,#N/A,FALSE,"준설분석";#N/A,#N/A,FALSE,"철구분석"}</definedName>
    <definedName name="wrn.외주기성." hidden="1">{#N/A,#N/A,FALSE,"신청통보";#N/A,#N/A,FALSE,"기성확인서";#N/A,#N/A,FALSE,"기성내역서"}</definedName>
    <definedName name="wrn.운반시간." hidden="1">{#N/A,#N/A,FALSE,"운반시간"}</definedName>
    <definedName name="wrn.운반시간._1" hidden="1">{#N/A,#N/A,FALSE,"운반시간"}</definedName>
    <definedName name="wrn.원가계산서인쇄." hidden="1">{#N/A,#N/A,FALSE,"원가계산서"}</definedName>
    <definedName name="wrn.이정표." hidden="1">{#N/A,#N/A,FALSE,"이정표"}</definedName>
    <definedName name="wrn.일위대가." hidden="1">{#N/A,#N/A,TRUE,"대가1"}</definedName>
    <definedName name="wrn.일위대가목록인쇄." hidden="1">{#N/A,#N/A,FALSE,"일위대가목록"}</definedName>
    <definedName name="wrn.일위대가인쇄." hidden="1">{#N/A,#N/A,FALSE,"일위대가"}</definedName>
    <definedName name="wrn.일위대가인쇄._.수자원변환." hidden="1">{#N/A,#N/A,FALSE,"일위대가변환"}</definedName>
    <definedName name="wrn.재료비인쇄." hidden="1">{#N/A,#N/A,FALSE,"재료비"}</definedName>
    <definedName name="wrn.전열선출서." hidden="1">{#N/A,#N/A,FALSE,"전열산출서"}</definedName>
    <definedName name="wrn.조골재." hidden="1">{#N/A,#N/A,FALSE,"조골재"}</definedName>
    <definedName name="wrn.조골재._1" hidden="1">{#N/A,#N/A,FALSE,"조골재"}</definedName>
    <definedName name="wrn.준공조서." hidden="1">{#N/A,#N/A,FALSE,"정산총괄 ";#N/A,#N/A,FALSE,"정산설명개착"}</definedName>
    <definedName name="wrn.중기목록인쇄." hidden="1">{#N/A,#N/A,FALSE,"중기목록"}</definedName>
    <definedName name="wrn.중기산출기초인쇄." hidden="1">{#N/A,#N/A,FALSE,"중기산출기초"}</definedName>
    <definedName name="wrn.중기인쇄." hidden="1">{#N/A,#N/A,FALSE,"중기"}</definedName>
    <definedName name="wrn.중기인쇄._.일반형변환." hidden="1">{#N/A,#N/A,FALSE,"중기변환"}</definedName>
    <definedName name="wrn.지수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철골집계표._.5칸." hidden="1">{#N/A,#N/A,FALSE,"Sheet1"}</definedName>
    <definedName name="wrn.토공1." hidden="1">{#N/A,#N/A,FALSE,"구조1"}</definedName>
    <definedName name="wrn.토공2." hidden="1">{#N/A,#N/A,FALSE,"토공2"}</definedName>
    <definedName name="wrn.통신지." hidden="1">{#N/A,#N/A,FALSE,"기안지";#N/A,#N/A,FALSE,"통신지"}</definedName>
    <definedName name="wrn.포장" hidden="1">{#N/A,#N/A,FALSE,"포장2"}</definedName>
    <definedName name="wrn.포장1." hidden="1">{#N/A,#N/A,FALSE,"포장1";#N/A,#N/A,FALSE,"포장1"}</definedName>
    <definedName name="wrn.포장2." hidden="1">{#N/A,#N/A,FALSE,"포장2"}</definedName>
    <definedName name="wrn.포장단가." hidden="1">{#N/A,#N/A,FALSE,"포장단가"}</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 hidden="1">{#N/A,#N/A,FALSE,"표지"}</definedName>
    <definedName name="wrn.표지목차." hidden="1">{#N/A,#N/A,FALSE,"표지목차"}</definedName>
    <definedName name="wrn.표지목차._1" hidden="1">{#N/A,#N/A,FALSE,"표지목차"}</definedName>
    <definedName name="wrn.혼합골재." hidden="1">{#N/A,#N/A,FALSE,"혼합골재"}</definedName>
    <definedName name="wrn.혼합골재._1" hidden="1">{#N/A,#N/A,FALSE,"혼합골재"}</definedName>
    <definedName name="wrn.황금동." hidden="1">{#N/A,#N/A,FALSE,"단면 제원"}</definedName>
    <definedName name="wrn.회선임차현황." hidden="1">{#N/A,#N/A,FALSE,"회선임차현황"}</definedName>
    <definedName name="wrtebq" localSheetId="5">#REF!</definedName>
    <definedName name="wrtebq">#REF!</definedName>
    <definedName name="wrty" hidden="1">{"'용역비'!$A$4:$C$8"}</definedName>
    <definedName name="wrtyrtyrt" hidden="1">{"'용역비'!$A$4:$C$8"}</definedName>
    <definedName name="wrtywrtywr" hidden="1">{"'용역비'!$A$4:$C$8"}</definedName>
    <definedName name="WRWERW" localSheetId="5">#REF!</definedName>
    <definedName name="WRWERW">#REF!</definedName>
    <definedName name="WRWR" localSheetId="5">#REF!</definedName>
    <definedName name="WRWR">#REF!</definedName>
    <definedName name="wry" localSheetId="5">#REF!</definedName>
    <definedName name="wry">#REF!</definedName>
    <definedName name="WS" localSheetId="5">#REF!</definedName>
    <definedName name="WS">#REF!</definedName>
    <definedName name="WS_L1" localSheetId="5">#REF!</definedName>
    <definedName name="WS_L1">#REF!</definedName>
    <definedName name="WS_L2" localSheetId="5">#REF!</definedName>
    <definedName name="WS_L2">#REF!</definedName>
    <definedName name="WS_L3" localSheetId="5">#REF!</definedName>
    <definedName name="WS_L3">#REF!</definedName>
    <definedName name="WSDWD" localSheetId="5">#REF!</definedName>
    <definedName name="WSDWD">#REF!</definedName>
    <definedName name="WSO" localSheetId="5">#REF!</definedName>
    <definedName name="WSO">#REF!</definedName>
    <definedName name="WSS" localSheetId="5">[25]날개벽!#REF!</definedName>
    <definedName name="WSS">[25]날개벽!#REF!</definedName>
    <definedName name="WST" localSheetId="5">#REF!</definedName>
    <definedName name="WST">#REF!</definedName>
    <definedName name="Wstem" localSheetId="5">#REF!</definedName>
    <definedName name="Wstem">#REF!</definedName>
    <definedName name="WSU" localSheetId="5">#REF!</definedName>
    <definedName name="WSU">#REF!</definedName>
    <definedName name="WSUM" localSheetId="5">#REF!</definedName>
    <definedName name="WSUM">#REF!</definedName>
    <definedName name="wsx" localSheetId="5">#REF!</definedName>
    <definedName name="wsx">#REF!</definedName>
    <definedName name="Ws삼" localSheetId="5">#REF!</definedName>
    <definedName name="Ws삼">#REF!</definedName>
    <definedName name="Ws이" localSheetId="5">#REF!</definedName>
    <definedName name="Ws이">#REF!</definedName>
    <definedName name="Ws일" localSheetId="5">#REF!</definedName>
    <definedName name="Ws일">#REF!</definedName>
    <definedName name="wt" localSheetId="5">BlankMacro1</definedName>
    <definedName name="wt">BlankMacro1</definedName>
    <definedName name="WT1B" localSheetId="5">#REF!</definedName>
    <definedName name="WT1B">#REF!</definedName>
    <definedName name="WT1BA" localSheetId="5">#REF!</definedName>
    <definedName name="WT1BA">#REF!</definedName>
    <definedName name="WT1BB" localSheetId="5">#REF!</definedName>
    <definedName name="WT1BB">#REF!</definedName>
    <definedName name="WT1H" localSheetId="5">#REF!</definedName>
    <definedName name="WT1H">#REF!</definedName>
    <definedName name="WT1HA" localSheetId="5">#REF!</definedName>
    <definedName name="WT1HA">#REF!</definedName>
    <definedName name="WT1HB" localSheetId="5">#REF!</definedName>
    <definedName name="WT1HB">#REF!</definedName>
    <definedName name="WT1HC" localSheetId="5">#REF!</definedName>
    <definedName name="WT1HC">#REF!</definedName>
    <definedName name="WT1T" localSheetId="5">#REF!</definedName>
    <definedName name="WT1T">#REF!</definedName>
    <definedName name="WT2B" localSheetId="5">#REF!</definedName>
    <definedName name="WT2B">#REF!</definedName>
    <definedName name="WT2BA" localSheetId="5">#REF!</definedName>
    <definedName name="WT2BA">#REF!</definedName>
    <definedName name="WT2BB" localSheetId="5">#REF!</definedName>
    <definedName name="WT2BB">#REF!</definedName>
    <definedName name="WT2BD" localSheetId="5">#REF!</definedName>
    <definedName name="WT2BD">#REF!</definedName>
    <definedName name="WT2H" localSheetId="5">#REF!</definedName>
    <definedName name="WT2H">#REF!</definedName>
    <definedName name="WT2HA" localSheetId="5">#REF!</definedName>
    <definedName name="WT2HA">#REF!</definedName>
    <definedName name="WT2HB" localSheetId="5">#REF!</definedName>
    <definedName name="WT2HB">#REF!</definedName>
    <definedName name="WT2HC" localSheetId="5">#REF!</definedName>
    <definedName name="WT2HC">#REF!</definedName>
    <definedName name="WT2HD" localSheetId="5">#REF!</definedName>
    <definedName name="WT2HD">#REF!</definedName>
    <definedName name="WT2HE" localSheetId="5">#REF!</definedName>
    <definedName name="WT2HE">#REF!</definedName>
    <definedName name="WT2HF" localSheetId="5">#REF!</definedName>
    <definedName name="WT2HF">#REF!</definedName>
    <definedName name="WT2T" localSheetId="5">#REF!</definedName>
    <definedName name="WT2T">#REF!</definedName>
    <definedName name="WT3BD" localSheetId="5">#REF!</definedName>
    <definedName name="WT3BD">#REF!</definedName>
    <definedName name="WT3H" localSheetId="5">#REF!</definedName>
    <definedName name="WT3H">#REF!</definedName>
    <definedName name="WT3HA" localSheetId="5">#REF!</definedName>
    <definedName name="WT3HA">#REF!</definedName>
    <definedName name="WT3HE" localSheetId="5">#REF!</definedName>
    <definedName name="WT3HE">#REF!</definedName>
    <definedName name="WT3HF" localSheetId="5">#REF!</definedName>
    <definedName name="WT3HF">#REF!</definedName>
    <definedName name="WT3T" localSheetId="5">#REF!</definedName>
    <definedName name="WT3T">#REF!</definedName>
    <definedName name="WTA" localSheetId="5">#REF!</definedName>
    <definedName name="WTA">#REF!</definedName>
    <definedName name="WTB" localSheetId="5">#REF!</definedName>
    <definedName name="WTB">#REF!</definedName>
    <definedName name="WTT" localSheetId="5">#REF!</definedName>
    <definedName name="WTT">#REF!</definedName>
    <definedName name="wtttttttttt" localSheetId="5">#REF!</definedName>
    <definedName name="wtttttttttt">#REF!</definedName>
    <definedName name="wtttttttttttt" localSheetId="5">#REF!</definedName>
    <definedName name="wtttttttttttt">#REF!</definedName>
    <definedName name="wtvegrh" hidden="1">{#N/A,#N/A,FALSE,"포장2"}</definedName>
    <definedName name="WTW" localSheetId="5">#REF!</definedName>
    <definedName name="WTW">#REF!</definedName>
    <definedName name="wuy" hidden="1">{"'용역비'!$A$4:$C$8"}</definedName>
    <definedName name="WVGHY" localSheetId="5">#REF!</definedName>
    <definedName name="WVGHY">#REF!</definedName>
    <definedName name="wvyh" hidden="1">{#N/A,#N/A,FALSE,"혼합골재"}</definedName>
    <definedName name="WW" localSheetId="5">#REF!</definedName>
    <definedName name="WW">#REF!</definedName>
    <definedName name="WWEE" localSheetId="5">#REF!</definedName>
    <definedName name="WWEE">#REF!</definedName>
    <definedName name="Wwml1" localSheetId="5">#REF!</definedName>
    <definedName name="Wwml1">#REF!</definedName>
    <definedName name="Wwml2" localSheetId="5">#REF!</definedName>
    <definedName name="Wwml2">#REF!</definedName>
    <definedName name="Wwml3" localSheetId="5">#REF!</definedName>
    <definedName name="Wwml3">#REF!</definedName>
    <definedName name="Wwml4" localSheetId="5">#REF!</definedName>
    <definedName name="Wwml4">#REF!</definedName>
    <definedName name="WWQW" localSheetId="5">#REF!</definedName>
    <definedName name="WWQW">#REF!</definedName>
    <definedName name="www" localSheetId="5">#REF!</definedName>
    <definedName name="www">#REF!</definedName>
    <definedName name="WWW.QH" hidden="1">{#N/A,#N/A,FALSE,"물가변동 (2)";#N/A,#N/A,FALSE,"공사비";#N/A,#N/A,FALSE,"사급";#N/A,#N/A,FALSE,"도급집계";#N/A,#N/A,FALSE,"재료비";#N/A,#N/A,FALSE,"노무비";#N/A,#N/A,FALSE,"경비"}</definedName>
    <definedName name="wwww" localSheetId="5" hidden="1">#REF!</definedName>
    <definedName name="wwww" hidden="1">#REF!</definedName>
    <definedName name="wwww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wwwww" hidden="1">{"'자리배치도'!$AG$1:$CI$28"}</definedName>
    <definedName name="WWWWWWWWWWW">#N/A</definedName>
    <definedName name="WWWWWWWWWWWW" localSheetId="5">#REF!</definedName>
    <definedName name="WWWWWWWWWWWW">#REF!</definedName>
    <definedName name="WWWWWWWWWWWWW" localSheetId="5">#REF!</definedName>
    <definedName name="WWWWWWWWWWWWW">#REF!</definedName>
    <definedName name="WWWWWWWWWWWWWWWW" localSheetId="5">#REF!</definedName>
    <definedName name="WWWWWWWWWWWWWWWW">#REF!</definedName>
    <definedName name="WWWWWWWWWWWWWWWWW" hidden="1">{#N/A,#N/A,FALSE,"포장2"}</definedName>
    <definedName name="wyeuro" localSheetId="5">#REF!</definedName>
    <definedName name="wyeuro">#REF!</definedName>
    <definedName name="wyyyyyyyy" localSheetId="5">#REF!</definedName>
    <definedName name="wyyyyyyyy">#REF!</definedName>
    <definedName name="WZ" localSheetId="5">BlankMacro1</definedName>
    <definedName name="WZ">BlankMacro1</definedName>
    <definedName name="W단면2차모멘트" localSheetId="5">#REF!</definedName>
    <definedName name="W단면2차모멘트">#REF!</definedName>
    <definedName name="W단면계수" localSheetId="5">#REF!</definedName>
    <definedName name="W단면계수">#REF!</definedName>
    <definedName name="W단면적" localSheetId="5">#REF!</definedName>
    <definedName name="W단면적">#REF!</definedName>
    <definedName name="w모멘트" localSheetId="5">#REF!</definedName>
    <definedName name="w모멘트">#REF!</definedName>
    <definedName name="w유효지간" localSheetId="5">#REF!</definedName>
    <definedName name="w유효지간">#REF!</definedName>
    <definedName name="W전단면적" localSheetId="5">#REF!</definedName>
    <definedName name="W전단면적">#REF!</definedName>
    <definedName name="W폭" localSheetId="5">#REF!</definedName>
    <definedName name="W폭">#REF!</definedName>
    <definedName name="W행" localSheetId="5">#REF!</definedName>
    <definedName name="W행">#REF!</definedName>
    <definedName name="x" localSheetId="5">#REF!</definedName>
    <definedName name="x">#REF!</definedName>
    <definedName name="X1A" localSheetId="5">#REF!</definedName>
    <definedName name="X1A">#REF!</definedName>
    <definedName name="X2_" localSheetId="5">#REF!</definedName>
    <definedName name="X2_">#REF!</definedName>
    <definedName name="X2A" localSheetId="5">#REF!</definedName>
    <definedName name="X2A">#REF!</definedName>
    <definedName name="X48호선_1_구조물철거집계표_국도48__List" localSheetId="5">#REF!</definedName>
    <definedName name="X48호선_1_구조물철거집계표_국도48__List">#REF!</definedName>
    <definedName name="X9701D_일위대가_List" localSheetId="5">#REF!</definedName>
    <definedName name="X9701D_일위대가_List">#REF!</definedName>
    <definedName name="XA" localSheetId="5">#REF!</definedName>
    <definedName name="XA">#REF!</definedName>
    <definedName name="XADF" localSheetId="5">#REF!</definedName>
    <definedName name="XADF">#REF!</definedName>
    <definedName name="XBGDGR" localSheetId="5">#REF!</definedName>
    <definedName name="XBGDGR">#REF!</definedName>
    <definedName name="XBTFRH" localSheetId="5">#REF!</definedName>
    <definedName name="XBTFRH">#REF!</definedName>
    <definedName name="XBXB" localSheetId="5">#REF!</definedName>
    <definedName name="XBXB">#REF!</definedName>
    <definedName name="XC" localSheetId="5">#REF!</definedName>
    <definedName name="XC">#REF!</definedName>
    <definedName name="XCBFVGSD" localSheetId="5">#REF!</definedName>
    <definedName name="XCBFVGSD">#REF!</definedName>
    <definedName name="XCBVF" localSheetId="5">#REF!</definedName>
    <definedName name="XCBVF">#REF!</definedName>
    <definedName name="XCCFD" hidden="1">{"'광피스표'!$A$3:$N$54"}</definedName>
    <definedName name="XCDF" localSheetId="5">BlankMacro1</definedName>
    <definedName name="XCDF">BlankMacro1</definedName>
    <definedName name="XCFV" localSheetId="5">#REF!</definedName>
    <definedName name="XCFV">#REF!</definedName>
    <definedName name="xcv" localSheetId="5">#REF!</definedName>
    <definedName name="xcv">#REF!</definedName>
    <definedName name="xcvb" hidden="1">{#N/A,#N/A,FALSE,"부대1"}</definedName>
    <definedName name="XCVBGSDFGSER" localSheetId="5" hidden="1">#REF!</definedName>
    <definedName name="XCVBGSDFGSER" hidden="1">#REF!</definedName>
    <definedName name="XCVCX" localSheetId="5">#REF!</definedName>
    <definedName name="XCVCX">#REF!</definedName>
    <definedName name="xcvd" localSheetId="5">#REF!</definedName>
    <definedName name="xcvd">#REF!</definedName>
    <definedName name="xcvdf" localSheetId="5">#REF!</definedName>
    <definedName name="xcvdf">#REF!</definedName>
    <definedName name="XCVDFV" localSheetId="5">#REF!</definedName>
    <definedName name="XCVDFV">#REF!</definedName>
    <definedName name="XCVDSDV" localSheetId="5">#REF!</definedName>
    <definedName name="XCVDSDV">#REF!</definedName>
    <definedName name="XCVSD" localSheetId="5">#REF!</definedName>
    <definedName name="XCVSD">#REF!</definedName>
    <definedName name="XCVSDFS" localSheetId="5">#REF!</definedName>
    <definedName name="XCVSDFS">#REF!</definedName>
    <definedName name="XCVSDVS" localSheetId="5">#REF!</definedName>
    <definedName name="XCVSDVS">#REF!</definedName>
    <definedName name="XCVSDVSD" localSheetId="5">#REF!</definedName>
    <definedName name="XCVSDVSD">#REF!</definedName>
    <definedName name="xcvx" localSheetId="5">#REF!</definedName>
    <definedName name="xcvx">#REF!</definedName>
    <definedName name="XCVXDCZ" localSheetId="5">#REF!</definedName>
    <definedName name="XCVXDCZ">#REF!</definedName>
    <definedName name="XCVXDFDS" localSheetId="5">#REF!</definedName>
    <definedName name="XCVXDFDS">#REF!</definedName>
    <definedName name="XCVXV" localSheetId="5">#REF!</definedName>
    <definedName name="XCVXV">#REF!</definedName>
    <definedName name="XCVXZD" localSheetId="5">#REF!</definedName>
    <definedName name="XCVXZD">#REF!</definedName>
    <definedName name="XCX">'[12]인건비 '!$B$2</definedName>
    <definedName name="XCXCFVXD" localSheetId="5">#REF!</definedName>
    <definedName name="XCXCFVXD">#REF!</definedName>
    <definedName name="XCZC" localSheetId="5">#REF!</definedName>
    <definedName name="XCZC">#REF!</definedName>
    <definedName name="xczcscs" localSheetId="5">#REF!</definedName>
    <definedName name="xczcscs">#REF!</definedName>
    <definedName name="XCZCZC" localSheetId="5">#REF!</definedName>
    <definedName name="XCZCZC">#REF!</definedName>
    <definedName name="XCZXx" localSheetId="5">#REF!</definedName>
    <definedName name="XCZXx">#REF!</definedName>
    <definedName name="xd" localSheetId="5">BlankMacro1</definedName>
    <definedName name="xd">BlankMacro1</definedName>
    <definedName name="xdd" localSheetId="5">BlankMacro1</definedName>
    <definedName name="xdd">BlankMacro1</definedName>
    <definedName name="xddd" localSheetId="5">BlankMacro1</definedName>
    <definedName name="xddd">BlankMacro1</definedName>
    <definedName name="XDDDDW" localSheetId="5">BlankMacro1</definedName>
    <definedName name="XDDDDW">BlankMacro1</definedName>
    <definedName name="XDDFE" localSheetId="5">BlankMacro1</definedName>
    <definedName name="XDDFE">BlankMacro1</definedName>
    <definedName name="XDER" localSheetId="5">#REF!</definedName>
    <definedName name="XDER">#REF!</definedName>
    <definedName name="XDFDGHR" localSheetId="5">#REF!</definedName>
    <definedName name="XDFDGHR">#REF!</definedName>
    <definedName name="XDFHERH" localSheetId="5">#REF!</definedName>
    <definedName name="XDFHERH">#REF!</definedName>
    <definedName name="XDG" localSheetId="5">#REF!</definedName>
    <definedName name="XDG">#REF!</definedName>
    <definedName name="XDGDRGR" localSheetId="5">#REF!</definedName>
    <definedName name="XDGDRGR">#REF!</definedName>
    <definedName name="XDGSG" localSheetId="5">#REF!</definedName>
    <definedName name="XDGSG">#REF!</definedName>
    <definedName name="XDV" localSheetId="5">BlankMacro1</definedName>
    <definedName name="XDV">BlankMacro1</definedName>
    <definedName name="xdvdss" localSheetId="5">#REF!</definedName>
    <definedName name="xdvdss">#REF!</definedName>
    <definedName name="XEEE" localSheetId="5">#REF!</definedName>
    <definedName name="XEEE">#REF!</definedName>
    <definedName name="xfe" localSheetId="5">#REF!</definedName>
    <definedName name="xfe">#REF!</definedName>
    <definedName name="xfx" localSheetId="5">BlankMacro1</definedName>
    <definedName name="xfx">BlankMacro1</definedName>
    <definedName name="XFY" localSheetId="5">#REF!</definedName>
    <definedName name="XFY">#REF!</definedName>
    <definedName name="XG" localSheetId="5">BlankMacro1</definedName>
    <definedName name="XG">BlankMacro1</definedName>
    <definedName name="XGAP1" localSheetId="5">#REF!</definedName>
    <definedName name="XGAP1">#REF!</definedName>
    <definedName name="XGDS" localSheetId="5">#REF!</definedName>
    <definedName name="XGDS">#REF!</definedName>
    <definedName name="xhrhd" hidden="1">{#N/A,#N/A,FALSE,"토공2"}</definedName>
    <definedName name="XKD" localSheetId="5">#REF!</definedName>
    <definedName name="XKD">#REF!</definedName>
    <definedName name="xm" localSheetId="5">#REF!</definedName>
    <definedName name="xm">#REF!</definedName>
    <definedName name="XNUM1" localSheetId="5">#REF!</definedName>
    <definedName name="XNUM1">#REF!</definedName>
    <definedName name="XNUM2" localSheetId="5">#REF!</definedName>
    <definedName name="XNUM2">#REF!</definedName>
    <definedName name="XS" localSheetId="5">#REF!</definedName>
    <definedName name="XS">#REF!</definedName>
    <definedName name="xsa" localSheetId="5">BlankMacro1</definedName>
    <definedName name="xsa">BlankMacro1</definedName>
    <definedName name="XSD" localSheetId="5">#REF!</definedName>
    <definedName name="XSD">#REF!</definedName>
    <definedName name="XSE" localSheetId="5">#REF!</definedName>
    <definedName name="XSE">#REF!</definedName>
    <definedName name="xszx" localSheetId="5">#REF!</definedName>
    <definedName name="xszx">#REF!</definedName>
    <definedName name="xv">{"Book1","부대-(표지판,데리,가드).xls","부대-(낙,차,중분대).xls"}</definedName>
    <definedName name="xvb" localSheetId="5">BlankMacro1</definedName>
    <definedName name="xvb">BlankMacro1</definedName>
    <definedName name="XVDSV" localSheetId="5">#REF!</definedName>
    <definedName name="XVDSV">#REF!</definedName>
    <definedName name="XVSDV" localSheetId="5">#REF!</definedName>
    <definedName name="XVSDV">#REF!</definedName>
    <definedName name="XVTGH" localSheetId="5">#REF!</definedName>
    <definedName name="XVTGH">#REF!</definedName>
    <definedName name="xx" localSheetId="5" hidden="1">#REF!</definedName>
    <definedName name="xx" hidden="1">#REF!</definedName>
    <definedName name="xxx" localSheetId="5">#REF!</definedName>
    <definedName name="xxx">#REF!</definedName>
    <definedName name="xxxx" localSheetId="5">CHOOSE(#REF!,총괄수량표!공무1과,총괄수량표!공무2과)</definedName>
    <definedName name="xxxx">CHOOSE(#REF!,[0]!공무1과,[0]!공무2과)</definedName>
    <definedName name="XXXXX" localSheetId="5">#REF!</definedName>
    <definedName name="XXXXX">#REF!</definedName>
    <definedName name="XXXXXX" hidden="1">{"'공사부문'!$A$6:$A$32"}</definedName>
    <definedName name="xy_cod_blk" localSheetId="5">#REF!</definedName>
    <definedName name="xy_cod_blk">#REF!</definedName>
    <definedName name="XZ" localSheetId="5">#REF!</definedName>
    <definedName name="XZ">#REF!</definedName>
    <definedName name="XZA">[0]!XZA</definedName>
    <definedName name="XZC">[0]!XZC</definedName>
    <definedName name="XZCFT" localSheetId="5">#REF!</definedName>
    <definedName name="XZCFT">#REF!</definedName>
    <definedName name="xzz" localSheetId="5">BlankMacro1</definedName>
    <definedName name="xzz">BlankMacro1</definedName>
    <definedName name="y" localSheetId="5">#REF!</definedName>
    <definedName name="y">#REF!</definedName>
    <definedName name="Y.S.KIM" localSheetId="5">#REF!,#REF!,#REF!,#REF!,#REF!,#REF!,#REF!,#REF!,#REF!,#REF!,#REF!,#REF!,#REF!,#REF!,#REF!,#REF!,#REF!,#REF!,#REF!</definedName>
    <definedName name="Y.S.KIM">#REF!,#REF!,#REF!,#REF!,#REF!,#REF!,#REF!,#REF!,#REF!,#REF!,#REF!,#REF!,#REF!,#REF!,#REF!,#REF!,#REF!,#REF!,#REF!</definedName>
    <definedName name="y_errchk" localSheetId="5">#REF!</definedName>
    <definedName name="y_errchk">#REF!</definedName>
    <definedName name="Y1Y" localSheetId="5">#REF!</definedName>
    <definedName name="Y1Y">#REF!</definedName>
    <definedName name="Y2Y" localSheetId="5">#REF!</definedName>
    <definedName name="Y2Y">#REF!</definedName>
    <definedName name="Y2Y1" localSheetId="5">#REF!</definedName>
    <definedName name="Y2Y1">#REF!</definedName>
    <definedName name="Y2Y2" localSheetId="5">#REF!</definedName>
    <definedName name="Y2Y2">#REF!</definedName>
    <definedName name="Y3Y" localSheetId="5">#REF!</definedName>
    <definedName name="Y3Y">#REF!</definedName>
    <definedName name="Y4EWW3R" localSheetId="5">#REF!</definedName>
    <definedName name="Y4EWW3R">#REF!</definedName>
    <definedName name="y5bewy5vgr" hidden="1">{#N/A,#N/A,FALSE,"운반시간"}</definedName>
    <definedName name="YA" localSheetId="5">#REF!</definedName>
    <definedName name="YA">#REF!</definedName>
    <definedName name="YB" localSheetId="5">#REF!</definedName>
    <definedName name="YB">#REF!</definedName>
    <definedName name="YBG견적서통" hidden="1">{#N/A,#N/A,TRUE,"손익보고"}</definedName>
    <definedName name="YC" localSheetId="5">#REF!</definedName>
    <definedName name="YC">#REF!</definedName>
    <definedName name="ych" localSheetId="5">#REF!</definedName>
    <definedName name="ych">#REF!</definedName>
    <definedName name="YD" localSheetId="5">[7]기본DATA!#REF!</definedName>
    <definedName name="YD">[7]기본DATA!#REF!</definedName>
    <definedName name="YE">#N/A</definedName>
    <definedName name="year" localSheetId="5">#REF!</definedName>
    <definedName name="year">#REF!</definedName>
    <definedName name="yed" localSheetId="5">BlankMacro1</definedName>
    <definedName name="yed">BlankMacro1</definedName>
    <definedName name="YEKA">#N/A</definedName>
    <definedName name="YERASDVD" localSheetId="5">#REF!</definedName>
    <definedName name="YERASDVD">#REF!</definedName>
    <definedName name="YERD" localSheetId="5">#REF!</definedName>
    <definedName name="YERD">#REF!</definedName>
    <definedName name="YERGDRDD" localSheetId="5">#REF!</definedName>
    <definedName name="YERGDRDD">#REF!</definedName>
    <definedName name="YFF" localSheetId="5">#REF!</definedName>
    <definedName name="YFF">#REF!</definedName>
    <definedName name="YFU" hidden="1">{"'용역비'!$A$4:$C$8"}</definedName>
    <definedName name="yful.gk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ygfdtrg" localSheetId="5">#REF!</definedName>
    <definedName name="ygfdtrg">#REF!</definedName>
    <definedName name="YH" localSheetId="5">#REF!</definedName>
    <definedName name="YH">#REF!</definedName>
    <definedName name="YHJ" localSheetId="5">#REF!</definedName>
    <definedName name="YHJ">#REF!</definedName>
    <definedName name="yhn" localSheetId="5">#REF!</definedName>
    <definedName name="yhn">#REF!</definedName>
    <definedName name="yhr" localSheetId="5">BlankMacro1</definedName>
    <definedName name="yhr">BlankMacro1</definedName>
    <definedName name="yhrtu" localSheetId="5">BlankMacro1</definedName>
    <definedName name="yhrtu">BlankMacro1</definedName>
    <definedName name="yitd" localSheetId="5">#REF!</definedName>
    <definedName name="yitd">#REF!</definedName>
    <definedName name="YITSQ" localSheetId="5">#REF!</definedName>
    <definedName name="YITSQ">#REF!</definedName>
    <definedName name="yiulk" localSheetId="5">BlankMacro1</definedName>
    <definedName name="yiulk">BlankMacro1</definedName>
    <definedName name="yj" localSheetId="5">#REF!</definedName>
    <definedName name="yj">#REF!</definedName>
    <definedName name="yjdjn" hidden="1">{#N/A,#N/A,FALSE,"표지목차"}</definedName>
    <definedName name="YJUYGH" localSheetId="5">#REF!</definedName>
    <definedName name="YJUYGH">#REF!</definedName>
    <definedName name="YKGFN" localSheetId="5">#REF!</definedName>
    <definedName name="YKGFN">#REF!</definedName>
    <definedName name="YKT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YL" hidden="1">{"'용역비'!$A$4:$C$8"}</definedName>
    <definedName name="YOO" localSheetId="5">#REF!</definedName>
    <definedName name="YOO">#REF!</definedName>
    <definedName name="yoo10" localSheetId="5">#REF!</definedName>
    <definedName name="yoo10">#REF!</definedName>
    <definedName name="yoo2" localSheetId="5">#REF!</definedName>
    <definedName name="yoo2">#REF!</definedName>
    <definedName name="yoo3" localSheetId="5">#REF!</definedName>
    <definedName name="yoo3">#REF!</definedName>
    <definedName name="yoo4" localSheetId="5">#REF!</definedName>
    <definedName name="yoo4">#REF!</definedName>
    <definedName name="YOO5" localSheetId="5">#REF!</definedName>
    <definedName name="YOO5">#REF!</definedName>
    <definedName name="YOO6" localSheetId="5">#REF!</definedName>
    <definedName name="YOO6">#REF!</definedName>
    <definedName name="YOO7" localSheetId="5">#REF!</definedName>
    <definedName name="YOO7">#REF!</definedName>
    <definedName name="yoo8" localSheetId="5">#REF!</definedName>
    <definedName name="yoo8">#REF!</definedName>
    <definedName name="YOO9" localSheetId="5">#REF!</definedName>
    <definedName name="YOO9">#REF!</definedName>
    <definedName name="YOON" localSheetId="5">#REF!</definedName>
    <definedName name="YOON">#REF!</definedName>
    <definedName name="YOON2" localSheetId="5">#REF!</definedName>
    <definedName name="YOON2">#REF!</definedName>
    <definedName name="YOON3" localSheetId="5">#REF!</definedName>
    <definedName name="YOON3">#REF!</definedName>
    <definedName name="YOON4" localSheetId="5">#REF!</definedName>
    <definedName name="YOON4">#REF!</definedName>
    <definedName name="YOUNG" localSheetId="5">#REF!</definedName>
    <definedName name="YOUNG">#REF!</definedName>
    <definedName name="yr" localSheetId="5">BlankMacro1</definedName>
    <definedName name="yr">BlankMacro1</definedName>
    <definedName name="YREGSD" localSheetId="5">#REF!</definedName>
    <definedName name="YREGSD">#REF!</definedName>
    <definedName name="YRETE" localSheetId="5">#REF!</definedName>
    <definedName name="YRETE">#REF!</definedName>
    <definedName name="YRETER" localSheetId="5">#REF!</definedName>
    <definedName name="YRETER">#REF!</definedName>
    <definedName name="yrtgftr" localSheetId="5">#REF!</definedName>
    <definedName name="yrtgftr">#REF!</definedName>
    <definedName name="ysu" localSheetId="5">#REF!</definedName>
    <definedName name="ysu">#REF!</definedName>
    <definedName name="yt" localSheetId="5">#REF!</definedName>
    <definedName name="yt">#REF!</definedName>
    <definedName name="ytbty" localSheetId="5">#REF!</definedName>
    <definedName name="ytbty">#REF!</definedName>
    <definedName name="ytdh" hidden="1">{#N/A,#N/A,FALSE,"혼합골재"}</definedName>
    <definedName name="ytdkn"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YTKYKYT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ytrre" localSheetId="5">BlankMacro1</definedName>
    <definedName name="ytrre">BlankMacro1</definedName>
    <definedName name="ytrrrrrrr" localSheetId="5">#REF!</definedName>
    <definedName name="ytrrrrrrr">#REF!</definedName>
    <definedName name="ytu" localSheetId="5">#REF!</definedName>
    <definedName name="ytu">#REF!</definedName>
    <definedName name="YTUYTUY" localSheetId="5">#REF!</definedName>
    <definedName name="YTUYTUY">#REF!</definedName>
    <definedName name="YTY" localSheetId="5">#REF!</definedName>
    <definedName name="YTY">#REF!</definedName>
    <definedName name="ytytytyty" localSheetId="5" hidden="1">#REF!</definedName>
    <definedName name="ytytytyty" hidden="1">#REF!</definedName>
    <definedName name="yu" localSheetId="5">BlankMacro1</definedName>
    <definedName name="yu">BlankMacro1</definedName>
    <definedName name="YUH" localSheetId="5">#REF!</definedName>
    <definedName name="YUH">#REF!</definedName>
    <definedName name="YUI" localSheetId="5">#REF!</definedName>
    <definedName name="YUI">#REF!</definedName>
    <definedName name="yuim" localSheetId="5">BlankMacro1</definedName>
    <definedName name="yuim">BlankMacro1</definedName>
    <definedName name="yuiop" localSheetId="5">BlankMacro1</definedName>
    <definedName name="yuiop">BlankMacro1</definedName>
    <definedName name="yuiyi" localSheetId="5">BlankMacro1</definedName>
    <definedName name="yuiyi">BlankMacro1</definedName>
    <definedName name="YUJ" localSheetId="5">#REF!</definedName>
    <definedName name="YUJ">#REF!</definedName>
    <definedName name="YUK" hidden="1">{"'용역비'!$A$4:$C$8"}</definedName>
    <definedName name="YUKOI" hidden="1">{"'용역비'!$A$4:$C$8"}</definedName>
    <definedName name="yulylf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yuo7" localSheetId="5">#REF!</definedName>
    <definedName name="yuo7">#REF!</definedName>
    <definedName name="YURUNA" localSheetId="5">#REF!</definedName>
    <definedName name="YURUNA">#REF!</definedName>
    <definedName name="YURUNE" localSheetId="5">#REF!</definedName>
    <definedName name="YURUNE">#REF!</definedName>
    <definedName name="YUTYU" localSheetId="5">#REF!</definedName>
    <definedName name="YUTYU">#REF!</definedName>
    <definedName name="YUTYUTY" localSheetId="5">#REF!</definedName>
    <definedName name="YUTYUTY">#REF!</definedName>
    <definedName name="yuuio" localSheetId="5">BlankMacro1</definedName>
    <definedName name="yuuio">BlankMacro1</definedName>
    <definedName name="YUY" localSheetId="5">#REF!</definedName>
    <definedName name="YUY">#REF!</definedName>
    <definedName name="YUYUY" hidden="1">{#N/A,#N/A,FALSE,"혼합골재"}</definedName>
    <definedName name="yvdfvhd" hidden="1">{#N/A,#N/A,FALSE,"이정표"}</definedName>
    <definedName name="ywrtvwvy" hidden="1">{#N/A,#N/A,FALSE,"부대1"}</definedName>
    <definedName name="yxvs" localSheetId="5">#REF!</definedName>
    <definedName name="yxvs">#REF!</definedName>
    <definedName name="yy" localSheetId="5" hidden="1">#REF!</definedName>
    <definedName name="yy" hidden="1">#REF!</definedName>
    <definedName name="yyjkyk" localSheetId="5">BlankMacro1</definedName>
    <definedName name="yyjkyk">BlankMacro1</definedName>
    <definedName name="yyth" localSheetId="5">#REF!</definedName>
    <definedName name="yyth">#REF!</definedName>
    <definedName name="yyy">[0]!yyy</definedName>
    <definedName name="yyyuj" localSheetId="5">BlankMacro1</definedName>
    <definedName name="yyyuj">BlankMacro1</definedName>
    <definedName name="YYYY" localSheetId="5">OFFSET(#REF!,0,0,COUNTA(#REF!)-1,1)</definedName>
    <definedName name="YYYY">OFFSET(#REF!,0,0,COUNTA(#REF!)-1,1)</definedName>
    <definedName name="YYYYY">#N/A</definedName>
    <definedName name="yyyyyy" hidden="1">{"'자리배치도'!$AG$1:$CI$28"}</definedName>
    <definedName name="yyyyyyy">{"'공사부문'!$A$6:$A$32"}</definedName>
    <definedName name="YYYYYYYYYY">#N/A</definedName>
    <definedName name="yyyyyyyyyyyyu" localSheetId="5">BlankMacro1</definedName>
    <definedName name="yyyyyyyyyyyyu">BlankMacro1</definedName>
    <definedName name="z" localSheetId="5">#REF!</definedName>
    <definedName name="z">#REF!</definedName>
    <definedName name="Z_4F74ED08_7DE6_11D4_BC29_005004C1F3AD_.wvu.PrintTitles" localSheetId="5" hidden="1">#REF!</definedName>
    <definedName name="Z_4F74ED08_7DE6_11D4_BC29_005004C1F3AD_.wvu.PrintTitles" hidden="1">#REF!</definedName>
    <definedName name="Z_7C9E3C89_86A0_11D2_9795_00A0C94ACFC5_.wvu.PrintArea" localSheetId="5" hidden="1">#REF!</definedName>
    <definedName name="Z_7C9E3C89_86A0_11D2_9795_00A0C94ACFC5_.wvu.PrintArea" hidden="1">#REF!</definedName>
    <definedName name="Z6_" localSheetId="5">#REF!</definedName>
    <definedName name="Z6_">#REF!</definedName>
    <definedName name="za" localSheetId="5" hidden="1">#REF!</definedName>
    <definedName name="za" hidden="1">#REF!</definedName>
    <definedName name="zADAD" localSheetId="5">#REF!</definedName>
    <definedName name="zADAD">#REF!</definedName>
    <definedName name="ZAF" localSheetId="5">#REF!</definedName>
    <definedName name="ZAF">#REF!</definedName>
    <definedName name="zaqsds" localSheetId="5">#REF!</definedName>
    <definedName name="zaqsds">#REF!</definedName>
    <definedName name="ZB" localSheetId="5">#REF!</definedName>
    <definedName name="ZB">#REF!</definedName>
    <definedName name="zbbbbb" localSheetId="5">BlankMacro1</definedName>
    <definedName name="zbbbbb">BlankMacro1</definedName>
    <definedName name="ZBG" localSheetId="5">#REF!</definedName>
    <definedName name="ZBG">#REF!</definedName>
    <definedName name="ZBZB" localSheetId="5">#REF!</definedName>
    <definedName name="ZBZB">#REF!</definedName>
    <definedName name="zc" localSheetId="5">BlankMacro1</definedName>
    <definedName name="zc">BlankMacro1</definedName>
    <definedName name="ZCACDAS" localSheetId="5">#REF!</definedName>
    <definedName name="ZCACDAS">#REF!</definedName>
    <definedName name="ZCCS" localSheetId="5">#REF!</definedName>
    <definedName name="ZCCS">#REF!</definedName>
    <definedName name="ZCVNHY" localSheetId="5">#REF!</definedName>
    <definedName name="ZCVNHY">#REF!</definedName>
    <definedName name="zcvz" localSheetId="5">#REF!</definedName>
    <definedName name="zcvz">#REF!</definedName>
    <definedName name="zcvzcvz" localSheetId="5">#REF!</definedName>
    <definedName name="zcvzcvz">#REF!</definedName>
    <definedName name="zcx" localSheetId="5">#REF!</definedName>
    <definedName name="zcx">#REF!</definedName>
    <definedName name="zcxv" localSheetId="5">#REF!</definedName>
    <definedName name="zcxv">#REF!</definedName>
    <definedName name="ZCZSC" localSheetId="5">#REF!</definedName>
    <definedName name="ZCZSC">#REF!</definedName>
    <definedName name="zdfas" localSheetId="5">#REF!</definedName>
    <definedName name="zdfas">#REF!</definedName>
    <definedName name="ZDFSD" localSheetId="5">#REF!</definedName>
    <definedName name="ZDFSD">#REF!</definedName>
    <definedName name="ZDSD" localSheetId="5">#REF!</definedName>
    <definedName name="ZDSD">#REF!</definedName>
    <definedName name="ZDW" localSheetId="5">#REF!</definedName>
    <definedName name="ZDW">#REF!</definedName>
    <definedName name="ZFCSGH" localSheetId="5">#REF!</definedName>
    <definedName name="ZFCSGH">#REF!</definedName>
    <definedName name="zfgrg" localSheetId="5">#REF!</definedName>
    <definedName name="zfgrg">#REF!</definedName>
    <definedName name="ZFHJ" localSheetId="5">#REF!</definedName>
    <definedName name="ZFHJ">#REF!</definedName>
    <definedName name="ZFIYTJ" localSheetId="5">#REF!</definedName>
    <definedName name="ZFIYTJ">#REF!</definedName>
    <definedName name="ZFSEFE" localSheetId="5">#REF!</definedName>
    <definedName name="ZFSEFE">#REF!</definedName>
    <definedName name="ZFSFS" localSheetId="5">#REF!</definedName>
    <definedName name="ZFSFS">#REF!</definedName>
    <definedName name="ZGYJU" localSheetId="5">#REF!</definedName>
    <definedName name="ZGYJU">#REF!</definedName>
    <definedName name="zigan" localSheetId="5">#REF!</definedName>
    <definedName name="zigan">#REF!</definedName>
    <definedName name="zk">#N/A</definedName>
    <definedName name="ZLS" localSheetId="5">ErrorHandler_1</definedName>
    <definedName name="ZLS">ErrorHandler_1</definedName>
    <definedName name="ZM" localSheetId="5">[11]!BlankMacro1</definedName>
    <definedName name="ZM">[11]!BlankMacro1</definedName>
    <definedName name="zoomcolumn" localSheetId="5">#REF!</definedName>
    <definedName name="zoomcolumn">#REF!</definedName>
    <definedName name="zoomrate" localSheetId="5">#REF!</definedName>
    <definedName name="zoomrate">#REF!</definedName>
    <definedName name="ZP" localSheetId="5">#REF!</definedName>
    <definedName name="ZP">#REF!</definedName>
    <definedName name="ZsCAS" localSheetId="5">#REF!</definedName>
    <definedName name="ZsCAS">#REF!</definedName>
    <definedName name="zsddvc" localSheetId="5">BlankMacro1</definedName>
    <definedName name="zsddvc">BlankMacro1</definedName>
    <definedName name="ZSDS" localSheetId="5">#REF!</definedName>
    <definedName name="ZSDS">#REF!</definedName>
    <definedName name="zsf" localSheetId="5">#REF!</definedName>
    <definedName name="zsf">#REF!</definedName>
    <definedName name="ZSJGBHF" localSheetId="5">#REF!</definedName>
    <definedName name="ZSJGBHF">#REF!</definedName>
    <definedName name="ZSQ" localSheetId="5">BlankMacro1</definedName>
    <definedName name="ZSQ">BlankMacro1</definedName>
    <definedName name="ztht" localSheetId="5">#REF!</definedName>
    <definedName name="ztht">#REF!</definedName>
    <definedName name="ZUF" localSheetId="5">#REF!</definedName>
    <definedName name="ZUF">#REF!</definedName>
    <definedName name="zvv" localSheetId="5">BlankMacro1</definedName>
    <definedName name="zvv">BlankMacro1</definedName>
    <definedName name="ZWE" localSheetId="5">#REF!</definedName>
    <definedName name="ZWE">#REF!</definedName>
    <definedName name="zx" localSheetId="5" hidden="1">#REF!</definedName>
    <definedName name="zx" hidden="1">#REF!</definedName>
    <definedName name="ZXA">[0]!ZXA</definedName>
    <definedName name="zxAds" localSheetId="5">#REF!</definedName>
    <definedName name="zxAds">#REF!</definedName>
    <definedName name="ZXAX" localSheetId="5">#REF!</definedName>
    <definedName name="ZXAX">#REF!</definedName>
    <definedName name="zxc" localSheetId="5">#REF!</definedName>
    <definedName name="zxc">#REF!</definedName>
    <definedName name="ZXCAS" localSheetId="5">#REF!</definedName>
    <definedName name="ZXCAS">#REF!</definedName>
    <definedName name="ZXCAW" localSheetId="5">#REF!</definedName>
    <definedName name="ZXCAW">#REF!</definedName>
    <definedName name="zxcb" hidden="1">{#N/A,#N/A,FALSE,"이정표"}</definedName>
    <definedName name="ZXCDSF" localSheetId="5">#REF!</definedName>
    <definedName name="ZXCDSF">#REF!</definedName>
    <definedName name="ZXCHT" localSheetId="5">#REF!</definedName>
    <definedName name="ZXCHT">#REF!</definedName>
    <definedName name="ZXCHYU" localSheetId="5">#REF!</definedName>
    <definedName name="ZXCHYU">#REF!</definedName>
    <definedName name="zxcs" localSheetId="5">#REF!</definedName>
    <definedName name="zxcs">#REF!</definedName>
    <definedName name="ZXCSAC" localSheetId="5">#REF!</definedName>
    <definedName name="ZXCSAC">#REF!</definedName>
    <definedName name="zxcv" localSheetId="5">#REF!</definedName>
    <definedName name="zxcv">#REF!</definedName>
    <definedName name="zxcvfdgv" localSheetId="5">#REF!</definedName>
    <definedName name="zxcvfdgv">#REF!</definedName>
    <definedName name="zxcvzxcv" localSheetId="5">#REF!</definedName>
    <definedName name="zxcvzxcv">#REF!</definedName>
    <definedName name="zxcvzzcxv" localSheetId="5">#REF!</definedName>
    <definedName name="zxcvzzcxv">#REF!</definedName>
    <definedName name="ZXCZCSZ" localSheetId="5">#REF!</definedName>
    <definedName name="ZXCZCSZ">#REF!</definedName>
    <definedName name="ZXCZCV" localSheetId="5">#REF!</definedName>
    <definedName name="ZXCZCV">#REF!</definedName>
    <definedName name="ZXCZSX" localSheetId="5">#REF!</definedName>
    <definedName name="ZXCZSX">#REF!</definedName>
    <definedName name="ZXFSDFS" localSheetId="5">#REF!</definedName>
    <definedName name="ZXFSDFS">#REF!</definedName>
    <definedName name="zxngfh" localSheetId="5">#REF!</definedName>
    <definedName name="zxngfh">#REF!</definedName>
    <definedName name="ZXVY" localSheetId="5">#REF!</definedName>
    <definedName name="ZXVY">#REF!</definedName>
    <definedName name="ZXW" localSheetId="5">#REF!</definedName>
    <definedName name="ZXW">#REF!</definedName>
    <definedName name="ZXZ">'[12]인건비 '!$B$12</definedName>
    <definedName name="zz" localSheetId="5">#REF!</definedName>
    <definedName name="zz">#REF!</definedName>
    <definedName name="ZZ999999999999999999" localSheetId="5">#REF!</definedName>
    <definedName name="ZZ999999999999999999">#REF!</definedName>
    <definedName name="ZZX" localSheetId="5">BlankMacro1</definedName>
    <definedName name="ZZX">BlankMacro1</definedName>
    <definedName name="zzz" localSheetId="5">#REF!</definedName>
    <definedName name="zzz">#REF!</definedName>
    <definedName name="ZZZZ" localSheetId="5" hidden="1">#REF!</definedName>
    <definedName name="ZZZZ" hidden="1">#REF!</definedName>
    <definedName name="ZZZZZ">#N/A</definedName>
    <definedName name="zzzzzz" localSheetId="5">BlankMacro1</definedName>
    <definedName name="zzzzzz">BlankMacro1</definedName>
    <definedName name="α1" localSheetId="5">#REF!</definedName>
    <definedName name="α1">#REF!</definedName>
    <definedName name="α2" localSheetId="5">#REF!</definedName>
    <definedName name="α2">#REF!</definedName>
    <definedName name="γ1" localSheetId="5">#REF!</definedName>
    <definedName name="γ1">#REF!</definedName>
    <definedName name="δ2" localSheetId="5">#REF!</definedName>
    <definedName name="δ2">#REF!</definedName>
    <definedName name="θ2" localSheetId="5">#REF!</definedName>
    <definedName name="θ2">#REF!</definedName>
    <definedName name="λ" localSheetId="5">#REF!</definedName>
    <definedName name="λ">#REF!</definedName>
    <definedName name="π" localSheetId="5">#REF!</definedName>
    <definedName name="π">#REF!</definedName>
    <definedName name="πF3" localSheetId="5">#REF!</definedName>
    <definedName name="πF3">#REF!</definedName>
    <definedName name="σCK__160" localSheetId="5">#REF!</definedName>
    <definedName name="σCK__160">#REF!</definedName>
    <definedName name="σCK__210" localSheetId="5">#REF!</definedName>
    <definedName name="σCK__210">#REF!</definedName>
    <definedName name="σCK__240" localSheetId="5">#REF!</definedName>
    <definedName name="σCK__240">#REF!</definedName>
    <definedName name="υ" localSheetId="5">#REF!</definedName>
    <definedName name="υ">#REF!</definedName>
    <definedName name="φ_100" localSheetId="5">#REF!</definedName>
    <definedName name="φ_100">#REF!</definedName>
    <definedName name="φ2" localSheetId="5">#REF!</definedName>
    <definedName name="φ2">#REF!</definedName>
    <definedName name="Φ250_10" localSheetId="5">#REF!</definedName>
    <definedName name="Φ250_10">#REF!</definedName>
    <definedName name="Φ250_2" localSheetId="5">#REF!</definedName>
    <definedName name="Φ250_2">#REF!</definedName>
    <definedName name="Φ250_3" localSheetId="5">#REF!</definedName>
    <definedName name="Φ250_3">#REF!</definedName>
    <definedName name="Φ250_5" localSheetId="5">#REF!</definedName>
    <definedName name="Φ250_5">#REF!</definedName>
    <definedName name="Φ2503" localSheetId="5">#REF!</definedName>
    <definedName name="Φ2503">#REF!</definedName>
    <definedName name="Φ2505" localSheetId="5">#REF!</definedName>
    <definedName name="Φ2505">#REF!</definedName>
    <definedName name="Φ330_10" localSheetId="5">#REF!</definedName>
    <definedName name="Φ330_10">#REF!</definedName>
    <definedName name="Φ330_3" localSheetId="5">#REF!</definedName>
    <definedName name="Φ330_3">#REF!</definedName>
    <definedName name="Φ330_5" localSheetId="5">#REF!</definedName>
    <definedName name="Φ330_5">#REF!</definedName>
    <definedName name="φ406.4" hidden="1">{#N/A,#N/A,FALSE,"2~8번"}</definedName>
    <definedName name="Φ600_10" localSheetId="5">#REF!</definedName>
    <definedName name="Φ600_10">#REF!</definedName>
    <definedName name="Φ600_3" localSheetId="5">#REF!</definedName>
    <definedName name="Φ600_3">#REF!</definedName>
    <definedName name="Φ600_5" localSheetId="5">#REF!</definedName>
    <definedName name="Φ600_5">#REF!</definedName>
    <definedName name="Φ648_10" localSheetId="5">#REF!</definedName>
    <definedName name="Φ648_10">#REF!</definedName>
    <definedName name="Φ648_2" localSheetId="5">#REF!</definedName>
    <definedName name="Φ648_2">#REF!</definedName>
    <definedName name="Φ648_3" localSheetId="5">#REF!</definedName>
    <definedName name="Φ648_3">#REF!</definedName>
    <definedName name="Φ648_5" localSheetId="5">#REF!</definedName>
    <definedName name="Φ648_5">#REF!</definedName>
    <definedName name="Φ770_10" localSheetId="5">#REF!</definedName>
    <definedName name="Φ770_10">#REF!</definedName>
    <definedName name="Φ770_2" localSheetId="5">#REF!</definedName>
    <definedName name="Φ770_2">#REF!</definedName>
    <definedName name="Φ770_3" localSheetId="5">#REF!</definedName>
    <definedName name="Φ770_3">#REF!</definedName>
    <definedName name="Φ770_5" localSheetId="5">#REF!</definedName>
    <definedName name="Φ770_5">#REF!</definedName>
    <definedName name="Φ925_10" localSheetId="5">#REF!</definedName>
    <definedName name="Φ925_10">#REF!</definedName>
    <definedName name="Φ925_2" localSheetId="5">#REF!</definedName>
    <definedName name="Φ925_2">#REF!</definedName>
    <definedName name="Φ925_3" localSheetId="5">#REF!</definedName>
    <definedName name="Φ925_3">#REF!</definedName>
    <definedName name="Φ925_5" localSheetId="5">#REF!</definedName>
    <definedName name="Φ925_5">#REF!</definedName>
    <definedName name="Φ956_10" localSheetId="5">#REF!</definedName>
    <definedName name="Φ956_10">#REF!</definedName>
    <definedName name="Φ956_3" localSheetId="5">#REF!</definedName>
    <definedName name="Φ956_3">#REF!</definedName>
    <definedName name="Φ956_5" localSheetId="5">#REF!</definedName>
    <definedName name="Φ956_5">#REF!</definedName>
    <definedName name="ㄱ" localSheetId="5">#REF!</definedName>
    <definedName name="ㄱ">#REF!</definedName>
    <definedName name="ㄱ." localSheetId="5">#REF!</definedName>
    <definedName name="ㄱ.">#REF!</definedName>
    <definedName name="ㄱ1" localSheetId="5">#REF!</definedName>
    <definedName name="ㄱ1">#REF!</definedName>
    <definedName name="ㄱ10" localSheetId="5">#REF!</definedName>
    <definedName name="ㄱ10">#REF!</definedName>
    <definedName name="ㄱ11" localSheetId="5">#REF!</definedName>
    <definedName name="ㄱ11">#REF!</definedName>
    <definedName name="ㄱ12" localSheetId="5">#REF!</definedName>
    <definedName name="ㄱ12">#REF!</definedName>
    <definedName name="ㄱ13" localSheetId="5">#REF!</definedName>
    <definedName name="ㄱ13">#REF!</definedName>
    <definedName name="ㄱ14" localSheetId="5">#REF!</definedName>
    <definedName name="ㄱ14">#REF!</definedName>
    <definedName name="ㄱ15" localSheetId="5">#REF!</definedName>
    <definedName name="ㄱ15">#REF!</definedName>
    <definedName name="ㄱ16" localSheetId="5">#REF!</definedName>
    <definedName name="ㄱ16">#REF!</definedName>
    <definedName name="ㄱ17" localSheetId="5">#REF!</definedName>
    <definedName name="ㄱ17">#REF!</definedName>
    <definedName name="ㄱ2" localSheetId="5">#REF!</definedName>
    <definedName name="ㄱ2">#REF!</definedName>
    <definedName name="ㄱ25x25x3t_단중" localSheetId="5">#REF!</definedName>
    <definedName name="ㄱ25x25x3t_단중">#REF!</definedName>
    <definedName name="ㄱ3" localSheetId="5">#REF!</definedName>
    <definedName name="ㄱ3">#REF!</definedName>
    <definedName name="ㄱ30x30x5t_단중" localSheetId="5">#REF!</definedName>
    <definedName name="ㄱ30x30x5t_단중">#REF!</definedName>
    <definedName name="ㄱ34" localSheetId="5">#REF!</definedName>
    <definedName name="ㄱ34">#REF!</definedName>
    <definedName name="ㄱ4" localSheetId="5">#REF!</definedName>
    <definedName name="ㄱ4">#REF!</definedName>
    <definedName name="ㄱ40x40x5t_단중" localSheetId="5">#REF!</definedName>
    <definedName name="ㄱ40x40x5t_단중">#REF!</definedName>
    <definedName name="ㄱ5" localSheetId="5">#REF!</definedName>
    <definedName name="ㄱ5">#REF!</definedName>
    <definedName name="ㄱ50x50x6t_단중" localSheetId="5">#REF!</definedName>
    <definedName name="ㄱ50x50x6t_단중">#REF!</definedName>
    <definedName name="ㄱ6" localSheetId="5">#REF!</definedName>
    <definedName name="ㄱ6">#REF!</definedName>
    <definedName name="ㄱ60x60x6t_단중" localSheetId="5">#REF!</definedName>
    <definedName name="ㄱ60x60x6t_단중">#REF!</definedName>
    <definedName name="ㄱ65x65x6t_단중" localSheetId="5">#REF!</definedName>
    <definedName name="ㄱ65x65x6t_단중">#REF!</definedName>
    <definedName name="ㄱ7" localSheetId="5">#REF!</definedName>
    <definedName name="ㄱ7">#REF!</definedName>
    <definedName name="ㄱ75x75x9t_단중" localSheetId="5">#REF!</definedName>
    <definedName name="ㄱ75x75x9t_단중">#REF!</definedName>
    <definedName name="ㄱ8" localSheetId="5">#REF!</definedName>
    <definedName name="ㄱ8">#REF!</definedName>
    <definedName name="ㄱ9" localSheetId="5">#REF!</definedName>
    <definedName name="ㄱ9">#REF!</definedName>
    <definedName name="ㄱㄱ" hidden="1">{#N/A,#N/A,FALSE,"운반시간"}</definedName>
    <definedName name="ㄱㄱㄱ" localSheetId="5">#REF!</definedName>
    <definedName name="ㄱㄱㄱ">#REF!</definedName>
    <definedName name="ㄱㄱㄱㄱ" localSheetId="5">#REF!</definedName>
    <definedName name="ㄱㄱㄱㄱ">#REF!</definedName>
    <definedName name="ㄱㄱㄱㄱㄱ" hidden="1">{#N/A,#N/A,FALSE,"2~8번"}</definedName>
    <definedName name="ㄱㄱㄱㄱㄱㄱ" hidden="1">{"'용역비'!$A$4:$C$8"}</definedName>
    <definedName name="ㄱㄱㄱㄱㄱㄱㄱ">#N/A</definedName>
    <definedName name="ㄱㄱㄱㄱㄱㄱㄱㄱㄱㄱㄱㄱㄱㄱ" hidden="1">{#N/A,#N/A,FALSE,"포장1";#N/A,#N/A,FALSE,"포장1"}</definedName>
    <definedName name="ㄱㄱㄷㄷㄷㄱ" localSheetId="5">#REF!</definedName>
    <definedName name="ㄱㄱㄷㄷㄷㄱ">#REF!</definedName>
    <definedName name="ㄱㄱㄹ" hidden="1">{#N/A,#N/A,FALSE,"혼합골재"}</definedName>
    <definedName name="ㄱㄴ" hidden="1">{#N/A,#N/A,FALSE,"2~8번"}</definedName>
    <definedName name="ㄱ닝" localSheetId="5">#REF!</definedName>
    <definedName name="ㄱ닝">#REF!</definedName>
    <definedName name="ㄱㄷ" localSheetId="5">#REF!</definedName>
    <definedName name="ㄱㄷ">#REF!</definedName>
    <definedName name="ㄱㄷㄱ" localSheetId="5">#REF!</definedName>
    <definedName name="ㄱㄷㄱ">#REF!</definedName>
    <definedName name="ㄱㄷㄱㄷ" hidden="1">{#N/A,#N/A,FALSE,"2~8번"}</definedName>
    <definedName name="ㄱㄷㄱㄷㄱㄷ" localSheetId="5">#REF!</definedName>
    <definedName name="ㄱㄷㄱㄷㄱㄷ">#REF!</definedName>
    <definedName name="ㄱㄷㄱㄷㅂㅈ" localSheetId="5">#REF!</definedName>
    <definedName name="ㄱㄷㄱㄷㅂㅈ">#REF!</definedName>
    <definedName name="ㄱㄷㄱㄷㅈㅂㄱㅂㄷㅈ" localSheetId="5">#REF!</definedName>
    <definedName name="ㄱㄷㄱㄷㅈㅂㄱㅂㄷㅈ">#REF!</definedName>
    <definedName name="ㄱㄷㄵㅅㅎ" localSheetId="5">#REF!</definedName>
    <definedName name="ㄱㄷㄵㅅㅎ">#REF!</definedName>
    <definedName name="ㄱㄷㄷ" localSheetId="5">BlankMacro1</definedName>
    <definedName name="ㄱㄷㄷ">BlankMacro1</definedName>
    <definedName name="ㄱㄷㄷㄱ" localSheetId="5">#REF!</definedName>
    <definedName name="ㄱㄷㄷㄱ">#REF!</definedName>
    <definedName name="ㄱㄷㄹㄴㅇㄹㅇㄴ" localSheetId="5">#REF!</definedName>
    <definedName name="ㄱㄷㄹㄴㅇㄹㅇㄴ">#REF!</definedName>
    <definedName name="ㄱㄷㅂㄱㅈ" hidden="1">{#N/A,#N/A,FALSE,"2~8번"}</definedName>
    <definedName name="ㄱ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ㄱㄷㅅㄷㄳㄱㄷ" hidden="1">{#N/A,#N/A,FALSE,"터빈집계";#N/A,#N/A,FALSE,"터빈내역";#N/A,#N/A,FALSE,"보일러집계";#N/A,#N/A,FALSE,"보일러내역"}</definedName>
    <definedName name="ㄱㄷ쇼" localSheetId="5" hidden="1">#REF!</definedName>
    <definedName name="ㄱㄷ쇼" hidden="1">#REF!</definedName>
    <definedName name="ㄱㄷㅇ" localSheetId="5">#REF!</definedName>
    <definedName name="ㄱㄷㅇ">#REF!</definedName>
    <definedName name="ㄱㄷㅈ" localSheetId="5">#REF!</definedName>
    <definedName name="ㄱㄷㅈ">#REF!</definedName>
    <definedName name="ㄱㄷㅈㅂ" localSheetId="5">#REF!</definedName>
    <definedName name="ㄱㄷㅈㅂ">#REF!</definedName>
    <definedName name="ㄱㄷㅈㅂㄱㄷㅈ" localSheetId="5">#REF!</definedName>
    <definedName name="ㄱㄷㅈㅂㄱㄷㅈ">#REF!</definedName>
    <definedName name="ㄱㄷㅈㅂㄱㅂㄷㅈ" localSheetId="5">#REF!</definedName>
    <definedName name="ㄱㄷㅈㅂㄱㅂㄷㅈ">#REF!</definedName>
    <definedName name="ㄱㄷㅈㅂㅂ" localSheetId="5">#REF!</definedName>
    <definedName name="ㄱㄷㅈㅂㅂ">#REF!</definedName>
    <definedName name="ㄱㄷㅈㅄㄷ" localSheetId="5" hidden="1">#REF!</definedName>
    <definedName name="ㄱㄷㅈㅄㄷ" hidden="1">#REF!</definedName>
    <definedName name="ㄱㄷㅈㅅㄱ" localSheetId="5">#REF!</definedName>
    <definedName name="ㄱㄷㅈㅅㄱ">#REF!</definedName>
    <definedName name="ㄱㄷ죠" localSheetId="5" hidden="1">#REF!</definedName>
    <definedName name="ㄱㄷ죠" hidden="1">#REF!</definedName>
    <definedName name="ㄱㄷㅎㄷ" localSheetId="5">#REF!</definedName>
    <definedName name="ㄱㄷㅎㄷ">#REF!</definedName>
    <definedName name="ㄱ됵ㄷ" localSheetId="5" hidden="1">#REF!</definedName>
    <definedName name="ㄱ됵ㄷ" hidden="1">#REF!</definedName>
    <definedName name="ㄱ둊" localSheetId="5" hidden="1">#REF!</definedName>
    <definedName name="ㄱ둊" hidden="1">#REF!</definedName>
    <definedName name="ㄱㄹ" localSheetId="5">#REF!</definedName>
    <definedName name="ㄱㄹ">#REF!</definedName>
    <definedName name="ㄱㄹㅇㄵ" hidden="1">{#N/A,#N/A,FALSE,"2~8번"}</definedName>
    <definedName name="ㄱㄿ" hidden="1">{#N/A,#N/A,FALSE,"단가표지"}</definedName>
    <definedName name="ㄱㄿㅍ" localSheetId="5">#REF!</definedName>
    <definedName name="ㄱㄿㅍ">#REF!</definedName>
    <definedName name="ㄱㅁ" localSheetId="5">#REF!</definedName>
    <definedName name="ㄱㅁ">#REF!</definedName>
    <definedName name="ㄱㅁㄴ" hidden="1">{#N/A,#N/A,FALSE,"토공2"}</definedName>
    <definedName name="ㄱㅁㄷㅅㄱㅅ"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ㄱ쇼">{"'공사부문'!$A$6:$A$32"}</definedName>
    <definedName name="ㄱ쇼ㅕㅜ쇼" hidden="1">{#N/A,#N/A,FALSE,"물가변동 (2)";#N/A,#N/A,FALSE,"공사비";#N/A,#N/A,FALSE,"사급";#N/A,#N/A,FALSE,"도급집계";#N/A,#N/A,FALSE,"재료비";#N/A,#N/A,FALSE,"노무비";#N/A,#N/A,FALSE,"경비"}</definedName>
    <definedName name="ㄱㅇㄴ" localSheetId="5">BLCH</definedName>
    <definedName name="ㄱㅇㄴ">BLCH</definedName>
    <definedName name="ㄱㅈ" hidden="1">{#N/A,#N/A,FALSE,"구조1"}</definedName>
    <definedName name="ㄱㅈㄱㅈㄷㄱ" localSheetId="5">BLCH</definedName>
    <definedName name="ㄱㅈㄱㅈㄷㄱ">BLCH</definedName>
    <definedName name="ㄱㅈㄷㄱ" localSheetId="5">BLCH</definedName>
    <definedName name="ㄱㅈㄷㄱ">BLCH</definedName>
    <definedName name="ㄱㅈㄷㄷㄱ" localSheetId="5">#REF!</definedName>
    <definedName name="ㄱㅈㄷㄷㄱ">#REF!</definedName>
    <definedName name="ㄱㅈㅎ" localSheetId="5" hidden="1">#REF!</definedName>
    <definedName name="ㄱㅈㅎ" hidden="1">#REF!</definedName>
    <definedName name="ㄱㅎ" localSheetId="5">BlankMacro1</definedName>
    <definedName name="ㄱㅎ">BlankMacro1</definedName>
    <definedName name="ㄱㅎㅎㄹ" localSheetId="5">#REF!</definedName>
    <definedName name="ㄱㅎㅎㄹ">#REF!</definedName>
    <definedName name="ㄱ호ㅗㅓㄱ" localSheetId="5">#REF!</definedName>
    <definedName name="ㄱ호ㅗㅓㄱ">#REF!</definedName>
    <definedName name="가" localSheetId="5">#REF!</definedName>
    <definedName name="가">#REF!</definedName>
    <definedName name="가._식_재_공_사" localSheetId="5">#REF!</definedName>
    <definedName name="가._식_재_공_사">#REF!</definedName>
    <definedName name="가._옥외_체력단련시설_설치공사" localSheetId="5">#REF!</definedName>
    <definedName name="가._옥외_체력단련시설_설치공사">#REF!</definedName>
    <definedName name="가.건축공사" localSheetId="5">#REF!</definedName>
    <definedName name="가.건축공사">#REF!</definedName>
    <definedName name="가.공원시설물공" localSheetId="5">#REF!</definedName>
    <definedName name="가.공원시설물공">#REF!</definedName>
    <definedName name="가_드_레_일__개_소_별_명_세" localSheetId="5">#REF!</definedName>
    <definedName name="가_드_레_일__개_소_별_명_세">#REF!</definedName>
    <definedName name="가_드_레_일_수_량_집_계" localSheetId="5">#REF!</definedName>
    <definedName name="가_드_레_일_수_량_집_계">#REF!</definedName>
    <definedName name="가_설_공_사" localSheetId="5">#REF!</definedName>
    <definedName name="가_설_공_사">#REF!</definedName>
    <definedName name="가1" localSheetId="5">#REF!</definedName>
    <definedName name="가1">#REF!</definedName>
    <definedName name="가S_O" hidden="1">{#N/A,#N/A,FALSE,"DAOCM 2차 검토"}</definedName>
    <definedName name="가가">[0]!가가</definedName>
    <definedName name="가가가" localSheetId="5">#REF!</definedName>
    <definedName name="가가가">#REF!</definedName>
    <definedName name="가가가가" localSheetId="5">#REF!</definedName>
    <definedName name="가가가가">#REF!</definedName>
    <definedName name="가가가가각" localSheetId="5">#REF!</definedName>
    <definedName name="가가가가각">#REF!</definedName>
    <definedName name="가가가고" localSheetId="5">#REF!</definedName>
    <definedName name="가가가고">#REF!</definedName>
    <definedName name="가각구간수량산출" localSheetId="5">#REF!</definedName>
    <definedName name="가각구간수량산출">#REF!</definedName>
    <definedName name="가각구간현황" localSheetId="5">#REF!</definedName>
    <definedName name="가각구간현황">#REF!</definedName>
    <definedName name="가간지" localSheetId="5">#REF!</definedName>
    <definedName name="가간지">#REF!</definedName>
    <definedName name="가건물" localSheetId="5">#REF!</definedName>
    <definedName name="가건물">#REF!</definedName>
    <definedName name="가격" localSheetId="5">#REF!</definedName>
    <definedName name="가격">#REF!</definedName>
    <definedName name="가공" localSheetId="5">#REF!</definedName>
    <definedName name="가공">#REF!</definedName>
    <definedName name="가공기초" localSheetId="5">#REF!</definedName>
    <definedName name="가공기초">#REF!</definedName>
    <definedName name="가관지수링" localSheetId="5">#REF!</definedName>
    <definedName name="가관지수링">#REF!</definedName>
    <definedName name="가구공사소계" localSheetId="5">#REF!</definedName>
    <definedName name="가구공사소계">#REF!</definedName>
    <definedName name="가나" localSheetId="5">#REF!</definedName>
    <definedName name="가나">#REF!</definedName>
    <definedName name="가나다" localSheetId="5">#REF!</definedName>
    <definedName name="가나다">#REF!</definedName>
    <definedName name="가나다라" localSheetId="5">#REF!</definedName>
    <definedName name="가나다라">#REF!</definedName>
    <definedName name="가나다라." localSheetId="5">#REF!</definedName>
    <definedName name="가나다라.">#REF!</definedName>
    <definedName name="가나다라마" localSheetId="5">#REF!,#REF!,#REF!,#REF!,#REF!</definedName>
    <definedName name="가나다라마">#REF!,#REF!,#REF!,#REF!,#REF!</definedName>
    <definedName name="가나다라마바사" hidden="1">{#N/A,#N/A,FALSE,"명세표"}</definedName>
    <definedName name="가나다라마바사아" localSheetId="5">#REF!,#REF!,#REF!,#REF!,#REF!</definedName>
    <definedName name="가나다라마바사아">#REF!,#REF!,#REF!,#REF!,#REF!</definedName>
    <definedName name="가나다라마바사아자" localSheetId="5">#REF!,#REF!,#REF!,#REF!,#REF!</definedName>
    <definedName name="가나다라마바사아자">#REF!,#REF!,#REF!,#REF!,#REF!</definedName>
    <definedName name="가나다라마바사자아아아" localSheetId="5">#REF!,#REF!,#REF!,#REF!,#REF!</definedName>
    <definedName name="가나다라마바사자아아아">#REF!,#REF!,#REF!,#REF!,#REF!</definedName>
    <definedName name="가나다람ㅁㅁㅁ" localSheetId="5">#REF!</definedName>
    <definedName name="가나다람ㅁㅁㅁ">#REF!</definedName>
    <definedName name="가노" localSheetId="5">#REF!</definedName>
    <definedName name="가노">#REF!</definedName>
    <definedName name="가다다라" localSheetId="5">#REF!</definedName>
    <definedName name="가다다라">#REF!</definedName>
    <definedName name="가도" localSheetId="5">#REF!</definedName>
    <definedName name="가도">#REF!</definedName>
    <definedName name="가도설치" localSheetId="5">#REF!</definedName>
    <definedName name="가도설치">#REF!</definedName>
    <definedName name="가드레일" localSheetId="5">#REF!</definedName>
    <definedName name="가드레일">#REF!</definedName>
    <definedName name="가드레일." localSheetId="5">#REF!</definedName>
    <definedName name="가드레일.">#REF!</definedName>
    <definedName name="가드레일개소별명세" localSheetId="5">#REF!</definedName>
    <definedName name="가드레일개소별명세">#REF!</definedName>
    <definedName name="가드레일기초단위수량" localSheetId="5">#REF!</definedName>
    <definedName name="가드레일기초단위수량">#REF!</definedName>
    <definedName name="가드레일수량집계" localSheetId="5">#REF!</definedName>
    <definedName name="가드레일수량집계">#REF!</definedName>
    <definedName name="가드레일철거" localSheetId="5">#REF!</definedName>
    <definedName name="가드레일철거">#REF!</definedName>
    <definedName name="가라" localSheetId="5">#REF!</definedName>
    <definedName name="가라">#REF!</definedName>
    <definedName name="가람" localSheetId="5">#REF!</definedName>
    <definedName name="가람">#REF!</definedName>
    <definedName name="가로" hidden="1">{#N/A,#N/A,FALSE,"전력간선"}</definedName>
    <definedName name="가로가" localSheetId="5">#REF!</definedName>
    <definedName name="가로가">#REF!</definedName>
    <definedName name="가로등">#N/A</definedName>
    <definedName name="가로등부표1" localSheetId="5">#REF!</definedName>
    <definedName name="가로등부표1">#REF!</definedName>
    <definedName name="가로등부표2" localSheetId="5">#REF!,#REF!</definedName>
    <definedName name="가로등부표2">#REF!,#REF!</definedName>
    <definedName name="가로등입력">#N/A</definedName>
    <definedName name="가로등주" localSheetId="5">#REF!</definedName>
    <definedName name="가로등주">#REF!</definedName>
    <definedName name="가로수" localSheetId="5">#REF!</definedName>
    <definedName name="가로수">#REF!</definedName>
    <definedName name="가로양식" localSheetId="5">#REF!</definedName>
    <definedName name="가로양식">#REF!</definedName>
    <definedName name="가링" localSheetId="5">#REF!</definedName>
    <definedName name="가링">#REF!</definedName>
    <definedName name="가마니" localSheetId="5">#REF!</definedName>
    <definedName name="가마니">#REF!</definedName>
    <definedName name="가모" localSheetId="5">BlankMacro1</definedName>
    <definedName name="가모">BlankMacro1</definedName>
    <definedName name="가몰탈" localSheetId="5">#REF!</definedName>
    <definedName name="가몰탈">#REF!</definedName>
    <definedName name="가배수로위치도">#N/A</definedName>
    <definedName name="가배수로집계표" hidden="1">{"'정산내역서'!$A$1:$I$35","'정산서(절.성토부)'!$A$1:$Q$17","'정산서(교량부)'!$A$1:$Q$84","'총괄표'!$A$1:$M$12","'시행현황'!$A$1:$G$12","'표지'!$A$1:$N$27","'정산서(절.성토부)'!$A$3:$Q$7"}</definedName>
    <definedName name="가밸브100노무비" localSheetId="5">#REF!</definedName>
    <definedName name="가밸브100노무비">#REF!</definedName>
    <definedName name="가밸브100재료비" localSheetId="5">#REF!</definedName>
    <definedName name="가밸브100재료비">#REF!</definedName>
    <definedName name="가밸브150노무비" localSheetId="5">#REF!</definedName>
    <definedName name="가밸브150노무비">#REF!</definedName>
    <definedName name="가밸브150재료비" localSheetId="5">#REF!</definedName>
    <definedName name="가밸브150재료비">#REF!</definedName>
    <definedName name="가밸브200노무비" localSheetId="5">#REF!</definedName>
    <definedName name="가밸브200노무비">#REF!</definedName>
    <definedName name="가밸브200재료비" localSheetId="5">#REF!</definedName>
    <definedName name="가밸브200재료비">#REF!</definedName>
    <definedName name="가밸브250노무비" localSheetId="5">#REF!</definedName>
    <definedName name="가밸브250노무비">#REF!</definedName>
    <definedName name="가밸브250재료비" localSheetId="5">#REF!</definedName>
    <definedName name="가밸브250재료비">#REF!</definedName>
    <definedName name="가밸브300노무비" localSheetId="5">#REF!</definedName>
    <definedName name="가밸브300노무비">#REF!</definedName>
    <definedName name="가밸브300재료비" localSheetId="5">#REF!</definedName>
    <definedName name="가밸브300재료비">#REF!</definedName>
    <definedName name="가밸브400노무비" localSheetId="5">#REF!</definedName>
    <definedName name="가밸브400노무비">#REF!</definedName>
    <definedName name="가밸브400재료비" localSheetId="5">#REF!</definedName>
    <definedName name="가밸브400재료비">#REF!</definedName>
    <definedName name="가밸브500노무비" localSheetId="5">#REF!</definedName>
    <definedName name="가밸브500노무비">#REF!</definedName>
    <definedName name="가밸브500재료비" localSheetId="5">#REF!</definedName>
    <definedName name="가밸브500재료비">#REF!</definedName>
    <definedName name="가밸브80노무비" localSheetId="5">#REF!</definedName>
    <definedName name="가밸브80노무비">#REF!</definedName>
    <definedName name="가밸브80재료비" localSheetId="5">#REF!</definedName>
    <definedName name="가밸브80재료비">#REF!</definedName>
    <definedName name="가사" localSheetId="5">BlankMacro1</definedName>
    <definedName name="가사">BlankMacro1</definedName>
    <definedName name="가설" localSheetId="5">#REF!</definedName>
    <definedName name="가설">#REF!</definedName>
    <definedName name="가설건물면적산정" hidden="1">{#N/A,#N/A,FALSE,"사업총괄";#N/A,#N/A,FALSE,"장비사업";#N/A,#N/A,FALSE,"철구사업";#N/A,#N/A,FALSE,"준설사업"}</definedName>
    <definedName name="가설경" localSheetId="5">#REF!</definedName>
    <definedName name="가설경">#REF!</definedName>
    <definedName name="가설경비" localSheetId="5">#REF!</definedName>
    <definedName name="가설경비">#REF!</definedName>
    <definedName name="가설공사" localSheetId="5" hidden="1">#REF!</definedName>
    <definedName name="가설공사" hidden="1">#REF!</definedName>
    <definedName name="가설공사노무비합계" localSheetId="5">#REF!</definedName>
    <definedName name="가설공사노무비합계">#REF!</definedName>
    <definedName name="가설공사비" localSheetId="5">#REF!</definedName>
    <definedName name="가설공사비">#REF!</definedName>
    <definedName name="가설공사재료비합계" localSheetId="5">#REF!</definedName>
    <definedName name="가설공사재료비합계">#REF!</definedName>
    <definedName name="가설공사집계" localSheetId="5">#REF!</definedName>
    <definedName name="가설공사집계">#REF!</definedName>
    <definedName name="가설공사합계" localSheetId="5">#REF!</definedName>
    <definedName name="가설공사합계">#REF!</definedName>
    <definedName name="가설공집계" localSheetId="5">#REF!</definedName>
    <definedName name="가설공집계">#REF!</definedName>
    <definedName name="가설노" localSheetId="5">#REF!</definedName>
    <definedName name="가설노">#REF!</definedName>
    <definedName name="가설노무" localSheetId="5">#REF!</definedName>
    <definedName name="가설노무">#REF!</definedName>
    <definedName name="가설노무비" localSheetId="5">#REF!</definedName>
    <definedName name="가설노무비">#REF!</definedName>
    <definedName name="가설도로" localSheetId="5">#REF!</definedName>
    <definedName name="가설도로">#REF!</definedName>
    <definedName name="가설방우판넬" localSheetId="5">#REF!,#REF!,#REF!,#REF!,#REF!</definedName>
    <definedName name="가설방우판넬">#REF!,#REF!,#REF!,#REF!,#REF!</definedName>
    <definedName name="가설방음벽" hidden="1">{#N/A,#N/A,FALSE,"골재소요량";#N/A,#N/A,FALSE,"골재소요량"}</definedName>
    <definedName name="가설사무소경" localSheetId="5">#REF!</definedName>
    <definedName name="가설사무소경">#REF!</definedName>
    <definedName name="가설사무소노" localSheetId="5">#REF!</definedName>
    <definedName name="가설사무소노">#REF!</definedName>
    <definedName name="가설사무소재" localSheetId="5">#REF!</definedName>
    <definedName name="가설사무소재">#REF!</definedName>
    <definedName name="가설사무실" localSheetId="5">#REF!</definedName>
    <definedName name="가설사무실">#REF!</definedName>
    <definedName name="가설재" localSheetId="5">#REF!</definedName>
    <definedName name="가설재">#REF!</definedName>
    <definedName name="가설재료" localSheetId="5">#REF!</definedName>
    <definedName name="가설재료">#REF!</definedName>
    <definedName name="가설재료비" localSheetId="5">#REF!</definedName>
    <definedName name="가설재료비">#REF!</definedName>
    <definedName name="가설창고경" localSheetId="5">#REF!</definedName>
    <definedName name="가설창고경">#REF!</definedName>
    <definedName name="가설창고노" localSheetId="5">#REF!</definedName>
    <definedName name="가설창고노">#REF!</definedName>
    <definedName name="가설창고재" localSheetId="5">#REF!</definedName>
    <definedName name="가설창고재">#REF!</definedName>
    <definedName name="가설총" localSheetId="5">#REF!</definedName>
    <definedName name="가설총">#REF!</definedName>
    <definedName name="가솔린엔진12경비" localSheetId="5">#REF!</definedName>
    <definedName name="가솔린엔진12경비">#REF!</definedName>
    <definedName name="가솔린엔진12계" localSheetId="5">#REF!</definedName>
    <definedName name="가솔린엔진12계">#REF!</definedName>
    <definedName name="가솔린엔진12인건비" localSheetId="5">#REF!</definedName>
    <definedName name="가솔린엔진12인건비">#REF!</definedName>
    <definedName name="가솔린엔진12재료비" localSheetId="5">#REF!</definedName>
    <definedName name="가솔린엔진12재료비">#REF!</definedName>
    <definedName name="가스" localSheetId="5">#REF!</definedName>
    <definedName name="가스">#REF!</definedName>
    <definedName name="가시나무5노무" localSheetId="5">#REF!</definedName>
    <definedName name="가시나무5노무">#REF!</definedName>
    <definedName name="가시나무5재료" localSheetId="5">#REF!</definedName>
    <definedName name="가시나무5재료">#REF!</definedName>
    <definedName name="가시나무6노무" localSheetId="5">#REF!</definedName>
    <definedName name="가시나무6노무">#REF!</definedName>
    <definedName name="가시나무6재료" localSheetId="5">#REF!</definedName>
    <definedName name="가시나무6재료">#REF!</definedName>
    <definedName name="가시나무H4.5" localSheetId="5">#REF!</definedName>
    <definedName name="가시나무H4.5">#REF!</definedName>
    <definedName name="가시나무R4" localSheetId="5">#REF!</definedName>
    <definedName name="가시나무R4">#REF!</definedName>
    <definedName name="가시나무R5" localSheetId="5">#REF!</definedName>
    <definedName name="가시나무R5">#REF!</definedName>
    <definedName name="가시나무R6" localSheetId="5">#REF!</definedName>
    <definedName name="가시나무R6">#REF!</definedName>
    <definedName name="가시나무R8" localSheetId="5">#REF!</definedName>
    <definedName name="가시나무R8">#REF!</definedName>
    <definedName name="가시나무노무8" localSheetId="5">#REF!</definedName>
    <definedName name="가시나무노무8">#REF!</definedName>
    <definedName name="가시나무재료8" localSheetId="5">#REF!</definedName>
    <definedName name="가시나무재료8">#REF!</definedName>
    <definedName name="가시설" localSheetId="5">#REF!</definedName>
    <definedName name="가시설">#REF!</definedName>
    <definedName name="가시설강재" localSheetId="5">#REF!</definedName>
    <definedName name="가시설강재">#REF!</definedName>
    <definedName name="가식장" localSheetId="5">#REF!</definedName>
    <definedName name="가식장">#REF!</definedName>
    <definedName name="가실행안" localSheetId="5">#REF!</definedName>
    <definedName name="가실행안">#REF!</definedName>
    <definedName name="가아" localSheetId="5" hidden="1">#REF!</definedName>
    <definedName name="가아" hidden="1">#REF!</definedName>
    <definedName name="가압펌프설치" hidden="1">{#N/A,#N/A,FALSE,"조골재"}</definedName>
    <definedName name="가열형페인트백색" localSheetId="5">#REF!</definedName>
    <definedName name="가열형페인트백색">#REF!</definedName>
    <definedName name="가열형페인트황색" localSheetId="5">#REF!</definedName>
    <definedName name="가열형페인트황색">#REF!</definedName>
    <definedName name="가오" localSheetId="5">BlankMacro1</definedName>
    <definedName name="가오">BlankMacro1</definedName>
    <definedName name="가옥철거비" hidden="1">{#N/A,#N/A,FALSE,"속도"}</definedName>
    <definedName name="가원형4회" localSheetId="5">#REF!</definedName>
    <definedName name="가원형4회">#REF!</definedName>
    <definedName name="가유1가도" localSheetId="5">#REF!</definedName>
    <definedName name="가유1가도">#REF!</definedName>
    <definedName name="가유2가도교" localSheetId="5">#REF!</definedName>
    <definedName name="가유2가도교">#REF!</definedName>
    <definedName name="가음" hidden="1">{#N/A,#N/A,FALSE,"혼합골재"}</definedName>
    <definedName name="가이즈까" localSheetId="5">#REF!</definedName>
    <definedName name="가이즈까">#REF!</definedName>
    <definedName name="가이즈까향1204" localSheetId="5">#REF!</definedName>
    <definedName name="가이즈까향1204">#REF!</definedName>
    <definedName name="가이즈까향1505" localSheetId="5">#REF!</definedName>
    <definedName name="가이즈까향1505">#REF!</definedName>
    <definedName name="가이즈까향2006" localSheetId="5">#REF!</definedName>
    <definedName name="가이즈까향2006">#REF!</definedName>
    <definedName name="가이즈까향2008" localSheetId="5">#REF!</definedName>
    <definedName name="가이즈까향2008">#REF!</definedName>
    <definedName name="가이즈까향2510" localSheetId="5">#REF!</definedName>
    <definedName name="가이즈까향2510">#REF!</definedName>
    <definedName name="가자" localSheetId="5">#REF!</definedName>
    <definedName name="가자">#REF!</definedName>
    <definedName name="가정급수토공" localSheetId="5">#REF!</definedName>
    <definedName name="가정급수토공">#REF!</definedName>
    <definedName name="가중나무B10" localSheetId="5">#REF!</definedName>
    <definedName name="가중나무B10">#REF!</definedName>
    <definedName name="가중나무B4" localSheetId="5">#REF!</definedName>
    <definedName name="가중나무B4">#REF!</definedName>
    <definedName name="가중나무B5" localSheetId="5">#REF!</definedName>
    <definedName name="가중나무B5">#REF!</definedName>
    <definedName name="가중나무B6" localSheetId="5">#REF!</definedName>
    <definedName name="가중나무B6">#REF!</definedName>
    <definedName name="가중나무B8" localSheetId="5">#REF!</definedName>
    <definedName name="가중나무B8">#REF!</definedName>
    <definedName name="가철근" localSheetId="5">#REF!</definedName>
    <definedName name="가철근">#REF!</definedName>
    <definedName name="가콘25" localSheetId="5">#REF!</definedName>
    <definedName name="가콘25">#REF!</definedName>
    <definedName name="가콘40" localSheetId="5">#REF!</definedName>
    <definedName name="가콘40">#REF!</definedName>
    <definedName name="가하" localSheetId="5">BlankMacro1</definedName>
    <definedName name="가하">BlankMacro1</definedName>
    <definedName name="가하라라리" localSheetId="5">#REF!</definedName>
    <definedName name="가하라라리">#REF!</definedName>
    <definedName name="가합" localSheetId="5">#REF!</definedName>
    <definedName name="가합">#REF!</definedName>
    <definedName name="각" localSheetId="5">#REF!</definedName>
    <definedName name="각">#REF!</definedName>
    <definedName name="각델타" localSheetId="5">#REF!</definedName>
    <definedName name="각델타">#REF!</definedName>
    <definedName name="각도" localSheetId="5">#REF!</definedName>
    <definedName name="각도">#REF!</definedName>
    <definedName name="각베타" localSheetId="5">#REF!</definedName>
    <definedName name="각베타">#REF!</definedName>
    <definedName name="각아이" localSheetId="5">#REF!</definedName>
    <definedName name="각아이">#REF!</definedName>
    <definedName name="각재" localSheetId="5">#REF!</definedName>
    <definedName name="각재">#REF!</definedName>
    <definedName name="각종함" localSheetId="5">#REF!</definedName>
    <definedName name="각종함">#REF!</definedName>
    <definedName name="각지" localSheetId="5">#REF!</definedName>
    <definedName name="각지">#REF!</definedName>
    <definedName name="각파이프" localSheetId="5">#REF!</definedName>
    <definedName name="각파이프">#REF!</definedName>
    <definedName name="간" hidden="1">{#N/A,#N/A,FALSE,"명세표"}</definedName>
    <definedName name="간격1" localSheetId="5">#REF!</definedName>
    <definedName name="간격1">#REF!</definedName>
    <definedName name="간격2" localSheetId="5">#REF!</definedName>
    <definedName name="간격2">#REF!</definedName>
    <definedName name="간격재1" localSheetId="5">#REF!</definedName>
    <definedName name="간격재1">#REF!</definedName>
    <definedName name="간격재2" localSheetId="5">#REF!</definedName>
    <definedName name="간격재2">#REF!</definedName>
    <definedName name="간노" localSheetId="5">#REF!</definedName>
    <definedName name="간노">#REF!</definedName>
    <definedName name="간노1" localSheetId="5">#REF!</definedName>
    <definedName name="간노1">#REF!</definedName>
    <definedName name="간노2" localSheetId="5">#REF!</definedName>
    <definedName name="간노2">#REF!</definedName>
    <definedName name="간노3" localSheetId="5">#REF!</definedName>
    <definedName name="간노3">#REF!</definedName>
    <definedName name="간노비" localSheetId="5">#REF!</definedName>
    <definedName name="간노비">#REF!</definedName>
    <definedName name="간노율">#N/A</definedName>
    <definedName name="간다" localSheetId="5">#REF!</definedName>
    <definedName name="간다">#REF!</definedName>
    <definedName name="간비울">#N/A</definedName>
    <definedName name="간선계" localSheetId="5">#REF!</definedName>
    <definedName name="간선계">#REF!</definedName>
    <definedName name="간선계22" localSheetId="5">#REF!</definedName>
    <definedName name="간선계22">#REF!</definedName>
    <definedName name="간선물량산출REV.3" localSheetId="5">#REF!</definedName>
    <definedName name="간선물량산출REV.3">#REF!</definedName>
    <definedName name="간선변경" localSheetId="5">BlankMacro1</definedName>
    <definedName name="간선변경">BlankMacro1</definedName>
    <definedName name="간수" hidden="1">{#N/A,#N/A,FALSE,"2~8번"}</definedName>
    <definedName name="간이공사설계서" localSheetId="5">BlankMacro1</definedName>
    <definedName name="간이공사설계서">BlankMacro1</definedName>
    <definedName name="간입ㄴ다.." localSheetId="5">#REF!</definedName>
    <definedName name="간입ㄴ다..">#REF!</definedName>
    <definedName name="간재비" localSheetId="5">#REF!</definedName>
    <definedName name="간재비">#REF!</definedName>
    <definedName name="간접" localSheetId="5">#REF!</definedName>
    <definedName name="간접">#REF!</definedName>
    <definedName name="간접경비" localSheetId="5">#REF!</definedName>
    <definedName name="간접경비">#REF!</definedName>
    <definedName name="간접노" localSheetId="5">#REF!</definedName>
    <definedName name="간접노">#REF!</definedName>
    <definedName name="간접노무" localSheetId="5">#REF!</definedName>
    <definedName name="간접노무">#REF!</definedName>
    <definedName name="간접노무비" localSheetId="5">#REF!</definedName>
    <definedName name="간접노무비">#REF!</definedName>
    <definedName name="간접노무비_산식" localSheetId="5">#REF!</definedName>
    <definedName name="간접노무비_산식">#REF!</definedName>
    <definedName name="간접노무비1" localSheetId="5">#REF!</definedName>
    <definedName name="간접노무비1">#REF!</definedName>
    <definedName name="간접노무비요율" localSheetId="5">#REF!</definedName>
    <definedName name="간접노무비요율">#REF!</definedName>
    <definedName name="간접노무비요율_변경" localSheetId="5">#REF!</definedName>
    <definedName name="간접노무비요율_변경">#REF!</definedName>
    <definedName name="간접노무비율" localSheetId="5">#REF!</definedName>
    <definedName name="간접노무비율">#REF!</definedName>
    <definedName name="간접노무비율1" localSheetId="5">#REF!</definedName>
    <definedName name="간접노무비율1">#REF!</definedName>
    <definedName name="간접노무비표" localSheetId="5">#REF!</definedName>
    <definedName name="간접노무비표">#REF!</definedName>
    <definedName name="간접비총" localSheetId="5">#REF!</definedName>
    <definedName name="간접비총">#REF!</definedName>
    <definedName name="간접재료비" localSheetId="5">#REF!</definedName>
    <definedName name="간접재료비">#REF!</definedName>
    <definedName name="간지" localSheetId="5">BlankMacro1</definedName>
    <definedName name="간지">BlankMacro1</definedName>
    <definedName name="간지1" localSheetId="5">#REF!</definedName>
    <definedName name="간지1">#REF!</definedName>
    <definedName name="간지2" localSheetId="5">#REF!</definedName>
    <definedName name="간지2">#REF!</definedName>
    <definedName name="간지3" hidden="1">{#N/A,#N/A,FALSE,"표지목차"}</definedName>
    <definedName name="간지삼번" hidden="1">{#N/A,#N/A,FALSE,"운반시간"}</definedName>
    <definedName name="간지설계" localSheetId="5">#REF!</definedName>
    <definedName name="간지설계">#REF!</definedName>
    <definedName name="갅ㅈ" localSheetId="5">#REF!</definedName>
    <definedName name="갅ㅈ">#REF!</definedName>
    <definedName name="갈" hidden="1">{#N/A,#N/A,FALSE,"조골재"}</definedName>
    <definedName name="갈15" localSheetId="5">#REF!</definedName>
    <definedName name="갈15">#REF!</definedName>
    <definedName name="갈갈이" localSheetId="5">#REF!</definedName>
    <definedName name="갈갈이">#REF!</definedName>
    <definedName name="갈대" localSheetId="5">#REF!</definedName>
    <definedName name="갈대">#REF!</definedName>
    <definedName name="갈대3" localSheetId="5">#REF!</definedName>
    <definedName name="갈대3">#REF!</definedName>
    <definedName name="갈대노" localSheetId="5">#REF!</definedName>
    <definedName name="갈대노">#REF!</definedName>
    <definedName name="갈대재" localSheetId="5">#REF!</definedName>
    <definedName name="갈대재">#REF!</definedName>
    <definedName name="갈라리1" localSheetId="5">#REF!</definedName>
    <definedName name="갈라리1">#REF!</definedName>
    <definedName name="갈매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갈매기단위수량">{"Book1","부대-(표지판,데리,가드).xls","부대-(낙,차,중분대).xls"}</definedName>
    <definedName name="갈매기표지판_개소별명세" localSheetId="5">#REF!</definedName>
    <definedName name="갈매기표지판_개소별명세">#REF!</definedName>
    <definedName name="갈매기표지판개소별명세" localSheetId="5">#REF!</definedName>
    <definedName name="갈매기표지판개소별명세">#REF!</definedName>
    <definedName name="갈빌1호" localSheetId="5">#REF!</definedName>
    <definedName name="갈빌1호">#REF!</definedName>
    <definedName name="갈빌2호" localSheetId="5">#REF!</definedName>
    <definedName name="갈빌2호">#REF!</definedName>
    <definedName name="갈빌3호" localSheetId="5">#REF!</definedName>
    <definedName name="갈빌3호">#REF!</definedName>
    <definedName name="갈전교" localSheetId="5">#REF!</definedName>
    <definedName name="갈전교">#REF!</definedName>
    <definedName name="감" localSheetId="5">#REF!</definedName>
    <definedName name="감">#REF!</definedName>
    <definedName name="감R10" localSheetId="5">#REF!</definedName>
    <definedName name="감R10">#REF!</definedName>
    <definedName name="감R12" localSheetId="5">#REF!</definedName>
    <definedName name="감R12">#REF!</definedName>
    <definedName name="감R15" localSheetId="5">#REF!</definedName>
    <definedName name="감R15">#REF!</definedName>
    <definedName name="감R5" localSheetId="5">#REF!</definedName>
    <definedName name="감R5">#REF!</definedName>
    <definedName name="감R6" localSheetId="5">#REF!</definedName>
    <definedName name="감R6">#REF!</definedName>
    <definedName name="감R7" localSheetId="5">#REF!</definedName>
    <definedName name="감R7">#REF!</definedName>
    <definedName name="감R8" localSheetId="5">#REF!</definedName>
    <definedName name="감R8">#REF!</definedName>
    <definedName name="감가상각비" localSheetId="5">#REF!</definedName>
    <definedName name="감가상각비">#REF!</definedName>
    <definedName name="감감">감감</definedName>
    <definedName name="감광" hidden="1">{#N/A,#N/A,FALSE,"배수1"}</definedName>
    <definedName name="감나무" localSheetId="5">#REF!</definedName>
    <definedName name="감나무">#REF!</definedName>
    <definedName name="감나무H2.5" localSheetId="5">#REF!</definedName>
    <definedName name="감나무H2.5">#REF!</definedName>
    <definedName name="감나무H3.0" localSheetId="5">#REF!</definedName>
    <definedName name="감나무H3.0">#REF!</definedName>
    <definedName name="감나ㅏ" localSheetId="5">#REF!</definedName>
    <definedName name="감나ㅏ">#REF!</definedName>
    <definedName name="감독2" hidden="1">{#N/A,#N/A,FALSE,"단가표지"}</definedName>
    <definedName name="감독소속" localSheetId="5">#REF!</definedName>
    <definedName name="감독소속">#REF!</definedName>
    <definedName name="감독소속계" localSheetId="5">#REF!</definedName>
    <definedName name="감독소속계">#REF!</definedName>
    <definedName name="감독이름" localSheetId="5">#REF!</definedName>
    <definedName name="감독이름">#REF!</definedName>
    <definedName name="감독자" localSheetId="5">#REF!</definedName>
    <definedName name="감독자">#REF!</definedName>
    <definedName name="감독자직성명" localSheetId="5">#REF!</definedName>
    <definedName name="감독자직성명">#REF!</definedName>
    <definedName name="감독전화번호" localSheetId="5">#REF!</definedName>
    <definedName name="감독전화번호">#REF!</definedName>
    <definedName name="감독직급" localSheetId="5">#REF!</definedName>
    <definedName name="감독직급">#REF!</definedName>
    <definedName name="감리" localSheetId="5">BlankMacro1</definedName>
    <definedName name="감리">BlankMacro1</definedName>
    <definedName name="감리조서" localSheetId="5">BLCH</definedName>
    <definedName name="감리조서">BLCH</definedName>
    <definedName name="감사" hidden="1">{#N/A,#N/A,FALSE,"포장단가"}</definedName>
    <definedName name="감속턱수량" localSheetId="5">#REF!</definedName>
    <definedName name="감속턱수량">#REF!</definedName>
    <definedName name="감음여" localSheetId="5">CHOOSE(#REF!,총괄수량표!공무1과,총괄수량표!공무2과)</definedName>
    <definedName name="감음여">CHOOSE(#REF!,[0]!공무1과,[0]!공무2과)</definedName>
    <definedName name="감철근" localSheetId="5">#REF!</definedName>
    <definedName name="감철근">#REF!</definedName>
    <definedName name="갑" localSheetId="5">#REF!</definedName>
    <definedName name="갑">#REF!</definedName>
    <definedName name="갑03" localSheetId="5">#REF!</definedName>
    <definedName name="갑03">#REF!</definedName>
    <definedName name="갑1" localSheetId="5" hidden="1">#REF!</definedName>
    <definedName name="갑1" hidden="1">#REF!</definedName>
    <definedName name="갑니둉ㅇ" localSheetId="5">#REF!</definedName>
    <definedName name="갑니둉ㅇ">#REF!</definedName>
    <definedName name="갑지" localSheetId="5">#REF!</definedName>
    <definedName name="갑지">#REF!</definedName>
    <definedName name="갑지1" localSheetId="5">#REF!</definedName>
    <definedName name="갑지1">#REF!</definedName>
    <definedName name="갑지2" localSheetId="5">BlankMacro1</definedName>
    <definedName name="갑지2">BlankMacro1</definedName>
    <definedName name="갑지변경" hidden="1">{#N/A,#N/A,FALSE,"전력간선"}</definedName>
    <definedName name="갑지변경1" hidden="1">{#N/A,#N/A,FALSE,"전력간선"}</definedName>
    <definedName name="갑지변경2" hidden="1">{#N/A,#N/A,FALSE,"전력간선"}</definedName>
    <definedName name="갑지변경3" hidden="1">{#N/A,#N/A,FALSE,"전력간선"}</definedName>
    <definedName name="갑지변경4" hidden="1">{#N/A,#N/A,FALSE,"전력간선"}</definedName>
    <definedName name="갑지변경5" hidden="1">{#N/A,#N/A,FALSE,"전력간선"}</definedName>
    <definedName name="갑지변경6" hidden="1">{#N/A,#N/A,FALSE,"전력간선"}</definedName>
    <definedName name="갑지변경7" hidden="1">{#N/A,#N/A,FALSE,"전력간선"}</definedName>
    <definedName name="갑지변경8" hidden="1">{#N/A,#N/A,FALSE,"전력간선"}</definedName>
    <definedName name="갑지변경9" hidden="1">{#N/A,#N/A,FALSE,"전력간선"}</definedName>
    <definedName name="값" localSheetId="5">#REF!</definedName>
    <definedName name="값">#REF!</definedName>
    <definedName name="강" localSheetId="5">#REF!</definedName>
    <definedName name="강">#REF!</definedName>
    <definedName name="강_동바리" localSheetId="5">#REF!</definedName>
    <definedName name="강_동바리">#REF!</definedName>
    <definedName name="강_비계" localSheetId="5">#REF!</definedName>
    <definedName name="강_비계">#REF!</definedName>
    <definedName name="강20경" localSheetId="5">#REF!</definedName>
    <definedName name="강20경">#REF!</definedName>
    <definedName name="강20노" localSheetId="5">#REF!</definedName>
    <definedName name="강20노">#REF!</definedName>
    <definedName name="강20재" localSheetId="5">#REF!</definedName>
    <definedName name="강20재">#REF!</definedName>
    <definedName name="강25경" localSheetId="5">#REF!</definedName>
    <definedName name="강25경">#REF!</definedName>
    <definedName name="강25노" localSheetId="5">#REF!</definedName>
    <definedName name="강25노">#REF!</definedName>
    <definedName name="강25재" localSheetId="5">#REF!</definedName>
    <definedName name="강25재">#REF!</definedName>
    <definedName name="강32경" localSheetId="5">#REF!</definedName>
    <definedName name="강32경">#REF!</definedName>
    <definedName name="강32노" localSheetId="5">#REF!</definedName>
    <definedName name="강32노">#REF!</definedName>
    <definedName name="강32재" localSheetId="5">#REF!</definedName>
    <definedName name="강32재">#REF!</definedName>
    <definedName name="강40경" localSheetId="5">#REF!</definedName>
    <definedName name="강40경">#REF!</definedName>
    <definedName name="강40노" localSheetId="5">#REF!</definedName>
    <definedName name="강40노">#REF!</definedName>
    <definedName name="강40재" localSheetId="5">#REF!</definedName>
    <definedName name="강40재">#REF!</definedName>
    <definedName name="강50경" localSheetId="5">#REF!</definedName>
    <definedName name="강50경">#REF!</definedName>
    <definedName name="강50노" localSheetId="5">#REF!</definedName>
    <definedName name="강50노">#REF!</definedName>
    <definedName name="강50재" localSheetId="5">#REF!</definedName>
    <definedName name="강50재">#REF!</definedName>
    <definedName name="강강" localSheetId="5">#REF!</definedName>
    <definedName name="강강">#REF!</definedName>
    <definedName name="강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강관경" localSheetId="5">#REF!</definedName>
    <definedName name="강관경">#REF!</definedName>
    <definedName name="강관구조용" localSheetId="5">#REF!</definedName>
    <definedName name="강관구조용">#REF!</definedName>
    <definedName name="강관노" localSheetId="5">#REF!</definedName>
    <definedName name="강관노">#REF!</definedName>
    <definedName name="강관동바리" localSheetId="5">#REF!</definedName>
    <definedName name="강관동바리">#REF!</definedName>
    <definedName name="강관동바리1" localSheetId="5">#REF!</definedName>
    <definedName name="강관동바리1">#REF!</definedName>
    <definedName name="강관동바리2" localSheetId="5">#REF!</definedName>
    <definedName name="강관동바리2">#REF!</definedName>
    <definedName name="강관동바리공터널" localSheetId="5">#REF!</definedName>
    <definedName name="강관동바리공터널">#REF!</definedName>
    <definedName name="강관동바리유" localSheetId="5">#REF!</definedName>
    <definedName name="강관동바리유">#REF!</definedName>
    <definedName name="강관말뚝공" localSheetId="5">#REF!</definedName>
    <definedName name="강관말뚝공">#REF!</definedName>
    <definedName name="강관비계" localSheetId="5">#REF!</definedName>
    <definedName name="강관비계">#REF!</definedName>
    <definedName name="강관선경" localSheetId="5">#REF!</definedName>
    <definedName name="강관선경">#REF!</definedName>
    <definedName name="강관선노" localSheetId="5">#REF!</definedName>
    <definedName name="강관선노">#REF!</definedName>
    <definedName name="강관선재" localSheetId="5">#REF!</definedName>
    <definedName name="강관선재">#REF!</definedName>
    <definedName name="강관재" localSheetId="5">#REF!</definedName>
    <definedName name="강관재">#REF!</definedName>
    <definedName name="강관철근131" localSheetId="5">#REF!</definedName>
    <definedName name="강관철근131">#REF!</definedName>
    <definedName name="강관철근221" localSheetId="5">#REF!</definedName>
    <definedName name="강관철근221">#REF!</definedName>
    <definedName name="강관파이프48.6" localSheetId="5">#REF!</definedName>
    <definedName name="강관파이프48.6">#REF!</definedName>
    <definedName name="강관파일132" localSheetId="5">#REF!</definedName>
    <definedName name="강관파일132">#REF!</definedName>
    <definedName name="강관파일222" localSheetId="5">#REF!</definedName>
    <definedName name="강관파일222">#REF!</definedName>
    <definedName name="강관파일공" localSheetId="5">#REF!</definedName>
    <definedName name="강관파일공">#REF!</definedName>
    <definedName name="강교" hidden="1">{#N/A,#N/A,FALSE,"포장2"}</definedName>
    <definedName name="강교번호" localSheetId="5">#REF!</definedName>
    <definedName name="강교번호">#REF!</definedName>
    <definedName name="강교스치로폴_채움" localSheetId="5">#REF!</definedName>
    <definedName name="강교스치로폴_채움">#REF!</definedName>
    <definedName name="강구조물" hidden="1">{#N/A,#N/A,FALSE,"포장1";#N/A,#N/A,FALSE,"포장1"}</definedName>
    <definedName name="강남지점" localSheetId="5">BlankMacro1</definedName>
    <definedName name="강남지점">BlankMacro1</definedName>
    <definedName name="강단면적" localSheetId="5">#REF!</definedName>
    <definedName name="강단면적">#REF!</definedName>
    <definedName name="강당내역" localSheetId="5">#REF!</definedName>
    <definedName name="강당내역">#REF!</definedName>
    <definedName name="강도" localSheetId="5">#REF!</definedName>
    <definedName name="강도">#REF!</definedName>
    <definedName name="강동지점" localSheetId="5">BlankMacro1</definedName>
    <definedName name="강동지점">BlankMacro1</definedName>
    <definedName name="강병창" localSheetId="5">BlankMacro1</definedName>
    <definedName name="강병창">BlankMacro1</definedName>
    <definedName name="강성3Span" localSheetId="5">#REF!</definedName>
    <definedName name="강성3Span">#REF!</definedName>
    <definedName name="강성일" hidden="1">{#N/A,#N/A,FALSE,"월공사비집계표양식 (7)";#N/A,#N/A,FALSE,"월공사비집계표양식 (7)"}</definedName>
    <definedName name="강아" localSheetId="5">#REF!</definedName>
    <definedName name="강아">#REF!</definedName>
    <definedName name="강아지" localSheetId="5">#REF!</definedName>
    <definedName name="강아지">#REF!</definedName>
    <definedName name="강의" localSheetId="5">#REF!</definedName>
    <definedName name="강의">#REF!</definedName>
    <definedName name="강재DATA" localSheetId="5">#REF!</definedName>
    <definedName name="강재DATA">#REF!</definedName>
    <definedName name="강재거푸집" localSheetId="5">#REF!</definedName>
    <definedName name="강재거푸집">#REF!</definedName>
    <definedName name="강재규격" localSheetId="5">#REF!</definedName>
    <definedName name="강재규격">#REF!</definedName>
    <definedName name="강재실링" localSheetId="5">#REF!</definedName>
    <definedName name="강재실링">#REF!</definedName>
    <definedName name="강재운반" localSheetId="5">#REF!</definedName>
    <definedName name="강재운반">#REF!</definedName>
    <definedName name="강탄성계수" localSheetId="5">#REF!</definedName>
    <definedName name="강탄성계수">#REF!</definedName>
    <definedName name="강호" hidden="1">{#N/A,#N/A,TRUE,"토적및재료집계";#N/A,#N/A,TRUE,"토적및재료집계";#N/A,#N/A,TRUE,"단위량"}</definedName>
    <definedName name="갖비11" localSheetId="5">#REF!</definedName>
    <definedName name="갖비11">#REF!</definedName>
    <definedName name="개" localSheetId="5">#REF!</definedName>
    <definedName name="개">#REF!</definedName>
    <definedName name="개_보_수_증_축_공_사_비" localSheetId="5">#REF!</definedName>
    <definedName name="개_보_수_증_축_공_사_비">#REF!</definedName>
    <definedName name="개_소" localSheetId="5">#REF!</definedName>
    <definedName name="개_소">#REF!</definedName>
    <definedName name="개거" localSheetId="5">#REF!</definedName>
    <definedName name="개거">#REF!</definedName>
    <definedName name="개거1" localSheetId="5" hidden="1">#REF!</definedName>
    <definedName name="개거1" hidden="1">#REF!</definedName>
    <definedName name="개거거" localSheetId="5">#REF!</definedName>
    <definedName name="개거거">#REF!</definedName>
    <definedName name="개거수량" localSheetId="5">#REF!</definedName>
    <definedName name="개거수량">#REF!</definedName>
    <definedName name="개고" localSheetId="5">#REF!</definedName>
    <definedName name="개고">#REF!</definedName>
    <definedName name="개고분" localSheetId="5">#REF!</definedName>
    <definedName name="개고분">#REF!</definedName>
    <definedName name="개나리" localSheetId="5">#REF!</definedName>
    <definedName name="개나리">#REF!</definedName>
    <definedName name="개나리12" localSheetId="5">#REF!</definedName>
    <definedName name="개나리12">#REF!</definedName>
    <definedName name="개나리3" localSheetId="5">#REF!</definedName>
    <definedName name="개나리3">#REF!</definedName>
    <definedName name="개나리5" localSheetId="5">#REF!</definedName>
    <definedName name="개나리5">#REF!</definedName>
    <definedName name="개나리7" localSheetId="5">#REF!</definedName>
    <definedName name="개나리7">#REF!</definedName>
    <definedName name="개나리9" localSheetId="5">#REF!</definedName>
    <definedName name="개나리9">#REF!</definedName>
    <definedName name="개량승인문구" localSheetId="5">#REF!</definedName>
    <definedName name="개량승인문구">#REF!</definedName>
    <definedName name="개량철거연장" localSheetId="5">#REF!</definedName>
    <definedName name="개량철거연장">#REF!</definedName>
    <definedName name="개량폐쇄연장" localSheetId="5">#REF!</definedName>
    <definedName name="개량폐쇄연장">#REF!</definedName>
    <definedName name="개미" localSheetId="5">#REF!</definedName>
    <definedName name="개미">#REF!</definedName>
    <definedName name="개발비산출근거" localSheetId="5">#REF!</definedName>
    <definedName name="개발비산출근거">#REF!</definedName>
    <definedName name="개별" localSheetId="5">#REF!</definedName>
    <definedName name="개별">#REF!</definedName>
    <definedName name="개별1" localSheetId="5">#REF!</definedName>
    <definedName name="개별1">#REF!</definedName>
    <definedName name="개보" localSheetId="5">#REF!</definedName>
    <definedName name="개보">#REF!</definedName>
    <definedName name="개보분" localSheetId="5">#REF!</definedName>
    <definedName name="개보분">#REF!</definedName>
    <definedName name="개보수총괄" localSheetId="5">#REF!</definedName>
    <definedName name="개보수총괄">#REF!</definedName>
    <definedName name="개비" localSheetId="5">#REF!</definedName>
    <definedName name="개비">#REF!</definedName>
    <definedName name="개비분" localSheetId="5">#REF!</definedName>
    <definedName name="개비분">#REF!</definedName>
    <definedName name="개비온" localSheetId="5">BlankMacro1</definedName>
    <definedName name="개비온">BlankMacro1</definedName>
    <definedName name="개산급">[26]내역서!$A$2:$D$1396</definedName>
    <definedName name="개산분" localSheetId="5">#REF!</definedName>
    <definedName name="개산분">#REF!</definedName>
    <definedName name="개소" localSheetId="5">#REF!</definedName>
    <definedName name="개소">#REF!</definedName>
    <definedName name="개소별명세표" hidden="1">{#N/A,#N/A,FALSE,"명세표"}</definedName>
    <definedName name="개수" localSheetId="5">#REF!</definedName>
    <definedName name="개수">#REF!</definedName>
    <definedName name="개쉬땅1204" localSheetId="5">#REF!</definedName>
    <definedName name="개쉬땅1204">#REF!</definedName>
    <definedName name="개쉬땅1506" localSheetId="5">#REF!</definedName>
    <definedName name="개쉬땅1506">#REF!</definedName>
    <definedName name="개아" localSheetId="5">#REF!</definedName>
    <definedName name="개아">#REF!</definedName>
    <definedName name="개아분" localSheetId="5">#REF!</definedName>
    <definedName name="개아분">#REF!</definedName>
    <definedName name="개아콘" localSheetId="5">#REF!</definedName>
    <definedName name="개아콘">#REF!</definedName>
    <definedName name="개아콘분" localSheetId="5">#REF!</definedName>
    <definedName name="개아콘분">#REF!</definedName>
    <definedName name="개연장구경" localSheetId="5">#REF!</definedName>
    <definedName name="개연장구경">#REF!</definedName>
    <definedName name="개연장길이" localSheetId="5">#REF!</definedName>
    <definedName name="개연장길이">#REF!</definedName>
    <definedName name="개요" localSheetId="5">#REF!</definedName>
    <definedName name="개요">#REF!</definedName>
    <definedName name="개요2" localSheetId="5">#REF!</definedName>
    <definedName name="개요2">#REF!</definedName>
    <definedName name="개요부분" localSheetId="5">#REF!</definedName>
    <definedName name="개요부분">#REF!</definedName>
    <definedName name="개요파악" localSheetId="5">#REF!</definedName>
    <definedName name="개요파악">#REF!</definedName>
    <definedName name="개전일자" localSheetId="5">#REF!</definedName>
    <definedName name="개전일자">#REF!</definedName>
    <definedName name="개철거구경" localSheetId="5">#REF!</definedName>
    <definedName name="개철거구경">#REF!</definedName>
    <definedName name="개철폐복" localSheetId="5">#REF!,#REF!,#REF!</definedName>
    <definedName name="개철폐복">#REF!,#REF!,#REF!</definedName>
    <definedName name="개콘" localSheetId="5">#REF!</definedName>
    <definedName name="개콘">#REF!</definedName>
    <definedName name="개콘분" localSheetId="5">#REF!</definedName>
    <definedName name="개콘분">#REF!</definedName>
    <definedName name="개토공집계" localSheetId="5">#REF!</definedName>
    <definedName name="개토공집계">#REF!</definedName>
    <definedName name="갯버들" localSheetId="5">#REF!</definedName>
    <definedName name="갯버들">#REF!</definedName>
    <definedName name="갯버들노" localSheetId="5">#REF!</definedName>
    <definedName name="갯버들노">#REF!</definedName>
    <definedName name="갯버들재" localSheetId="5">#REF!</definedName>
    <definedName name="갯버들재">#REF!</definedName>
    <definedName name="갱내버럭운반토사" localSheetId="5">#REF!</definedName>
    <definedName name="갱내버럭운반토사">#REF!</definedName>
    <definedName name="갱내버럭운반호박" localSheetId="5">#REF!</definedName>
    <definedName name="갱내버럭운반호박">#REF!</definedName>
    <definedName name="갱내버럭운반호박돌" localSheetId="5">#REF!</definedName>
    <definedName name="갱내버럭운반호박돌">#REF!</definedName>
    <definedName name="갱부" localSheetId="5">#REF!</definedName>
    <definedName name="갱부">#REF!</definedName>
    <definedName name="갱부001" localSheetId="5">#REF!</definedName>
    <definedName name="갱부001">#REF!</definedName>
    <definedName name="갱부002" localSheetId="5">#REF!</definedName>
    <definedName name="갱부002">#REF!</definedName>
    <definedName name="갱부011" localSheetId="5">#REF!</definedName>
    <definedName name="갱부011">#REF!</definedName>
    <definedName name="갱부012" localSheetId="5">#REF!</definedName>
    <definedName name="갱부012">#REF!</definedName>
    <definedName name="갱부982" localSheetId="5">#REF!</definedName>
    <definedName name="갱부982">#REF!</definedName>
    <definedName name="갱부991" localSheetId="5">#REF!</definedName>
    <definedName name="갱부991">#REF!</definedName>
    <definedName name="갱부992" localSheetId="5">#REF!</definedName>
    <definedName name="갱부992">#REF!</definedName>
    <definedName name="갱생100경비" localSheetId="5">#REF!</definedName>
    <definedName name="갱생100경비">#REF!</definedName>
    <definedName name="갱생100노무비" localSheetId="5">#REF!</definedName>
    <definedName name="갱생100노무비">#REF!</definedName>
    <definedName name="갱생100재료비" localSheetId="5">#REF!</definedName>
    <definedName name="갱생100재료비">#REF!</definedName>
    <definedName name="갱생150경비" localSheetId="5">#REF!</definedName>
    <definedName name="갱생150경비">#REF!</definedName>
    <definedName name="갱생150노무비" localSheetId="5">#REF!</definedName>
    <definedName name="갱생150노무비">#REF!</definedName>
    <definedName name="갱생150재료비" localSheetId="5">#REF!</definedName>
    <definedName name="갱생150재료비">#REF!</definedName>
    <definedName name="갱생200경비" localSheetId="5">#REF!</definedName>
    <definedName name="갱생200경비">#REF!</definedName>
    <definedName name="갱생200노무비" localSheetId="5">#REF!</definedName>
    <definedName name="갱생200노무비">#REF!</definedName>
    <definedName name="갱생200재료비" localSheetId="5">#REF!</definedName>
    <definedName name="갱생200재료비">#REF!</definedName>
    <definedName name="갱생250경비" localSheetId="5">#REF!</definedName>
    <definedName name="갱생250경비">#REF!</definedName>
    <definedName name="갱생250노무비" localSheetId="5">#REF!</definedName>
    <definedName name="갱생250노무비">#REF!</definedName>
    <definedName name="갱생250재료비" localSheetId="5">#REF!</definedName>
    <definedName name="갱생250재료비">#REF!</definedName>
    <definedName name="갱생300경비" localSheetId="5">#REF!</definedName>
    <definedName name="갱생300경비">#REF!</definedName>
    <definedName name="갱생300노무비" localSheetId="5">#REF!</definedName>
    <definedName name="갱생300노무비">#REF!</definedName>
    <definedName name="갱생300재료비" localSheetId="5">#REF!</definedName>
    <definedName name="갱생300재료비">#REF!</definedName>
    <definedName name="갱생400경비" localSheetId="5">#REF!</definedName>
    <definedName name="갱생400경비">#REF!</definedName>
    <definedName name="갱생400노무비" localSheetId="5">#REF!</definedName>
    <definedName name="갱생400노무비">#REF!</definedName>
    <definedName name="갱생400재료비" localSheetId="5">#REF!</definedName>
    <definedName name="갱생400재료비">#REF!</definedName>
    <definedName name="갱생500경비" localSheetId="5">#REF!</definedName>
    <definedName name="갱생500경비">#REF!</definedName>
    <definedName name="갱생500노무비" localSheetId="5">#REF!</definedName>
    <definedName name="갱생500노무비">#REF!</definedName>
    <definedName name="갱생500재료비" localSheetId="5">#REF!</definedName>
    <definedName name="갱생500재료비">#REF!</definedName>
    <definedName name="갱생80경비" localSheetId="5">#REF!</definedName>
    <definedName name="갱생80경비">#REF!</definedName>
    <definedName name="갱생80노무비" localSheetId="5">#REF!</definedName>
    <definedName name="갱생80노무비">#REF!</definedName>
    <definedName name="갱생80재료비" localSheetId="5">#REF!</definedName>
    <definedName name="갱생80재료비">#REF!</definedName>
    <definedName name="갹" localSheetId="5">#REF!</definedName>
    <definedName name="갹">#REF!</definedName>
    <definedName name="거" hidden="1">{"'용역비'!$A$4:$C$8"}</definedName>
    <definedName name="거_3" localSheetId="5">#REF!</definedName>
    <definedName name="거_3">#REF!</definedName>
    <definedName name="거_4" localSheetId="5">#REF!</definedName>
    <definedName name="거_4">#REF!</definedName>
    <definedName name="거_44" localSheetId="5">#REF!</definedName>
    <definedName name="거_44">#REF!</definedName>
    <definedName name="거_5" localSheetId="5">#REF!</definedName>
    <definedName name="거_5">#REF!</definedName>
    <definedName name="거_6" localSheetId="5">#REF!</definedName>
    <definedName name="거_6">#REF!</definedName>
    <definedName name="거3회설0" localSheetId="5">#REF!</definedName>
    <definedName name="거3회설0">#REF!</definedName>
    <definedName name="거3회자0" localSheetId="5">#REF!</definedName>
    <definedName name="거3회자0">#REF!</definedName>
    <definedName name="거4회자0" localSheetId="5">#REF!</definedName>
    <definedName name="거4회자0">#REF!</definedName>
    <definedName name="거6회자0" localSheetId="5">#REF!</definedName>
    <definedName name="거6회자0">#REF!</definedName>
    <definedName name="거더" localSheetId="5">#REF!</definedName>
    <definedName name="거더">#REF!</definedName>
    <definedName name="거더설계" localSheetId="5" hidden="1">#REF!</definedName>
    <definedName name="거더설계" hidden="1">#REF!</definedName>
    <definedName name="거더폭" localSheetId="5">#REF!</definedName>
    <definedName name="거더폭">#REF!</definedName>
    <definedName name="거리" localSheetId="5">#REF!</definedName>
    <definedName name="거리">#REF!</definedName>
    <definedName name="거리1" localSheetId="5">#REF!</definedName>
    <definedName name="거리1">#REF!</definedName>
    <definedName name="거리2" localSheetId="5">#REF!</definedName>
    <definedName name="거리2">#REF!</definedName>
    <definedName name="거리3" localSheetId="5">#REF!</definedName>
    <definedName name="거리3">#REF!</definedName>
    <definedName name="거리35" localSheetId="5">#REF!</definedName>
    <definedName name="거리35">#REF!</definedName>
    <definedName name="거리4" localSheetId="5">#REF!</definedName>
    <definedName name="거리4">#REF!</definedName>
    <definedName name="거리5" localSheetId="5">#REF!</definedName>
    <definedName name="거리5">#REF!</definedName>
    <definedName name="거리에서" localSheetId="5">BlankMacro1</definedName>
    <definedName name="거리에서">BlankMacro1</definedName>
    <definedName name="거시기" localSheetId="5">#REF!</definedName>
    <definedName name="거시기">#REF!</definedName>
    <definedName name="거이" localSheetId="5">BlankMacro1</definedName>
    <definedName name="거이">BlankMacro1</definedName>
    <definedName name="거제시청">"Chart 63"</definedName>
    <definedName name="거친마감" localSheetId="5">#REF!</definedName>
    <definedName name="거친마감">#REF!</definedName>
    <definedName name="거푸4재" localSheetId="5">#REF!</definedName>
    <definedName name="거푸4재">#REF!</definedName>
    <definedName name="거푸경" localSheetId="5">#REF!</definedName>
    <definedName name="거푸경">#REF!</definedName>
    <definedName name="거푸노" localSheetId="5">#REF!</definedName>
    <definedName name="거푸노">#REF!</definedName>
    <definedName name="거푸재" localSheetId="5">#REF!</definedName>
    <definedName name="거푸재">#REF!</definedName>
    <definedName name="거푸집" localSheetId="5">#REF!</definedName>
    <definedName name="거푸집">#REF!</definedName>
    <definedName name="거푸집_합판6회" localSheetId="5">#REF!</definedName>
    <definedName name="거푸집_합판6회">#REF!</definedName>
    <definedName name="거푸집1" localSheetId="5">#REF!</definedName>
    <definedName name="거푸집1">#REF!</definedName>
    <definedName name="거푸집2" localSheetId="5">#REF!</definedName>
    <definedName name="거푸집2">#REF!</definedName>
    <definedName name="거푸집5" localSheetId="5">#REF!</definedName>
    <definedName name="거푸집5">#REF!</definedName>
    <definedName name="거푸집6">23.81</definedName>
    <definedName name="거푸집OPEN" localSheetId="5">#REF!</definedName>
    <definedName name="거푸집OPEN">#REF!</definedName>
    <definedName name="거푸집공" localSheetId="5">#REF!</definedName>
    <definedName name="거푸집공">#REF!</definedName>
    <definedName name="거푸집설치" localSheetId="5">#REF!</definedName>
    <definedName name="거푸집설치">#REF!</definedName>
    <definedName name="거푸집타설" localSheetId="5">#REF!</definedName>
    <definedName name="거푸집타설">#REF!</definedName>
    <definedName name="거푸집터널" localSheetId="5">#REF!</definedName>
    <definedName name="거푸집터널">#REF!</definedName>
    <definedName name="거푸집합판3회" localSheetId="5">#REF!</definedName>
    <definedName name="거푸집합판3회">#REF!</definedName>
    <definedName name="거ㅏ" localSheetId="5" hidden="1">#REF!</definedName>
    <definedName name="거ㅏ" hidden="1">#REF!</definedName>
    <definedName name="건" localSheetId="5">#REF!</definedName>
    <definedName name="건">#REF!</definedName>
    <definedName name="건강" localSheetId="5">#REF!</definedName>
    <definedName name="건강">#REF!</definedName>
    <definedName name="건강보험료" localSheetId="5">#REF!</definedName>
    <definedName name="건강보험료">#REF!</definedName>
    <definedName name="건목">53461</definedName>
    <definedName name="건물부수시설" localSheetId="5">#REF!</definedName>
    <definedName name="건물부수시설">#REF!</definedName>
    <definedName name="건설" localSheetId="5">#REF!</definedName>
    <definedName name="건설">#REF!</definedName>
    <definedName name="건설교통부" localSheetId="5">#REF!</definedName>
    <definedName name="건설교통부">#REF!</definedName>
    <definedName name="건설기계" localSheetId="5">#REF!</definedName>
    <definedName name="건설기계">#REF!</definedName>
    <definedName name="건설기계운전기사" localSheetId="5">#REF!</definedName>
    <definedName name="건설기계운전기사">#REF!</definedName>
    <definedName name="건설기계운전기사001" localSheetId="5">#REF!</definedName>
    <definedName name="건설기계운전기사001">#REF!</definedName>
    <definedName name="건설기계운전기사002" localSheetId="5">#REF!</definedName>
    <definedName name="건설기계운전기사002">#REF!</definedName>
    <definedName name="건설기계운전기사011" localSheetId="5">#REF!</definedName>
    <definedName name="건설기계운전기사011">#REF!</definedName>
    <definedName name="건설기계운전기사012" localSheetId="5">#REF!</definedName>
    <definedName name="건설기계운전기사012">#REF!</definedName>
    <definedName name="건설기계운전기사982" localSheetId="5">#REF!</definedName>
    <definedName name="건설기계운전기사982">#REF!</definedName>
    <definedName name="건설기계운전기사991" localSheetId="5">#REF!</definedName>
    <definedName name="건설기계운전기사991">#REF!</definedName>
    <definedName name="건설기계운전기사992" localSheetId="5">#REF!</definedName>
    <definedName name="건설기계운전기사992">#REF!</definedName>
    <definedName name="건설기계운전사" localSheetId="5">#REF!</definedName>
    <definedName name="건설기계운전사">#REF!</definedName>
    <definedName name="건설기계운전조수" localSheetId="5">#REF!</definedName>
    <definedName name="건설기계운전조수">#REF!</definedName>
    <definedName name="건설기계운전조수001" localSheetId="5">#REF!</definedName>
    <definedName name="건설기계운전조수001">#REF!</definedName>
    <definedName name="건설기계운전조수002" localSheetId="5">#REF!</definedName>
    <definedName name="건설기계운전조수002">#REF!</definedName>
    <definedName name="건설기계운전조수011" localSheetId="5">#REF!</definedName>
    <definedName name="건설기계운전조수011">#REF!</definedName>
    <definedName name="건설기계운전조수012" localSheetId="5">#REF!</definedName>
    <definedName name="건설기계운전조수012">#REF!</definedName>
    <definedName name="건설기계운전조수982" localSheetId="5">#REF!</definedName>
    <definedName name="건설기계운전조수982">#REF!</definedName>
    <definedName name="건설기계운전조수991" localSheetId="5">#REF!</definedName>
    <definedName name="건설기계운전조수991">#REF!</definedName>
    <definedName name="건설기계운전조수992" localSheetId="5">#REF!</definedName>
    <definedName name="건설기계운전조수992">#REF!</definedName>
    <definedName name="건설기계운전조장" localSheetId="5">#REF!</definedName>
    <definedName name="건설기계운전조장">#REF!</definedName>
    <definedName name="건설기계조장" localSheetId="5">#REF!</definedName>
    <definedName name="건설기계조장">#REF!</definedName>
    <definedName name="건설기계조장001" localSheetId="5">#REF!</definedName>
    <definedName name="건설기계조장001">#REF!</definedName>
    <definedName name="건설기계조장002" localSheetId="5">#REF!</definedName>
    <definedName name="건설기계조장002">#REF!</definedName>
    <definedName name="건설기계조장011" localSheetId="5">#REF!</definedName>
    <definedName name="건설기계조장011">#REF!</definedName>
    <definedName name="건설기계조장012" localSheetId="5">#REF!</definedName>
    <definedName name="건설기계조장012">#REF!</definedName>
    <definedName name="건설기계조장982" localSheetId="5">#REF!</definedName>
    <definedName name="건설기계조장982">#REF!</definedName>
    <definedName name="건설기계조장991" localSheetId="5">#REF!</definedName>
    <definedName name="건설기계조장991">#REF!</definedName>
    <definedName name="건설기계조장992" localSheetId="5">#REF!</definedName>
    <definedName name="건설기계조장992">#REF!</definedName>
    <definedName name="건설부" localSheetId="5">#REF!</definedName>
    <definedName name="건설부">#REF!</definedName>
    <definedName name="건설용펌프_자흡식_150MM_20HP×20M_" localSheetId="5">#REF!</definedName>
    <definedName name="건설용펌프_자흡식_150MM_20HP×20M_">#REF!</definedName>
    <definedName name="건설용펌프100경비" localSheetId="5">#REF!</definedName>
    <definedName name="건설용펌프100경비">#REF!</definedName>
    <definedName name="건설용펌프100계" localSheetId="5">#REF!</definedName>
    <definedName name="건설용펌프100계">#REF!</definedName>
    <definedName name="건설용펌프100노무비" localSheetId="5">#REF!</definedName>
    <definedName name="건설용펌프100노무비">#REF!</definedName>
    <definedName name="건설용펌프100재료비" localSheetId="5">#REF!</definedName>
    <definedName name="건설용펌프100재료비">#REF!</definedName>
    <definedName name="건설용펌프150경비" localSheetId="5">#REF!</definedName>
    <definedName name="건설용펌프150경비">#REF!</definedName>
    <definedName name="건설용펌프150계" localSheetId="5">#REF!</definedName>
    <definedName name="건설용펌프150계">#REF!</definedName>
    <definedName name="건설용펌프150노무비" localSheetId="5">#REF!</definedName>
    <definedName name="건설용펌프150노무비">#REF!</definedName>
    <definedName name="건설용펌프150재료비" localSheetId="5">#REF!</definedName>
    <definedName name="건설용펌프150재료비">#REF!</definedName>
    <definedName name="건설용펌프50경비" localSheetId="5">#REF!</definedName>
    <definedName name="건설용펌프50경비">#REF!</definedName>
    <definedName name="건설용펌프50계" localSheetId="5">#REF!</definedName>
    <definedName name="건설용펌프50계">#REF!</definedName>
    <definedName name="건설용펌프50노무비" localSheetId="5">#REF!</definedName>
    <definedName name="건설용펌프50노무비">#REF!</definedName>
    <definedName name="건설용펌프50재료비" localSheetId="5">#REF!</definedName>
    <definedName name="건설용펌프50재료비">#REF!</definedName>
    <definedName name="건설용펌프80경비" localSheetId="5">#REF!</definedName>
    <definedName name="건설용펌프80경비">#REF!</definedName>
    <definedName name="건설용펌프80계" localSheetId="5">#REF!</definedName>
    <definedName name="건설용펌프80계">#REF!</definedName>
    <definedName name="건설용펌프80노무비" localSheetId="5">#REF!</definedName>
    <definedName name="건설용펌프80노무비">#REF!</definedName>
    <definedName name="건설용펌프80재료비" localSheetId="5">#REF!</definedName>
    <definedName name="건설용펌프80재료비">#REF!</definedName>
    <definedName name="건설페기물처리비" localSheetId="5">BlankMacro1</definedName>
    <definedName name="건설페기물처리비">BlankMacro1</definedName>
    <definedName name="건십만원율" localSheetId="5">#REF!</definedName>
    <definedName name="건십만원율">#REF!</definedName>
    <definedName name="건십만원이상율" localSheetId="5">#REF!</definedName>
    <definedName name="건십만원이상율">#REF!</definedName>
    <definedName name="건오만원율" localSheetId="5">#REF!</definedName>
    <definedName name="건오만원율">#REF!</definedName>
    <definedName name="건오천원율" localSheetId="5">#REF!</definedName>
    <definedName name="건오천원율">#REF!</definedName>
    <definedName name="건장" localSheetId="5">#REF!</definedName>
    <definedName name="건장">#REF!</definedName>
    <definedName name="건조수축율" localSheetId="5">#REF!</definedName>
    <definedName name="건조수축율">#REF!</definedName>
    <definedName name="건주" localSheetId="5">#REF!</definedName>
    <definedName name="건주">#REF!</definedName>
    <definedName name="건축" hidden="1">{#N/A,#N/A,FALSE,"속도"}</definedName>
    <definedName name="건축1" localSheetId="5">#REF!</definedName>
    <definedName name="건축1">#REF!</definedName>
    <definedName name="건축2" localSheetId="5">#REF!</definedName>
    <definedName name="건축2">#REF!</definedName>
    <definedName name="건축3" localSheetId="5">#REF!</definedName>
    <definedName name="건축3">#REF!</definedName>
    <definedName name="건축4" localSheetId="5">#REF!</definedName>
    <definedName name="건축4">#REF!</definedName>
    <definedName name="건축5" localSheetId="5">#REF!</definedName>
    <definedName name="건축5">#REF!</definedName>
    <definedName name="건축경" localSheetId="5">#REF!</definedName>
    <definedName name="건축경">#REF!</definedName>
    <definedName name="건축경비" localSheetId="5">#REF!,#REF!</definedName>
    <definedName name="건축경비">#REF!,#REF!</definedName>
    <definedName name="건축공사집계표" localSheetId="5">#REF!</definedName>
    <definedName name="건축공사집계표">#REF!</definedName>
    <definedName name="건축노" localSheetId="5">#REF!</definedName>
    <definedName name="건축노">#REF!</definedName>
    <definedName name="건축노무" localSheetId="5">#REF!,#REF!</definedName>
    <definedName name="건축노무">#REF!,#REF!</definedName>
    <definedName name="건축목공" localSheetId="5">#REF!</definedName>
    <definedName name="건축목공">#REF!</definedName>
    <definedName name="건축목공001" localSheetId="5">#REF!</definedName>
    <definedName name="건축목공001">#REF!</definedName>
    <definedName name="건축목공002" localSheetId="5">#REF!</definedName>
    <definedName name="건축목공002">#REF!</definedName>
    <definedName name="건축목공011" localSheetId="5">#REF!</definedName>
    <definedName name="건축목공011">#REF!</definedName>
    <definedName name="건축목공012" localSheetId="5">#REF!</definedName>
    <definedName name="건축목공012">#REF!</definedName>
    <definedName name="건축목공982" localSheetId="5">#REF!</definedName>
    <definedName name="건축목공982">#REF!</definedName>
    <definedName name="건축목공991" localSheetId="5">#REF!</definedName>
    <definedName name="건축목공991">#REF!</definedName>
    <definedName name="건축목공992" localSheetId="5">#REF!</definedName>
    <definedName name="건축목공992">#REF!</definedName>
    <definedName name="건축비교표" hidden="1">{#N/A,#N/A,FALSE,"도급대비시행율";#N/A,#N/A,FALSE,"결의서";#N/A,#N/A,FALSE,"내역서";#N/A,#N/A,FALSE,"도급예상"}</definedName>
    <definedName name="건축원가" localSheetId="5" hidden="1">#REF!</definedName>
    <definedName name="건축원가" hidden="1">#REF!</definedName>
    <definedName name="건축자재율" localSheetId="5">#REF!</definedName>
    <definedName name="건축자재율">#REF!</definedName>
    <definedName name="건축재" localSheetId="5">#REF!</definedName>
    <definedName name="건축재">#REF!</definedName>
    <definedName name="건축재료" localSheetId="5">#REF!,#REF!</definedName>
    <definedName name="건축재료">#REF!,#REF!</definedName>
    <definedName name="건축집계" localSheetId="5">#REF!</definedName>
    <definedName name="건축집계">#REF!</definedName>
    <definedName name="건축총" localSheetId="5">#REF!</definedName>
    <definedName name="건축총">#REF!</definedName>
    <definedName name="건축합계" localSheetId="5">#REF!,#REF!</definedName>
    <definedName name="건축합계">#REF!,#REF!</definedName>
    <definedName name="건축허가번호" localSheetId="5">#REF!</definedName>
    <definedName name="건축허가번호">#REF!</definedName>
    <definedName name="걷기고압" localSheetId="5">#REF!</definedName>
    <definedName name="걷기고압">#REF!</definedName>
    <definedName name="걷기일반" localSheetId="5">#REF!</definedName>
    <definedName name="걷기일반">#REF!</definedName>
    <definedName name="검___조___부" localSheetId="5">#REF!</definedName>
    <definedName name="검___조___부">#REF!</definedName>
    <definedName name="검조부" localSheetId="5">#REF!</definedName>
    <definedName name="검조부">#REF!</definedName>
    <definedName name="검증"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검토" localSheetId="5">#REF!</definedName>
    <definedName name="검토">#REF!</definedName>
    <definedName name="겉지" localSheetId="5">#REF!</definedName>
    <definedName name="겉지">#REF!</definedName>
    <definedName name="겉표지" localSheetId="5">#REF!</definedName>
    <definedName name="겉표지">#REF!</definedName>
    <definedName name="게" hidden="1">{#N/A,#N/A,TRUE,"토적및재료집계";#N/A,#N/A,TRUE,"토적및재료집계";#N/A,#N/A,TRUE,"단위량"}</definedName>
    <definedName name="게이트" localSheetId="5">#REF!</definedName>
    <definedName name="게이트">#REF!</definedName>
    <definedName name="게이트밸브13" localSheetId="5">#REF!</definedName>
    <definedName name="게이트밸브13">#REF!</definedName>
    <definedName name="게이트밸브20" localSheetId="5">#REF!</definedName>
    <definedName name="게이트밸브20">#REF!</definedName>
    <definedName name="게이트밸브25" localSheetId="5">#REF!</definedName>
    <definedName name="게이트밸브25">#REF!</definedName>
    <definedName name="게이트밸브32" localSheetId="5">#REF!</definedName>
    <definedName name="게이트밸브32">#REF!</definedName>
    <definedName name="게이트밸브40" localSheetId="5">#REF!</definedName>
    <definedName name="게이트밸브40">#REF!</definedName>
    <definedName name="게이트밸브50" localSheetId="5">#REF!</definedName>
    <definedName name="게이트밸브50">#REF!</definedName>
    <definedName name="겨" hidden="1">{"'용역비'!$A$4:$C$8"}</definedName>
    <definedName name="겨격" localSheetId="5" hidden="1">#REF!</definedName>
    <definedName name="겨격" hidden="1">#REF!</definedName>
    <definedName name="겨산" localSheetId="5">[27]철거산출근거!#REF!</definedName>
    <definedName name="겨산">[27]철거산출근거!#REF!</definedName>
    <definedName name="겨울" localSheetId="5">#REF!</definedName>
    <definedName name="겨울">#REF!</definedName>
    <definedName name="격" localSheetId="5">#REF!</definedName>
    <definedName name="격">#REF!</definedName>
    <definedName name="격벽상부" localSheetId="5">#REF!</definedName>
    <definedName name="격벽상부">#REF!</definedName>
    <definedName name="격벽이격BY사각" localSheetId="5">#REF!</definedName>
    <definedName name="격벽이격BY사각">#REF!</definedName>
    <definedName name="격벽하부" localSheetId="5">#REF!</definedName>
    <definedName name="격벽하부">#REF!</definedName>
    <definedName name="격점" localSheetId="5">#REF!</definedName>
    <definedName name="격점">#REF!</definedName>
    <definedName name="격점견본" localSheetId="5">#REF!</definedName>
    <definedName name="격점견본">#REF!</definedName>
    <definedName name="격점수량" localSheetId="5">#REF!</definedName>
    <definedName name="격점수량">#REF!</definedName>
    <definedName name="견" localSheetId="5">#REF!,#REF!</definedName>
    <definedName name="견">#REF!,#REF!</definedName>
    <definedName name="견___출___공" localSheetId="5">#REF!</definedName>
    <definedName name="견___출___공">#REF!</definedName>
    <definedName name="견1" localSheetId="5">#REF!</definedName>
    <definedName name="견1">#REF!</definedName>
    <definedName name="견적" localSheetId="5">#REF!</definedName>
    <definedName name="견적">#REF!</definedName>
    <definedName name="견적1" localSheetId="5">Dlog_Show</definedName>
    <definedName name="견적1">Dlog_Show</definedName>
    <definedName name="견적LIST" localSheetId="5">Dlog_Show</definedName>
    <definedName name="견적LIST">Dlog_Show</definedName>
    <definedName name="견적금액">#N/A</definedName>
    <definedName name="견적금액분석" localSheetId="5">#REF!</definedName>
    <definedName name="견적금액분석">#REF!</definedName>
    <definedName name="견적내역" localSheetId="5">#REF!</definedName>
    <definedName name="견적내역">#REF!</definedName>
    <definedName name="견적단가" localSheetId="5">#REF!</definedName>
    <definedName name="견적단가">#REF!</definedName>
    <definedName name="견적대비" localSheetId="5">BlankMacro1</definedName>
    <definedName name="견적대비">BlankMacro1</definedName>
    <definedName name="견적대비권" localSheetId="5">#REF!</definedName>
    <definedName name="견적대비권">#REF!</definedName>
    <definedName name="견적대비표" localSheetId="5">#REF!</definedName>
    <definedName name="견적대비표">#REF!</definedName>
    <definedName name="견적사항요약">[0]!견적사항요약</definedName>
    <definedName name="견적서" localSheetId="5">#REF!</definedName>
    <definedName name="견적서">#REF!</definedName>
    <definedName name="견적서1" localSheetId="5">#REF!</definedName>
    <definedName name="견적서1">#REF!</definedName>
    <definedName name="견적서2" localSheetId="5">#REF!</definedName>
    <definedName name="견적서2">#REF!</definedName>
    <definedName name="견적서3" localSheetId="5">#REF!</definedName>
    <definedName name="견적서3">#REF!</definedName>
    <definedName name="견적서4" localSheetId="5">#REF!</definedName>
    <definedName name="견적서4">#REF!</definedName>
    <definedName name="견적서5" localSheetId="5">#REF!</definedName>
    <definedName name="견적서5">#REF!</definedName>
    <definedName name="견적서6" localSheetId="5">#REF!</definedName>
    <definedName name="견적서6">#REF!</definedName>
    <definedName name="견적서레코드" localSheetId="5">#REF!</definedName>
    <definedName name="견적서레코드">#REF!</definedName>
    <definedName name="견적업체" localSheetId="5">#REF!</definedName>
    <definedName name="견적업체">#REF!</definedName>
    <definedName name="견적의뢰" hidden="1">{#N/A,#N/A,FALSE,"기안지";#N/A,#N/A,FALSE,"통신지"}</definedName>
    <definedName name="견적조건" hidden="1">{#N/A,#N/A,FALSE,"CCTV"}</definedName>
    <definedName name="견적조건8" hidden="1">{#N/A,#N/A,FALSE,"CCTV"}</definedName>
    <definedName name="견적탱크" localSheetId="5">#REF!</definedName>
    <definedName name="견적탱크">#REF!</definedName>
    <definedName name="견적토목" localSheetId="5">#REF!</definedName>
    <definedName name="견적토목">#REF!</definedName>
    <definedName name="견적표지" localSheetId="5">#REF!</definedName>
    <definedName name="견적표지">#REF!</definedName>
    <definedName name="견출공" localSheetId="5">#REF!</definedName>
    <definedName name="견출공">#REF!</definedName>
    <definedName name="견출공001" localSheetId="5">#REF!</definedName>
    <definedName name="견출공001">#REF!</definedName>
    <definedName name="견출공002" localSheetId="5">#REF!</definedName>
    <definedName name="견출공002">#REF!</definedName>
    <definedName name="견출공011" localSheetId="5">#REF!</definedName>
    <definedName name="견출공011">#REF!</definedName>
    <definedName name="견출공012" localSheetId="5">#REF!</definedName>
    <definedName name="견출공012">#REF!</definedName>
    <definedName name="견출공982" localSheetId="5">#REF!</definedName>
    <definedName name="견출공982">#REF!</definedName>
    <definedName name="견출공991" localSheetId="5">#REF!</definedName>
    <definedName name="견출공991">#REF!</definedName>
    <definedName name="견출공992" localSheetId="5">#REF!</definedName>
    <definedName name="견출공992">#REF!</definedName>
    <definedName name="견출품" localSheetId="5">#REF!</definedName>
    <definedName name="견출품">#REF!</definedName>
    <definedName name="결" hidden="1">{#N/A,#N/A,FALSE,"포장2"}</definedName>
    <definedName name="결__과" localSheetId="5">#REF!</definedName>
    <definedName name="결__과">#REF!</definedName>
    <definedName name="결2" localSheetId="5">#REF!</definedName>
    <definedName name="결2">#REF!</definedName>
    <definedName name="결과" localSheetId="5">#REF!</definedName>
    <definedName name="결과">#REF!</definedName>
    <definedName name="결속" localSheetId="5">#REF!</definedName>
    <definedName name="결속">#REF!</definedName>
    <definedName name="결속선" localSheetId="5">#REF!</definedName>
    <definedName name="결속선">#REF!</definedName>
    <definedName name="결재" localSheetId="5">#REF!</definedName>
    <definedName name="결재">#REF!</definedName>
    <definedName name="결정치" localSheetId="5">#REF!</definedName>
    <definedName name="결정치">#REF!</definedName>
    <definedName name="결제">#N/A</definedName>
    <definedName name="결제금액">#N/A</definedName>
    <definedName name="결표지" hidden="1">{#N/A,#N/A,FALSE,"표지"}</definedName>
    <definedName name="겹동백1002" localSheetId="5">#REF!</definedName>
    <definedName name="겹동백1002">#REF!</definedName>
    <definedName name="겹동백1204" localSheetId="5">#REF!</definedName>
    <definedName name="겹동백1204">#REF!</definedName>
    <definedName name="겹동백1506" localSheetId="5">#REF!</definedName>
    <definedName name="겹동백1506">#REF!</definedName>
    <definedName name="겹벗R6" localSheetId="5">#REF!</definedName>
    <definedName name="겹벗R6">#REF!</definedName>
    <definedName name="겹벗R8" localSheetId="5">#REF!</definedName>
    <definedName name="겹벗R8">#REF!</definedName>
    <definedName name="겹철쭉" localSheetId="5">#REF!</definedName>
    <definedName name="겹철쭉">#REF!</definedName>
    <definedName name="겹철쭉0304" localSheetId="5">#REF!</definedName>
    <definedName name="겹철쭉0304">#REF!</definedName>
    <definedName name="겹철쭉0506" localSheetId="5">#REF!</definedName>
    <definedName name="겹철쭉0506">#REF!</definedName>
    <definedName name="겹철쭉0608" localSheetId="5">#REF!</definedName>
    <definedName name="겹철쭉0608">#REF!</definedName>
    <definedName name="겹철쭉0810" localSheetId="5">#REF!</definedName>
    <definedName name="겹철쭉0810">#REF!</definedName>
    <definedName name="겹철쭉0812" localSheetId="5">#REF!</definedName>
    <definedName name="겹철쭉0812">#REF!</definedName>
    <definedName name="경" localSheetId="5">#REF!</definedName>
    <definedName name="경">#REF!</definedName>
    <definedName name="경간" localSheetId="5">#REF!</definedName>
    <definedName name="경간">#REF!</definedName>
    <definedName name="경계블럭연장" localSheetId="5" hidden="1">#REF!</definedName>
    <definedName name="경계블럭연장" hidden="1">#REF!</definedName>
    <definedName name="경계블럭운반a경비" localSheetId="5">#REF!</definedName>
    <definedName name="경계블럭운반a경비">#REF!</definedName>
    <definedName name="경계블럭운반a계" localSheetId="5">#REF!</definedName>
    <definedName name="경계블럭운반a계">#REF!</definedName>
    <definedName name="경계블럭운반a노무비" localSheetId="5">#REF!</definedName>
    <definedName name="경계블럭운반a노무비">#REF!</definedName>
    <definedName name="경계블럭운반a재료비" localSheetId="5">#REF!</definedName>
    <definedName name="경계블럭운반a재료비">#REF!</definedName>
    <definedName name="경계블럭운반b경비" localSheetId="5">#REF!</definedName>
    <definedName name="경계블럭운반b경비">#REF!</definedName>
    <definedName name="경계블럭운반b계" localSheetId="5">#REF!</definedName>
    <definedName name="경계블럭운반b계">#REF!</definedName>
    <definedName name="경계블럭운반b노무비" localSheetId="5">#REF!</definedName>
    <definedName name="경계블럭운반b노무비">#REF!</definedName>
    <definedName name="경계블럭운반b재료비" localSheetId="5">#REF!</definedName>
    <definedName name="경계블럭운반b재료비">#REF!</definedName>
    <definedName name="경계블럭운반c경비" localSheetId="5">#REF!</definedName>
    <definedName name="경계블럭운반c경비">#REF!</definedName>
    <definedName name="경계블럭운반c계" localSheetId="5">#REF!</definedName>
    <definedName name="경계블럭운반c계">#REF!</definedName>
    <definedName name="경계블럭운반c노무비" localSheetId="5">#REF!</definedName>
    <definedName name="경계블럭운반c노무비">#REF!</definedName>
    <definedName name="경계블럭운반c재료비" localSheetId="5">#REF!</definedName>
    <definedName name="경계블럭운반c재료비">#REF!</definedName>
    <definedName name="경계블럭운반비경비" localSheetId="5">#REF!</definedName>
    <definedName name="경계블럭운반비경비">#REF!</definedName>
    <definedName name="경계블럭운반비노무비" localSheetId="5">#REF!</definedName>
    <definedName name="경계블럭운반비노무비">#REF!</definedName>
    <definedName name="경계블럭운반비재료비" localSheetId="5">#REF!</definedName>
    <definedName name="경계블럭운반비재료비">#REF!</definedName>
    <definedName name="경계블럭운반운반비계" localSheetId="5">#REF!</definedName>
    <definedName name="경계블럭운반운반비계">#REF!</definedName>
    <definedName name="경계블럭운반하차료경비" localSheetId="5">#REF!</definedName>
    <definedName name="경계블럭운반하차료경비">#REF!</definedName>
    <definedName name="경계블럭운반하차료계" localSheetId="5">#REF!</definedName>
    <definedName name="경계블럭운반하차료계">#REF!</definedName>
    <definedName name="경계블럭운반하차료노무비" localSheetId="5">#REF!</definedName>
    <definedName name="경계블럭운반하차료노무비">#REF!</definedName>
    <definedName name="경계블럭하차료재료비" localSheetId="5">#REF!</definedName>
    <definedName name="경계블럭하차료재료비">#REF!</definedName>
    <definedName name="경계석" localSheetId="5">#REF!</definedName>
    <definedName name="경계석">#REF!</definedName>
    <definedName name="경계석설치" localSheetId="5">#REF!</definedName>
    <definedName name="경계석설치">#REF!</definedName>
    <definedName name="경계석수량산출2">{"Book1","부대-(표지판,데리,가드).xls","부대-(낙,차,중분대).xls"}</definedName>
    <definedName name="경광등" localSheetId="5">#REF!</definedName>
    <definedName name="경광등">#REF!</definedName>
    <definedName name="경기노임" localSheetId="5">#REF!</definedName>
    <definedName name="경기노임">#REF!</definedName>
    <definedName name="경단가" localSheetId="5">#REF!</definedName>
    <definedName name="경단가">#REF!</definedName>
    <definedName name="경동" localSheetId="5">#REF!</definedName>
    <definedName name="경동">#REF!</definedName>
    <definedName name="경량"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경북" localSheetId="5">#REF!</definedName>
    <definedName name="경북">#REF!</definedName>
    <definedName name="경비" localSheetId="5">#REF!</definedName>
    <definedName name="경비">#REF!</definedName>
    <definedName name="經費" localSheetId="5">#REF!</definedName>
    <definedName name="經費">#REF!</definedName>
    <definedName name="경비11" localSheetId="5">#REF!</definedName>
    <definedName name="경비11">#REF!</definedName>
    <definedName name="경비12" localSheetId="5">#REF!</definedName>
    <definedName name="경비12">#REF!</definedName>
    <definedName name="경비13" localSheetId="5">#REF!</definedName>
    <definedName name="경비13">#REF!</definedName>
    <definedName name="경비14" localSheetId="5">#REF!</definedName>
    <definedName name="경비14">#REF!</definedName>
    <definedName name="경비2" localSheetId="5">#REF!</definedName>
    <definedName name="경비2">#REF!</definedName>
    <definedName name="경비3" localSheetId="5">#REF!</definedName>
    <definedName name="경비3">#REF!</definedName>
    <definedName name="경비4" localSheetId="5">#REF!</definedName>
    <definedName name="경비4">#REF!</definedName>
    <definedName name="경비금액" localSheetId="5">#REF!</definedName>
    <definedName name="경비금액">#REF!</definedName>
    <definedName name="경비금액2" localSheetId="5">#REF!</definedName>
    <definedName name="경비금액2">#REF!</definedName>
    <definedName name="경비단가" localSheetId="5">#REF!</definedName>
    <definedName name="경비단가">#REF!</definedName>
    <definedName name="경비률" localSheetId="5">#REF!</definedName>
    <definedName name="경비률">#REF!</definedName>
    <definedName name="경비배부율" localSheetId="5">#REF!</definedName>
    <definedName name="경비배부율">#REF!</definedName>
    <definedName name="경비선택" localSheetId="5">#REF!</definedName>
    <definedName name="경비선택">#REF!</definedName>
    <definedName name="경비소계" localSheetId="5">#REF!</definedName>
    <definedName name="경비소계">#REF!</definedName>
    <definedName name="경비율" localSheetId="5">#REF!</definedName>
    <definedName name="경비율">#REF!</definedName>
    <definedName name="경비융" localSheetId="5" hidden="1">#REF!</definedName>
    <definedName name="경비융" hidden="1">#REF!</definedName>
    <definedName name="경비집계" hidden="1">{"'용역비'!$A$4:$C$8"}</definedName>
    <definedName name="경비참조" localSheetId="5">#REF!</definedName>
    <definedName name="경비참조">#REF!</definedName>
    <definedName name="경비합" localSheetId="5">#REF!</definedName>
    <definedName name="경비합">#REF!</definedName>
    <definedName name="경비합계" localSheetId="5">#REF!</definedName>
    <definedName name="경비합계">#REF!</definedName>
    <definedName name="경비합계1" localSheetId="5">#REF!</definedName>
    <definedName name="경비합계1">#REF!</definedName>
    <definedName name="경사" localSheetId="5">#REF!</definedName>
    <definedName name="경사">#REF!</definedName>
    <definedName name="경사1" localSheetId="5">#REF!</definedName>
    <definedName name="경사1">#REF!</definedName>
    <definedName name="경사2" localSheetId="5">#REF!</definedName>
    <definedName name="경사2">#REF!</definedName>
    <definedName name="경사3" localSheetId="5">#REF!</definedName>
    <definedName name="경사3">#REF!</definedName>
    <definedName name="경사4" localSheetId="5">#REF!</definedName>
    <definedName name="경사4">#REF!</definedName>
    <definedName name="경사5" localSheetId="5">#REF!</definedName>
    <definedName name="경사5">#REF!</definedName>
    <definedName name="경상비1" localSheetId="5">#REF!</definedName>
    <definedName name="경상비1">#REF!</definedName>
    <definedName name="경수" hidden="1">{#N/A,#N/A,FALSE,"도급대비시행율";#N/A,#N/A,FALSE,"결의서";#N/A,#N/A,FALSE,"내역서";#N/A,#N/A,FALSE,"도급예상"}</definedName>
    <definedName name="경수을지"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경순" localSheetId="5">BlankMacro1</definedName>
    <definedName name="경순">BlankMacro1</definedName>
    <definedName name="경암" localSheetId="5">#REF!</definedName>
    <definedName name="경암">#REF!</definedName>
    <definedName name="경운기1.0경비" localSheetId="5">#REF!</definedName>
    <definedName name="경운기1.0경비">#REF!</definedName>
    <definedName name="경운기1.0계" localSheetId="5">#REF!</definedName>
    <definedName name="경운기1.0계">#REF!</definedName>
    <definedName name="경운기1.0노무비" localSheetId="5">#REF!</definedName>
    <definedName name="경운기1.0노무비">#REF!</definedName>
    <definedName name="경운기1.0재료비" localSheetId="5">#REF!</definedName>
    <definedName name="경운기1.0재료비">#REF!</definedName>
    <definedName name="경운기인력상차비" localSheetId="5">#REF!</definedName>
    <definedName name="경운기인력상차비">#REF!</definedName>
    <definedName name="경유" localSheetId="5">#REF!</definedName>
    <definedName name="경유">#REF!</definedName>
    <definedName name="경유2" localSheetId="5">#REF!</definedName>
    <definedName name="경유2">#REF!</definedName>
    <definedName name="경유가격" localSheetId="5">'[8] 설계내역서.xlsx'!경유가격</definedName>
    <definedName name="경유가격">'[8] 설계내역서.xlsx'!경유가격</definedName>
    <definedName name="경첩" localSheetId="5">#REF!</definedName>
    <definedName name="경첩">#REF!</definedName>
    <definedName name="경판1800" localSheetId="5">#REF!</definedName>
    <definedName name="경판1800">#REF!</definedName>
    <definedName name="경판2200" localSheetId="5">#REF!</definedName>
    <definedName name="경판2200">#REF!</definedName>
    <definedName name="경판2500" localSheetId="5">#REF!</definedName>
    <definedName name="경판2500">#REF!</definedName>
    <definedName name="경판3000" localSheetId="5">#REF!</definedName>
    <definedName name="경판3000">#REF!</definedName>
    <definedName name="경풍" localSheetId="5">#REF!</definedName>
    <definedName name="경풍">#REF!</definedName>
    <definedName name="경할증" localSheetId="5">#REF!</definedName>
    <definedName name="경할증">#REF!</definedName>
    <definedName name="계" localSheetId="5">#REF!</definedName>
    <definedName name="계">#REF!</definedName>
    <definedName name="계___령___공" localSheetId="5">#REF!</definedName>
    <definedName name="계___령___공">#REF!</definedName>
    <definedName name="계___장___공" localSheetId="5">#REF!</definedName>
    <definedName name="계___장___공">#REF!</definedName>
    <definedName name="계_①___⑦" localSheetId="5">#REF!</definedName>
    <definedName name="계_①___⑦">#REF!</definedName>
    <definedName name="계_장_공" localSheetId="5">#REF!</definedName>
    <definedName name="계_장_공">#REF!</definedName>
    <definedName name="계1" localSheetId="5">#REF!</definedName>
    <definedName name="계1">#REF!</definedName>
    <definedName name="계급" localSheetId="5">#REF!</definedName>
    <definedName name="계급">#REF!</definedName>
    <definedName name="계단철" localSheetId="5">BlankMacro1</definedName>
    <definedName name="계단철">BlankMacro1</definedName>
    <definedName name="계량기1" localSheetId="5">#REF!</definedName>
    <definedName name="계량기1">#REF!</definedName>
    <definedName name="계량기2" localSheetId="5">#REF!</definedName>
    <definedName name="계량기2">#REF!</definedName>
    <definedName name="계량기교체용역" localSheetId="5">#REF!</definedName>
    <definedName name="계량기교체용역">#REF!</definedName>
    <definedName name="계량기구경" localSheetId="5">#REF!</definedName>
    <definedName name="계량기구경">#REF!</definedName>
    <definedName name="계령" localSheetId="5">#REF!</definedName>
    <definedName name="계령">#REF!</definedName>
    <definedName name="계령공" localSheetId="5">#REF!</definedName>
    <definedName name="계령공">#REF!</definedName>
    <definedName name="계보율" localSheetId="5">[4]산정표!#REF!</definedName>
    <definedName name="계보율">[4]산정표!#REF!</definedName>
    <definedName name="계산" localSheetId="5">#REF!</definedName>
    <definedName name="계산">#REF!</definedName>
    <definedName name="계산1" localSheetId="5">#REF!</definedName>
    <definedName name="계산1">#REF!</definedName>
    <definedName name="계산서" localSheetId="5">#REF!</definedName>
    <definedName name="계산서">#REF!</definedName>
    <definedName name="계산서2">[0]!계산서2</definedName>
    <definedName name="계산조건" localSheetId="5">#REF!,#REF!</definedName>
    <definedName name="계산조건">#REF!,#REF!</definedName>
    <definedName name="계산조건1" localSheetId="5">[28]!Macro6</definedName>
    <definedName name="계산조건1">[28]!Macro6</definedName>
    <definedName name="계산지간" localSheetId="5">#REF!</definedName>
    <definedName name="계산지간">#REF!</definedName>
    <definedName name="계수" localSheetId="5">#REF!</definedName>
    <definedName name="계수">#REF!</definedName>
    <definedName name="계수B5" localSheetId="5">#REF!</definedName>
    <definedName name="계수B5">#REF!</definedName>
    <definedName name="계수B6" localSheetId="5">#REF!</definedName>
    <definedName name="계수B6">#REF!</definedName>
    <definedName name="계수B8" localSheetId="5">#REF!</definedName>
    <definedName name="계수B8">#REF!</definedName>
    <definedName name="계수나무6노무" localSheetId="5">#REF!</definedName>
    <definedName name="계수나무6노무">#REF!</definedName>
    <definedName name="계수나무6재료" localSheetId="5">#REF!</definedName>
    <definedName name="계수나무6재료">#REF!</definedName>
    <definedName name="계약" localSheetId="5">CHOOSE(#REF!,총괄수량표!공무1과,총괄수량표!공무2과)</definedName>
    <definedName name="계약">CHOOSE(#REF!,[0]!공무1과,[0]!공무2과)</definedName>
    <definedName name="계약공기" localSheetId="5">#REF!</definedName>
    <definedName name="계약공기">#REF!</definedName>
    <definedName name="계약금액" localSheetId="5">#REF!</definedName>
    <definedName name="계약금액">#REF!</definedName>
    <definedName name="계약내역" localSheetId="5">CHOOSE(#REF!,총괄수량표!공무1과,총괄수량표!공무2과)</definedName>
    <definedName name="계약내역">CHOOSE(#REF!,[0]!공무1과,[0]!공무2과)</definedName>
    <definedName name="계약년월일" localSheetId="5">#REF!</definedName>
    <definedName name="계약년월일">#REF!</definedName>
    <definedName name="계약방법" localSheetId="5">#REF!</definedName>
    <definedName name="계약방법">#REF!</definedName>
    <definedName name="계약보고" localSheetId="5">#REF!</definedName>
    <definedName name="계약보고">#REF!</definedName>
    <definedName name="계약보증금납부서" localSheetId="5">#REF!</definedName>
    <definedName name="계약보증금납부서">#REF!</definedName>
    <definedName name="계약서" localSheetId="5">#REF!</definedName>
    <definedName name="계약서">#REF!</definedName>
    <definedName name="계약일" localSheetId="5">[4]산정표!#REF!</definedName>
    <definedName name="계약일">[4]산정표!#REF!</definedName>
    <definedName name="계약폐기물처리비" hidden="1">{#N/A,#N/A,TRUE,"960318-1";#N/A,#N/A,TRUE,"960318-2";#N/A,#N/A,TRUE,"960318-3"}</definedName>
    <definedName name="계장" localSheetId="5">#REF!</definedName>
    <definedName name="계장">#REF!</definedName>
    <definedName name="계장공" localSheetId="5">#REF!</definedName>
    <definedName name="계장공">#REF!</definedName>
    <definedName name="계장공001" localSheetId="5">#REF!</definedName>
    <definedName name="계장공001">#REF!</definedName>
    <definedName name="계장공002" localSheetId="5">#REF!</definedName>
    <definedName name="계장공002">#REF!</definedName>
    <definedName name="계장공011" localSheetId="5">#REF!</definedName>
    <definedName name="계장공011">#REF!</definedName>
    <definedName name="계장공012" localSheetId="5">#REF!</definedName>
    <definedName name="계장공012">#REF!</definedName>
    <definedName name="계장공982" localSheetId="5">#REF!</definedName>
    <definedName name="계장공982">#REF!</definedName>
    <definedName name="계장공991" localSheetId="5">#REF!</definedName>
    <definedName name="계장공991">#REF!</definedName>
    <definedName name="계장공992" localSheetId="5">#REF!</definedName>
    <definedName name="계장공992">#REF!</definedName>
    <definedName name="계전2" localSheetId="5" hidden="1">#REF!</definedName>
    <definedName name="계전2" hidden="1">#REF!</definedName>
    <definedName name="계정별" localSheetId="5">#REF!</definedName>
    <definedName name="계정별">#REF!</definedName>
    <definedName name="계정분류" localSheetId="5">OFFSET(#REF!,0,0,COUNTA(#REF!),1)</definedName>
    <definedName name="계정분류">OFFSET(#REF!,0,0,COUNTA(#REF!),1)</definedName>
    <definedName name="계측기" localSheetId="5">#REF!,#REF!</definedName>
    <definedName name="계측기">#REF!,#REF!</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획2000" localSheetId="5">#REF!</definedName>
    <definedName name="계획2000">#REF!</definedName>
    <definedName name="계획2001" localSheetId="5">#REF!</definedName>
    <definedName name="계획2001">#REF!</definedName>
    <definedName name="계획2002" localSheetId="5">#REF!</definedName>
    <definedName name="계획2002">#REF!</definedName>
    <definedName name="계획고" localSheetId="5">#REF!</definedName>
    <definedName name="계획고">#REF!</definedName>
    <definedName name="계획도로" localSheetId="5">#REF!,#REF!</definedName>
    <definedName name="계획도로">#REF!,#REF!</definedName>
    <definedName name="계획표" localSheetId="5">#REF!</definedName>
    <definedName name="계획표">#REF!</definedName>
    <definedName name="고" localSheetId="5">#REF!</definedName>
    <definedName name="고">#REF!</definedName>
    <definedName name="고_급__선_원" localSheetId="5">#REF!</definedName>
    <definedName name="고_급__선_원">#REF!</definedName>
    <definedName name="고_압_호_스" localSheetId="5">#REF!</definedName>
    <definedName name="고_압_호_스">#REF!</definedName>
    <definedName name="고강직경D13" localSheetId="5">#REF!</definedName>
    <definedName name="고강직경D13">#REF!</definedName>
    <definedName name="고강직경D16_25" localSheetId="5">#REF!</definedName>
    <definedName name="고강직경D16_25">#REF!</definedName>
    <definedName name="고강직경D29_35" localSheetId="5">#REF!</definedName>
    <definedName name="고강직경D29_35">#REF!</definedName>
    <definedName name="고광3" localSheetId="5">#REF!</definedName>
    <definedName name="고광3">#REF!</definedName>
    <definedName name="고광5" localSheetId="5">#REF!</definedName>
    <definedName name="고광5">#REF!</definedName>
    <definedName name="고교" localSheetId="5">#REF!</definedName>
    <definedName name="고교">#REF!</definedName>
    <definedName name="고교부분함" localSheetId="5">#REF!</definedName>
    <definedName name="고교부분함">#REF!</definedName>
    <definedName name="고급기능사" localSheetId="5">#REF!</definedName>
    <definedName name="고급기능사">#REF!</definedName>
    <definedName name="고급기술자" localSheetId="5">#REF!</definedName>
    <definedName name="고급기술자">#REF!</definedName>
    <definedName name="고급기술자_측량" localSheetId="5">#REF!</definedName>
    <definedName name="고급기술자_측량">#REF!</definedName>
    <definedName name="고급기술자노무비" localSheetId="5">#REF!</definedName>
    <definedName name="고급기술자노무비">#REF!</definedName>
    <definedName name="고급단가" localSheetId="5">#REF!</definedName>
    <definedName name="고급단가">#REF!</definedName>
    <definedName name="고급선원" localSheetId="5">#REF!</definedName>
    <definedName name="고급선원">#REF!</definedName>
    <definedName name="고급선원001" localSheetId="5">#REF!</definedName>
    <definedName name="고급선원001">#REF!</definedName>
    <definedName name="고급선원002" localSheetId="5">#REF!</definedName>
    <definedName name="고급선원002">#REF!</definedName>
    <definedName name="고급선원011" localSheetId="5">#REF!</definedName>
    <definedName name="고급선원011">#REF!</definedName>
    <definedName name="고급선원012" localSheetId="5">#REF!</definedName>
    <definedName name="고급선원012">#REF!</definedName>
    <definedName name="고급선원982" localSheetId="5">#REF!</definedName>
    <definedName name="고급선원982">#REF!</definedName>
    <definedName name="고급선원991" localSheetId="5">#REF!</definedName>
    <definedName name="고급선원991">#REF!</definedName>
    <definedName name="고급선원992" localSheetId="5">#REF!</definedName>
    <definedName name="고급선원992">#REF!</definedName>
    <definedName name="고급원자력비파괴시험" localSheetId="5">#REF!</definedName>
    <definedName name="고급원자력비파괴시험">#REF!</definedName>
    <definedName name="고급원자력비파괴시험공" localSheetId="5">#REF!</definedName>
    <definedName name="고급원자력비파괴시험공">#REF!</definedName>
    <definedName name="고급원자력비파괴시험공001" localSheetId="5">#REF!</definedName>
    <definedName name="고급원자력비파괴시험공001">#REF!</definedName>
    <definedName name="고급원자력비파괴시험공002" localSheetId="5">#REF!</definedName>
    <definedName name="고급원자력비파괴시험공002">#REF!</definedName>
    <definedName name="고급원자력비파괴시험공011" localSheetId="5">#REF!</definedName>
    <definedName name="고급원자력비파괴시험공011">#REF!</definedName>
    <definedName name="고급원자력비파괴시험공012" localSheetId="5">#REF!</definedName>
    <definedName name="고급원자력비파괴시험공012">#REF!</definedName>
    <definedName name="고급원자력비파괴시험공982" localSheetId="5">#REF!</definedName>
    <definedName name="고급원자력비파괴시험공982">#REF!</definedName>
    <definedName name="고급원자력비파괴시험공991" localSheetId="5">#REF!</definedName>
    <definedName name="고급원자력비파괴시험공991">#REF!</definedName>
    <definedName name="고급원자력비파괴시험공992" localSheetId="5">#REF!</definedName>
    <definedName name="고급원자력비파괴시험공992">#REF!</definedName>
    <definedName name="고급전체" localSheetId="5">#REF!</definedName>
    <definedName name="고급전체">#REF!</definedName>
    <definedName name="고급할증" localSheetId="5">#REF!</definedName>
    <definedName name="고급할증">#REF!</definedName>
    <definedName name="고기" localSheetId="5" hidden="1">#REF!</definedName>
    <definedName name="고기" hidden="1">#REF!</definedName>
    <definedName name="고무" localSheetId="5">BlankMacro1</definedName>
    <definedName name="고무">BlankMacro1</definedName>
    <definedName name="고무블럭포장" localSheetId="5">BlankMacro1</definedName>
    <definedName name="고무블럭포장">BlankMacro1</definedName>
    <definedName name="고무제접착제" localSheetId="5">#REF!</definedName>
    <definedName name="고무제접착제">#REF!</definedName>
    <definedName name="고배" localSheetId="5">#REF!</definedName>
    <definedName name="고배">#REF!</definedName>
    <definedName name="고배단가2" localSheetId="5">#REF!</definedName>
    <definedName name="고배단가2">#REF!</definedName>
    <definedName name="고보" localSheetId="5">#REF!</definedName>
    <definedName name="고보">#REF!</definedName>
    <definedName name="고삼1가도교" localSheetId="5">#REF!</definedName>
    <definedName name="고삼1가도교">#REF!</definedName>
    <definedName name="고삼2가도" localSheetId="5">#REF!</definedName>
    <definedName name="고삼2가도">#REF!</definedName>
    <definedName name="고삼교" localSheetId="5">#REF!</definedName>
    <definedName name="고삼교">#REF!</definedName>
    <definedName name="고성2터널" hidden="1">{#N/A,#N/A,TRUE,"토적및재료집계";#N/A,#N/A,TRUE,"토적및재료집계";#N/A,#N/A,TRUE,"단위량"}</definedName>
    <definedName name="고승히" localSheetId="5">#REF!</definedName>
    <definedName name="고승히">#REF!</definedName>
    <definedName name="고압" localSheetId="5">#REF!</definedName>
    <definedName name="고압">#REF!</definedName>
    <definedName name="고압1" localSheetId="5">#REF!</definedName>
    <definedName name="고압1">#REF!</definedName>
    <definedName name="고압2" localSheetId="5">#REF!</definedName>
    <definedName name="고압2">#REF!</definedName>
    <definedName name="고압복구" localSheetId="5">#REF!</definedName>
    <definedName name="고압복구">#REF!</definedName>
    <definedName name="고압블럭수량" localSheetId="5">#REF!</definedName>
    <definedName name="고압블럭수량">#REF!</definedName>
    <definedName name="고압상단" localSheetId="5">#REF!</definedName>
    <definedName name="고압상단">#REF!</definedName>
    <definedName name="고압상단구분" localSheetId="5">#REF!</definedName>
    <definedName name="고압상단구분">#REF!</definedName>
    <definedName name="고압연장" localSheetId="5">#REF!</definedName>
    <definedName name="고압연장">#REF!</definedName>
    <definedName name="고압일반" localSheetId="5">#REF!</definedName>
    <definedName name="고압일반">#REF!</definedName>
    <definedName name="고압케이블전공" localSheetId="5">#REF!</definedName>
    <definedName name="고압케이블전공">#REF!</definedName>
    <definedName name="고압케이블전공001" localSheetId="5">#REF!</definedName>
    <definedName name="고압케이블전공001">#REF!</definedName>
    <definedName name="고압케이블전공002" localSheetId="5">#REF!</definedName>
    <definedName name="고압케이블전공002">#REF!</definedName>
    <definedName name="고압케이블전공011" localSheetId="5">#REF!</definedName>
    <definedName name="고압케이블전공011">#REF!</definedName>
    <definedName name="고압케이블전공012" localSheetId="5">#REF!</definedName>
    <definedName name="고압케이블전공012">#REF!</definedName>
    <definedName name="고압케이블전공982" localSheetId="5">#REF!</definedName>
    <definedName name="고압케이블전공982">#REF!</definedName>
    <definedName name="고압케이블전공991" localSheetId="5">#REF!</definedName>
    <definedName name="고압케이블전공991">#REF!</definedName>
    <definedName name="고압케이블전공992" localSheetId="5">#REF!</definedName>
    <definedName name="고압케이블전공992">#REF!</definedName>
    <definedName name="고압협소" localSheetId="5">#REF!</definedName>
    <definedName name="고압협소">#REF!</definedName>
    <definedName name="고압호스" localSheetId="5">#REF!</definedName>
    <definedName name="고압호스">#REF!</definedName>
    <definedName name="고양">[0]!고양</definedName>
    <definedName name="고양시">[0]!고양시</definedName>
    <definedName name="고양시성라공원" localSheetId="5">Dlog_Show</definedName>
    <definedName name="고양시성라공원">Dlog_Show</definedName>
    <definedName name="고용" localSheetId="5">#REF!</definedName>
    <definedName name="고용">#REF!</definedName>
    <definedName name="고용1" localSheetId="5">#REF!</definedName>
    <definedName name="고용1">#REF!</definedName>
    <definedName name="고용보험" localSheetId="5">#REF!</definedName>
    <definedName name="고용보험">#REF!</definedName>
    <definedName name="고용보험료" localSheetId="5">#REF!</definedName>
    <definedName name="고용보험료">#REF!</definedName>
    <definedName name="고용보험료_산식" localSheetId="5">#REF!</definedName>
    <definedName name="고용보험료_산식">#REF!</definedName>
    <definedName name="고용보험료요율" localSheetId="5">#REF!</definedName>
    <definedName name="고용보험료요율">#REF!</definedName>
    <definedName name="고용보험료요율_변경" localSheetId="5">#REF!</definedName>
    <definedName name="고용보험료요율_변경">#REF!</definedName>
    <definedName name="고용보험료율" localSheetId="5">#REF!</definedName>
    <definedName name="고용보험료율">#REF!</definedName>
    <definedName name="고용보험요율" localSheetId="5">#REF!</definedName>
    <definedName name="고용보험요율">#REF!</definedName>
    <definedName name="고용보험요율1" localSheetId="5">#REF!</definedName>
    <definedName name="고용보험요율1">#REF!</definedName>
    <definedName name="고용보험율" localSheetId="5">#REF!</definedName>
    <definedName name="고용보험율">#REF!</definedName>
    <definedName name="고용제외" localSheetId="5">#REF!</definedName>
    <definedName name="고용제외">#REF!</definedName>
    <definedName name="고용총괄" localSheetId="5">#REF!</definedName>
    <definedName name="고용총괄">#REF!</definedName>
    <definedName name="고장" localSheetId="5">#REF!</definedName>
    <definedName name="고장">#REF!</definedName>
    <definedName name="고재" localSheetId="5">#REF!</definedName>
    <definedName name="고재">#REF!</definedName>
    <definedName name="고재중량">[0]!고재중량</definedName>
    <definedName name="고재중량1차정산" localSheetId="5">#REF!</definedName>
    <definedName name="고재중량1차정산">#REF!</definedName>
    <definedName name="고재처리" localSheetId="5">#REF!</definedName>
    <definedName name="고재처리">#REF!</definedName>
    <definedName name="고재처리비" localSheetId="5">#REF!</definedName>
    <definedName name="고재처리비">#REF!</definedName>
    <definedName name="고정경비" localSheetId="5">#REF!</definedName>
    <definedName name="고정경비">#REF!</definedName>
    <definedName name="고정차고부속동신설수량" localSheetId="5">#REF!</definedName>
    <definedName name="고정차고부속동신설수량">#REF!</definedName>
    <definedName name="고철" localSheetId="5">#REF!</definedName>
    <definedName name="고철">#REF!</definedName>
    <definedName name="고철공제" localSheetId="5">#REF!</definedName>
    <definedName name="고철공제">#REF!</definedName>
    <definedName name="고케" localSheetId="5">#REF!</definedName>
    <definedName name="고케">#REF!</definedName>
    <definedName name="곡각부단위수량" localSheetId="5">#REF!</definedName>
    <definedName name="곡각부단위수량">#REF!</definedName>
    <definedName name="곡관" localSheetId="5">#REF!</definedName>
    <definedName name="곡관">#REF!</definedName>
    <definedName name="곡관1" localSheetId="5">#REF!</definedName>
    <definedName name="곡관1">#REF!</definedName>
    <definedName name="곡관135.J" localSheetId="5">#REF!</definedName>
    <definedName name="곡관135.J">#REF!</definedName>
    <definedName name="곡관135.M" localSheetId="5">#REF!</definedName>
    <definedName name="곡관135.M">#REF!</definedName>
    <definedName name="곡관2" localSheetId="5">#REF!</definedName>
    <definedName name="곡관2">#REF!</definedName>
    <definedName name="곡관3" localSheetId="5">#REF!</definedName>
    <definedName name="곡관3">#REF!</definedName>
    <definedName name="곡관4" localSheetId="5">#REF!</definedName>
    <definedName name="곡관4">#REF!</definedName>
    <definedName name="곡관90.J" localSheetId="5">#REF!</definedName>
    <definedName name="곡관90.J">#REF!</definedName>
    <definedName name="곡관90.M" localSheetId="5">#REF!</definedName>
    <definedName name="곡관90.M">#REF!</definedName>
    <definedName name="곡관각데이터" localSheetId="5">#REF!</definedName>
    <definedName name="곡관각데이터">#REF!</definedName>
    <definedName name="골_재_대" localSheetId="5">#REF!</definedName>
    <definedName name="골_재_대">#REF!</definedName>
    <definedName name="골뱅이" localSheetId="5">#REF!</definedName>
    <definedName name="골뱅이">#REF!</definedName>
    <definedName name="골재" localSheetId="5" hidden="1">#REF!</definedName>
    <definedName name="골재" hidden="1">#REF!</definedName>
    <definedName name="골재1" localSheetId="5">#REF!</definedName>
    <definedName name="골재1">#REF!</definedName>
    <definedName name="골재사용료" localSheetId="5">#REF!</definedName>
    <definedName name="골재사용료">#REF!</definedName>
    <definedName name="골재수량" localSheetId="5">#REF!</definedName>
    <definedName name="골재수량">#REF!</definedName>
    <definedName name="골재집계" localSheetId="5">#REF!</definedName>
    <definedName name="골재집계">#REF!</definedName>
    <definedName name="골재집계당" localSheetId="5">#REF!</definedName>
    <definedName name="골재집계당">#REF!</definedName>
    <definedName name="골조" localSheetId="5">#REF!</definedName>
    <definedName name="골조">#REF!</definedName>
    <definedName name="골함석" localSheetId="5">#REF!</definedName>
    <definedName name="골함석">#REF!</definedName>
    <definedName name="곰" hidden="1">{#N/A,#N/A,FALSE,"포장2"}</definedName>
    <definedName name="곰솔2508" localSheetId="5">#REF!</definedName>
    <definedName name="곰솔2508">#REF!</definedName>
    <definedName name="곰솔3010" localSheetId="5">#REF!</definedName>
    <definedName name="곰솔3010">#REF!</definedName>
    <definedName name="곰솔H3.0xW1.0" localSheetId="5">#REF!</definedName>
    <definedName name="곰솔H3.0xW1.0">#REF!</definedName>
    <definedName name="곰솔H3.0xW1.2xR10" localSheetId="5">#REF!</definedName>
    <definedName name="곰솔H3.0xW1.2xR10">#REF!</definedName>
    <definedName name="곰솔H3.5xW1.5xR12" localSheetId="5">#REF!</definedName>
    <definedName name="곰솔H3.5xW1.5xR12">#REF!</definedName>
    <definedName name="곰솔R10" localSheetId="5">#REF!</definedName>
    <definedName name="곰솔R10">#REF!</definedName>
    <definedName name="곰솔R12" localSheetId="5">#REF!</definedName>
    <definedName name="곰솔R12">#REF!</definedName>
    <definedName name="곰솔R15" localSheetId="5">#REF!</definedName>
    <definedName name="곰솔R15">#REF!</definedName>
    <definedName name="곱" localSheetId="5">#REF!</definedName>
    <definedName name="곱">#REF!</definedName>
    <definedName name="곱2" localSheetId="5">#REF!</definedName>
    <definedName name="곱2">#REF!</definedName>
    <definedName name="곱곱" localSheetId="5">#REF!</definedName>
    <definedName name="곱곱">#REF!</definedName>
    <definedName name="곱이라고적음" localSheetId="5">#REF!</definedName>
    <definedName name="곱이라고적음">#REF!</definedName>
    <definedName name="공" hidden="1">{#N/A,#N/A,TRUE,"960318-1";#N/A,#N/A,TRUE,"960318-2";#N/A,#N/A,TRUE,"960318-3"}</definedName>
    <definedName name="공______사______명" localSheetId="5">#REF!</definedName>
    <definedName name="공______사______명">#REF!</definedName>
    <definedName name="공_____종" localSheetId="5">#REF!</definedName>
    <definedName name="공_____종">#REF!</definedName>
    <definedName name="공___사____원____가" localSheetId="5">#REF!</definedName>
    <definedName name="공___사____원____가">#REF!</definedName>
    <definedName name="공___종" localSheetId="5">#REF!</definedName>
    <definedName name="공___종">#REF!</definedName>
    <definedName name="공_기_압_축_기" localSheetId="5">#REF!</definedName>
    <definedName name="공_기_압_축_기">#REF!</definedName>
    <definedName name="공_사_개_요" localSheetId="5">#REF!</definedName>
    <definedName name="공_사_개_요">#REF!</definedName>
    <definedName name="工_事_槪_要" localSheetId="5">#REF!</definedName>
    <definedName name="工_事_槪_要">#REF!</definedName>
    <definedName name="공_종" localSheetId="5">#REF!</definedName>
    <definedName name="공_종">#REF!</definedName>
    <definedName name="공1" localSheetId="5">#REF!</definedName>
    <definedName name="공1">#REF!</definedName>
    <definedName name="공10" localSheetId="5">#REF!</definedName>
    <definedName name="공10">#REF!</definedName>
    <definedName name="공11" localSheetId="5">#REF!</definedName>
    <definedName name="공11">#REF!</definedName>
    <definedName name="공12" localSheetId="5">#REF!</definedName>
    <definedName name="공12">#REF!</definedName>
    <definedName name="공13" localSheetId="5">#REF!</definedName>
    <definedName name="공13">#REF!</definedName>
    <definedName name="공14" localSheetId="5">#REF!</definedName>
    <definedName name="공14">#REF!</definedName>
    <definedName name="공15" localSheetId="5">#REF!</definedName>
    <definedName name="공15">#REF!</definedName>
    <definedName name="공16" localSheetId="5">#REF!</definedName>
    <definedName name="공16">#REF!</definedName>
    <definedName name="공17" localSheetId="5">#REF!</definedName>
    <definedName name="공17">#REF!</definedName>
    <definedName name="공1아스팔트수량" localSheetId="5">#REF!</definedName>
    <definedName name="공1아스팔트수량">#REF!</definedName>
    <definedName name="공2" localSheetId="5">#REF!</definedName>
    <definedName name="공2">#REF!</definedName>
    <definedName name="공3" localSheetId="5">#REF!</definedName>
    <definedName name="공3">#REF!</definedName>
    <definedName name="공4" localSheetId="5">#REF!</definedName>
    <definedName name="공4">#REF!</definedName>
    <definedName name="공5" localSheetId="5">#REF!</definedName>
    <definedName name="공5">#REF!</definedName>
    <definedName name="공6" localSheetId="5">#REF!</definedName>
    <definedName name="공6">#REF!</definedName>
    <definedName name="공7" localSheetId="5">#REF!</definedName>
    <definedName name="공7">#REF!</definedName>
    <definedName name="공8" localSheetId="5">#REF!</definedName>
    <definedName name="공8">#REF!</definedName>
    <definedName name="공9" localSheetId="5">#REF!</definedName>
    <definedName name="공9">#REF!</definedName>
    <definedName name="공9501" localSheetId="5">[4]산정표!#REF!</definedName>
    <definedName name="공9501">[4]산정표!#REF!</definedName>
    <definedName name="공A" localSheetId="5">#REF!</definedName>
    <definedName name="공A">#REF!</definedName>
    <definedName name="공B" localSheetId="5">#REF!</definedName>
    <definedName name="공B">#REF!</definedName>
    <definedName name="공C" localSheetId="5">#REF!</definedName>
    <definedName name="공C">#REF!</definedName>
    <definedName name="공D" localSheetId="5">#REF!</definedName>
    <definedName name="공D">#REF!</definedName>
    <definedName name="공E" localSheetId="5">#REF!</definedName>
    <definedName name="공E">#REF!</definedName>
    <definedName name="공F" localSheetId="5">#REF!</definedName>
    <definedName name="공F">#REF!</definedName>
    <definedName name="공G" localSheetId="5">#REF!</definedName>
    <definedName name="공G">#REF!</definedName>
    <definedName name="공H" localSheetId="5">#REF!</definedName>
    <definedName name="공H">#REF!</definedName>
    <definedName name="공I" localSheetId="5">#REF!</definedName>
    <definedName name="공I">#REF!</definedName>
    <definedName name="공J" localSheetId="5">#REF!</definedName>
    <definedName name="공J">#REF!</definedName>
    <definedName name="공K" localSheetId="5">#REF!</definedName>
    <definedName name="공K">#REF!</definedName>
    <definedName name="공L" localSheetId="5">#REF!</definedName>
    <definedName name="공L">#REF!</definedName>
    <definedName name="공M" localSheetId="5">#REF!</definedName>
    <definedName name="공M">#REF!</definedName>
    <definedName name="공N" localSheetId="5">#REF!</definedName>
    <definedName name="공N">#REF!</definedName>
    <definedName name="공O" localSheetId="5">#REF!</definedName>
    <definedName name="공O">#REF!</definedName>
    <definedName name="공P" localSheetId="5">#REF!</definedName>
    <definedName name="공P">#REF!</definedName>
    <definedName name="공Q" localSheetId="5">#REF!</definedName>
    <definedName name="공Q">#REF!</definedName>
    <definedName name="공가원가VMS\" hidden="1">{#N/A,#N/A,TRUE,"토적및재료집계";#N/A,#N/A,TRUE,"토적및재료집계";#N/A,#N/A,TRUE,"단위량"}</definedName>
    <definedName name="공간노">#N/A</definedName>
    <definedName name="공감비" localSheetId="5">#REF!</definedName>
    <definedName name="공감비">#REF!</definedName>
    <definedName name="공감비수" localSheetId="5">#REF!</definedName>
    <definedName name="공감비수">#REF!</definedName>
    <definedName name="공감비율" localSheetId="5">#REF!</definedName>
    <definedName name="공감비율">#REF!</definedName>
    <definedName name="공감비평" localSheetId="5">#REF!</definedName>
    <definedName name="공감비평">#REF!</definedName>
    <definedName name="공결의" hidden="1">{#N/A,#N/A,FALSE,"기안지";#N/A,#N/A,FALSE,"통신지"}</definedName>
    <definedName name="공고공람비" localSheetId="5">#REF!</definedName>
    <definedName name="공고공람비">#REF!</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구" localSheetId="5">#REF!</definedName>
    <definedName name="공구">#REF!</definedName>
    <definedName name="공구관로번호" localSheetId="5">#REF!</definedName>
    <definedName name="공구관로번호">#REF!</definedName>
    <definedName name="공구도로명" localSheetId="5">#REF!</definedName>
    <definedName name="공구도로명">#REF!</definedName>
    <definedName name="공구및예비품" localSheetId="5">#REF!</definedName>
    <definedName name="공구및예비품">#REF!</definedName>
    <definedName name="공구별관로번호" localSheetId="5">#REF!</definedName>
    <definedName name="공구별관로번호">#REF!</definedName>
    <definedName name="공구별도로명" localSheetId="5">#REF!</definedName>
    <definedName name="공구별도로명">#REF!</definedName>
    <definedName name="공구손료" localSheetId="5">#REF!</definedName>
    <definedName name="공구손료">#REF!</definedName>
    <definedName name="공급" localSheetId="5">#REF!</definedName>
    <definedName name="공급">#REF!</definedName>
    <definedName name="공급가액" localSheetId="5">#REF!</definedName>
    <definedName name="공급가액">#REF!</definedName>
    <definedName name="공기" localSheetId="5">#REF!</definedName>
    <definedName name="공기">#REF!</definedName>
    <definedName name="공기_배관물량" localSheetId="5">#REF!</definedName>
    <definedName name="공기_배관물량">#REF!</definedName>
    <definedName name="공기_압축기" localSheetId="5">#REF!</definedName>
    <definedName name="공기_압축기">#REF!</definedName>
    <definedName name="공기_압축기__주간" localSheetId="5">#REF!</definedName>
    <definedName name="공기_압축기__주간">#REF!</definedName>
    <definedName name="공기1" localSheetId="5" hidden="1">#REF!</definedName>
    <definedName name="공기1" hidden="1">#REF!</definedName>
    <definedName name="공기변실" localSheetId="5">#REF!</definedName>
    <definedName name="공기변실">#REF!</definedName>
    <definedName name="공기압축기" localSheetId="5">#REF!</definedName>
    <definedName name="공기압축기">#REF!</definedName>
    <definedName name="공기압축기10.3경비" localSheetId="5">#REF!</definedName>
    <definedName name="공기압축기10.3경비">#REF!</definedName>
    <definedName name="공기압축기10.3계" localSheetId="5">#REF!</definedName>
    <definedName name="공기압축기10.3계">#REF!</definedName>
    <definedName name="공기압축기10.3노무비" localSheetId="5">#REF!</definedName>
    <definedName name="공기압축기10.3노무비">#REF!</definedName>
    <definedName name="공기압축기10.3재료비" localSheetId="5">#REF!</definedName>
    <definedName name="공기압축기10.3재료비">#REF!</definedName>
    <definedName name="공기압축기17.0경비" localSheetId="5">#REF!</definedName>
    <definedName name="공기압축기17.0경비">#REF!</definedName>
    <definedName name="공기압축기17.0계" localSheetId="5">#REF!</definedName>
    <definedName name="공기압축기17.0계">#REF!</definedName>
    <definedName name="공기압축기17.0노무비" localSheetId="5">#REF!</definedName>
    <definedName name="공기압축기17.0노무비">#REF!</definedName>
    <definedName name="공기압축기17.0재료비" localSheetId="5">#REF!</definedName>
    <definedName name="공기압축기17.0재료비">#REF!</definedName>
    <definedName name="공기압축기3.5경비" localSheetId="5">#REF!</definedName>
    <definedName name="공기압축기3.5경비">#REF!</definedName>
    <definedName name="공기압축기3.5계" localSheetId="5">#REF!</definedName>
    <definedName name="공기압축기3.5계">#REF!</definedName>
    <definedName name="공기압축기3.5노무비" localSheetId="5">#REF!</definedName>
    <definedName name="공기압축기3.5노무비">#REF!</definedName>
    <definedName name="공기압축기3.5재료비" localSheetId="5">#REF!</definedName>
    <definedName name="공기압축기3.5재료비">#REF!</definedName>
    <definedName name="공기압축기7.1경비" localSheetId="5">#REF!</definedName>
    <definedName name="공기압축기7.1경비">#REF!</definedName>
    <definedName name="공기압축기7.1계" localSheetId="5">#REF!</definedName>
    <definedName name="공기압축기7.1계">#REF!</definedName>
    <definedName name="공기압축기7.1노무비" localSheetId="5">#REF!</definedName>
    <definedName name="공기압축기7.1노무비">#REF!</definedName>
    <definedName name="공기압축기7.1재료비" localSheetId="5">#REF!</definedName>
    <definedName name="공기압축기7.1재료비">#REF!</definedName>
    <definedName name="공내역" localSheetId="5">#REF!</definedName>
    <definedName name="공내역">#REF!</definedName>
    <definedName name="공내역서최종" localSheetId="5">CHOOSE(#REF!,총괄수량표!공무1과,총괄수량표!공무2과)</definedName>
    <definedName name="공내역서최종">CHOOSE(#REF!,[0]!공무1과,[0]!공무2과)</definedName>
    <definedName name="공노" localSheetId="5">#REF!</definedName>
    <definedName name="공노">#REF!</definedName>
    <definedName name="공도구수량" localSheetId="5">#REF!</definedName>
    <definedName name="공도구수량">#REF!</definedName>
    <definedName name="공동공" localSheetId="5">#REF!</definedName>
    <definedName name="공동공">#REF!</definedName>
    <definedName name="공동구공" localSheetId="5">#REF!</definedName>
    <definedName name="공동구공">#REF!</definedName>
    <definedName name="공동구공집계표" localSheetId="5">#REF!</definedName>
    <definedName name="공동구공집계표">#REF!</definedName>
    <definedName name="공동구집계표" localSheetId="5">#REF!</definedName>
    <definedName name="공동구집계표">#REF!</definedName>
    <definedName name="공량산출서" localSheetId="5">#REF!</definedName>
    <definedName name="공량산출서">#REF!</definedName>
    <definedName name="공명" localSheetId="5">#REF!</definedName>
    <definedName name="공명">#REF!</definedName>
    <definedName name="공명1" localSheetId="5">#REF!</definedName>
    <definedName name="공명1">#REF!</definedName>
    <definedName name="공무1과" localSheetId="5">#REF!</definedName>
    <definedName name="공무1과">#REF!</definedName>
    <definedName name="공무2과" localSheetId="5">#REF!</definedName>
    <definedName name="공무2과">#REF!</definedName>
    <definedName name="공무팀" localSheetId="5">#REF!</definedName>
    <definedName name="공무팀">#REF!</definedName>
    <definedName name="공문" localSheetId="5">#REF!</definedName>
    <definedName name="공문">#REF!</definedName>
    <definedName name="공부" hidden="1">{#N/A,#N/A,TRUE,"960318-1";#N/A,#N/A,TRUE,"960318-2";#N/A,#N/A,TRUE,"960318-3"}</definedName>
    <definedName name="공비" localSheetId="5">#REF!</definedName>
    <definedName name="공비">#REF!</definedName>
    <definedName name="공비집계1" localSheetId="5">#REF!</definedName>
    <definedName name="공비집계1">#REF!</definedName>
    <definedName name="공사" localSheetId="5">#REF!</definedName>
    <definedName name="공사">#REF!</definedName>
    <definedName name="공사1" localSheetId="5">#REF!</definedName>
    <definedName name="공사1">#REF!</definedName>
    <definedName name="공사10" localSheetId="5">#REF!</definedName>
    <definedName name="공사10">#REF!</definedName>
    <definedName name="공사11" localSheetId="5">#REF!</definedName>
    <definedName name="공사11">#REF!</definedName>
    <definedName name="공사12" localSheetId="5">#REF!</definedName>
    <definedName name="공사12">#REF!</definedName>
    <definedName name="공사13" localSheetId="5">#REF!</definedName>
    <definedName name="공사13">#REF!</definedName>
    <definedName name="공사14" localSheetId="5">#REF!</definedName>
    <definedName name="공사14">#REF!</definedName>
    <definedName name="공사15" localSheetId="5">#REF!</definedName>
    <definedName name="공사15">#REF!</definedName>
    <definedName name="공사16" localSheetId="5">#REF!</definedName>
    <definedName name="공사16">#REF!</definedName>
    <definedName name="공사17" localSheetId="5">#REF!</definedName>
    <definedName name="공사17">#REF!</definedName>
    <definedName name="공사2" localSheetId="5">#REF!</definedName>
    <definedName name="공사2">#REF!</definedName>
    <definedName name="공사3" localSheetId="5">#REF!</definedName>
    <definedName name="공사3">#REF!</definedName>
    <definedName name="공사4" localSheetId="5">#REF!</definedName>
    <definedName name="공사4">#REF!</definedName>
    <definedName name="공사5" localSheetId="5">#REF!</definedName>
    <definedName name="공사5">#REF!</definedName>
    <definedName name="공사6" localSheetId="5">#REF!</definedName>
    <definedName name="공사6">#REF!</definedName>
    <definedName name="공사7" localSheetId="5">#REF!</definedName>
    <definedName name="공사7">#REF!</definedName>
    <definedName name="공사8" localSheetId="5">#REF!</definedName>
    <definedName name="공사8">#REF!</definedName>
    <definedName name="공사9" localSheetId="5">#REF!</definedName>
    <definedName name="공사9">#REF!</definedName>
    <definedName name="공사감독자" localSheetId="5">#REF!</definedName>
    <definedName name="공사감독자">#REF!</definedName>
    <definedName name="공사감리율" localSheetId="5">#REF!</definedName>
    <definedName name="공사감리율">#REF!</definedName>
    <definedName name="공사개요" localSheetId="5">#REF!</definedName>
    <definedName name="공사개요">#REF!</definedName>
    <definedName name="공사개요1" localSheetId="5">#REF!</definedName>
    <definedName name="공사개요1">#REF!</definedName>
    <definedName name="공사개요2" localSheetId="5">#REF!</definedName>
    <definedName name="공사개요2">#REF!</definedName>
    <definedName name="공사개요3" localSheetId="5">#REF!</definedName>
    <definedName name="공사개요3">#REF!</definedName>
    <definedName name="공사개요4" localSheetId="5">#REF!</definedName>
    <definedName name="공사개요4">#REF!</definedName>
    <definedName name="공사계획서" localSheetId="5">#REF!</definedName>
    <definedName name="공사계획서">#REF!</definedName>
    <definedName name="공사구간" localSheetId="5">#REF!</definedName>
    <definedName name="공사구간">#REF!</definedName>
    <definedName name="공사구분" localSheetId="5">#REF!</definedName>
    <definedName name="공사구분">#REF!</definedName>
    <definedName name="공사금액" localSheetId="5">#REF!</definedName>
    <definedName name="공사금액">#REF!</definedName>
    <definedName name="공사기간" localSheetId="5">#REF!</definedName>
    <definedName name="공사기간">#REF!</definedName>
    <definedName name="공사내역서" localSheetId="5" hidden="1">#REF!</definedName>
    <definedName name="공사내역서" hidden="1">#REF!</definedName>
    <definedName name="공사노임" localSheetId="5">#REF!</definedName>
    <definedName name="공사노임">#REF!</definedName>
    <definedName name="공사명" localSheetId="5">#REF!</definedName>
    <definedName name="공사명">#REF!</definedName>
    <definedName name="공사방법" localSheetId="5">#REF!</definedName>
    <definedName name="공사방법">#REF!</definedName>
    <definedName name="공사비" localSheetId="5">#REF!</definedName>
    <definedName name="공사비">#REF!</definedName>
    <definedName name="공사비03년" localSheetId="5">ErrorHandler_1</definedName>
    <definedName name="공사비03년">ErrorHandler_1</definedName>
    <definedName name="공사비1310" localSheetId="5">#REF!</definedName>
    <definedName name="공사비1310">#REF!</definedName>
    <definedName name="공사비1315" localSheetId="5">#REF!</definedName>
    <definedName name="공사비1315">#REF!</definedName>
    <definedName name="공사비1320" localSheetId="5">#REF!</definedName>
    <definedName name="공사비1320">#REF!</definedName>
    <definedName name="공사비135" localSheetId="5">#REF!</definedName>
    <definedName name="공사비135">#REF!</definedName>
    <definedName name="공사비2005" localSheetId="5">#REF!</definedName>
    <definedName name="공사비2005">#REF!</definedName>
    <definedName name="공사비2010" localSheetId="5">#REF!</definedName>
    <definedName name="공사비2010">#REF!</definedName>
    <definedName name="공사비2015" localSheetId="5">#REF!</definedName>
    <definedName name="공사비2015">#REF!</definedName>
    <definedName name="공사비2020" localSheetId="5">#REF!</definedName>
    <definedName name="공사비2020">#REF!</definedName>
    <definedName name="공사비2505" localSheetId="5">#REF!</definedName>
    <definedName name="공사비2505">#REF!</definedName>
    <definedName name="공사비2510" localSheetId="5">#REF!</definedName>
    <definedName name="공사비2510">#REF!</definedName>
    <definedName name="공사비2515" localSheetId="5">#REF!</definedName>
    <definedName name="공사비2515">#REF!</definedName>
    <definedName name="공사비2520" localSheetId="5">#REF!</definedName>
    <definedName name="공사비2520">#REF!</definedName>
    <definedName name="공사비납부일" localSheetId="5">#REF!</definedName>
    <definedName name="공사비납부일">#REF!</definedName>
    <definedName name="공사비내역" localSheetId="5">#REF!</definedName>
    <definedName name="공사비내역">#REF!</definedName>
    <definedName name="공사비명세서" localSheetId="5">#REF!</definedName>
    <definedName name="공사비명세서">#REF!</definedName>
    <definedName name="공사비산출" localSheetId="5">#REF!</definedName>
    <definedName name="공사비산출">#REF!</definedName>
    <definedName name="공사비산출근거">[0]!공사비산출근거</definedName>
    <definedName name="공사비증감02년" localSheetId="5">ErrorHandler_1</definedName>
    <definedName name="공사비증감02년">ErrorHandler_1</definedName>
    <definedName name="공사비증감대비02" localSheetId="5">ErrorHandler_1</definedName>
    <definedName name="공사비증감대비02">ErrorHandler_1</definedName>
    <definedName name="공사비집" localSheetId="5">#REF!</definedName>
    <definedName name="공사비집">#REF!</definedName>
    <definedName name="공사비집계표">[0]!공사비집계표</definedName>
    <definedName name="공사설" localSheetId="5">CHOOSE(#REF!,총괄수량표!공무1과,총괄수량표!공무2과)</definedName>
    <definedName name="공사설">CHOOSE(#REF!,[0]!공무1과,[0]!공무2과)</definedName>
    <definedName name="공사설명서" localSheetId="5">#REF!</definedName>
    <definedName name="공사설명서">#REF!</definedName>
    <definedName name="공사설명서1" localSheetId="5">#REF!</definedName>
    <definedName name="공사설명서1">#REF!</definedName>
    <definedName name="공사설명서2" localSheetId="5">#REF!</definedName>
    <definedName name="공사설명서2">#REF!</definedName>
    <definedName name="공사시기" localSheetId="5">#REF!</definedName>
    <definedName name="공사시기">#REF!</definedName>
    <definedName name="공사시방서" hidden="1">{#N/A,#N/A,FALSE,"명세표"}</definedName>
    <definedName name="공사시방서1" hidden="1">{#N/A,#N/A,FALSE,"명세표"}</definedName>
    <definedName name="공사요청" hidden="1">{#N/A,#N/A,TRUE,"960318-1";#N/A,#N/A,TRUE,"960318-2";#N/A,#N/A,TRUE,"960318-3"}</definedName>
    <definedName name="공사요청2" hidden="1">{#N/A,#N/A,FALSE,"제목"}</definedName>
    <definedName name="공사원가" localSheetId="5">#REF!</definedName>
    <definedName name="공사원가">#REF!</definedName>
    <definedName name="공사원가1" localSheetId="5">#REF!</definedName>
    <definedName name="공사원가1">#REF!</definedName>
    <definedName name="공사원가계산서" hidden="1">{#N/A,#N/A,TRUE,"토적및재료집계";#N/A,#N/A,TRUE,"토적및재료집계";#N/A,#N/A,TRUE,"단위량"}</definedName>
    <definedName name="공사원가계산서경비소계" localSheetId="5">#REF!</definedName>
    <definedName name="공사원가계산서경비소계">#REF!</definedName>
    <definedName name="공사원가계산서노무비" localSheetId="5">#REF!</definedName>
    <definedName name="공사원가계산서노무비">#REF!</definedName>
    <definedName name="공사원가계산서재료비" localSheetId="5">#REF!</definedName>
    <definedName name="공사원가계산서재료비">#REF!</definedName>
    <definedName name="공사원가명세서" localSheetId="5">#REF!</definedName>
    <definedName name="공사원가명세서">#REF!</definedName>
    <definedName name="공사원가명세서." localSheetId="5">#REF!</definedName>
    <definedName name="공사원가명세서.">#REF!</definedName>
    <definedName name="공사원가명세서분석표1" localSheetId="5">#REF!</definedName>
    <definedName name="공사원가명세서분석표1">#REF!</definedName>
    <definedName name="공사위치" localSheetId="5">#REF!</definedName>
    <definedName name="공사위치">#REF!</definedName>
    <definedName name="공사일자" localSheetId="5">#REF!</definedName>
    <definedName name="공사일자">#REF!</definedName>
    <definedName name="공사임율산출" localSheetId="5">#REF!</definedName>
    <definedName name="공사임율산출">#REF!</definedName>
    <definedName name="공사잔금">#N/A</definedName>
    <definedName name="공사장소" localSheetId="5">#REF!</definedName>
    <definedName name="공사장소">#REF!</definedName>
    <definedName name="공사접수일시" localSheetId="5">#REF!</definedName>
    <definedName name="공사접수일시">#REF!</definedName>
    <definedName name="공사종류" localSheetId="5">#REF!</definedName>
    <definedName name="공사종류">#REF!</definedName>
    <definedName name="공사종류끝" localSheetId="5">#REF!</definedName>
    <definedName name="공사종류끝">#REF!</definedName>
    <definedName name="공사종별" localSheetId="5">#REF!</definedName>
    <definedName name="공사종별">#REF!</definedName>
    <definedName name="공사준공표시석" hidden="1">{#N/A,#N/A,FALSE,"골재소요량";#N/A,#N/A,FALSE,"골재소요량"}</definedName>
    <definedName name="공사증감" localSheetId="5">#REF!</definedName>
    <definedName name="공사증감">#REF!</definedName>
    <definedName name="공사책임자" localSheetId="5">#REF!</definedName>
    <definedName name="공사책임자">#REF!</definedName>
    <definedName name="공사타이틀" localSheetId="5">#REF!</definedName>
    <definedName name="공사타이틀">#REF!</definedName>
    <definedName name="공산" localSheetId="5">#REF!</definedName>
    <definedName name="공산">#REF!</definedName>
    <definedName name="공산2" localSheetId="5">#REF!</definedName>
    <definedName name="공산2">#REF!</definedName>
    <definedName name="공산3" localSheetId="5">#REF!</definedName>
    <definedName name="공산3">#REF!</definedName>
    <definedName name="공산기준" localSheetId="5">#REF!</definedName>
    <definedName name="공산기준">#REF!</definedName>
    <definedName name="공산비교" localSheetId="5">#REF!</definedName>
    <definedName name="공산비교">#REF!</definedName>
    <definedName name="공산품" localSheetId="5">#REF!</definedName>
    <definedName name="공산품">#REF!</definedName>
    <definedName name="공수1" localSheetId="5">BLCH</definedName>
    <definedName name="공수1">BLCH</definedName>
    <definedName name="공시행결의" hidden="1">{#N/A,#N/A,FALSE,"기안지";#N/A,#N/A,FALSE,"통신지"}</definedName>
    <definedName name="공아" localSheetId="5">#REF!</definedName>
    <definedName name="공아">#REF!</definedName>
    <definedName name="공압축3.5간재" localSheetId="5">#REF!</definedName>
    <definedName name="공압축3.5간재">#REF!</definedName>
    <definedName name="공압축3.5노무" localSheetId="5">#REF!</definedName>
    <definedName name="공압축3.5노무">#REF!</definedName>
    <definedName name="공압축3.5노무야간" localSheetId="5">#REF!</definedName>
    <definedName name="공압축3.5노무야간">#REF!</definedName>
    <definedName name="공압축3.5손료" localSheetId="5">#REF!</definedName>
    <definedName name="공압축3.5손료">#REF!</definedName>
    <definedName name="공압축7.1간재" localSheetId="5">#REF!</definedName>
    <definedName name="공압축7.1간재">#REF!</definedName>
    <definedName name="공압축7.1노무" localSheetId="5">#REF!</definedName>
    <definedName name="공압축7.1노무">#REF!</definedName>
    <definedName name="공압축7.1노무야간" localSheetId="5">#REF!</definedName>
    <definedName name="공압축7.1노무야간">#REF!</definedName>
    <definedName name="공압축7.1손료" localSheetId="5">#REF!</definedName>
    <definedName name="공압축7.1손료">#REF!</definedName>
    <definedName name="공원">[29]조명율표!$AC$8:$AJ$98</definedName>
    <definedName name="공원등기초" hidden="1">{#N/A,#N/A,FALSE,"골재소요량";#N/A,#N/A,FALSE,"골재소요량"}</definedName>
    <definedName name="공원식재공" localSheetId="5">#REF!</definedName>
    <definedName name="공원식재공">#REF!</definedName>
    <definedName name="공일" localSheetId="5">#REF!</definedName>
    <definedName name="공일">#REF!</definedName>
    <definedName name="공자수" localSheetId="5">#REF!</definedName>
    <definedName name="공자수">#REF!</definedName>
    <definedName name="공자평" localSheetId="5">#REF!</definedName>
    <definedName name="공자평">#REF!</definedName>
    <definedName name="공재" localSheetId="5">#REF!</definedName>
    <definedName name="공재">#REF!</definedName>
    <definedName name="공정" localSheetId="5">#REF!</definedName>
    <definedName name="공정">#REF!</definedName>
    <definedName name="공정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공정2"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공정3"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공정4" localSheetId="5">#REF!</definedName>
    <definedName name="공정4">#REF!</definedName>
    <definedName name="공정5" localSheetId="5">#REF!</definedName>
    <definedName name="공정5">#REF!</definedName>
    <definedName name="공정6" localSheetId="5">#REF!</definedName>
    <definedName name="공정6">#REF!</definedName>
    <definedName name="공정량" localSheetId="5">#REF!</definedName>
    <definedName name="공정량">#REF!</definedName>
    <definedName name="공정량1" localSheetId="5">#REF!</definedName>
    <definedName name="공정량1">#REF!</definedName>
    <definedName name="공정산출근거" hidden="1">{#N/A,#N/A,TRUE,"토적및재료집계";#N/A,#N/A,TRUE,"토적및재료집계";#N/A,#N/A,TRUE,"단위량"}</definedName>
    <definedName name="공정집계표1" localSheetId="5" hidden="1">#REF!</definedName>
    <definedName name="공정집계표1" hidden="1">#REF!</definedName>
    <definedName name="공정집계표1111" localSheetId="5" hidden="1">#REF!</definedName>
    <definedName name="공정집계표1111" hidden="1">#REF!</definedName>
    <definedName name="공정표" hidden="1">{"'별표'!$N$220"}</definedName>
    <definedName name="공정표2" localSheetId="5">#REF!</definedName>
    <definedName name="공정표2">#REF!</definedName>
    <definedName name="공제" localSheetId="5" hidden="1">#REF!</definedName>
    <definedName name="공제" hidden="1">#REF!</definedName>
    <definedName name="공제수량" localSheetId="5">#REF!</definedName>
    <definedName name="공제수량">#REF!</definedName>
    <definedName name="공종" localSheetId="5">#REF!</definedName>
    <definedName name="공종">#REF!</definedName>
    <definedName name="공종1" localSheetId="5">#REF!</definedName>
    <definedName name="공종1">#REF!</definedName>
    <definedName name="공종10" localSheetId="5">#REF!</definedName>
    <definedName name="공종10">#REF!</definedName>
    <definedName name="공종2" localSheetId="5">#REF!</definedName>
    <definedName name="공종2">#REF!</definedName>
    <definedName name="공종A" localSheetId="5">#REF!</definedName>
    <definedName name="공종A">#REF!</definedName>
    <definedName name="공종AC" localSheetId="5">#REF!</definedName>
    <definedName name="공종AC">#REF!</definedName>
    <definedName name="공종C" localSheetId="5">#REF!</definedName>
    <definedName name="공종C">#REF!</definedName>
    <definedName name="공종간지" localSheetId="5" hidden="1">#REF!</definedName>
    <definedName name="공종간지" hidden="1">#REF!</definedName>
    <definedName name="공종갯수" localSheetId="5">#REF!</definedName>
    <definedName name="공종갯수">#REF!</definedName>
    <definedName name="공종계" localSheetId="5">#REF!,#REF!,#REF!,#REF!,#REF!,#REF!,#REF!,#REF!,#REF!,#REF!,#REF!</definedName>
    <definedName name="공종계">#REF!,#REF!,#REF!,#REF!,#REF!,#REF!,#REF!,#REF!,#REF!,#REF!,#REF!</definedName>
    <definedName name="공종고압" localSheetId="5">#REF!</definedName>
    <definedName name="공종고압">#REF!</definedName>
    <definedName name="공종대가" localSheetId="5">#REF!</definedName>
    <definedName name="공종대가">#REF!</definedName>
    <definedName name="공종명" localSheetId="5">#REF!</definedName>
    <definedName name="공종명">#REF!</definedName>
    <definedName name="공종별" localSheetId="5">#REF!</definedName>
    <definedName name="공종별">#REF!</definedName>
    <definedName name="공종별공사비" localSheetId="5">#REF!</definedName>
    <definedName name="공종별공사비">#REF!</definedName>
    <definedName name="공종분류" localSheetId="5">OFFSET(#REF!,0,0,COUNTA(#REF!),1)</definedName>
    <definedName name="공종분류">OFFSET(#REF!,0,0,COUNTA(#REF!),1)</definedName>
    <definedName name="공종표지2" localSheetId="5">ErrorHandler_1</definedName>
    <definedName name="공종표지2">ErrorHandler_1</definedName>
    <definedName name="공지" localSheetId="5">#REF!</definedName>
    <definedName name="공지">#REF!</definedName>
    <definedName name="공통" localSheetId="5">#REF!</definedName>
    <definedName name="공통">#REF!</definedName>
    <definedName name="공통가설" localSheetId="5" hidden="1">#REF!</definedName>
    <definedName name="공통가설" hidden="1">#REF!</definedName>
    <definedName name="공통가설공사" localSheetId="5">#REF!</definedName>
    <definedName name="공통가설공사">#REF!</definedName>
    <definedName name="공통가설합계" localSheetId="5">#REF!</definedName>
    <definedName name="공통가설합계">#REF!</definedName>
    <definedName name="공통경비" localSheetId="5">#REF!</definedName>
    <definedName name="공통경비">#REF!</definedName>
    <definedName name="공통노무비" localSheetId="5">#REF!</definedName>
    <definedName name="공통노무비">#REF!</definedName>
    <definedName name="공통단가" localSheetId="5">#REF!</definedName>
    <definedName name="공통단가">#REF!</definedName>
    <definedName name="공통배부" localSheetId="5">#REF!</definedName>
    <definedName name="공통배부">#REF!</definedName>
    <definedName name="공통상각" localSheetId="5">#REF!</definedName>
    <definedName name="공통상각">#REF!</definedName>
    <definedName name="공통일위" localSheetId="5">#REF!</definedName>
    <definedName name="공통일위">#REF!</definedName>
    <definedName name="공통재료비" localSheetId="5">#REF!</definedName>
    <definedName name="공통재료비">#REF!</definedName>
    <definedName name="공현2교철근집계표" localSheetId="5">#REF!</definedName>
    <definedName name="공현2교철근집계표">#REF!</definedName>
    <definedName name="곻" localSheetId="5">#REF!</definedName>
    <definedName name="곻">#REF!</definedName>
    <definedName name="과거인구" localSheetId="5">#REF!</definedName>
    <definedName name="과거인구">#REF!</definedName>
    <definedName name="과속방지턱">{"Book1","부대-(표지판,데리,가드).xls","부대-(낙,차,중분대).xls"}</definedName>
    <definedName name="과전화번호" localSheetId="5">#REF!</definedName>
    <definedName name="과전화번호">#REF!</definedName>
    <definedName name="과학고" localSheetId="5">#REF!</definedName>
    <definedName name="과학고">#REF!</definedName>
    <definedName name="곽민석" hidden="1">{#N/A,#N/A,TRUE,"960318-1";#N/A,#N/A,TRUE,"960318-2";#N/A,#N/A,TRUE,"960318-3"}</definedName>
    <definedName name="관" localSheetId="5">#REF!</definedName>
    <definedName name="관">#REF!</definedName>
    <definedName name="관_급_자_재_대" localSheetId="5">#REF!</definedName>
    <definedName name="관_급_자_재_대">#REF!</definedName>
    <definedName name="관_상접" localSheetId="5">#REF!</definedName>
    <definedName name="관_상접">#REF!</definedName>
    <definedName name="관_상직" localSheetId="5">#REF!</definedName>
    <definedName name="관_상직">#REF!</definedName>
    <definedName name="관_주접" localSheetId="5">#REF!</definedName>
    <definedName name="관_주접">#REF!</definedName>
    <definedName name="관_지" localSheetId="5">#REF!</definedName>
    <definedName name="관_지">#REF!</definedName>
    <definedName name="관_직주" localSheetId="5">#REF!</definedName>
    <definedName name="관_직주">#REF!</definedName>
    <definedName name="관0.3_0.7" localSheetId="5">#REF!</definedName>
    <definedName name="관0.3_0.7">#REF!</definedName>
    <definedName name="관0.3m미만" localSheetId="5">#REF!</definedName>
    <definedName name="관0.3m미만">#REF!</definedName>
    <definedName name="관0.8_1.1" localSheetId="5">#REF!</definedName>
    <definedName name="관0.8_1.1">#REF!</definedName>
    <definedName name="관1" localSheetId="5">#REF!</definedName>
    <definedName name="관1">#REF!</definedName>
    <definedName name="관1.2_1.5" localSheetId="5">#REF!</definedName>
    <definedName name="관1.2_1.5">#REF!</definedName>
    <definedName name="관15" localSheetId="5">#REF!</definedName>
    <definedName name="관15">#REF!</definedName>
    <definedName name="관2" localSheetId="5">#REF!</definedName>
    <definedName name="관2">#REF!</definedName>
    <definedName name="관20" localSheetId="5">#REF!</definedName>
    <definedName name="관20">#REF!</definedName>
    <definedName name="관25" localSheetId="5">#REF!</definedName>
    <definedName name="관25">#REF!</definedName>
    <definedName name="관3" localSheetId="5">#REF!</definedName>
    <definedName name="관3">#REF!</definedName>
    <definedName name="관30" localSheetId="5">#REF!</definedName>
    <definedName name="관30">#REF!</definedName>
    <definedName name="관4" localSheetId="5">#REF!</definedName>
    <definedName name="관4">#REF!</definedName>
    <definedName name="관40" localSheetId="5">#REF!</definedName>
    <definedName name="관40">#REF!</definedName>
    <definedName name="관5" localSheetId="5">#REF!</definedName>
    <definedName name="관5">#REF!</definedName>
    <definedName name="관6" localSheetId="5">#REF!</definedName>
    <definedName name="관6">#REF!</definedName>
    <definedName name="관7" localSheetId="5">#REF!</definedName>
    <definedName name="관7">#REF!</definedName>
    <definedName name="관8" localSheetId="5">#REF!</definedName>
    <definedName name="관8">#REF!</definedName>
    <definedName name="관9" localSheetId="5">#REF!</definedName>
    <definedName name="관9">#REF!</definedName>
    <definedName name="관T" localSheetId="5">#REF!</definedName>
    <definedName name="관T">#REF!</definedName>
    <definedName name="관갉" localSheetId="5">#REF!,#REF!,#REF!</definedName>
    <definedName name="관갉">#REF!,#REF!,#REF!</definedName>
    <definedName name="관경" localSheetId="5">#REF!</definedName>
    <definedName name="관경">#REF!</definedName>
    <definedName name="관경03" localSheetId="5">#REF!</definedName>
    <definedName name="관경03">#REF!</definedName>
    <definedName name="관경06" localSheetId="5">#REF!</definedName>
    <definedName name="관경06">#REF!</definedName>
    <definedName name="관경08" localSheetId="5">#REF!</definedName>
    <definedName name="관경08">#REF!</definedName>
    <definedName name="관경1" localSheetId="5">#REF!</definedName>
    <definedName name="관경1">#REF!</definedName>
    <definedName name="관경10" localSheetId="5">#REF!</definedName>
    <definedName name="관경10">#REF!</definedName>
    <definedName name="관경11" localSheetId="5">#REF!</definedName>
    <definedName name="관경11">#REF!</definedName>
    <definedName name="관경13" localSheetId="5">#REF!</definedName>
    <definedName name="관경13">#REF!</definedName>
    <definedName name="관경15" localSheetId="5">#REF!</definedName>
    <definedName name="관경15">#REF!</definedName>
    <definedName name="관경2" localSheetId="5">#REF!</definedName>
    <definedName name="관경2">#REF!</definedName>
    <definedName name="관경3" localSheetId="5">#REF!</definedName>
    <definedName name="관경3">#REF!</definedName>
    <definedName name="관경4" localSheetId="5">#REF!</definedName>
    <definedName name="관경4">#REF!</definedName>
    <definedName name="관경5" localSheetId="5">#REF!</definedName>
    <definedName name="관경5">#REF!</definedName>
    <definedName name="관경6" localSheetId="5">#REF!</definedName>
    <definedName name="관경6">#REF!</definedName>
    <definedName name="관경7" localSheetId="5">#REF!</definedName>
    <definedName name="관경7">#REF!</definedName>
    <definedName name="관경8" localSheetId="5">#REF!</definedName>
    <definedName name="관경8">#REF!</definedName>
    <definedName name="관경별치수표" localSheetId="5">#REF!</definedName>
    <definedName name="관경별치수표">#REF!</definedName>
    <definedName name="관계단노" localSheetId="5">#REF!</definedName>
    <definedName name="관계단노">#REF!</definedName>
    <definedName name="관계단재" localSheetId="5">#REF!</definedName>
    <definedName name="관계단재">#REF!</definedName>
    <definedName name="관공제" localSheetId="5">#REF!</definedName>
    <definedName name="관공제">#REF!</definedName>
    <definedName name="관구경" localSheetId="5">#REF!</definedName>
    <definedName name="관구경">#REF!</definedName>
    <definedName name="관급" localSheetId="5">#REF!,#REF!,#REF!</definedName>
    <definedName name="관급">#REF!,#REF!,#REF!</definedName>
    <definedName name="관급1" localSheetId="5">#REF!,#REF!,#REF!</definedName>
    <definedName name="관급1">#REF!,#REF!,#REF!</definedName>
    <definedName name="관급1310" localSheetId="5">#REF!</definedName>
    <definedName name="관급1310">#REF!</definedName>
    <definedName name="관급1315" localSheetId="5">#REF!</definedName>
    <definedName name="관급1315">#REF!</definedName>
    <definedName name="관급1320" localSheetId="5">#REF!</definedName>
    <definedName name="관급1320">#REF!</definedName>
    <definedName name="관급135" localSheetId="5">#REF!</definedName>
    <definedName name="관급135">#REF!</definedName>
    <definedName name="관급2005" localSheetId="5">#REF!</definedName>
    <definedName name="관급2005">#REF!</definedName>
    <definedName name="관급2010" localSheetId="5">#REF!</definedName>
    <definedName name="관급2010">#REF!</definedName>
    <definedName name="관급2015" localSheetId="5">#REF!</definedName>
    <definedName name="관급2015">#REF!</definedName>
    <definedName name="관급2020" localSheetId="5">#REF!</definedName>
    <definedName name="관급2020">#REF!</definedName>
    <definedName name="관급2505" localSheetId="5">#REF!</definedName>
    <definedName name="관급2505">#REF!</definedName>
    <definedName name="관급2510" localSheetId="5">#REF!</definedName>
    <definedName name="관급2510">#REF!</definedName>
    <definedName name="관급2515" localSheetId="5">#REF!</definedName>
    <definedName name="관급2515">#REF!</definedName>
    <definedName name="관급2520" localSheetId="5">#REF!</definedName>
    <definedName name="관급2520">#REF!</definedName>
    <definedName name="관급구경" localSheetId="5">#REF!</definedName>
    <definedName name="관급구경">#REF!</definedName>
    <definedName name="관급단가" localSheetId="5">#REF!</definedName>
    <definedName name="관급단가">#REF!</definedName>
    <definedName name="관급비" localSheetId="5">#REF!</definedName>
    <definedName name="관급비">#REF!</definedName>
    <definedName name="관급비1" localSheetId="5">#REF!</definedName>
    <definedName name="관급비1">#REF!</definedName>
    <definedName name="관급액" localSheetId="5">#REF!</definedName>
    <definedName name="관급액">#REF!</definedName>
    <definedName name="관급연번" localSheetId="5">#REF!</definedName>
    <definedName name="관급연번">#REF!</definedName>
    <definedName name="관급자재" localSheetId="5">#REF!</definedName>
    <definedName name="관급자재">#REF!</definedName>
    <definedName name="관급자재2">관급자재2</definedName>
    <definedName name="관급자재내역서" localSheetId="5">#REF!</definedName>
    <definedName name="관급자재내역서">#REF!</definedName>
    <definedName name="관급자재대" localSheetId="5">#REF!</definedName>
    <definedName name="관급자재대">#REF!</definedName>
    <definedName name="관급자재비" localSheetId="5">#REF!</definedName>
    <definedName name="관급자재비">#REF!</definedName>
    <definedName name="관급자재정산" localSheetId="5">BlankMacro1</definedName>
    <definedName name="관급자재정산">BlankMacro1</definedName>
    <definedName name="관급자재집계표">#N/A</definedName>
    <definedName name="관급자재표">관급자재2</definedName>
    <definedName name="관급재용" localSheetId="5">#REF!</definedName>
    <definedName name="관급재용">#REF!</definedName>
    <definedName name="관급집계" localSheetId="5">BlankMacro1</definedName>
    <definedName name="관급집계">BlankMacro1</definedName>
    <definedName name="관기초DATA" localSheetId="5">#REF!</definedName>
    <definedName name="관기초DATA">#REF!</definedName>
    <definedName name="관기초종류" localSheetId="5">#REF!</definedName>
    <definedName name="관기초종류">#REF!</definedName>
    <definedName name="관노" localSheetId="5">#REF!</definedName>
    <definedName name="관노">#REF!</definedName>
    <definedName name="관노03" localSheetId="5">#REF!</definedName>
    <definedName name="관노03">#REF!</definedName>
    <definedName name="관노06" localSheetId="5">#REF!</definedName>
    <definedName name="관노06">#REF!</definedName>
    <definedName name="관노08" localSheetId="5">#REF!</definedName>
    <definedName name="관노08">#REF!</definedName>
    <definedName name="관노10" localSheetId="5">#REF!</definedName>
    <definedName name="관노10">#REF!</definedName>
    <definedName name="관노15" localSheetId="5">#REF!</definedName>
    <definedName name="관노15">#REF!</definedName>
    <definedName name="관노5" localSheetId="5">#REF!</definedName>
    <definedName name="관노5">#REF!</definedName>
    <definedName name="관노6" localSheetId="5">#REF!</definedName>
    <definedName name="관노6">#REF!</definedName>
    <definedName name="관노7" localSheetId="5">#REF!</definedName>
    <definedName name="관노7">#REF!</definedName>
    <definedName name="관노8" localSheetId="5">#REF!</definedName>
    <definedName name="관노8">#REF!</definedName>
    <definedName name="관두께" localSheetId="5">#REF!</definedName>
    <definedName name="관두께">#REF!</definedName>
    <definedName name="관련문서" localSheetId="5">#REF!</definedName>
    <definedName name="관련문서">#REF!</definedName>
    <definedName name="관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관로ASP복구" localSheetId="5">#REF!</definedName>
    <definedName name="관로ASP복구">#REF!</definedName>
    <definedName name="관로ASP잔재처리" localSheetId="5">#REF!</definedName>
    <definedName name="관로ASP잔재처리">#REF!</definedName>
    <definedName name="관로ASP컷트" localSheetId="5">#REF!</definedName>
    <definedName name="관로ASP컷트">#REF!</definedName>
    <definedName name="관로CON복구" localSheetId="5">#REF!</definedName>
    <definedName name="관로CON복구">#REF!</definedName>
    <definedName name="관로CON잔재처리" localSheetId="5">#REF!</definedName>
    <definedName name="관로CON잔재처리">#REF!</definedName>
    <definedName name="관로CON컷트" localSheetId="5">#REF!</definedName>
    <definedName name="관로CON컷트">#REF!</definedName>
    <definedName name="관로공내부" localSheetId="5">#REF!</definedName>
    <definedName name="관로공내부">#REF!</definedName>
    <definedName name="관로공정집계표" hidden="1">{#N/A,#N/A,TRUE,"토적및재료집계";#N/A,#N/A,TRUE,"토적및재료집계";#N/A,#N/A,TRUE,"단위량"}</definedName>
    <definedName name="관로모래" localSheetId="5">#REF!</definedName>
    <definedName name="관로모래">#REF!</definedName>
    <definedName name="관로모래되메우기" localSheetId="5">#REF!</definedName>
    <definedName name="관로모래되메우기">#REF!</definedName>
    <definedName name="관로보도복구" localSheetId="5">#REF!</definedName>
    <definedName name="관로보도복구">#REF!</definedName>
    <definedName name="관로보도잔재처리" localSheetId="5">#REF!</definedName>
    <definedName name="관로보도잔재처리">#REF!</definedName>
    <definedName name="관로보조기층" localSheetId="5">#REF!</definedName>
    <definedName name="관로보조기층">#REF!</definedName>
    <definedName name="관로연장거리" localSheetId="5">#REF!</definedName>
    <definedName name="관로연장거리">#REF!</definedName>
    <definedName name="관로조서" localSheetId="5">#REF!</definedName>
    <definedName name="관로조서">#REF!</definedName>
    <definedName name="관로집계" localSheetId="5">#REF!</definedName>
    <definedName name="관로집계">#REF!</definedName>
    <definedName name="관로총괄" localSheetId="5">#REF!</definedName>
    <definedName name="관로총괄">#REF!</definedName>
    <definedName name="관로터파기" localSheetId="5">#REF!</definedName>
    <definedName name="관로터파기">#REF!</definedName>
    <definedName name="관로토공" localSheetId="5">#REF!</definedName>
    <definedName name="관로토공">#REF!</definedName>
    <definedName name="관로토사되메우기" localSheetId="5">#REF!</definedName>
    <definedName name="관로토사되메우기">#REF!</definedName>
    <definedName name="관리" localSheetId="5">#REF!</definedName>
    <definedName name="관리">#REF!</definedName>
    <definedName name="관리비대상액12">#N/A</definedName>
    <definedName name="관리비수" localSheetId="5">#REF!</definedName>
    <definedName name="관리비수">#REF!</definedName>
    <definedName name="관리비실행" localSheetId="5">#REF!</definedName>
    <definedName name="관리비실행">#REF!</definedName>
    <definedName name="관리비율" localSheetId="5">#REF!</definedName>
    <definedName name="관리비율">#REF!</definedName>
    <definedName name="관리비평" localSheetId="5">#REF!</definedName>
    <definedName name="관리비평">#REF!</definedName>
    <definedName name="관마개" localSheetId="5">#REF!</definedName>
    <definedName name="관마개">#REF!</definedName>
    <definedName name="관목" localSheetId="5">#REF!</definedName>
    <definedName name="관목">#REF!</definedName>
    <definedName name="관목계" localSheetId="5">#REF!</definedName>
    <definedName name="관목계">#REF!</definedName>
    <definedName name="관번호" localSheetId="5">#REF!</definedName>
    <definedName name="관번호">#REF!</definedName>
    <definedName name="관보호">0.2</definedName>
    <definedName name="관보호공규격" localSheetId="5">#REF!</definedName>
    <definedName name="관보호공규격">#REF!</definedName>
    <definedName name="관부설공" localSheetId="5">#REF!</definedName>
    <definedName name="관부설공">#REF!</definedName>
    <definedName name="관산" hidden="1">{"'광피스표'!$A$3:$N$54"}</definedName>
    <definedName name="관악IC교" localSheetId="5">#REF!</definedName>
    <definedName name="관악IC교">#REF!</definedName>
    <definedName name="관외경" localSheetId="5" hidden="1">#REF!</definedName>
    <definedName name="관외경" hidden="1">#REF!</definedName>
    <definedName name="관용접노무" localSheetId="5">#REF!</definedName>
    <definedName name="관용접노무">#REF!</definedName>
    <definedName name="관용접노무비" localSheetId="5">#REF!</definedName>
    <definedName name="관용접노무비">#REF!</definedName>
    <definedName name="관용접재료" localSheetId="5">#REF!</definedName>
    <definedName name="관용접재료">#REF!</definedName>
    <definedName name="관용접재료비" localSheetId="5">#REF!</definedName>
    <definedName name="관용접재료비">#REF!</definedName>
    <definedName name="관입시험" localSheetId="5">#REF!</definedName>
    <definedName name="관입시험">#REF!</definedName>
    <definedName name="관재" localSheetId="5">#REF!</definedName>
    <definedName name="관재">#REF!</definedName>
    <definedName name="관재03" localSheetId="5">#REF!</definedName>
    <definedName name="관재03">#REF!</definedName>
    <definedName name="관재06" localSheetId="5">#REF!</definedName>
    <definedName name="관재06">#REF!</definedName>
    <definedName name="관재08" localSheetId="5">#REF!</definedName>
    <definedName name="관재08">#REF!</definedName>
    <definedName name="관재10" localSheetId="5">#REF!</definedName>
    <definedName name="관재10">#REF!</definedName>
    <definedName name="관재15" localSheetId="5">#REF!</definedName>
    <definedName name="관재15">#REF!</definedName>
    <definedName name="관재5" localSheetId="5">#REF!</definedName>
    <definedName name="관재5">#REF!</definedName>
    <definedName name="관재6" localSheetId="5">#REF!</definedName>
    <definedName name="관재6">#REF!</definedName>
    <definedName name="관재7" localSheetId="5">#REF!</definedName>
    <definedName name="관재7">#REF!</definedName>
    <definedName name="관재8" localSheetId="5">#REF!</definedName>
    <definedName name="관재8">#REF!</definedName>
    <definedName name="관저고" localSheetId="5">#REF!</definedName>
    <definedName name="관저고">#REF!</definedName>
    <definedName name="관절8다" localSheetId="5">#REF!</definedName>
    <definedName name="관절8다">#REF!</definedName>
    <definedName name="관접합상세도" localSheetId="5">#REF!</definedName>
    <definedName name="관접합상세도">#REF!</definedName>
    <definedName name="관접합상세도3" localSheetId="5">#REF!</definedName>
    <definedName name="관접합상세도3">#REF!</definedName>
    <definedName name="관정지반고" localSheetId="5">#REF!</definedName>
    <definedName name="관정지반고">#REF!</definedName>
    <definedName name="관제원" localSheetId="5">#REF!</definedName>
    <definedName name="관제원">#REF!</definedName>
    <definedName name="관종" localSheetId="5">#REF!</definedName>
    <definedName name="관종">#REF!</definedName>
    <definedName name="관지수링" localSheetId="5">#REF!</definedName>
    <definedName name="관지수링">#REF!</definedName>
    <definedName name="관지수판" localSheetId="5">#REF!</definedName>
    <definedName name="관지수판">#REF!</definedName>
    <definedName name="관찰4경" localSheetId="5">#REF!</definedName>
    <definedName name="관찰4경">#REF!</definedName>
    <definedName name="관찰4노" localSheetId="5">#REF!</definedName>
    <definedName name="관찰4노">#REF!</definedName>
    <definedName name="관찰4재" localSheetId="5">#REF!</definedName>
    <definedName name="관찰4재">#REF!</definedName>
    <definedName name="관찰다리노" localSheetId="5">#REF!</definedName>
    <definedName name="관찰다리노">#REF!</definedName>
    <definedName name="관찰다리재" localSheetId="5">#REF!</definedName>
    <definedName name="관찰다리재">#REF!</definedName>
    <definedName name="관찰로경" localSheetId="5">#REF!</definedName>
    <definedName name="관찰로경">#REF!</definedName>
    <definedName name="관찰로노" localSheetId="5">#REF!</definedName>
    <definedName name="관찰로노">#REF!</definedName>
    <definedName name="관찰로재" localSheetId="5">#REF!</definedName>
    <definedName name="관찰로재">#REF!</definedName>
    <definedName name="관체적" localSheetId="5">#REF!</definedName>
    <definedName name="관체적">#REF!</definedName>
    <definedName name="관총자재" localSheetId="5">#REF!</definedName>
    <definedName name="관총자재">#REF!</definedName>
    <definedName name="관치수" localSheetId="5">#REF!</definedName>
    <definedName name="관치수">#REF!</definedName>
    <definedName name="관토피" localSheetId="5">#REF!</definedName>
    <definedName name="관토피">#REF!</definedName>
    <definedName name="관할지역" localSheetId="5">#REF!</definedName>
    <definedName name="관할지역">#REF!</definedName>
    <definedName name="괄" localSheetId="5">#REF!</definedName>
    <definedName name="괄">#REF!</definedName>
    <definedName name="괄호" localSheetId="5">#REF!</definedName>
    <definedName name="괄호">#REF!</definedName>
    <definedName name="광" hidden="1">{#N/A,#N/A,TRUE,"토적및재료집계";#N/A,#N/A,TRUE,"토적및재료집계";#N/A,#N/A,TRUE,"단위량"}</definedName>
    <definedName name="광나무1003" localSheetId="5">#REF!</definedName>
    <definedName name="광나무1003">#REF!</definedName>
    <definedName name="광나무1203" localSheetId="5">#REF!</definedName>
    <definedName name="광나무1203">#REF!</definedName>
    <definedName name="광나무1506" localSheetId="5">#REF!</definedName>
    <definedName name="광나무1506">#REF!</definedName>
    <definedName name="광도" localSheetId="5">'[30]2. 공원조도'!#REF!</definedName>
    <definedName name="광도">'[30]2. 공원조도'!#REF!</definedName>
    <definedName name="광명" localSheetId="5">#REF!</definedName>
    <definedName name="광명">#REF!</definedName>
    <definedName name="광산" localSheetId="5">#REF!</definedName>
    <definedName name="광산">#REF!</definedName>
    <definedName name="광산기준" localSheetId="5">#REF!</definedName>
    <definedName name="광산기준">#REF!</definedName>
    <definedName name="광산비교" localSheetId="5">#REF!</definedName>
    <definedName name="광산비교">#REF!</definedName>
    <definedName name="광산품" localSheetId="5">#REF!</definedName>
    <definedName name="광산품">#REF!</definedName>
    <definedName name="광섬유일위" localSheetId="5">#REF!</definedName>
    <definedName name="광섬유일위">#REF!</definedName>
    <definedName name="광속" localSheetId="5">#REF!</definedName>
    <definedName name="광속">#REF!</definedName>
    <definedName name="광영배수설비" localSheetId="5">#REF!</definedName>
    <definedName name="광영배수설비">#REF!</definedName>
    <definedName name="광영오수" localSheetId="5">#REF!</definedName>
    <definedName name="광영오수">#REF!</definedName>
    <definedName name="광영우수" localSheetId="5">#REF!</definedName>
    <definedName name="광영우수">#REF!</definedName>
    <definedName name="광원기" localSheetId="5">#REF!</definedName>
    <definedName name="광원기">#REF!</definedName>
    <definedName name="광전자직종" localSheetId="5">#REF!</definedName>
    <definedName name="광전자직종">#REF!</definedName>
    <definedName name="광케" localSheetId="5">#REF!</definedName>
    <definedName name="광케">#REF!</definedName>
    <definedName name="광케이블기사" localSheetId="5">#REF!</definedName>
    <definedName name="광케이블기사">#REF!</definedName>
    <definedName name="광케이블설치사" localSheetId="5">#REF!</definedName>
    <definedName name="광케이블설치사">#REF!</definedName>
    <definedName name="광케이블설치사001" localSheetId="5">#REF!</definedName>
    <definedName name="광케이블설치사001">#REF!</definedName>
    <definedName name="광케이블설치사002" localSheetId="5">#REF!</definedName>
    <definedName name="광케이블설치사002">#REF!</definedName>
    <definedName name="광케이블설치사011" localSheetId="5">#REF!</definedName>
    <definedName name="광케이블설치사011">#REF!</definedName>
    <definedName name="광케이블설치사012" localSheetId="5">#REF!</definedName>
    <definedName name="광케이블설치사012">#REF!</definedName>
    <definedName name="광케이블설치사982" localSheetId="5">#REF!</definedName>
    <definedName name="광케이블설치사982">#REF!</definedName>
    <definedName name="광케이블설치사991" localSheetId="5">#REF!</definedName>
    <definedName name="광케이블설치사991">#REF!</definedName>
    <definedName name="광케이블설치사992" localSheetId="5">#REF!</definedName>
    <definedName name="광케이블설치사992">#REF!</definedName>
    <definedName name="광케입블" localSheetId="5">#REF!</definedName>
    <definedName name="광케입블">#REF!</definedName>
    <definedName name="광통신__기사" localSheetId="5">#REF!</definedName>
    <definedName name="광통신__기사">#REF!</definedName>
    <definedName name="광통신기사" localSheetId="5">#REF!</definedName>
    <definedName name="광통신기사">#REF!</definedName>
    <definedName name="광통신설치사" localSheetId="5">#REF!</definedName>
    <definedName name="광통신설치사">#REF!</definedName>
    <definedName name="광통신설치사001" localSheetId="5">#REF!</definedName>
    <definedName name="광통신설치사001">#REF!</definedName>
    <definedName name="광통신설치사002" localSheetId="5">#REF!</definedName>
    <definedName name="광통신설치사002">#REF!</definedName>
    <definedName name="광통신설치사011" localSheetId="5">#REF!</definedName>
    <definedName name="광통신설치사011">#REF!</definedName>
    <definedName name="광통신설치사012" localSheetId="5">#REF!</definedName>
    <definedName name="광통신설치사012">#REF!</definedName>
    <definedName name="광통신설치사982" localSheetId="5">#REF!</definedName>
    <definedName name="광통신설치사982">#REF!</definedName>
    <definedName name="광통신설치사991" localSheetId="5">#REF!</definedName>
    <definedName name="광통신설치사991">#REF!</definedName>
    <definedName name="광통신설치사992" localSheetId="5">#REF!</definedName>
    <definedName name="광통신설치사992">#REF!</definedName>
    <definedName name="광편백0405" localSheetId="5">#REF!</definedName>
    <definedName name="광편백0405">#REF!</definedName>
    <definedName name="광편백0507" localSheetId="5">#REF!</definedName>
    <definedName name="광편백0507">#REF!</definedName>
    <definedName name="광편백0509" localSheetId="5">#REF!</definedName>
    <definedName name="광편백0509">#REF!</definedName>
    <definedName name="교" hidden="1">{#N/A,#N/A,FALSE,"2~8번"}</definedName>
    <definedName name="교_통_표_지_판_수_량_명_세" localSheetId="5">#REF!</definedName>
    <definedName name="교_통_표_지_판_수_량_명_세">#REF!</definedName>
    <definedName name="교_통_표_지_판_수_량_집_계" localSheetId="5">#REF!</definedName>
    <definedName name="교_통_표_지_판_수_량_집_계">#REF!</definedName>
    <definedName name="교각1" localSheetId="5">#REF!</definedName>
    <definedName name="교각1">#REF!</definedName>
    <definedName name="교각2" localSheetId="5">#REF!</definedName>
    <definedName name="교각2">#REF!</definedName>
    <definedName name="교각3" localSheetId="5">#REF!</definedName>
    <definedName name="교각3">#REF!</definedName>
    <definedName name="교각강도" localSheetId="5">#REF!</definedName>
    <definedName name="교각강도">#REF!</definedName>
    <definedName name="교각버림강도" localSheetId="5">#REF!</definedName>
    <definedName name="교각버림강도">#REF!</definedName>
    <definedName name="교각수" localSheetId="5">#REF!</definedName>
    <definedName name="교각수">#REF!</definedName>
    <definedName name="교각자중" localSheetId="5">#REF!</definedName>
    <definedName name="교각자중">#REF!</definedName>
    <definedName name="교교교교" hidden="1">{#N/A,#N/A,FALSE,"운반시간"}</definedName>
    <definedName name="교대" localSheetId="5">#REF!</definedName>
    <definedName name="교대">#REF!</definedName>
    <definedName name="교대111" localSheetId="5">#REF!</definedName>
    <definedName name="교대111">#REF!</definedName>
    <definedName name="교대1철근집계" localSheetId="5">#REF!</definedName>
    <definedName name="교대1철근집계">#REF!</definedName>
    <definedName name="교대2" localSheetId="5">#REF!</definedName>
    <definedName name="교대2">#REF!</definedName>
    <definedName name="교대222" localSheetId="5">#REF!</definedName>
    <definedName name="교대222">#REF!</definedName>
    <definedName name="교대2철근집계" localSheetId="5">#REF!</definedName>
    <definedName name="교대2철근집계">#REF!</definedName>
    <definedName name="교대공" hidden="1">{#N/A,#N/A,FALSE,"단면 제원"}</definedName>
    <definedName name="교대높이" localSheetId="5">#REF!</definedName>
    <definedName name="교대높이">#REF!</definedName>
    <definedName name="교대보호블럭_설치" localSheetId="5">#REF!</definedName>
    <definedName name="교대보호블럭_설치">#REF!</definedName>
    <definedName name="교대역방향" localSheetId="5">#REF!</definedName>
    <definedName name="교대역방향">#REF!</definedName>
    <definedName name="교대접합공" localSheetId="5">#REF!</definedName>
    <definedName name="교대접합공">#REF!</definedName>
    <definedName name="교대집계" hidden="1">{#N/A,#N/A,FALSE,"배수1"}</definedName>
    <definedName name="교대철근조립도" localSheetId="5" hidden="1">#REF!</definedName>
    <definedName name="교대철근조립도" hidden="1">#REF!</definedName>
    <definedName name="교대철근조립도1" localSheetId="5">#REF!</definedName>
    <definedName name="교대철근조립도1">#REF!</definedName>
    <definedName name="교대펄근집계" hidden="1">{#N/A,#N/A,FALSE,"배수1"}</definedName>
    <definedName name="교대폭" localSheetId="5">#REF!</definedName>
    <definedName name="교대폭">#REF!</definedName>
    <definedName name="교대표지" localSheetId="5">#REF!</definedName>
    <definedName name="교대표지">#REF!</definedName>
    <definedName name="교량명" localSheetId="5">#REF!</definedName>
    <definedName name="교량명">#REF!</definedName>
    <definedName name="교량배수시설공" localSheetId="5">#REF!</definedName>
    <definedName name="교량배수시설공">#REF!</definedName>
    <definedName name="교량별금액" localSheetId="5">#REF!</definedName>
    <definedName name="교량별금액">#REF!</definedName>
    <definedName name="교량연결부집계" hidden="1">{#N/A,#N/A,FALSE,"표지목차"}</definedName>
    <definedName name="교량연장" localSheetId="5">#REF!</definedName>
    <definedName name="교량연장">#REF!</definedName>
    <definedName name="교량폭" localSheetId="5">#REF!</definedName>
    <definedName name="교량폭">#REF!</definedName>
    <definedName name="교면방수" localSheetId="5">#REF!</definedName>
    <definedName name="교면방수">#REF!</definedName>
    <definedName name="교면방수1" localSheetId="5">#REF!</definedName>
    <definedName name="교면방수1">#REF!</definedName>
    <definedName name="교면방수2" localSheetId="5">#REF!</definedName>
    <definedName name="교면방수2">#REF!</definedName>
    <definedName name="교명주" localSheetId="5">#REF!</definedName>
    <definedName name="교명주">#REF!</definedName>
    <definedName name="교명주1" localSheetId="5">#REF!</definedName>
    <definedName name="교명주1">#REF!</definedName>
    <definedName name="교명주2" localSheetId="5">#REF!</definedName>
    <definedName name="교명주2">#REF!</definedName>
    <definedName name="교명판" localSheetId="5">#REF!</definedName>
    <definedName name="교명판">#REF!</definedName>
    <definedName name="교명판1" localSheetId="5">#REF!</definedName>
    <definedName name="교명판1">#REF!</definedName>
    <definedName name="교명판2" localSheetId="5">#REF!</definedName>
    <definedName name="교명판2">#REF!</definedName>
    <definedName name="교명판및설명판" localSheetId="5">#REF!</definedName>
    <definedName name="교명판및설명판">#REF!</definedName>
    <definedName name="교목계" localSheetId="5">#REF!</definedName>
    <definedName name="교목계">#REF!</definedName>
    <definedName name="교부승인" localSheetId="5">BlankMacro1</definedName>
    <definedName name="교부승인">BlankMacro1</definedName>
    <definedName name="교연장구경" localSheetId="5">#REF!</definedName>
    <definedName name="교연장구경">#REF!</definedName>
    <definedName name="교연장구경2" localSheetId="5">#REF!</definedName>
    <definedName name="교연장구경2">#REF!</definedName>
    <definedName name="교연장길이" localSheetId="5">#REF!</definedName>
    <definedName name="교연장길이">#REF!</definedName>
    <definedName name="교연장길이2" localSheetId="5">#REF!</definedName>
    <definedName name="교연장길이2">#REF!</definedName>
    <definedName name="교육내용" localSheetId="5">#REF!</definedName>
    <definedName name="교육내용">#REF!</definedName>
    <definedName name="교육내용3" localSheetId="5">#REF!</definedName>
    <definedName name="교육내용3">#REF!</definedName>
    <definedName name="교육내용4" localSheetId="5">#REF!</definedName>
    <definedName name="교육내용4">#REF!</definedName>
    <definedName name="교장" localSheetId="5">#REF!</definedName>
    <definedName name="교장">#REF!</definedName>
    <definedName name="교장_사" localSheetId="5">#REF!</definedName>
    <definedName name="교장_사">#REF!</definedName>
    <definedName name="교장단면높이" localSheetId="5">#REF!</definedName>
    <definedName name="교장단면높이">#REF!</definedName>
    <definedName name="교좌" hidden="1">{#N/A,#N/A,FALSE,"포장2"}</definedName>
    <definedName name="교좌받침공" localSheetId="5">#REF!</definedName>
    <definedName name="교좌받침공">#REF!</definedName>
    <definedName name="교좌받침콘크리트" localSheetId="5">#REF!</definedName>
    <definedName name="교좌받침콘크리트">#REF!</definedName>
    <definedName name="교좌장치길이" localSheetId="5">#REF!</definedName>
    <definedName name="교좌장치길이">#REF!</definedName>
    <definedName name="교좌장치길이1" localSheetId="5">#REF!</definedName>
    <definedName name="교좌장치길이1">#REF!</definedName>
    <definedName name="교좌장치폭" localSheetId="5">#REF!</definedName>
    <definedName name="교좌장치폭">#REF!</definedName>
    <definedName name="교차" localSheetId="5">#REF!</definedName>
    <definedName name="교차">#REF!</definedName>
    <definedName name="교철거구경" localSheetId="5">#REF!</definedName>
    <definedName name="교철거구경">#REF!</definedName>
    <definedName name="교철거구경2" localSheetId="5">#REF!</definedName>
    <definedName name="교철거구경2">#REF!</definedName>
    <definedName name="교철폐복" localSheetId="5">#REF!,#REF!,#REF!</definedName>
    <definedName name="교철폐복">#REF!,#REF!,#REF!</definedName>
    <definedName name="교철폐복2" localSheetId="5">#REF!,#REF!,#REF!</definedName>
    <definedName name="교철폐복2">#REF!,#REF!,#REF!</definedName>
    <definedName name="교체철거연장" localSheetId="5">#REF!</definedName>
    <definedName name="교체철거연장">#REF!</definedName>
    <definedName name="교체철거연장2" localSheetId="5">#REF!</definedName>
    <definedName name="교체철거연장2">#REF!</definedName>
    <definedName name="교체페쇄연장" localSheetId="5">#REF!</definedName>
    <definedName name="교체페쇄연장">#REF!</definedName>
    <definedName name="교체폐쇄연장" localSheetId="5">#REF!</definedName>
    <definedName name="교체폐쇄연장">#REF!</definedName>
    <definedName name="교체폐쇄연장2" localSheetId="5">#REF!</definedName>
    <definedName name="교체폐쇄연장2">#REF!</definedName>
    <definedName name="교토공집계" localSheetId="5">#REF!</definedName>
    <definedName name="교토공집계">#REF!</definedName>
    <definedName name="교통" localSheetId="5" hidden="1">#REF!</definedName>
    <definedName name="교통" hidden="1">#REF!</definedName>
    <definedName name="교통2" localSheetId="5">#REF!</definedName>
    <definedName name="교통2">#REF!</definedName>
    <definedName name="교통관리비집게표" hidden="1">{#N/A,#N/A,FALSE,"속도"}</definedName>
    <definedName name="교통처리집계표" hidden="1">{#N/A,#N/A,FALSE,"골재소요량";#N/A,#N/A,FALSE,"골재소요량"}</definedName>
    <definedName name="교통표" localSheetId="5">#REF!</definedName>
    <definedName name="교통표">#REF!</definedName>
    <definedName name="교통표지판개소별명세" localSheetId="5">#REF!</definedName>
    <definedName name="교통표지판개소별명세">#REF!</definedName>
    <definedName name="교통표지판기초단위수량" localSheetId="5">#REF!</definedName>
    <definedName name="교통표지판기초단위수량">#REF!</definedName>
    <definedName name="교통표지판수량명세" localSheetId="5">#REF!</definedName>
    <definedName name="교통표지판수량명세">#REF!</definedName>
    <definedName name="교통표지판수량집계" localSheetId="5">#REF!</definedName>
    <definedName name="교통표지판수량집계">#REF!</definedName>
    <definedName name="교폭" localSheetId="5">#REF!</definedName>
    <definedName name="교폭">#REF!</definedName>
    <definedName name="교폭_사" localSheetId="5">#REF!</definedName>
    <definedName name="교폭_사">#REF!</definedName>
    <definedName name="구" localSheetId="5">#REF!</definedName>
    <definedName name="구">#REF!</definedName>
    <definedName name="구______분" localSheetId="5">#REF!</definedName>
    <definedName name="구______분">#REF!</definedName>
    <definedName name="구__조__물__공" localSheetId="5">#REF!</definedName>
    <definedName name="구__조__물__공">#REF!</definedName>
    <definedName name="구1" localSheetId="5">#REF!</definedName>
    <definedName name="구1">#REF!</definedName>
    <definedName name="구1구1" localSheetId="5">#REF!</definedName>
    <definedName name="구1구1">#REF!</definedName>
    <definedName name="구1구1구1" localSheetId="5">#REF!</definedName>
    <definedName name="구1구1구1">#REF!</definedName>
    <definedName name="구1구1구1구1" localSheetId="5">#REF!</definedName>
    <definedName name="구1구1구1구1">#REF!</definedName>
    <definedName name="구2" localSheetId="5">#REF!</definedName>
    <definedName name="구2">#REF!</definedName>
    <definedName name="구2구2" localSheetId="5">#REF!</definedName>
    <definedName name="구2구2">#REF!</definedName>
    <definedName name="구2구2구2" localSheetId="5">#REF!</definedName>
    <definedName name="구2구2구2">#REF!</definedName>
    <definedName name="구2구2구2구2" localSheetId="5">#REF!</definedName>
    <definedName name="구2구2구2구2">#REF!</definedName>
    <definedName name="구3" localSheetId="5">#REF!</definedName>
    <definedName name="구3">#REF!</definedName>
    <definedName name="구4" localSheetId="5">#REF!</definedName>
    <definedName name="구4">#REF!</definedName>
    <definedName name="구6" localSheetId="5">#REF!</definedName>
    <definedName name="구6">#REF!</definedName>
    <definedName name="구간" localSheetId="5">#REF!</definedName>
    <definedName name="구간">#REF!</definedName>
    <definedName name="구간01" localSheetId="5">#REF!</definedName>
    <definedName name="구간01">#REF!</definedName>
    <definedName name="구간02" localSheetId="5">#REF!</definedName>
    <definedName name="구간02">#REF!</definedName>
    <definedName name="구간03" localSheetId="5">#REF!</definedName>
    <definedName name="구간03">#REF!</definedName>
    <definedName name="구간04" localSheetId="5">#REF!</definedName>
    <definedName name="구간04">#REF!</definedName>
    <definedName name="구간05" localSheetId="5">#REF!</definedName>
    <definedName name="구간05">#REF!</definedName>
    <definedName name="구간06" localSheetId="5">#REF!</definedName>
    <definedName name="구간06">#REF!</definedName>
    <definedName name="구간07" localSheetId="5">#REF!</definedName>
    <definedName name="구간07">#REF!</definedName>
    <definedName name="구간08" localSheetId="5">#REF!</definedName>
    <definedName name="구간08">#REF!</definedName>
    <definedName name="구간09" localSheetId="5">#REF!</definedName>
    <definedName name="구간09">#REF!</definedName>
    <definedName name="구간1" localSheetId="5">#REF!</definedName>
    <definedName name="구간1">#REF!</definedName>
    <definedName name="구간10" localSheetId="5">#REF!</definedName>
    <definedName name="구간10">#REF!</definedName>
    <definedName name="구간11" localSheetId="5">#REF!</definedName>
    <definedName name="구간11">#REF!</definedName>
    <definedName name="구간12" localSheetId="5">#REF!</definedName>
    <definedName name="구간12">#REF!</definedName>
    <definedName name="구간13" localSheetId="5">#REF!</definedName>
    <definedName name="구간13">#REF!</definedName>
    <definedName name="구간삽도">#N/A</definedName>
    <definedName name="구격" localSheetId="5">#REF!</definedName>
    <definedName name="구격">#REF!</definedName>
    <definedName name="구경" localSheetId="5">#REF!</definedName>
    <definedName name="구경">#REF!</definedName>
    <definedName name="구경1" localSheetId="5">#REF!</definedName>
    <definedName name="구경1">#REF!</definedName>
    <definedName name="구경2" localSheetId="5">#REF!</definedName>
    <definedName name="구경2">#REF!</definedName>
    <definedName name="구경변실" localSheetId="5">#REF!</definedName>
    <definedName name="구경변실">#REF!</definedName>
    <definedName name="구구" localSheetId="5">#REF!</definedName>
    <definedName name="구구">#REF!</definedName>
    <definedName name="구구구" localSheetId="5">#REF!</definedName>
    <definedName name="구구구">#REF!</definedName>
    <definedName name="구구구구" localSheetId="5">#REF!</definedName>
    <definedName name="구구구구">#REF!</definedName>
    <definedName name="구당초" localSheetId="5">#REF!,#REF!</definedName>
    <definedName name="구당초">#REF!,#REF!</definedName>
    <definedName name="구랑2교" localSheetId="5">#REF!</definedName>
    <definedName name="구랑2교">#REF!</definedName>
    <definedName name="구랑교" localSheetId="5">#REF!</definedName>
    <definedName name="구랑교">#REF!</definedName>
    <definedName name="구룡">[0]!구룡</definedName>
    <definedName name="구름" localSheetId="5">#REF!</definedName>
    <definedName name="구름">#REF!</definedName>
    <definedName name="구매자재비" localSheetId="5">#REF!</definedName>
    <definedName name="구매자재비">#REF!</definedName>
    <definedName name="구미제" localSheetId="5">#REF!</definedName>
    <definedName name="구미제">#REF!</definedName>
    <definedName name="구변경" localSheetId="5">#REF!,#REF!</definedName>
    <definedName name="구변경">#REF!,#REF!</definedName>
    <definedName name="구분" localSheetId="5">BlankMacro1</definedName>
    <definedName name="구분">BlankMacro1</definedName>
    <definedName name="구분_변실" localSheetId="5">#REF!</definedName>
    <definedName name="구분_변실">#REF!</definedName>
    <definedName name="구분_변실야" localSheetId="5">#REF!</definedName>
    <definedName name="구분_변실야">#REF!</definedName>
    <definedName name="구분_보호통" localSheetId="5">#REF!</definedName>
    <definedName name="구분_보호통">#REF!</definedName>
    <definedName name="구분_본관" localSheetId="5">#REF!</definedName>
    <definedName name="구분_본관">#REF!</definedName>
    <definedName name="구분_본관야" localSheetId="5">#REF!</definedName>
    <definedName name="구분_본관야">#REF!</definedName>
    <definedName name="구분_부설" localSheetId="5" hidden="1">#REF!</definedName>
    <definedName name="구분_부설" hidden="1">#REF!</definedName>
    <definedName name="구분_이음부" localSheetId="5" hidden="1">#REF!</definedName>
    <definedName name="구분_이음부" hidden="1">#REF!</definedName>
    <definedName name="구분_인입" localSheetId="5">#REF!</definedName>
    <definedName name="구분_인입">#REF!</definedName>
    <definedName name="구분_인입개량" localSheetId="5">#REF!</definedName>
    <definedName name="구분_인입개량">#REF!</definedName>
    <definedName name="구분_인입야" localSheetId="5">#REF!</definedName>
    <definedName name="구분_인입야">#REF!</definedName>
    <definedName name="구분_재굴착" localSheetId="5">#REF!</definedName>
    <definedName name="구분_재굴착">#REF!</definedName>
    <definedName name="구분_재굴착야" localSheetId="5">#REF!</definedName>
    <definedName name="구분_재굴착야">#REF!</definedName>
    <definedName name="구분_폐쇄" localSheetId="5">#REF!</definedName>
    <definedName name="구분_폐쇄">#REF!</definedName>
    <definedName name="구분_폐쇄야" localSheetId="5">#REF!</definedName>
    <definedName name="구분_폐쇄야">#REF!</definedName>
    <definedName name="구분_횡단" localSheetId="5">#REF!</definedName>
    <definedName name="구분_횡단">#REF!</definedName>
    <definedName name="구분_횡단야" localSheetId="5">#REF!</definedName>
    <definedName name="구분_횡단야">#REF!</definedName>
    <definedName name="구분0" localSheetId="5">#REF!</definedName>
    <definedName name="구분0">#REF!</definedName>
    <definedName name="구분1" localSheetId="5">BlankMacro1</definedName>
    <definedName name="구분1">BlankMacro1</definedName>
    <definedName name="구분12" localSheetId="5">BlankMacro1</definedName>
    <definedName name="구분12">BlankMacro1</definedName>
    <definedName name="구분2" localSheetId="5">BlankMacro1</definedName>
    <definedName name="구분2">BlankMacro1</definedName>
    <definedName name="구분A" localSheetId="5">#REF!</definedName>
    <definedName name="구분A">#REF!</definedName>
    <definedName name="구분AC" localSheetId="5">#REF!</definedName>
    <definedName name="구분AC">#REF!</definedName>
    <definedName name="구분C" localSheetId="5">#REF!</definedName>
    <definedName name="구분C">#REF!</definedName>
    <definedName name="구분고압" localSheetId="5">#REF!</definedName>
    <definedName name="구분고압">#REF!</definedName>
    <definedName name="구산갑지" localSheetId="5" hidden="1">#REF!</definedName>
    <definedName name="구산갑지" hidden="1">#REF!</definedName>
    <definedName name="구상나무1505" localSheetId="5">#REF!</definedName>
    <definedName name="구상나무1505">#REF!</definedName>
    <definedName name="구상나무2008" localSheetId="5">#REF!</definedName>
    <definedName name="구상나무2008">#REF!</definedName>
    <definedName name="구상나무2510" localSheetId="5">#REF!</definedName>
    <definedName name="구상나무2510">#REF!</definedName>
    <definedName name="구상나무3012" localSheetId="5">#REF!</definedName>
    <definedName name="구상나무3012">#REF!</definedName>
    <definedName name="구자관" hidden="1">{#N/A,#N/A,FALSE,"신청통보";#N/A,#N/A,FALSE,"기성확인서";#N/A,#N/A,FALSE,"기성내역서"}</definedName>
    <definedName name="구정보어도이다" localSheetId="5">#REF!</definedName>
    <definedName name="구정보어도이다">#REF!</definedName>
    <definedName name="구조" localSheetId="5">#REF!</definedName>
    <definedName name="구조">#REF!</definedName>
    <definedName name="구조강관51" localSheetId="5">#REF!</definedName>
    <definedName name="구조강관51">#REF!</definedName>
    <definedName name="구조강관75" localSheetId="5">#REF!</definedName>
    <definedName name="구조강관75">#REF!</definedName>
    <definedName name="구조물" localSheetId="5">#REF!</definedName>
    <definedName name="구조물">#REF!</definedName>
    <definedName name="구조물2" localSheetId="5">#REF!</definedName>
    <definedName name="구조물2">#REF!</definedName>
    <definedName name="구조물3" localSheetId="5">#REF!</definedName>
    <definedName name="구조물3">#REF!</definedName>
    <definedName name="구조물공" localSheetId="5">#REF!</definedName>
    <definedName name="구조물공">#REF!</definedName>
    <definedName name="구조물공_집계표_제목" localSheetId="5">#REF!</definedName>
    <definedName name="구조물공_집계표_제목">#REF!</definedName>
    <definedName name="구조물공사" hidden="1">{#N/A,#N/A,TRUE,"토적및재료집계";#N/A,#N/A,TRUE,"토적및재료집계";#N/A,#N/A,TRUE,"단위량"}</definedName>
    <definedName name="구조물공수량집계표" localSheetId="5">ErrorHandler_1</definedName>
    <definedName name="구조물공수량집계표">ErrorHandler_1</definedName>
    <definedName name="구조물공집계표" localSheetId="5">#REF!</definedName>
    <definedName name="구조물공집계표">#REF!</definedName>
    <definedName name="구조물깨기" localSheetId="5">#REF!</definedName>
    <definedName name="구조물깨기">#REF!</definedName>
    <definedName name="구조물깨기총괄" localSheetId="5">#REF!</definedName>
    <definedName name="구조물깨기총괄">#REF!</definedName>
    <definedName name="구조물별포장가감수량집계표" localSheetId="5">#REF!</definedName>
    <definedName name="구조물별포장가감수량집계표">#REF!</definedName>
    <definedName name="구조물수량옹벽" localSheetId="5">ErrorHandler_1</definedName>
    <definedName name="구조물수량옹벽">ErrorHandler_1</definedName>
    <definedName name="구조물집계" localSheetId="5">#REF!</definedName>
    <definedName name="구조물집계">#REF!</definedName>
    <definedName name="구조물집계2" localSheetId="5">#REF!</definedName>
    <definedName name="구조물집계2">#REF!</definedName>
    <definedName name="구조물토공" localSheetId="5">#REF!</definedName>
    <definedName name="구조물토공">#REF!</definedName>
    <definedName name="구조물헐기무근경비" localSheetId="5">#REF!</definedName>
    <definedName name="구조물헐기무근경비">#REF!</definedName>
    <definedName name="구조물헐기무근계" localSheetId="5">#REF!</definedName>
    <definedName name="구조물헐기무근계">#REF!</definedName>
    <definedName name="구조물헐기무근노무비" localSheetId="5">#REF!</definedName>
    <definedName name="구조물헐기무근노무비">#REF!</definedName>
    <definedName name="구조물헐기무근재료비" localSheetId="5">#REF!</definedName>
    <definedName name="구조물헐기무근재료비">#REF!</definedName>
    <definedName name="구조물헐기철근경비" localSheetId="5">#REF!</definedName>
    <definedName name="구조물헐기철근경비">#REF!</definedName>
    <definedName name="구조물헐기철근계" localSheetId="5">#REF!</definedName>
    <definedName name="구조물헐기철근계">#REF!</definedName>
    <definedName name="구조물헐기철근노무비" localSheetId="5">#REF!</definedName>
    <definedName name="구조물헐기철근노무비">#REF!</definedName>
    <definedName name="구조물헐기철근재료비" localSheetId="5">#REF!</definedName>
    <definedName name="구조물헐기철근재료비">#REF!</definedName>
    <definedName name="구조수량집계" localSheetId="5">#REF!</definedName>
    <definedName name="구조수량집계">#REF!</definedName>
    <definedName name="구조용각형강관" localSheetId="5">#REF!</definedName>
    <definedName name="구조용각형강관">#REF!</definedName>
    <definedName name="구철거구경" localSheetId="5">#REF!</definedName>
    <definedName name="구철거구경">#REF!</definedName>
    <definedName name="구청명" localSheetId="5">#REF!</definedName>
    <definedName name="구청명">#REF!</definedName>
    <definedName name="구체CON" localSheetId="5">#REF!</definedName>
    <definedName name="구체CON">#REF!</definedName>
    <definedName name="구체거푸집" localSheetId="5">#REF!</definedName>
    <definedName name="구체거푸집">#REF!</definedName>
    <definedName name="구체콘" localSheetId="5">#REF!</definedName>
    <definedName name="구체콘">#REF!</definedName>
    <definedName name="구체콘크리트" localSheetId="5">#REF!</definedName>
    <definedName name="구체콘크리트">#REF!</definedName>
    <definedName name="구축철거연장" localSheetId="5">#REF!</definedName>
    <definedName name="구축철거연장">#REF!</definedName>
    <definedName name="구축폐쇄연장" localSheetId="5">#REF!</definedName>
    <definedName name="구축폐쇄연장">#REF!</definedName>
    <definedName name="구콘210" localSheetId="5">#REF!</definedName>
    <definedName name="구콘210">#REF!</definedName>
    <definedName name="구콘240" localSheetId="5">#REF!</definedName>
    <definedName name="구콘240">#REF!</definedName>
    <definedName name="구콘타210무외" localSheetId="5">#REF!</definedName>
    <definedName name="구콘타210무외">#REF!</definedName>
    <definedName name="구콘타240펌진" localSheetId="5">#REF!</definedName>
    <definedName name="구콘타240펌진">#REF!</definedName>
    <definedName name="구확급수주설치여부" localSheetId="5">#REF!</definedName>
    <definedName name="구확급수주설치여부">#REF!</definedName>
    <definedName name="구확기존연면적" localSheetId="5">#REF!</definedName>
    <definedName name="구확기존연면적">#REF!</definedName>
    <definedName name="구확분기본관" localSheetId="5">#REF!</definedName>
    <definedName name="구확분기본관">#REF!</definedName>
    <definedName name="구확분기점수압" localSheetId="5">#REF!</definedName>
    <definedName name="구확분기점수압">#REF!</definedName>
    <definedName name="구확분쟁발생여부" localSheetId="5">#REF!</definedName>
    <definedName name="구확분쟁발생여부">#REF!</definedName>
    <definedName name="구확설치장소" localSheetId="5">#REF!</definedName>
    <definedName name="구확설치장소">#REF!</definedName>
    <definedName name="구확신청인이름" localSheetId="5">#REF!</definedName>
    <definedName name="구확신청인이름">#REF!</definedName>
    <definedName name="구확신청일" localSheetId="5">#REF!</definedName>
    <definedName name="구확신청일">#REF!</definedName>
    <definedName name="구확신축연면적" localSheetId="5">#REF!</definedName>
    <definedName name="구확신축연면적">#REF!</definedName>
    <definedName name="구확인입관구경" localSheetId="5">#REF!</definedName>
    <definedName name="구확인입관구경">#REF!</definedName>
    <definedName name="구확인입관연장" localSheetId="5">#REF!</definedName>
    <definedName name="구확인입관연장">#REF!</definedName>
    <definedName name="구확작성일" localSheetId="5">#REF!</definedName>
    <definedName name="구확작성일">#REF!</definedName>
    <definedName name="구확포장종류" localSheetId="5">#REF!</definedName>
    <definedName name="구확포장종류">#REF!</definedName>
    <definedName name="국광" localSheetId="5">#REF!</definedName>
    <definedName name="국광">#REF!</definedName>
    <definedName name="국광거래명세서" localSheetId="5">#REF!</definedName>
    <definedName name="국광거래명세서">#REF!</definedName>
    <definedName name="국내장비" localSheetId="5">#REF!</definedName>
    <definedName name="국내장비">#REF!</definedName>
    <definedName name="국내장비계" localSheetId="5">#REF!</definedName>
    <definedName name="국내장비계">#REF!</definedName>
    <definedName name="국산경비기준" localSheetId="5">#REF!</definedName>
    <definedName name="국산경비기준">#REF!</definedName>
    <definedName name="국산경비비교" localSheetId="5">#REF!</definedName>
    <definedName name="국산경비비교">#REF!</definedName>
    <definedName name="국산화팀별" localSheetId="5">#REF!</definedName>
    <definedName name="국산화팀별">#REF!</definedName>
    <definedName name="국산화팀별2" localSheetId="5">#REF!</definedName>
    <definedName name="국산화팀별2">#REF!</definedName>
    <definedName name="국유지" localSheetId="5">#REF!</definedName>
    <definedName name="국유지">#REF!</definedName>
    <definedName name="국지51" localSheetId="5">#REF!</definedName>
    <definedName name="국지51">#REF!</definedName>
    <definedName name="국지52" localSheetId="5">#REF!</definedName>
    <definedName name="국지52">#REF!</definedName>
    <definedName name="국지53" localSheetId="5">#REF!</definedName>
    <definedName name="국지53">#REF!</definedName>
    <definedName name="국지기상" localSheetId="5">#REF!</definedName>
    <definedName name="국지기상">#REF!</definedName>
    <definedName name="군도51" localSheetId="5">#REF!</definedName>
    <definedName name="군도51">#REF!</definedName>
    <definedName name="군도52" localSheetId="5">#REF!</definedName>
    <definedName name="군도52">#REF!</definedName>
    <definedName name="군도53" localSheetId="5">#REF!</definedName>
    <definedName name="군도53">#REF!</definedName>
    <definedName name="군민운동장" localSheetId="5">#REF!</definedName>
    <definedName name="군민운동장">#REF!</definedName>
    <definedName name="군산" localSheetId="5">#REF!</definedName>
    <definedName name="군산">#REF!</definedName>
    <definedName name="군유1" localSheetId="5">#REF!</definedName>
    <definedName name="군유1">#REF!</definedName>
    <definedName name="군유2" localSheetId="5">#REF!</definedName>
    <definedName name="군유2">#REF!</definedName>
    <definedName name="군유3" localSheetId="5">#REF!</definedName>
    <definedName name="군유3">#REF!</definedName>
    <definedName name="군유4" localSheetId="5">#REF!</definedName>
    <definedName name="군유4">#REF!</definedName>
    <definedName name="군유5" localSheetId="5">#REF!</definedName>
    <definedName name="군유5">#REF!</definedName>
    <definedName name="군유6" localSheetId="5">#REF!</definedName>
    <definedName name="군유6">#REF!</definedName>
    <definedName name="군유7" localSheetId="5">#REF!</definedName>
    <definedName name="군유7">#REF!</definedName>
    <definedName name="굴림" localSheetId="5">#REF!</definedName>
    <definedName name="굴림">#REF!</definedName>
    <definedName name="굴림체" localSheetId="5">#REF!</definedName>
    <definedName name="굴림체">#REF!</definedName>
    <definedName name="굴삭기_유압식백호우_0.4M3" localSheetId="5">#REF!</definedName>
    <definedName name="굴삭기_유압식백호우_0.4M3">#REF!</definedName>
    <definedName name="굴삭기_유압식백호우_0.7M3" localSheetId="5">#REF!</definedName>
    <definedName name="굴삭기_유압식백호우_0.7M3">#REF!</definedName>
    <definedName name="굴착고" localSheetId="5">#REF!</definedName>
    <definedName name="굴착고">#REF!</definedName>
    <definedName name="굴착기간" localSheetId="5">#REF!</definedName>
    <definedName name="굴착기간">#REF!</definedName>
    <definedName name="굴착방법" localSheetId="5">#REF!</definedName>
    <definedName name="굴착방법">#REF!</definedName>
    <definedName name="굴착연장" localSheetId="5">#REF!</definedName>
    <definedName name="굴착연장">#REF!</definedName>
    <definedName name="굴착연장1" localSheetId="5">#REF!</definedName>
    <definedName name="굴착연장1">#REF!</definedName>
    <definedName name="굴착위치" localSheetId="5">#REF!</definedName>
    <definedName name="굴착위치">#REF!</definedName>
    <definedName name="굴착일시" localSheetId="5">#REF!</definedName>
    <definedName name="굴착일시">#REF!</definedName>
    <definedName name="굴착자" localSheetId="5">#REF!</definedName>
    <definedName name="굴착자">#REF!</definedName>
    <definedName name="굴착폭" localSheetId="5">#REF!</definedName>
    <definedName name="굴착폭">#REF!</definedName>
    <definedName name="굴착허가" localSheetId="5">#REF!</definedName>
    <definedName name="굴착허가">#REF!</definedName>
    <definedName name="굴착현황">#N/A</definedName>
    <definedName name="굴취보통인부" localSheetId="5">#REF!</definedName>
    <definedName name="굴취보통인부">#REF!</definedName>
    <definedName name="굴취조경공" localSheetId="5">#REF!</definedName>
    <definedName name="굴취조경공">#REF!</definedName>
    <definedName name="굴취품셈기준">[0]!굴취품셈기준</definedName>
    <definedName name="굵기" localSheetId="5">#REF!</definedName>
    <definedName name="굵기">#REF!</definedName>
    <definedName name="굼" localSheetId="5">ErrorHandler_1</definedName>
    <definedName name="굼">ErrorHandler_1</definedName>
    <definedName name="권" localSheetId="5">#REF!</definedName>
    <definedName name="권">#REF!</definedName>
    <definedName name="권권" localSheetId="5">#REF!</definedName>
    <definedName name="권권">#REF!</definedName>
    <definedName name="권리내용" localSheetId="5">#REF!</definedName>
    <definedName name="권리내용">#REF!</definedName>
    <definedName name="권리성명" localSheetId="5">#REF!</definedName>
    <definedName name="권리성명">#REF!</definedName>
    <definedName name="권리주소" localSheetId="5">#REF!</definedName>
    <definedName name="권리주소">#REF!</definedName>
    <definedName name="권양대상세도" localSheetId="5">#REF!</definedName>
    <definedName name="권양대상세도">#REF!</definedName>
    <definedName name="권창범" localSheetId="5">#REF!</definedName>
    <definedName name="권창범">#REF!</definedName>
    <definedName name="궤___도___공" localSheetId="5">#REF!</definedName>
    <definedName name="궤___도___공">#REF!</definedName>
    <definedName name="궤도공" localSheetId="5">#REF!</definedName>
    <definedName name="궤도공">#REF!</definedName>
    <definedName name="궤도공001" localSheetId="5">#REF!</definedName>
    <definedName name="궤도공001">#REF!</definedName>
    <definedName name="궤도공002" localSheetId="5">#REF!</definedName>
    <definedName name="궤도공002">#REF!</definedName>
    <definedName name="궤도공011" localSheetId="5">#REF!</definedName>
    <definedName name="궤도공011">#REF!</definedName>
    <definedName name="궤도공012" localSheetId="5">#REF!</definedName>
    <definedName name="궤도공012">#REF!</definedName>
    <definedName name="궤도공982" localSheetId="5">#REF!</definedName>
    <definedName name="궤도공982">#REF!</definedName>
    <definedName name="궤도공991" localSheetId="5">#REF!</definedName>
    <definedName name="궤도공991">#REF!</definedName>
    <definedName name="궤도공992" localSheetId="5">#REF!</definedName>
    <definedName name="궤도공992">#REF!</definedName>
    <definedName name="귀하" localSheetId="5">#REF!</definedName>
    <definedName name="귀하">#REF!</definedName>
    <definedName name="귀하명" localSheetId="5">#REF!</definedName>
    <definedName name="귀하명">#REF!</definedName>
    <definedName name="규" localSheetId="5">#REF!</definedName>
    <definedName name="규">#REF!</definedName>
    <definedName name="규격" localSheetId="5">#REF!</definedName>
    <definedName name="규격">#REF!</definedName>
    <definedName name="규준" localSheetId="5">#REF!</definedName>
    <definedName name="규준">#REF!</definedName>
    <definedName name="규준노" localSheetId="5">#REF!</definedName>
    <definedName name="규준노">#REF!</definedName>
    <definedName name="규준재" localSheetId="5">#REF!</definedName>
    <definedName name="규준재">#REF!</definedName>
    <definedName name="균열검토" localSheetId="5">#REF!</definedName>
    <definedName name="균열검토">#REF!</definedName>
    <definedName name="그" hidden="1">{#N/A,#N/A,TRUE,"총괄"}</definedName>
    <definedName name="그라우팅_펌프" localSheetId="5">#REF!</definedName>
    <definedName name="그라우팅_펌프">#REF!</definedName>
    <definedName name="그라우팅믹서2경비" localSheetId="5">#REF!</definedName>
    <definedName name="그라우팅믹서2경비">#REF!</definedName>
    <definedName name="그라우팅믹서2계" localSheetId="5">#REF!</definedName>
    <definedName name="그라우팅믹서2계">#REF!</definedName>
    <definedName name="그라우팅믹서2노무비" localSheetId="5">#REF!</definedName>
    <definedName name="그라우팅믹서2노무비">#REF!</definedName>
    <definedName name="그라우팅믹서2재료비" localSheetId="5">#REF!</definedName>
    <definedName name="그라우팅믹서2재료비">#REF!</definedName>
    <definedName name="그라우팅수량" localSheetId="5">#REF!</definedName>
    <definedName name="그라우팅수량">#REF!</definedName>
    <definedName name="그라우팅천공토사" localSheetId="5">#REF!</definedName>
    <definedName name="그라우팅천공토사">#REF!</definedName>
    <definedName name="그라우팅펌프" localSheetId="5">#REF!</definedName>
    <definedName name="그라우팅펌프">#REF!</definedName>
    <definedName name="그라우팅펌프30경비" localSheetId="5">#REF!</definedName>
    <definedName name="그라우팅펌프30경비">#REF!</definedName>
    <definedName name="그라우팅펌프30계" localSheetId="5">#REF!</definedName>
    <definedName name="그라우팅펌프30계">#REF!</definedName>
    <definedName name="그라우팅펌프30노무비" localSheetId="5">#REF!</definedName>
    <definedName name="그라우팅펌프30노무비">#REF!</definedName>
    <definedName name="그라우팅펌프30재료비" localSheetId="5">#REF!</definedName>
    <definedName name="그라우팅펌프30재료비">#REF!</definedName>
    <definedName name="그래픽" localSheetId="5">#REF!</definedName>
    <definedName name="그래픽">#REF!</definedName>
    <definedName name="그레이더3.6" localSheetId="5">#REF!</definedName>
    <definedName name="그레이더3.6">#REF!</definedName>
    <definedName name="그룹1" localSheetId="5">#REF!</definedName>
    <definedName name="그룹1">#REF!</definedName>
    <definedName name="그룹2" localSheetId="5">#REF!</definedName>
    <definedName name="그룹2">#REF!</definedName>
    <definedName name="그룹3" localSheetId="5">#REF!</definedName>
    <definedName name="그룹3">#REF!</definedName>
    <definedName name="그룹4" localSheetId="5">#REF!</definedName>
    <definedName name="그룹4">#REF!</definedName>
    <definedName name="그린경" localSheetId="5">#REF!</definedName>
    <definedName name="그린경">#REF!</definedName>
    <definedName name="그린노" localSheetId="5">#REF!</definedName>
    <definedName name="그린노">#REF!</definedName>
    <definedName name="그린재" localSheetId="5">#REF!</definedName>
    <definedName name="그린재">#REF!</definedName>
    <definedName name="그림" hidden="1">{#N/A,#N/A,FALSE,"전력간선"}</definedName>
    <definedName name="극한모멘트" localSheetId="5">#REF!</definedName>
    <definedName name="극한모멘트">#REF!</definedName>
    <definedName name="근01" localSheetId="5">#REF!</definedName>
    <definedName name="근01">#REF!</definedName>
    <definedName name="근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근거1" localSheetId="5">#REF!</definedName>
    <definedName name="근거1">#REF!</definedName>
    <definedName name="근생계량기" localSheetId="5">#REF!</definedName>
    <definedName name="근생계량기">#REF!</definedName>
    <definedName name="근생계량기구경" localSheetId="5">#REF!</definedName>
    <definedName name="근생계량기구경">#REF!</definedName>
    <definedName name="근생시설분담금" localSheetId="5">#REF!</definedName>
    <definedName name="근생시설분담금">#REF!</definedName>
    <definedName name="근생연장" localSheetId="5">#REF!</definedName>
    <definedName name="근생연장">#REF!</definedName>
    <definedName name="근원경" localSheetId="5">#REF!</definedName>
    <definedName name="근원경">#REF!</definedName>
    <definedName name="근입깊이" localSheetId="5">#REF!</definedName>
    <definedName name="근입깊이">#REF!</definedName>
    <definedName name="근입장" localSheetId="5">#REF!</definedName>
    <definedName name="근입장">#REF!</definedName>
    <definedName name="근주추가공사비" localSheetId="5">#REF!</definedName>
    <definedName name="근주추가공사비">#REF!</definedName>
    <definedName name="금경비단가" localSheetId="5">#REF!</definedName>
    <definedName name="금경비단가">#REF!</definedName>
    <definedName name="금관급자재대" localSheetId="5">#REF!</definedName>
    <definedName name="금관급자재대">#REF!</definedName>
    <definedName name="금광추정" hidden="1">{#N/A,#N/A,FALSE,"포장2"}</definedName>
    <definedName name="금금공사개요6" localSheetId="5">#REF!</definedName>
    <definedName name="금금공사개요6">#REF!</definedName>
    <definedName name="금년계" localSheetId="5">#REF!</definedName>
    <definedName name="금년계">#REF!</definedName>
    <definedName name="금노무비단가" localSheetId="5">#REF!</definedName>
    <definedName name="금노무비단가">#REF!</definedName>
    <definedName name="금마타리" localSheetId="5">#REF!</definedName>
    <definedName name="금마타리">#REF!</definedName>
    <definedName name="금물가상승비" localSheetId="5">#REF!</definedName>
    <definedName name="금물가상승비">#REF!</definedName>
    <definedName name="금변2금간접노무비" localSheetId="5">#REF!</definedName>
    <definedName name="금변2금간접노무비">#REF!</definedName>
    <definedName name="금변2금고용보험료" localSheetId="5">#REF!</definedName>
    <definedName name="금변2금고용보험료">#REF!</definedName>
    <definedName name="금변2금공급가액" localSheetId="5">#REF!</definedName>
    <definedName name="금변2금공급가액">#REF!</definedName>
    <definedName name="금변2금공사원가" localSheetId="5">#REF!</definedName>
    <definedName name="금변2금공사원가">#REF!</definedName>
    <definedName name="금변2금기타경비" localSheetId="5">#REF!</definedName>
    <definedName name="금변2금기타경비">#REF!</definedName>
    <definedName name="금변2금도급액" localSheetId="5">#REF!</definedName>
    <definedName name="금변2금도급액">#REF!</definedName>
    <definedName name="금변2금부가가치세" localSheetId="5">#REF!</definedName>
    <definedName name="금변2금부가가치세">#REF!</definedName>
    <definedName name="금변2금산재보험료" localSheetId="5">#REF!</definedName>
    <definedName name="금변2금산재보험료">#REF!</definedName>
    <definedName name="금변2금순공사원가" localSheetId="5">#REF!</definedName>
    <definedName name="금변2금순공사원가">#REF!</definedName>
    <definedName name="금변2금안전관리비" localSheetId="5">#REF!</definedName>
    <definedName name="금변2금안전관리비">#REF!</definedName>
    <definedName name="금변2금이윤" localSheetId="5">#REF!</definedName>
    <definedName name="금변2금이윤">#REF!</definedName>
    <definedName name="금변2금일반관리비" localSheetId="5">#REF!</definedName>
    <definedName name="금변2금일반관리비">#REF!</definedName>
    <definedName name="금변2전간접노무비" localSheetId="5">#REF!</definedName>
    <definedName name="금변2전간접노무비">#REF!</definedName>
    <definedName name="금변2전고용보험료" localSheetId="5">#REF!</definedName>
    <definedName name="금변2전고용보험료">#REF!</definedName>
    <definedName name="금변2전공급가액" localSheetId="5">#REF!</definedName>
    <definedName name="금변2전공급가액">#REF!</definedName>
    <definedName name="금변2전공사원가" localSheetId="5">#REF!</definedName>
    <definedName name="금변2전공사원가">#REF!</definedName>
    <definedName name="금변2전기타경비" localSheetId="5">#REF!</definedName>
    <definedName name="금변2전기타경비">#REF!</definedName>
    <definedName name="금변2전도급액" localSheetId="5">#REF!</definedName>
    <definedName name="금변2전도급액">#REF!</definedName>
    <definedName name="금변2전부가가치세" localSheetId="5">#REF!</definedName>
    <definedName name="금변2전부가가치세">#REF!</definedName>
    <definedName name="금변2전산재보험료" localSheetId="5">#REF!</definedName>
    <definedName name="금변2전산재보험료">#REF!</definedName>
    <definedName name="금변2전순공사원가" localSheetId="5">#REF!</definedName>
    <definedName name="금변2전순공사원가">#REF!</definedName>
    <definedName name="금변2전안전관리비" localSheetId="5">#REF!</definedName>
    <definedName name="금변2전안전관리비">#REF!</definedName>
    <definedName name="금변2전이윤" localSheetId="5">#REF!</definedName>
    <definedName name="금변2전이윤">#REF!</definedName>
    <definedName name="금변2전일반관리비" localSheetId="5">#REF!</definedName>
    <definedName name="금변2전일반관리비">#REF!</definedName>
    <definedName name="금변관급자재대" localSheetId="5">#REF!</definedName>
    <definedName name="금변관급자재대">#REF!</definedName>
    <definedName name="금변금간접노무비" localSheetId="5">#REF!</definedName>
    <definedName name="금변금간접노무비">#REF!</definedName>
    <definedName name="금변금고용보험료" localSheetId="5">#REF!</definedName>
    <definedName name="금변금고용보험료">#REF!</definedName>
    <definedName name="금변금공급가액" localSheetId="5">#REF!</definedName>
    <definedName name="금변금공급가액">#REF!</definedName>
    <definedName name="금변금공사개요6" localSheetId="5">#REF!</definedName>
    <definedName name="금변금공사개요6">#REF!</definedName>
    <definedName name="금변금공사원가" localSheetId="5">#REF!</definedName>
    <definedName name="금변금공사원가">#REF!</definedName>
    <definedName name="금변금기타경비" localSheetId="5">#REF!</definedName>
    <definedName name="금변금기타경비">#REF!</definedName>
    <definedName name="금변금도급액" localSheetId="5">#REF!</definedName>
    <definedName name="금변금도급액">#REF!</definedName>
    <definedName name="금변금보상비" localSheetId="5">#REF!</definedName>
    <definedName name="금변금보상비">#REF!</definedName>
    <definedName name="금변금부가가치세" localSheetId="5">#REF!</definedName>
    <definedName name="금변금부가가치세">#REF!</definedName>
    <definedName name="금변금산재보험료" localSheetId="5">#REF!</definedName>
    <definedName name="금변금산재보험료">#REF!</definedName>
    <definedName name="금변금순공사원가" localSheetId="5">#REF!</definedName>
    <definedName name="금변금순공사원가">#REF!</definedName>
    <definedName name="금변금안전관리비" localSheetId="5">#REF!</definedName>
    <definedName name="금변금안전관리비">#REF!</definedName>
    <definedName name="금변금이윤" localSheetId="5">#REF!</definedName>
    <definedName name="금변금이윤">#REF!</definedName>
    <definedName name="금변금일반관리비" localSheetId="5">#REF!</definedName>
    <definedName name="금변금일반관리비">#REF!</definedName>
    <definedName name="금변금제이윤" localSheetId="5">#REF!</definedName>
    <definedName name="금변금제이윤">#REF!</definedName>
    <definedName name="금변금총공사비" localSheetId="5">#REF!</definedName>
    <definedName name="금변금총공사비">#REF!</definedName>
    <definedName name="금변금폐기물처리비" localSheetId="5">#REF!</definedName>
    <definedName name="금변금폐기물처리비">#REF!</definedName>
    <definedName name="금변기간접노무비" localSheetId="5">#REF!</definedName>
    <definedName name="금변기간접노무비">#REF!</definedName>
    <definedName name="금변기고용보험료" localSheetId="5">#REF!</definedName>
    <definedName name="금변기고용보험료">#REF!</definedName>
    <definedName name="금변기공급가액" localSheetId="5">#REF!</definedName>
    <definedName name="금변기공급가액">#REF!</definedName>
    <definedName name="금변기공사원가" localSheetId="5">#REF!</definedName>
    <definedName name="금변기공사원가">#REF!</definedName>
    <definedName name="금변기기타경비" localSheetId="5">#REF!</definedName>
    <definedName name="금변기기타경비">#REF!</definedName>
    <definedName name="금변기도급액" localSheetId="5">#REF!</definedName>
    <definedName name="금변기도급액">#REF!</definedName>
    <definedName name="금변기부가가치세" localSheetId="5">#REF!</definedName>
    <definedName name="금변기부가가치세">#REF!</definedName>
    <definedName name="금변기산재보험료" localSheetId="5">#REF!</definedName>
    <definedName name="금변기산재보험료">#REF!</definedName>
    <definedName name="금변기순공사원가" localSheetId="5">#REF!</definedName>
    <definedName name="금변기순공사원가">#REF!</definedName>
    <definedName name="금변기안전관리비" localSheetId="5">#REF!</definedName>
    <definedName name="금변기안전관리비">#REF!</definedName>
    <definedName name="금변기이윤" localSheetId="5">#REF!</definedName>
    <definedName name="금변기이윤">#REF!</definedName>
    <definedName name="금변기일반관리비" localSheetId="5">#REF!</definedName>
    <definedName name="금변기일반관리비">#REF!</definedName>
    <definedName name="금변물가상승액" localSheetId="5">#REF!</definedName>
    <definedName name="금변물가상승액">#REF!</definedName>
    <definedName name="금변변금공사원가" localSheetId="5">#REF!</definedName>
    <definedName name="금변변금공사원가">#REF!</definedName>
    <definedName name="금변변기공사원가" localSheetId="5">#REF!</definedName>
    <definedName name="금변변기공사원가">#REF!</definedName>
    <definedName name="금변변장공사원가" localSheetId="5">#REF!</definedName>
    <definedName name="금변변장공사원가">#REF!</definedName>
    <definedName name="금변변전공사원가" localSheetId="5">#REF!</definedName>
    <definedName name="금변변전공사원가">#REF!</definedName>
    <definedName name="금변보상비" localSheetId="5">#REF!</definedName>
    <definedName name="금변보상비">#REF!</definedName>
    <definedName name="금변장간접노무비" localSheetId="5">#REF!</definedName>
    <definedName name="금변장간접노무비">#REF!</definedName>
    <definedName name="금변장고용보험료" localSheetId="5">#REF!</definedName>
    <definedName name="금변장고용보험료">#REF!</definedName>
    <definedName name="금변장공급가액" localSheetId="5">#REF!</definedName>
    <definedName name="금변장공급가액">#REF!</definedName>
    <definedName name="금변장공사원가" localSheetId="5">#REF!</definedName>
    <definedName name="금변장공사원가">#REF!</definedName>
    <definedName name="금변장기타경비" localSheetId="5">#REF!</definedName>
    <definedName name="금변장기타경비">#REF!</definedName>
    <definedName name="금변장도급액" localSheetId="5">#REF!</definedName>
    <definedName name="금변장도급액">#REF!</definedName>
    <definedName name="금변장부가가치세" localSheetId="5">#REF!</definedName>
    <definedName name="금변장부가가치세">#REF!</definedName>
    <definedName name="금변장산재보험료" localSheetId="5">#REF!</definedName>
    <definedName name="금변장산재보험료">#REF!</definedName>
    <definedName name="금변장순공사원가" localSheetId="5">#REF!</definedName>
    <definedName name="금변장순공사원가">#REF!</definedName>
    <definedName name="금변장안전관리비" localSheetId="5">#REF!</definedName>
    <definedName name="금변장안전관리비">#REF!</definedName>
    <definedName name="금변장이윤" localSheetId="5">#REF!</definedName>
    <definedName name="금변장이윤">#REF!</definedName>
    <definedName name="금변장일반관리비" localSheetId="5">#REF!</definedName>
    <definedName name="금변장일반관리비">#REF!</definedName>
    <definedName name="금변전간접노무비" localSheetId="5">#REF!</definedName>
    <definedName name="금변전간접노무비">#REF!</definedName>
    <definedName name="금변전고용보험료" localSheetId="5">#REF!</definedName>
    <definedName name="금변전고용보험료">#REF!</definedName>
    <definedName name="금변전공급가액" localSheetId="5">#REF!</definedName>
    <definedName name="금변전공급가액">#REF!</definedName>
    <definedName name="금변전공사개요6" localSheetId="5">#REF!</definedName>
    <definedName name="금변전공사개요6">#REF!</definedName>
    <definedName name="금변전공사원가" localSheetId="5">#REF!</definedName>
    <definedName name="금변전공사원가">#REF!</definedName>
    <definedName name="금변전기타경비" localSheetId="5">#REF!</definedName>
    <definedName name="금변전기타경비">#REF!</definedName>
    <definedName name="금변전도급액" localSheetId="5">#REF!</definedName>
    <definedName name="금변전도급액">#REF!</definedName>
    <definedName name="금변전보상비" localSheetId="5">#REF!</definedName>
    <definedName name="금변전보상비">#REF!</definedName>
    <definedName name="금변전부가가치세" localSheetId="5">#REF!</definedName>
    <definedName name="금변전부가가치세">#REF!</definedName>
    <definedName name="금변전산재보험료" localSheetId="5">#REF!</definedName>
    <definedName name="금변전산재보험료">#REF!</definedName>
    <definedName name="금변전순공사원가" localSheetId="5">#REF!</definedName>
    <definedName name="금변전순공사원가">#REF!</definedName>
    <definedName name="금변전안전관리비" localSheetId="5">#REF!</definedName>
    <definedName name="금변전안전관리비">#REF!</definedName>
    <definedName name="금변전이윤" localSheetId="5">#REF!</definedName>
    <definedName name="금변전이윤">#REF!</definedName>
    <definedName name="금변전일반관리비" localSheetId="5">#REF!</definedName>
    <definedName name="금변전일반관리비">#REF!</definedName>
    <definedName name="금변전총공사비" localSheetId="5">#REF!</definedName>
    <definedName name="금변전총공사비">#REF!</definedName>
    <definedName name="금변전폐기물처리비" localSheetId="5">#REF!</definedName>
    <definedName name="금변전폐기물처리비">#REF!</definedName>
    <definedName name="금변폐기물처리비" localSheetId="5">#REF!</definedName>
    <definedName name="금변폐기물처리비">#REF!</definedName>
    <definedName name="금보상비" localSheetId="5">#REF!</definedName>
    <definedName name="금보상비">#REF!</definedName>
    <definedName name="금속" localSheetId="5">#REF!</definedName>
    <definedName name="금속">#REF!</definedName>
    <definedName name="금속A소계" localSheetId="5">#REF!</definedName>
    <definedName name="금속A소계">#REF!</definedName>
    <definedName name="금속B소계" localSheetId="5">#REF!</definedName>
    <definedName name="금속B소계">#REF!</definedName>
    <definedName name="금속C소계" localSheetId="5">#REF!</definedName>
    <definedName name="금속C소계">#REF!</definedName>
    <definedName name="금속D소계" localSheetId="5">#REF!</definedName>
    <definedName name="금속D소계">#REF!</definedName>
    <definedName name="금속E소계" localSheetId="5">#REF!</definedName>
    <definedName name="금속E소계">#REF!</definedName>
    <definedName name="금속경비" localSheetId="5">#REF!</definedName>
    <definedName name="금속경비">#REF!</definedName>
    <definedName name="금속공사" localSheetId="5">#REF!</definedName>
    <definedName name="금속공사">#REF!</definedName>
    <definedName name="금속노" localSheetId="5">#REF!</definedName>
    <definedName name="금속노">#REF!</definedName>
    <definedName name="금속노무" localSheetId="5">#REF!</definedName>
    <definedName name="금속노무">#REF!</definedName>
    <definedName name="금속재" localSheetId="5">#REF!</definedName>
    <definedName name="금속재">#REF!</definedName>
    <definedName name="금속재료" localSheetId="5">#REF!</definedName>
    <definedName name="금속재료">#REF!</definedName>
    <definedName name="금송1006" localSheetId="5">#REF!</definedName>
    <definedName name="금송1006">#REF!</definedName>
    <definedName name="금송1208" localSheetId="5">#REF!</definedName>
    <definedName name="금송1208">#REF!</definedName>
    <definedName name="금송1510" localSheetId="5">#REF!</definedName>
    <definedName name="금송1510">#REF!</definedName>
    <definedName name="금액" localSheetId="5">#REF!</definedName>
    <definedName name="금액">#REF!</definedName>
    <definedName name="금오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재료비단가" localSheetId="5">#REF!</definedName>
    <definedName name="금재료비단가">#REF!</definedName>
    <definedName name="금전공사개요6" localSheetId="5">#REF!</definedName>
    <definedName name="금전공사개요6">#REF!</definedName>
    <definedName name="금폐기물처리비" localSheetId="5">#REF!</definedName>
    <definedName name="금폐기물처리비">#REF!</definedName>
    <definedName name="금회공사원가금회" localSheetId="5">#REF!</definedName>
    <definedName name="금회공사원가금회">#REF!</definedName>
    <definedName name="금회공사원가기시행" localSheetId="5">#REF!</definedName>
    <definedName name="금회공사원가기시행">#REF!</definedName>
    <definedName name="금회공사원가전체" localSheetId="5">#REF!</definedName>
    <definedName name="금회공사원가전체">#REF!</definedName>
    <definedName name="금회금간접노무비" localSheetId="5">#REF!</definedName>
    <definedName name="금회금간접노무비">#REF!</definedName>
    <definedName name="금회금고용보험료" localSheetId="5">#REF!</definedName>
    <definedName name="금회금고용보험료">#REF!</definedName>
    <definedName name="금회금공급가액" localSheetId="5">#REF!</definedName>
    <definedName name="금회금공급가액">#REF!</definedName>
    <definedName name="금회금공사원가" localSheetId="5">#REF!</definedName>
    <definedName name="금회금공사원가">#REF!</definedName>
    <definedName name="금회금기타경비" localSheetId="5">#REF!</definedName>
    <definedName name="금회금기타경비">#REF!</definedName>
    <definedName name="금회금도급액" localSheetId="5">#REF!</definedName>
    <definedName name="금회금도급액">#REF!</definedName>
    <definedName name="금회금보상비" localSheetId="5">#REF!</definedName>
    <definedName name="금회금보상비">#REF!</definedName>
    <definedName name="금회금부가가치세" localSheetId="5">#REF!</definedName>
    <definedName name="금회금부가가치세">#REF!</definedName>
    <definedName name="금회금산재보험료" localSheetId="5">#REF!</definedName>
    <definedName name="금회금산재보험료">#REF!</definedName>
    <definedName name="금회금안전관리비" localSheetId="5">#REF!</definedName>
    <definedName name="금회금안전관리비">#REF!</definedName>
    <definedName name="금회금이윤" localSheetId="5">#REF!</definedName>
    <definedName name="금회금이윤">#REF!</definedName>
    <definedName name="금회금일반관리비" localSheetId="5">#REF!</definedName>
    <definedName name="금회금일반관리비">#REF!</definedName>
    <definedName name="금회금제이윤" localSheetId="5">#REF!</definedName>
    <definedName name="금회금제이윤">#REF!</definedName>
    <definedName name="금회금총공사비" localSheetId="5">#REF!</definedName>
    <definedName name="금회금총공사비">#REF!</definedName>
    <definedName name="금회금폐기물처리비" localSheetId="5">#REF!</definedName>
    <definedName name="금회금폐기물처리비">#REF!</definedName>
    <definedName name="금회기간접노무비" localSheetId="5">#REF!</definedName>
    <definedName name="금회기간접노무비">#REF!</definedName>
    <definedName name="금회기고용보험료" localSheetId="5">#REF!</definedName>
    <definedName name="금회기고용보험료">#REF!</definedName>
    <definedName name="금회기공사원가" localSheetId="5">#REF!</definedName>
    <definedName name="금회기공사원가">#REF!</definedName>
    <definedName name="금회기기타경비" localSheetId="5">#REF!</definedName>
    <definedName name="금회기기타경비">#REF!</definedName>
    <definedName name="금회기산재보험료" localSheetId="5">#REF!</definedName>
    <definedName name="금회기산재보험료">#REF!</definedName>
    <definedName name="금회기안전관리비" localSheetId="5">#REF!</definedName>
    <definedName name="금회기안전관리비">#REF!</definedName>
    <definedName name="금회기이윤" localSheetId="5">#REF!</definedName>
    <definedName name="금회기이윤">#REF!</definedName>
    <definedName name="금회기일반관리비" localSheetId="5">#REF!</definedName>
    <definedName name="금회기일반관리비">#REF!</definedName>
    <definedName name="금회변금간접노무비" localSheetId="5">#REF!</definedName>
    <definedName name="금회변금간접노무비">#REF!</definedName>
    <definedName name="금회변금고용보험료" localSheetId="5">#REF!</definedName>
    <definedName name="금회변금고용보험료">#REF!</definedName>
    <definedName name="금회변금공급가액" localSheetId="5">#REF!</definedName>
    <definedName name="금회변금공급가액">#REF!</definedName>
    <definedName name="금회변금공사원가" localSheetId="5">#REF!</definedName>
    <definedName name="금회변금공사원가">#REF!</definedName>
    <definedName name="금회변금기타경비" localSheetId="5">#REF!</definedName>
    <definedName name="금회변금기타경비">#REF!</definedName>
    <definedName name="금회변금도급액" localSheetId="5">#REF!</definedName>
    <definedName name="금회변금도급액">#REF!</definedName>
    <definedName name="금회변금보상비" localSheetId="5">#REF!</definedName>
    <definedName name="금회변금보상비">#REF!</definedName>
    <definedName name="금회변금부가가치세" localSheetId="5">#REF!</definedName>
    <definedName name="금회변금부가가치세">#REF!</definedName>
    <definedName name="금회변금산재보험료" localSheetId="5">#REF!</definedName>
    <definedName name="금회변금산재보험료">#REF!</definedName>
    <definedName name="금회변금순공사원가" localSheetId="5">#REF!</definedName>
    <definedName name="금회변금순공사원가">#REF!</definedName>
    <definedName name="금회변금안전관리비" localSheetId="5">#REF!</definedName>
    <definedName name="금회변금안전관리비">#REF!</definedName>
    <definedName name="금회변금이윤" localSheetId="5">#REF!</definedName>
    <definedName name="금회변금이윤">#REF!</definedName>
    <definedName name="금회변금일반관리비" localSheetId="5">#REF!</definedName>
    <definedName name="금회변금일반관리비">#REF!</definedName>
    <definedName name="금회변금총공사비" localSheetId="5">#REF!</definedName>
    <definedName name="금회변금총공사비">#REF!</definedName>
    <definedName name="금회변금폐기물처리비" localSheetId="5">#REF!</definedName>
    <definedName name="금회변금폐기물처리비">#REF!</definedName>
    <definedName name="금회변금환경보전비" localSheetId="5">#REF!</definedName>
    <definedName name="금회변금환경보전비">#REF!</definedName>
    <definedName name="금회변기간접노무비" localSheetId="5">#REF!</definedName>
    <definedName name="금회변기간접노무비">#REF!</definedName>
    <definedName name="금회변기고용보험료" localSheetId="5">#REF!</definedName>
    <definedName name="금회변기고용보험료">#REF!</definedName>
    <definedName name="금회변기공급가액" localSheetId="5">#REF!</definedName>
    <definedName name="금회변기공급가액">#REF!</definedName>
    <definedName name="금회변기공사원가" localSheetId="5">#REF!</definedName>
    <definedName name="금회변기공사원가">#REF!</definedName>
    <definedName name="금회변기기타경비" localSheetId="5">#REF!</definedName>
    <definedName name="금회변기기타경비">#REF!</definedName>
    <definedName name="금회변기도급액" localSheetId="5">#REF!</definedName>
    <definedName name="금회변기도급액">#REF!</definedName>
    <definedName name="금회변기보상비" localSheetId="5">#REF!</definedName>
    <definedName name="금회변기보상비">#REF!</definedName>
    <definedName name="금회변기부가가치세" localSheetId="5">#REF!</definedName>
    <definedName name="금회변기부가가치세">#REF!</definedName>
    <definedName name="금회변기산재보험료" localSheetId="5">#REF!</definedName>
    <definedName name="금회변기산재보험료">#REF!</definedName>
    <definedName name="금회변기순공사원가" localSheetId="5">#REF!</definedName>
    <definedName name="금회변기순공사원가">#REF!</definedName>
    <definedName name="금회변기안전관리비" localSheetId="5">#REF!</definedName>
    <definedName name="금회변기안전관리비">#REF!</definedName>
    <definedName name="금회변기이윤" localSheetId="5">#REF!</definedName>
    <definedName name="금회변기이윤">#REF!</definedName>
    <definedName name="금회변기일반관리비" localSheetId="5">#REF!</definedName>
    <definedName name="금회변기일반관리비">#REF!</definedName>
    <definedName name="금회변기총공사비" localSheetId="5">#REF!</definedName>
    <definedName name="금회변기총공사비">#REF!</definedName>
    <definedName name="금회변기폐기물처리비" localSheetId="5">#REF!</definedName>
    <definedName name="금회변기폐기물처리비">#REF!</definedName>
    <definedName name="금회변기환경보전비" localSheetId="5">#REF!</definedName>
    <definedName name="금회변기환경보전비">#REF!</definedName>
    <definedName name="금회변변금간접노무비" localSheetId="5">#REF!</definedName>
    <definedName name="금회변변금간접노무비">#REF!</definedName>
    <definedName name="금회변변금고용보험료" localSheetId="5">#REF!</definedName>
    <definedName name="금회변변금고용보험료">#REF!</definedName>
    <definedName name="금회변변금공급가액" localSheetId="5">#REF!</definedName>
    <definedName name="금회변변금공급가액">#REF!</definedName>
    <definedName name="금회변변금공사원가" localSheetId="5">#REF!</definedName>
    <definedName name="금회변변금공사원가">#REF!</definedName>
    <definedName name="금회변변금기타경비" localSheetId="5">#REF!</definedName>
    <definedName name="금회변변금기타경비">#REF!</definedName>
    <definedName name="금회변변금도급액" localSheetId="5">#REF!</definedName>
    <definedName name="금회변변금도급액">#REF!</definedName>
    <definedName name="금회변변금보상비" localSheetId="5">#REF!</definedName>
    <definedName name="금회변변금보상비">#REF!</definedName>
    <definedName name="금회변변금부가가치세" localSheetId="5">#REF!</definedName>
    <definedName name="금회변변금부가가치세">#REF!</definedName>
    <definedName name="금회변변금산재보험료" localSheetId="5">#REF!</definedName>
    <definedName name="금회변변금산재보험료">#REF!</definedName>
    <definedName name="금회변변금순공사원가" localSheetId="5">#REF!</definedName>
    <definedName name="금회변변금순공사원가">#REF!</definedName>
    <definedName name="금회변변금안전관리비" localSheetId="5">#REF!</definedName>
    <definedName name="금회변변금안전관리비">#REF!</definedName>
    <definedName name="금회변변금이윤" localSheetId="5">#REF!</definedName>
    <definedName name="금회변변금이윤">#REF!</definedName>
    <definedName name="금회변변금일반관리비" localSheetId="5">#REF!</definedName>
    <definedName name="금회변변금일반관리비">#REF!</definedName>
    <definedName name="금회변변금제이윤" localSheetId="5">#REF!</definedName>
    <definedName name="금회변변금제이윤">#REF!</definedName>
    <definedName name="금회변변금총공사비" localSheetId="5">#REF!</definedName>
    <definedName name="금회변변금총공사비">#REF!</definedName>
    <definedName name="금회변변금폐기물처리비" localSheetId="5">#REF!</definedName>
    <definedName name="금회변변금폐기물처리비">#REF!</definedName>
    <definedName name="금회변변금환경보전비" localSheetId="5">#REF!</definedName>
    <definedName name="금회변변금환경보전비">#REF!</definedName>
    <definedName name="금회변변기간접노무비" localSheetId="5">#REF!</definedName>
    <definedName name="금회변변기간접노무비">#REF!</definedName>
    <definedName name="금회변변기고용보험료" localSheetId="5">#REF!</definedName>
    <definedName name="금회변변기고용보험료">#REF!</definedName>
    <definedName name="금회변변기공급가액" localSheetId="5">#REF!</definedName>
    <definedName name="금회변변기공급가액">#REF!</definedName>
    <definedName name="금회변변기공사원가" localSheetId="5">#REF!</definedName>
    <definedName name="금회변변기공사원가">#REF!</definedName>
    <definedName name="금회변변기기타경비" localSheetId="5">#REF!</definedName>
    <definedName name="금회변변기기타경비">#REF!</definedName>
    <definedName name="금회변변기도급액" localSheetId="5">#REF!</definedName>
    <definedName name="금회변변기도급액">#REF!</definedName>
    <definedName name="금회변변기보상비" localSheetId="5">#REF!</definedName>
    <definedName name="금회변변기보상비">#REF!</definedName>
    <definedName name="금회변변기부가가치세" localSheetId="5">#REF!</definedName>
    <definedName name="금회변변기부가가치세">#REF!</definedName>
    <definedName name="금회변변기산재보험료" localSheetId="5">#REF!</definedName>
    <definedName name="금회변변기산재보험료">#REF!</definedName>
    <definedName name="금회변변기순공사원가" localSheetId="5">#REF!</definedName>
    <definedName name="금회변변기순공사원가">#REF!</definedName>
    <definedName name="금회변변기안전관리비" localSheetId="5">#REF!</definedName>
    <definedName name="금회변변기안전관리비">#REF!</definedName>
    <definedName name="금회변변기이윤" localSheetId="5">#REF!</definedName>
    <definedName name="금회변변기이윤">#REF!</definedName>
    <definedName name="금회변변기일반관리비" localSheetId="5">#REF!</definedName>
    <definedName name="금회변변기일반관리비">#REF!</definedName>
    <definedName name="금회변변기총공사비" localSheetId="5">#REF!</definedName>
    <definedName name="금회변변기총공사비">#REF!</definedName>
    <definedName name="금회변변기폐기물처리비" localSheetId="5">#REF!</definedName>
    <definedName name="금회변변기폐기물처리비">#REF!</definedName>
    <definedName name="금회변변기환경보전비" localSheetId="5">#REF!</definedName>
    <definedName name="금회변변기환경보전비">#REF!</definedName>
    <definedName name="금회변변장간접노무비" localSheetId="5">#REF!</definedName>
    <definedName name="금회변변장간접노무비">#REF!</definedName>
    <definedName name="금회변변장고용보험료" localSheetId="5">#REF!</definedName>
    <definedName name="금회변변장고용보험료">#REF!</definedName>
    <definedName name="금회변변장공급가액" localSheetId="5">#REF!</definedName>
    <definedName name="금회변변장공급가액">#REF!</definedName>
    <definedName name="금회변변장공사원가" localSheetId="5">#REF!</definedName>
    <definedName name="금회변변장공사원가">#REF!</definedName>
    <definedName name="금회변변장기타경비" localSheetId="5">#REF!</definedName>
    <definedName name="금회변변장기타경비">#REF!</definedName>
    <definedName name="금회변변장도급액" localSheetId="5">#REF!</definedName>
    <definedName name="금회변변장도급액">#REF!</definedName>
    <definedName name="금회변변장보상비" localSheetId="5">#REF!</definedName>
    <definedName name="금회변변장보상비">#REF!</definedName>
    <definedName name="금회변변장부가가치세" localSheetId="5">#REF!</definedName>
    <definedName name="금회변변장부가가치세">#REF!</definedName>
    <definedName name="금회변변장산재보험료" localSheetId="5">#REF!</definedName>
    <definedName name="금회변변장산재보험료">#REF!</definedName>
    <definedName name="금회변변장순공사원가" localSheetId="5">#REF!</definedName>
    <definedName name="금회변변장순공사원가">#REF!</definedName>
    <definedName name="금회변변장안전관리비" localSheetId="5">#REF!</definedName>
    <definedName name="금회변변장안전관리비">#REF!</definedName>
    <definedName name="금회변변장이윤" localSheetId="5">#REF!</definedName>
    <definedName name="금회변변장이윤">#REF!</definedName>
    <definedName name="금회변변장일반관리비" localSheetId="5">#REF!</definedName>
    <definedName name="금회변변장일반관리비">#REF!</definedName>
    <definedName name="금회변변장총공사비" localSheetId="5">#REF!</definedName>
    <definedName name="금회변변장총공사비">#REF!</definedName>
    <definedName name="금회변변장폐기물처리비" localSheetId="5">#REF!</definedName>
    <definedName name="금회변변장폐기물처리비">#REF!</definedName>
    <definedName name="금회변변장환경보전비" localSheetId="5">#REF!</definedName>
    <definedName name="금회변변장환경보전비">#REF!</definedName>
    <definedName name="금회변변전간접노무비" localSheetId="5">#REF!</definedName>
    <definedName name="금회변변전간접노무비">#REF!</definedName>
    <definedName name="금회변변전고용보험료" localSheetId="5">#REF!</definedName>
    <definedName name="금회변변전고용보험료">#REF!</definedName>
    <definedName name="금회변변전공급가액" localSheetId="5">#REF!</definedName>
    <definedName name="금회변변전공급가액">#REF!</definedName>
    <definedName name="금회변변전공사원가" localSheetId="5">#REF!</definedName>
    <definedName name="금회변변전공사원가">#REF!</definedName>
    <definedName name="금회변변전기타경비" localSheetId="5">#REF!</definedName>
    <definedName name="금회변변전기타경비">#REF!</definedName>
    <definedName name="금회변변전도급액" localSheetId="5">#REF!</definedName>
    <definedName name="금회변변전도급액">#REF!</definedName>
    <definedName name="금회변변전보상비" localSheetId="5">#REF!</definedName>
    <definedName name="금회변변전보상비">#REF!</definedName>
    <definedName name="금회변변전부가가치세" localSheetId="5">#REF!</definedName>
    <definedName name="금회변변전부가가치세">#REF!</definedName>
    <definedName name="금회변변전산재보험료" localSheetId="5">#REF!</definedName>
    <definedName name="금회변변전산재보험료">#REF!</definedName>
    <definedName name="금회변변전순공사원가" localSheetId="5">#REF!</definedName>
    <definedName name="금회변변전순공사원가">#REF!</definedName>
    <definedName name="금회변변전안전관리비" localSheetId="5">#REF!</definedName>
    <definedName name="금회변변전안전관리비">#REF!</definedName>
    <definedName name="금회변변전이윤" localSheetId="5">#REF!</definedName>
    <definedName name="금회변변전이윤">#REF!</definedName>
    <definedName name="금회변변전일반관리비" localSheetId="5">#REF!</definedName>
    <definedName name="금회변변전일반관리비">#REF!</definedName>
    <definedName name="금회변변전제이윤" localSheetId="5">#REF!</definedName>
    <definedName name="금회변변전제이윤">#REF!</definedName>
    <definedName name="금회변변전총공사비" localSheetId="5">#REF!</definedName>
    <definedName name="금회변변전총공사비">#REF!</definedName>
    <definedName name="금회변변전폐기물처리비" localSheetId="5">#REF!</definedName>
    <definedName name="금회변변전폐기물처리비">#REF!</definedName>
    <definedName name="금회변변전환경보전비" localSheetId="5">#REF!</definedName>
    <definedName name="금회변변전환경보전비">#REF!</definedName>
    <definedName name="금회변보상비" localSheetId="5">#REF!</definedName>
    <definedName name="금회변보상비">#REF!</definedName>
    <definedName name="금회변장간접노무비" localSheetId="5">#REF!</definedName>
    <definedName name="금회변장간접노무비">#REF!</definedName>
    <definedName name="금회변장고용보험료" localSheetId="5">#REF!</definedName>
    <definedName name="금회변장고용보험료">#REF!</definedName>
    <definedName name="금회변장공급가액" localSheetId="5">#REF!</definedName>
    <definedName name="금회변장공급가액">#REF!</definedName>
    <definedName name="금회변장공사원가" localSheetId="5">#REF!</definedName>
    <definedName name="금회변장공사원가">#REF!</definedName>
    <definedName name="금회변장기타경비" localSheetId="5">#REF!</definedName>
    <definedName name="금회변장기타경비">#REF!</definedName>
    <definedName name="금회변장도급액" localSheetId="5">#REF!</definedName>
    <definedName name="금회변장도급액">#REF!</definedName>
    <definedName name="금회변장보상비" localSheetId="5">#REF!</definedName>
    <definedName name="금회변장보상비">#REF!</definedName>
    <definedName name="금회변장부가가치세" localSheetId="5">#REF!</definedName>
    <definedName name="금회변장부가가치세">#REF!</definedName>
    <definedName name="금회변장산재보험료" localSheetId="5">#REF!</definedName>
    <definedName name="금회변장산재보험료">#REF!</definedName>
    <definedName name="금회변장순공사원가" localSheetId="5">#REF!</definedName>
    <definedName name="금회변장순공사원가">#REF!</definedName>
    <definedName name="금회변장안전관리비" localSheetId="5">#REF!</definedName>
    <definedName name="금회변장안전관리비">#REF!</definedName>
    <definedName name="금회변장이윤" localSheetId="5">#REF!</definedName>
    <definedName name="금회변장이윤">#REF!</definedName>
    <definedName name="금회변장일반관리비" localSheetId="5">#REF!</definedName>
    <definedName name="금회변장일반관리비">#REF!</definedName>
    <definedName name="금회변장총공사비" localSheetId="5">#REF!</definedName>
    <definedName name="금회변장총공사비">#REF!</definedName>
    <definedName name="금회변장폐기물처리비" localSheetId="5">#REF!</definedName>
    <definedName name="금회변장폐기물처리비">#REF!</definedName>
    <definedName name="금회변장환경보전비" localSheetId="5">#REF!</definedName>
    <definedName name="금회변장환경보전비">#REF!</definedName>
    <definedName name="금회변전간접노무비" localSheetId="5">#REF!</definedName>
    <definedName name="금회변전간접노무비">#REF!</definedName>
    <definedName name="금회변전고용보험료" localSheetId="5">#REF!</definedName>
    <definedName name="금회변전고용보험료">#REF!</definedName>
    <definedName name="금회변전공급가액" localSheetId="5">#REF!</definedName>
    <definedName name="금회변전공급가액">#REF!</definedName>
    <definedName name="금회변전공사원가" localSheetId="5">#REF!</definedName>
    <definedName name="금회변전공사원가">#REF!</definedName>
    <definedName name="금회변전기타경비" localSheetId="5">#REF!</definedName>
    <definedName name="금회변전기타경비">#REF!</definedName>
    <definedName name="금회변전도급액" localSheetId="5">#REF!</definedName>
    <definedName name="금회변전도급액">#REF!</definedName>
    <definedName name="금회변전보상비" localSheetId="5">#REF!</definedName>
    <definedName name="금회변전보상비">#REF!</definedName>
    <definedName name="금회변전부가가치세" localSheetId="5">#REF!</definedName>
    <definedName name="금회변전부가가치세">#REF!</definedName>
    <definedName name="금회변전산재보험료" localSheetId="5">#REF!</definedName>
    <definedName name="금회변전산재보험료">#REF!</definedName>
    <definedName name="금회변전순공사원가" localSheetId="5">#REF!</definedName>
    <definedName name="금회변전순공사원가">#REF!</definedName>
    <definedName name="금회변전안전관리비" localSheetId="5">#REF!</definedName>
    <definedName name="금회변전안전관리비">#REF!</definedName>
    <definedName name="금회변전이윤" localSheetId="5">#REF!</definedName>
    <definedName name="금회변전이윤">#REF!</definedName>
    <definedName name="금회변전일반관리비" localSheetId="5">#REF!</definedName>
    <definedName name="금회변전일반관리비">#REF!</definedName>
    <definedName name="금회변전총공사비" localSheetId="5">#REF!</definedName>
    <definedName name="금회변전총공사비">#REF!</definedName>
    <definedName name="금회변전폐기물처리비" localSheetId="5">#REF!</definedName>
    <definedName name="금회변전폐기물처리비">#REF!</definedName>
    <definedName name="금회변전환경보전비" localSheetId="5">#REF!</definedName>
    <definedName name="금회변전환경보전비">#REF!</definedName>
    <definedName name="금회수량" localSheetId="5">#REF!</definedName>
    <definedName name="금회수량">#REF!</definedName>
    <definedName name="금회장공사원가" localSheetId="5">#REF!</definedName>
    <definedName name="금회장공사원가">#REF!</definedName>
    <definedName name="금회전공급가액" localSheetId="5">#REF!</definedName>
    <definedName name="금회전공급가액">#REF!</definedName>
    <definedName name="금회전공사원가" localSheetId="5">#REF!</definedName>
    <definedName name="금회전공사원가">#REF!</definedName>
    <definedName name="금회전도급액" localSheetId="5">#REF!</definedName>
    <definedName name="금회전도급액">#REF!</definedName>
    <definedName name="금회전보상비" localSheetId="5">#REF!</definedName>
    <definedName name="금회전보상비">#REF!</definedName>
    <definedName name="금회전부가가치세" localSheetId="5">#REF!</definedName>
    <definedName name="금회전부가가치세">#REF!</definedName>
    <definedName name="금회전총공사비" localSheetId="5">#REF!</definedName>
    <definedName name="금회전총공사비">#REF!</definedName>
    <definedName name="금회전폐기물처리비" localSheetId="5">#REF!</definedName>
    <definedName name="금회전폐기물처리비">#REF!</definedName>
    <definedName name="급수공사_토공_부설공_부대공_4차정산_최종_신설_List" localSheetId="5">#REF!</definedName>
    <definedName name="급수공사_토공_부설공_부대공_4차정산_최종_신설_List">#REF!</definedName>
    <definedName name="급수공사M당단가" localSheetId="5">#REF!</definedName>
    <definedName name="급수공사M당단가">#REF!</definedName>
    <definedName name="급수공사M당단가경비" localSheetId="5">#REF!</definedName>
    <definedName name="급수공사M당단가경비">#REF!</definedName>
    <definedName name="급수공사M당단가노무비" localSheetId="5">#REF!</definedName>
    <definedName name="급수공사M당단가노무비">#REF!</definedName>
    <definedName name="급수공사M당단가재료비" localSheetId="5">#REF!</definedName>
    <definedName name="급수공사M당단가재료비">#REF!</definedName>
    <definedName name="급수전엘보" localSheetId="5">#REF!</definedName>
    <definedName name="급수전엘보">#REF!</definedName>
    <definedName name="급여" localSheetId="5">BlankMacro1</definedName>
    <definedName name="급여">BlankMacro1</definedName>
    <definedName name="기" localSheetId="5">#REF!</definedName>
    <definedName name="기">#REF!</definedName>
    <definedName name="기___계___공" localSheetId="5">#REF!</definedName>
    <definedName name="기___계___공">#REF!</definedName>
    <definedName name="기___와___공" localSheetId="5">#REF!</definedName>
    <definedName name="기___와___공">#REF!</definedName>
    <definedName name="기_2" localSheetId="5">#REF!</definedName>
    <definedName name="기_2">#REF!</definedName>
    <definedName name="기_3" localSheetId="5">#REF!</definedName>
    <definedName name="기_3">#REF!</definedName>
    <definedName name="기_5" localSheetId="5">#REF!</definedName>
    <definedName name="기_5">#REF!</definedName>
    <definedName name="기_6" localSheetId="5">#REF!</definedName>
    <definedName name="기_6">#REF!</definedName>
    <definedName name="기_9" localSheetId="5">#REF!</definedName>
    <definedName name="기_9">#REF!</definedName>
    <definedName name="기_타__경_비__산_출_근_거" localSheetId="5">#REF!</definedName>
    <definedName name="기_타__경_비__산_출_근_거">#REF!</definedName>
    <definedName name="기1" localSheetId="5">#REF!</definedName>
    <definedName name="기1">#REF!</definedName>
    <definedName name="기10" localSheetId="5">#REF!</definedName>
    <definedName name="기10">#REF!</definedName>
    <definedName name="기11" localSheetId="5">#REF!</definedName>
    <definedName name="기11">#REF!</definedName>
    <definedName name="기12" localSheetId="5">#REF!</definedName>
    <definedName name="기12">#REF!</definedName>
    <definedName name="기13" localSheetId="5">#REF!</definedName>
    <definedName name="기13">#REF!</definedName>
    <definedName name="기14" localSheetId="5">#REF!</definedName>
    <definedName name="기14">#REF!</definedName>
    <definedName name="기15" localSheetId="5">#REF!</definedName>
    <definedName name="기15">#REF!</definedName>
    <definedName name="기16" localSheetId="5">#REF!</definedName>
    <definedName name="기16">#REF!</definedName>
    <definedName name="기17" localSheetId="5">#REF!</definedName>
    <definedName name="기17">#REF!</definedName>
    <definedName name="기1997" localSheetId="5">#REF!</definedName>
    <definedName name="기1997">#REF!</definedName>
    <definedName name="기2" localSheetId="5">#REF!</definedName>
    <definedName name="기2">#REF!</definedName>
    <definedName name="기3"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기4" localSheetId="5">#REF!</definedName>
    <definedName name="기4">#REF!</definedName>
    <definedName name="기5" localSheetId="5">#REF!</definedName>
    <definedName name="기5">#REF!</definedName>
    <definedName name="기6" localSheetId="5">#REF!</definedName>
    <definedName name="기6">#REF!</definedName>
    <definedName name="기7" localSheetId="5">#REF!</definedName>
    <definedName name="기7">#REF!</definedName>
    <definedName name="기8" localSheetId="5">#REF!</definedName>
    <definedName name="기8">#REF!</definedName>
    <definedName name="기9" localSheetId="5">#REF!</definedName>
    <definedName name="기9">#REF!</definedName>
    <definedName name="기96083" localSheetId="5">#REF!</definedName>
    <definedName name="기96083">#REF!</definedName>
    <definedName name="기96091" localSheetId="5">#REF!</definedName>
    <definedName name="기96091">#REF!</definedName>
    <definedName name="기96093" localSheetId="5">#REF!</definedName>
    <definedName name="기96093">#REF!</definedName>
    <definedName name="기96101" localSheetId="5">#REF!</definedName>
    <definedName name="기96101">#REF!</definedName>
    <definedName name="기96103" localSheetId="5">#REF!</definedName>
    <definedName name="기96103">#REF!</definedName>
    <definedName name="기96111" localSheetId="5">#REF!</definedName>
    <definedName name="기96111">#REF!</definedName>
    <definedName name="기96113" localSheetId="5">#REF!</definedName>
    <definedName name="기96113">#REF!</definedName>
    <definedName name="기96121" localSheetId="5">#REF!</definedName>
    <definedName name="기96121">#REF!</definedName>
    <definedName name="기96123" localSheetId="5">#REF!</definedName>
    <definedName name="기96123">#REF!</definedName>
    <definedName name="기97011" localSheetId="5">#REF!</definedName>
    <definedName name="기97011">#REF!</definedName>
    <definedName name="기97013" localSheetId="5">#REF!</definedName>
    <definedName name="기97013">#REF!</definedName>
    <definedName name="기A" localSheetId="5">#REF!</definedName>
    <definedName name="기A">#REF!</definedName>
    <definedName name="기B" localSheetId="5">#REF!</definedName>
    <definedName name="기B">#REF!</definedName>
    <definedName name="기C" localSheetId="5">#REF!</definedName>
    <definedName name="기C">#REF!</definedName>
    <definedName name="기D" localSheetId="5">#REF!</definedName>
    <definedName name="기D">#REF!</definedName>
    <definedName name="기E" localSheetId="5">#REF!</definedName>
    <definedName name="기E">#REF!</definedName>
    <definedName name="기F" localSheetId="5">#REF!</definedName>
    <definedName name="기F">#REF!</definedName>
    <definedName name="기G" localSheetId="5">#REF!</definedName>
    <definedName name="기G">#REF!</definedName>
    <definedName name="기H" localSheetId="5">#REF!</definedName>
    <definedName name="기H">#REF!</definedName>
    <definedName name="기I" localSheetId="5">#REF!</definedName>
    <definedName name="기I">#REF!</definedName>
    <definedName name="기J" localSheetId="5">#REF!</definedName>
    <definedName name="기J">#REF!</definedName>
    <definedName name="기K" localSheetId="5">#REF!</definedName>
    <definedName name="기K">#REF!</definedName>
    <definedName name="기L" localSheetId="5">#REF!</definedName>
    <definedName name="기L">#REF!</definedName>
    <definedName name="기M" localSheetId="5">#REF!</definedName>
    <definedName name="기M">#REF!</definedName>
    <definedName name="기N" localSheetId="5">#REF!</definedName>
    <definedName name="기N">#REF!</definedName>
    <definedName name="기O" localSheetId="5">#REF!</definedName>
    <definedName name="기O">#REF!</definedName>
    <definedName name="기P" localSheetId="5">#REF!</definedName>
    <definedName name="기P">#REF!</definedName>
    <definedName name="기Q">"기성세부내역서!$B$89"</definedName>
    <definedName name="기간" localSheetId="5">#REF!</definedName>
    <definedName name="기간">#REF!</definedName>
    <definedName name="기간접재료비" localSheetId="5">#REF!</definedName>
    <definedName name="기간접재료비">#REF!</definedName>
    <definedName name="기경" localSheetId="5">#REF!</definedName>
    <definedName name="기경">#REF!</definedName>
    <definedName name="기경1" localSheetId="5">#REF!</definedName>
    <definedName name="기경1">#REF!</definedName>
    <definedName name="기경비" localSheetId="5">#REF!</definedName>
    <definedName name="기경비">#REF!</definedName>
    <definedName name="기경비선택" localSheetId="5">#REF!</definedName>
    <definedName name="기경비선택">#REF!</definedName>
    <definedName name="기계" localSheetId="5">#REF!</definedName>
    <definedName name="기계">#REF!</definedName>
    <definedName name="기계__설치공" localSheetId="5">#REF!</definedName>
    <definedName name="기계__설치공">#REF!</definedName>
    <definedName name="기계2" localSheetId="5">#REF!</definedName>
    <definedName name="기계2">#REF!</definedName>
    <definedName name="기계3" localSheetId="5">BlankMacro1</definedName>
    <definedName name="기계3">BlankMacro1</definedName>
    <definedName name="기계4" localSheetId="5">BlankMacro1</definedName>
    <definedName name="기계4">BlankMacro1</definedName>
    <definedName name="기계5" localSheetId="5">BlankMacro1</definedName>
    <definedName name="기계5">BlankMacro1</definedName>
    <definedName name="기계경비" localSheetId="5">#REF!</definedName>
    <definedName name="기계경비">#REF!</definedName>
    <definedName name="기계경비2" localSheetId="5">#REF!</definedName>
    <definedName name="기계경비2">#REF!</definedName>
    <definedName name="기계경비3" localSheetId="5">#REF!</definedName>
    <definedName name="기계경비3">#REF!</definedName>
    <definedName name="기계경비산출" localSheetId="5">#REF!</definedName>
    <definedName name="기계경비산출">#REF!</definedName>
    <definedName name="기계경비산출근" hidden="1">{#N/A,#N/A,TRUE,"960318-1";#N/A,#N/A,TRUE,"960318-2";#N/A,#N/A,TRUE,"960318-3"}</definedName>
    <definedName name="기계공" localSheetId="5">#REF!</definedName>
    <definedName name="기계공">#REF!</definedName>
    <definedName name="기계공001" localSheetId="5">#REF!</definedName>
    <definedName name="기계공001">#REF!</definedName>
    <definedName name="기계공002" localSheetId="5">#REF!</definedName>
    <definedName name="기계공002">#REF!</definedName>
    <definedName name="기계공011" localSheetId="5">#REF!</definedName>
    <definedName name="기계공011">#REF!</definedName>
    <definedName name="기계공012" localSheetId="5">#REF!</definedName>
    <definedName name="기계공012">#REF!</definedName>
    <definedName name="기계공982" localSheetId="5">#REF!</definedName>
    <definedName name="기계공982">#REF!</definedName>
    <definedName name="기계공991" localSheetId="5">#REF!</definedName>
    <definedName name="기계공991">#REF!</definedName>
    <definedName name="기계공992" localSheetId="5">#REF!</definedName>
    <definedName name="기계공992">#REF!</definedName>
    <definedName name="기계기구설치" localSheetId="5">#REF!</definedName>
    <definedName name="기계기구설치">#REF!</definedName>
    <definedName name="기계높이" localSheetId="5">#REF!</definedName>
    <definedName name="기계높이">#REF!</definedName>
    <definedName name="기계대1" localSheetId="5">#REF!</definedName>
    <definedName name="기계대1">#REF!</definedName>
    <definedName name="기계대2" localSheetId="5">#REF!</definedName>
    <definedName name="기계대2">#REF!</definedName>
    <definedName name="기계대3" localSheetId="5">#REF!</definedName>
    <definedName name="기계대3">#REF!</definedName>
    <definedName name="기계대4" localSheetId="5">#REF!</definedName>
    <definedName name="기계대4">#REF!</definedName>
    <definedName name="기계대5" localSheetId="5">#REF!</definedName>
    <definedName name="기계대5">#REF!</definedName>
    <definedName name="기계대6" localSheetId="5">#REF!</definedName>
    <definedName name="기계대6">#REF!</definedName>
    <definedName name="기계되경" localSheetId="5">#REF!</definedName>
    <definedName name="기계되경">#REF!</definedName>
    <definedName name="기계되노" localSheetId="5">#REF!</definedName>
    <definedName name="기계되노">#REF!</definedName>
    <definedName name="기계되재" localSheetId="5">#REF!</definedName>
    <definedName name="기계되재">#REF!</definedName>
    <definedName name="기계설치" localSheetId="5">#REF!</definedName>
    <definedName name="기계설치">#REF!</definedName>
    <definedName name="기계설치공" localSheetId="5">#REF!</definedName>
    <definedName name="기계설치공">#REF!</definedName>
    <definedName name="기계설치공001" localSheetId="5">#REF!</definedName>
    <definedName name="기계설치공001">#REF!</definedName>
    <definedName name="기계설치공002" localSheetId="5">#REF!</definedName>
    <definedName name="기계설치공002">#REF!</definedName>
    <definedName name="기계설치공011" localSheetId="5">#REF!</definedName>
    <definedName name="기계설치공011">#REF!</definedName>
    <definedName name="기계설치공012" localSheetId="5">#REF!</definedName>
    <definedName name="기계설치공012">#REF!</definedName>
    <definedName name="기계설치공982" localSheetId="5">#REF!</definedName>
    <definedName name="기계설치공982">#REF!</definedName>
    <definedName name="기계설치공991" localSheetId="5">#REF!</definedName>
    <definedName name="기계설치공991">#REF!</definedName>
    <definedName name="기계설치공992" localSheetId="5">#REF!</definedName>
    <definedName name="기계설치공992">#REF!</definedName>
    <definedName name="기계소1" localSheetId="5">#REF!</definedName>
    <definedName name="기계소1">#REF!</definedName>
    <definedName name="기계소2" localSheetId="5">#REF!</definedName>
    <definedName name="기계소2">#REF!</definedName>
    <definedName name="기계소3" localSheetId="5">#REF!</definedName>
    <definedName name="기계소3">#REF!</definedName>
    <definedName name="기계소4" localSheetId="5">#REF!</definedName>
    <definedName name="기계소4">#REF!</definedName>
    <definedName name="기계소5" localSheetId="5">#REF!</definedName>
    <definedName name="기계소5">#REF!</definedName>
    <definedName name="기계소6" localSheetId="5">#REF!</definedName>
    <definedName name="기계소6">#REF!</definedName>
    <definedName name="기계운전" localSheetId="5">#REF!</definedName>
    <definedName name="기계운전">#REF!</definedName>
    <definedName name="기계운전기사" localSheetId="5">#REF!</definedName>
    <definedName name="기계운전기사">#REF!</definedName>
    <definedName name="기계운전사" localSheetId="5">#REF!</definedName>
    <definedName name="기계운전사">#REF!</definedName>
    <definedName name="기계운전수" localSheetId="5">#REF!</definedName>
    <definedName name="기계운전수">#REF!</definedName>
    <definedName name="기계잔경" localSheetId="5">#REF!</definedName>
    <definedName name="기계잔경">#REF!</definedName>
    <definedName name="기계잔노" localSheetId="5">#REF!</definedName>
    <definedName name="기계잔노">#REF!</definedName>
    <definedName name="기계잔재" localSheetId="5">#REF!</definedName>
    <definedName name="기계잔재">#REF!</definedName>
    <definedName name="기계조수" localSheetId="5">#REF!</definedName>
    <definedName name="기계조수">#REF!</definedName>
    <definedName name="기계조장" localSheetId="5">#REF!</definedName>
    <definedName name="기계조장">#REF!</definedName>
    <definedName name="기계중1" localSheetId="5">#REF!</definedName>
    <definedName name="기계중1">#REF!</definedName>
    <definedName name="기계중2" localSheetId="5">#REF!</definedName>
    <definedName name="기계중2">#REF!</definedName>
    <definedName name="기계중3" localSheetId="5">#REF!</definedName>
    <definedName name="기계중3">#REF!</definedName>
    <definedName name="기계중4" localSheetId="5">#REF!</definedName>
    <definedName name="기계중4">#REF!</definedName>
    <definedName name="기계중5" localSheetId="5">#REF!</definedName>
    <definedName name="기계중5">#REF!</definedName>
    <definedName name="기계중6" localSheetId="5">#REF!</definedName>
    <definedName name="기계중6">#REF!</definedName>
    <definedName name="기계중계펌프내역" localSheetId="5">#REF!</definedName>
    <definedName name="기계중계펌프내역">#REF!</definedName>
    <definedName name="기계터경" localSheetId="5">#REF!</definedName>
    <definedName name="기계터경">#REF!</definedName>
    <definedName name="기계터노" localSheetId="5">#REF!</definedName>
    <definedName name="기계터노">#REF!</definedName>
    <definedName name="기계터재" localSheetId="5">#REF!</definedName>
    <definedName name="기계터재">#REF!</definedName>
    <definedName name="기계품질" localSheetId="5">#REF!</definedName>
    <definedName name="기계품질">#REF!</definedName>
    <definedName name="기관급자재대" localSheetId="5">#REF!</definedName>
    <definedName name="기관급자재대">#REF!</definedName>
    <definedName name="기관명" localSheetId="5">#REF!</definedName>
    <definedName name="기관명">#REF!</definedName>
    <definedName name="기구1" localSheetId="5">BlankMacro1</definedName>
    <definedName name="기구1">BlankMacro1</definedName>
    <definedName name="기구4" localSheetId="5">BlankMacro1</definedName>
    <definedName name="기구4">BlankMacro1</definedName>
    <definedName name="기구설치" localSheetId="5">#REF!</definedName>
    <definedName name="기구설치">#REF!</definedName>
    <definedName name="기금공사원가" localSheetId="5">#REF!</definedName>
    <definedName name="기금공사원가">#REF!</definedName>
    <definedName name="기기" localSheetId="5">#REF!</definedName>
    <definedName name="기기">#REF!</definedName>
    <definedName name="기기계경비" localSheetId="5">#REF!</definedName>
    <definedName name="기기계경비">#REF!</definedName>
    <definedName name="기기기" localSheetId="5" hidden="1">#REF!</definedName>
    <definedName name="기기기" hidden="1">#REF!</definedName>
    <definedName name="기기기기" localSheetId="5">#REF!</definedName>
    <definedName name="기기기기">#REF!</definedName>
    <definedName name="기기단가" localSheetId="5">#REF!</definedName>
    <definedName name="기기단가">#REF!</definedName>
    <definedName name="기기설치" localSheetId="5">#REF!</definedName>
    <definedName name="기기설치">#REF!</definedName>
    <definedName name="기기수량" localSheetId="5">#REF!</definedName>
    <definedName name="기기수량">#REF!</definedName>
    <definedName name="기기신설" localSheetId="5">#REF!</definedName>
    <definedName name="기기신설">#REF!</definedName>
    <definedName name="기기자재" localSheetId="5">#REF!</definedName>
    <definedName name="기기자재">#REF!</definedName>
    <definedName name="기기철거" localSheetId="5">#REF!</definedName>
    <definedName name="기기철거">#REF!</definedName>
    <definedName name="기기타경비" localSheetId="5">#REF!</definedName>
    <definedName name="기기타경비">#REF!</definedName>
    <definedName name="기넝ㅇ" localSheetId="5">#REF!</definedName>
    <definedName name="기넝ㅇ">#REF!</definedName>
    <definedName name="기노" localSheetId="5">#REF!</definedName>
    <definedName name="기노">#REF!</definedName>
    <definedName name="기노1" localSheetId="5">#REF!</definedName>
    <definedName name="기노1">#REF!</definedName>
    <definedName name="기노무비" localSheetId="5">#REF!</definedName>
    <definedName name="기노무비">#REF!</definedName>
    <definedName name="기노무비선택" localSheetId="5">#REF!</definedName>
    <definedName name="기노무비선택">#REF!</definedName>
    <definedName name="기누공사원가" localSheetId="5">#REF!</definedName>
    <definedName name="기누공사원가">#REF!</definedName>
    <definedName name="기능단가" localSheetId="5">#REF!</definedName>
    <definedName name="기능단가">#REF!</definedName>
    <definedName name="기능전체" localSheetId="5">#REF!</definedName>
    <definedName name="기능전체">#REF!</definedName>
    <definedName name="기니" localSheetId="5">#REF!</definedName>
    <definedName name="기니">#REF!</definedName>
    <definedName name="기도공사원가" localSheetId="5">#REF!</definedName>
    <definedName name="기도공사원가">#REF!</definedName>
    <definedName name="기도급공사비계" localSheetId="5">#REF!</definedName>
    <definedName name="기도급공사비계">#REF!</definedName>
    <definedName name="기둥" localSheetId="5">#REF!</definedName>
    <definedName name="기둥">#REF!</definedName>
    <definedName name="기둥H" localSheetId="5">#REF!</definedName>
    <definedName name="기둥H">#REF!</definedName>
    <definedName name="기둥높이" localSheetId="5">#REF!</definedName>
    <definedName name="기둥높이">#REF!</definedName>
    <definedName name="기둥수" localSheetId="5">#REF!</definedName>
    <definedName name="기둥수">#REF!</definedName>
    <definedName name="기둥원심하중" localSheetId="5">#REF!</definedName>
    <definedName name="기둥원심하중">#REF!</definedName>
    <definedName name="기둥지름" localSheetId="5">#REF!</definedName>
    <definedName name="기둥지름">#REF!</definedName>
    <definedName name="기둥직경" localSheetId="5">#REF!</definedName>
    <definedName name="기둥직경">#REF!</definedName>
    <definedName name="기록범위상" localSheetId="5">#REF!</definedName>
    <definedName name="기록범위상">#REF!</definedName>
    <definedName name="기록범위하" localSheetId="5">#REF!</definedName>
    <definedName name="기록범위하">#REF!</definedName>
    <definedName name="기물번호" localSheetId="5">#REF!</definedName>
    <definedName name="기물번호">#REF!</definedName>
    <definedName name="기본"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기본1" localSheetId="5">#REF!,#REF!,#REF!,#REF!,#REF!</definedName>
    <definedName name="기본1">#REF!,#REF!,#REF!,#REF!,#REF!</definedName>
    <definedName name="기본2" localSheetId="5">#REF!</definedName>
    <definedName name="기본2">#REF!</definedName>
    <definedName name="기본값" localSheetId="5">#REF!</definedName>
    <definedName name="기본값">#REF!</definedName>
    <definedName name="기본조사율" localSheetId="5">#REF!</definedName>
    <definedName name="기본조사율">#REF!</definedName>
    <definedName name="기부1" localSheetId="5">#REF!</definedName>
    <definedName name="기부1">#REF!</definedName>
    <definedName name="기부10" localSheetId="5">#REF!</definedName>
    <definedName name="기부10">#REF!</definedName>
    <definedName name="기부11" localSheetId="5">#REF!</definedName>
    <definedName name="기부11">#REF!</definedName>
    <definedName name="기부12" localSheetId="5">#REF!</definedName>
    <definedName name="기부12">#REF!</definedName>
    <definedName name="기부13" localSheetId="5">#REF!</definedName>
    <definedName name="기부13">#REF!</definedName>
    <definedName name="기부14" localSheetId="5">#REF!</definedName>
    <definedName name="기부14">#REF!</definedName>
    <definedName name="기부15" localSheetId="5">#REF!</definedName>
    <definedName name="기부15">#REF!</definedName>
    <definedName name="기부16" localSheetId="5">#REF!</definedName>
    <definedName name="기부16">#REF!</definedName>
    <definedName name="기부17" localSheetId="5">#REF!</definedName>
    <definedName name="기부17">#REF!</definedName>
    <definedName name="기부2" localSheetId="5">#REF!</definedName>
    <definedName name="기부2">#REF!</definedName>
    <definedName name="기부3" localSheetId="5">#REF!</definedName>
    <definedName name="기부3">#REF!</definedName>
    <definedName name="기부4" localSheetId="5">#REF!</definedName>
    <definedName name="기부4">#REF!</definedName>
    <definedName name="기부5" localSheetId="5">#REF!</definedName>
    <definedName name="기부5">#REF!</definedName>
    <definedName name="기부6" localSheetId="5">#REF!</definedName>
    <definedName name="기부6">#REF!</definedName>
    <definedName name="기부7" localSheetId="5">#REF!</definedName>
    <definedName name="기부7">#REF!</definedName>
    <definedName name="기부8" localSheetId="5">#REF!</definedName>
    <definedName name="기부8">#REF!</definedName>
    <definedName name="기부9" localSheetId="5">#REF!</definedName>
    <definedName name="기부9">#REF!</definedName>
    <definedName name="기사급자재대" localSheetId="5">#REF!</definedName>
    <definedName name="기사급자재대">#REF!</definedName>
    <definedName name="기사급자재대1" localSheetId="5">#REF!</definedName>
    <definedName name="기사급자재대1">#REF!</definedName>
    <definedName name="기상" localSheetId="5">#REF!</definedName>
    <definedName name="기상">#REF!</definedName>
    <definedName name="기설" localSheetId="5">[31]임시전기공사설계서!#REF!</definedName>
    <definedName name="기설">[31]임시전기공사설계서!#REF!</definedName>
    <definedName name="기성">#N/A</definedName>
    <definedName name="기성1">#N/A</definedName>
    <definedName name="기성10" localSheetId="5">#REF!</definedName>
    <definedName name="기성10">#REF!</definedName>
    <definedName name="기성11" localSheetId="5">#REF!</definedName>
    <definedName name="기성11">#REF!</definedName>
    <definedName name="기성12" localSheetId="5">#REF!</definedName>
    <definedName name="기성12">#REF!</definedName>
    <definedName name="기성13" localSheetId="5">#REF!</definedName>
    <definedName name="기성13">#REF!</definedName>
    <definedName name="기성14" localSheetId="5">#REF!</definedName>
    <definedName name="기성14">#REF!</definedName>
    <definedName name="기성15" localSheetId="5">#REF!</definedName>
    <definedName name="기성15">#REF!</definedName>
    <definedName name="기성16" localSheetId="5">#REF!</definedName>
    <definedName name="기성16">#REF!</definedName>
    <definedName name="기성17" localSheetId="5">#REF!</definedName>
    <definedName name="기성17">#REF!</definedName>
    <definedName name="기성2" localSheetId="5">#REF!</definedName>
    <definedName name="기성2">#REF!</definedName>
    <definedName name="기성3" localSheetId="5">#REF!</definedName>
    <definedName name="기성3">#REF!</definedName>
    <definedName name="기성4" localSheetId="5">#REF!</definedName>
    <definedName name="기성4">#REF!</definedName>
    <definedName name="기성5" localSheetId="5">#REF!</definedName>
    <definedName name="기성5">#REF!</definedName>
    <definedName name="기성6" localSheetId="5">#REF!</definedName>
    <definedName name="기성6">#REF!</definedName>
    <definedName name="기성7" localSheetId="5">#REF!</definedName>
    <definedName name="기성7">#REF!</definedName>
    <definedName name="기성8" localSheetId="5">#REF!</definedName>
    <definedName name="기성8">#REF!</definedName>
    <definedName name="기성9" localSheetId="5">#REF!</definedName>
    <definedName name="기성9">#REF!</definedName>
    <definedName name="기성금공사원가" localSheetId="5">#REF!</definedName>
    <definedName name="기성금공사원가">#REF!</definedName>
    <definedName name="기성내역">#N/A</definedName>
    <definedName name="기성누공사원가" localSheetId="5">#REF!</definedName>
    <definedName name="기성누공사원가">#REF!</definedName>
    <definedName name="기성도공사원가" localSheetId="5">#REF!</definedName>
    <definedName name="기성도공사원가">#REF!</definedName>
    <definedName name="기성전공사원가" localSheetId="5">#REF!</definedName>
    <definedName name="기성전공사원가">#REF!</definedName>
    <definedName name="기성전안전관리비" localSheetId="5">#REF!</definedName>
    <definedName name="기성전안전관리비">#REF!</definedName>
    <definedName name="기성총괄2" localSheetId="5">#REF!</definedName>
    <definedName name="기성총괄2">#REF!</definedName>
    <definedName name="기성품" localSheetId="5">BlankMacro1</definedName>
    <definedName name="기성품">BlankMacro1</definedName>
    <definedName name="기순공사비" localSheetId="5">#REF!</definedName>
    <definedName name="기순공사비">#REF!</definedName>
    <definedName name="기술" hidden="1">{#N/A,#N/A,FALSE,"부대1"}</definedName>
    <definedName name="기술3" hidden="1">{#N/A,#N/A,TRUE,"손익보고"}</definedName>
    <definedName name="기술료" localSheetId="5">#REF!</definedName>
    <definedName name="기술료">#REF!</definedName>
    <definedName name="기술사" localSheetId="5">#REF!</definedName>
    <definedName name="기술사">#REF!</definedName>
    <definedName name="기술업무" localSheetId="5">#REF!</definedName>
    <definedName name="기술업무">#REF!</definedName>
    <definedName name="기안" localSheetId="5">#REF!</definedName>
    <definedName name="기안">#REF!</definedName>
    <definedName name="기안1" localSheetId="5">#REF!</definedName>
    <definedName name="기안1">#REF!</definedName>
    <definedName name="기안갑" localSheetId="5">#REF!</definedName>
    <definedName name="기안갑">#REF!</definedName>
    <definedName name="기안문사업소명" localSheetId="5">#REF!</definedName>
    <definedName name="기안문사업소명">#REF!</definedName>
    <definedName name="기안문인쇄" localSheetId="5">#REF!</definedName>
    <definedName name="기안문인쇄">#REF!</definedName>
    <definedName name="기안변" localSheetId="5">#REF!</definedName>
    <definedName name="기안변">#REF!</definedName>
    <definedName name="기안을" localSheetId="5">#REF!</definedName>
    <definedName name="기안을">#REF!</definedName>
    <definedName name="기야" localSheetId="5">#REF!</definedName>
    <definedName name="기야">#REF!</definedName>
    <definedName name="기억마다마다나" localSheetId="5">#REF!</definedName>
    <definedName name="기억마다마다나">#REF!</definedName>
    <definedName name="기오개수" localSheetId="5">#REF!</definedName>
    <definedName name="기오개수">#REF!</definedName>
    <definedName name="기와공" localSheetId="5">#REF!</definedName>
    <definedName name="기와공">#REF!</definedName>
    <definedName name="기운반비" localSheetId="5">#REF!</definedName>
    <definedName name="기운반비">#REF!</definedName>
    <definedName name="기이" localSheetId="5">#REF!</definedName>
    <definedName name="기이">#REF!</definedName>
    <definedName name="기일반관리비" localSheetId="5">#REF!</definedName>
    <definedName name="기일반관리비">#REF!</definedName>
    <definedName name="기자재3"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기자재단가" localSheetId="5">#REF!</definedName>
    <definedName name="기자재단가">#REF!</definedName>
    <definedName name="기자재단가산출" localSheetId="5">#REF!</definedName>
    <definedName name="기자재단가산출">#REF!</definedName>
    <definedName name="기자재중량" localSheetId="5">#REF!</definedName>
    <definedName name="기자재중량">#REF!</definedName>
    <definedName name="기작업실부산물등" localSheetId="5">#REF!</definedName>
    <definedName name="기작업실부산물등">#REF!</definedName>
    <definedName name="기재" localSheetId="5">#REF!</definedName>
    <definedName name="기재">#REF!</definedName>
    <definedName name="기재1" localSheetId="5">#REF!</definedName>
    <definedName name="기재1">#REF!</definedName>
    <definedName name="기재료비" localSheetId="5">#REF!</definedName>
    <definedName name="기재료비">#REF!</definedName>
    <definedName name="기재료비선택" localSheetId="5">#REF!</definedName>
    <definedName name="기재료비선택">#REF!</definedName>
    <definedName name="기전공사원가" localSheetId="5">#REF!</definedName>
    <definedName name="기전공사원가">#REF!</definedName>
    <definedName name="기조일위대가" localSheetId="5">#REF!</definedName>
    <definedName name="기조일위대가">#REF!</definedName>
    <definedName name="기존" localSheetId="5">BlankMacro1</definedName>
    <definedName name="기존">BlankMacro1</definedName>
    <definedName name="기존1" localSheetId="5">BlankMacro1</definedName>
    <definedName name="기존1">BlankMacro1</definedName>
    <definedName name="기존개거보수" localSheetId="5">#REF!</definedName>
    <definedName name="기존개거보수">#REF!</definedName>
    <definedName name="기존계량기구경" localSheetId="5">#REF!</definedName>
    <definedName name="기존계량기구경">#REF!</definedName>
    <definedName name="기존관철거공" localSheetId="5">#REF!</definedName>
    <definedName name="기존관철거공">#REF!</definedName>
    <definedName name="기존구조깨기" localSheetId="5">#REF!</definedName>
    <definedName name="기존구조깨기">#REF!</definedName>
    <definedName name="기존구조물철거량_개소별_집계" localSheetId="5">#REF!</definedName>
    <definedName name="기존구조물철거량_개소별_집계">#REF!</definedName>
    <definedName name="기존국도" localSheetId="5">#REF!</definedName>
    <definedName name="기존국도">#REF!</definedName>
    <definedName name="기준" localSheetId="5">#REF!</definedName>
    <definedName name="기준">#REF!</definedName>
    <definedName name="기준기계" localSheetId="5">[4]산정표!#REF!</definedName>
    <definedName name="기준기계">[4]산정표!#REF!</definedName>
    <definedName name="기준노임" localSheetId="5">[4]산정표!#REF!</definedName>
    <definedName name="기준노임">[4]산정표!#REF!</definedName>
    <definedName name="기준면적" localSheetId="5">#REF!</definedName>
    <definedName name="기준면적">#REF!</definedName>
    <definedName name="기준일" localSheetId="5">#REF!</definedName>
    <definedName name="기준일">#REF!</definedName>
    <definedName name="기준품보정" localSheetId="5">#REF!</definedName>
    <definedName name="기준품보정">#REF!</definedName>
    <definedName name="기직접노무비" localSheetId="5">#REF!</definedName>
    <definedName name="기직접노무비">#REF!</definedName>
    <definedName name="기직접재료비" localSheetId="5">#REF!</definedName>
    <definedName name="기직접재료비">#REF!</definedName>
    <definedName name="기체1ㄱ" localSheetId="5">#REF!</definedName>
    <definedName name="기체1ㄱ">#REF!</definedName>
    <definedName name="기체1ㄴ" localSheetId="5">#REF!</definedName>
    <definedName name="기체1ㄴ">#REF!</definedName>
    <definedName name="기체2" localSheetId="5">#REF!</definedName>
    <definedName name="기체2">#REF!</definedName>
    <definedName name="기체3" localSheetId="5">#REF!</definedName>
    <definedName name="기체3">#REF!</definedName>
    <definedName name="기체4" localSheetId="5">#REF!</definedName>
    <definedName name="기체4">#REF!</definedName>
    <definedName name="기체5" localSheetId="5">#REF!</definedName>
    <definedName name="기체5">#REF!</definedName>
    <definedName name="기체6ㄱ" localSheetId="5">#REF!</definedName>
    <definedName name="기체6ㄱ">#REF!</definedName>
    <definedName name="기체6ㄴ" localSheetId="5">#REF!</definedName>
    <definedName name="기체6ㄴ">#REF!</definedName>
    <definedName name="기초" localSheetId="5">#REF!</definedName>
    <definedName name="기초">#REF!</definedName>
    <definedName name="기초01" localSheetId="5">#REF!</definedName>
    <definedName name="기초01">#REF!</definedName>
    <definedName name="기초02" localSheetId="5">#REF!</definedName>
    <definedName name="기초02">#REF!</definedName>
    <definedName name="기초03" localSheetId="5">#REF!</definedName>
    <definedName name="기초03">#REF!</definedName>
    <definedName name="기초04" localSheetId="5">#REF!</definedName>
    <definedName name="기초04">#REF!</definedName>
    <definedName name="기초05" localSheetId="5">#REF!</definedName>
    <definedName name="기초05">#REF!</definedName>
    <definedName name="기초06" localSheetId="5">#REF!</definedName>
    <definedName name="기초06">#REF!</definedName>
    <definedName name="기초07" localSheetId="5">#REF!</definedName>
    <definedName name="기초07">#REF!</definedName>
    <definedName name="기초08" localSheetId="5">#REF!</definedName>
    <definedName name="기초08">#REF!</definedName>
    <definedName name="기초09" localSheetId="5">#REF!</definedName>
    <definedName name="기초09">#REF!</definedName>
    <definedName name="기초1" localSheetId="5">#REF!</definedName>
    <definedName name="기초1">#REF!</definedName>
    <definedName name="기초10" localSheetId="5">#REF!</definedName>
    <definedName name="기초10">#REF!</definedName>
    <definedName name="기초11" localSheetId="5">#REF!</definedName>
    <definedName name="기초11">#REF!</definedName>
    <definedName name="기초2" localSheetId="5">#REF!</definedName>
    <definedName name="기초2">#REF!</definedName>
    <definedName name="기초B" localSheetId="5">#REF!</definedName>
    <definedName name="기초B">#REF!</definedName>
    <definedName name="기초CON" localSheetId="5">#REF!</definedName>
    <definedName name="기초CON">#REF!</definedName>
    <definedName name="기초EL" localSheetId="5">#REF!</definedName>
    <definedName name="기초EL">#REF!</definedName>
    <definedName name="기초강성2" localSheetId="5">#REF!</definedName>
    <definedName name="기초강성2">#REF!</definedName>
    <definedName name="기초거푸집" localSheetId="5">#REF!</definedName>
    <definedName name="기초거푸집">#REF!</definedName>
    <definedName name="기초공사" localSheetId="5">#REF!</definedName>
    <definedName name="기초공사">#REF!</definedName>
    <definedName name="기초교직">9</definedName>
    <definedName name="기초교축">9</definedName>
    <definedName name="기초구하기" localSheetId="5">#REF!</definedName>
    <definedName name="기초구하기">#REF!</definedName>
    <definedName name="기초규격" localSheetId="5">#REF!</definedName>
    <definedName name="기초규격">#REF!</definedName>
    <definedName name="기초길이" localSheetId="5">#REF!</definedName>
    <definedName name="기초길이">#REF!</definedName>
    <definedName name="기초높이" localSheetId="5">#REF!</definedName>
    <definedName name="기초높이">#REF!</definedName>
    <definedName name="기초단가" localSheetId="5">#REF!</definedName>
    <definedName name="기초단가">#REF!</definedName>
    <definedName name="기초단가1" localSheetId="5">#REF!</definedName>
    <definedName name="기초단가1">#REF!</definedName>
    <definedName name="기초대가" localSheetId="5">#REF!</definedName>
    <definedName name="기초대가">#REF!</definedName>
    <definedName name="기초데이타" localSheetId="5">#REF!</definedName>
    <definedName name="기초데이타">#REF!</definedName>
    <definedName name="기초두께" localSheetId="5">#REF!</definedName>
    <definedName name="기초두께">#REF!</definedName>
    <definedName name="기초두께길이" localSheetId="5">#REF!</definedName>
    <definedName name="기초두께길이">#REF!</definedName>
    <definedName name="기초량" localSheetId="5">#REF!</definedName>
    <definedName name="기초량">#REF!</definedName>
    <definedName name="기초말뚝" localSheetId="5">#REF!</definedName>
    <definedName name="기초말뚝">#REF!</definedName>
    <definedName name="기초무근CON타설인력" localSheetId="5">#REF!</definedName>
    <definedName name="기초무근CON타설인력">#REF!</definedName>
    <definedName name="기초보강" localSheetId="5">#REF!</definedName>
    <definedName name="기초보강">#REF!</definedName>
    <definedName name="기초선" localSheetId="5">#REF!</definedName>
    <definedName name="기초선">#REF!</definedName>
    <definedName name="기초수량집계." localSheetId="5">#REF!</definedName>
    <definedName name="기초수량집계.">#REF!</definedName>
    <definedName name="기초스페이샤" localSheetId="5">#REF!</definedName>
    <definedName name="기초스페이샤">#REF!</definedName>
    <definedName name="기초액" localSheetId="5">#REF!</definedName>
    <definedName name="기초액">#REF!</definedName>
    <definedName name="기초여유" localSheetId="5">#REF!</definedName>
    <definedName name="기초여유">#REF!</definedName>
    <definedName name="기초여유..." localSheetId="5">#REF!</definedName>
    <definedName name="기초여유...">#REF!</definedName>
    <definedName name="기초온도하중" localSheetId="5">#REF!</definedName>
    <definedName name="기초온도하중">#REF!</definedName>
    <definedName name="기초원심하중" localSheetId="5">#REF!</definedName>
    <definedName name="기초원심하중">#REF!</definedName>
    <definedName name="기초일위" localSheetId="5">#REF!</definedName>
    <definedName name="기초일위">#REF!</definedName>
    <definedName name="기초일위대가" localSheetId="5">#REF!</definedName>
    <definedName name="기초일위대가">#REF!</definedName>
    <definedName name="기초일위대가1" localSheetId="5">#REF!</definedName>
    <definedName name="기초일위대가1">#REF!</definedName>
    <definedName name="기초일위대가표" localSheetId="5">#REF!</definedName>
    <definedName name="기초일위대가표">#REF!</definedName>
    <definedName name="기초잡석" localSheetId="5">#REF!</definedName>
    <definedName name="기초잡석">#REF!</definedName>
    <definedName name="기초지지력검토" localSheetId="5" hidden="1">#REF!</definedName>
    <definedName name="기초지지력검토" hidden="1">#REF!</definedName>
    <definedName name="기초콘" localSheetId="5">#REF!</definedName>
    <definedName name="기초콘">#REF!</definedName>
    <definedName name="기초콘크리트" localSheetId="5">#REF!</definedName>
    <definedName name="기초콘크리트">#REF!</definedName>
    <definedName name="기초키길이" localSheetId="5">#REF!</definedName>
    <definedName name="기초키길이">#REF!</definedName>
    <definedName name="기초폭" localSheetId="5">#REF!</definedName>
    <definedName name="기초폭">#REF!</definedName>
    <definedName name="기초폭1" localSheetId="5">#REF!</definedName>
    <definedName name="기초폭1">#REF!</definedName>
    <definedName name="기초폭2" localSheetId="5">#REF!</definedName>
    <definedName name="기초폭2">#REF!</definedName>
    <definedName name="기초폭3" localSheetId="5">#REF!</definedName>
    <definedName name="기초폭3">#REF!</definedName>
    <definedName name="기초폭300" localSheetId="5">#REF!</definedName>
    <definedName name="기초폭300">#REF!</definedName>
    <definedName name="기초폭350" localSheetId="5">#REF!</definedName>
    <definedName name="기초폭350">#REF!</definedName>
    <definedName name="기초폭350." localSheetId="5">#REF!</definedName>
    <definedName name="기초폭350.">#REF!</definedName>
    <definedName name="기초폭4" localSheetId="5">#REF!</definedName>
    <definedName name="기초폭4">#REF!</definedName>
    <definedName name="기초폭5" localSheetId="5">#REF!</definedName>
    <definedName name="기초폭5">#REF!</definedName>
    <definedName name="기초폭6" localSheetId="5">#REF!</definedName>
    <definedName name="기초폭6">#REF!</definedName>
    <definedName name="기초폭교직">9</definedName>
    <definedName name="기초폭교축">9</definedName>
    <definedName name="기초피복">0.1</definedName>
    <definedName name="기층1_누계" localSheetId="5">#REF!</definedName>
    <definedName name="기층1_누계">#REF!</definedName>
    <definedName name="기층1면고르기_누계" localSheetId="5">#REF!</definedName>
    <definedName name="기층1면고르기_누계">#REF!</definedName>
    <definedName name="기층t" localSheetId="5">#REF!</definedName>
    <definedName name="기층t">#REF!</definedName>
    <definedName name="기층기계경비" localSheetId="5">#REF!</definedName>
    <definedName name="기층기계경비">#REF!</definedName>
    <definedName name="기층기계계" localSheetId="5">#REF!</definedName>
    <definedName name="기층기계계">#REF!</definedName>
    <definedName name="기층기계노무비" localSheetId="5">#REF!</definedName>
    <definedName name="기층기계노무비">#REF!</definedName>
    <definedName name="기층기계살수경비" localSheetId="5">#REF!</definedName>
    <definedName name="기층기계살수경비">#REF!</definedName>
    <definedName name="기층기계살수계" localSheetId="5">#REF!</definedName>
    <definedName name="기층기계살수계">#REF!</definedName>
    <definedName name="기층기계살수노무비" localSheetId="5">#REF!</definedName>
    <definedName name="기층기계살수노무비">#REF!</definedName>
    <definedName name="기층기계살수재료비" localSheetId="5">#REF!</definedName>
    <definedName name="기층기계살수재료비">#REF!</definedName>
    <definedName name="기층기계인건비경비" localSheetId="5">#REF!</definedName>
    <definedName name="기층기계인건비경비">#REF!</definedName>
    <definedName name="기층기계인건비계" localSheetId="5">#REF!</definedName>
    <definedName name="기층기계인건비계">#REF!</definedName>
    <definedName name="기층기계인건비노무비" localSheetId="5">#REF!</definedName>
    <definedName name="기층기계인건비노무비">#REF!</definedName>
    <definedName name="기층기계인건비재료비" localSheetId="5">#REF!</definedName>
    <definedName name="기층기계인건비재료비">#REF!</definedName>
    <definedName name="기층기계재료비" localSheetId="5">#REF!</definedName>
    <definedName name="기층기계재료비">#REF!</definedName>
    <definedName name="기층기계전압단뎀경비" localSheetId="5">#REF!</definedName>
    <definedName name="기층기계전압단뎀경비">#REF!</definedName>
    <definedName name="기층기계전압단뎀계" localSheetId="5">#REF!</definedName>
    <definedName name="기층기계전압단뎀계">#REF!</definedName>
    <definedName name="기층기계전압단뎀노무비" localSheetId="5">#REF!</definedName>
    <definedName name="기층기계전압단뎀노무비">#REF!</definedName>
    <definedName name="기층기계전압단뎀재료비" localSheetId="5">#REF!</definedName>
    <definedName name="기층기계전압단뎀재료비">#REF!</definedName>
    <definedName name="기층기계전압마카담경비" localSheetId="5">#REF!</definedName>
    <definedName name="기층기계전압마카담경비">#REF!</definedName>
    <definedName name="기층기계전압마카담계" localSheetId="5">#REF!</definedName>
    <definedName name="기층기계전압마카담계">#REF!</definedName>
    <definedName name="기층기계전압마카담노무비" localSheetId="5">#REF!</definedName>
    <definedName name="기층기계전압마카담노무비">#REF!</definedName>
    <definedName name="기층기계전압마카담재료비" localSheetId="5">#REF!</definedName>
    <definedName name="기층기계전압마카담재료비">#REF!</definedName>
    <definedName name="기층기계전압타이어경비" localSheetId="5">#REF!</definedName>
    <definedName name="기층기계전압타이어경비">#REF!</definedName>
    <definedName name="기층기계전압타이어계" localSheetId="5">#REF!</definedName>
    <definedName name="기층기계전압타이어계">#REF!</definedName>
    <definedName name="기층기계전압타이어노무비" localSheetId="5">#REF!</definedName>
    <definedName name="기층기계전압타이어노무비">#REF!</definedName>
    <definedName name="기층기계전압타이어재료비" localSheetId="5">#REF!</definedName>
    <definedName name="기층기계전압타이어재료비">#REF!</definedName>
    <definedName name="기층기계포설경비" localSheetId="5">#REF!</definedName>
    <definedName name="기층기계포설경비">#REF!</definedName>
    <definedName name="기층기계포설계" localSheetId="5">#REF!</definedName>
    <definedName name="기층기계포설계">#REF!</definedName>
    <definedName name="기층기계포설노무비" localSheetId="5">#REF!</definedName>
    <definedName name="기층기계포설노무비">#REF!</definedName>
    <definedName name="기층기계포설재료비" localSheetId="5">#REF!</definedName>
    <definedName name="기층기계포설재료비">#REF!</definedName>
    <definedName name="기층다짐2" localSheetId="5">#REF!</definedName>
    <definedName name="기층다짐2">#REF!</definedName>
    <definedName name="기층다짐3" localSheetId="5">#REF!</definedName>
    <definedName name="기층다짐3">#REF!</definedName>
    <definedName name="기층두께" localSheetId="5">#REF!</definedName>
    <definedName name="기층두께">#REF!</definedName>
    <definedName name="기층소규모경비" localSheetId="5">#REF!</definedName>
    <definedName name="기층소규모경비">#REF!</definedName>
    <definedName name="기층소규모계" localSheetId="5">#REF!</definedName>
    <definedName name="기층소규모계">#REF!</definedName>
    <definedName name="기층소규모노무비" localSheetId="5">#REF!</definedName>
    <definedName name="기층소규모노무비">#REF!</definedName>
    <definedName name="기층소규모재료비" localSheetId="5">#REF!</definedName>
    <definedName name="기층소규모재료비">#REF!</definedName>
    <definedName name="기층소규모전압단뎀경비" localSheetId="5">#REF!</definedName>
    <definedName name="기층소규모전압단뎀경비">#REF!</definedName>
    <definedName name="기층소규모전압단뎀계" localSheetId="5">#REF!</definedName>
    <definedName name="기층소규모전압단뎀계">#REF!</definedName>
    <definedName name="기층소규모전압단뎀노무비" localSheetId="5">#REF!</definedName>
    <definedName name="기층소규모전압단뎀노무비">#REF!</definedName>
    <definedName name="기층소규모전압단뎀재료비" localSheetId="5">#REF!</definedName>
    <definedName name="기층소규모전압단뎀재료비">#REF!</definedName>
    <definedName name="기층소규모포설경비" localSheetId="5">#REF!</definedName>
    <definedName name="기층소규모포설경비">#REF!</definedName>
    <definedName name="기층소규모포설계" localSheetId="5">#REF!</definedName>
    <definedName name="기층소규모포설계">#REF!</definedName>
    <definedName name="기층소규모포설노무비" localSheetId="5">#REF!</definedName>
    <definedName name="기층소규모포설노무비">#REF!</definedName>
    <definedName name="기층소규모포설재료비" localSheetId="5">#REF!</definedName>
    <definedName name="기층소규모포설재료비">#REF!</definedName>
    <definedName name="기층인력경비" localSheetId="5">#REF!</definedName>
    <definedName name="기층인력경비">#REF!</definedName>
    <definedName name="기층인력계" localSheetId="5">#REF!</definedName>
    <definedName name="기층인력계">#REF!</definedName>
    <definedName name="기층인력노무비" localSheetId="5">#REF!</definedName>
    <definedName name="기층인력노무비">#REF!</definedName>
    <definedName name="기층인력살수경비" localSheetId="5">#REF!</definedName>
    <definedName name="기층인력살수경비">#REF!</definedName>
    <definedName name="기층인력살수계" localSheetId="5">#REF!</definedName>
    <definedName name="기층인력살수계">#REF!</definedName>
    <definedName name="기층인력살수노무비" localSheetId="5">#REF!</definedName>
    <definedName name="기층인력살수노무비">#REF!</definedName>
    <definedName name="기층인력살수재료비" localSheetId="5">#REF!</definedName>
    <definedName name="기층인력살수재료비">#REF!</definedName>
    <definedName name="기층인력재료비" localSheetId="5">#REF!</definedName>
    <definedName name="기층인력재료비">#REF!</definedName>
    <definedName name="기층인력전압단뎀경비" localSheetId="5">#REF!</definedName>
    <definedName name="기층인력전압단뎀경비">#REF!</definedName>
    <definedName name="기층인력전압단뎀계" localSheetId="5">#REF!</definedName>
    <definedName name="기층인력전압단뎀계">#REF!</definedName>
    <definedName name="기층인력전압단뎀노무비" localSheetId="5">#REF!</definedName>
    <definedName name="기층인력전압단뎀노무비">#REF!</definedName>
    <definedName name="기층인력전압단뎀재료비" localSheetId="5">#REF!</definedName>
    <definedName name="기층인력전압단뎀재료비">#REF!</definedName>
    <definedName name="기층인력전압마카담경비" localSheetId="5">#REF!</definedName>
    <definedName name="기층인력전압마카담경비">#REF!</definedName>
    <definedName name="기층인력전압마카담계" localSheetId="5">#REF!</definedName>
    <definedName name="기층인력전압마카담계">#REF!</definedName>
    <definedName name="기층인력전압마카담노무비" localSheetId="5">#REF!</definedName>
    <definedName name="기층인력전압마카담노무비">#REF!</definedName>
    <definedName name="기층인력전압마카담재료비" localSheetId="5">#REF!</definedName>
    <definedName name="기층인력전압마카담재료비">#REF!</definedName>
    <definedName name="기층인력전압타이어경비" localSheetId="5">#REF!</definedName>
    <definedName name="기층인력전압타이어경비">#REF!</definedName>
    <definedName name="기층인력전압타이어계" localSheetId="5">#REF!</definedName>
    <definedName name="기층인력전압타이어계">#REF!</definedName>
    <definedName name="기층인력전압타이어노무비" localSheetId="5">#REF!</definedName>
    <definedName name="기층인력전압타이어노무비">#REF!</definedName>
    <definedName name="기층인력전압타이어재료비" localSheetId="5">#REF!</definedName>
    <definedName name="기층인력전압타이어재료비">#REF!</definedName>
    <definedName name="기층인력포설경비" localSheetId="5">#REF!</definedName>
    <definedName name="기층인력포설경비">#REF!</definedName>
    <definedName name="기층인력포설계" localSheetId="5">#REF!</definedName>
    <definedName name="기층인력포설계">#REF!</definedName>
    <definedName name="기층인력포설노무비" localSheetId="5">#REF!</definedName>
    <definedName name="기층인력포설노무비">#REF!</definedName>
    <definedName name="기층인력포설재료비" localSheetId="5">#REF!</definedName>
    <definedName name="기층인력포설재료비">#REF!</definedName>
    <definedName name="기층포설" localSheetId="5">#REF!</definedName>
    <definedName name="기층포설">#REF!</definedName>
    <definedName name="기콘1ㄱ" localSheetId="5">#REF!</definedName>
    <definedName name="기콘1ㄱ">#REF!</definedName>
    <definedName name="기콘1ㄴ" localSheetId="5">#REF!</definedName>
    <definedName name="기콘1ㄴ">#REF!</definedName>
    <definedName name="기콘2" localSheetId="5">#REF!</definedName>
    <definedName name="기콘2">#REF!</definedName>
    <definedName name="기콘3" localSheetId="5">#REF!</definedName>
    <definedName name="기콘3">#REF!</definedName>
    <definedName name="기콘4" localSheetId="5">#REF!</definedName>
    <definedName name="기콘4">#REF!</definedName>
    <definedName name="기콘5" localSheetId="5">#REF!</definedName>
    <definedName name="기콘5">#REF!</definedName>
    <definedName name="기콘6ㄱ" localSheetId="5">#REF!</definedName>
    <definedName name="기콘6ㄱ">#REF!</definedName>
    <definedName name="기콘6ㄴ" localSheetId="5">#REF!</definedName>
    <definedName name="기콘6ㄴ">#REF!</definedName>
    <definedName name="기타" localSheetId="5">#REF!</definedName>
    <definedName name="기타">#REF!</definedName>
    <definedName name="기타1" localSheetId="5">#REF!</definedName>
    <definedName name="기타1">#REF!</definedName>
    <definedName name="기타2" localSheetId="5">#REF!</definedName>
    <definedName name="기타2">#REF!</definedName>
    <definedName name="기타3" localSheetId="5">#REF!</definedName>
    <definedName name="기타3">#REF!</definedName>
    <definedName name="기타경비" localSheetId="5">#REF!</definedName>
    <definedName name="기타경비">#REF!</definedName>
    <definedName name="기타경비_산식" localSheetId="5">#REF!</definedName>
    <definedName name="기타경비_산식">#REF!</definedName>
    <definedName name="기타경비1" localSheetId="5">#REF!</definedName>
    <definedName name="기타경비1">#REF!</definedName>
    <definedName name="기타경비요율" localSheetId="5">#REF!</definedName>
    <definedName name="기타경비요율">#REF!</definedName>
    <definedName name="기타경비요율_변경" localSheetId="5">#REF!</definedName>
    <definedName name="기타경비요율_변경">#REF!</definedName>
    <definedName name="기타경비율" localSheetId="5">#REF!</definedName>
    <definedName name="기타경비율">#REF!</definedName>
    <definedName name="기타경비표" localSheetId="5">#REF!</definedName>
    <definedName name="기타경비표">#REF!</definedName>
    <definedName name="기타공사" localSheetId="5">#REF!</definedName>
    <definedName name="기타공사">#REF!</definedName>
    <definedName name="기타노" localSheetId="5">#REF!</definedName>
    <definedName name="기타노">#REF!</definedName>
    <definedName name="기타등급" localSheetId="5">#REF!</definedName>
    <definedName name="기타등급">#REF!</definedName>
    <definedName name="기타비목" localSheetId="5">#REF!</definedName>
    <definedName name="기타비목">#REF!</definedName>
    <definedName name="기타이설비" localSheetId="5">#REF!</definedName>
    <definedName name="기타이설비">#REF!</definedName>
    <definedName name="기타자재">#N/A</definedName>
    <definedName name="기타재" localSheetId="5">#REF!</definedName>
    <definedName name="기타재">#REF!</definedName>
    <definedName name="기타점수" localSheetId="5">#REF!</definedName>
    <definedName name="기타점수">#REF!</definedName>
    <definedName name="기타직종" localSheetId="5">#REF!</definedName>
    <definedName name="기타직종">#REF!</definedName>
    <definedName name="기폐기물처리비" localSheetId="5">#REF!</definedName>
    <definedName name="기폐기물처리비">#REF!</definedName>
    <definedName name="기폐기물처리비1" localSheetId="5">#REF!</definedName>
    <definedName name="기폐기물처리비1">#REF!</definedName>
    <definedName name="기합31" localSheetId="5">#REF!</definedName>
    <definedName name="기합31">#REF!</definedName>
    <definedName name="기합31ㄱ" localSheetId="5">#REF!</definedName>
    <definedName name="기합31ㄱ">#REF!</definedName>
    <definedName name="기합31ㄴ" localSheetId="5">#REF!</definedName>
    <definedName name="기합31ㄴ">#REF!</definedName>
    <definedName name="기합32" localSheetId="5">#REF!</definedName>
    <definedName name="기합32">#REF!</definedName>
    <definedName name="기합33" localSheetId="5">#REF!</definedName>
    <definedName name="기합33">#REF!</definedName>
    <definedName name="기합34" localSheetId="5">#REF!</definedName>
    <definedName name="기합34">#REF!</definedName>
    <definedName name="기합35" localSheetId="5">#REF!</definedName>
    <definedName name="기합35">#REF!</definedName>
    <definedName name="기합36ㄱ" localSheetId="5">#REF!</definedName>
    <definedName name="기합36ㄱ">#REF!</definedName>
    <definedName name="기합36ㄴ" localSheetId="5">#REF!</definedName>
    <definedName name="기합36ㄴ">#REF!</definedName>
    <definedName name="기합61ㄱ" localSheetId="5">#REF!</definedName>
    <definedName name="기합61ㄱ">#REF!</definedName>
    <definedName name="기합61ㄴ" localSheetId="5">#REF!</definedName>
    <definedName name="기합61ㄴ">#REF!</definedName>
    <definedName name="기합62" localSheetId="5">#REF!</definedName>
    <definedName name="기합62">#REF!</definedName>
    <definedName name="기합63" localSheetId="5">#REF!</definedName>
    <definedName name="기합63">#REF!</definedName>
    <definedName name="기합64" localSheetId="5">#REF!</definedName>
    <definedName name="기합64">#REF!</definedName>
    <definedName name="기합65" localSheetId="5">#REF!</definedName>
    <definedName name="기합65">#REF!</definedName>
    <definedName name="기합66ㄱ" localSheetId="5">#REF!</definedName>
    <definedName name="기합66ㄱ">#REF!</definedName>
    <definedName name="기합66ㄴ" localSheetId="5">#REF!</definedName>
    <definedName name="기합66ㄴ">#REF!</definedName>
    <definedName name="긴급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긴급전화" hidden="1">{#N/A,#N/A,TRUE,"토적및재료집계";#N/A,#N/A,TRUE,"토적및재료집계";#N/A,#N/A,TRUE,"단위량"}</definedName>
    <definedName name="길" localSheetId="5">CHOOSE(#REF!,총괄수량표!공무1과,총괄수량표!공무2과)</definedName>
    <definedName name="길">CHOOSE(#REF!,[0]!공무1과,[0]!공무2과)</definedName>
    <definedName name="길성">#N/A</definedName>
    <definedName name="길성천">#N/A</definedName>
    <definedName name="길성천1">#N/A</definedName>
    <definedName name="길성천2">#N/A</definedName>
    <definedName name="길성촌3">#N/A</definedName>
    <definedName name="길이" localSheetId="5">#REF!</definedName>
    <definedName name="길이">#REF!</definedName>
    <definedName name="길이1" localSheetId="5">#REF!</definedName>
    <definedName name="길이1">#REF!</definedName>
    <definedName name="길이2" localSheetId="5">#REF!</definedName>
    <definedName name="길이2">#REF!</definedName>
    <definedName name="길이3" localSheetId="5">#REF!</definedName>
    <definedName name="길이3">#REF!</definedName>
    <definedName name="길이4" localSheetId="5">#REF!</definedName>
    <definedName name="길이4">#REF!</definedName>
    <definedName name="길행이" localSheetId="5">#REF!</definedName>
    <definedName name="길행이">#REF!</definedName>
    <definedName name="길화"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길화건" hidden="1">{#N/A,#N/A,FALSE,"도급대비시행율";#N/A,#N/A,FALSE,"결의서";#N/A,#N/A,FALSE,"내역서";#N/A,#N/A,FALSE,"도급예상"}</definedName>
    <definedName name="길화건업" hidden="1">{#N/A,#N/A,FALSE,"집계";#N/A,#N/A,FALSE,"표지";#N/A,#N/A,FALSE,"터빈집계";#N/A,#N/A,FALSE,"터빈내역";#N/A,#N/A,FALSE,"주제어집계";#N/A,#N/A,FALSE,"주제어내역";#N/A,#N/A,FALSE,"보일러집계";#N/A,#N/A,FALSE,"보일러내역"}</definedName>
    <definedName name="김" localSheetId="5">#REF!</definedName>
    <definedName name="김">#REF!</definedName>
    <definedName name="김1" hidden="1">{"'Firr(선)'!$AS$1:$AY$62","'Firr(사)'!$AS$1:$AY$62","'Firr(회)'!$AS$1:$AY$62","'Firr(선)'!$L$1:$V$62","'Firr(사)'!$L$1:$V$62","'Firr(회)'!$L$1:$V$62"}</definedName>
    <definedName name="김개똥" localSheetId="5">#REF!</definedName>
    <definedName name="김개똥">#REF!</definedName>
    <definedName name="김건년" localSheetId="5">#REF!</definedName>
    <definedName name="김건년">#REF!</definedName>
    <definedName name="김군" localSheetId="5">#REF!</definedName>
    <definedName name="김군">#REF!</definedName>
    <definedName name="김김" localSheetId="5">#REF!</definedName>
    <definedName name="김김">#REF!</definedName>
    <definedName name="김김김" hidden="1">{#N/A,#N/A,FALSE,"속도"}</definedName>
    <definedName name="김덩호" localSheetId="5">#REF!</definedName>
    <definedName name="김덩호">#REF!</definedName>
    <definedName name="김덩호ㅗㄴ하딘" localSheetId="5">#REF!</definedName>
    <definedName name="김덩호ㅗㄴ하딘">#REF!</definedName>
    <definedName name="김미선" localSheetId="5">#REF!</definedName>
    <definedName name="김미선">#REF!</definedName>
    <definedName name="김미영" localSheetId="5">#REF!</definedName>
    <definedName name="김미영">#REF!</definedName>
    <definedName name="김민룡" localSheetId="5">CHOOSE(#REF!,총괄수량표!공무1과,총괄수량표!공무2과)</definedName>
    <definedName name="김민룡">CHOOSE(#REF!,[0]!공무1과,[0]!공무2과)</definedName>
    <definedName name="김민리" localSheetId="5">CHOOSE(#REF!,총괄수량표!공무1과,총괄수량표!공무2과)</definedName>
    <definedName name="김민리">CHOOSE(#REF!,[0]!공무1과,[0]!공무2과)</definedName>
    <definedName name="김민용" localSheetId="5">CHOOSE(#REF!,총괄수량표!공무1과,총괄수량표!공무2과)</definedName>
    <definedName name="김민용">CHOOSE(#REF!,[0]!공무1과,[0]!공무2과)</definedName>
    <definedName name="김민정" localSheetId="5">#REF!</definedName>
    <definedName name="김민정">#REF!</definedName>
    <definedName name="김서영" hidden="1">{#N/A,#N/A,FALSE,"전력간선"}</definedName>
    <definedName name="김성혁" localSheetId="5">#REF!,#REF!,#REF!,#REF!,#REF!,#REF!,#REF!,#REF!,#REF!,#REF!,#REF!,#REF!,#REF!,#REF!</definedName>
    <definedName name="김성혁">#REF!,#REF!,#REF!,#REF!,#REF!,#REF!,#REF!,#REF!,#REF!,#REF!,#REF!,#REF!,#REF!,#REF!</definedName>
    <definedName name="김성희" localSheetId="5">BlankMacro1</definedName>
    <definedName name="김성희">BlankMacro1</definedName>
    <definedName name="김승오" localSheetId="5">#REF!</definedName>
    <definedName name="김승오">#REF!</definedName>
    <definedName name="김양석" localSheetId="5">#REF!,#REF!,#REF!,#REF!,#REF!,#REF!,#REF!,#REF!,#REF!,#REF!,#REF!,#REF!,#REF!,#REF!,#REF!,#REF!,#REF!,#REF!,#REF!</definedName>
    <definedName name="김양석">#REF!,#REF!,#REF!,#REF!,#REF!,#REF!,#REF!,#REF!,#REF!,#REF!,#REF!,#REF!,#REF!,#REF!,#REF!,#REF!,#REF!,#REF!,#REF!</definedName>
    <definedName name="김여준">{"Book1","호안(별표&amp;부표).xls","box(최근).xls"}</definedName>
    <definedName name="김영락" localSheetId="5">BlankMacro1</definedName>
    <definedName name="김영락">BlankMacro1</definedName>
    <definedName name="김영훈" hidden="1">{#N/A,#N/A,FALSE,"변경관리예산";#N/A,#N/A,FALSE,"변경장비예산";#N/A,#N/A,FALSE,"변경준설예산";#N/A,#N/A,FALSE,"변경철구예산"}</definedName>
    <definedName name="김용식" localSheetId="5">#REF!</definedName>
    <definedName name="김용식">#REF!</definedName>
    <definedName name="김용호" localSheetId="5">#REF!</definedName>
    <definedName name="김용호">#REF!</definedName>
    <definedName name="김유정" localSheetId="5">#REF!</definedName>
    <definedName name="김유정">#REF!</definedName>
    <definedName name="김은미" localSheetId="5">CHOOSE(#REF!,총괄수량표!공무1과,총괄수량표!공무2과)</definedName>
    <definedName name="김은미">CHOOSE(#REF!,[0]!공무1과,[0]!공무2과)</definedName>
    <definedName name="김은미1" localSheetId="5">CHOOSE(#REF!,총괄수량표!공무1과,총괄수량표!공무2과)</definedName>
    <definedName name="김은미1">CHOOSE(#REF!,[0]!공무1과,[0]!공무2과)</definedName>
    <definedName name="김은우" localSheetId="5">#REF!</definedName>
    <definedName name="김은우">#REF!</definedName>
    <definedName name="김은익" localSheetId="5">#REF!</definedName>
    <definedName name="김은익">#REF!</definedName>
    <definedName name="김재유" localSheetId="5">BLCH</definedName>
    <definedName name="김재유">BLCH</definedName>
    <definedName name="김재유이사님" localSheetId="5">BLCH</definedName>
    <definedName name="김재유이사님">BLCH</definedName>
    <definedName name="김정" localSheetId="5">#REF!</definedName>
    <definedName name="김정">#REF!</definedName>
    <definedName name="김정호" localSheetId="5">#REF!</definedName>
    <definedName name="김정호">#REF!</definedName>
    <definedName name="김종현" localSheetId="5">#REF!</definedName>
    <definedName name="김종현">#REF!</definedName>
    <definedName name="김주여" localSheetId="5">#REF!</definedName>
    <definedName name="김주여">#REF!</definedName>
    <definedName name="김치원" localSheetId="5">BlankMacro1</definedName>
    <definedName name="김치원">BlankMacro1</definedName>
    <definedName name="김칠구" localSheetId="5">#REF!</definedName>
    <definedName name="김칠구">#REF!</definedName>
    <definedName name="김학민" localSheetId="5">#REF!</definedName>
    <definedName name="김학민">#REF!</definedName>
    <definedName name="김해변경분" localSheetId="5">BlankMacro1</definedName>
    <definedName name="김해변경분">BlankMacro1</definedName>
    <definedName name="김형필" localSheetId="5">BlankMacro1</definedName>
    <definedName name="김형필">BlankMacro1</definedName>
    <definedName name="김희수" hidden="1">{#N/A,#N/A,FALSE,"도급대비시행율";#N/A,#N/A,FALSE,"결의서";#N/A,#N/A,FALSE,"내역서";#N/A,#N/A,FALSE,"도급예상"}</definedName>
    <definedName name="깅ㄹㅇ">{"Book1","호안(별표&amp;부표).xls","box(최근).xls"}</definedName>
    <definedName name="깉타자재">{"Book1","호안(별표&amp;부표).xls","box(최근).xls"}</definedName>
    <definedName name="깊이" localSheetId="5">#REF!</definedName>
    <definedName name="깊이">#REF!</definedName>
    <definedName name="깍기경" localSheetId="5">#REF!</definedName>
    <definedName name="깍기경">#REF!</definedName>
    <definedName name="깍기노" localSheetId="5">#REF!</definedName>
    <definedName name="깍기노">#REF!</definedName>
    <definedName name="깍기재" localSheetId="5">#REF!</definedName>
    <definedName name="깍기재">#REF!</definedName>
    <definedName name="깍꿍" localSheetId="5">#REF!</definedName>
    <definedName name="깍꿍">#REF!</definedName>
    <definedName name="깨기" localSheetId="5" hidden="1">#REF!</definedName>
    <definedName name="깨기" hidden="1">#REF!</definedName>
    <definedName name="깨기2A" localSheetId="5">#REF!</definedName>
    <definedName name="깨기2A">#REF!</definedName>
    <definedName name="깨기2ACA" localSheetId="5">#REF!</definedName>
    <definedName name="깨기2ACA">#REF!</definedName>
    <definedName name="깨기2ACC" localSheetId="5">#REF!</definedName>
    <definedName name="깨기2ACC">#REF!</definedName>
    <definedName name="깨기2C" localSheetId="5">#REF!</definedName>
    <definedName name="깨기2C">#REF!</definedName>
    <definedName name="깨기4A" localSheetId="5">#REF!</definedName>
    <definedName name="깨기4A">#REF!</definedName>
    <definedName name="깨기4ACA" localSheetId="5">#REF!</definedName>
    <definedName name="깨기4ACA">#REF!</definedName>
    <definedName name="깨기4ACC" localSheetId="5">#REF!</definedName>
    <definedName name="깨기4ACC">#REF!</definedName>
    <definedName name="깨기4C" localSheetId="5">#REF!</definedName>
    <definedName name="깨기4C">#REF!</definedName>
    <definedName name="깨기걷기" localSheetId="5">#REF!</definedName>
    <definedName name="깨기걷기">#REF!</definedName>
    <definedName name="깨기산근" localSheetId="5">#REF!</definedName>
    <definedName name="깨기산근">#REF!</definedName>
    <definedName name="깨기인A" localSheetId="5">#REF!</definedName>
    <definedName name="깨기인A">#REF!</definedName>
    <definedName name="깨기인ACA" localSheetId="5">#REF!</definedName>
    <definedName name="깨기인ACA">#REF!</definedName>
    <definedName name="깨기인ACC" localSheetId="5">#REF!</definedName>
    <definedName name="깨기인ACC">#REF!</definedName>
    <definedName name="깨기인C" localSheetId="5">#REF!</definedName>
    <definedName name="깨기인C">#REF!</definedName>
    <definedName name="깨기조서" hidden="1">{#N/A,#N/A,FALSE,"2~8번"}</definedName>
    <definedName name="깨기집계" localSheetId="5">#REF!</definedName>
    <definedName name="깨기집계">#REF!</definedName>
    <definedName name="깨기콤A" localSheetId="5">#REF!</definedName>
    <definedName name="깨기콤A">#REF!</definedName>
    <definedName name="깨기콤ACA" localSheetId="5">#REF!</definedName>
    <definedName name="깨기콤ACA">#REF!</definedName>
    <definedName name="깨기콤ACC" localSheetId="5">#REF!</definedName>
    <definedName name="깨기콤ACC">#REF!</definedName>
    <definedName name="깨기콤C" localSheetId="5">#REF!</definedName>
    <definedName name="깨기콤C">#REF!</definedName>
    <definedName name="깨기현황2" localSheetId="5">#REF!</definedName>
    <definedName name="깨기현황2">#REF!</definedName>
    <definedName name="깬돌" localSheetId="5">#REF!</definedName>
    <definedName name="깬돌">#REF!</definedName>
    <definedName name="깬돌채취">[0]!깬돌채취</definedName>
    <definedName name="꺽쇠" localSheetId="5">#REF!</definedName>
    <definedName name="꺽쇠">#REF!</definedName>
    <definedName name="껍대기" localSheetId="5">#REF!</definedName>
    <definedName name="껍대기">#REF!</definedName>
    <definedName name="께기수량집계표" localSheetId="5" hidden="1">#REF!</definedName>
    <definedName name="께기수량집계표" hidden="1">#REF!</definedName>
    <definedName name="꽃복숭아R3" localSheetId="5">#REF!</definedName>
    <definedName name="꽃복숭아R3">#REF!</definedName>
    <definedName name="꽃복숭아R4" localSheetId="5">#REF!</definedName>
    <definedName name="꽃복숭아R4">#REF!</definedName>
    <definedName name="꽃복숭아R5" localSheetId="5">#REF!</definedName>
    <definedName name="꽃복숭아R5">#REF!</definedName>
    <definedName name="꽃사과" localSheetId="5">#REF!</definedName>
    <definedName name="꽃사과">#REF!</definedName>
    <definedName name="꽃사과10노무" localSheetId="5">#REF!</definedName>
    <definedName name="꽃사과10노무">#REF!</definedName>
    <definedName name="꽃사과10재료" localSheetId="5">#REF!</definedName>
    <definedName name="꽃사과10재료">#REF!</definedName>
    <definedName name="꽃사과6노무" localSheetId="5">#REF!</definedName>
    <definedName name="꽃사과6노무">#REF!</definedName>
    <definedName name="꽃사과6재료" localSheetId="5">#REF!</definedName>
    <definedName name="꽃사과6재료">#REF!</definedName>
    <definedName name="꽃사과8노무" localSheetId="5">#REF!</definedName>
    <definedName name="꽃사과8노무">#REF!</definedName>
    <definedName name="꽃사과8재료" localSheetId="5">#REF!</definedName>
    <definedName name="꽃사과8재료">#REF!</definedName>
    <definedName name="꽃사과R10" localSheetId="5">#REF!</definedName>
    <definedName name="꽃사과R10">#REF!</definedName>
    <definedName name="꽃사과R4" localSheetId="5">#REF!</definedName>
    <definedName name="꽃사과R4">#REF!</definedName>
    <definedName name="꽃사과R6" localSheetId="5">#REF!</definedName>
    <definedName name="꽃사과R6">#REF!</definedName>
    <definedName name="꽃사과R8" localSheetId="5">#REF!</definedName>
    <definedName name="꽃사과R8">#REF!</definedName>
    <definedName name="꽃아그배R10" localSheetId="5">#REF!</definedName>
    <definedName name="꽃아그배R10">#REF!</definedName>
    <definedName name="꽃아그배R4" localSheetId="5">#REF!</definedName>
    <definedName name="꽃아그배R4">#REF!</definedName>
    <definedName name="꽃아그배R6" localSheetId="5">#REF!</definedName>
    <definedName name="꽃아그배R6">#REF!</definedName>
    <definedName name="꽃아그배R8" localSheetId="5">#REF!</definedName>
    <definedName name="꽃아그배R8">#REF!</definedName>
    <definedName name="꽃창포" localSheetId="5">#REF!</definedName>
    <definedName name="꽃창포">#REF!</definedName>
    <definedName name="꽃향유" localSheetId="5">#REF!</definedName>
    <definedName name="꽃향유">#REF!</definedName>
    <definedName name="꽝꽝0304" localSheetId="5">#REF!</definedName>
    <definedName name="꽝꽝0304">#REF!</definedName>
    <definedName name="꽝꽝0406" localSheetId="5">#REF!</definedName>
    <definedName name="꽝꽝0406">#REF!</definedName>
    <definedName name="꽝꽝0508" localSheetId="5">#REF!</definedName>
    <definedName name="꽝꽝0508">#REF!</definedName>
    <definedName name="꽝꽝0610" localSheetId="5">#REF!</definedName>
    <definedName name="꽝꽝0610">#REF!</definedName>
    <definedName name="끝" localSheetId="5">#REF!</definedName>
    <definedName name="끝">#REF!</definedName>
    <definedName name="끝머리" localSheetId="5">#REF!</definedName>
    <definedName name="끝머리">#REF!</definedName>
    <definedName name="ㄳ" hidden="1">{#N/A,#N/A,FALSE,"단가표지"}</definedName>
    <definedName name="ㄳㄱㄷㅅㄱㄷㅅ" hidden="1">{#N/A,#N/A,FALSE,"도급대비시행율";#N/A,#N/A,FALSE,"결의서";#N/A,#N/A,FALSE,"내역서";#N/A,#N/A,FALSE,"도급예상"}</definedName>
    <definedName name="ㄳㄳ" localSheetId="5">#REF!</definedName>
    <definedName name="ㄳㄳ">#REF!</definedName>
    <definedName name="ㄳㄳㄳㄳ" hidden="1">{"'용역비'!$A$4:$C$8"}</definedName>
    <definedName name="ㄳㄷㄷ" localSheetId="5">BlankMacro1</definedName>
    <definedName name="ㄳㄷㄷ">BlankMacro1</definedName>
    <definedName name="ㄳㅅ" localSheetId="5" hidden="1">#REF!</definedName>
    <definedName name="ㄳㅅ" hidden="1">#REF!</definedName>
    <definedName name="ㄴ" localSheetId="5">#REF!</definedName>
    <definedName name="ㄴ">#REF!</definedName>
    <definedName name="ㄴ." localSheetId="5">#REF!</definedName>
    <definedName name="ㄴ.">#REF!</definedName>
    <definedName name="ㄴ1" localSheetId="5">#REF!</definedName>
    <definedName name="ㄴ1">#REF!</definedName>
    <definedName name="ㄴ2" localSheetId="5">#REF!</definedName>
    <definedName name="ㄴ2">#REF!</definedName>
    <definedName name="ㄴ3" localSheetId="5">#REF!</definedName>
    <definedName name="ㄴ3">#REF!</definedName>
    <definedName name="ㄴ4" localSheetId="5">#REF!</definedName>
    <definedName name="ㄴ4">#REF!</definedName>
    <definedName name="ㄴ5" localSheetId="5">#REF!</definedName>
    <definedName name="ㄴ5">#REF!</definedName>
    <definedName name="ㄴ6" localSheetId="5">#REF!</definedName>
    <definedName name="ㄴ6">#REF!</definedName>
    <definedName name="ㄴㄱㄹ" localSheetId="5" hidden="1">#REF!</definedName>
    <definedName name="ㄴㄱㄹ" hidden="1">#REF!</definedName>
    <definedName name="ㄴㄴ" localSheetId="5">#REF!</definedName>
    <definedName name="ㄴㄴ">#REF!</definedName>
    <definedName name="ㄴㄴㄴ" hidden="1">{#N/A,#N/A,FALSE,"골재소요량";#N/A,#N/A,FALSE,"골재소요량"}</definedName>
    <definedName name="ㄴㄴㄴ_1" hidden="1">{#N/A,#N/A,FALSE,"골재소요량";#N/A,#N/A,FALSE,"골재소요량"}</definedName>
    <definedName name="ㄴㄴㄴㄴ" hidden="1">{#N/A,#N/A,FALSE,"2~8번"}</definedName>
    <definedName name="ㄴㄴㄴㄴㄴ" localSheetId="5" hidden="1">#REF!</definedName>
    <definedName name="ㄴㄴㄴㄴㄴ" hidden="1">#REF!</definedName>
    <definedName name="ㄴㄴㄴㄴㄴㄴ" hidden="1">{#N/A,#N/A,FALSE,"조골재"}</definedName>
    <definedName name="ㄴㄴㄴㄴㄴㄴㄴ" localSheetId="5">#REF!</definedName>
    <definedName name="ㄴㄴㄴㄴㄴㄴㄴ">#REF!</definedName>
    <definedName name="ㄴㄴㄴㄴㄴㄴㄴㄴㄴㄴ" localSheetId="5">#REF!</definedName>
    <definedName name="ㄴㄴㄴㄴㄴㄴㄴㄴㄴㄴ">#REF!</definedName>
    <definedName name="ㄴㄴㄴㄴㄴㅁ" localSheetId="5">#REF!</definedName>
    <definedName name="ㄴㄴㄴㄴㄴㅁ">#REF!</definedName>
    <definedName name="ㄴㄴㅀㅇㅇㅀ" hidden="1">{#N/A,#N/A,FALSE,"부대1"}</definedName>
    <definedName name="ㄴㄴㅁㅁㅇㄴ" localSheetId="5">#REF!</definedName>
    <definedName name="ㄴㄴㅁㅁㅇㄴ">#REF!</definedName>
    <definedName name="ㄴㄴㅇ" localSheetId="5">#REF!</definedName>
    <definedName name="ㄴㄴㅇ">#REF!</definedName>
    <definedName name="ㄴㄴㅇㅁ" localSheetId="5">#REF!</definedName>
    <definedName name="ㄴㄴㅇㅁ">#REF!</definedName>
    <definedName name="ㄴㄴㅇㅇㄴ" localSheetId="5">#REF!</definedName>
    <definedName name="ㄴㄴㅇㅇㄴ">#REF!</definedName>
    <definedName name="ㄴㄷ5ㄱ4" localSheetId="5">#REF!</definedName>
    <definedName name="ㄴㄷ5ㄱ4">#REF!</definedName>
    <definedName name="ㄴㄷㅇ" localSheetId="5">BLCH</definedName>
    <definedName name="ㄴㄷㅇ">BLCH</definedName>
    <definedName name="ㄴㄷㅎ" hidden="1">{#N/A,#N/A,FALSE,"단가표지"}</definedName>
    <definedName name="ㄴㄷㅎㅈㄷ교ㅗㅈㄱ" localSheetId="5">#REF!</definedName>
    <definedName name="ㄴㄷㅎㅈㄷ교ㅗㅈㄱ">#REF!</definedName>
    <definedName name="ㄴㄹ" hidden="1">{#N/A,#N/A,FALSE,"2~8번"}</definedName>
    <definedName name="ㄴㄹㄴ" localSheetId="5">CHOOSE(#REF!,총괄수량표!공무1과,총괄수량표!공무2과)</definedName>
    <definedName name="ㄴㄹㄴ">CHOOSE(#REF!,[0]!공무1과,[0]!공무2과)</definedName>
    <definedName name="ㄴㄹ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ㄹㄴㄹ" localSheetId="5" hidden="1">#REF!</definedName>
    <definedName name="ㄴㄹㄴㄹㄴㄹ" hidden="1">#REF!</definedName>
    <definedName name="ㄴㄹㄴㅁㅎㅇㄹ" hidden="1">{#N/A,"수불부",FALSE,"사급자재수불서";#N/A,"수불부",FALSE,"사급자재수불서"}</definedName>
    <definedName name="ㄴㄹㄷㅁㄻㄷㅁㅀㅁㅎ" localSheetId="5">#REF!</definedName>
    <definedName name="ㄴㄹㄷㅁㄻㄷㅁㅀㅁㅎ">#REF!</definedName>
    <definedName name="ㄴㄹㄹ" localSheetId="5">#REF!</definedName>
    <definedName name="ㄴㄹㄹ">#REF!</definedName>
    <definedName name="ㄴㄹㅇ" hidden="1">{#N/A,#N/A,FALSE,"포장2"}</definedName>
    <definedName name="ㄴㄹㅇㄴㄹㅇ" localSheetId="5">#REF!</definedName>
    <definedName name="ㄴㄹㅇㄴㄹㅇ">#REF!</definedName>
    <definedName name="ㄴㄹㅇㄴㅁㄹ" localSheetId="5">#REF!</definedName>
    <definedName name="ㄴㄹㅇㄴㅁㄹ">#REF!</definedName>
    <definedName name="ㄴㄹㅇㄴㅁㄹㅇㅁㄴㄻㅇㄴ" localSheetId="5">#REF!</definedName>
    <definedName name="ㄴㄹㅇㄴㅁㄹㅇㅁㄴㄻㅇㄴ">#REF!</definedName>
    <definedName name="ㄴ러ㅏ" localSheetId="5">#REF!</definedName>
    <definedName name="ㄴ러ㅏ">#REF!</definedName>
    <definedName name="ㄴㄺ" localSheetId="5">#REF!</definedName>
    <definedName name="ㄴㄺ">#REF!</definedName>
    <definedName name="ㄴㄻ" localSheetId="5">#REF!</definedName>
    <definedName name="ㄴㄻ">#REF!</definedName>
    <definedName name="ㄴㄻㄴㅇ" hidden="1">{#N/A,#N/A,FALSE,"조골재"}</definedName>
    <definedName name="ㄴㄻㄷㅈㄻㅈㅀ" localSheetId="5">#REF!</definedName>
    <definedName name="ㄴㄻㄷㅈㄻㅈㅀ">#REF!</definedName>
    <definedName name="ㄴㄻㄹ" localSheetId="5">#REF!</definedName>
    <definedName name="ㄴㄻㄹ">#REF!</definedName>
    <definedName name="ㄴㅀ" localSheetId="5" hidden="1">#REF!</definedName>
    <definedName name="ㄴㅀ" hidden="1">#REF!</definedName>
    <definedName name="ㄴㅁ" localSheetId="5" hidden="1">#REF!</definedName>
    <definedName name="ㄴㅁ" hidden="1">#REF!</definedName>
    <definedName name="ㄴㅁㄴㅇㄹ" localSheetId="5" hidden="1">#REF!</definedName>
    <definedName name="ㄴㅁㄴㅇㄹ" hidden="1">#REF!</definedName>
    <definedName name="ㄴㅁㄴㅇㅁ" localSheetId="5">#REF!</definedName>
    <definedName name="ㄴㅁㄴㅇㅁ">#REF!</definedName>
    <definedName name="ㄴㅁㄹㄴㅁㅇㄴㅇㅁㄹㄴ" hidden="1">{#N/A,#N/A,FALSE,"단가표지"}</definedName>
    <definedName name="ㄴㅁㄹㅇㄴㄹㅇㄴㅁㄹ" localSheetId="5">#REF!</definedName>
    <definedName name="ㄴㅁㄹㅇㄴㄹㅇㄴㅁㄹ">#REF!</definedName>
    <definedName name="ㄴㅁㄹㅇㄴㅁㄹㅇㄴㄻㄹ" localSheetId="5">#REF!</definedName>
    <definedName name="ㄴㅁㄹㅇㄴㅁㄹㅇㄴㄻㄹ">#REF!</definedName>
    <definedName name="ㄴㅁㄹㅈㄹ" localSheetId="5" hidden="1">#REF!</definedName>
    <definedName name="ㄴㅁㄹㅈㄹ" hidden="1">#REF!</definedName>
    <definedName name="ㄴㅁㄻㄴㅇㄹㅇㄴㄹ" hidden="1">{#N/A,"수불부",FALSE,"사급자재수불서";#N/A,"수불부",FALSE,"사급자재수불서"}</definedName>
    <definedName name="ㄴㅁㅁ" localSheetId="5">#REF!</definedName>
    <definedName name="ㄴㅁㅁ">#REF!</definedName>
    <definedName name="ㄴㅁㅁㄴㅁㄴㅁ" localSheetId="5">#REF!</definedName>
    <definedName name="ㄴㅁㅁㄴㅁㄴㅁ">#REF!</definedName>
    <definedName name="ㄴㅁㅇㄴㅁㄹㅇㄴㅁㄹㅇㄴㅁ" localSheetId="5">#REF!</definedName>
    <definedName name="ㄴㅁㅇㄴㅁㄹㅇㄴㅁㄹㅇㄴㅁ">#REF!</definedName>
    <definedName name="ㄴㅁㅇㄴㅁㅇ" hidden="1">{#N/A,#N/A,FALSE,"배수1"}</definedName>
    <definedName name="ㄴㅁㅇㄹ" localSheetId="5">#REF!</definedName>
    <definedName name="ㄴㅁㅇㄹ">#REF!</definedName>
    <definedName name="ㄴㅁㅇㄹㄴㅁㄹㅇㄴㄹㄴ" localSheetId="5">#REF!</definedName>
    <definedName name="ㄴㅁㅇㄹㄴㅁㄹㅇㄴㄹㄴ">#REF!</definedName>
    <definedName name="ㄴㅁㅇㄹㅇㄴㅁㄻㄴㄹ" localSheetId="5">#REF!</definedName>
    <definedName name="ㄴㅁㅇㄹㅇㄴㅁㄻㄴㄹ">#REF!</definedName>
    <definedName name="ㄴㅁㅇㄹㅇㅁㄴㄹㄴ" localSheetId="5">#REF!</definedName>
    <definedName name="ㄴㅁㅇㄹㅇㅁㄴㄹㄴ">#REF!</definedName>
    <definedName name="ㄴㅁㅇㄻㅇㄴㄹ" localSheetId="5">#REF!</definedName>
    <definedName name="ㄴㅁㅇㄻㅇㄴㄹ">#REF!</definedName>
    <definedName name="ㄴㅁㅇㅁ" localSheetId="5">#REF!</definedName>
    <definedName name="ㄴㅁㅇㅁ">#REF!</definedName>
    <definedName name="ㄴㅁㅇㅁㄴ" localSheetId="5" hidden="1">#REF!</definedName>
    <definedName name="ㄴㅁㅇㅁㄴ" hidden="1">#REF!</definedName>
    <definedName name="ㄴㅁㅇㅇㄴㅁ" localSheetId="5">#REF!</definedName>
    <definedName name="ㄴㅁㅇㅇㄴㅁ">#REF!</definedName>
    <definedName name="ㄴㅁㅇㅇㄴㅇ" localSheetId="5">#REF!</definedName>
    <definedName name="ㄴㅁㅇㅇㄴㅇ">#REF!</definedName>
    <definedName name="ㄴㅁㅇㅇㄴㅇㄴ" localSheetId="5">#REF!</definedName>
    <definedName name="ㄴㅁㅇㅇㄴㅇㄴ">#REF!</definedName>
    <definedName name="ㄴㅁㅈ" localSheetId="5">#REF!</definedName>
    <definedName name="ㄴㅁㅈ">#REF!</definedName>
    <definedName name="ㄴㅁㅍㅎㅇㅎㅎ" hidden="1">{#N/A,#N/A,FALSE,"혼합골재"}</definedName>
    <definedName name="ㄴㅁㅎㅈㅎㅁㅎ" hidden="1">{#N/A,#N/A,FALSE,"혼합골재"}</definedName>
    <definedName name="ㄴㅅㅎㅇㅎㄹㅇ" hidden="1">{#N/A,#N/A,FALSE,"배수2"}</definedName>
    <definedName name="ㄴㅇ" localSheetId="5">#REF!</definedName>
    <definedName name="ㄴㅇ">#REF!</definedName>
    <definedName name="ㄴㅇㄴㄴ" localSheetId="5">[11]!BlankMacro1</definedName>
    <definedName name="ㄴㅇㄴㄴ">[11]!BlankMacro1</definedName>
    <definedName name="ㄴㅇㄴㄴㅁㅁ" localSheetId="5">#REF!</definedName>
    <definedName name="ㄴㅇㄴㄴㅁㅁ">#REF!</definedName>
    <definedName name="ㄴㅇㄴㄹ">{"Book1","물양장설계서991221.xls"}</definedName>
    <definedName name="ㄴㅇㄴㅁ" localSheetId="5">#REF!</definedName>
    <definedName name="ㄴㅇㄴㅁ">#REF!</definedName>
    <definedName name="ㄴㅇㄴㅇ">#N/A</definedName>
    <definedName name="ㄴㅇㄴㅇㄴ" localSheetId="5">#REF!</definedName>
    <definedName name="ㄴㅇㄴㅇㄴ">#REF!</definedName>
    <definedName name="ㄴㅇㄴㅇㄴㄴ" localSheetId="5">#REF!</definedName>
    <definedName name="ㄴㅇㄴㅇㄴㄴ">#REF!</definedName>
    <definedName name="ㄴㅇㄴㅇㄴㅇㄴ" hidden="1">{#N/A,#N/A,FALSE,"배수1"}</definedName>
    <definedName name="ㄴㅇㄴㅇㅁ" localSheetId="5">#REF!</definedName>
    <definedName name="ㄴㅇㄴㅇㅁ">#REF!</definedName>
    <definedName name="ㄴㅇㄷ" localSheetId="5">#REF!</definedName>
    <definedName name="ㄴㅇㄷ">#REF!</definedName>
    <definedName name="ㄴㅇㄹ" localSheetId="5">#REF!</definedName>
    <definedName name="ㄴㅇㄹ">#REF!</definedName>
    <definedName name="ㄴㅇㄹ2" localSheetId="5">#REF!</definedName>
    <definedName name="ㄴㅇㄹ2">#REF!</definedName>
    <definedName name="ㄴㅇㄹ34" localSheetId="5">#REF!</definedName>
    <definedName name="ㄴㅇㄹ34">#REF!</definedName>
    <definedName name="ㄴㅇㄹ43ㅈㅁㄹ32" localSheetId="5">#REF!</definedName>
    <definedName name="ㄴㅇㄹ43ㅈㅁㄹ32">#REF!</definedName>
    <definedName name="ㄴㅇㄹㄴ" hidden="1">{#N/A,"수불부",FALSE,"사급자재수불서";#N/A,"수불부",FALSE,"사급자재수불서"}</definedName>
    <definedName name="ㄴㅇㄹㄴㄹ" hidden="1">{"'Sheet1'!$D$19","'Sheet1'!$B$22:$E$22"}</definedName>
    <definedName name="ㄴㅇㄹㄴㅇㄹㄴㅇㄹㄴㅇ" localSheetId="5">CHOOSE(#REF!,총괄수량표!공무1과,총괄수량표!공무2과)</definedName>
    <definedName name="ㄴㅇㄹㄴㅇㄹㄴㅇㄹㄴㅇ">CHOOSE(#REF!,[0]!공무1과,[0]!공무2과)</definedName>
    <definedName name="ㄴㅇㄹㄷ" localSheetId="5" hidden="1">#REF!</definedName>
    <definedName name="ㄴㅇㄹㄷ" hidden="1">#REF!</definedName>
    <definedName name="ㄴㅇㄹㅇㄴ" localSheetId="5">BLCH</definedName>
    <definedName name="ㄴㅇㄹㅇㄴ">BLCH</definedName>
    <definedName name="ㄴㅇㄹㅇㄶㅇ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ㅇㄹㅇㄷ" localSheetId="5">#REF!</definedName>
    <definedName name="ㄴㅇㄹㅇㄷ">#REF!</definedName>
    <definedName name="ㄴㅇㄹㅇㅁㄴㄹㅇㅁㄴㄹㅇㅁㄴ" localSheetId="5">#REF!</definedName>
    <definedName name="ㄴㅇㄹㅇㅁㄴㄹㅇㅁㄴㄹㅇㅁㄴ">#REF!</definedName>
    <definedName name="ㄴㅇㄹㅇㅎㄹ호호"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ㅇ로ㅠㅎ" hidden="1">{#N/A,#N/A,FALSE,"구조2"}</definedName>
    <definedName name="ㄴㅇ륜ㅇㄽ" localSheetId="5">#REF!</definedName>
    <definedName name="ㄴㅇ륜ㅇㄽ">#REF!</definedName>
    <definedName name="ㄴㅇㄻ" localSheetId="5">#REF!</definedName>
    <definedName name="ㄴㅇㄻ">#REF!</definedName>
    <definedName name="ㄴㅇㄻㄴㅇㄹ" hidden="1">{"'용역비'!$A$4:$C$8"}</definedName>
    <definedName name="ㄴㅇㅀ" hidden="1">{#N/A,#N/A,FALSE,"토공2"}</definedName>
    <definedName name="ㄴㅇㅀㅀ" localSheetId="5">#REF!</definedName>
    <definedName name="ㄴㅇㅀㅀ">#REF!</definedName>
    <definedName name="ㄴㅇㅁ" hidden="1">{#N/A,#N/A,TRUE,"총괄"}</definedName>
    <definedName name="ㄴㅇㅁㄹㄴㅇㅁ" localSheetId="5">#REF!</definedName>
    <definedName name="ㄴㅇㅁㄹㄴㅇㅁ">#REF!</definedName>
    <definedName name="ㄴㅇㅁㅁㄴㅇㄴㅇ" localSheetId="5">#REF!</definedName>
    <definedName name="ㄴㅇㅁㅁㄴㅇㄴㅇ">#REF!</definedName>
    <definedName name="ㄴㅇㅅ6ㄷ" localSheetId="5">#REF!</definedName>
    <definedName name="ㄴㅇㅅ6ㄷ">#REF!</definedName>
    <definedName name="ㄴㅇㅇ" localSheetId="5">#REF!</definedName>
    <definedName name="ㄴㅇㅇ">#REF!</definedName>
    <definedName name="ㄴㅇㅇㄹ" localSheetId="5">#REF!</definedName>
    <definedName name="ㄴㅇㅇㄹ">#REF!</definedName>
    <definedName name="ㄴㅇㅇㅇ" localSheetId="5">CHOOSE(#REF!,총괄수량표!공무1과,총괄수량표!공무2과)</definedName>
    <definedName name="ㄴㅇㅇㅇ">CHOOSE(#REF!,[0]!공무1과,[0]!공무2과)</definedName>
    <definedName name="ㄴㅇ초ㅠ" localSheetId="5">#REF!</definedName>
    <definedName name="ㄴㅇ초ㅠ">#REF!</definedName>
    <definedName name="ㄴㅇㅍ">#N/A</definedName>
    <definedName name="ㄴㅇㅎㄴㅇ" localSheetId="5" hidden="1">#REF!</definedName>
    <definedName name="ㄴㅇㅎㄴㅇ" hidden="1">#REF!</definedName>
    <definedName name="ㄴ아러" localSheetId="5">#REF!</definedName>
    <definedName name="ㄴ아러">#REF!</definedName>
    <definedName name="ㄴ아ㅣㅁㅇ">{"Book1","호안(별표&amp;부표).xls","box(최근).xls"}</definedName>
    <definedName name="ㄴ어ㅏㅑ" localSheetId="5">#REF!</definedName>
    <definedName name="ㄴ어ㅏㅑ">#REF!</definedName>
    <definedName name="ㄴ엄ㄴ" hidden="1">{#N/A,#N/A,FALSE,"집계";#N/A,#N/A,FALSE,"표지";#N/A,#N/A,FALSE,"터빈집계";#N/A,#N/A,FALSE,"터빈내역";#N/A,#N/A,FALSE,"주제어집계";#N/A,#N/A,FALSE,"주제어내역";#N/A,#N/A,FALSE,"보일러집계";#N/A,#N/A,FALSE,"보일러내역"}</definedName>
    <definedName name="ㄴ오ㅗㅇ홍ㅎ로" localSheetId="5">#REF!</definedName>
    <definedName name="ㄴ오ㅗㅇ홍ㅎ로">#REF!</definedName>
    <definedName name="ㄴ윤ㅇ" hidden="1">{#N/A,#N/A,FALSE,"전력간선"}</definedName>
    <definedName name="ㄴ이라ㅓ" localSheetId="5">#REF!</definedName>
    <definedName name="ㄴ이라ㅓ">#REF!</definedName>
    <definedName name="ㄴ젖ㄴ겆ㄱ" hidden="1">{#N/A,#N/A,FALSE,"조골재"}</definedName>
    <definedName name="ㄴㅌ" localSheetId="5">#REF!</definedName>
    <definedName name="ㄴㅌ">#REF!</definedName>
    <definedName name="ㄴ흂" hidden="1">{#N/A,#N/A,FALSE,"단가표지"}</definedName>
    <definedName name="나" localSheetId="5">#REF!</definedName>
    <definedName name="나">#REF!</definedName>
    <definedName name="나." localSheetId="5">#REF!</definedName>
    <definedName name="나.">#REF!</definedName>
    <definedName name="나._테니스장_관람석_설치공사" localSheetId="5">#REF!</definedName>
    <definedName name="나._테니스장_관람석_설치공사">#REF!</definedName>
    <definedName name="나.주거공단완충녹지시설물공" localSheetId="5">#REF!</definedName>
    <definedName name="나.주거공단완충녹지시설물공">#REF!</definedName>
    <definedName name="나1">#N/A</definedName>
    <definedName name="나2">#N/A</definedName>
    <definedName name="나3">#N/A</definedName>
    <definedName name="나4">#N/A</definedName>
    <definedName name="나5">#N/A</definedName>
    <definedName name="나6">#N/A</definedName>
    <definedName name="나7">#N/A</definedName>
    <definedName name="나8">#N/A</definedName>
    <definedName name="나간길이" localSheetId="5">#REF!</definedName>
    <definedName name="나간길이">#REF!</definedName>
    <definedName name="나나" localSheetId="5">#REF!</definedName>
    <definedName name="나나">#REF!</definedName>
    <definedName name="나나나" localSheetId="5">#REF!</definedName>
    <definedName name="나나나">#REF!</definedName>
    <definedName name="나나나나" localSheetId="5">#REF!</definedName>
    <definedName name="나나나나">#REF!</definedName>
    <definedName name="나나나나나">[0]!나나나나나</definedName>
    <definedName name="나나난" localSheetId="5">#REF!</definedName>
    <definedName name="나나난">#REF!</definedName>
    <definedName name="나나라라" localSheetId="5">#REF!</definedName>
    <definedName name="나나라라">#REF!</definedName>
    <definedName name="나라" localSheetId="5">#REF!</definedName>
    <definedName name="나라">#REF!</definedName>
    <definedName name="나라금융">#N/A</definedName>
    <definedName name="나라말" hidden="1">{#N/A,#N/A,FALSE,"혼합골재"}</definedName>
    <definedName name="나라종합금융">#N/A</definedName>
    <definedName name="나무" localSheetId="5">#REF!</definedName>
    <definedName name="나무">#REF!</definedName>
    <definedName name="나사" localSheetId="5">CHOOSE(#REF!,총괄수량표!공무1과,총괄수량표!공무2과)</definedName>
    <definedName name="나사">CHOOSE(#REF!,[0]!공무1과,[0]!공무2과)</definedName>
    <definedName name="나사관접합13노무비" localSheetId="5">#REF!</definedName>
    <definedName name="나사관접합13노무비">#REF!</definedName>
    <definedName name="나사관접합20노무비" localSheetId="5">#REF!</definedName>
    <definedName name="나사관접합20노무비">#REF!</definedName>
    <definedName name="나사관접합25노무비" localSheetId="5">#REF!</definedName>
    <definedName name="나사관접합25노무비">#REF!</definedName>
    <definedName name="나사관접합30노무비" localSheetId="5">#REF!</definedName>
    <definedName name="나사관접합30노무비">#REF!</definedName>
    <definedName name="나사관접합40노무비" localSheetId="5">#REF!</definedName>
    <definedName name="나사관접합40노무비">#REF!</definedName>
    <definedName name="나사관접합50노무비" localSheetId="5">#REF!</definedName>
    <definedName name="나사관접합50노무비">#REF!</definedName>
    <definedName name="나사못" localSheetId="5">#REF!</definedName>
    <definedName name="나사못">#REF!</definedName>
    <definedName name="나사식_이음" localSheetId="5">#REF!</definedName>
    <definedName name="나사식_이음">#REF!</definedName>
    <definedName name="나사접" localSheetId="5">CHOOSE(#REF!,총괄수량표!공무1과,총괄수량표!공무2과)</definedName>
    <definedName name="나사접">CHOOSE(#REF!,[0]!공무1과,[0]!공무2과)</definedName>
    <definedName name="나사접합" localSheetId="5">CHOOSE(#REF!,총괄수량표!공무1과,총괄수량표!공무2과)</definedName>
    <definedName name="나사접합">CHOOSE(#REF!,[0]!공무1과,[0]!공무2과)</definedName>
    <definedName name="나ㅏㅓ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ㅣ러재ㅑ" localSheetId="5">#REF!</definedName>
    <definedName name="나ㅣ러재ㅑ">#REF!</definedName>
    <definedName name="낙_석_방_지_망__개_소_별_명_세" localSheetId="5">#REF!</definedName>
    <definedName name="낙_석_방_지_망__개_소_별_명_세">#REF!</definedName>
    <definedName name="낙_석_방_지_책__개_소_별_명_세" localSheetId="5">#REF!</definedName>
    <definedName name="낙_석_방_지_책__개_소_별_명_세">#REF!</definedName>
    <definedName name="낙_석_방_지_책__수_량_집_계" localSheetId="5">#REF!</definedName>
    <definedName name="낙_석_방_지_책__수_량_집_계">#REF!</definedName>
    <definedName name="낙거" localSheetId="5">#REF!</definedName>
    <definedName name="낙거">#REF!</definedName>
    <definedName name="낙교개수" localSheetId="5">#REF!</definedName>
    <definedName name="낙교개수">#REF!</definedName>
    <definedName name="낙단거" localSheetId="5">#REF!</definedName>
    <definedName name="낙단거">#REF!</definedName>
    <definedName name="낙단콘" localSheetId="5">#REF!</definedName>
    <definedName name="낙단콘">#REF!</definedName>
    <definedName name="낙상홍" localSheetId="5">#REF!</definedName>
    <definedName name="낙상홍">#REF!</definedName>
    <definedName name="낙상홍1004" localSheetId="5">#REF!</definedName>
    <definedName name="낙상홍1004">#REF!</definedName>
    <definedName name="낙상홍1506" localSheetId="5">#REF!</definedName>
    <definedName name="낙상홍1506">#REF!</definedName>
    <definedName name="낙상홍1808" localSheetId="5">#REF!</definedName>
    <definedName name="낙상홍1808">#REF!</definedName>
    <definedName name="낙상홍2010" localSheetId="5">#REF!</definedName>
    <definedName name="낙상홍2010">#REF!</definedName>
    <definedName name="낙상홍2515" localSheetId="5">#REF!</definedName>
    <definedName name="낙상홍2515">#REF!</definedName>
    <definedName name="낙석기초" localSheetId="5">#REF!</definedName>
    <definedName name="낙석기초">#REF!</definedName>
    <definedName name="낙석단위" localSheetId="5">#REF!</definedName>
    <definedName name="낙석단위">#REF!</definedName>
    <definedName name="낙석방지망개소별명세" localSheetId="5">#REF!</definedName>
    <definedName name="낙석방지망개소별명세">#REF!</definedName>
    <definedName name="낙석방지책">{"Book1","부대-(표지판,데리,가드).xls","부대-(낙,차,중분대).xls"}</definedName>
    <definedName name="낙석방지책개소별명세" localSheetId="5">#REF!</definedName>
    <definedName name="낙석방지책개소별명세">#REF!</definedName>
    <definedName name="낙석방지책단위수량" localSheetId="5">#REF!</definedName>
    <definedName name="낙석방지책단위수량">#REF!</definedName>
    <definedName name="낙석방지책수량집계" localSheetId="5">#REF!</definedName>
    <definedName name="낙석방지책수량집계">#REF!</definedName>
    <definedName name="낙우송6노무" localSheetId="5">#REF!</definedName>
    <definedName name="낙우송6노무">#REF!</definedName>
    <definedName name="낙우송6재료" localSheetId="5">#REF!</definedName>
    <definedName name="낙우송6재료">#REF!</definedName>
    <definedName name="낙우송8노무" localSheetId="5">#REF!</definedName>
    <definedName name="낙우송8노무">#REF!</definedName>
    <definedName name="낙우송8재료" localSheetId="5">#REF!</definedName>
    <definedName name="낙우송8재료">#REF!</definedName>
    <definedName name="낙우송R10" localSheetId="5">#REF!</definedName>
    <definedName name="낙우송R10">#REF!</definedName>
    <definedName name="낙우송R12" localSheetId="5">#REF!</definedName>
    <definedName name="낙우송R12">#REF!</definedName>
    <definedName name="낙우송R5" localSheetId="5">#REF!</definedName>
    <definedName name="낙우송R5">#REF!</definedName>
    <definedName name="낙우송R6" localSheetId="5">#REF!</definedName>
    <definedName name="낙우송R6">#REF!</definedName>
    <definedName name="낙우송R8" localSheetId="5">#REF!</definedName>
    <definedName name="낙우송R8">#REF!</definedName>
    <definedName name="낙중" localSheetId="5">#REF!</definedName>
    <definedName name="낙중">#REF!</definedName>
    <definedName name="낙중거" localSheetId="5">#REF!</definedName>
    <definedName name="낙중거">#REF!</definedName>
    <definedName name="낙중콘" localSheetId="5">#REF!</definedName>
    <definedName name="낙중콘">#REF!</definedName>
    <definedName name="낙차" localSheetId="5">#REF!</definedName>
    <definedName name="낙차">#REF!</definedName>
    <definedName name="낙차공" hidden="1">{#N/A,#N/A,FALSE,"2~8번"}</definedName>
    <definedName name="낙차보설치위치" localSheetId="5">#REF!</definedName>
    <definedName name="낙차보설치위치">#REF!</definedName>
    <definedName name="낙착율" localSheetId="5">#REF!</definedName>
    <definedName name="낙착율">#REF!</definedName>
    <definedName name="낙착율2" localSheetId="5">#REF!</definedName>
    <definedName name="낙착율2">#REF!</definedName>
    <definedName name="낙찰" localSheetId="5">#REF!</definedName>
    <definedName name="낙찰">#REF!</definedName>
    <definedName name="낙찰가">#N/A</definedName>
    <definedName name="낙찰내역" hidden="1">{"'단계별시설공사비'!$A$3:$K$51"}</definedName>
    <definedName name="낙찰률" localSheetId="5">#REF!</definedName>
    <definedName name="낙찰률">#REF!</definedName>
    <definedName name="낙찰율" localSheetId="5">#REF!</definedName>
    <definedName name="낙찰율">#REF!</definedName>
    <definedName name="낙찰율적용가" localSheetId="5">#REF!</definedName>
    <definedName name="낙찰율적용가">#REF!</definedName>
    <definedName name="낙책">{"Book1","부대-(표지판,데리,가드).xls","부대-(낙,차,중분대).xls"}</definedName>
    <definedName name="낙초" localSheetId="5">#REF!</definedName>
    <definedName name="낙초">#REF!</definedName>
    <definedName name="낙총거" localSheetId="5">#REF!</definedName>
    <definedName name="낙총거">#REF!</definedName>
    <definedName name="낙총콘" localSheetId="5">#REF!</definedName>
    <definedName name="낙총콘">#REF!</definedName>
    <definedName name="낙하물방지" localSheetId="5">#REF!</definedName>
    <definedName name="낙하물방지">#REF!</definedName>
    <definedName name="낙하물방지." localSheetId="5">#REF!</definedName>
    <definedName name="낙하물방지.">#REF!</definedName>
    <definedName name="낙하물방지공" localSheetId="5">#REF!</definedName>
    <definedName name="낙하물방지공">#REF!</definedName>
    <definedName name="난" localSheetId="5">#REF!</definedName>
    <definedName name="난">#REF!</definedName>
    <definedName name="난_경" localSheetId="5">#REF!</definedName>
    <definedName name="난_경">#REF!</definedName>
    <definedName name="난_수" localSheetId="5">#REF!</definedName>
    <definedName name="난_수">#REF!</definedName>
    <definedName name="난간" localSheetId="5">#REF!</definedName>
    <definedName name="난간">#REF!</definedName>
    <definedName name="난방">{"서울냉천 3차( 5. 6-7).xls","Sheet1"}</definedName>
    <definedName name="난이도" localSheetId="5">#REF!</definedName>
    <definedName name="난이도">#REF!</definedName>
    <definedName name="날1거3회자0" localSheetId="5">#REF!</definedName>
    <definedName name="날1거3회자0">#REF!</definedName>
    <definedName name="날1동바리" localSheetId="5">#REF!</definedName>
    <definedName name="날1동바리">#REF!</definedName>
    <definedName name="날1배면방수" localSheetId="5">#REF!</definedName>
    <definedName name="날1배면방수">#REF!</definedName>
    <definedName name="날1스페이셔" localSheetId="5">#REF!</definedName>
    <definedName name="날1스페이셔">#REF!</definedName>
    <definedName name="날1콘240" localSheetId="5">#REF!</definedName>
    <definedName name="날1콘240">#REF!</definedName>
    <definedName name="날2거3회자0" localSheetId="5">#REF!</definedName>
    <definedName name="날2거3회자0">#REF!</definedName>
    <definedName name="날2동바리" localSheetId="5">#REF!</definedName>
    <definedName name="날2동바리">#REF!</definedName>
    <definedName name="날2배면방수" localSheetId="5">#REF!</definedName>
    <definedName name="날2배면방수">#REF!</definedName>
    <definedName name="날2스페이셔" localSheetId="5">#REF!</definedName>
    <definedName name="날2스페이셔">#REF!</definedName>
    <definedName name="날2콘240" localSheetId="5">#REF!</definedName>
    <definedName name="날2콘240">#REF!</definedName>
    <definedName name="날개" localSheetId="5">#REF!</definedName>
    <definedName name="날개">#REF!</definedName>
    <definedName name="날개벽" localSheetId="5">#REF!</definedName>
    <definedName name="날개벽">#REF!</definedName>
    <definedName name="날개벽1" localSheetId="5">#REF!</definedName>
    <definedName name="날개벽1">#REF!</definedName>
    <definedName name="날개벽11" localSheetId="5">#REF!</definedName>
    <definedName name="날개벽11">#REF!</definedName>
    <definedName name="날개벽2" localSheetId="5">#REF!</definedName>
    <definedName name="날개벽2">#REF!</definedName>
    <definedName name="날개벽3" localSheetId="5">#REF!</definedName>
    <definedName name="날개벽3">#REF!</definedName>
    <definedName name="날개벽기초" localSheetId="5">#REF!</definedName>
    <definedName name="날개벽기초">#REF!</definedName>
    <definedName name="날개벽길이1" localSheetId="5">#REF!</definedName>
    <definedName name="날개벽길이1">#REF!</definedName>
    <definedName name="날개벽길이2" localSheetId="5">#REF!</definedName>
    <definedName name="날개벽길이2">#REF!</definedName>
    <definedName name="날개벽두께" localSheetId="5">#REF!</definedName>
    <definedName name="날개벽두께">#REF!</definedName>
    <definedName name="날개벽두께1" localSheetId="5">#REF!</definedName>
    <definedName name="날개벽두께1">#REF!</definedName>
    <definedName name="날개벽두께2" localSheetId="5">#REF!</definedName>
    <definedName name="날개벽두께2">#REF!</definedName>
    <definedName name="날개벽스치로폴길이" localSheetId="5">#REF!</definedName>
    <definedName name="날개벽스치로폴길이">#REF!</definedName>
    <definedName name="날개벽전단철근간격" localSheetId="5">#REF!</definedName>
    <definedName name="날개벽전단철근간격">#REF!</definedName>
    <definedName name="날개벽토공" localSheetId="5">#REF!</definedName>
    <definedName name="날개벽토공">#REF!</definedName>
    <definedName name="날개벽토공수량1" localSheetId="5">#REF!</definedName>
    <definedName name="날개벽토공수량1">#REF!</definedName>
    <definedName name="날개벽피복" localSheetId="5">#REF!</definedName>
    <definedName name="날개벽피복">#REF!</definedName>
    <definedName name="날짜" localSheetId="5">#REF!</definedName>
    <definedName name="날짜">#REF!</definedName>
    <definedName name="날철" localSheetId="5">#REF!</definedName>
    <definedName name="날철">#REF!</definedName>
    <definedName name="남남" localSheetId="5" hidden="1">#REF!</definedName>
    <definedName name="남남" hidden="1">#REF!</definedName>
    <definedName name="남덕" localSheetId="5">BlankMacro1</definedName>
    <definedName name="남덕">BlankMacro1</definedName>
    <definedName name="남산">[0]!남산</definedName>
    <definedName name="남산1호" localSheetId="5">#REF!</definedName>
    <definedName name="남산1호">#REF!</definedName>
    <definedName name="남산2호" localSheetId="5">#REF!</definedName>
    <definedName name="남산2호">#REF!</definedName>
    <definedName name="남산내역" localSheetId="5">BlankMacro1</definedName>
    <definedName name="남산내역">BlankMacro1</definedName>
    <definedName name="남양" hidden="1">{#N/A,#N/A,FALSE,"혼합골재"}</definedName>
    <definedName name="남천H1.2" localSheetId="5">#REF!</definedName>
    <definedName name="남천H1.2">#REF!</definedName>
    <definedName name="납부" localSheetId="5">#REF!</definedName>
    <definedName name="납부">#REF!</definedName>
    <definedName name="납부일" localSheetId="5">#REF!</definedName>
    <definedName name="납부일">#REF!</definedName>
    <definedName name="낭" localSheetId="5">#REF!</definedName>
    <definedName name="낭">#REF!</definedName>
    <definedName name="낭ㄹ" localSheetId="5">#REF!</definedName>
    <definedName name="낭ㄹ">#REF!</definedName>
    <definedName name="내" localSheetId="5">#REF!</definedName>
    <definedName name="내">#REF!</definedName>
    <definedName name="내.전" localSheetId="5">#REF!</definedName>
    <definedName name="내.전">#REF!</definedName>
    <definedName name="내___장___공" localSheetId="5">#REF!</definedName>
    <definedName name="내___장___공">#REF!</definedName>
    <definedName name="내_선__전_공" localSheetId="5">#REF!</definedName>
    <definedName name="내_선__전_공">#REF!</definedName>
    <definedName name="내공" localSheetId="5">#REF!</definedName>
    <definedName name="내공">#REF!</definedName>
    <definedName name="내공H" localSheetId="5">#REF!</definedName>
    <definedName name="내공H">#REF!</definedName>
    <definedName name="내공V" localSheetId="5">#REF!</definedName>
    <definedName name="내공V">#REF!</definedName>
    <definedName name="내공넓이" localSheetId="5">#REF!</definedName>
    <definedName name="내공넓이">#REF!</definedName>
    <definedName name="내공높이" localSheetId="5">#REF!</definedName>
    <definedName name="내공높이">#REF!</definedName>
    <definedName name="내높" localSheetId="5">#REF!</definedName>
    <definedName name="내높">#REF!</definedName>
    <definedName name="내면보수차경비" localSheetId="5">#REF!</definedName>
    <definedName name="내면보수차경비">#REF!</definedName>
    <definedName name="내면보수차계" localSheetId="5">#REF!</definedName>
    <definedName name="내면보수차계">#REF!</definedName>
    <definedName name="내면보수차인건비" localSheetId="5">#REF!</definedName>
    <definedName name="내면보수차인건비">#REF!</definedName>
    <definedName name="내면보수차재료비" localSheetId="5">#REF!</definedName>
    <definedName name="내면보수차재료비">#REF!</definedName>
    <definedName name="내민식" localSheetId="5">#REF!</definedName>
    <definedName name="내민식">#REF!</definedName>
    <definedName name="내벽" localSheetId="5">#REF!</definedName>
    <definedName name="내벽">#REF!</definedName>
    <definedName name="내벽갯수" localSheetId="5">#REF!</definedName>
    <definedName name="내벽갯수">#REF!</definedName>
    <definedName name="내부비계경" localSheetId="5">#REF!</definedName>
    <definedName name="내부비계경">#REF!</definedName>
    <definedName name="내부비계노" localSheetId="5">#REF!</definedName>
    <definedName name="내부비계노">#REF!</definedName>
    <definedName name="내부비계재" localSheetId="5">#REF!</definedName>
    <definedName name="내부비계재">#REF!</definedName>
    <definedName name="내부비포장" localSheetId="5">#REF!</definedName>
    <definedName name="내부비포장">#REF!</definedName>
    <definedName name="내부연장" localSheetId="5">#REF!</definedName>
    <definedName name="내부연장">#REF!</definedName>
    <definedName name="내부코너패널" localSheetId="5">#REF!</definedName>
    <definedName name="내부코너패널">#REF!</definedName>
    <definedName name="내부콘" localSheetId="5">#REF!</definedName>
    <definedName name="내부콘">#REF!</definedName>
    <definedName name="내부포장" localSheetId="5">#REF!</definedName>
    <definedName name="내부포장">#REF!</definedName>
    <definedName name="내선" localSheetId="5">#REF!</definedName>
    <definedName name="내선">#REF!</definedName>
    <definedName name="내선1" localSheetId="5">#REF!</definedName>
    <definedName name="내선1">#REF!</definedName>
    <definedName name="내선전공" localSheetId="5">#REF!</definedName>
    <definedName name="내선전공">#REF!</definedName>
    <definedName name="내선전공001" localSheetId="5">#REF!</definedName>
    <definedName name="내선전공001">#REF!</definedName>
    <definedName name="내선전공002" localSheetId="5">#REF!</definedName>
    <definedName name="내선전공002">#REF!</definedName>
    <definedName name="내선전공011" localSheetId="5">#REF!</definedName>
    <definedName name="내선전공011">#REF!</definedName>
    <definedName name="내선전공012" localSheetId="5">#REF!</definedName>
    <definedName name="내선전공012">#REF!</definedName>
    <definedName name="내선전공982" localSheetId="5">#REF!</definedName>
    <definedName name="내선전공982">#REF!</definedName>
    <definedName name="내선전공991" localSheetId="5">#REF!</definedName>
    <definedName name="내선전공991">#REF!</definedName>
    <definedName name="내선전공992" localSheetId="5">#REF!</definedName>
    <definedName name="내선전공992">#REF!</definedName>
    <definedName name="내수합판" localSheetId="5">#REF!</definedName>
    <definedName name="내수합판">#REF!</definedName>
    <definedName name="내역" localSheetId="5">#REF!</definedName>
    <definedName name="내역">#REF!</definedName>
    <definedName name="내역_" localSheetId="5">#REF!</definedName>
    <definedName name="내역_">#REF!</definedName>
    <definedName name="내역1" localSheetId="5">#REF!</definedName>
    <definedName name="내역1">#REF!</definedName>
    <definedName name="내역2" localSheetId="5">#REF!</definedName>
    <definedName name="내역2">#REF!</definedName>
    <definedName name="내역3" localSheetId="5">CHOOSE(#REF!,총괄수량표!공무1과,총괄수량표!공무2과)</definedName>
    <definedName name="내역3">CHOOSE(#REF!,[0]!공무1과,[0]!공무2과)</definedName>
    <definedName name="내역329" localSheetId="5">BlankMacro1</definedName>
    <definedName name="내역329">BlankMacro1</definedName>
    <definedName name="내역3월29일" localSheetId="5">BlankMacro1</definedName>
    <definedName name="내역3월29일">BlankMacro1</definedName>
    <definedName name="내역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역갑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역번호" localSheetId="5">#REF!</definedName>
    <definedName name="내역번호">#REF!</definedName>
    <definedName name="내역샘플" localSheetId="5">BlankMacro1</definedName>
    <definedName name="내역샘플">BlankMacro1</definedName>
    <definedName name="내역서" localSheetId="5">#REF!</definedName>
    <definedName name="내역서">#REF!</definedName>
    <definedName name="내역서1" localSheetId="5">CHOOSE(#REF!,총괄수량표!공무1과,총괄수량표!공무2과)</definedName>
    <definedName name="내역서1">CHOOSE(#REF!,[0]!공무1과,[0]!공무2과)</definedName>
    <definedName name="내역서2" hidden="1">{"'단계별시설공사비'!$A$3:$K$51"}</definedName>
    <definedName name="내역서3" localSheetId="5">#REF!</definedName>
    <definedName name="내역서3">#REF!</definedName>
    <definedName name="내역서4" localSheetId="5">BlankMacro1</definedName>
    <definedName name="내역서4">BlankMacro1</definedName>
    <definedName name="내역서5" localSheetId="5">BlankMacro1</definedName>
    <definedName name="내역서5">BlankMacro1</definedName>
    <definedName name="내역서갑지" hidden="1">{#N/A,#N/A,FALSE,"전력간선"}</definedName>
    <definedName name="내역서갑지1" hidden="1">{#N/A,#N/A,FALSE,"전력간선"}</definedName>
    <definedName name="내역서갑지2" hidden="1">{#N/A,#N/A,FALSE,"전력간선"}</definedName>
    <definedName name="내역서갑지3" hidden="1">{#N/A,#N/A,FALSE,"전력간선"}</definedName>
    <definedName name="내역서갑지4" hidden="1">{#N/A,#N/A,FALSE,"전력간선"}</definedName>
    <definedName name="내역서갑지5" hidden="1">{#N/A,#N/A,FALSE,"전력간선"}</definedName>
    <definedName name="내역서갑지6" hidden="1">{#N/A,#N/A,FALSE,"전력간선"}</definedName>
    <definedName name="내역서갑지7" hidden="1">{#N/A,#N/A,FALSE,"전력간선"}</definedName>
    <definedName name="내역서갑지8" hidden="1">{#N/A,#N/A,FALSE,"전력간선"}</definedName>
    <definedName name="내역서갑지9" hidden="1">{#N/A,#N/A,FALSE,"전력간선"}</definedName>
    <definedName name="내역서다" localSheetId="5">BlankMacro1</definedName>
    <definedName name="내역서다">BlankMacro1</definedName>
    <definedName name="내역서변경" localSheetId="5">#REF!</definedName>
    <definedName name="내역서변경">#REF!</definedName>
    <definedName name="내역서을지" localSheetId="5">#REF!</definedName>
    <definedName name="내역서을지">#REF!</definedName>
    <definedName name="내역서입니다" hidden="1">{#N/A,#N/A,TRUE,"1";#N/A,#N/A,TRUE,"2";#N/A,#N/A,TRUE,"3";#N/A,#N/A,TRUE,"4";#N/A,#N/A,TRUE,"5";#N/A,#N/A,TRUE,"6";#N/A,#N/A,TRUE,"7"}</definedName>
    <definedName name="내역서총괄" localSheetId="5">#REF!</definedName>
    <definedName name="내역서총괄">#REF!</definedName>
    <definedName name="내역서표지" localSheetId="5">#REF!</definedName>
    <definedName name="내역서표지">#REF!</definedName>
    <definedName name="내역서표지1" localSheetId="5">#REF!</definedName>
    <definedName name="내역서표지1">#REF!</definedName>
    <definedName name="내역용지" localSheetId="5">#REF!</definedName>
    <definedName name="내역용지">#REF!</definedName>
    <definedName name="내역웃기네" localSheetId="5">BlankMacro1</definedName>
    <definedName name="내역웃기네">BlankMacro1</definedName>
    <definedName name="내역집계표">[32]지주토목내역서!$B$4:$N$4</definedName>
    <definedName name="내역표지" localSheetId="5">#REF!</definedName>
    <definedName name="내역표지">#REF!</definedName>
    <definedName name="내역표지2" localSheetId="5">#REF!</definedName>
    <definedName name="내역표지2">#REF!</definedName>
    <definedName name="내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공" localSheetId="5">#REF!</definedName>
    <definedName name="내장공">#REF!</definedName>
    <definedName name="내장공001" localSheetId="5">#REF!</definedName>
    <definedName name="내장공001">#REF!</definedName>
    <definedName name="내장공002" localSheetId="5">#REF!</definedName>
    <definedName name="내장공002">#REF!</definedName>
    <definedName name="내장공011" localSheetId="5">#REF!</definedName>
    <definedName name="내장공011">#REF!</definedName>
    <definedName name="내장공012" localSheetId="5">#REF!</definedName>
    <definedName name="내장공012">#REF!</definedName>
    <definedName name="내장공982" localSheetId="5">#REF!</definedName>
    <definedName name="내장공982">#REF!</definedName>
    <definedName name="내장공991" localSheetId="5">#REF!</definedName>
    <definedName name="내장공991">#REF!</definedName>
    <definedName name="내장공992" localSheetId="5">#REF!</definedName>
    <definedName name="내장공992">#REF!</definedName>
    <definedName name="내전" localSheetId="5">#REF!</definedName>
    <definedName name="내전">#REF!</definedName>
    <definedName name="내전전공" localSheetId="5">#REF!</definedName>
    <definedName name="내전전공">#REF!</definedName>
    <definedName name="내지" hidden="1">{#N/A,#N/A,FALSE,"속도"}</definedName>
    <definedName name="내진" localSheetId="5">#REF!</definedName>
    <definedName name="내진">#REF!</definedName>
    <definedName name="낵역4" localSheetId="5">#REF!</definedName>
    <definedName name="낵역4">#REF!</definedName>
    <definedName name="너" localSheetId="5">#REF!</definedName>
    <definedName name="너">#REF!</definedName>
    <definedName name="넝마" localSheetId="5">#REF!</definedName>
    <definedName name="넝마">#REF!</definedName>
    <definedName name="넣러" hidden="1">{#N/A,#N/A,FALSE,"표지목차"}</definedName>
    <definedName name="네트" localSheetId="5">#REF!</definedName>
    <definedName name="네트">#REF!</definedName>
    <definedName name="년내역표" localSheetId="5">ErrorHandler_1</definedName>
    <definedName name="년내역표">ErrorHandler_1</definedName>
    <definedName name="년도초98" localSheetId="5">#REF!</definedName>
    <definedName name="년도초98">#REF!</definedName>
    <definedName name="년도초99" localSheetId="5">#REF!</definedName>
    <definedName name="년도초99">#REF!</definedName>
    <definedName name="녭" localSheetId="5" hidden="1">#REF!</definedName>
    <definedName name="녭" hidden="1">#REF!</definedName>
    <definedName name="노" localSheetId="5">#REF!</definedName>
    <definedName name="노">#REF!</definedName>
    <definedName name="노___즐___공" localSheetId="5">#REF!</definedName>
    <definedName name="노___즐___공">#REF!</definedName>
    <definedName name="노__무__비" localSheetId="5">#REF!</definedName>
    <definedName name="노__무__비">#REF!</definedName>
    <definedName name="노_면_표_시_개_소_별_명_세" localSheetId="5">#REF!</definedName>
    <definedName name="노_면_표_시_개_소_별_명_세">#REF!</definedName>
    <definedName name="노1" localSheetId="5">#REF!</definedName>
    <definedName name="노1">#REF!</definedName>
    <definedName name="노2" localSheetId="5">#REF!</definedName>
    <definedName name="노2">#REF!</definedName>
    <definedName name="노3" localSheetId="5">#REF!</definedName>
    <definedName name="노3">#REF!</definedName>
    <definedName name="노4" localSheetId="5">#REF!</definedName>
    <definedName name="노4">#REF!</definedName>
    <definedName name="노5" localSheetId="5">#REF!</definedName>
    <definedName name="노5">#REF!</definedName>
    <definedName name="노6" localSheetId="5">#REF!</definedName>
    <definedName name="노6">#REF!</definedName>
    <definedName name="노9502" localSheetId="5">[4]산정표!#REF!</definedName>
    <definedName name="노9502">[4]산정표!#REF!</definedName>
    <definedName name="노가다십장" hidden="1">{"'별표'!$N$220"}</definedName>
    <definedName name="노경" localSheetId="5">#REF!</definedName>
    <definedName name="노경">#REF!</definedName>
    <definedName name="노계1" localSheetId="5">BLCH</definedName>
    <definedName name="노계1">BLCH</definedName>
    <definedName name="노곡1호" localSheetId="5">#REF!</definedName>
    <definedName name="노곡1호">#REF!</definedName>
    <definedName name="노곡2호" localSheetId="5">#REF!</definedName>
    <definedName name="노곡2호">#REF!</definedName>
    <definedName name="노곡3호" localSheetId="5">#REF!</definedName>
    <definedName name="노곡3호">#REF!</definedName>
    <definedName name="노곡4호" localSheetId="5">#REF!</definedName>
    <definedName name="노곡4호">#REF!</definedName>
    <definedName name="노곡가도교" localSheetId="5">#REF!</definedName>
    <definedName name="노곡가도교">#REF!</definedName>
    <definedName name="노곡교" localSheetId="5">#REF!</definedName>
    <definedName name="노곡교">#REF!</definedName>
    <definedName name="노니" localSheetId="5" hidden="1">#REF!</definedName>
    <definedName name="노니" hidden="1">#REF!</definedName>
    <definedName name="노단" localSheetId="5">#REF!</definedName>
    <definedName name="노단">#REF!</definedName>
    <definedName name="노단가" localSheetId="5">#REF!</definedName>
    <definedName name="노단가">#REF!</definedName>
    <definedName name="노르웨이R12" localSheetId="5">#REF!</definedName>
    <definedName name="노르웨이R12">#REF!</definedName>
    <definedName name="노르웨이R15" localSheetId="5">#REF!</definedName>
    <definedName name="노르웨이R15">#REF!</definedName>
    <definedName name="노르웨이R4" localSheetId="5">#REF!</definedName>
    <definedName name="노르웨이R4">#REF!</definedName>
    <definedName name="노르웨이R5" localSheetId="5">#REF!</definedName>
    <definedName name="노르웨이R5">#REF!</definedName>
    <definedName name="노르웨이R6" localSheetId="5">#REF!</definedName>
    <definedName name="노르웨이R6">#REF!</definedName>
    <definedName name="노르웨이R8" localSheetId="5">#REF!</definedName>
    <definedName name="노르웨이R8">#REF!</definedName>
    <definedName name="노말밴드" localSheetId="5">#REF!</definedName>
    <definedName name="노말밴드">#REF!</definedName>
    <definedName name="노면1" localSheetId="5">#REF!</definedName>
    <definedName name="노면1">#REF!</definedName>
    <definedName name="노면고르기" localSheetId="5">#REF!</definedName>
    <definedName name="노면고르기">#REF!</definedName>
    <definedName name="노면파쇄5경비" localSheetId="5">#REF!</definedName>
    <definedName name="노면파쇄5경비">#REF!</definedName>
    <definedName name="노면파쇄5계" localSheetId="5">#REF!</definedName>
    <definedName name="노면파쇄5계">#REF!</definedName>
    <definedName name="노면파쇄5노무비" localSheetId="5">#REF!</definedName>
    <definedName name="노면파쇄5노무비">#REF!</definedName>
    <definedName name="노면파쇄5재료비" localSheetId="5">#REF!</definedName>
    <definedName name="노면파쇄5재료비">#REF!</definedName>
    <definedName name="노면파쇄7경비" localSheetId="5">#REF!</definedName>
    <definedName name="노면파쇄7경비">#REF!</definedName>
    <definedName name="노면파쇄7계" localSheetId="5">#REF!</definedName>
    <definedName name="노면파쇄7계">#REF!</definedName>
    <definedName name="노면파쇄7노무비" localSheetId="5">#REF!</definedName>
    <definedName name="노면파쇄7노무비">#REF!</definedName>
    <definedName name="노면파쇄7재료비" localSheetId="5">#REF!</definedName>
    <definedName name="노면파쇄7재료비">#REF!</definedName>
    <definedName name="노면파쇄기1.0계" localSheetId="5">#REF!</definedName>
    <definedName name="노면파쇄기1.0계">#REF!</definedName>
    <definedName name="노면파쇄기2.0경비" localSheetId="5">#REF!</definedName>
    <definedName name="노면파쇄기2.0경비">#REF!</definedName>
    <definedName name="노면파쇄기2.0계" localSheetId="5">#REF!</definedName>
    <definedName name="노면파쇄기2.0계">#REF!</definedName>
    <definedName name="노면파쇄기2.0노무비" localSheetId="5">#REF!</definedName>
    <definedName name="노면파쇄기2.0노무비">#REF!</definedName>
    <definedName name="노면파쇄기2.0재료비" localSheetId="5">#REF!</definedName>
    <definedName name="노면파쇄기2.0재료비">#REF!</definedName>
    <definedName name="노면표시" localSheetId="5">#REF!</definedName>
    <definedName name="노면표시">#REF!</definedName>
    <definedName name="노면표시개소별명세" localSheetId="5">#REF!</definedName>
    <definedName name="노면표시개소별명세">#REF!</definedName>
    <definedName name="노무" localSheetId="5">#REF!</definedName>
    <definedName name="노무">#REF!</definedName>
    <definedName name="노무1" localSheetId="5">#REF!</definedName>
    <definedName name="노무1">#REF!</definedName>
    <definedName name="노무11" localSheetId="5">#REF!</definedName>
    <definedName name="노무11">#REF!</definedName>
    <definedName name="노무12" localSheetId="5">#REF!</definedName>
    <definedName name="노무12">#REF!</definedName>
    <definedName name="노무13" localSheetId="5">#REF!</definedName>
    <definedName name="노무13">#REF!</definedName>
    <definedName name="노무14" localSheetId="5">#REF!</definedName>
    <definedName name="노무14">#REF!</definedName>
    <definedName name="노무2" localSheetId="5">#REF!</definedName>
    <definedName name="노무2">#REF!</definedName>
    <definedName name="노무3" localSheetId="5">#REF!</definedName>
    <definedName name="노무3">#REF!</definedName>
    <definedName name="노무4" localSheetId="5">#REF!</definedName>
    <definedName name="노무4">#REF!</definedName>
    <definedName name="노무공량" localSheetId="5">#REF!</definedName>
    <definedName name="노무공량">#REF!</definedName>
    <definedName name="노무기준" localSheetId="5">#REF!</definedName>
    <definedName name="노무기준">#REF!</definedName>
    <definedName name="노무비" localSheetId="5">#REF!</definedName>
    <definedName name="노무비">#REF!</definedName>
    <definedName name="勞務費" localSheetId="5">#REF!</definedName>
    <definedName name="勞務費">#REF!</definedName>
    <definedName name="노무비1" localSheetId="5">#REF!</definedName>
    <definedName name="노무비1">#REF!</definedName>
    <definedName name="노무비계" localSheetId="5">#REF!</definedName>
    <definedName name="노무비계">#REF!</definedName>
    <definedName name="노무비교" localSheetId="5">#REF!</definedName>
    <definedName name="노무비교">#REF!</definedName>
    <definedName name="노무비금액" localSheetId="5">#REF!</definedName>
    <definedName name="노무비금액">#REF!</definedName>
    <definedName name="노무비금액2" localSheetId="5">#REF!</definedName>
    <definedName name="노무비금액2">#REF!</definedName>
    <definedName name="노무비단가" localSheetId="5">#REF!</definedName>
    <definedName name="노무비단가">#REF!</definedName>
    <definedName name="노무비단가2" localSheetId="5">#REF!</definedName>
    <definedName name="노무비단가2">#REF!</definedName>
    <definedName name="노무비단가산출서" localSheetId="5" hidden="1">#REF!</definedName>
    <definedName name="노무비단가산출서" hidden="1">#REF!</definedName>
    <definedName name="노무비선택" localSheetId="5">#REF!</definedName>
    <definedName name="노무비선택">#REF!</definedName>
    <definedName name="노무비율" localSheetId="5">#REF!</definedName>
    <definedName name="노무비율">#REF!</definedName>
    <definedName name="노무비합" localSheetId="5">#REF!</definedName>
    <definedName name="노무비합">#REF!</definedName>
    <definedName name="노무비합계" localSheetId="5">#REF!</definedName>
    <definedName name="노무비합계">#REF!</definedName>
    <definedName name="노무집" localSheetId="5">BLCH</definedName>
    <definedName name="노무집">BLCH</definedName>
    <definedName name="노무합계" localSheetId="5">#REF!</definedName>
    <definedName name="노무합계">#REF!</definedName>
    <definedName name="노무합계1" localSheetId="5">#REF!</definedName>
    <definedName name="노무합계1">#REF!</definedName>
    <definedName name="노반경" localSheetId="5">#REF!</definedName>
    <definedName name="노반경">#REF!</definedName>
    <definedName name="노반노무" localSheetId="5">#REF!</definedName>
    <definedName name="노반노무">#REF!</definedName>
    <definedName name="노반재료" localSheetId="5">#REF!</definedName>
    <definedName name="노반재료">#REF!</definedName>
    <definedName name="노반준비" localSheetId="5">#REF!</definedName>
    <definedName name="노반준비">#REF!</definedName>
    <definedName name="노부비" localSheetId="5">#REF!</definedName>
    <definedName name="노부비">#REF!</definedName>
    <definedName name="노블" localSheetId="5">#REF!,#REF!,#REF!</definedName>
    <definedName name="노블">#REF!,#REF!,#REF!</definedName>
    <definedName name="노산3교집계표" localSheetId="5">#REF!</definedName>
    <definedName name="노산3교집계표">#REF!</definedName>
    <definedName name="노상1" localSheetId="5">#REF!</definedName>
    <definedName name="노상1">#REF!</definedName>
    <definedName name="노상2" localSheetId="5">#REF!</definedName>
    <definedName name="노상2">#REF!</definedName>
    <definedName name="노상준비공__절토부____M당" localSheetId="5">#REF!</definedName>
    <definedName name="노상준비공__절토부____M당">#REF!</definedName>
    <definedName name="노상준비다짐1" localSheetId="5">#REF!</definedName>
    <definedName name="노상준비다짐1">#REF!</definedName>
    <definedName name="노상준비다짐2" localSheetId="5">#REF!</definedName>
    <definedName name="노상준비다짐2">#REF!</definedName>
    <definedName name="노상층" localSheetId="5">#REF!</definedName>
    <definedName name="노상층">#REF!</definedName>
    <definedName name="노선명" localSheetId="5">#REF!</definedName>
    <definedName name="노선명">#REF!</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인" localSheetId="5">#REF!</definedName>
    <definedName name="노인">#REF!</definedName>
    <definedName name="노임" localSheetId="5">#REF!</definedName>
    <definedName name="노임">#REF!</definedName>
    <definedName name="노임1" localSheetId="5">BlankMacro1</definedName>
    <definedName name="노임1">BlankMacro1</definedName>
    <definedName name="노임2" localSheetId="5">BlankMacro1</definedName>
    <definedName name="노임2">BlankMacro1</definedName>
    <definedName name="노임3" localSheetId="5">BlankMacro1</definedName>
    <definedName name="노임3">BlankMacro1</definedName>
    <definedName name="노임단가" localSheetId="5">#REF!</definedName>
    <definedName name="노임단가">#REF!</definedName>
    <definedName name="노임단가1" localSheetId="5">#REF!</definedName>
    <definedName name="노임단가1">#REF!</definedName>
    <definedName name="노임단가수정완료">[0]!노임단가수정완료</definedName>
    <definedName name="노임단가표" localSheetId="5">#REF!</definedName>
    <definedName name="노임단가표">#REF!</definedName>
    <definedName name="노임산정" localSheetId="5">#REF!</definedName>
    <definedName name="노임산정">#REF!</definedName>
    <definedName name="노임품명" localSheetId="5">#REF!</definedName>
    <definedName name="노임품명">#REF!</definedName>
    <definedName name="노즐" localSheetId="5">#REF!</definedName>
    <definedName name="노즐">#REF!</definedName>
    <definedName name="노즐공" localSheetId="5">#REF!</definedName>
    <definedName name="노즐공">#REF!</definedName>
    <definedName name="노즐공001" localSheetId="5">#REF!</definedName>
    <definedName name="노즐공001">#REF!</definedName>
    <definedName name="노즐공002" localSheetId="5">#REF!</definedName>
    <definedName name="노즐공002">#REF!</definedName>
    <definedName name="노즐공011" localSheetId="5">#REF!</definedName>
    <definedName name="노즐공011">#REF!</definedName>
    <definedName name="노즐공012" localSheetId="5">#REF!</definedName>
    <definedName name="노즐공012">#REF!</definedName>
    <definedName name="노즐공982" localSheetId="5">#REF!</definedName>
    <definedName name="노즐공982">#REF!</definedName>
    <definedName name="노즐공991" localSheetId="5">#REF!</definedName>
    <definedName name="노즐공991">#REF!</definedName>
    <definedName name="노즐공992" localSheetId="5">#REF!</definedName>
    <definedName name="노즐공992">#REF!</definedName>
    <definedName name="노집1" localSheetId="5">BLCH</definedName>
    <definedName name="노집1">BLCH</definedName>
    <definedName name="노체" localSheetId="5">#REF!</definedName>
    <definedName name="노체">#REF!</definedName>
    <definedName name="노체1" localSheetId="5">#REF!</definedName>
    <definedName name="노체1">#REF!</definedName>
    <definedName name="노체2" localSheetId="5">#REF!</definedName>
    <definedName name="노체2">#REF!</definedName>
    <definedName name="노체공제" localSheetId="5">#REF!</definedName>
    <definedName name="노체공제">#REF!</definedName>
    <definedName name="노출직" localSheetId="5">#REF!</definedName>
    <definedName name="노출직">#REF!</definedName>
    <definedName name="노출직부" localSheetId="5">#REF!</definedName>
    <definedName name="노출직부">#REF!</definedName>
    <definedName name="노출형" localSheetId="5">#REF!</definedName>
    <definedName name="노출형">#REF!</definedName>
    <definedName name="노할증" localSheetId="5">#REF!</definedName>
    <definedName name="노할증">#REF!</definedName>
    <definedName name="노ㅗ" localSheetId="5">#REF!</definedName>
    <definedName name="노ㅗ">#REF!</definedName>
    <definedName name="녹막이경" localSheetId="5">#REF!</definedName>
    <definedName name="녹막이경">#REF!</definedName>
    <definedName name="녹막이노" localSheetId="5">#REF!</definedName>
    <definedName name="녹막이노">#REF!</definedName>
    <definedName name="녹막이재" localSheetId="5">#REF!</definedName>
    <definedName name="녹막이재">#REF!</definedName>
    <definedName name="녹막이페인트" localSheetId="5">#REF!</definedName>
    <definedName name="녹막이페인트">#REF!</definedName>
    <definedName name="녹음기" localSheetId="5">BlankMacro1</definedName>
    <definedName name="녹음기">BlankMacro1</definedName>
    <definedName name="녹지경계석" localSheetId="5">BlankMacro1</definedName>
    <definedName name="녹지경계석">BlankMacro1</definedName>
    <definedName name="녹지노" localSheetId="5">#REF!</definedName>
    <definedName name="녹지노">#REF!</definedName>
    <definedName name="녹지떼조성집계" localSheetId="5">BlankMacro1</definedName>
    <definedName name="녹지떼조성집계">BlankMacro1</definedName>
    <definedName name="녹지재" localSheetId="5">#REF!</definedName>
    <definedName name="녹지재">#REF!</definedName>
    <definedName name="녹화마대" localSheetId="5">BlankMacro1</definedName>
    <definedName name="녹화마대">BlankMacro1</definedName>
    <definedName name="논산" hidden="1">{#N/A,#N/A,FALSE,"2~8번"}</definedName>
    <definedName name="녿ㄷ" hidden="1">{#N/A,#N/A,FALSE,"골재소요량";#N/A,#N/A,FALSE,"골재소요량"}</definedName>
    <definedName name="녿ㄷㅅ1" localSheetId="5">#REF!</definedName>
    <definedName name="녿ㄷㅅ1">#REF!</definedName>
    <definedName name="농로" localSheetId="5">#REF!</definedName>
    <definedName name="농로">#REF!</definedName>
    <definedName name="농림" localSheetId="5">#REF!</definedName>
    <definedName name="농림">#REF!</definedName>
    <definedName name="농림기준" localSheetId="5">#REF!</definedName>
    <definedName name="농림기준">#REF!</definedName>
    <definedName name="농림비교" localSheetId="5">#REF!</definedName>
    <definedName name="농림비교">#REF!</definedName>
    <definedName name="농림수산부" localSheetId="5">#REF!</definedName>
    <definedName name="농림수산부">#REF!</definedName>
    <definedName name="농어촌51" localSheetId="5">#REF!</definedName>
    <definedName name="농어촌51">#REF!</definedName>
    <definedName name="농어촌52" localSheetId="5">#REF!</definedName>
    <definedName name="농어촌52">#REF!</definedName>
    <definedName name="농어촌53" localSheetId="5">#REF!</definedName>
    <definedName name="농어촌53">#REF!</definedName>
    <definedName name="농원1호" localSheetId="5">#REF!</definedName>
    <definedName name="농원1호">#REF!</definedName>
    <definedName name="농원2호" localSheetId="5">#REF!</definedName>
    <definedName name="농원2호">#REF!</definedName>
    <definedName name="높" localSheetId="5">#REF!</definedName>
    <definedName name="높">#REF!</definedName>
    <definedName name="높1" localSheetId="5">#REF!</definedName>
    <definedName name="높1">#REF!</definedName>
    <definedName name="높10" localSheetId="5">#REF!</definedName>
    <definedName name="높10">#REF!</definedName>
    <definedName name="높11" localSheetId="5">#REF!</definedName>
    <definedName name="높11">#REF!</definedName>
    <definedName name="높111" localSheetId="5">#REF!</definedName>
    <definedName name="높111">#REF!</definedName>
    <definedName name="높2" localSheetId="5">#REF!</definedName>
    <definedName name="높2">#REF!</definedName>
    <definedName name="높21" localSheetId="5">#REF!</definedName>
    <definedName name="높21">#REF!</definedName>
    <definedName name="높3" localSheetId="5">#REF!</definedName>
    <definedName name="높3">#REF!</definedName>
    <definedName name="높4" localSheetId="5">#REF!</definedName>
    <definedName name="높4">#REF!</definedName>
    <definedName name="높5" localSheetId="5">#REF!</definedName>
    <definedName name="높5">#REF!</definedName>
    <definedName name="높6" localSheetId="5">#REF!</definedName>
    <definedName name="높6">#REF!</definedName>
    <definedName name="높7" localSheetId="5">#REF!</definedName>
    <definedName name="높7">#REF!</definedName>
    <definedName name="높8" localSheetId="5">#REF!</definedName>
    <definedName name="높8">#REF!</definedName>
    <definedName name="높81" localSheetId="5">#REF!</definedName>
    <definedName name="높81">#REF!</definedName>
    <definedName name="높9" localSheetId="5">#REF!</definedName>
    <definedName name="높9">#REF!</definedName>
    <definedName name="높이" localSheetId="5">#REF!</definedName>
    <definedName name="높이">#REF!</definedName>
    <definedName name="높이1" localSheetId="5">#REF!</definedName>
    <definedName name="높이1">#REF!</definedName>
    <definedName name="높이11" localSheetId="5">#REF!</definedName>
    <definedName name="높이11">#REF!</definedName>
    <definedName name="높이2" localSheetId="5">#REF!</definedName>
    <definedName name="높이2">#REF!</definedName>
    <definedName name="높이22" localSheetId="5">#REF!</definedName>
    <definedName name="높이22">#REF!</definedName>
    <definedName name="높이3" localSheetId="5">#REF!</definedName>
    <definedName name="높이3">#REF!</definedName>
    <definedName name="높이300" localSheetId="5">#REF!</definedName>
    <definedName name="높이300">#REF!</definedName>
    <definedName name="높이350" localSheetId="5">#REF!</definedName>
    <definedName name="높이350">#REF!</definedName>
    <definedName name="높이5" localSheetId="5">#REF!</definedName>
    <definedName name="높이5">#REF!</definedName>
    <definedName name="높이6" localSheetId="5">#REF!</definedName>
    <definedName name="높이6">#REF!</definedName>
    <definedName name="높이7" localSheetId="5">#REF!</definedName>
    <definedName name="높이7">#REF!</definedName>
    <definedName name="높이71" localSheetId="5">#REF!</definedName>
    <definedName name="높이71">#REF!</definedName>
    <definedName name="놓ㄹ노" hidden="1">{#N/A,#N/A,FALSE,"골재소요량";#N/A,#N/A,FALSE,"골재소요량"}</definedName>
    <definedName name="뇨ㅕ" localSheetId="5">#REF!</definedName>
    <definedName name="뇨ㅕ">#REF!</definedName>
    <definedName name="누" localSheetId="5" hidden="1">#REF!</definedName>
    <definedName name="누" hidden="1">#REF!</definedName>
    <definedName name="누계수량" localSheetId="5">#REF!</definedName>
    <definedName name="누계수량">#REF!</definedName>
    <definedName name="누너" localSheetId="5">CHOOSE(#REF!,총괄수량표!공무1과,총괄수량표!공무2과)</definedName>
    <definedName name="누너">CHOOSE(#REF!,[0]!공무1과,[0]!공무2과)</definedName>
    <definedName name="누누" localSheetId="5">CHOOSE(#REF!,총괄수량표!공무1과,총괄수량표!공무2과)</definedName>
    <definedName name="누누">CHOOSE(#REF!,[0]!공무1과,[0]!공무2과)</definedName>
    <definedName name="누수방지대" localSheetId="5">#REF!</definedName>
    <definedName name="누수방지대">#REF!</definedName>
    <definedName name="누수부위" localSheetId="5">#REF!</definedName>
    <definedName name="누수부위">#REF!</definedName>
    <definedName name="눈주목" localSheetId="5">#REF!</definedName>
    <definedName name="눈주목">#REF!</definedName>
    <definedName name="눈주목H0.5" localSheetId="5">#REF!</definedName>
    <definedName name="눈주목H0.5">#REF!</definedName>
    <definedName name="눈향" localSheetId="5">#REF!</definedName>
    <definedName name="눈향">#REF!</definedName>
    <definedName name="눈향L06" localSheetId="5">#REF!</definedName>
    <definedName name="눈향L06">#REF!</definedName>
    <definedName name="눈향L08" localSheetId="5">#REF!</definedName>
    <definedName name="눈향L08">#REF!</definedName>
    <definedName name="눈향L10" localSheetId="5">#REF!</definedName>
    <definedName name="눈향L10">#REF!</definedName>
    <definedName name="눈향L14" localSheetId="5">#REF!</definedName>
    <definedName name="눈향L14">#REF!</definedName>
    <definedName name="눈향L20" localSheetId="5">#REF!</definedName>
    <definedName name="눈향L20">#REF!</definedName>
    <definedName name="눔" localSheetId="5">#REF!</definedName>
    <definedName name="눔">#REF!</definedName>
    <definedName name="뉴" localSheetId="5">#REF!</definedName>
    <definedName name="뉴">#REF!</definedName>
    <definedName name="뉴1" localSheetId="5">#REF!</definedName>
    <definedName name="뉴1">#REF!</definedName>
    <definedName name="뉴일위대가">'[33]인건비 '!$B$12</definedName>
    <definedName name="느릅" localSheetId="5">#REF!</definedName>
    <definedName name="느릅">#REF!</definedName>
    <definedName name="느릅R10" localSheetId="5">#REF!</definedName>
    <definedName name="느릅R10">#REF!</definedName>
    <definedName name="느릅R4" localSheetId="5">#REF!</definedName>
    <definedName name="느릅R4">#REF!</definedName>
    <definedName name="느릅R5" localSheetId="5">#REF!</definedName>
    <definedName name="느릅R5">#REF!</definedName>
    <definedName name="느릅R8" localSheetId="5">#REF!</definedName>
    <definedName name="느릅R8">#REF!</definedName>
    <definedName name="느릅나무10노무" localSheetId="5">#REF!</definedName>
    <definedName name="느릅나무10노무">#REF!</definedName>
    <definedName name="느릅나무10재료" localSheetId="5">#REF!</definedName>
    <definedName name="느릅나무10재료">#REF!</definedName>
    <definedName name="느릅나무5노무" localSheetId="5">#REF!</definedName>
    <definedName name="느릅나무5노무">#REF!</definedName>
    <definedName name="느릅나무5재료" localSheetId="5">#REF!</definedName>
    <definedName name="느릅나무5재료">#REF!</definedName>
    <definedName name="느릅나무8노무" localSheetId="5">#REF!</definedName>
    <definedName name="느릅나무8노무">#REF!</definedName>
    <definedName name="느릅나무8재료" localSheetId="5">#REF!</definedName>
    <definedName name="느릅나무8재료">#REF!</definedName>
    <definedName name="느티10" localSheetId="5">#REF!</definedName>
    <definedName name="느티10">#REF!</definedName>
    <definedName name="느티15" localSheetId="5">#REF!</definedName>
    <definedName name="느티15">#REF!</definedName>
    <definedName name="느티20" localSheetId="5">#REF!</definedName>
    <definedName name="느티20">#REF!</definedName>
    <definedName name="느티8" localSheetId="5">#REF!</definedName>
    <definedName name="느티8">#REF!</definedName>
    <definedName name="느티R10" localSheetId="5">#REF!</definedName>
    <definedName name="느티R10">#REF!</definedName>
    <definedName name="느티R12" localSheetId="5">#REF!</definedName>
    <definedName name="느티R12">#REF!</definedName>
    <definedName name="느티R15" localSheetId="5">#REF!</definedName>
    <definedName name="느티R15">#REF!</definedName>
    <definedName name="느티R18" localSheetId="5">#REF!</definedName>
    <definedName name="느티R18">#REF!</definedName>
    <definedName name="느티R20" localSheetId="5">#REF!</definedName>
    <definedName name="느티R20">#REF!</definedName>
    <definedName name="느티R25" localSheetId="5">#REF!</definedName>
    <definedName name="느티R25">#REF!</definedName>
    <definedName name="느티R30" localSheetId="5">#REF!</definedName>
    <definedName name="느티R30">#REF!</definedName>
    <definedName name="느티R5" localSheetId="5">#REF!</definedName>
    <definedName name="느티R5">#REF!</definedName>
    <definedName name="느티R6" localSheetId="5">#REF!</definedName>
    <definedName name="느티R6">#REF!</definedName>
    <definedName name="느티R8" localSheetId="5">#REF!</definedName>
    <definedName name="느티R8">#REF!</definedName>
    <definedName name="느티나무" localSheetId="5">#REF!</definedName>
    <definedName name="느티나무">#REF!</definedName>
    <definedName name="느티나무H4.0xR12" localSheetId="5">#REF!</definedName>
    <definedName name="느티나무H4.0xR12">#REF!</definedName>
    <definedName name="느티나무H4.5xR20" localSheetId="5">#REF!</definedName>
    <definedName name="느티나무H4.5xR20">#REF!</definedName>
    <definedName name="느티나무H4.5xR25" localSheetId="5">#REF!</definedName>
    <definedName name="느티나무H4.5xR25">#REF!</definedName>
    <definedName name="능소화R2" localSheetId="5">#REF!</definedName>
    <definedName name="능소화R2">#REF!</definedName>
    <definedName name="능소화R4" localSheetId="5">#REF!</definedName>
    <definedName name="능소화R4">#REF!</definedName>
    <definedName name="능소화R6" localSheetId="5">#REF!</definedName>
    <definedName name="능소화R6">#REF!</definedName>
    <definedName name="능형망철거">#N/A</definedName>
    <definedName name="능형망철거1">#N/A</definedName>
    <definedName name="능형철망" localSheetId="5">#REF!</definedName>
    <definedName name="능형철망">#REF!</definedName>
    <definedName name="니" localSheetId="5">#REF!</definedName>
    <definedName name="니">#REF!</definedName>
    <definedName name="니니" localSheetId="5">#REF!</definedName>
    <definedName name="니니">#REF!</definedName>
    <definedName name="니니니" localSheetId="5">#REF!</definedName>
    <definedName name="니니니">#REF!</definedName>
    <definedName name="니니니니" localSheetId="5">#REF!</definedName>
    <definedName name="니니니니">#REF!</definedName>
    <definedName name="니러닐" localSheetId="5">#REF!</definedName>
    <definedName name="니러닐">#REF!</definedName>
    <definedName name="니여" localSheetId="5">#REF!,#REF!</definedName>
    <definedName name="니여">#REF!,#REF!</definedName>
    <definedName name="닛플" localSheetId="5">#REF!</definedName>
    <definedName name="닛플">#REF!</definedName>
    <definedName name="ㄵㄴㄴㄴㅁㄴ" localSheetId="5">#REF!</definedName>
    <definedName name="ㄵㄴㄴㄴㅁㄴ">#REF!</definedName>
    <definedName name="ㄵㄹ" localSheetId="5">#REF!</definedName>
    <definedName name="ㄵㄹ">#REF!</definedName>
    <definedName name="ㄶ" localSheetId="5">#REF!</definedName>
    <definedName name="ㄶ">#REF!</definedName>
    <definedName name="ㄶㄴㄷ" localSheetId="5" hidden="1">#REF!</definedName>
    <definedName name="ㄶㄴㄷ" hidden="1">#REF!</definedName>
    <definedName name="ㄶㄹ" localSheetId="5">#REF!</definedName>
    <definedName name="ㄶㄹ">#REF!</definedName>
    <definedName name="ㄶㅇㅀㄴㅇ" hidden="1">{#N/A,#N/A,FALSE,"표지목차"}</definedName>
    <definedName name="ㄶㅎㄴ" localSheetId="5">#REF!</definedName>
    <definedName name="ㄶㅎㄴ">#REF!</definedName>
    <definedName name="ㄷ" localSheetId="5">#REF!</definedName>
    <definedName name="ㄷ">#REF!</definedName>
    <definedName name="ㄷ_1" hidden="1">{#N/A,#N/A,FALSE,"2~8번"}</definedName>
    <definedName name="ㄷ1" localSheetId="5">#REF!</definedName>
    <definedName name="ㄷ1">#REF!</definedName>
    <definedName name="ㄷ100x50x5x7.5t_단중" localSheetId="5">#REF!</definedName>
    <definedName name="ㄷ100x50x5x7.5t_단중">#REF!</definedName>
    <definedName name="ㄷ125x65x6x8t_단중" localSheetId="5">#REF!</definedName>
    <definedName name="ㄷ125x65x6x8t_단중">#REF!</definedName>
    <definedName name="ㄷ2" localSheetId="5">#REF!</definedName>
    <definedName name="ㄷ2">#REF!</definedName>
    <definedName name="ㄷ249" localSheetId="5">#REF!</definedName>
    <definedName name="ㄷ249">#REF!</definedName>
    <definedName name="ㄷ29" localSheetId="5">#REF!</definedName>
    <definedName name="ㄷ29">#REF!</definedName>
    <definedName name="ㄷ3" localSheetId="5">#REF!</definedName>
    <definedName name="ㄷ3">#REF!</definedName>
    <definedName name="ㄷ378" localSheetId="5">#REF!</definedName>
    <definedName name="ㄷ378">#REF!</definedName>
    <definedName name="ㄷ4" localSheetId="5">#REF!</definedName>
    <definedName name="ㄷ4">#REF!</definedName>
    <definedName name="ㄷ43" localSheetId="5">#REF!</definedName>
    <definedName name="ㄷ43">#REF!</definedName>
    <definedName name="ㄷ59" localSheetId="5">#REF!</definedName>
    <definedName name="ㄷ59">#REF!</definedName>
    <definedName name="ㄷ6ㅓ" hidden="1">{"'용역비'!$A$4:$C$8"}</definedName>
    <definedName name="ㄷ75x40x5x7t_단중" localSheetId="5">#REF!</definedName>
    <definedName name="ㄷ75x40x5x7t_단중">#REF!</definedName>
    <definedName name="ㄷ85" localSheetId="5">'[34]변압기 및 발전기 용량'!#REF!</definedName>
    <definedName name="ㄷ85">'[34]변압기 및 발전기 용량'!#REF!</definedName>
    <definedName name="ㄷㄱ" hidden="1">{#N/A,#N/A,FALSE,"단가표지"}</definedName>
    <definedName name="ㄷㄱㄱ" localSheetId="5">[35]입찰안!#REF!</definedName>
    <definedName name="ㄷㄱㄱ">[35]입찰안!#REF!</definedName>
    <definedName name="ㄷㄱㄷ" hidden="1">{#N/A,#N/A,FALSE,"전력간선"}</definedName>
    <definedName name="ㄷㄱㄷㄱ" localSheetId="5">[0]!BlankMacro1</definedName>
    <definedName name="ㄷㄱㄷㄱ">[0]!BlankMacro1</definedName>
    <definedName name="ㄷㄱㄷㄱㄷㄱ" localSheetId="5">[0]!BlankMacro1</definedName>
    <definedName name="ㄷㄱㄷㄱㄷㄱ">[0]!BlankMacro1</definedName>
    <definedName name="ㄷㄱㄷㅅㅅㅅ" localSheetId="5">#REF!</definedName>
    <definedName name="ㄷㄱㄷㅅㅅㅅ">#REF!</definedName>
    <definedName name="ㄷㄱ듀ㅜㅠㅗ" localSheetId="5">#REF!</definedName>
    <definedName name="ㄷㄱ듀ㅜㅠㅗ">#REF!</definedName>
    <definedName name="ㄷㄱㄹㄹㄷㄹ" hidden="1">{#N/A,"수불부",FALSE,"사급자재수불서";#N/A,"수불부",FALSE,"사급자재수불서"}</definedName>
    <definedName name="ㄷㄱ뵤ㅠ" localSheetId="5">#REF!</definedName>
    <definedName name="ㄷㄱ뵤ㅠ">#REF!</definedName>
    <definedName name="ㄷㄱㅎ" localSheetId="5">#REF!</definedName>
    <definedName name="ㄷㄱㅎ">#REF!</definedName>
    <definedName name="ㄷㄳ">#N/A</definedName>
    <definedName name="ㄷㄳㄱ" hidden="1">{#N/A,#N/A,FALSE,"Sheet1"}</definedName>
    <definedName name="ㄷㄳㅅㄷㄱ" hidden="1">{#N/A,#N/A,FALSE,"2~8번"}</definedName>
    <definedName name="ㄷㄳㅈㅅㄱㅈㅅㅈㄱㄷ" localSheetId="5">#REF!</definedName>
    <definedName name="ㄷㄳㅈㅅㄱㅈㅅㅈㄱㄷ">#REF!</definedName>
    <definedName name="ㄷㄳㅎ" localSheetId="5">#REF!</definedName>
    <definedName name="ㄷㄳㅎ">#REF!</definedName>
    <definedName name="ㄷㄴㅁㅇㄴㅇ" localSheetId="5">#REF!</definedName>
    <definedName name="ㄷㄴㅁㅇㄴㅇ">#REF!</definedName>
    <definedName name="ㄷㄷ" localSheetId="5">#REF!</definedName>
    <definedName name="ㄷㄷ">#REF!</definedName>
    <definedName name="ㄷㄷㄱㄱ" hidden="1">{#N/A,#N/A,FALSE,"골재소요량";#N/A,#N/A,FALSE,"골재소요량"}</definedName>
    <definedName name="ㄷㄷㄷ" localSheetId="5">#REF!</definedName>
    <definedName name="ㄷㄷㄷ">#REF!</definedName>
    <definedName name="ㄷㄷㄷㄷ" localSheetId="5">#REF!</definedName>
    <definedName name="ㄷㄷㄷㄷ">#REF!</definedName>
    <definedName name="ㄷㄷㄷㄷㄷㄷ" localSheetId="5">BlankMacro1</definedName>
    <definedName name="ㄷㄷㄷㄷㄷㄷ">BlankMacro1</definedName>
    <definedName name="ㄷㄷㄷㄷㄷㄷㄷㄷㄷㄷㄷㄷ" localSheetId="5">#REF!</definedName>
    <definedName name="ㄷㄷㄷㄷㄷㄷㄷㄷㄷㄷㄷㄷ">#REF!</definedName>
    <definedName name="ㄷㄷㅈ" localSheetId="5">#REF!</definedName>
    <definedName name="ㄷㄷㅈ">#REF!</definedName>
    <definedName name="ㄷㄷㅎㄴㅁㅇㄹ" localSheetId="5">#REF!</definedName>
    <definedName name="ㄷㄷㅎㄴㅁㅇㄹ">#REF!</definedName>
    <definedName name="ㄷㄹ" localSheetId="5">#REF!</definedName>
    <definedName name="ㄷㄹ">#REF!</definedName>
    <definedName name="ㄷㄹ1" localSheetId="5">#REF!</definedName>
    <definedName name="ㄷㄹ1">#REF!</definedName>
    <definedName name="ㄷㄹㄷ" localSheetId="5">#REF!</definedName>
    <definedName name="ㄷㄹㄷ">#REF!</definedName>
    <definedName name="ㄷㄹㄷㄱ" localSheetId="5">#REF!</definedName>
    <definedName name="ㄷㄹㄷㄱ">#REF!</definedName>
    <definedName name="ㄷㄹㄷㄷㄱㅈ" localSheetId="5">#REF!</definedName>
    <definedName name="ㄷㄹㄷㄷㄱㅈ">#REF!</definedName>
    <definedName name="ㄷㄹㄷㄹㅈ" localSheetId="5">#REF!</definedName>
    <definedName name="ㄷㄹㄷㄹㅈ">#REF!</definedName>
    <definedName name="ㄷㄹㄹㅇ" localSheetId="5">#REF!</definedName>
    <definedName name="ㄷㄹㄹㅇ">#REF!</definedName>
    <definedName name="ㄷㄹㅇㄴ" localSheetId="5">#REF!</definedName>
    <definedName name="ㄷㄹㅇㄴ">#REF!</definedName>
    <definedName name="ㄷㄹㅇㄴㄴㅇㄹ">{"Book1","물양장설계서991221.xls"}</definedName>
    <definedName name="ㄷㄹㅇㄴㄹ" localSheetId="5">#REF!</definedName>
    <definedName name="ㄷㄹㅇㄴㄹ">#REF!</definedName>
    <definedName name="ㄷㄹㅊㅇㄴㄴㅇㄹ">{"Book1","물양장설계서991221.xls"}</definedName>
    <definedName name="ㄷㅁㄳ" localSheetId="5">BlankMacro1</definedName>
    <definedName name="ㄷㅁㄳ">BlankMacro1</definedName>
    <definedName name="ㄷㅁㅁ" localSheetId="5">#REF!</definedName>
    <definedName name="ㄷㅁㅁ">#REF!</definedName>
    <definedName name="ㄷㅂㅎ" localSheetId="5">#REF!</definedName>
    <definedName name="ㄷㅂㅎ">#REF!</definedName>
    <definedName name="ㄷ봇더" localSheetId="5">#REF!</definedName>
    <definedName name="ㄷ봇더">#REF!</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ㄱ뵤ㅛㄷㄱ져ㅛ" localSheetId="5">#REF!</definedName>
    <definedName name="ㄷㅅㄱ뵤ㅛㄷㄱ져ㅛ">#REF!</definedName>
    <definedName name="ㄷㅅㅅㄱ" localSheetId="5">BLCH</definedName>
    <definedName name="ㄷㅅㅅㄱ">BLCH</definedName>
    <definedName name="ㄷㅅㅈㄷ" localSheetId="5" hidden="1">#REF!</definedName>
    <definedName name="ㄷㅅㅈㄷ" hidden="1">#REF!</definedName>
    <definedName name="ㄷ쇼" localSheetId="5">BLCH</definedName>
    <definedName name="ㄷ쇼">BLCH</definedName>
    <definedName name="ㄷ숃ㄱ" localSheetId="5" hidden="1">#REF!</definedName>
    <definedName name="ㄷ숃ㄱ" hidden="1">#REF!</definedName>
    <definedName name="ㄷ수" localSheetId="5">#REF!</definedName>
    <definedName name="ㄷ수">#REF!</definedName>
    <definedName name="ㄷㅇ" localSheetId="5">#REF!</definedName>
    <definedName name="ㄷㅇ">#REF!</definedName>
    <definedName name="ㄷㅇㄴ" localSheetId="5">#REF!</definedName>
    <definedName name="ㄷㅇㄴ">#REF!</definedName>
    <definedName name="ㄷㅇㄵㅂㅁㄴ" hidden="1">{#N/A,#N/A,FALSE,"표지목차"}</definedName>
    <definedName name="ㄷㅇㄹ" localSheetId="5">#REF!</definedName>
    <definedName name="ㄷㅇㄹ">#REF!</definedName>
    <definedName name="ㄷㅇㄹㄴ" localSheetId="5">#REF!</definedName>
    <definedName name="ㄷㅇㄹㄴ">#REF!</definedName>
    <definedName name="ㄷㅇㅁㄴ" localSheetId="5">#REF!</definedName>
    <definedName name="ㄷㅇㅁㄴ">#REF!</definedName>
    <definedName name="ㄷㅇㅊ" hidden="1">{#N/A,#N/A,FALSE,"조골재"}</definedName>
    <definedName name="ㄷㅈ" localSheetId="5">#REF!</definedName>
    <definedName name="ㄷㅈ">#REF!</definedName>
    <definedName name="ㄷㅈㄱㄷ23ㄷ4213" localSheetId="5">#REF!</definedName>
    <definedName name="ㄷㅈㄱㄷ23ㄷ4213">#REF!</definedName>
    <definedName name="ㄷㅈㄱㄷ셔ㅛㅑㅕㅑ"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ㅈㄱㄷㅈ" hidden="1">{#N/A,#N/A,FALSE,"혼합골재"}</definedName>
    <definedName name="ㄷㅈㄱㄹ" localSheetId="5">#REF!</definedName>
    <definedName name="ㄷㅈㄱㄹ">#REF!</definedName>
    <definedName name="ㄷㅈㄳ" localSheetId="5">#REF!</definedName>
    <definedName name="ㄷㅈㄳ">#REF!</definedName>
    <definedName name="ㄷㅈㄴㄷㄷ" localSheetId="5">#REF!</definedName>
    <definedName name="ㄷㅈㄴㄷㄷ">#REF!</definedName>
    <definedName name="ㄷㅈㄹㅈㄷㄹㅇㄹㄴㅇ">{"Book1","물양장설계서991221.xls"}</definedName>
    <definedName name="ㄷㅈㅂ" localSheetId="5">#REF!</definedName>
    <definedName name="ㄷㅈㅂ">#REF!</definedName>
    <definedName name="ㄷㅈㅂㄱㅈㅂㄷㄱ" hidden="1">{#N/A,#N/A,FALSE,"골재소요량";#N/A,#N/A,FALSE,"골재소요량"}</definedName>
    <definedName name="ㄷㅈㅂㄷㅈㅂ" localSheetId="5">#REF!</definedName>
    <definedName name="ㄷㅈㅂㄷㅈㅂ">#REF!</definedName>
    <definedName name="ㄷㅈㅂㅁㄴㅇㄷ" hidden="1">{#N/A,#N/A,FALSE,"운반시간"}</definedName>
    <definedName name="ㄷㅈㅎㅅㅈㄷㄳㅎ" localSheetId="5" hidden="1">#REF!</definedName>
    <definedName name="ㄷㅈㅎㅅㅈㄷㄳㅎ" hidden="1">#REF!</definedName>
    <definedName name="ㄷㅍㅂ" hidden="1">{"'용역비'!$A$4:$C$8"}</definedName>
    <definedName name="ㄷ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ㄴ" localSheetId="5">#REF!</definedName>
    <definedName name="ㄷㅎㄴ">#REF!</definedName>
    <definedName name="ㄷㅎㄹㅇ" localSheetId="5" hidden="1">#REF!</definedName>
    <definedName name="ㄷㅎㄹㅇ" hidden="1">#REF!</definedName>
    <definedName name="다" localSheetId="5">#REF!</definedName>
    <definedName name="다">#REF!</definedName>
    <definedName name="다." localSheetId="5">#REF!</definedName>
    <definedName name="다.">#REF!</definedName>
    <definedName name="다._국기_게양대_설치공사" localSheetId="5">#REF!</definedName>
    <definedName name="다._국기_게양대_설치공사">#REF!</definedName>
    <definedName name="다1">#N/A</definedName>
    <definedName name="다2">#N/A</definedName>
    <definedName name="다3">#N/A</definedName>
    <definedName name="다4">#N/A</definedName>
    <definedName name="다5">#N/A</definedName>
    <definedName name="다6">#N/A</definedName>
    <definedName name="다나와" hidden="1">{#N/A,#N/A,TRUE,"토적및재료집계";#N/A,#N/A,TRUE,"토적및재료집계";#N/A,#N/A,TRUE,"단위량"}</definedName>
    <definedName name="다다" localSheetId="5">#REF!</definedName>
    <definedName name="다다">#REF!</definedName>
    <definedName name="다다다" localSheetId="5">#REF!</definedName>
    <definedName name="다다다">#REF!</definedName>
    <definedName name="다다다다" localSheetId="5">#REF!</definedName>
    <definedName name="다다다다">#REF!</definedName>
    <definedName name="다람쥐" localSheetId="5" hidden="1">#REF!</definedName>
    <definedName name="다람쥐" hidden="1">#REF!</definedName>
    <definedName name="다른암거" localSheetId="5">#REF!</definedName>
    <definedName name="다른암거">#REF!</definedName>
    <definedName name="다리" localSheetId="5">BlankMacro1</definedName>
    <definedName name="다리">BlankMacro1</definedName>
    <definedName name="다목" localSheetId="5">#REF!</definedName>
    <definedName name="다목">#REF!</definedName>
    <definedName name="다시1232">[0]!다시1232</definedName>
    <definedName name="다우웰바설치공" localSheetId="5">#REF!</definedName>
    <definedName name="다우웰바설치공">#REF!</definedName>
    <definedName name="다운더홀함마" localSheetId="5">#REF!</definedName>
    <definedName name="다운더홀함마">#REF!</definedName>
    <definedName name="다웰바" localSheetId="5">#REF!</definedName>
    <definedName name="다웰바">#REF!</definedName>
    <definedName name="다웰바갯수" localSheetId="5">#REF!</definedName>
    <definedName name="다웰바갯수">#REF!</definedName>
    <definedName name="다중" localSheetId="5">#REF!</definedName>
    <definedName name="다중">#REF!</definedName>
    <definedName name="다짐" localSheetId="5">#REF!</definedName>
    <definedName name="다짐">#REF!</definedName>
    <definedName name="다짐1" localSheetId="5">#REF!</definedName>
    <definedName name="다짐1">#REF!</definedName>
    <definedName name="다짐1경비" localSheetId="5">#REF!</definedName>
    <definedName name="다짐1경비">#REF!</definedName>
    <definedName name="다짐1노무비" localSheetId="5">#REF!</definedName>
    <definedName name="다짐1노무비">#REF!</definedName>
    <definedName name="다짐1재료비" localSheetId="5">#REF!</definedName>
    <definedName name="다짐1재료비">#REF!</definedName>
    <definedName name="다짐2" localSheetId="5">#REF!</definedName>
    <definedName name="다짐2">#REF!</definedName>
    <definedName name="다짐경" localSheetId="5">#REF!</definedName>
    <definedName name="다짐경">#REF!</definedName>
    <definedName name="다짐경비" localSheetId="5">#REF!</definedName>
    <definedName name="다짐경비">#REF!</definedName>
    <definedName name="다짐계수">0.875</definedName>
    <definedName name="다짐기" localSheetId="5" hidden="1">#REF!</definedName>
    <definedName name="다짐기" hidden="1">#REF!</definedName>
    <definedName name="다짐노" localSheetId="5">#REF!</definedName>
    <definedName name="다짐노">#REF!</definedName>
    <definedName name="다짐노무비" localSheetId="5">#REF!</definedName>
    <definedName name="다짐노무비">#REF!</definedName>
    <definedName name="다짐되메우기" localSheetId="5">#REF!</definedName>
    <definedName name="다짐되메우기">#REF!</definedName>
    <definedName name="다짐방법" localSheetId="5">#REF!</definedName>
    <definedName name="다짐방법">#REF!</definedName>
    <definedName name="다짐장비" localSheetId="5">#REF!</definedName>
    <definedName name="다짐장비">#REF!</definedName>
    <definedName name="다짐재" localSheetId="5">#REF!</definedName>
    <definedName name="다짐재">#REF!</definedName>
    <definedName name="다하" localSheetId="5">BlankMacro1</definedName>
    <definedName name="다하">BlankMacro1</definedName>
    <definedName name="닥___트___공" localSheetId="5">#REF!</definedName>
    <definedName name="닥___트___공">#REF!</definedName>
    <definedName name="닥트공" localSheetId="5">#REF!</definedName>
    <definedName name="닥트공">#REF!</definedName>
    <definedName name="닥트공001" localSheetId="5">#REF!</definedName>
    <definedName name="닥트공001">#REF!</definedName>
    <definedName name="닥트공002" localSheetId="5">#REF!</definedName>
    <definedName name="닥트공002">#REF!</definedName>
    <definedName name="닥트공011" localSheetId="5">#REF!</definedName>
    <definedName name="닥트공011">#REF!</definedName>
    <definedName name="닥트공012" localSheetId="5">#REF!</definedName>
    <definedName name="닥트공012">#REF!</definedName>
    <definedName name="닥트공982" localSheetId="5">#REF!</definedName>
    <definedName name="닥트공982">#REF!</definedName>
    <definedName name="닥트공991" localSheetId="5">#REF!</definedName>
    <definedName name="닥트공991">#REF!</definedName>
    <definedName name="닥트공992" localSheetId="5">#REF!</definedName>
    <definedName name="닥트공992">#REF!</definedName>
    <definedName name="단" localSheetId="5">BlankMacro1</definedName>
    <definedName name="단">BlankMacro1</definedName>
    <definedName name="단__가2" localSheetId="5">#REF!</definedName>
    <definedName name="단__가2">#REF!</definedName>
    <definedName name="단__가3" localSheetId="5">#REF!</definedName>
    <definedName name="단__가3">#REF!</definedName>
    <definedName name="단__가4" localSheetId="5">#REF!</definedName>
    <definedName name="단__가4">#REF!</definedName>
    <definedName name="단__가5" localSheetId="5">#REF!</definedName>
    <definedName name="단__가5">#REF!</definedName>
    <definedName name="단__가6" localSheetId="5">#REF!</definedName>
    <definedName name="단__가6">#REF!</definedName>
    <definedName name="단_가" localSheetId="5">#REF!</definedName>
    <definedName name="단_가">#REF!</definedName>
    <definedName name="단_가2" localSheetId="5">#REF!</definedName>
    <definedName name="단_가2">#REF!</definedName>
    <definedName name="단_가3" localSheetId="5">#REF!</definedName>
    <definedName name="단_가3">#REF!</definedName>
    <definedName name="단_가4" localSheetId="5">#REF!</definedName>
    <definedName name="단_가4">#REF!</definedName>
    <definedName name="단_가5" localSheetId="5">#REF!</definedName>
    <definedName name="단_가5">#REF!</definedName>
    <definedName name="단_가6" localSheetId="5">#REF!</definedName>
    <definedName name="단_가6">#REF!</definedName>
    <definedName name="단1" localSheetId="5">#REF!</definedName>
    <definedName name="단1">#REF!</definedName>
    <definedName name="단2" localSheetId="5">#REF!</definedName>
    <definedName name="단2">#REF!</definedName>
    <definedName name="단3" localSheetId="5">#REF!</definedName>
    <definedName name="단3">#REF!</definedName>
    <definedName name="단4" localSheetId="5">#REF!</definedName>
    <definedName name="단4">#REF!</definedName>
    <definedName name="단5" localSheetId="5">#REF!</definedName>
    <definedName name="단5">#REF!</definedName>
    <definedName name="단6" localSheetId="5">#REF!</definedName>
    <definedName name="단6">#REF!</definedName>
    <definedName name="단7" localSheetId="5">#REF!</definedName>
    <definedName name="단7">#REF!</definedName>
    <definedName name="단8" localSheetId="5">#REF!</definedName>
    <definedName name="단8">#REF!</definedName>
    <definedName name="단9" localSheetId="5">#REF!</definedName>
    <definedName name="단9">#REF!</definedName>
    <definedName name="단가" localSheetId="5">#REF!</definedName>
    <definedName name="단가">#REF!</definedName>
    <definedName name="단가_1" localSheetId="5">#REF!</definedName>
    <definedName name="단가_1">#REF!</definedName>
    <definedName name="단가1" localSheetId="5">#REF!</definedName>
    <definedName name="단가1">#REF!</definedName>
    <definedName name="단가2" localSheetId="5">#REF!,#REF!</definedName>
    <definedName name="단가2">#REF!,#REF!</definedName>
    <definedName name="단가22" localSheetId="5">#REF!</definedName>
    <definedName name="단가22">#REF!</definedName>
    <definedName name="단가3" localSheetId="5">#REF!</definedName>
    <definedName name="단가3">#REF!</definedName>
    <definedName name="단가49" localSheetId="5">#REF!</definedName>
    <definedName name="단가49">#REF!</definedName>
    <definedName name="단가검토" localSheetId="5">#REF!</definedName>
    <definedName name="단가검토">#REF!</definedName>
    <definedName name="단가결정">#N/A</definedName>
    <definedName name="단가다" localSheetId="5">#REF!</definedName>
    <definedName name="단가다">#REF!</definedName>
    <definedName name="단가대비" localSheetId="5">#REF!</definedName>
    <definedName name="단가대비">#REF!</definedName>
    <definedName name="단가대비표" localSheetId="5">#REF!</definedName>
    <definedName name="단가대비표">#REF!</definedName>
    <definedName name="단가대상표" localSheetId="5">#REF!</definedName>
    <definedName name="단가대상표">#REF!</definedName>
    <definedName name="단가대상표1" localSheetId="5">#REF!</definedName>
    <definedName name="단가대상표1">#REF!</definedName>
    <definedName name="단가비교" localSheetId="5">#REF!</definedName>
    <definedName name="단가비교">#REF!</definedName>
    <definedName name="단가비교표" localSheetId="5">#REF!,#REF!</definedName>
    <definedName name="단가비교표">#REF!,#REF!</definedName>
    <definedName name="단가비교표1" localSheetId="5">#REF!,#REF!</definedName>
    <definedName name="단가비교표1">#REF!,#REF!</definedName>
    <definedName name="단가산출" localSheetId="5">#REF!</definedName>
    <definedName name="단가산출">#REF!</definedName>
    <definedName name="단가산출10">#N/A</definedName>
    <definedName name="단가산출2" hidden="1">{#N/A,#N/A,FALSE,"포장단가"}</definedName>
    <definedName name="단가산출4">#N/A</definedName>
    <definedName name="단가산출내역서" localSheetId="5">#REF!</definedName>
    <definedName name="단가산출내역서">#REF!</definedName>
    <definedName name="단가산출서" localSheetId="5">#REF!</definedName>
    <definedName name="단가산출서">#REF!</definedName>
    <definedName name="단가산출서3">#N/A</definedName>
    <definedName name="단가산출참고" localSheetId="5">#REF!</definedName>
    <definedName name="단가산출참고">#REF!</definedName>
    <definedName name="단가일람" localSheetId="5">#REF!</definedName>
    <definedName name="단가일람">#REF!</definedName>
    <definedName name="단가임" localSheetId="5">#REF!</definedName>
    <definedName name="단가임">#REF!</definedName>
    <definedName name="단가적용표" localSheetId="5">#REF!</definedName>
    <definedName name="단가적용표">#REF!</definedName>
    <definedName name="단가조건영역" localSheetId="5">#REF!</definedName>
    <definedName name="단가조건영역">#REF!</definedName>
    <definedName name="단가조건표" localSheetId="5">#REF!</definedName>
    <definedName name="단가조건표">#REF!</definedName>
    <definedName name="단가조사" localSheetId="5">#REF!</definedName>
    <definedName name="단가조사">#REF!</definedName>
    <definedName name="단가조사서" localSheetId="5">#REF!</definedName>
    <definedName name="단가조사서">#REF!</definedName>
    <definedName name="단가조사자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표" localSheetId="5">#REF!</definedName>
    <definedName name="단가조사표">#REF!</definedName>
    <definedName name="단가총액" localSheetId="5">#REF!</definedName>
    <definedName name="단가총액">#REF!</definedName>
    <definedName name="단가테이블" localSheetId="5">#REF!</definedName>
    <definedName name="단가테이블">#REF!</definedName>
    <definedName name="단가테이블1" localSheetId="5">#REF!</definedName>
    <definedName name="단가테이블1">#REF!</definedName>
    <definedName name="단가테이블2" localSheetId="5">#REF!</definedName>
    <definedName name="단가테이블2">#REF!</definedName>
    <definedName name="단가표" localSheetId="5">#REF!</definedName>
    <definedName name="단가표">#REF!</definedName>
    <definedName name="단가표지" localSheetId="5">#REF!</definedName>
    <definedName name="단가표지">#REF!</definedName>
    <definedName name="단가호표" localSheetId="5">#REF!</definedName>
    <definedName name="단가호표">#REF!</definedName>
    <definedName name="단감" localSheetId="5">#REF!</definedName>
    <definedName name="단감">#REF!</definedName>
    <definedName name="단같">#N/A</definedName>
    <definedName name="단같1">#N/A</definedName>
    <definedName name="단같2">#N/A</definedName>
    <definedName name="단같3">#N/A</definedName>
    <definedName name="단같4">#N/A</definedName>
    <definedName name="단관" localSheetId="5">#REF!</definedName>
    <definedName name="단관">#REF!</definedName>
    <definedName name="단관1" localSheetId="5">#REF!</definedName>
    <definedName name="단관1">#REF!</definedName>
    <definedName name="단관M" localSheetId="5">#REF!</definedName>
    <definedName name="단관M">#REF!</definedName>
    <definedName name="단관수량" localSheetId="5">#REF!</definedName>
    <definedName name="단관수량">#REF!</definedName>
    <definedName name="단기입력" localSheetId="5">#REF!</definedName>
    <definedName name="단기입력">#REF!</definedName>
    <definedName name="단뉘중량" localSheetId="5">#REF!</definedName>
    <definedName name="단뉘중량">#REF!</definedName>
    <definedName name="단말처리재" localSheetId="5">#REF!</definedName>
    <definedName name="단말처리재">#REF!</definedName>
    <definedName name="단면2모" localSheetId="5">#REF!</definedName>
    <definedName name="단면2모">#REF!</definedName>
    <definedName name="단면2모멘트" localSheetId="5">#REF!</definedName>
    <definedName name="단면2모멘트">#REF!</definedName>
    <definedName name="단면계수" localSheetId="5">#REF!</definedName>
    <definedName name="단면계수">#REF!</definedName>
    <definedName name="단면력"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단면적" localSheetId="5">#REF!</definedName>
    <definedName name="단면적">#REF!</definedName>
    <definedName name="단면적3Span" localSheetId="5">#REF!</definedName>
    <definedName name="단면적3Span">#REF!</definedName>
    <definedName name="단면적값" localSheetId="5">#REF!</definedName>
    <definedName name="단면적값">#REF!</definedName>
    <definedName name="단면체크" localSheetId="5">#REF!</definedName>
    <definedName name="단면체크">#REF!</definedName>
    <definedName name="단면체크2" localSheetId="5">#REF!</definedName>
    <definedName name="단면체크2">#REF!</definedName>
    <definedName name="단면코드" localSheetId="5">#REF!</definedName>
    <definedName name="단면코드">#REF!</definedName>
    <definedName name="단면특성" localSheetId="5">#REF!</definedName>
    <definedName name="단면특성">#REF!</definedName>
    <definedName name="단부격벽갯수" localSheetId="5">#REF!</definedName>
    <definedName name="단부격벽갯수">#REF!</definedName>
    <definedName name="단부격벽상부높이" localSheetId="5">#REF!</definedName>
    <definedName name="단부격벽상부높이">#REF!</definedName>
    <definedName name="단부격벽중간높이" localSheetId="5">#REF!</definedName>
    <definedName name="단부격벽중간높이">#REF!</definedName>
    <definedName name="단부격벽폭" localSheetId="5">#REF!</definedName>
    <definedName name="단부격벽폭">#REF!</definedName>
    <definedName name="단부격벽하부높이" localSheetId="5">#REF!</definedName>
    <definedName name="단부격벽하부높이">#REF!</definedName>
    <definedName name="단부길이공주" localSheetId="5">#REF!</definedName>
    <definedName name="단부길이공주">#REF!</definedName>
    <definedName name="단부길이서천" localSheetId="5">#REF!</definedName>
    <definedName name="단부길이서천">#REF!</definedName>
    <definedName name="단부슬래브확대두께" localSheetId="5">#REF!</definedName>
    <definedName name="단부슬래브확대두께">#REF!</definedName>
    <definedName name="단부확대길이" localSheetId="5">#REF!</definedName>
    <definedName name="단부확대길이">#REF!</definedName>
    <definedName name="단빔플랜지" localSheetId="5">#REF!</definedName>
    <definedName name="단빔플랜지">#REF!</definedName>
    <definedName name="단사경" localSheetId="5">#REF!</definedName>
    <definedName name="단사경">#REF!</definedName>
    <definedName name="단사노" localSheetId="5">#REF!</definedName>
    <definedName name="단사노">#REF!</definedName>
    <definedName name="단사재" localSheetId="5">#REF!</definedName>
    <definedName name="단사재">#REF!</definedName>
    <definedName name="단삼경" localSheetId="5">#REF!</definedName>
    <definedName name="단삼경">#REF!</definedName>
    <definedName name="단삼노" localSheetId="5">#REF!</definedName>
    <definedName name="단삼노">#REF!</definedName>
    <definedName name="단삼재" localSheetId="5">#REF!</definedName>
    <definedName name="단삼재">#REF!</definedName>
    <definedName name="단열S경" localSheetId="5">#REF!</definedName>
    <definedName name="단열S경">#REF!</definedName>
    <definedName name="단열S노" localSheetId="5">#REF!</definedName>
    <definedName name="단열S노">#REF!</definedName>
    <definedName name="단열S재" localSheetId="5">#REF!</definedName>
    <definedName name="단열S재">#REF!</definedName>
    <definedName name="단열W경" localSheetId="5">#REF!</definedName>
    <definedName name="단열W경">#REF!</definedName>
    <definedName name="단열W노" localSheetId="5">#REF!</definedName>
    <definedName name="단열W노">#REF!</definedName>
    <definedName name="단열W재" localSheetId="5">#REF!</definedName>
    <definedName name="단열W재">#REF!</definedName>
    <definedName name="단열경" localSheetId="5">#REF!</definedName>
    <definedName name="단열경">#REF!</definedName>
    <definedName name="단열노" localSheetId="5">#REF!</definedName>
    <definedName name="단열노">#REF!</definedName>
    <definedName name="단열재" localSheetId="5">#REF!</definedName>
    <definedName name="단열재">#REF!</definedName>
    <definedName name="단위" localSheetId="5">#REF!,#REF!</definedName>
    <definedName name="단위">#REF!,#REF!</definedName>
    <definedName name="단위1" localSheetId="5">#REF!</definedName>
    <definedName name="단위1">#REF!</definedName>
    <definedName name="단위11" localSheetId="5">#REF!</definedName>
    <definedName name="단위11">#REF!</definedName>
    <definedName name="단위1111" localSheetId="5">#REF!</definedName>
    <definedName name="단위1111">#REF!</definedName>
    <definedName name="단위12" localSheetId="5">#REF!</definedName>
    <definedName name="단위12">#REF!</definedName>
    <definedName name="단위13" localSheetId="5">#REF!</definedName>
    <definedName name="단위13">#REF!</definedName>
    <definedName name="단위14" localSheetId="5">#REF!</definedName>
    <definedName name="단위14">#REF!</definedName>
    <definedName name="단위2" localSheetId="5">#REF!</definedName>
    <definedName name="단위2">#REF!</definedName>
    <definedName name="단위3" localSheetId="5">#REF!</definedName>
    <definedName name="단위3">#REF!</definedName>
    <definedName name="단위4" localSheetId="5">#REF!</definedName>
    <definedName name="단위4">#REF!</definedName>
    <definedName name="단위공량_10" localSheetId="5">#REF!</definedName>
    <definedName name="단위공량_10">#REF!</definedName>
    <definedName name="단위공량_11" localSheetId="5">#REF!</definedName>
    <definedName name="단위공량_11">#REF!</definedName>
    <definedName name="단위공량_12" localSheetId="5">#REF!</definedName>
    <definedName name="단위공량_12">#REF!</definedName>
    <definedName name="단위공량_13" localSheetId="5">#REF!</definedName>
    <definedName name="단위공량_13">#REF!</definedName>
    <definedName name="단위공량_14" localSheetId="5">#REF!</definedName>
    <definedName name="단위공량_14">#REF!</definedName>
    <definedName name="단위공량_15" localSheetId="5">#REF!</definedName>
    <definedName name="단위공량_15">#REF!</definedName>
    <definedName name="단위공량_16" localSheetId="5">#REF!</definedName>
    <definedName name="단위공량_16">#REF!</definedName>
    <definedName name="단위공량_17" localSheetId="5">#REF!</definedName>
    <definedName name="단위공량_17">#REF!</definedName>
    <definedName name="단위공량_4" localSheetId="5">#REF!</definedName>
    <definedName name="단위공량_4">#REF!</definedName>
    <definedName name="단위공량_5" localSheetId="5">#REF!</definedName>
    <definedName name="단위공량_5">#REF!</definedName>
    <definedName name="단위공량_6" localSheetId="5">#REF!</definedName>
    <definedName name="단위공량_6">#REF!</definedName>
    <definedName name="단위공량_7" localSheetId="5">#REF!</definedName>
    <definedName name="단위공량_7">#REF!</definedName>
    <definedName name="단위공량_8" localSheetId="5">#REF!</definedName>
    <definedName name="단위공량_8">#REF!</definedName>
    <definedName name="단위공량_9" localSheetId="5">#REF!</definedName>
    <definedName name="단위공량_9">#REF!</definedName>
    <definedName name="단위공량1" localSheetId="5">#REF!</definedName>
    <definedName name="단위공량1">#REF!</definedName>
    <definedName name="단위공량10" localSheetId="5">#REF!</definedName>
    <definedName name="단위공량10">#REF!</definedName>
    <definedName name="단위공량11" localSheetId="5">#REF!</definedName>
    <definedName name="단위공량11">#REF!</definedName>
    <definedName name="단위공량12" localSheetId="5">#REF!</definedName>
    <definedName name="단위공량12">#REF!</definedName>
    <definedName name="단위공량13" localSheetId="5">#REF!</definedName>
    <definedName name="단위공량13">#REF!</definedName>
    <definedName name="단위공량14" localSheetId="5">#REF!</definedName>
    <definedName name="단위공량14">#REF!</definedName>
    <definedName name="단위공량15" localSheetId="5">#REF!</definedName>
    <definedName name="단위공량15">#REF!</definedName>
    <definedName name="단위공량16" localSheetId="5">#REF!</definedName>
    <definedName name="단위공량16">#REF!</definedName>
    <definedName name="단위공량17" localSheetId="5">#REF!</definedName>
    <definedName name="단위공량17">#REF!</definedName>
    <definedName name="단위공량2" localSheetId="5">#REF!</definedName>
    <definedName name="단위공량2">#REF!</definedName>
    <definedName name="단위공량3" localSheetId="5">#REF!</definedName>
    <definedName name="단위공량3">#REF!</definedName>
    <definedName name="단위공량4" localSheetId="5">#REF!</definedName>
    <definedName name="단위공량4">#REF!</definedName>
    <definedName name="단위공량5" localSheetId="5">#REF!</definedName>
    <definedName name="단위공량5">#REF!</definedName>
    <definedName name="단위공량6" localSheetId="5">#REF!</definedName>
    <definedName name="단위공량6">#REF!</definedName>
    <definedName name="단위공량7" localSheetId="5">#REF!</definedName>
    <definedName name="단위공량7">#REF!</definedName>
    <definedName name="단위공량8" localSheetId="5">#REF!</definedName>
    <definedName name="단위공량8">#REF!</definedName>
    <definedName name="단위공량9" localSheetId="5">#REF!</definedName>
    <definedName name="단위공량9">#REF!</definedName>
    <definedName name="단위단가" localSheetId="5">#REF!</definedName>
    <definedName name="단위단가">#REF!</definedName>
    <definedName name="단위량" localSheetId="5">#REF!</definedName>
    <definedName name="단위량">#REF!</definedName>
    <definedName name="단위량당중기" localSheetId="5">#REF!</definedName>
    <definedName name="단위량당중기">#REF!</definedName>
    <definedName name="단위면적" localSheetId="5">#REF!</definedName>
    <definedName name="단위면적">#REF!</definedName>
    <definedName name="단위수량" localSheetId="5">#REF!</definedName>
    <definedName name="단위수량">#REF!</definedName>
    <definedName name="단위수량." localSheetId="5">#REF!</definedName>
    <definedName name="단위수량.">#REF!</definedName>
    <definedName name="단위수량1" localSheetId="5">#REF!</definedName>
    <definedName name="단위수량1">#REF!</definedName>
    <definedName name="단위수량2" localSheetId="5">#REF!</definedName>
    <definedName name="단위수량2">#REF!</definedName>
    <definedName name="단위수량3.5" localSheetId="5">BlankMacro1</definedName>
    <definedName name="단위수량3.5">BlankMacro1</definedName>
    <definedName name="단위중량" localSheetId="5">#REF!</definedName>
    <definedName name="단위중량">#REF!</definedName>
    <definedName name="단위중량2" localSheetId="5">#REF!</definedName>
    <definedName name="단위중량2">#REF!</definedName>
    <definedName name="단이경" localSheetId="5">#REF!</definedName>
    <definedName name="단이경">#REF!</definedName>
    <definedName name="단이노" localSheetId="5">#REF!</definedName>
    <definedName name="단이노">#REF!</definedName>
    <definedName name="단이재" localSheetId="5">#REF!</definedName>
    <definedName name="단이재">#REF!</definedName>
    <definedName name="단중입력" localSheetId="5">#REF!</definedName>
    <definedName name="단중입력">#REF!</definedName>
    <definedName name="단차" localSheetId="5">#REF!</definedName>
    <definedName name="단차">#REF!</definedName>
    <definedName name="단횡배단" localSheetId="5">#REF!</definedName>
    <definedName name="단횡배단">#REF!</definedName>
    <definedName name="닫" localSheetId="5">#REF!</definedName>
    <definedName name="닫">#REF!</definedName>
    <definedName name="닫다" localSheetId="5">#REF!</definedName>
    <definedName name="닫다">#REF!</definedName>
    <definedName name="달래강돌">13326</definedName>
    <definedName name="담1" localSheetId="5">#REF!</definedName>
    <definedName name="담1">#REF!</definedName>
    <definedName name="담2" localSheetId="5">#REF!</definedName>
    <definedName name="담2">#REF!</definedName>
    <definedName name="담당자" localSheetId="5">#REF!</definedName>
    <definedName name="담당자">#REF!</definedName>
    <definedName name="담양" localSheetId="5">#REF!</definedName>
    <definedName name="담양">#REF!</definedName>
    <definedName name="담장" localSheetId="5">#REF!</definedName>
    <definedName name="담장">#REF!</definedName>
    <definedName name="담장쌓기공집계표">{"'산출근거'!$B$4:$D$8"}</definedName>
    <definedName name="담쟁이L03" localSheetId="5">#REF!</definedName>
    <definedName name="담쟁이L03">#REF!</definedName>
    <definedName name="담쟁이넝쿨수량산출" localSheetId="5">#REF!</definedName>
    <definedName name="담쟁이넝쿨수량산출">#REF!</definedName>
    <definedName name="답구간_표토제거__도쟈_19_Ton__㎡_당" localSheetId="5">#REF!</definedName>
    <definedName name="답구간_표토제거__도쟈_19_Ton__㎡_당">#REF!</definedName>
    <definedName name="답외구간_표토제거__도쟈_19_Ton__㎡_당" localSheetId="5">#REF!</definedName>
    <definedName name="답외구간_표토제거__도쟈_19_Ton__㎡_당">#REF!</definedName>
    <definedName name="당경" localSheetId="5">#REF!</definedName>
    <definedName name="당경">#REF!</definedName>
    <definedName name="당계" localSheetId="5">#REF!</definedName>
    <definedName name="당계">#REF!</definedName>
    <definedName name="당노" localSheetId="5">#REF!</definedName>
    <definedName name="당노">#REF!</definedName>
    <definedName name="당단" localSheetId="5">#REF!</definedName>
    <definedName name="당단">#REF!</definedName>
    <definedName name="당수" localSheetId="5">#REF!</definedName>
    <definedName name="당수">#REF!</definedName>
    <definedName name="당일포장여부" localSheetId="5" hidden="1">#REF!</definedName>
    <definedName name="당일포장여부" hidden="1">#REF!</definedName>
    <definedName name="당재" localSheetId="5">#REF!</definedName>
    <definedName name="당재">#REF!</definedName>
    <definedName name="당초" localSheetId="5">BlankMacro1</definedName>
    <definedName name="당초">BlankMacro1</definedName>
    <definedName name="당초간접노무비" localSheetId="5">#REF!</definedName>
    <definedName name="당초간접노무비">#REF!</definedName>
    <definedName name="당초고용보험료" localSheetId="5">#REF!</definedName>
    <definedName name="당초고용보험료">#REF!</definedName>
    <definedName name="당초공급가액" localSheetId="5">#REF!</definedName>
    <definedName name="당초공급가액">#REF!</definedName>
    <definedName name="당초공사원가" localSheetId="5">#REF!</definedName>
    <definedName name="당초공사원가">#REF!</definedName>
    <definedName name="당초기타경비" localSheetId="5">#REF!</definedName>
    <definedName name="당초기타경비">#REF!</definedName>
    <definedName name="당초도급액" localSheetId="5">#REF!</definedName>
    <definedName name="당초도급액">#REF!</definedName>
    <definedName name="당초부가가치세" localSheetId="5">#REF!</definedName>
    <definedName name="당초부가가치세">#REF!</definedName>
    <definedName name="당초산재보험료" localSheetId="5">#REF!</definedName>
    <definedName name="당초산재보험료">#REF!</definedName>
    <definedName name="당초순공사원가" localSheetId="5">#REF!</definedName>
    <definedName name="당초순공사원가">#REF!</definedName>
    <definedName name="당초안전관리비" localSheetId="5">#REF!</definedName>
    <definedName name="당초안전관리비">#REF!</definedName>
    <definedName name="당초이윤" localSheetId="5">#REF!</definedName>
    <definedName name="당초이윤">#REF!</definedName>
    <definedName name="당초일반관리비" localSheetId="5">#REF!</definedName>
    <definedName name="당초일반관리비">#REF!</definedName>
    <definedName name="당초총공사비" localSheetId="5">#REF!</definedName>
    <definedName name="당초총공사비">#REF!</definedName>
    <definedName name="대" localSheetId="5">#REF!</definedName>
    <definedName name="대">#REF!</definedName>
    <definedName name="대___장___공" localSheetId="5">#REF!</definedName>
    <definedName name="대___장___공">#REF!</definedName>
    <definedName name="대가" localSheetId="5">#REF!</definedName>
    <definedName name="대가">#REF!</definedName>
    <definedName name="대가건축" localSheetId="5">#REF!</definedName>
    <definedName name="대가건축">#REF!</definedName>
    <definedName name="대각교철근집계표" localSheetId="5">#REF!</definedName>
    <definedName name="대각교철근집계표">#REF!</definedName>
    <definedName name="대개소" localSheetId="5">#REF!</definedName>
    <definedName name="대개소">#REF!</definedName>
    <definedName name="대경관" localSheetId="5">#REF!</definedName>
    <definedName name="대경관">#REF!</definedName>
    <definedName name="대고면적" localSheetId="5">SUM(#REF!)</definedName>
    <definedName name="대고면적">SUM(#REF!)</definedName>
    <definedName name="대관" localSheetId="5">BlankMacro1</definedName>
    <definedName name="대관">BlankMacro1</definedName>
    <definedName name="대관경" localSheetId="5">#REF!</definedName>
    <definedName name="대관경">#REF!</definedName>
    <definedName name="대관경1" localSheetId="5">#REF!</definedName>
    <definedName name="대관경1">#REF!</definedName>
    <definedName name="대구" localSheetId="5">#REF!</definedName>
    <definedName name="대구">#REF!</definedName>
    <definedName name="대구경" localSheetId="5">#REF!</definedName>
    <definedName name="대구경">#REF!</definedName>
    <definedName name="대구경천공"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기" localSheetId="5" hidden="1">#REF!</definedName>
    <definedName name="대기" hidden="1">#REF!</definedName>
    <definedName name="대기영역" localSheetId="5">#REF!</definedName>
    <definedName name="대기영역">#REF!</definedName>
    <definedName name="대기질" localSheetId="5">#REF!</definedName>
    <definedName name="대기질">#REF!</definedName>
    <definedName name="대기질측정지점수" localSheetId="5">#REF!</definedName>
    <definedName name="대기질측정지점수">#REF!</definedName>
    <definedName name="대나무" localSheetId="5">#REF!</definedName>
    <definedName name="대나무">#REF!</definedName>
    <definedName name="대나무지주목" localSheetId="5">#REF!</definedName>
    <definedName name="대나무지주목">#REF!</definedName>
    <definedName name="대농교" localSheetId="5">#REF!</definedName>
    <definedName name="대농교">#REF!</definedName>
    <definedName name="대로2류" localSheetId="5">#REF!</definedName>
    <definedName name="대로2류">#REF!</definedName>
    <definedName name="대리석포장" hidden="1">{#N/A,#N/A,TRUE,"총괄"}</definedName>
    <definedName name="대리석포장." hidden="1">{#N/A,#N/A,TRUE,"총괄"}</definedName>
    <definedName name="대보" localSheetId="5">#REF!,#REF!</definedName>
    <definedName name="대보">#REF!,#REF!</definedName>
    <definedName name="대비표" hidden="1">{#N/A,#N/A,FALSE,"속도"}</definedName>
    <definedName name="대사" localSheetId="5">CHOOSE(#REF!,총괄수량표!공무1과,총괄수량표!공무2과)</definedName>
    <definedName name="대사">CHOOSE(#REF!,[0]!공무1과,[0]!공무2과)</definedName>
    <definedName name="대사ㅇ" localSheetId="5">CHOOSE(#REF!,#REF!,#REF!)</definedName>
    <definedName name="대사ㅇ">CHOOSE(#REF!,#REF!,#REF!)</definedName>
    <definedName name="대상" localSheetId="5">#REF!</definedName>
    <definedName name="대상">#REF!</definedName>
    <definedName name="대상설정" localSheetId="5">#REF!</definedName>
    <definedName name="대상설정">#REF!</definedName>
    <definedName name="대상표" localSheetId="5">#REF!</definedName>
    <definedName name="대상표">#REF!</definedName>
    <definedName name="대소개" localSheetId="5">#REF!</definedName>
    <definedName name="대소개">#REF!</definedName>
    <definedName name="대송교" localSheetId="5">#REF!</definedName>
    <definedName name="대송교">#REF!</definedName>
    <definedName name="대안설정" localSheetId="5">#REF!</definedName>
    <definedName name="대안설정">#REF!</definedName>
    <definedName name="대왕참R10" localSheetId="5">#REF!</definedName>
    <definedName name="대왕참R10">#REF!</definedName>
    <definedName name="대왕참R4" localSheetId="5">#REF!</definedName>
    <definedName name="대왕참R4">#REF!</definedName>
    <definedName name="대왕참R6" localSheetId="5">#REF!</definedName>
    <definedName name="대왕참R6">#REF!</definedName>
    <definedName name="대왕참R8" localSheetId="5">#REF!</definedName>
    <definedName name="대왕참R8">#REF!</definedName>
    <definedName name="대외공문" localSheetId="5">#REF!</definedName>
    <definedName name="대외공문">#REF!</definedName>
    <definedName name="대장" localSheetId="5">#REF!</definedName>
    <definedName name="대장">#REF!</definedName>
    <definedName name="대장공" localSheetId="5">#REF!</definedName>
    <definedName name="대장공">#REF!</definedName>
    <definedName name="대장균군수" localSheetId="5">#REF!</definedName>
    <definedName name="대장균군수">#REF!</definedName>
    <definedName name="대장끝" localSheetId="5">#REF!</definedName>
    <definedName name="대장끝">#REF!</definedName>
    <definedName name="대전" localSheetId="5">#REF!</definedName>
    <definedName name="대전">#REF!</definedName>
    <definedName name="대전내역서_대전추가비교표_List" localSheetId="5">#REF!</definedName>
    <definedName name="대전내역서_대전추가비교표_List">#REF!</definedName>
    <definedName name="대추" localSheetId="5">#REF!</definedName>
    <definedName name="대추">#REF!</definedName>
    <definedName name="대추R10" localSheetId="5">#REF!</definedName>
    <definedName name="대추R10">#REF!</definedName>
    <definedName name="대추R4" localSheetId="5">#REF!</definedName>
    <definedName name="대추R4">#REF!</definedName>
    <definedName name="대추R5" localSheetId="5">#REF!</definedName>
    <definedName name="대추R5">#REF!</definedName>
    <definedName name="대추R6" localSheetId="5">#REF!</definedName>
    <definedName name="대추R6">#REF!</definedName>
    <definedName name="대추R8" localSheetId="5">#REF!</definedName>
    <definedName name="대추R8">#REF!</definedName>
    <definedName name="대티교" localSheetId="5">#REF!</definedName>
    <definedName name="대티교">#REF!</definedName>
    <definedName name="대표자" localSheetId="5">#REF!</definedName>
    <definedName name="대표자">#REF!</definedName>
    <definedName name="대한" localSheetId="5" hidden="1">#REF!</definedName>
    <definedName name="대한" hidden="1">#REF!</definedName>
    <definedName name="대한민국">{"Book1","토공.xls"}</definedName>
    <definedName name="대형브레이카0.2경비" localSheetId="5">#REF!</definedName>
    <definedName name="대형브레이카0.2경비">#REF!</definedName>
    <definedName name="대형브레이카0.2계" localSheetId="5">#REF!</definedName>
    <definedName name="대형브레이카0.2계">#REF!</definedName>
    <definedName name="대형브레이카0.2노무비" localSheetId="5">#REF!</definedName>
    <definedName name="대형브레이카0.2노무비">#REF!</definedName>
    <definedName name="대형브레이카0.2재료비" localSheetId="5">#REF!</definedName>
    <definedName name="대형브레이카0.2재료비">#REF!</definedName>
    <definedName name="대형브레이카0.4경비" localSheetId="5">#REF!</definedName>
    <definedName name="대형브레이카0.4경비">#REF!</definedName>
    <definedName name="대형브레이카0.4계" localSheetId="5">#REF!</definedName>
    <definedName name="대형브레이카0.4계">#REF!</definedName>
    <definedName name="대형브레이카0.4노무비" localSheetId="5">#REF!</definedName>
    <definedName name="대형브레이카0.4노무비">#REF!</definedName>
    <definedName name="대형브레이카0.4재료비" localSheetId="5">#REF!</definedName>
    <definedName name="대형브레이카0.4재료비">#REF!</definedName>
    <definedName name="대형브레이카0.7M3" localSheetId="5">#REF!</definedName>
    <definedName name="대형브레이카0.7M3">#REF!</definedName>
    <definedName name="대형브레이카0.7경비" localSheetId="5">#REF!</definedName>
    <definedName name="대형브레이카0.7경비">#REF!</definedName>
    <definedName name="대형브레이카0.7계" localSheetId="5">#REF!</definedName>
    <definedName name="대형브레이카0.7계">#REF!</definedName>
    <definedName name="대형브레이카0.7노무비" localSheetId="5">#REF!</definedName>
    <definedName name="대형브레이카0.7노무비">#REF!</definedName>
    <definedName name="대형브레이카0.7재료비" localSheetId="5">#REF!</definedName>
    <definedName name="대형브레이카0.7재료비">#REF!</definedName>
    <definedName name="대호" localSheetId="5">CHOOSE(#REF!,총괄수량표!공무1과,총괄수량표!공무2과)</definedName>
    <definedName name="대호">CHOOSE(#REF!,[0]!공무1과,[0]!공무2과)</definedName>
    <definedName name="대화상자표시" localSheetId="5">'[8] 설계내역서.xlsx'!대화상자표시</definedName>
    <definedName name="대화상자표시">'[8] 설계내역서.xlsx'!대화상자표시</definedName>
    <definedName name="댈타5" localSheetId="5">#REF!</definedName>
    <definedName name="댈타5">#REF!</definedName>
    <definedName name="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다" localSheetId="5">#REF!</definedName>
    <definedName name="더다">#REF!</definedName>
    <definedName name="더다다" localSheetId="5">#REF!</definedName>
    <definedName name="더다다">#REF!</definedName>
    <definedName name="더닫" localSheetId="5">#REF!</definedName>
    <definedName name="더닫">#REF!</definedName>
    <definedName name="더더더" localSheetId="5">#REF!</definedName>
    <definedName name="더더더">#REF!</definedName>
    <definedName name="더블롯드1.5" localSheetId="5">#REF!</definedName>
    <definedName name="더블롯드1.5">#REF!</definedName>
    <definedName name="더블롯드3.0" localSheetId="5">#REF!</definedName>
    <definedName name="더블롯드3.0">#REF!</definedName>
    <definedName name="더블쉬벨본체" localSheetId="5">#REF!</definedName>
    <definedName name="더블쉬벨본체">#REF!</definedName>
    <definedName name="더블쉬벨부품" localSheetId="5">#REF!</definedName>
    <definedName name="더블쉬벨부품">#REF!</definedName>
    <definedName name="더블코아튜브NX" localSheetId="5">#REF!</definedName>
    <definedName name="더블코아튜브NX">#REF!</definedName>
    <definedName name="더사" localSheetId="5">#REF!</definedName>
    <definedName name="더사">#REF!</definedName>
    <definedName name="더하기" localSheetId="5">#REF!</definedName>
    <definedName name="더하기">#REF!</definedName>
    <definedName name="더하기4" localSheetId="5">#REF!</definedName>
    <definedName name="더하기4">#REF!</definedName>
    <definedName name="덕" hidden="1">{#N/A,#N/A,FALSE,"포장2"}</definedName>
    <definedName name="덕_트_공" localSheetId="5">#REF!</definedName>
    <definedName name="덕_트_공">#REF!</definedName>
    <definedName name="덕ㄱㄱㄱ" hidden="1">{#N/A,#N/A,FALSE,"포장2"}</definedName>
    <definedName name="덕산1호" localSheetId="5">#REF!</definedName>
    <definedName name="덕산1호">#REF!</definedName>
    <definedName name="덕산2호" localSheetId="5">#REF!</definedName>
    <definedName name="덕산2호">#REF!</definedName>
    <definedName name="덕산3호" localSheetId="5">#REF!</definedName>
    <definedName name="덕산3호">#REF!</definedName>
    <definedName name="덕산4호" localSheetId="5">#REF!</definedName>
    <definedName name="덕산4호">#REF!</definedName>
    <definedName name="덕신B" hidden="1">{#N/A,#N/A,FALSE,"포장단가"}</definedName>
    <definedName name="덕율교" localSheetId="5">#REF!</definedName>
    <definedName name="덕율교">#REF!</definedName>
    <definedName name="덕전1호" localSheetId="5">#REF!</definedName>
    <definedName name="덕전1호">#REF!</definedName>
    <definedName name="덕전2호" localSheetId="5">#REF!</definedName>
    <definedName name="덕전2호">#REF!</definedName>
    <definedName name="덕전3호" localSheetId="5">#REF!</definedName>
    <definedName name="덕전3호">#REF!</definedName>
    <definedName name="덕지1호" localSheetId="5">#REF!</definedName>
    <definedName name="덕지1호">#REF!</definedName>
    <definedName name="덕진" localSheetId="5">#REF!</definedName>
    <definedName name="덕진">#REF!</definedName>
    <definedName name="덕천1호" localSheetId="5">#REF!</definedName>
    <definedName name="덕천1호">#REF!</definedName>
    <definedName name="덕천2호" localSheetId="5">#REF!</definedName>
    <definedName name="덕천2호">#REF!</definedName>
    <definedName name="덕천3호" localSheetId="5">#REF!</definedName>
    <definedName name="덕천3호">#REF!</definedName>
    <definedName name="덕천4호" localSheetId="5">#REF!</definedName>
    <definedName name="덕천4호">#REF!</definedName>
    <definedName name="덕트공" localSheetId="5">#REF!</definedName>
    <definedName name="덕트공">#REF!</definedName>
    <definedName name="던던일" localSheetId="5">BlankMacro1</definedName>
    <definedName name="던던일">BlankMacro1</definedName>
    <definedName name="덤프15경" localSheetId="5">#REF!</definedName>
    <definedName name="덤프15경">#REF!</definedName>
    <definedName name="덤프15노무" localSheetId="5">#REF!</definedName>
    <definedName name="덤프15노무">#REF!</definedName>
    <definedName name="덤프15재료" localSheetId="5">#REF!</definedName>
    <definedName name="덤프15재료">#REF!</definedName>
    <definedName name="덤프2.5경" localSheetId="5">#REF!</definedName>
    <definedName name="덤프2.5경">#REF!</definedName>
    <definedName name="덤프2.5노무" localSheetId="5">#REF!</definedName>
    <definedName name="덤프2.5노무">#REF!</definedName>
    <definedName name="덤프2.5재료" localSheetId="5">#REF!</definedName>
    <definedName name="덤프2.5재료">#REF!</definedName>
    <definedName name="덤프트럭10.5" localSheetId="5">#REF!</definedName>
    <definedName name="덤프트럭10.5">#REF!</definedName>
    <definedName name="덤프트럭10.5암경비" localSheetId="5">#REF!</definedName>
    <definedName name="덤프트럭10.5암경비">#REF!</definedName>
    <definedName name="덤프트럭10.5암계" localSheetId="5">#REF!</definedName>
    <definedName name="덤프트럭10.5암계">#REF!</definedName>
    <definedName name="덤프트럭10.5암노무비" localSheetId="5">#REF!</definedName>
    <definedName name="덤프트럭10.5암노무비">#REF!</definedName>
    <definedName name="덤프트럭10.5암재료비" localSheetId="5">#REF!</definedName>
    <definedName name="덤프트럭10.5암재료비">#REF!</definedName>
    <definedName name="덤프트럭10.5토사경비" localSheetId="5">#REF!</definedName>
    <definedName name="덤프트럭10.5토사경비">#REF!</definedName>
    <definedName name="덤프트럭10.5토사계" localSheetId="5">#REF!</definedName>
    <definedName name="덤프트럭10.5토사계">#REF!</definedName>
    <definedName name="덤프트럭10.5토사노무비" localSheetId="5">#REF!</definedName>
    <definedName name="덤프트럭10.5토사노무비">#REF!</definedName>
    <definedName name="덤프트럭10.5토사재료비" localSheetId="5">#REF!</definedName>
    <definedName name="덤프트럭10.5토사재료비">#REF!</definedName>
    <definedName name="덤프트럭15" localSheetId="5">#REF!</definedName>
    <definedName name="덤프트럭15">#REF!</definedName>
    <definedName name="덤프트럭15R.R경비" localSheetId="5">#REF!</definedName>
    <definedName name="덤프트럭15R.R경비">#REF!</definedName>
    <definedName name="덤프트럭15R.R계" localSheetId="5">#REF!</definedName>
    <definedName name="덤프트럭15R.R계">#REF!</definedName>
    <definedName name="덤프트럭15R.R노무비" localSheetId="5">#REF!</definedName>
    <definedName name="덤프트럭15R.R노무비">#REF!</definedName>
    <definedName name="덤프트럭15R.R재료비" localSheetId="5">#REF!</definedName>
    <definedName name="덤프트럭15R.R재료비">#REF!</definedName>
    <definedName name="덤프트럭15TON" localSheetId="5">#REF!</definedName>
    <definedName name="덤프트럭15TON">#REF!</definedName>
    <definedName name="덤프트럭15암경비" localSheetId="5">#REF!</definedName>
    <definedName name="덤프트럭15암경비">#REF!</definedName>
    <definedName name="덤프트럭15암계" localSheetId="5">#REF!</definedName>
    <definedName name="덤프트럭15암계">#REF!</definedName>
    <definedName name="덤프트럭15암노무비" localSheetId="5">#REF!</definedName>
    <definedName name="덤프트럭15암노무비">#REF!</definedName>
    <definedName name="덤프트럭15암재료비" localSheetId="5">#REF!</definedName>
    <definedName name="덤프트럭15암재료비">#REF!</definedName>
    <definedName name="덤프트럭15토사경비" localSheetId="5">#REF!</definedName>
    <definedName name="덤프트럭15토사경비">#REF!</definedName>
    <definedName name="덤프트럭15토사계" localSheetId="5">#REF!</definedName>
    <definedName name="덤프트럭15토사계">#REF!</definedName>
    <definedName name="덤프트럭15토사노무비" localSheetId="5">#REF!</definedName>
    <definedName name="덤프트럭15토사노무비">#REF!</definedName>
    <definedName name="덤프트럭15토사재료비" localSheetId="5">#REF!</definedName>
    <definedName name="덤프트럭15토사재료비">#REF!</definedName>
    <definedName name="덤프트럭2.5경비" localSheetId="5">#REF!</definedName>
    <definedName name="덤프트럭2.5경비">#REF!</definedName>
    <definedName name="덤프트럭2.5계" localSheetId="5">#REF!</definedName>
    <definedName name="덤프트럭2.5계">#REF!</definedName>
    <definedName name="덤프트럭2.5노무비" localSheetId="5">#REF!</definedName>
    <definedName name="덤프트럭2.5노무비">#REF!</definedName>
    <definedName name="덤프트럭2.5재료비" localSheetId="5">#REF!</definedName>
    <definedName name="덤프트럭2.5재료비">#REF!</definedName>
    <definedName name="덤프트럭20계" localSheetId="5">#REF!</definedName>
    <definedName name="덤프트럭20계">#REF!</definedName>
    <definedName name="덤프트럭20노무비" localSheetId="5">#REF!</definedName>
    <definedName name="덤프트럭20노무비">#REF!</definedName>
    <definedName name="덤프트럭20토사경비" localSheetId="5">#REF!</definedName>
    <definedName name="덤프트럭20토사경비">#REF!</definedName>
    <definedName name="덤프트럭20토사계" localSheetId="5">#REF!</definedName>
    <definedName name="덤프트럭20토사계">#REF!</definedName>
    <definedName name="덤프트럭20토사노무비" localSheetId="5">#REF!</definedName>
    <definedName name="덤프트럭20토사노무비">#REF!</definedName>
    <definedName name="덤프트럭20토사재료비" localSheetId="5">#REF!</definedName>
    <definedName name="덤프트럭20토사재료비">#REF!</definedName>
    <definedName name="덤프트럭4.5경비" localSheetId="5">#REF!</definedName>
    <definedName name="덤프트럭4.5경비">#REF!</definedName>
    <definedName name="덤프트럭4.5계" localSheetId="5">#REF!</definedName>
    <definedName name="덤프트럭4.5계">#REF!</definedName>
    <definedName name="덤프트럭4.5인건비" localSheetId="5">#REF!</definedName>
    <definedName name="덤프트럭4.5인건비">#REF!</definedName>
    <definedName name="덤프트럭4.5재료비" localSheetId="5">#REF!</definedName>
    <definedName name="덤프트럭4.5재료비">#REF!</definedName>
    <definedName name="덤프트럭8암경비" localSheetId="5">#REF!</definedName>
    <definedName name="덤프트럭8암경비">#REF!</definedName>
    <definedName name="덤프트럭8암계" localSheetId="5">#REF!</definedName>
    <definedName name="덤프트럭8암계">#REF!</definedName>
    <definedName name="덤프트럭8암노무비" localSheetId="5">#REF!</definedName>
    <definedName name="덤프트럭8암노무비">#REF!</definedName>
    <definedName name="덤프트럭8암재료비" localSheetId="5">#REF!</definedName>
    <definedName name="덤프트럭8암재료비">#REF!</definedName>
    <definedName name="덤프트럭8토사경비" localSheetId="5">#REF!</definedName>
    <definedName name="덤프트럭8토사경비">#REF!</definedName>
    <definedName name="덤프트럭8토사계" localSheetId="5">#REF!</definedName>
    <definedName name="덤프트럭8토사계">#REF!</definedName>
    <definedName name="덤프트럭8토사노무비" localSheetId="5">#REF!</definedName>
    <definedName name="덤프트럭8토사노무비">#REF!</definedName>
    <definedName name="덤프트럭8토사재료비" localSheetId="5">#REF!</definedName>
    <definedName name="덤프트럭8토사재료비">#REF!</definedName>
    <definedName name="덩굴장미" localSheetId="5">#REF!</definedName>
    <definedName name="덩굴장미">#REF!</definedName>
    <definedName name="덩굴장미3" localSheetId="5">#REF!</definedName>
    <definedName name="덩굴장미3">#REF!</definedName>
    <definedName name="덩굴장미4" localSheetId="5">#REF!</definedName>
    <definedName name="덩굴장미4">#REF!</definedName>
    <definedName name="덩굴장미5" localSheetId="5">#REF!</definedName>
    <definedName name="덩굴장미5">#REF!</definedName>
    <definedName name="데_리_네_이_터_개_소_별_명_세" localSheetId="5">#REF!</definedName>
    <definedName name="데_리_네_이_터_개_소_별_명_세">#REF!</definedName>
    <definedName name="데리네이터개소별명세" localSheetId="5">#REF!</definedName>
    <definedName name="데리네이터개소별명세">#REF!</definedName>
    <definedName name="데이타" localSheetId="5">#REF!</definedName>
    <definedName name="데이타">#REF!</definedName>
    <definedName name="데이터" localSheetId="5">CHOOSE(#REF!,총괄수량표!공무1과,총괄수량표!공무2과)</definedName>
    <definedName name="데이터">CHOOSE(#REF!,[0]!공무1과,[0]!공무2과)</definedName>
    <definedName name="데이터베이스" localSheetId="5">#REF!</definedName>
    <definedName name="데이터베이스">#REF!</definedName>
    <definedName name="데크휘니샤면고르기" localSheetId="5">#REF!</definedName>
    <definedName name="데크휘니샤면고르기">#REF!</definedName>
    <definedName name="데크휘니셔경비" localSheetId="5">#REF!</definedName>
    <definedName name="데크휘니셔경비">#REF!</definedName>
    <definedName name="데크휘니셔계" localSheetId="5">#REF!</definedName>
    <definedName name="데크휘니셔계">#REF!</definedName>
    <definedName name="데크휘니셔노무비" localSheetId="5">#REF!</definedName>
    <definedName name="데크휘니셔노무비">#REF!</definedName>
    <definedName name="데크휘니셔재료비" localSheetId="5">#REF!</definedName>
    <definedName name="데크휘니셔재료비">#REF!</definedName>
    <definedName name="뎡유" localSheetId="5">#REF!</definedName>
    <definedName name="뎡유">#REF!</definedName>
    <definedName name="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______급______액" localSheetId="5">#REF!</definedName>
    <definedName name="도______급______액">#REF!</definedName>
    <definedName name="도___배___공" localSheetId="5">#REF!</definedName>
    <definedName name="도___배___공">#REF!</definedName>
    <definedName name="도___장___공" localSheetId="5">#REF!</definedName>
    <definedName name="도___장___공">#REF!</definedName>
    <definedName name="도___편___수" localSheetId="5">#REF!</definedName>
    <definedName name="도___편___수">#REF!</definedName>
    <definedName name="도_수_로_수_량_집_계" localSheetId="5">#REF!</definedName>
    <definedName name="도_수_로_수_량_집_계">#REF!</definedName>
    <definedName name="도_장_공" localSheetId="5">#REF!</definedName>
    <definedName name="도_장_공">#REF!</definedName>
    <definedName name="도4" localSheetId="5">#REF!</definedName>
    <definedName name="도4">#REF!</definedName>
    <definedName name="도5" localSheetId="5">#REF!</definedName>
    <definedName name="도5">#REF!</definedName>
    <definedName name="도경비금액" localSheetId="5">#REF!</definedName>
    <definedName name="도경비금액">#REF!</definedName>
    <definedName name="도경비단가" localSheetId="5">#REF!</definedName>
    <definedName name="도경비단가">#REF!</definedName>
    <definedName name="도교상세도" localSheetId="5">#REF!</definedName>
    <definedName name="도교상세도">#REF!</definedName>
    <definedName name="도근점" localSheetId="5">#REF!</definedName>
    <definedName name="도근점">#REF!</definedName>
    <definedName name="도근좌표" localSheetId="5">#REF!</definedName>
    <definedName name="도근좌표">#REF!</definedName>
    <definedName name="도근좌표1" localSheetId="5">#REF!</definedName>
    <definedName name="도근좌표1">#REF!</definedName>
    <definedName name="도급" hidden="1">{#N/A,#N/A,FALSE,"구조2"}</definedName>
    <definedName name="도급2">#N/A</definedName>
    <definedName name="도급가" localSheetId="5">#REF!</definedName>
    <definedName name="도급가">#REF!</definedName>
    <definedName name="도급경비" localSheetId="5">#REF!</definedName>
    <definedName name="도급경비">#REF!</definedName>
    <definedName name="도급공사" localSheetId="5">#REF!</definedName>
    <definedName name="도급공사">#REF!</definedName>
    <definedName name="도급공사비" localSheetId="5">#REF!</definedName>
    <definedName name="도급공사비">#REF!</definedName>
    <definedName name="도급공사비계" localSheetId="5">#REF!</definedName>
    <definedName name="도급공사비계">#REF!</definedName>
    <definedName name="도급금액내역">{"Book1","호안(별표&amp;부표).xls","box(최근).xls"}</definedName>
    <definedName name="도급단가" localSheetId="5">#REF!</definedName>
    <definedName name="도급단가">#REF!</definedName>
    <definedName name="도급분류" localSheetId="5">OFFSET(#REF!,0,0,COUNTA(#REF!),1)</definedName>
    <definedName name="도급분류">OFFSET(#REF!,0,0,COUNTA(#REF!),1)</definedName>
    <definedName name="도급비" localSheetId="5">#REF!</definedName>
    <definedName name="도급비">#REF!</definedName>
    <definedName name="도급비1" localSheetId="5">#REF!</definedName>
    <definedName name="도급비1">#REF!</definedName>
    <definedName name="도급수량" localSheetId="5">#REF!</definedName>
    <definedName name="도급수량">#REF!</definedName>
    <definedName name="도급액" localSheetId="5">#REF!</definedName>
    <definedName name="도급액">#REF!</definedName>
    <definedName name="도급예산내역서총괄표공구손료" localSheetId="5">#REF!</definedName>
    <definedName name="도급예산내역서총괄표공구손료">#REF!</definedName>
    <definedName name="도급예산내역서총괄표공비" localSheetId="5">#REF!</definedName>
    <definedName name="도급예산내역서총괄표공비">#REF!</definedName>
    <definedName name="도급예산내역서총괄표재료비" localSheetId="5">#REF!</definedName>
    <definedName name="도급예산내역서총괄표재료비">#REF!</definedName>
    <definedName name="도급예산액" localSheetId="5">#REF!</definedName>
    <definedName name="도급예산액">#REF!</definedName>
    <definedName name="도급예상액" localSheetId="5">#REF!</definedName>
    <definedName name="도급예상액">#REF!</definedName>
    <definedName name="도급예정액" localSheetId="5">#REF!</definedName>
    <definedName name="도급예정액">#REF!</definedName>
    <definedName name="도급자" localSheetId="5">#REF!</definedName>
    <definedName name="도급자">#REF!</definedName>
    <definedName name="도급재료비" localSheetId="5">#REF!</definedName>
    <definedName name="도급재료비">#REF!</definedName>
    <definedName name="도노무비금액" localSheetId="5">#REF!</definedName>
    <definedName name="도노무비금액">#REF!</definedName>
    <definedName name="도노무비단가" localSheetId="5">#REF!</definedName>
    <definedName name="도노무비단가">#REF!</definedName>
    <definedName name="도라" localSheetId="5">BlankMacro1</definedName>
    <definedName name="도라">BlankMacro1</definedName>
    <definedName name="도로" localSheetId="5">#REF!</definedName>
    <definedName name="도로">#REF!</definedName>
    <definedName name="도로2" localSheetId="5">#REF!</definedName>
    <definedName name="도로2">#REF!</definedName>
    <definedName name="도로경" localSheetId="5">#REF!</definedName>
    <definedName name="도로경">#REF!</definedName>
    <definedName name="도로구조경비" localSheetId="5">#REF!</definedName>
    <definedName name="도로구조경비">#REF!</definedName>
    <definedName name="도로구조노무비" localSheetId="5">#REF!</definedName>
    <definedName name="도로구조노무비">#REF!</definedName>
    <definedName name="도로구조재료비" localSheetId="5">#REF!</definedName>
    <definedName name="도로구조재료비">#REF!</definedName>
    <definedName name="도로노" localSheetId="5">#REF!</definedName>
    <definedName name="도로노">#REF!</definedName>
    <definedName name="도로반사경" hidden="1">{#N/A,#N/A,FALSE,"포장단가"}</definedName>
    <definedName name="도로반사경현황" localSheetId="5">#REF!,#REF!,#REF!,#REF!,#REF!</definedName>
    <definedName name="도로반사경현황">#REF!,#REF!,#REF!,#REF!,#REF!</definedName>
    <definedName name="도로복구비" localSheetId="5">#REF!</definedName>
    <definedName name="도로복구비">#REF!</definedName>
    <definedName name="도로복구비및기타" localSheetId="5">#REF!</definedName>
    <definedName name="도로복구비및기타">#REF!</definedName>
    <definedName name="도로우측" localSheetId="5">#REF!</definedName>
    <definedName name="도로우측">#REF!</definedName>
    <definedName name="도로이설" hidden="1">{#N/A,#N/A,FALSE,"구조2"}</definedName>
    <definedName name="도로재" localSheetId="5">#REF!</definedName>
    <definedName name="도로재">#REF!</definedName>
    <definedName name="도로좌측" localSheetId="5">#REF!</definedName>
    <definedName name="도로좌측">#REF!</definedName>
    <definedName name="도로중심" localSheetId="5">#REF!</definedName>
    <definedName name="도로중심">#REF!</definedName>
    <definedName name="도로토공경비" localSheetId="5">#REF!</definedName>
    <definedName name="도로토공경비">#REF!</definedName>
    <definedName name="도로토공노무비" localSheetId="5">#REF!</definedName>
    <definedName name="도로토공노무비">#REF!</definedName>
    <definedName name="도로토공재료비" localSheetId="5">#REF!</definedName>
    <definedName name="도로토공재료비">#REF!</definedName>
    <definedName name="도로포장">#N/A</definedName>
    <definedName name="도로포장수량산출">{"Book1","호안(별표&amp;부표).xls","box(최근).xls"}</definedName>
    <definedName name="도로폭" localSheetId="5">#REF!</definedName>
    <definedName name="도로폭">#REF!</definedName>
    <definedName name="도면" localSheetId="5">#REF!</definedName>
    <definedName name="도면">#REF!</definedName>
    <definedName name="도목수" localSheetId="5">#REF!</definedName>
    <definedName name="도목수">#REF!</definedName>
    <definedName name="도바리" localSheetId="5">#REF!</definedName>
    <definedName name="도바리">#REF!</definedName>
    <definedName name="도배"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도배공" localSheetId="5">#REF!</definedName>
    <definedName name="도배공">#REF!</definedName>
    <definedName name="도배공001" localSheetId="5">#REF!</definedName>
    <definedName name="도배공001">#REF!</definedName>
    <definedName name="도배공002" localSheetId="5">#REF!</definedName>
    <definedName name="도배공002">#REF!</definedName>
    <definedName name="도배공011" localSheetId="5">#REF!</definedName>
    <definedName name="도배공011">#REF!</definedName>
    <definedName name="도배공012" localSheetId="5">#REF!</definedName>
    <definedName name="도배공012">#REF!</definedName>
    <definedName name="도배공982" localSheetId="5">#REF!</definedName>
    <definedName name="도배공982">#REF!</definedName>
    <definedName name="도배공991" localSheetId="5">#REF!</definedName>
    <definedName name="도배공991">#REF!</definedName>
    <definedName name="도배공992" localSheetId="5">#REF!</definedName>
    <definedName name="도배공992">#REF!</definedName>
    <definedName name="도배소계" localSheetId="5">#REF!</definedName>
    <definedName name="도배소계">#REF!</definedName>
    <definedName name="도배지" localSheetId="5">#REF!</definedName>
    <definedName name="도배지">#REF!</definedName>
    <definedName name="도봉구" localSheetId="5">#REF!</definedName>
    <definedName name="도봉구">#REF!</definedName>
    <definedName name="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색" localSheetId="5">BlankMacro1</definedName>
    <definedName name="도색">BlankMacro1</definedName>
    <definedName name="도색목록" localSheetId="5">BlankMacro1</definedName>
    <definedName name="도색목록">BlankMacro1</definedName>
    <definedName name="도색목록1" localSheetId="5">BlankMacro1</definedName>
    <definedName name="도색목록1">BlankMacro1</definedName>
    <definedName name="도색목록수정" localSheetId="5">BlankMacro1</definedName>
    <definedName name="도색목록수정">BlankMacro1</definedName>
    <definedName name="도색목록표" localSheetId="5">#REF!</definedName>
    <definedName name="도색목록표">#REF!</definedName>
    <definedName name="도수로1" localSheetId="5">#REF!</definedName>
    <definedName name="도수로1">#REF!</definedName>
    <definedName name="도수로수량집계" localSheetId="5">#REF!</definedName>
    <definedName name="도수로수량집계">#REF!</definedName>
    <definedName name="도수로집계1" localSheetId="5">#REF!</definedName>
    <definedName name="도수로집계1">#REF!</definedName>
    <definedName name="도원수" localSheetId="5">#REF!</definedName>
    <definedName name="도원수">#REF!</definedName>
    <definedName name="도장" localSheetId="5">#REF!</definedName>
    <definedName name="도장">#REF!</definedName>
    <definedName name="도장2" localSheetId="5">#REF!</definedName>
    <definedName name="도장2">#REF!</definedName>
    <definedName name="도장경비" localSheetId="5">#REF!</definedName>
    <definedName name="도장경비">#REF!</definedName>
    <definedName name="도장공" localSheetId="5">#REF!</definedName>
    <definedName name="도장공">#REF!</definedName>
    <definedName name="도장공001" localSheetId="5">#REF!</definedName>
    <definedName name="도장공001">#REF!</definedName>
    <definedName name="도장공002" localSheetId="5">#REF!</definedName>
    <definedName name="도장공002">#REF!</definedName>
    <definedName name="도장공011" localSheetId="5">#REF!</definedName>
    <definedName name="도장공011">#REF!</definedName>
    <definedName name="도장공012" localSheetId="5">#REF!</definedName>
    <definedName name="도장공012">#REF!</definedName>
    <definedName name="도장공982" localSheetId="5">#REF!</definedName>
    <definedName name="도장공982">#REF!</definedName>
    <definedName name="도장공991" localSheetId="5">#REF!</definedName>
    <definedName name="도장공991">#REF!</definedName>
    <definedName name="도장공992" localSheetId="5">#REF!</definedName>
    <definedName name="도장공992">#REF!</definedName>
    <definedName name="도장공사" localSheetId="5">#REF!</definedName>
    <definedName name="도장공사">#REF!</definedName>
    <definedName name="도장공사비" localSheetId="5">#REF!</definedName>
    <definedName name="도장공사비">#REF!</definedName>
    <definedName name="도장노" localSheetId="5">#REF!</definedName>
    <definedName name="도장노">#REF!</definedName>
    <definedName name="도장노무" localSheetId="5">#REF!</definedName>
    <definedName name="도장노무">#REF!</definedName>
    <definedName name="도장소계" localSheetId="5">#REF!</definedName>
    <definedName name="도장소계">#REF!</definedName>
    <definedName name="도장수량2" localSheetId="5">#REF!</definedName>
    <definedName name="도장수량2">#REF!</definedName>
    <definedName name="도장재" localSheetId="5">#REF!</definedName>
    <definedName name="도장재">#REF!</definedName>
    <definedName name="도장재료" localSheetId="5">#REF!</definedName>
    <definedName name="도장재료">#REF!</definedName>
    <definedName name="도재" localSheetId="5">#REF!</definedName>
    <definedName name="도재">#REF!</definedName>
    <definedName name="도재료비금액" localSheetId="5">#REF!</definedName>
    <definedName name="도재료비금액">#REF!</definedName>
    <definedName name="도재료비단가" localSheetId="5">#REF!</definedName>
    <definedName name="도재료비단가">#REF!</definedName>
    <definedName name="도종" localSheetId="5">#REF!</definedName>
    <definedName name="도종">#REF!</definedName>
    <definedName name="도종1" localSheetId="5">#REF!</definedName>
    <definedName name="도종1">#REF!</definedName>
    <definedName name="도종2" localSheetId="5">#REF!</definedName>
    <definedName name="도종2">#REF!</definedName>
    <definedName name="도종3" localSheetId="5">#REF!</definedName>
    <definedName name="도종3">#REF!</definedName>
    <definedName name="도종4" localSheetId="5">#REF!</definedName>
    <definedName name="도종4">#REF!</definedName>
    <definedName name="도종5" localSheetId="5">#REF!</definedName>
    <definedName name="도종5">#REF!</definedName>
    <definedName name="도종6" localSheetId="5">#REF!</definedName>
    <definedName name="도종6">#REF!</definedName>
    <definedName name="도편수" localSheetId="5">#REF!</definedName>
    <definedName name="도편수">#REF!</definedName>
    <definedName name="도편수001" localSheetId="5">#REF!</definedName>
    <definedName name="도편수001">#REF!</definedName>
    <definedName name="도편수002" localSheetId="5">#REF!</definedName>
    <definedName name="도편수002">#REF!</definedName>
    <definedName name="도편수011" localSheetId="5">#REF!</definedName>
    <definedName name="도편수011">#REF!</definedName>
    <definedName name="도편수012" localSheetId="5">#REF!</definedName>
    <definedName name="도편수012">#REF!</definedName>
    <definedName name="도편수982" localSheetId="5">#REF!</definedName>
    <definedName name="도편수982">#REF!</definedName>
    <definedName name="도편수991" localSheetId="5">#REF!</definedName>
    <definedName name="도편수991">#REF!</definedName>
    <definedName name="도편수992" localSheetId="5">#REF!</definedName>
    <definedName name="도편수992">#REF!</definedName>
    <definedName name="도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독립형E" localSheetId="5">#REF!</definedName>
    <definedName name="독립형E">#REF!</definedName>
    <definedName name="독일가문비1206" localSheetId="5">#REF!</definedName>
    <definedName name="독일가문비1206">#REF!</definedName>
    <definedName name="독일가문비1508" localSheetId="5">#REF!</definedName>
    <definedName name="독일가문비1508">#REF!</definedName>
    <definedName name="독일가문비2010" localSheetId="5">#REF!</definedName>
    <definedName name="독일가문비2010">#REF!</definedName>
    <definedName name="독일가문비2512" localSheetId="5">#REF!</definedName>
    <definedName name="독일가문비2512">#REF!</definedName>
    <definedName name="독일가문비3015" localSheetId="5">#REF!</definedName>
    <definedName name="독일가문비3015">#REF!</definedName>
    <definedName name="독일가문비3518" localSheetId="5">#REF!</definedName>
    <definedName name="독일가문비3518">#REF!</definedName>
    <definedName name="돈" localSheetId="5">#REF!,#REF!</definedName>
    <definedName name="돈">#REF!,#REF!</definedName>
    <definedName name="돈나무0504" localSheetId="5">#REF!</definedName>
    <definedName name="돈나무0504">#REF!</definedName>
    <definedName name="돈나무0805" localSheetId="5">#REF!</definedName>
    <definedName name="돈나무0805">#REF!</definedName>
    <definedName name="돈나무1007" localSheetId="5">#REF!</definedName>
    <definedName name="돈나무1007">#REF!</definedName>
    <definedName name="돈나무1210" localSheetId="5">#REF!</definedName>
    <definedName name="돈나무1210">#REF!</definedName>
    <definedName name="돋움체" localSheetId="5">#REF!</definedName>
    <definedName name="돋움체">#REF!</definedName>
    <definedName name="돌" localSheetId="5">#REF!</definedName>
    <definedName name="돌">#REF!</definedName>
    <definedName name="돌_망_태_개_소_별_명_세" localSheetId="5">#REF!</definedName>
    <definedName name="돌_망_태_개_소_별_명_세">#REF!</definedName>
    <definedName name="돌_망_태_수_량_집_계" localSheetId="5">#REF!</definedName>
    <definedName name="돌_망_태_수_량_집_계">#REF!</definedName>
    <definedName name="돌단풍" localSheetId="5">#REF!</definedName>
    <definedName name="돌단풍">#REF!</definedName>
    <definedName name="돌망태" localSheetId="5">#REF!</definedName>
    <definedName name="돌망태">#REF!</definedName>
    <definedName name="돌망태개소별명세" localSheetId="5">#REF!</definedName>
    <definedName name="돌망태개소별명세">#REF!</definedName>
    <definedName name="돌망태복구" localSheetId="5">#REF!</definedName>
    <definedName name="돌망태복구">#REF!</definedName>
    <definedName name="돌망태수량집계" localSheetId="5">#REF!</definedName>
    <definedName name="돌망태수량집계">#REF!</definedName>
    <definedName name="돌붙임_개소별명세" localSheetId="5">#REF!</definedName>
    <definedName name="돌붙임_개소별명세">#REF!</definedName>
    <definedName name="돌붙임_수량집계" localSheetId="5">#REF!</definedName>
    <definedName name="돌붙임_수량집계">#REF!</definedName>
    <definedName name="돌붙임개소별명세" localSheetId="5">#REF!</definedName>
    <definedName name="돌붙임개소별명세">#REF!</definedName>
    <definedName name="돌붙임단위수량" localSheetId="5">#REF!</definedName>
    <definedName name="돌붙임단위수량">#REF!</definedName>
    <definedName name="돌붙임수량집계" localSheetId="5">#REF!</definedName>
    <definedName name="돌붙임수량집계">#REF!</definedName>
    <definedName name="돌붙임재료집계" localSheetId="5">#REF!</definedName>
    <definedName name="돌붙임재료집계">#REF!</definedName>
    <definedName name="돌아가_교통" localSheetId="5">#REF!</definedName>
    <definedName name="돌아가_교통">#REF!</definedName>
    <definedName name="돌아가기" localSheetId="5">#REF!</definedName>
    <definedName name="돌아가기">#REF!</definedName>
    <definedName name="동_발_공__터_널" localSheetId="5">#REF!</definedName>
    <definedName name="동_발_공__터_널">#REF!</definedName>
    <definedName name="동A1" localSheetId="5">#REF!</definedName>
    <definedName name="동A1">#REF!</definedName>
    <definedName name="동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동ㄴㄴㄴ" localSheetId="5">#REF!</definedName>
    <definedName name="동ㄴㄴㄴ">#REF!</definedName>
    <definedName name="동두천" localSheetId="5">#REF!</definedName>
    <definedName name="동두천">#REF!</definedName>
    <definedName name="동력반" localSheetId="5">#REF!</definedName>
    <definedName name="동력반">#REF!</definedName>
    <definedName name="동바리" localSheetId="5">#REF!</definedName>
    <definedName name="동바리">#REF!</definedName>
    <definedName name="동바리경비" localSheetId="5">#REF!</definedName>
    <definedName name="동바리경비">#REF!</definedName>
    <definedName name="동바리공" localSheetId="5">#REF!</definedName>
    <definedName name="동바리공">#REF!</definedName>
    <definedName name="동바리노무비" localSheetId="5">#REF!</definedName>
    <definedName name="동바리노무비">#REF!</definedName>
    <definedName name="동바리량" localSheetId="5">#REF!</definedName>
    <definedName name="동바리량">#REF!</definedName>
    <definedName name="동바리수량" localSheetId="5">#REF!</definedName>
    <definedName name="동바리수량">#REF!</definedName>
    <definedName name="동바리재료비" localSheetId="5">#REF!</definedName>
    <definedName name="동바리재료비">#REF!</definedName>
    <definedName name="동발공_터널" localSheetId="5">#REF!</definedName>
    <definedName name="동발공_터널">#REF!</definedName>
    <definedName name="동발공_터널001" localSheetId="5">#REF!</definedName>
    <definedName name="동발공_터널001">#REF!</definedName>
    <definedName name="동발공_터널002" localSheetId="5">#REF!</definedName>
    <definedName name="동발공_터널002">#REF!</definedName>
    <definedName name="동발공_터널011" localSheetId="5">#REF!</definedName>
    <definedName name="동발공_터널011">#REF!</definedName>
    <definedName name="동발공_터널012" localSheetId="5">#REF!</definedName>
    <definedName name="동발공_터널012">#REF!</definedName>
    <definedName name="동발공_터널982" localSheetId="5">#REF!</definedName>
    <definedName name="동발공_터널982">#REF!</definedName>
    <definedName name="동발공_터널991" localSheetId="5">#REF!</definedName>
    <definedName name="동발공_터널991">#REF!</definedName>
    <definedName name="동발공_터널992" localSheetId="5">#REF!</definedName>
    <definedName name="동발공_터널992">#REF!</definedName>
    <definedName name="동방층" localSheetId="5">#REF!</definedName>
    <definedName name="동방층">#REF!</definedName>
    <definedName name="동백1002" localSheetId="5">#REF!</definedName>
    <definedName name="동백1002">#REF!</definedName>
    <definedName name="동백1204" localSheetId="5">#REF!</definedName>
    <definedName name="동백1204">#REF!</definedName>
    <definedName name="동백1506" localSheetId="5">#REF!</definedName>
    <definedName name="동백1506">#REF!</definedName>
    <definedName name="동백1808" localSheetId="5">#REF!</definedName>
    <definedName name="동백1808">#REF!</definedName>
    <definedName name="동백나무2노무" localSheetId="5">#REF!</definedName>
    <definedName name="동백나무2노무">#REF!</definedName>
    <definedName name="동백나무2재료" localSheetId="5">#REF!</definedName>
    <definedName name="동백나무2재료">#REF!</definedName>
    <definedName name="동백나무4노무" localSheetId="5">#REF!</definedName>
    <definedName name="동백나무4노무">#REF!</definedName>
    <definedName name="동백나무4재료" localSheetId="5">#REF!</definedName>
    <definedName name="동백나무4재료">#REF!</definedName>
    <definedName name="동백나무6노무" localSheetId="5">#REF!</definedName>
    <definedName name="동백나무6노무">#REF!</definedName>
    <definedName name="동백나무6재료" localSheetId="5">#REF!</definedName>
    <definedName name="동백나무6재료">#REF!</definedName>
    <definedName name="동백나무8노무" localSheetId="5">#REF!</definedName>
    <definedName name="동백나무8노무">#REF!</definedName>
    <definedName name="동백나무8재료" localSheetId="5">#REF!</definedName>
    <definedName name="동백나무8재료">#REF!</definedName>
    <definedName name="동백나무H2.0" localSheetId="5">#REF!</definedName>
    <definedName name="동백나무H2.0">#REF!</definedName>
    <definedName name="동별내역" localSheetId="5">#REF!</definedName>
    <definedName name="동별내역">#REF!</definedName>
    <definedName name="동별설계" localSheetId="5">#REF!</definedName>
    <definedName name="동별설계">#REF!</definedName>
    <definedName name="동부한강">[0]!동부한강</definedName>
    <definedName name="동상" localSheetId="5">#REF!</definedName>
    <definedName name="동상">#REF!</definedName>
    <definedName name="동상1" localSheetId="5">#REF!</definedName>
    <definedName name="동상1">#REF!</definedName>
    <definedName name="동상2" localSheetId="5">#REF!</definedName>
    <definedName name="동상2">#REF!</definedName>
    <definedName name="동소기성" hidden="1">{#N/A,#N/A,TRUE,"총괄"}</definedName>
    <definedName name="동소변경" hidden="1">{#N/A,#N/A,TRUE,"총괄"}</definedName>
    <definedName name="동식물" localSheetId="5">#REF!</definedName>
    <definedName name="동식물">#REF!</definedName>
    <definedName name="동식물수" localSheetId="5">#REF!</definedName>
    <definedName name="동식물수">#REF!</definedName>
    <definedName name="동신" localSheetId="5">#REF!</definedName>
    <definedName name="동신">#REF!</definedName>
    <definedName name="동신거래명세서" localSheetId="5">#REF!</definedName>
    <definedName name="동신거래명세서">#REF!</definedName>
    <definedName name="동양" localSheetId="5" hidden="1">#REF!</definedName>
    <definedName name="동양" hidden="1">#REF!</definedName>
    <definedName name="동원" localSheetId="5">#REF!</definedName>
    <definedName name="동원">#REF!</definedName>
    <definedName name="동원1" localSheetId="5">#REF!</definedName>
    <definedName name="동원1">#REF!</definedName>
    <definedName name="동지역51" localSheetId="5">#REF!</definedName>
    <definedName name="동지역51">#REF!</definedName>
    <definedName name="동지역52" localSheetId="5">#REF!</definedName>
    <definedName name="동지역52">#REF!</definedName>
    <definedName name="동지역53" localSheetId="5">#REF!</definedName>
    <definedName name="동지역53">#REF!</definedName>
    <definedName name="되다짐경비" localSheetId="5">#REF!</definedName>
    <definedName name="되다짐경비">#REF!</definedName>
    <definedName name="되메2A" localSheetId="5">#REF!</definedName>
    <definedName name="되메2A">#REF!</definedName>
    <definedName name="되메2AC" localSheetId="5">#REF!</definedName>
    <definedName name="되메2AC">#REF!</definedName>
    <definedName name="되메2C" localSheetId="5">#REF!</definedName>
    <definedName name="되메2C">#REF!</definedName>
    <definedName name="되메2고압" localSheetId="5">#REF!</definedName>
    <definedName name="되메2고압">#REF!</definedName>
    <definedName name="되메4A" localSheetId="5">#REF!</definedName>
    <definedName name="되메4A">#REF!</definedName>
    <definedName name="되메4AC" localSheetId="5">#REF!</definedName>
    <definedName name="되메4AC">#REF!</definedName>
    <definedName name="되메4C" localSheetId="5">#REF!</definedName>
    <definedName name="되메4C">#REF!</definedName>
    <definedName name="되메4고압" localSheetId="5">#REF!</definedName>
    <definedName name="되메4고압">#REF!</definedName>
    <definedName name="되메경" localSheetId="5">#REF!</definedName>
    <definedName name="되메경">#REF!</definedName>
    <definedName name="되메노" localSheetId="5">#REF!</definedName>
    <definedName name="되메노">#REF!</definedName>
    <definedName name="되메우고다짐" localSheetId="5">#REF!</definedName>
    <definedName name="되메우고다짐">#REF!</definedName>
    <definedName name="되메우기">#N/A</definedName>
    <definedName name="되메우기1" localSheetId="5">#REF!</definedName>
    <definedName name="되메우기1">#REF!</definedName>
    <definedName name="되메우기2" localSheetId="5">#REF!</definedName>
    <definedName name="되메우기2">#REF!</definedName>
    <definedName name="되메우기E16" localSheetId="5">#REF!</definedName>
    <definedName name="되메우기E16">#REF!</definedName>
    <definedName name="되메우기경" localSheetId="5">#REF!</definedName>
    <definedName name="되메우기경">#REF!</definedName>
    <definedName name="되메우기노" localSheetId="5">#REF!</definedName>
    <definedName name="되메우기노">#REF!</definedName>
    <definedName name="되메우기다짐경비" localSheetId="5">#REF!</definedName>
    <definedName name="되메우기다짐경비">#REF!</definedName>
    <definedName name="되메우기다짐노무비" localSheetId="5">#REF!</definedName>
    <definedName name="되메우기다짐노무비">#REF!</definedName>
    <definedName name="되메우기다짐램머다짐" localSheetId="5">#REF!</definedName>
    <definedName name="되메우기다짐램머다짐">#REF!</definedName>
    <definedName name="되메우기다짐재료비" localSheetId="5">#REF!</definedName>
    <definedName name="되메우기다짐재료비">#REF!</definedName>
    <definedName name="되메우기인력04램머80" localSheetId="5">#REF!</definedName>
    <definedName name="되메우기인력04램머80">#REF!</definedName>
    <definedName name="되메우기재" localSheetId="5">#REF!</definedName>
    <definedName name="되메우기재">#REF!</definedName>
    <definedName name="되메인A" localSheetId="5">#REF!</definedName>
    <definedName name="되메인A">#REF!</definedName>
    <definedName name="되메인AC" localSheetId="5">#REF!</definedName>
    <definedName name="되메인AC">#REF!</definedName>
    <definedName name="되메인C" localSheetId="5">#REF!</definedName>
    <definedName name="되메인C">#REF!</definedName>
    <definedName name="되메인경" localSheetId="5">#REF!</definedName>
    <definedName name="되메인경">#REF!</definedName>
    <definedName name="되메인고압" localSheetId="5">#REF!</definedName>
    <definedName name="되메인고압">#REF!</definedName>
    <definedName name="되메인노" localSheetId="5">#REF!</definedName>
    <definedName name="되메인노">#REF!</definedName>
    <definedName name="되메인재" localSheetId="5">#REF!</definedName>
    <definedName name="되메인재">#REF!</definedName>
    <definedName name="되메재" localSheetId="5">#REF!</definedName>
    <definedName name="되메재">#REF!</definedName>
    <definedName name="두" localSheetId="5">#REF!</definedName>
    <definedName name="두">#REF!</definedName>
    <definedName name="두겁노" localSheetId="5">#REF!</definedName>
    <definedName name="두겁노">#REF!</definedName>
    <definedName name="두겁재" localSheetId="5">#REF!</definedName>
    <definedName name="두겁재">#REF!</definedName>
    <definedName name="두기1" localSheetId="5">#REF!</definedName>
    <definedName name="두기1">#REF!</definedName>
    <definedName name="두기1호" localSheetId="5">#REF!</definedName>
    <definedName name="두기1호">#REF!</definedName>
    <definedName name="두기2" localSheetId="5">#REF!</definedName>
    <definedName name="두기2">#REF!</definedName>
    <definedName name="두기2호" localSheetId="5">#REF!</definedName>
    <definedName name="두기2호">#REF!</definedName>
    <definedName name="두기3" localSheetId="5">#REF!</definedName>
    <definedName name="두기3">#REF!</definedName>
    <definedName name="두기3호" localSheetId="5">#REF!</definedName>
    <definedName name="두기3호">#REF!</definedName>
    <definedName name="두께" localSheetId="5">#REF!</definedName>
    <definedName name="두께">#REF!</definedName>
    <definedName name="두달" localSheetId="5">#REF!</definedName>
    <definedName name="두달">#REF!</definedName>
    <definedName name="두부" localSheetId="5">#REF!</definedName>
    <definedName name="두부">#REF!</definedName>
    <definedName name="두부1" localSheetId="5">#REF!</definedName>
    <definedName name="두부1">#REF!</definedName>
    <definedName name="두부2" localSheetId="5">#REF!</definedName>
    <definedName name="두부2">#REF!</definedName>
    <definedName name="두오" localSheetId="5">#REF!</definedName>
    <definedName name="두오">#REF!</definedName>
    <definedName name="두정1교A743" localSheetId="5">#REF!</definedName>
    <definedName name="두정1교A743">#REF!</definedName>
    <definedName name="두정터널A1489" localSheetId="5">#REF!</definedName>
    <definedName name="두정터널A1489">#REF!</definedName>
    <definedName name="뒷굽" localSheetId="5">#REF!</definedName>
    <definedName name="뒷굽">#REF!</definedName>
    <definedName name="뒷채움" localSheetId="5">#REF!</definedName>
    <definedName name="뒷채움">#REF!</definedName>
    <definedName name="뒷채움1" localSheetId="5">#REF!</definedName>
    <definedName name="뒷채움1">#REF!</definedName>
    <definedName name="뒷채움2" localSheetId="5">#REF!</definedName>
    <definedName name="뒷채움2">#REF!</definedName>
    <definedName name="드_잡_이__공" localSheetId="5">#REF!</definedName>
    <definedName name="드_잡_이__공">#REF!</definedName>
    <definedName name="드라이브파이프NX" localSheetId="5">#REF!</definedName>
    <definedName name="드라이브파이프NX">#REF!</definedName>
    <definedName name="드라이브파이프슈NX" localSheetId="5">#REF!</definedName>
    <definedName name="드라이브파이프슈NX">#REF!</definedName>
    <definedName name="드라이브파이프헤드NX" localSheetId="5">#REF!</definedName>
    <definedName name="드라이브파이프헤드NX">#REF!</definedName>
    <definedName name="드레인관" localSheetId="5">#REF!</definedName>
    <definedName name="드레인관">#REF!</definedName>
    <definedName name="드롭헤드" localSheetId="5">#REF!</definedName>
    <definedName name="드롭헤드">#REF!</definedName>
    <definedName name="드잡이공" localSheetId="5">#REF!</definedName>
    <definedName name="드잡이공">#REF!</definedName>
    <definedName name="드잡이공001" localSheetId="5">#REF!</definedName>
    <definedName name="드잡이공001">#REF!</definedName>
    <definedName name="드잡이공002" localSheetId="5">#REF!</definedName>
    <definedName name="드잡이공002">#REF!</definedName>
    <definedName name="드잡이공011" localSheetId="5">#REF!</definedName>
    <definedName name="드잡이공011">#REF!</definedName>
    <definedName name="드잡이공012" localSheetId="5">#REF!</definedName>
    <definedName name="드잡이공012">#REF!</definedName>
    <definedName name="드잡이공982" localSheetId="5">#REF!</definedName>
    <definedName name="드잡이공982">#REF!</definedName>
    <definedName name="드잡이공991" localSheetId="5">#REF!</definedName>
    <definedName name="드잡이공991">#REF!</definedName>
    <definedName name="드잡이공992" localSheetId="5">#REF!</definedName>
    <definedName name="드잡이공992">#REF!</definedName>
    <definedName name="등R2" localSheetId="5">#REF!</definedName>
    <definedName name="등R2">#REF!</definedName>
    <definedName name="등R4" localSheetId="5">#REF!</definedName>
    <definedName name="등R4">#REF!</definedName>
    <definedName name="등R6" localSheetId="5">#REF!</definedName>
    <definedName name="등R6">#REF!</definedName>
    <definedName name="등R8" localSheetId="5">#REF!</definedName>
    <definedName name="등R8">#REF!</definedName>
    <definedName name="등가거리" localSheetId="5">#REF!</definedName>
    <definedName name="등가거리">#REF!</definedName>
    <definedName name="등가거리1" localSheetId="5">#REF!</definedName>
    <definedName name="등가거리1">#REF!</definedName>
    <definedName name="등가거리2" localSheetId="5">#REF!</definedName>
    <definedName name="등가거리2">#REF!</definedName>
    <definedName name="등가거리3" localSheetId="5">#REF!</definedName>
    <definedName name="등가거리3">#REF!</definedName>
    <definedName name="등가거리4" localSheetId="5">#REF!</definedName>
    <definedName name="등가거리4">#REF!</definedName>
    <definedName name="등가거리5" localSheetId="5">#REF!</definedName>
    <definedName name="등가거리5">#REF!</definedName>
    <definedName name="등가거리6" localSheetId="5">#REF!</definedName>
    <definedName name="등가거리6">#REF!</definedName>
    <definedName name="등가거리7" localSheetId="5">#REF!</definedName>
    <definedName name="등가거리7">#REF!</definedName>
    <definedName name="등가거리종" localSheetId="5">#REF!</definedName>
    <definedName name="등가거리종">#REF!</definedName>
    <definedName name="등가도움" localSheetId="5">#REF!</definedName>
    <definedName name="등가도움">#REF!</definedName>
    <definedName name="등급" localSheetId="5">#REF!</definedName>
    <definedName name="등급">#REF!</definedName>
    <definedName name="등록_시작" localSheetId="5">#REF!</definedName>
    <definedName name="등록_시작">#REF!</definedName>
    <definedName name="등록_취소" localSheetId="5">#REF!</definedName>
    <definedName name="등록_취소">#REF!</definedName>
    <definedName name="등보율" localSheetId="5">[4]산정표!#REF!</definedName>
    <definedName name="등보율">[4]산정표!#REF!</definedName>
    <definedName name="등용구분" localSheetId="5">'[8] 설계내역서.xlsx'!등용구분</definedName>
    <definedName name="등용구분">'[8] 설계내역서.xlsx'!등용구분</definedName>
    <definedName name="등유" localSheetId="5">#REF!</definedName>
    <definedName name="등유">#REF!</definedName>
    <definedName name="등융" localSheetId="5">#REF!</definedName>
    <definedName name="등융">#REF!</definedName>
    <definedName name="등의자" localSheetId="5">#REF!</definedName>
    <definedName name="등의자">#REF!</definedName>
    <definedName name="등주높이" localSheetId="5">'[8] 설계내역서.xlsx'!등주높이</definedName>
    <definedName name="등주높이">'[8] 설계내역서.xlsx'!등주높이</definedName>
    <definedName name="디" localSheetId="5">#REF!</definedName>
    <definedName name="디">#REF!</definedName>
    <definedName name="디다시" localSheetId="5">#REF!</definedName>
    <definedName name="디다시">#REF!</definedName>
    <definedName name="디디" localSheetId="5">#REF!</definedName>
    <definedName name="디디">#REF!</definedName>
    <definedName name="디디디" localSheetId="5">#REF!</definedName>
    <definedName name="디디디">#REF!</definedName>
    <definedName name="디디디디" localSheetId="5">#REF!</definedName>
    <definedName name="디디디디">#REF!</definedName>
    <definedName name="디알접합150200노무비" localSheetId="5">#REF!</definedName>
    <definedName name="디알접합150200노무비">#REF!</definedName>
    <definedName name="디알접합2050노무비" localSheetId="5">#REF!</definedName>
    <definedName name="디알접합2050노무비">#REF!</definedName>
    <definedName name="디알접합80100노무비" localSheetId="5">#REF!</definedName>
    <definedName name="디알접합80100노무비">#REF!</definedName>
    <definedName name="디에프엘보" localSheetId="5">#REF!</definedName>
    <definedName name="디에프엘보">#REF!</definedName>
    <definedName name="디이젤엔진15HP" localSheetId="5">#REF!</definedName>
    <definedName name="디이젤엔진15HP">#REF!</definedName>
    <definedName name="디이젤엔진15경비" localSheetId="5">#REF!</definedName>
    <definedName name="디이젤엔진15경비">#REF!</definedName>
    <definedName name="디이젤엔진15계" localSheetId="5">#REF!</definedName>
    <definedName name="디이젤엔진15계">#REF!</definedName>
    <definedName name="디이젤엔진15노무비" localSheetId="5">#REF!</definedName>
    <definedName name="디이젤엔진15노무비">#REF!</definedName>
    <definedName name="디이젤엔진15재료비" localSheetId="5">#REF!</definedName>
    <definedName name="디이젤엔진15재료비">#REF!</definedName>
    <definedName name="디이젤엔진35경비" localSheetId="5">#REF!</definedName>
    <definedName name="디이젤엔진35경비">#REF!</definedName>
    <definedName name="디이젤엔진35계" localSheetId="5">#REF!</definedName>
    <definedName name="디이젤엔진35계">#REF!</definedName>
    <definedName name="디이젤엔진35노무비" localSheetId="5">#REF!</definedName>
    <definedName name="디이젤엔진35노무비">#REF!</definedName>
    <definedName name="디이젤엔진35재료비" localSheetId="5">#REF!</definedName>
    <definedName name="디이젤엔진35재료비">#REF!</definedName>
    <definedName name="디이젤엔진5경비" localSheetId="5">#REF!</definedName>
    <definedName name="디이젤엔진5경비">#REF!</definedName>
    <definedName name="디이젤엔진5계" localSheetId="5">#REF!</definedName>
    <definedName name="디이젤엔진5계">#REF!</definedName>
    <definedName name="디이젤엔진5노무비" localSheetId="5">#REF!</definedName>
    <definedName name="디이젤엔진5노무비">#REF!</definedName>
    <definedName name="디이젤엔진5재료비" localSheetId="5">#REF!</definedName>
    <definedName name="디이젤엔진5재료비">#REF!</definedName>
    <definedName name="디이젤엔진7경비" localSheetId="5">#REF!</definedName>
    <definedName name="디이젤엔진7경비">#REF!</definedName>
    <definedName name="디이젤엔진7계" localSheetId="5">#REF!</definedName>
    <definedName name="디이젤엔진7계">#REF!</definedName>
    <definedName name="디이젤엔진7노무비" localSheetId="5">#REF!</definedName>
    <definedName name="디이젤엔진7노무비">#REF!</definedName>
    <definedName name="디이젤엔진7재료비" localSheetId="5">#REF!</definedName>
    <definedName name="디이젤엔진7재료비">#REF!</definedName>
    <definedName name="디이젤엔진9경비" localSheetId="5">#REF!</definedName>
    <definedName name="디이젤엔진9경비">#REF!</definedName>
    <definedName name="디이젤엔진9계" localSheetId="5">#REF!</definedName>
    <definedName name="디이젤엔진9계">#REF!</definedName>
    <definedName name="디이젤엔진9노무비" localSheetId="5">#REF!</definedName>
    <definedName name="디이젤엔진9노무비">#REF!</definedName>
    <definedName name="디이젤엔진9재료비" localSheetId="5">#REF!</definedName>
    <definedName name="디이젤엔진9재료비">#REF!</definedName>
    <definedName name="디이젤파일햄머1.5경비" localSheetId="5">#REF!</definedName>
    <definedName name="디이젤파일햄머1.5경비">#REF!</definedName>
    <definedName name="디이젤파일햄머1.5계" localSheetId="5">#REF!</definedName>
    <definedName name="디이젤파일햄머1.5계">#REF!</definedName>
    <definedName name="디이젤파일햄머1.5노무비" localSheetId="5">#REF!</definedName>
    <definedName name="디이젤파일햄머1.5노무비">#REF!</definedName>
    <definedName name="디이젤파일햄머1.5재료비" localSheetId="5">#REF!</definedName>
    <definedName name="디이젤파일햄머1.5재료비">#REF!</definedName>
    <definedName name="디이젤파일햄머2.2경비" localSheetId="5">#REF!</definedName>
    <definedName name="디이젤파일햄머2.2경비">#REF!</definedName>
    <definedName name="디이젤파일햄머2.2계" localSheetId="5">#REF!</definedName>
    <definedName name="디이젤파일햄머2.2계">#REF!</definedName>
    <definedName name="디이젤파일햄머2.2노무비" localSheetId="5">#REF!</definedName>
    <definedName name="디이젤파일햄머2.2노무비">#REF!</definedName>
    <definedName name="디이젤파일햄머2.2재료비" localSheetId="5">#REF!</definedName>
    <definedName name="디이젤파일햄머2.2재료비">#REF!</definedName>
    <definedName name="디젤엔진" localSheetId="5">#REF!</definedName>
    <definedName name="디젤엔진">#REF!</definedName>
    <definedName name="디젤엔진7경비" localSheetId="5">#REF!</definedName>
    <definedName name="디젤엔진7경비">#REF!</definedName>
    <definedName name="디젤엔진7계" localSheetId="5">#REF!</definedName>
    <definedName name="디젤엔진7계">#REF!</definedName>
    <definedName name="디젤엔진7노무비" localSheetId="5">#REF!</definedName>
    <definedName name="디젤엔진7노무비">#REF!</definedName>
    <definedName name="디젤엔진7재료비" localSheetId="5">#REF!</definedName>
    <definedName name="디젤엔진7재료비">#REF!</definedName>
    <definedName name="때죽" localSheetId="5">#REF!</definedName>
    <definedName name="때죽">#REF!</definedName>
    <definedName name="때죽R10" localSheetId="5">#REF!</definedName>
    <definedName name="때죽R10">#REF!</definedName>
    <definedName name="때죽R4" localSheetId="5">#REF!</definedName>
    <definedName name="때죽R4">#REF!</definedName>
    <definedName name="때죽R6" localSheetId="5">#REF!</definedName>
    <definedName name="때죽R6">#REF!</definedName>
    <definedName name="때죽R8" localSheetId="5">#REF!</definedName>
    <definedName name="때죽R8">#REF!</definedName>
    <definedName name="때죽나무H3.0" localSheetId="5">#REF!</definedName>
    <definedName name="때죽나무H3.0">#REF!</definedName>
    <definedName name="떼붙임줄떼" localSheetId="5">#REF!</definedName>
    <definedName name="떼붙임줄떼">#REF!</definedName>
    <definedName name="또또충돌" localSheetId="5">#REF!</definedName>
    <definedName name="또또충돌">#REF!</definedName>
    <definedName name="또충돌이야?" localSheetId="5">#REF!</definedName>
    <definedName name="또충돌이야?">#REF!</definedName>
    <definedName name="띠장규격" localSheetId="5">#REF!</definedName>
    <definedName name="띠장규격">#REF!</definedName>
    <definedName name="띠장설치" localSheetId="5">#REF!</definedName>
    <definedName name="띠장설치">#REF!</definedName>
    <definedName name="띠장설치및해체" localSheetId="5">#REF!</definedName>
    <definedName name="띠장설치및해체">#REF!</definedName>
    <definedName name="띠장연결개소" localSheetId="5">#REF!</definedName>
    <definedName name="띠장연결개소">#REF!</definedName>
    <definedName name="띠장중량" localSheetId="5">#REF!</definedName>
    <definedName name="띠장중량">#REF!</definedName>
    <definedName name="ㄹ" localSheetId="5">#REF!</definedName>
    <definedName name="ㄹ">#REF!</definedName>
    <definedName name="ㄹ1" localSheetId="5">#REF!</definedName>
    <definedName name="ㄹ1">#REF!</definedName>
    <definedName name="ㄹ1040" localSheetId="5">#REF!</definedName>
    <definedName name="ㄹ1040">#REF!</definedName>
    <definedName name="ㄹ116" localSheetId="5">#REF!</definedName>
    <definedName name="ㄹ116">#REF!</definedName>
    <definedName name="ㄹ13" localSheetId="5">#REF!</definedName>
    <definedName name="ㄹ13">#REF!</definedName>
    <definedName name="ㄹ2" localSheetId="5">#REF!</definedName>
    <definedName name="ㄹ2">#REF!</definedName>
    <definedName name="ㄹ221" localSheetId="5">#REF!</definedName>
    <definedName name="ㄹ221">#REF!</definedName>
    <definedName name="ㄹ3" localSheetId="5">#REF!</definedName>
    <definedName name="ㄹ3">#REF!</definedName>
    <definedName name="ㄹ390" localSheetId="5">#REF!</definedName>
    <definedName name="ㄹ390">#REF!</definedName>
    <definedName name="ㄹ4" localSheetId="5">#REF!</definedName>
    <definedName name="ㄹ4">#REF!</definedName>
    <definedName name="ㄹ40" localSheetId="5">#REF!</definedName>
    <definedName name="ㄹ40">#REF!</definedName>
    <definedName name="ㄹ403" localSheetId="5">#REF!</definedName>
    <definedName name="ㄹ403">#REF!</definedName>
    <definedName name="ㄹ62" localSheetId="5">#REF!</definedName>
    <definedName name="ㄹ62">#REF!</definedName>
    <definedName name="ㄹ87" localSheetId="5">#REF!</definedName>
    <definedName name="ㄹ87">#REF!</definedName>
    <definedName name="ㄹ88" localSheetId="5">#REF!</definedName>
    <definedName name="ㄹ88">#REF!</definedName>
    <definedName name="ㄹF25" localSheetId="5">#REF!</definedName>
    <definedName name="ㄹF25">#REF!</definedName>
    <definedName name="ㄹㄴ" localSheetId="5" hidden="1">#REF!</definedName>
    <definedName name="ㄹㄴ" hidden="1">#REF!</definedName>
    <definedName name="ㄹㄴㄹㄴㄹ" localSheetId="5" hidden="1">#REF!</definedName>
    <definedName name="ㄹㄴㄹㄴㄹ" hidden="1">#REF!</definedName>
    <definedName name="ㄹㄴㅁ" localSheetId="5">#REF!</definedName>
    <definedName name="ㄹㄴㅁ">#REF!</definedName>
    <definedName name="ㄹㄴㅁㄹㄴ" hidden="1">{#N/A,"수불부",FALSE,"사급자재수불서";#N/A,"수불부",FALSE,"사급자재수불서"}</definedName>
    <definedName name="ㄹㄴㅁㄹㄻㄹㅇ" localSheetId="5">#REF!</definedName>
    <definedName name="ㄹㄴㅁㄹㄻㄹㅇ">#REF!</definedName>
    <definedName name="ㄹㄴㅁㄹㅇㄴ" hidden="1">{"'Sheet1'!$D$19","'Sheet1'!$B$22:$E$22"}</definedName>
    <definedName name="ㄹㄴㅁㄹㅇㄴㄹ" localSheetId="5">#REF!</definedName>
    <definedName name="ㄹㄴㅁㄹㅇㄴㄹ">#REF!</definedName>
    <definedName name="ㄹㄴㅁㄻ" localSheetId="5">#REF!</definedName>
    <definedName name="ㄹㄴㅁㄻ">#REF!</definedName>
    <definedName name="ㄹㄴㅇ" hidden="1">{#N/A,#N/A,FALSE,"표지"}</definedName>
    <definedName name="ㄹㄴㅇㄹㄴㄹ" localSheetId="5">#REF!</definedName>
    <definedName name="ㄹㄴㅇㄹㄴㄹ">#REF!</definedName>
    <definedName name="ㄹㄴㅇㄹㄴㅇ" localSheetId="5">#REF!</definedName>
    <definedName name="ㄹㄴㅇㄹㄴㅇ">#REF!</definedName>
    <definedName name="ㄹㄴㅇㄹㄴㅇㄹ" localSheetId="5">#REF!</definedName>
    <definedName name="ㄹㄴㅇㄹㄴㅇㄹ">#REF!</definedName>
    <definedName name="ㄹㄴㅇㄹㅋㅌㅊ" localSheetId="5">BLCH</definedName>
    <definedName name="ㄹㄴㅇㄹㅋㅌㅊ">BLCH</definedName>
    <definedName name="ㄹㄴㅇㄻㄴ" hidden="1">{#N/A,#N/A,FALSE,"단가표지"}</definedName>
    <definedName name="ㄹㄴㅇㅎ" localSheetId="5">#REF!</definedName>
    <definedName name="ㄹㄴㅇㅎ">#REF!</definedName>
    <definedName name="ㄹㄴ웋" hidden="1">{#N/A,#N/A,FALSE,"운반시간"}</definedName>
    <definedName name="ㄹ노" localSheetId="5">BLCH</definedName>
    <definedName name="ㄹ노">BLCH</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ㄱㄷㄹ" localSheetId="5">#REF!</definedName>
    <definedName name="ㄹㄷㄱㄷㄹ">#REF!</definedName>
    <definedName name="ㄹㄷㄹㅇ" localSheetId="5">#REF!</definedName>
    <definedName name="ㄹㄷㄹㅇ">#REF!</definedName>
    <definedName name="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 localSheetId="5" hidden="1">#REF!</definedName>
    <definedName name="ㄹㄹㄹ" hidden="1">#REF!</definedName>
    <definedName name="ㄹㄹㄹㄴ">#N/A</definedName>
    <definedName name="ㄹㄹㄹㄹ" localSheetId="5" hidden="1">#REF!</definedName>
    <definedName name="ㄹㄹㄹㄹ" hidden="1">#REF!</definedName>
    <definedName name="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ㄹ" localSheetId="5">#REF!</definedName>
    <definedName name="ㄹㄹㄹㄹㄹㄹㄹ">#REF!</definedName>
    <definedName name="ㄹㄹㄹㄹㄹㄹㄹㄹ" localSheetId="5">BlankMacro1</definedName>
    <definedName name="ㄹㄹㄹㄹㄹㄹㄹㄹ">BlankMacro1</definedName>
    <definedName name="ㄹㄹㄹㄹㄹㄹㄹㄹㄹ" localSheetId="5">BLCH</definedName>
    <definedName name="ㄹㄹㄹㄹㄹㄹㄹㄹㄹ">BLCH</definedName>
    <definedName name="ㄹㄹㅇㄴ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ㄻㄴㅇㄻㄴㅇㄹ" localSheetId="5">#REF!</definedName>
    <definedName name="ㄹㄻㄴㅇㄻㄴㅇㄹ">#REF!</definedName>
    <definedName name="ㄹㄻㅈㄷㅇㅁㄴㅇㄹ" localSheetId="5">#REF!</definedName>
    <definedName name="ㄹㄻㅈㄷㅇㅁㄴㅇㄹ">#REF!</definedName>
    <definedName name="ㄹㅇ" hidden="1">{#N/A,#N/A,TRUE,"총괄"}</definedName>
    <definedName name="ㄹㅇㄱ" localSheetId="5">#REF!</definedName>
    <definedName name="ㄹㅇㄱ">#REF!</definedName>
    <definedName name="ㄹㅇㄱㄷㅈ" localSheetId="5">#REF!</definedName>
    <definedName name="ㄹㅇㄱㄷㅈ">#REF!</definedName>
    <definedName name="ㄹㅇㄱㄹ" localSheetId="5">#REF!</definedName>
    <definedName name="ㄹㅇㄱㄹ">#REF!</definedName>
    <definedName name="ㄹㅇㄳㄷ" localSheetId="5">#REF!</definedName>
    <definedName name="ㄹㅇㄳㄷ">#REF!</definedName>
    <definedName name="ㄹㅇㄴ" localSheetId="5">#REF!</definedName>
    <definedName name="ㄹㅇㄴ">#REF!</definedName>
    <definedName name="ㄹㅇㄴㄹ" hidden="1">{#N/A,"수불부",FALSE,"사급자재수불서";#N/A,"수불부",FALSE,"사급자재수불서"}</definedName>
    <definedName name="ㄹㅇㄴㄹㄴㅇㄹㄴㅇㄹ" hidden="1">{"'정산내역서'!$A$1:$I$35","'정산서(절.성토부)'!$A$1:$Q$17","'정산서(교량부)'!$A$1:$Q$84","'총괄표'!$A$1:$M$12","'시행현황'!$A$1:$G$12","'표지'!$A$1:$N$27","'정산서(절.성토부)'!$A$3:$Q$7"}</definedName>
    <definedName name="ㄹㅇㄴㄹㅇㄴ" localSheetId="5">#REF!</definedName>
    <definedName name="ㄹㅇㄴㄹㅇㄴ">#REF!</definedName>
    <definedName name="ㄹㅇㄴㄹㅇㅀ" localSheetId="5">#REF!</definedName>
    <definedName name="ㄹㅇㄴㄹㅇㅀ">#REF!</definedName>
    <definedName name="ㄹㅇㄴㅁ" localSheetId="5">#REF!</definedName>
    <definedName name="ㄹㅇㄴㅁ">#REF!</definedName>
    <definedName name="ㄹㅇㄴㅁㄹㄴㅇㅁㄹㄴㅁㄹ">{"'산출근거'!$B$4:$D$8"}</definedName>
    <definedName name="ㄹㅇㄴㅁㄹㅇㄴㄹ" localSheetId="5">#REF!</definedName>
    <definedName name="ㄹㅇㄴㅁㄹㅇㄴㄹ">#REF!</definedName>
    <definedName name="ㄹㅇㄴㅁㄹㅇㅁㄴㄻㄴㅇㄹ" localSheetId="5">#REF!</definedName>
    <definedName name="ㄹㅇㄴㅁㄹㅇㅁㄴㄻㄴㅇㄹ">#REF!</definedName>
    <definedName name="ㄹㅇㄴㅁㄻ">{"Book1","토공.xls"}</definedName>
    <definedName name="ㄹㅇㄴㅁㄻㄴ" localSheetId="5">#REF!</definedName>
    <definedName name="ㄹㅇㄴㅁㄻㄴ">#REF!</definedName>
    <definedName name="ㄹㅇㄴㅍㅇ" localSheetId="5">#REF!</definedName>
    <definedName name="ㄹㅇㄴㅍㅇ">#REF!</definedName>
    <definedName name="ㄹㅇㄶ" localSheetId="5" hidden="1">#REF!</definedName>
    <definedName name="ㄹㅇㄶ" hidden="1">#REF!</definedName>
    <definedName name="ㄹㅇㄶ옿" localSheetId="5" hidden="1">#REF!</definedName>
    <definedName name="ㄹㅇㄶ옿" hidden="1">#REF!</definedName>
    <definedName name="ㄹㅇㄷㄱ" localSheetId="5">BlankMacro1</definedName>
    <definedName name="ㄹㅇㄷㄱ">BlankMacro1</definedName>
    <definedName name="ㄹㅇㄷㄹ" localSheetId="5">#REF!</definedName>
    <definedName name="ㄹㅇㄷㄹ">#REF!</definedName>
    <definedName name="ㄹㅇㄹ" hidden="1">{#N/A,#N/A,FALSE,"골재소요량";#N/A,#N/A,FALSE,"골재소요량"}</definedName>
    <definedName name="ㄹㅇㄹ." localSheetId="5">#REF!</definedName>
    <definedName name="ㄹㅇㄹ.">#REF!</definedName>
    <definedName name="ㄹㅇㄹ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ㅇㄹㄴㄹ">{"Book1","부대-(표지판,데리,가드).xls","부대-(낙,차,중분대).xls"}</definedName>
    <definedName name="ㄹㅇㄹㄴㅇㄹㅇ" localSheetId="5">#REF!</definedName>
    <definedName name="ㄹㅇㄹㄴㅇㄹㅇ">#REF!</definedName>
    <definedName name="ㄹㅇㄹㄴㅇㄹㅇㄴㄹ">{"Book1","호안(별표&amp;부표).xls","box(최근).xls"}</definedName>
    <definedName name="ㄹㅇㄹㄷ" localSheetId="5">#REF!</definedName>
    <definedName name="ㄹㅇㄹㄷ">#REF!</definedName>
    <definedName name="ㄹㅇㄹㅇ" localSheetId="5" hidden="1">#REF!</definedName>
    <definedName name="ㄹㅇㄹㅇ" hidden="1">#REF!</definedName>
    <definedName name="ㄹㅇㄹㅇㄴ" hidden="1">{#N/A,"수불부",FALSE,"사급자재수불서";#N/A,"수불부",FALSE,"사급자재수불서"}</definedName>
    <definedName name="ㄹㅇㄹㅇㄹ" localSheetId="5">#REF!</definedName>
    <definedName name="ㄹㅇㄹㅇㄹ">#REF!</definedName>
    <definedName name="ㄹㅇㄹㅇㄹㅇ" localSheetId="5">#REF!</definedName>
    <definedName name="ㄹㅇㄹㅇㄹㅇ">#REF!</definedName>
    <definedName name="ㄹㅇㅁㄴ" localSheetId="5">#REF!</definedName>
    <definedName name="ㄹㅇㅁㄴ">#REF!</definedName>
    <definedName name="ㄹㅇㅁㄴㄻㄴ" localSheetId="5">#REF!</definedName>
    <definedName name="ㄹㅇㅁㄴㄻㄴ">#REF!</definedName>
    <definedName name="ㄹㅇㅅㄱㄷ" localSheetId="5">#REF!</definedName>
    <definedName name="ㄹㅇㅅㄱㄷ">#REF!</definedName>
    <definedName name="ㄹㅇㅇ" localSheetId="5">#REF!</definedName>
    <definedName name="ㄹㅇㅇ">#REF!</definedName>
    <definedName name="ㄹㅇㅇㅇㄹ" localSheetId="5">[0]!BlankMacro1</definedName>
    <definedName name="ㄹㅇㅇㅇㄹ">[0]!BlankMacro1</definedName>
    <definedName name="ㄹㅇㅇㅎㅇ" localSheetId="5">[0]!BlankMacro1</definedName>
    <definedName name="ㄹㅇㅇㅎㅇ">[0]!BlankMacro1</definedName>
    <definedName name="ㄹㅇ퓨ㅓㅜㅏㅗㅜㅠㅅ퐇휴ㅗㅎ" hidden="1">{#N/A,#N/A,FALSE,"조골재"}</definedName>
    <definedName name="ㄹㅇㅎㄴㅇ" hidden="1">{#N/A,#N/A,FALSE,"조골재"}</definedName>
    <definedName name="ㄹㅇㅎㄹㅇ" localSheetId="5" hidden="1">#REF!</definedName>
    <definedName name="ㄹㅇㅎㄹㅇ" hidden="1">#REF!</definedName>
    <definedName name="ㄹㅇㅎㄹㅇㄴ" localSheetId="5">#REF!</definedName>
    <definedName name="ㄹㅇㅎㄹㅇㄴ">#REF!</definedName>
    <definedName name="ㄹㅇㅎㄹㅇㅎ" localSheetId="5">#REF!</definedName>
    <definedName name="ㄹㅇㅎㄹㅇㅎ">#REF!</definedName>
    <definedName name="ㄹㅇㅎㅀㅇ" localSheetId="5">#REF!</definedName>
    <definedName name="ㄹㅇㅎㅀㅇ">#REF!</definedName>
    <definedName name="ㄹㅇㅎㅀㅎ" localSheetId="5">#REF!</definedName>
    <definedName name="ㄹㅇㅎㅀㅎ">#REF!</definedName>
    <definedName name="ㄹㅇㅎㅁ" hidden="1">'[36]N賃率-職'!$I$5:$I$30</definedName>
    <definedName name="ㄹㅇㅎㅇㅀ" hidden="1">{#N/A,#N/A,FALSE,"부대2"}</definedName>
    <definedName name="ㄹㅇ호45ㅅ" localSheetId="5">#REF!</definedName>
    <definedName name="ㄹㅇ호45ㅅ">#REF!</definedName>
    <definedName name="ㄹㅇ홀옹ㅎㄹ" localSheetId="5" hidden="1">#REF!</definedName>
    <definedName name="ㄹㅇ홀옹ㅎㄹ" hidden="1">#REF!</definedName>
    <definedName name="ㄹ아러아">[0]!ㄹ아러아</definedName>
    <definedName name="ㄹ아ㅣㄹ" localSheetId="5" hidden="1">#REF!</definedName>
    <definedName name="ㄹ아ㅣㄹ" hidden="1">#REF!</definedName>
    <definedName name="ㄹ어미ㅏㄹ" hidden="1">{"'Sheet1'!$D$19","'Sheet1'!$B$22:$E$22"}</definedName>
    <definedName name="ㄹ옿ㅇ농ㄴ" localSheetId="5">BlankMacro1</definedName>
    <definedName name="ㄹ옿ㅇ농ㄴ">BlankMacro1</definedName>
    <definedName name="ㄹㅈㄷ">#N/A</definedName>
    <definedName name="ㄹㅈㄷㄴㅅㅎ" localSheetId="5">#REF!</definedName>
    <definedName name="ㄹㅈㄷㄴㅅㅎ">#REF!</definedName>
    <definedName name="ㄹㅈㄷㄹㄻ" localSheetId="5">#REF!</definedName>
    <definedName name="ㄹㅈㄷㄹㄻ">#REF!</definedName>
    <definedName name="ㄹㅈㅁ3" localSheetId="5">#REF!</definedName>
    <definedName name="ㄹㅈㅁ3">#REF!</definedName>
    <definedName name="ㄹㅈㅁㄷㄹ" localSheetId="5">#REF!</definedName>
    <definedName name="ㄹㅈㅁㄷㄹ">#REF!</definedName>
    <definedName name="ㄹㅈㅇㅊㅌ" localSheetId="5">#REF!</definedName>
    <definedName name="ㄹㅈㅇㅊㅌ">#REF!</definedName>
    <definedName name="ㄹ허" localSheetId="5">#REF!</definedName>
    <definedName name="ㄹ허">#REF!</definedName>
    <definedName name="ㄹ허ㅗ" hidden="1">{#N/A,#N/A,FALSE,"이정표"}</definedName>
    <definedName name="ㄹ허ㅗ러ㅗ" localSheetId="5">BlankMacro1</definedName>
    <definedName name="ㄹ허ㅗ러ㅗ">BlankMacro1</definedName>
    <definedName name="ㄹ헝ㄹ" localSheetId="5" hidden="1">#REF!</definedName>
    <definedName name="ㄹ헝ㄹ" hidden="1">#REF!</definedName>
    <definedName name="ㄹ호" localSheetId="5" hidden="1">#REF!</definedName>
    <definedName name="ㄹ호" hidden="1">#REF!</definedName>
    <definedName name="ㄹ호45ㄷ" localSheetId="5">#REF!</definedName>
    <definedName name="ㄹ호45ㄷ">#REF!</definedName>
    <definedName name="ㄹ호54ㅗ" localSheetId="5">#REF!</definedName>
    <definedName name="ㄹ호54ㅗ">#REF!</definedName>
    <definedName name="ㄹ호ㅎ" localSheetId="5">BlankMacro1</definedName>
    <definedName name="ㄹ호ㅎ">BlankMacro1</definedName>
    <definedName name="ㄹ호ㅓㅇㄹ" localSheetId="5">#REF!</definedName>
    <definedName name="ㄹ호ㅓㅇㄹ">#REF!</definedName>
    <definedName name="ㄹ혹" localSheetId="5">#REF!</definedName>
    <definedName name="ㄹ혹">#REF!</definedName>
    <definedName name="ㄹ홀" localSheetId="5">BlankMacro1</definedName>
    <definedName name="ㄹ홀">BlankMacro1</definedName>
    <definedName name="ㄹ홓ㄹ" hidden="1">{#N/A,#N/A,FALSE,"조골재"}</definedName>
    <definedName name="라" localSheetId="5">#REF!</definedName>
    <definedName name="라">#REF!</definedName>
    <definedName name="라._세차장_설치공사" localSheetId="5">#REF!</definedName>
    <definedName name="라._세차장_설치공사">#REF!</definedName>
    <definedName name="라__인__마__카" localSheetId="5">#REF!</definedName>
    <definedName name="라__인__마__카">#REF!</definedName>
    <definedName name="라라" localSheetId="5">#REF!</definedName>
    <definedName name="라라">#REF!</definedName>
    <definedName name="라라라">#N/A</definedName>
    <definedName name="라라라라" localSheetId="5">#REF!</definedName>
    <definedName name="라라라라">#REF!</definedName>
    <definedName name="라라ㅓㅓ" localSheetId="5">#REF!</definedName>
    <definedName name="라라ㅓㅓ">#REF!</definedName>
    <definedName name="라랄" localSheetId="5">BlankMacro1</definedName>
    <definedName name="라랄">BlankMacro1</definedName>
    <definedName name="라멘교" localSheetId="5">#REF!</definedName>
    <definedName name="라멘교">#REF!</definedName>
    <definedName name="라바콘설치현황" hidden="1">{"'정산내역서'!$A$1:$I$35","'정산서(절.성토부)'!$A$1:$Q$17","'정산서(교량부)'!$A$1:$Q$84","'총괄표'!$A$1:$M$12","'시행현황'!$A$1:$G$12","'표지'!$A$1:$N$27","'정산서(절.성토부)'!$A$3:$Q$7"}</definedName>
    <definedName name="라사" localSheetId="5">BlankMacro1</definedName>
    <definedName name="라사">BlankMacro1</definedName>
    <definedName name="라운지" localSheetId="5">#REF!</definedName>
    <definedName name="라운지">#REF!</definedName>
    <definedName name="라이닝몰탈" localSheetId="5">#REF!</definedName>
    <definedName name="라이닝몰탈">#REF!</definedName>
    <definedName name="라이닝인력" localSheetId="5">#REF!</definedName>
    <definedName name="라이닝인력">#REF!</definedName>
    <definedName name="라인" localSheetId="5">BlankMacro1</definedName>
    <definedName name="라인">BlankMacro1</definedName>
    <definedName name="라인마아카10계" localSheetId="5">#REF!</definedName>
    <definedName name="라인마아카10계">#REF!</definedName>
    <definedName name="라인마킹" localSheetId="5">#REF!</definedName>
    <definedName name="라인마킹">#REF!</definedName>
    <definedName name="라호" localSheetId="5">BlankMacro1</definedName>
    <definedName name="라호">BlankMacro1</definedName>
    <definedName name="라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람마다짐" localSheetId="5">#REF!</definedName>
    <definedName name="람마다짐">#REF!</definedName>
    <definedName name="램__________머" localSheetId="5">#REF!</definedName>
    <definedName name="램__________머">#REF!</definedName>
    <definedName name="램머80KG" localSheetId="5">#REF!</definedName>
    <definedName name="램머80KG">#REF!</definedName>
    <definedName name="램머80경비" localSheetId="5">#REF!</definedName>
    <definedName name="램머80경비">#REF!</definedName>
    <definedName name="램머80계" localSheetId="5">#REF!</definedName>
    <definedName name="램머80계">#REF!</definedName>
    <definedName name="램머80노무비" localSheetId="5">#REF!</definedName>
    <definedName name="램머80노무비">#REF!</definedName>
    <definedName name="램머80재료비" localSheetId="5">#REF!</definedName>
    <definedName name="램머80재료비">#REF!</definedName>
    <definedName name="램머Q간재" localSheetId="5">#REF!</definedName>
    <definedName name="램머Q간재">#REF!</definedName>
    <definedName name="램머Q간재10" localSheetId="5">#REF!</definedName>
    <definedName name="램머Q간재10">#REF!</definedName>
    <definedName name="램머Q간재야간" localSheetId="5">#REF!</definedName>
    <definedName name="램머Q간재야간">#REF!</definedName>
    <definedName name="램머Q노무" localSheetId="5">#REF!</definedName>
    <definedName name="램머Q노무">#REF!</definedName>
    <definedName name="램머Q노무10" localSheetId="5">#REF!</definedName>
    <definedName name="램머Q노무10">#REF!</definedName>
    <definedName name="램머Q노무야간" localSheetId="5">#REF!</definedName>
    <definedName name="램머Q노무야간">#REF!</definedName>
    <definedName name="램머Q손료" localSheetId="5">#REF!</definedName>
    <definedName name="램머Q손료">#REF!</definedName>
    <definedName name="램머Q손료10" localSheetId="5">#REF!</definedName>
    <definedName name="램머Q손료10">#REF!</definedName>
    <definedName name="램머Q손료야간" localSheetId="5">#REF!</definedName>
    <definedName name="램머Q손료야간">#REF!</definedName>
    <definedName name="램머간재" localSheetId="5">#REF!</definedName>
    <definedName name="램머간재">#REF!</definedName>
    <definedName name="램머경" localSheetId="5">#REF!</definedName>
    <definedName name="램머경">#REF!</definedName>
    <definedName name="램머경비" localSheetId="5">#REF!</definedName>
    <definedName name="램머경비">#REF!</definedName>
    <definedName name="램머노무" localSheetId="5">#REF!</definedName>
    <definedName name="램머노무">#REF!</definedName>
    <definedName name="램머노무비" localSheetId="5">#REF!</definedName>
    <definedName name="램머노무비">#REF!</definedName>
    <definedName name="램머노무야간" localSheetId="5">#REF!</definedName>
    <definedName name="램머노무야간">#REF!</definedName>
    <definedName name="램머손료" localSheetId="5">#REF!</definedName>
    <definedName name="램머손료">#REF!</definedName>
    <definedName name="램머재료" localSheetId="5">#REF!</definedName>
    <definedName name="램머재료">#REF!</definedName>
    <definedName name="램머재료비" localSheetId="5">#REF!</definedName>
    <definedName name="램머재료비">#REF!</definedName>
    <definedName name="램프" localSheetId="5">#REF!</definedName>
    <definedName name="램프">#REF!</definedName>
    <definedName name="램프A" localSheetId="5">#REF!</definedName>
    <definedName name="램프A">#REF!</definedName>
    <definedName name="램프B" localSheetId="5">#REF!</definedName>
    <definedName name="램프B">#REF!</definedName>
    <definedName name="램프D" localSheetId="5">#REF!</definedName>
    <definedName name="램프D">#REF!</definedName>
    <definedName name="램픙" localSheetId="5">#REF!</definedName>
    <definedName name="램픙">#REF!</definedName>
    <definedName name="럇ㄱ" localSheetId="5">BLCH</definedName>
    <definedName name="럇ㄱ">BLCH</definedName>
    <definedName name="러" localSheetId="5">#REF!</definedName>
    <definedName name="러">#REF!</definedName>
    <definedName name="러러" localSheetId="5">#REF!</definedName>
    <definedName name="러러">#REF!</definedName>
    <definedName name="러럴러" localSheetId="5">#REF!</definedName>
    <definedName name="러럴러">#REF!</definedName>
    <definedName name="러아니러ㅏㅣㄴ" localSheetId="5">#REF!</definedName>
    <definedName name="러아니러ㅏㅣㄴ">#REF!</definedName>
    <definedName name="러하허ㅏㅘ" hidden="1">{#N/A,#N/A,FALSE,"표지목차"}</definedName>
    <definedName name="러헐" hidden="1">{#N/A,#N/A,FALSE,"도급대비시행율";#N/A,#N/A,FALSE,"결의서";#N/A,#N/A,FALSE,"내역서";#N/A,#N/A,FALSE,"도급예상"}</definedName>
    <definedName name="러ㅏㄹ" localSheetId="5">#REF!</definedName>
    <definedName name="러ㅏㄹ">#REF!</definedName>
    <definedName name="러ㅗㄴ머ㅏㄹ" localSheetId="5">#REF!</definedName>
    <definedName name="러ㅗㄴ머ㅏㄹ">#REF!</definedName>
    <definedName name="렁ㄴ" localSheetId="5">#REF!</definedName>
    <definedName name="렁ㄴ">#REF!</definedName>
    <definedName name="레" localSheetId="5">#REF!</definedName>
    <definedName name="레">#REF!</definedName>
    <definedName name="레_무근" localSheetId="5">#REF!</definedName>
    <definedName name="레_무근">#REF!</definedName>
    <definedName name="레_무근1" localSheetId="5">#REF!</definedName>
    <definedName name="레_무근1">#REF!</definedName>
    <definedName name="레_철근" localSheetId="5">#REF!</definedName>
    <definedName name="레_철근">#REF!</definedName>
    <definedName name="레듀샤" localSheetId="5">#REF!</definedName>
    <definedName name="레듀샤">#REF!</definedName>
    <definedName name="레미경" localSheetId="5">#REF!</definedName>
    <definedName name="레미경">#REF!</definedName>
    <definedName name="레미노" localSheetId="5">#REF!</definedName>
    <definedName name="레미노">#REF!</definedName>
    <definedName name="레미재" localSheetId="5">#REF!</definedName>
    <definedName name="레미재">#REF!</definedName>
    <definedName name="레미콘">33172</definedName>
    <definedName name="레미콘135" localSheetId="5">#REF!</definedName>
    <definedName name="레미콘135">#REF!</definedName>
    <definedName name="레미콘150" localSheetId="5">#REF!</definedName>
    <definedName name="레미콘150">#REF!</definedName>
    <definedName name="레미콘180" localSheetId="5">#REF!</definedName>
    <definedName name="레미콘180">#REF!</definedName>
    <definedName name="레미콘210" localSheetId="5">#REF!</definedName>
    <definedName name="레미콘210">#REF!</definedName>
    <definedName name="레미콘2518012" localSheetId="5">#REF!</definedName>
    <definedName name="레미콘2518012">#REF!</definedName>
    <definedName name="레미콘251808" localSheetId="5">#REF!</definedName>
    <definedName name="레미콘251808">#REF!</definedName>
    <definedName name="레미콘401808" localSheetId="5">#REF!</definedName>
    <definedName name="레미콘401808">#REF!</definedName>
    <definedName name="레미콘무노" localSheetId="5">#REF!</definedName>
    <definedName name="레미콘무노">#REF!</definedName>
    <definedName name="레미콘무재" localSheetId="5">#REF!</definedName>
    <definedName name="레미콘무재">#REF!</definedName>
    <definedName name="레미콘소노" localSheetId="5">#REF!</definedName>
    <definedName name="레미콘소노">#REF!</definedName>
    <definedName name="레미콘소운반_경운기__㎥당" localSheetId="5">#REF!</definedName>
    <definedName name="레미콘소운반_경운기__㎥당">#REF!</definedName>
    <definedName name="레미콘소재" localSheetId="5">#REF!</definedName>
    <definedName name="레미콘소재">#REF!</definedName>
    <definedName name="레미콘수운반DT">#N/A</definedName>
    <definedName name="레미콘집계" localSheetId="5">#REF!</definedName>
    <definedName name="레미콘집계">#REF!</definedName>
    <definedName name="레미콘철" localSheetId="5">#REF!</definedName>
    <definedName name="레미콘철">#REF!</definedName>
    <definedName name="레미콘철노" localSheetId="5">#REF!</definedName>
    <definedName name="레미콘철노">#REF!</definedName>
    <definedName name="레미콘철재" localSheetId="5">#REF!</definedName>
    <definedName name="레미콘철재">#REF!</definedName>
    <definedName name="레이스웨이" localSheetId="5">#REF!</definedName>
    <definedName name="레이스웨이">#REF!</definedName>
    <definedName name="렌즈" localSheetId="5">#REF!</definedName>
    <definedName name="렌즈">#REF!</definedName>
    <definedName name="려ㅛ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련수" localSheetId="5">#REF!</definedName>
    <definedName name="련수">#REF!</definedName>
    <definedName name="로" localSheetId="5">#REF!</definedName>
    <definedName name="로">#REF!</definedName>
    <definedName name="로고" localSheetId="5">#REF!</definedName>
    <definedName name="로고">#REF!</definedName>
    <definedName name="로드머" localSheetId="5">#REF!</definedName>
    <definedName name="로드머">#REF!</definedName>
    <definedName name="로로" localSheetId="5">#REF!</definedName>
    <definedName name="로로">#REF!</definedName>
    <definedName name="로롤" localSheetId="5">#REF!</definedName>
    <definedName name="로롤">#REF!</definedName>
    <definedName name="로사" localSheetId="5">BlankMacro1</definedName>
    <definedName name="로사">BlankMacro1</definedName>
    <definedName name="로아" localSheetId="5">BlankMacro1</definedName>
    <definedName name="로아">BlankMacro1</definedName>
    <definedName name="로우더무한궤도1.34암경비" localSheetId="5">#REF!</definedName>
    <definedName name="로우더무한궤도1.34암경비">#REF!</definedName>
    <definedName name="로우더무한궤도1.34암계" localSheetId="5">#REF!</definedName>
    <definedName name="로우더무한궤도1.34암계">#REF!</definedName>
    <definedName name="로우더무한궤도1.34암노무비" localSheetId="5">#REF!</definedName>
    <definedName name="로우더무한궤도1.34암노무비">#REF!</definedName>
    <definedName name="로우더무한궤도1.34암재료비" localSheetId="5">#REF!</definedName>
    <definedName name="로우더무한궤도1.34암재료비">#REF!</definedName>
    <definedName name="로우더무한궤도1.34토사경비" localSheetId="5">#REF!</definedName>
    <definedName name="로우더무한궤도1.34토사경비">#REF!</definedName>
    <definedName name="로우더무한궤도1.34토사계" localSheetId="5">#REF!</definedName>
    <definedName name="로우더무한궤도1.34토사계">#REF!</definedName>
    <definedName name="로우더무한궤도1.34토사노무비" localSheetId="5">#REF!</definedName>
    <definedName name="로우더무한궤도1.34토사노무비">#REF!</definedName>
    <definedName name="로우더무한궤도1.34토사재료비" localSheetId="5">#REF!</definedName>
    <definedName name="로우더무한궤도1.34토사재료비">#REF!</definedName>
    <definedName name="로우더무한궤도1.72경암경비" localSheetId="5">#REF!</definedName>
    <definedName name="로우더무한궤도1.72경암경비">#REF!</definedName>
    <definedName name="로우더무한궤도1.72경암계" localSheetId="5">#REF!</definedName>
    <definedName name="로우더무한궤도1.72경암계">#REF!</definedName>
    <definedName name="로우더무한궤도1.72경암노무비" localSheetId="5">#REF!</definedName>
    <definedName name="로우더무한궤도1.72경암노무비">#REF!</definedName>
    <definedName name="로우더무한궤도1.72경암재료비" localSheetId="5">#REF!</definedName>
    <definedName name="로우더무한궤도1.72경암재료비">#REF!</definedName>
    <definedName name="로우더무한궤도1.72토사경비" localSheetId="5">#REF!</definedName>
    <definedName name="로우더무한궤도1.72토사경비">#REF!</definedName>
    <definedName name="로우더무한궤도1.72토사계" localSheetId="5">#REF!</definedName>
    <definedName name="로우더무한궤도1.72토사계">#REF!</definedName>
    <definedName name="로우더무한궤도1.72토사노무비" localSheetId="5">#REF!</definedName>
    <definedName name="로우더무한궤도1.72토사노무비">#REF!</definedName>
    <definedName name="로우더무한궤도1.72토사재료비" localSheetId="5">#REF!</definedName>
    <definedName name="로우더무한궤도1.72토사재료비">#REF!</definedName>
    <definedName name="로우더타이어0.25경비" localSheetId="5">#REF!</definedName>
    <definedName name="로우더타이어0.25경비">#REF!</definedName>
    <definedName name="로우더타이어0.25계" localSheetId="5">#REF!</definedName>
    <definedName name="로우더타이어0.25계">#REF!</definedName>
    <definedName name="로우더타이어0.25인건비" localSheetId="5">#REF!</definedName>
    <definedName name="로우더타이어0.25인건비">#REF!</definedName>
    <definedName name="로우더타이어0.25재료비" localSheetId="5">#REF!</definedName>
    <definedName name="로우더타이어0.25재료비">#REF!</definedName>
    <definedName name="로우더타이어0.57경비" localSheetId="5">#REF!</definedName>
    <definedName name="로우더타이어0.57경비">#REF!</definedName>
    <definedName name="로우더타이어0.57계" localSheetId="5">#REF!</definedName>
    <definedName name="로우더타이어0.57계">#REF!</definedName>
    <definedName name="로우더타이어0.57노무비" localSheetId="5">#REF!</definedName>
    <definedName name="로우더타이어0.57노무비">#REF!</definedName>
    <definedName name="로우더타이어0.57재료비" localSheetId="5">#REF!</definedName>
    <definedName name="로우더타이어0.57재료비">#REF!</definedName>
    <definedName name="로우더타이어1.34토사경비" localSheetId="5">#REF!</definedName>
    <definedName name="로우더타이어1.34토사경비">#REF!</definedName>
    <definedName name="로우더타이어1.34토사계" localSheetId="5">#REF!</definedName>
    <definedName name="로우더타이어1.34토사계">#REF!</definedName>
    <definedName name="로우더타이어1.34토사노무비" localSheetId="5">#REF!</definedName>
    <definedName name="로우더타이어1.34토사노무비">#REF!</definedName>
    <definedName name="로우더타이어1.34토사재료비" localSheetId="5">#REF!</definedName>
    <definedName name="로우더타이어1.34토사재료비">#REF!</definedName>
    <definedName name="로우더타이어1.72토사경비" localSheetId="5">#REF!</definedName>
    <definedName name="로우더타이어1.72토사경비">#REF!</definedName>
    <definedName name="로우더타이어1.72토사계" localSheetId="5">#REF!</definedName>
    <definedName name="로우더타이어1.72토사계">#REF!</definedName>
    <definedName name="로우더타이어1.72토사노무비" localSheetId="5">#REF!</definedName>
    <definedName name="로우더타이어1.72토사노무비">#REF!</definedName>
    <definedName name="로우더타이어1.72토사재료비" localSheetId="5">#REF!</definedName>
    <definedName name="로우더타이어1.72토사재료비">#REF!</definedName>
    <definedName name="로우더타이어2.29토사경비" localSheetId="5">#REF!</definedName>
    <definedName name="로우더타이어2.29토사경비">#REF!</definedName>
    <definedName name="로우더타이어2.29토사계" localSheetId="5">#REF!</definedName>
    <definedName name="로우더타이어2.29토사계">#REF!</definedName>
    <definedName name="로우더타이어2.29토사노무비" localSheetId="5">#REF!</definedName>
    <definedName name="로우더타이어2.29토사노무비">#REF!</definedName>
    <definedName name="로우더타이어2.29토사재료비" localSheetId="5">#REF!</definedName>
    <definedName name="로우더타이어2.29토사재료비">#REF!</definedName>
    <definedName name="로ㅓㄹ" localSheetId="5">#REF!</definedName>
    <definedName name="로ㅓㄹ">#REF!</definedName>
    <definedName name="로ㅓㅇ" localSheetId="5">#REF!</definedName>
    <definedName name="로ㅓㅇ">#REF!</definedName>
    <definedName name="로ㅗㅓ허허헣" hidden="1">{#N/A,#N/A,FALSE,"2~8번"}</definedName>
    <definedName name="록크하드" localSheetId="5">#REF!</definedName>
    <definedName name="록크하드">#REF!</definedName>
    <definedName name="록크하드샌드" localSheetId="5">#REF!</definedName>
    <definedName name="록크하드샌드">#REF!</definedName>
    <definedName name="론" hidden="1">{#N/A,#N/A,FALSE,"배수2"}</definedName>
    <definedName name="롤라경비" localSheetId="5">#REF!</definedName>
    <definedName name="롤라경비">#REF!</definedName>
    <definedName name="롤라노무비" localSheetId="5">#REF!</definedName>
    <definedName name="롤라노무비">#REF!</definedName>
    <definedName name="롤라재료비" localSheetId="5">#REF!</definedName>
    <definedName name="롤라재료비">#REF!</definedName>
    <definedName name="롤로" localSheetId="5">BlankMacro1</definedName>
    <definedName name="롤로">BlankMacro1</definedName>
    <definedName name="롬ㄴ" localSheetId="5" hidden="1">#REF!</definedName>
    <definedName name="롬ㄴ" hidden="1">#REF!</definedName>
    <definedName name="롯드" localSheetId="5">#REF!</definedName>
    <definedName name="롯드">#REF!</definedName>
    <definedName name="롱" hidden="1">{#N/A,#N/A,FALSE,"배수2"}</definedName>
    <definedName name="롸" localSheetId="5" hidden="1">#REF!</definedName>
    <definedName name="롸" hidden="1">#REF!</definedName>
    <definedName name="뢰" localSheetId="5" hidden="1">#REF!</definedName>
    <definedName name="뢰" hidden="1">#REF!</definedName>
    <definedName name="료" hidden="1">{"'용역비'!$A$4:$C$8"}</definedName>
    <definedName name="루___핑___공" localSheetId="5">#REF!</definedName>
    <definedName name="루___핑___공">#REF!</definedName>
    <definedName name="루베" localSheetId="5">#REF!</definedName>
    <definedName name="루베">#REF!</definedName>
    <definedName name="루사" localSheetId="5" hidden="1">#REF!</definedName>
    <definedName name="루사" hidden="1">#REF!</definedName>
    <definedName name="루핑공" localSheetId="5">#REF!</definedName>
    <definedName name="루핑공">#REF!</definedName>
    <definedName name="룰루랄라">{"'산출근거'!$B$4:$D$8"}</definedName>
    <definedName name="류" localSheetId="5">#REF!</definedName>
    <definedName name="류">#REF!</definedName>
    <definedName name="륜ㅇㅀㅇㄹㄶ" localSheetId="5">#REF!</definedName>
    <definedName name="륜ㅇㅀㅇㄹㄶ">#REF!</definedName>
    <definedName name="률">[37]원가계산서!$J$11</definedName>
    <definedName name="를" localSheetId="5" hidden="1">#REF!</definedName>
    <definedName name="를" hidden="1">#REF!</definedName>
    <definedName name="리" localSheetId="5">#REF!</definedName>
    <definedName name="리">#REF!</definedName>
    <definedName name="리___벳___공" localSheetId="5">#REF!</definedName>
    <definedName name="리___벳___공">#REF!</definedName>
    <definedName name="리리" localSheetId="5">#REF!</definedName>
    <definedName name="리리">#REF!</definedName>
    <definedName name="리리리" localSheetId="5">#REF!,#REF!,#REF!</definedName>
    <definedName name="리리리">#REF!,#REF!,#REF!</definedName>
    <definedName name="리리리리" localSheetId="5">#REF!</definedName>
    <definedName name="리리리리">#REF!</definedName>
    <definedName name="리리릴" localSheetId="5">#REF!</definedName>
    <definedName name="리리릴">#REF!</definedName>
    <definedName name="리밍쉘NX" localSheetId="5">#REF!</definedName>
    <definedName name="리밍쉘NX">#REF!</definedName>
    <definedName name="리벳" localSheetId="5">#REF!</definedName>
    <definedName name="리벳">#REF!</definedName>
    <definedName name="리벳공" localSheetId="5">#REF!</definedName>
    <definedName name="리벳공">#REF!</definedName>
    <definedName name="리브두께" localSheetId="5">#REF!</definedName>
    <definedName name="리브두께">#REF!</definedName>
    <definedName name="리브폭" localSheetId="5">#REF!</definedName>
    <definedName name="리브폭">#REF!</definedName>
    <definedName name="리어카20MCON" localSheetId="5">SUM(#REF!)</definedName>
    <definedName name="리어카20MCON">SUM(#REF!)</definedName>
    <definedName name="리어카20M대고" localSheetId="5">SUM(#REF!)</definedName>
    <definedName name="리어카20M대고">SUM(#REF!)</definedName>
    <definedName name="리어카20M소고" localSheetId="5">SUM(#REF!)</definedName>
    <definedName name="리어카20M소고">SUM(#REF!)</definedName>
    <definedName name="리어카20M일보" localSheetId="5">SUM(#REF!)</definedName>
    <definedName name="리어카20M일보">SUM(#REF!)</definedName>
    <definedName name="리어카30MCON" localSheetId="5">SUM(#REF!)</definedName>
    <definedName name="리어카30MCON">SUM(#REF!)</definedName>
    <definedName name="리어카30M대고" localSheetId="5">SUM(#REF!)</definedName>
    <definedName name="리어카30M대고">SUM(#REF!)</definedName>
    <definedName name="리어카30M소고" localSheetId="5">SUM(#REF!)</definedName>
    <definedName name="리어카30M소고">SUM(#REF!)</definedName>
    <definedName name="리어카30M일보" localSheetId="5">SUM(#REF!)</definedName>
    <definedName name="리어카30M일보">SUM(#REF!)</definedName>
    <definedName name="리핑" localSheetId="5">#REF!</definedName>
    <definedName name="리핑">#REF!</definedName>
    <definedName name="리핑다짐" localSheetId="5">#REF!</definedName>
    <definedName name="리핑다짐">#REF!</definedName>
    <definedName name="리핑자연" localSheetId="5">#REF!</definedName>
    <definedName name="리핑자연">#REF!</definedName>
    <definedName name="립퍼1경비" localSheetId="5">#REF!</definedName>
    <definedName name="립퍼1경비">#REF!</definedName>
    <definedName name="립퍼1계" localSheetId="5">#REF!</definedName>
    <definedName name="립퍼1계">#REF!</definedName>
    <definedName name="립퍼1노무비" localSheetId="5">#REF!</definedName>
    <definedName name="립퍼1노무비">#REF!</definedName>
    <definedName name="립퍼1재료비" localSheetId="5">#REF!</definedName>
    <definedName name="립퍼1재료비">#REF!</definedName>
    <definedName name="립퍼3경비" localSheetId="5">#REF!</definedName>
    <definedName name="립퍼3경비">#REF!</definedName>
    <definedName name="립퍼3계" localSheetId="5">#REF!</definedName>
    <definedName name="립퍼3계">#REF!</definedName>
    <definedName name="립퍼3노무비" localSheetId="5">#REF!</definedName>
    <definedName name="립퍼3노무비">#REF!</definedName>
    <definedName name="립퍼3재료비" localSheetId="5">#REF!</definedName>
    <definedName name="립퍼3재료비">#REF!</definedName>
    <definedName name="링크라운" localSheetId="5">#REF!</definedName>
    <definedName name="링크라운">#REF!</definedName>
    <definedName name="ㄺㄱ" localSheetId="5">BlankMacro1</definedName>
    <definedName name="ㄺㄱ">BlankMacro1</definedName>
    <definedName name="ㄺㄷ" localSheetId="5" hidden="1">#REF!</definedName>
    <definedName name="ㄺㄷ" hidden="1">#REF!</definedName>
    <definedName name="ㄺㄷㅇ" localSheetId="5">BlankMacro1</definedName>
    <definedName name="ㄺㄷㅇ">BlankMacro1</definedName>
    <definedName name="ㄺㅇㄱ" hidden="1">{#N/A,#N/A,FALSE,"조골재"}</definedName>
    <definedName name="ㄻ" hidden="1">{#N/A,#N/A,FALSE,"구조1"}</definedName>
    <definedName name="ㄻㄴ" hidden="1">{#N/A,#N/A,FALSE,"포장2"}</definedName>
    <definedName name="ㄻㄴㄹㅇㄴㅁ" hidden="1">{#N/A,#N/A,FALSE,"운반시간"}</definedName>
    <definedName name="ㄻㄴㄻㄴㅇㄻㄴ" hidden="1">{#N/A,#N/A,FALSE,"표지목차"}</definedName>
    <definedName name="ㄻㄴㅇㄹ" localSheetId="5">#REF!</definedName>
    <definedName name="ㄻㄴㅇㄹ">#REF!</definedName>
    <definedName name="ㄻㄴㅇㄻㄴ" hidden="1">{#N/A,#N/A,FALSE,"단가표지"}</definedName>
    <definedName name="ㄻㄴㅇㄻㄴㄹ" hidden="1">{#N/A,#N/A,FALSE,"2~8번"}</definedName>
    <definedName name="ㄻㄴㅇㄻㄴㄻㄴㅁㄴ" hidden="1">{#N/A,#N/A,FALSE,"단가표지"}</definedName>
    <definedName name="ㄻㄴㅇㄻㄴㅁ" hidden="1">{#N/A,#N/A,FALSE,"운반시간"}</definedName>
    <definedName name="ㄻㄴㅇㄻㄴㅇ" hidden="1">{#N/A,#N/A,FALSE,"단가표지"}</definedName>
    <definedName name="ㄻㄴㅇㄻㄴㅇㄻ" hidden="1">{#N/A,#N/A,FALSE,"표지목차"}</definedName>
    <definedName name="ㄻㄴㅇㅁㄴㅇ" hidden="1">{#N/A,#N/A,FALSE,"단가표지"}</definedName>
    <definedName name="ㄻㄹ" hidden="1">{#N/A,#N/A,FALSE,"포장2"}</definedName>
    <definedName name="ㄻㅁ" hidden="1">{#N/A,#N/A,FALSE,"조골재"}</definedName>
    <definedName name="ㄻㅁㄷㄴㄷㄹ" localSheetId="5">#REF!</definedName>
    <definedName name="ㄻㅁㄷㄴㄷㄹ">#REF!</definedName>
    <definedName name="ㄻㅁㄹ">#N/A</definedName>
    <definedName name="ㄻㅇㄴㄻㄴㅇ" localSheetId="5">#REF!</definedName>
    <definedName name="ㄻㅇㄴㄻㄴㅇ">#REF!</definedName>
    <definedName name="ㄻㅈ" localSheetId="5">#REF!</definedName>
    <definedName name="ㄻㅈ">#REF!</definedName>
    <definedName name="ㄻㅈㄷㄹㅈㄷㄹㄹ" localSheetId="5">#REF!</definedName>
    <definedName name="ㄻㅈㄷㄹㅈㄷㄹㄹ">#REF!</definedName>
    <definedName name="ㄼㅎㅅㄳㄺㅎㅇㅍㅎㅍㄴㅇㄹ" localSheetId="5">#REF!</definedName>
    <definedName name="ㄼㅎㅅㄳㄺㅎㅇㅍㅎㅍㄴㅇㄹ">#REF!</definedName>
    <definedName name="ㄽㅁㄷ">#N/A</definedName>
    <definedName name="ㅀ" hidden="1">{#N/A,#N/A,TRUE,"토적및재료집계";#N/A,#N/A,TRUE,"토적및재료집계";#N/A,#N/A,TRUE,"단위량"}</definedName>
    <definedName name="ㅀㄱㅎㄱㅎㄱㅎ" localSheetId="5">#REF!</definedName>
    <definedName name="ㅀㄱㅎㄱㅎㄱㅎ">#REF!</definedName>
    <definedName name="ㅀㄳ" localSheetId="5">BlankMacro1</definedName>
    <definedName name="ㅀㄳ">BlankMacro1</definedName>
    <definedName name="ㅀㄹㅇㄴ" localSheetId="5">BlankMacro1</definedName>
    <definedName name="ㅀㄹㅇㄴ">BlankMacro1</definedName>
    <definedName name="ㅀㅀㄱ" localSheetId="5">[0]!BlankMacro1</definedName>
    <definedName name="ㅀㅀㄱ">[0]!BlankMacro1</definedName>
    <definedName name="ㅀㅀㄴ" hidden="1">{#N/A,#N/A,FALSE,"조골재"}</definedName>
    <definedName name="ㅀㅀㄹ" localSheetId="5">[0]!BlankMacro1</definedName>
    <definedName name="ㅀㅀㄹ">[0]!BlankMacro1</definedName>
    <definedName name="ㅀㅁㅁ" localSheetId="5">#REF!</definedName>
    <definedName name="ㅀㅁㅁ">#REF!</definedName>
    <definedName name="ㅀㅅ">#N/A</definedName>
    <definedName name="ㅀㅅㄹ" localSheetId="5">BlankMacro1</definedName>
    <definedName name="ㅀㅅㄹ">BlankMacro1</definedName>
    <definedName name="ㅀㅇㄴ" localSheetId="5">#REF!</definedName>
    <definedName name="ㅀㅇㄴ">#REF!</definedName>
    <definedName name="ㅀㅇㅀㅎㅎㅎ" localSheetId="5">#REF!</definedName>
    <definedName name="ㅀㅇㅀㅎㅎㅎ">#REF!</definedName>
    <definedName name="ㅀㅇㅁ" hidden="1">{#N/A,#N/A,FALSE,"골재소요량";#N/A,#N/A,FALSE,"골재소요량"}</definedName>
    <definedName name="ㅀㅇㅎㅇㅎㅇ" localSheetId="5">#REF!</definedName>
    <definedName name="ㅀㅇㅎㅇㅎㅇ">#REF!</definedName>
    <definedName name="ㅀㅎ" hidden="1">{#N/A,#N/A,FALSE,"2~8번"}</definedName>
    <definedName name="ㅀㅎㅊㅌ" localSheetId="5">#REF!</definedName>
    <definedName name="ㅀㅎㅊㅌ">#REF!</definedName>
    <definedName name="ㅀ허" hidden="1">{#N/A,#N/A,FALSE,"CCTV"}</definedName>
    <definedName name="ㅁ" localSheetId="5">#REF!</definedName>
    <definedName name="ㅁ">#REF!</definedName>
    <definedName name="ㅁ_1" hidden="1">{#N/A,#N/A,FALSE,"조골재"}</definedName>
    <definedName name="ㅁ_10" localSheetId="5">#REF!</definedName>
    <definedName name="ㅁ_10">#REF!</definedName>
    <definedName name="ㅁ_2" localSheetId="5">#REF!</definedName>
    <definedName name="ㅁ_2">#REF!</definedName>
    <definedName name="ㅁ_3" localSheetId="5">#REF!</definedName>
    <definedName name="ㅁ_3">#REF!</definedName>
    <definedName name="ㅁ_5" localSheetId="5">#REF!</definedName>
    <definedName name="ㅁ_5">#REF!</definedName>
    <definedName name="ㅁ0" localSheetId="5">#REF!</definedName>
    <definedName name="ㅁ0">#REF!</definedName>
    <definedName name="ㅁ01" localSheetId="5">#REF!</definedName>
    <definedName name="ㅁ01">#REF!</definedName>
    <definedName name="ㅁ1" localSheetId="5">#REF!</definedName>
    <definedName name="ㅁ1">#REF!</definedName>
    <definedName name="ㅁ100" localSheetId="5">#REF!</definedName>
    <definedName name="ㅁ100">#REF!</definedName>
    <definedName name="ㅁ1000" localSheetId="5">#REF!</definedName>
    <definedName name="ㅁ1000">#REF!</definedName>
    <definedName name="ㅁ101" localSheetId="5">[38]철거산출근거!#REF!</definedName>
    <definedName name="ㅁ101">[38]철거산출근거!#REF!</definedName>
    <definedName name="ㅁ1100" localSheetId="5">#REF!</definedName>
    <definedName name="ㅁ1100">#REF!</definedName>
    <definedName name="ㅁ1101" localSheetId="5">#REF!</definedName>
    <definedName name="ㅁ1101">#REF!</definedName>
    <definedName name="ㅁ1140" localSheetId="5">#REF!</definedName>
    <definedName name="ㅁ1140">#REF!</definedName>
    <definedName name="ㅁ1144" localSheetId="5">#REF!</definedName>
    <definedName name="ㅁ1144">#REF!</definedName>
    <definedName name="ㅁ1180" localSheetId="5">#REF!</definedName>
    <definedName name="ㅁ1180">#REF!</definedName>
    <definedName name="ㅁ12" localSheetId="5">#REF!</definedName>
    <definedName name="ㅁ12">#REF!</definedName>
    <definedName name="ㅁ127" localSheetId="5">#REF!</definedName>
    <definedName name="ㅁ127">#REF!</definedName>
    <definedName name="ㅁ1296" localSheetId="5">#REF!</definedName>
    <definedName name="ㅁ1296">#REF!</definedName>
    <definedName name="ㅁ1382" localSheetId="5">#REF!</definedName>
    <definedName name="ㅁ1382">#REF!</definedName>
    <definedName name="ㅁ15" localSheetId="5">#REF!</definedName>
    <definedName name="ㅁ15">#REF!</definedName>
    <definedName name="ㅁ170" localSheetId="5">#REF!</definedName>
    <definedName name="ㅁ170">#REF!</definedName>
    <definedName name="ㅁ1700" localSheetId="5">#REF!</definedName>
    <definedName name="ㅁ1700">#REF!</definedName>
    <definedName name="ㅁ1800" localSheetId="5">#REF!</definedName>
    <definedName name="ㅁ1800">#REF!</definedName>
    <definedName name="ㅁ1882" localSheetId="5">#REF!</definedName>
    <definedName name="ㅁ1882">#REF!</definedName>
    <definedName name="ㅁ191" localSheetId="5">#REF!</definedName>
    <definedName name="ㅁ191">#REF!</definedName>
    <definedName name="ㅁ1a1" localSheetId="5">#REF!</definedName>
    <definedName name="ㅁ1a1">#REF!</definedName>
    <definedName name="ㅁ2" localSheetId="5">#REF!</definedName>
    <definedName name="ㅁ2">#REF!</definedName>
    <definedName name="ㅁ201" localSheetId="5">[38]철거산출근거!#REF!</definedName>
    <definedName name="ㅁ201">[38]철거산출근거!#REF!</definedName>
    <definedName name="ㅁ202" localSheetId="5">#REF!</definedName>
    <definedName name="ㅁ202">#REF!</definedName>
    <definedName name="ㅁ203" localSheetId="5">#REF!</definedName>
    <definedName name="ㅁ203">#REF!</definedName>
    <definedName name="ㅁ2086" localSheetId="5">#REF!</definedName>
    <definedName name="ㅁ2086">#REF!</definedName>
    <definedName name="ㅁ2200" localSheetId="5">#REF!</definedName>
    <definedName name="ㅁ2200">#REF!</definedName>
    <definedName name="ㅁ222" localSheetId="5">#REF!</definedName>
    <definedName name="ㅁ222">#REF!</definedName>
    <definedName name="ㅁ2400" localSheetId="5">#REF!</definedName>
    <definedName name="ㅁ2400">#REF!</definedName>
    <definedName name="ㅁ2423" localSheetId="5">#REF!</definedName>
    <definedName name="ㅁ2423">#REF!</definedName>
    <definedName name="ㅁ250" localSheetId="5">#REF!</definedName>
    <definedName name="ㅁ250">#REF!</definedName>
    <definedName name="ㅁ270" localSheetId="5">#REF!</definedName>
    <definedName name="ㅁ270">#REF!</definedName>
    <definedName name="ㅁ278" localSheetId="5">#REF!</definedName>
    <definedName name="ㅁ278">#REF!</definedName>
    <definedName name="ㅁ2780" localSheetId="5">#REF!</definedName>
    <definedName name="ㅁ2780">#REF!</definedName>
    <definedName name="ㅁ30" localSheetId="5">#REF!</definedName>
    <definedName name="ㅁ30">#REF!</definedName>
    <definedName name="ㅁ300" localSheetId="5">#REF!</definedName>
    <definedName name="ㅁ300">#REF!</definedName>
    <definedName name="ㅁ307" localSheetId="5">#REF!</definedName>
    <definedName name="ㅁ307">#REF!</definedName>
    <definedName name="ㅁ309" localSheetId="5">#REF!</definedName>
    <definedName name="ㅁ309">#REF!</definedName>
    <definedName name="ㅁ331" localSheetId="5">#REF!</definedName>
    <definedName name="ㅁ331">#REF!</definedName>
    <definedName name="ㅁ38" localSheetId="5">#REF!</definedName>
    <definedName name="ㅁ38">#REF!</definedName>
    <definedName name="ㅁ393" localSheetId="5">[39]Sheet3!#REF!</definedName>
    <definedName name="ㅁ393">[39]Sheet3!#REF!</definedName>
    <definedName name="ㅁ4">#N/A</definedName>
    <definedName name="ㅁ40" localSheetId="5">#REF!</definedName>
    <definedName name="ㅁ40">#REF!</definedName>
    <definedName name="ㅁ400" localSheetId="5">#REF!</definedName>
    <definedName name="ㅁ400">#REF!</definedName>
    <definedName name="ㅁ411" localSheetId="5">#REF!</definedName>
    <definedName name="ㅁ411">#REF!</definedName>
    <definedName name="ㅁ451" localSheetId="5">#REF!</definedName>
    <definedName name="ㅁ451">#REF!</definedName>
    <definedName name="ㅁ453" localSheetId="5">#REF!</definedName>
    <definedName name="ㅁ453">#REF!</definedName>
    <definedName name="ㅁ459" localSheetId="5">#REF!</definedName>
    <definedName name="ㅁ459">#REF!</definedName>
    <definedName name="ㅁ497" localSheetId="5">#REF!</definedName>
    <definedName name="ㅁ497">#REF!</definedName>
    <definedName name="ㅁ4970" localSheetId="5">#REF!</definedName>
    <definedName name="ㅁ4970">#REF!</definedName>
    <definedName name="ㅁ500" localSheetId="5">#REF!</definedName>
    <definedName name="ㅁ500">#REF!</definedName>
    <definedName name="ㅁ531" localSheetId="5">#REF!</definedName>
    <definedName name="ㅁ531">#REF!</definedName>
    <definedName name="ㅁ54" localSheetId="5">#REF!</definedName>
    <definedName name="ㅁ54">#REF!</definedName>
    <definedName name="ㅁ540" localSheetId="5">#REF!</definedName>
    <definedName name="ㅁ540">#REF!</definedName>
    <definedName name="ㅁ5400" localSheetId="5">#REF!</definedName>
    <definedName name="ㅁ5400">#REF!</definedName>
    <definedName name="ㅁ545" localSheetId="5">#REF!</definedName>
    <definedName name="ㅁ545">#REF!</definedName>
    <definedName name="ㅁ58" localSheetId="5">#REF!</definedName>
    <definedName name="ㅁ58">#REF!</definedName>
    <definedName name="ㅁ60" localSheetId="5">#REF!</definedName>
    <definedName name="ㅁ60">#REF!</definedName>
    <definedName name="ㅁ63" localSheetId="5">#REF!</definedName>
    <definedName name="ㅁ63">#REF!</definedName>
    <definedName name="ㅁ636" localSheetId="5">#REF!</definedName>
    <definedName name="ㅁ636">#REF!</definedName>
    <definedName name="ㅁ6696" localSheetId="5">[39]도급내역서!#REF!</definedName>
    <definedName name="ㅁ6696">[39]도급내역서!#REF!</definedName>
    <definedName name="ㅁ7_10" localSheetId="5">#REF!</definedName>
    <definedName name="ㅁ7_10">#REF!</definedName>
    <definedName name="ㅁ7_2" localSheetId="5">#REF!</definedName>
    <definedName name="ㅁ7_2">#REF!</definedName>
    <definedName name="ㅁ7_3" localSheetId="5">#REF!</definedName>
    <definedName name="ㅁ7_3">#REF!</definedName>
    <definedName name="ㅁ7_5" localSheetId="5">#REF!</definedName>
    <definedName name="ㅁ7_5">#REF!</definedName>
    <definedName name="ㅁ76" localSheetId="5">#REF!</definedName>
    <definedName name="ㅁ76">#REF!</definedName>
    <definedName name="ㅁ7600" localSheetId="5">#REF!</definedName>
    <definedName name="ㅁ7600">#REF!</definedName>
    <definedName name="ㅁ8529" localSheetId="5">#REF!</definedName>
    <definedName name="ㅁ8529">#REF!</definedName>
    <definedName name="ㅁ92" localSheetId="5">#REF!</definedName>
    <definedName name="ㅁ92">#REF!</definedName>
    <definedName name="ㅁ940" localSheetId="5">#REF!</definedName>
    <definedName name="ㅁ940">#REF!</definedName>
    <definedName name="ㅁa1140" localSheetId="5">#REF!</definedName>
    <definedName name="ㅁa1140">#REF!</definedName>
    <definedName name="ㅁㄱ235" localSheetId="5">#REF!</definedName>
    <definedName name="ㅁㄱ235">#REF!</definedName>
    <definedName name="ㅁㄱ31" localSheetId="5">#REF!</definedName>
    <definedName name="ㅁㄱ31">#REF!</definedName>
    <definedName name="ㅁㄱㅂ" hidden="1">{#N/A,#N/A,FALSE,"단가표지"}</definedName>
    <definedName name="ㅁ게ㅔㅔ" localSheetId="5">#REF!</definedName>
    <definedName name="ㅁ게ㅔㅔ">#REF!</definedName>
    <definedName name="ㅁ고" hidden="1">{#N/A,#N/A,FALSE,"부대1"}</definedName>
    <definedName name="ㅁ곰" hidden="1">{#N/A,#N/A,FALSE,"포장2"}</definedName>
    <definedName name="ㅁㄴ" hidden="1">{#N/A,#N/A,FALSE,"2~8번"}</definedName>
    <definedName name="ㅁㄴ_1" hidden="1">{#N/A,#N/A,FALSE,"2~8번"}</definedName>
    <definedName name="ㅁㄴㄴㅇ" hidden="1">{#N/A,#N/A,FALSE,"조골재"}</definedName>
    <definedName name="ㅁㄴㄷㄷ" localSheetId="5">#REF!</definedName>
    <definedName name="ㅁㄴㄷㄷ">#REF!</definedName>
    <definedName name="ㅁㄴㄷㅇ" localSheetId="5">#REF!</definedName>
    <definedName name="ㅁㄴㄷㅇ">#REF!</definedName>
    <definedName name="ㅁㄴㄹ" localSheetId="5">BlankMacro1</definedName>
    <definedName name="ㅁㄴㄹ">BlankMacro1</definedName>
    <definedName name="ㅁㄴㄹㄴ" hidden="1">{#N/A,#N/A,FALSE,"운반시간"}</definedName>
    <definedName name="ㅁㄴㄹㄴㅇㅁㄹㄴㅁ" localSheetId="5">#REF!</definedName>
    <definedName name="ㅁㄴㄹㄴㅇㅁㄹㄴㅁ">#REF!</definedName>
    <definedName name="ㅁㄴㄹㄴㅇㅁㄻ" localSheetId="5">#REF!</definedName>
    <definedName name="ㅁㄴㄹㄴㅇㅁㄻ">#REF!</definedName>
    <definedName name="ㅁㄴㄹㅇㄴ" localSheetId="5">#REF!</definedName>
    <definedName name="ㅁㄴㄹㅇㄴ">#REF!</definedName>
    <definedName name="ㅁㄴㄹㅇㄴㅁㄹ" localSheetId="5">#REF!</definedName>
    <definedName name="ㅁㄴㄹㅇㄴㅁㄹ">#REF!</definedName>
    <definedName name="ㅁㄴㄹㅇㄴㅁㄹㄴㅁㄹㅇ" localSheetId="5">#REF!</definedName>
    <definedName name="ㅁㄴㄹㅇㄴㅁㄹㄴㅁㄹㅇ">#REF!</definedName>
    <definedName name="ㅁㄴㄹㅇㄴㅁㄹㄴㅇㅁ" localSheetId="5">#REF!</definedName>
    <definedName name="ㅁㄴㄹㅇㄴㅁㄹㄴㅇㅁ">#REF!</definedName>
    <definedName name="ㅁㄴㄹㅇㄴㅁㄹㅇㄴㅁ" localSheetId="5">#REF!</definedName>
    <definedName name="ㅁㄴㄹㅇㄴㅁㄹㅇㄴㅁ">#REF!</definedName>
    <definedName name="ㅁㄴㄹㅇㄴㅁㄹㅇㅁㄴㄹ" localSheetId="5">#REF!</definedName>
    <definedName name="ㅁㄴㄹㅇㄴㅁㄹㅇㅁㄴㄹ">#REF!</definedName>
    <definedName name="ㅁㄴㄹㅇㄴㅁㄻㄴㄹ" localSheetId="5">#REF!</definedName>
    <definedName name="ㅁㄴㄹㅇㄴㅁㄻㄴㄹ">#REF!</definedName>
    <definedName name="ㅁㄴㄹㅇㅁ" hidden="1">{#N/A,#N/A,FALSE,"단가표지"}</definedName>
    <definedName name="ㅁㄴㄹㅇㅁㄴㄹㅇㄴㅁㄹ" localSheetId="5">#REF!</definedName>
    <definedName name="ㅁㄴㄹㅇㅁㄴㄹㅇㄴㅁㄹ">#REF!</definedName>
    <definedName name="ㅁㄴㄹㅇㅁㄴㄻㄴㅇㄹ" localSheetId="5">#REF!</definedName>
    <definedName name="ㅁㄴㄹㅇㅁㄴㄻㄴㅇㄹ">#REF!</definedName>
    <definedName name="ㅁㄴㄻ" localSheetId="5">#REF!</definedName>
    <definedName name="ㅁㄴㄻ">#REF!</definedName>
    <definedName name="ㅁㄴㄻㄴㄻㄷㅈ" localSheetId="5">#REF!</definedName>
    <definedName name="ㅁㄴㄻㄴㄻㄷㅈ">#REF!</definedName>
    <definedName name="ㅁㄴㄻㄴㅇㄹㅇㄴㅁㄹ" localSheetId="5">#REF!</definedName>
    <definedName name="ㅁㄴㄻㄴㅇㄹㅇㄴㅁㄹ">#REF!</definedName>
    <definedName name="ㅁㄴㄻㄷㅈ" localSheetId="5">#REF!</definedName>
    <definedName name="ㅁㄴㄻㄷㅈ">#REF!</definedName>
    <definedName name="ㅁㄴㄻㄻ" localSheetId="5">#REF!</definedName>
    <definedName name="ㅁㄴㄻㄻ">#REF!</definedName>
    <definedName name="ㅁㄴㅁ" localSheetId="5">BlankMacro1</definedName>
    <definedName name="ㅁㄴㅁ">BlankMacro1</definedName>
    <definedName name="ㅁㄴㅁㄴㅁ" localSheetId="5">#REF!</definedName>
    <definedName name="ㅁㄴㅁㄴㅁ">#REF!</definedName>
    <definedName name="ㅁㄴㅁㄹ" hidden="1">{#N/A,#N/A,FALSE,"조골재"}</definedName>
    <definedName name="ㅁㄴㅁㅁㅁㅁ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ㄴㅁㅇㄴㅁㄴㅇ" hidden="1">{#N/A,#N/A,FALSE,"조골재"}</definedName>
    <definedName name="ㅁㄴㅁㅇㅁ">#N/A</definedName>
    <definedName name="ㅁㄴㅇ" hidden="1">{#N/A,#N/A,FALSE,"운반시간"}</definedName>
    <definedName name="ㅁㄴㅇ_1" hidden="1">{#N/A,#N/A,FALSE,"운반시간"}</definedName>
    <definedName name="ㅁㄴㅇㄱㄻㅈㄷㄱㄹ" localSheetId="5">#REF!</definedName>
    <definedName name="ㅁㄴㅇㄱㄻㅈㄷㄱㄹ">#REF!</definedName>
    <definedName name="ㅁㄴㅇㄴㅇㄹ">#N/A</definedName>
    <definedName name="ㅁㄴㅇㄹ" localSheetId="5">#REF!</definedName>
    <definedName name="ㅁㄴㅇㄹ">#REF!</definedName>
    <definedName name="ㅁㄴㅇㄹㄴㄹ" hidden="1">{#N/A,"수불부",FALSE,"사급자재수불서";#N/A,"수불부",FALSE,"사급자재수불서"}</definedName>
    <definedName name="ㅁㄴㅇㄹㅈㄴ32" localSheetId="5">#REF!</definedName>
    <definedName name="ㅁㄴㅇㄹㅈㄴ32">#REF!</definedName>
    <definedName name="ㅁㄴㅇㄹ호" localSheetId="5">#REF!</definedName>
    <definedName name="ㅁㄴㅇㄹ호">#REF!</definedName>
    <definedName name="ㅁㄴㅇ로" hidden="1">{#N/A,#N/A,FALSE,"전력간선"}</definedName>
    <definedName name="ㅁㄴㅇ롷" localSheetId="5">#REF!</definedName>
    <definedName name="ㅁㄴㅇ롷">#REF!</definedName>
    <definedName name="ㅁㄴㅇ류" localSheetId="5" hidden="1">#REF!</definedName>
    <definedName name="ㅁㄴㅇ류" hidden="1">#REF!</definedName>
    <definedName name="ㅁㄴㅇㄻㄴㄹㄴㅇ" localSheetId="5">#REF!</definedName>
    <definedName name="ㅁㄴㅇㄻㄴㄹㄴㅇ">#REF!</definedName>
    <definedName name="ㅁㄴㅇㄻㄴㅇㄹ" localSheetId="5">#REF!</definedName>
    <definedName name="ㅁㄴㅇㄻㄴㅇㄹ">#REF!</definedName>
    <definedName name="ㅁㄴㅇㄻㄴㅇㄹㄴ" localSheetId="5" hidden="1">#REF!</definedName>
    <definedName name="ㅁㄴㅇㄻㄴㅇㄹㄴ" hidden="1">#REF!</definedName>
    <definedName name="ㅁㄴㅇㄻㄴㅇㄹㄴㅁㅎㄴㅇㅎ" hidden="1">{"'용역비'!$A$4:$C$8"}</definedName>
    <definedName name="ㅁㄴㅇㄻㄴㅇㄻㄴㄹ" hidden="1">{#N/A,#N/A,FALSE,"명세표"}</definedName>
    <definedName name="ㅁㄴㅇㄻㄷㅈㄱㄹ" localSheetId="5">#REF!</definedName>
    <definedName name="ㅁㄴㅇㄻㄷㅈㄱㄹ">#REF!</definedName>
    <definedName name="ㅁㄴㅇㄻㄹ" hidden="1">{#N/A,"수불부",FALSE,"사급자재수불서";#N/A,"수불부",FALSE,"사급자재수불서"}</definedName>
    <definedName name="ㅁㄴㅇㄻㅁ" localSheetId="5">#REF!</definedName>
    <definedName name="ㅁㄴㅇㄻㅁ">#REF!</definedName>
    <definedName name="ㅁㄴㅇㄻㅁㅁㅁ" localSheetId="5">#REF!</definedName>
    <definedName name="ㅁㄴㅇㄻㅁㅁㅁ">#REF!</definedName>
    <definedName name="ㅁㄴㅇㄻㅇㄴㄹㅇㅁㄴㄹ" localSheetId="5">#REF!</definedName>
    <definedName name="ㅁㄴㅇㄻㅇㄴㄹㅇㅁㄴㄹ">#REF!</definedName>
    <definedName name="ㅁㄴㅇㄻㅈㄷㄱ" localSheetId="5">#REF!</definedName>
    <definedName name="ㅁㄴㅇㄻㅈㄷㄱ">#REF!</definedName>
    <definedName name="ㅁㄴㅇㅁ" hidden="1">{#N/A,#N/A,FALSE,"배수1"}</definedName>
    <definedName name="ㅁㄴㅇㅁㄴㅇ" localSheetId="5" hidden="1">#REF!</definedName>
    <definedName name="ㅁㄴㅇㅁㄴㅇ" hidden="1">#REF!</definedName>
    <definedName name="ㅁㄴㅇㅁㄴㅇㅁ" localSheetId="5">BlankMacro1</definedName>
    <definedName name="ㅁㄴㅇㅁㄴㅇㅁ">BlankMacro1</definedName>
    <definedName name="ㅁㄴㅇㅁㄴㅇㅁㅇ" hidden="1">{#N/A,#N/A,FALSE,"2~8번"}</definedName>
    <definedName name="ㅁㄴㅇ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ㄴㅇㅇㄴ" localSheetId="5">#REF!</definedName>
    <definedName name="ㅁㄴㅇㅇㄴ">#REF!</definedName>
    <definedName name="ㅁㄴㅇㅇ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ㄴㅇㅇㅁ" localSheetId="5">[0]!BlankMacro1</definedName>
    <definedName name="ㅁㄴㅇㅇㅁ">[0]!BlankMacro1</definedName>
    <definedName name="ㅁㄴㅇㅎㄴㅇ">{"'산출근거'!$B$4:$D$8"}</definedName>
    <definedName name="ㅁㄴㅊㅍㅁㅌㅊ펌ㄴㅇㄹ" localSheetId="5" hidden="1">#REF!</definedName>
    <definedName name="ㅁㄴㅊㅍㅁㅌㅊ펌ㄴㅇㄹ" hidden="1">#REF!</definedName>
    <definedName name="ㅁㄴㅌㄴ" hidden="1">{"'자리배치도'!$AG$1:$CI$28"}</definedName>
    <definedName name="ㅁㄴㅌㅊㅇㄷ" hidden="1">{#N/A,#N/A,FALSE,"혼합골재"}</definedName>
    <definedName name="ㅁㄶㄴㅁㅇㅎㄴㅁㅇㅎㄴㅁㅎㅁㄴ">{"'산출근거'!$B$4:$D$8"}</definedName>
    <definedName name="ㅁㄶㄻㅇㅎㅎ" hidden="1">{#N/A,#N/A,FALSE,"배수1"}</definedName>
    <definedName name="ㅁㄶㅁㄴ" localSheetId="5" hidden="1">#REF!</definedName>
    <definedName name="ㅁㄶㅁㄴ" hidden="1">#REF!</definedName>
    <definedName name="ㅁㄶㅁㅎ" localSheetId="5">BlankMacro1</definedName>
    <definedName name="ㅁㄶㅁㅎ">BlankMacro1</definedName>
    <definedName name="ㅁㄷㄱㄻ" localSheetId="5">#REF!</definedName>
    <definedName name="ㅁㄷㄱㄻ">#REF!</definedName>
    <definedName name="ㅁㄷㄺㅁㄷㄹ" localSheetId="5">#REF!</definedName>
    <definedName name="ㅁㄷㄺㅁㄷㄹ">#REF!</definedName>
    <definedName name="ㅁㄷㅂ">#N/A</definedName>
    <definedName name="ㅁㄷㅎ" localSheetId="5">#REF!</definedName>
    <definedName name="ㅁㄷㅎ">#REF!</definedName>
    <definedName name="ㅁㄹ" hidden="1">{#N/A,#N/A,TRUE,"총괄"}</definedName>
    <definedName name="ㅁㄹㄴ" hidden="1">{#N/A,#N/A,FALSE,"포장1";#N/A,#N/A,FALSE,"포장1"}</definedName>
    <definedName name="ㅁㄹㄴㅇ" hidden="1">{#N/A,#N/A,FALSE,"단가표지"}</definedName>
    <definedName name="ㅁㄹㄴㅇㄻㄴㄹ" hidden="1">{#N/A,#N/A,FALSE,"골재소요량";#N/A,#N/A,FALSE,"골재소요량"}</definedName>
    <definedName name="ㅁㄹㄴㅇㅁ" hidden="1">{#N/A,#N/A,FALSE,"표지목차"}</definedName>
    <definedName name="ㅁㄹㄹ" hidden="1">{#N/A,#N/A,FALSE,"2~8번"}</definedName>
    <definedName name="ㅁㄹㄹㄴㅇㄹㅇㄴㄹㄴㅇ" hidden="1">{#N/A,#N/A,FALSE,"포장1";#N/A,#N/A,FALSE,"포장1"}</definedName>
    <definedName name="ㅁㄹㅇ" localSheetId="5">#REF!</definedName>
    <definedName name="ㅁㄹㅇ">#REF!</definedName>
    <definedName name="ㅁㄹㅇㄴ" hidden="1">{#N/A,#N/A,FALSE,"단가표지"}</definedName>
    <definedName name="ㅁㄹㅇㄴㄹㅇㅁㄴㄹㅇㅁㄴ" localSheetId="5">#REF!</definedName>
    <definedName name="ㅁㄹㅇㄴㄹㅇㅁㄴㄹㅇㅁㄴ">#REF!</definedName>
    <definedName name="ㅁㄹㅇㄴㅁㄻ" localSheetId="5">#REF!</definedName>
    <definedName name="ㅁㄹㅇㄴㅁㄻ">#REF!</definedName>
    <definedName name="ㅁㄹㅇㄴㅇㄹ" hidden="1">{#N/A,"수불부",FALSE,"사급자재수불서";#N/A,"수불부",FALSE,"사급자재수불서"}</definedName>
    <definedName name="ㅁㄹㅇㄹㅇㄴㄹㄴㅁ" localSheetId="5">#REF!</definedName>
    <definedName name="ㅁㄹㅇㄹㅇㄴㄹㄴㅁ">#REF!</definedName>
    <definedName name="ㅁㄹㅇㅁㄴ" hidden="1">{#N/A,#N/A,FALSE,"골재소요량";#N/A,#N/A,FALSE,"골재소요량"}</definedName>
    <definedName name="ㅁㄹㅇㅁㄴㄹㄴ" localSheetId="5">#REF!</definedName>
    <definedName name="ㅁㄹㅇㅁㄴㄹㄴ">#REF!</definedName>
    <definedName name="ㅁㄹㅇㅁㄴㅇㄹ" localSheetId="5">#REF!</definedName>
    <definedName name="ㅁㄹㅇㅁㄴㅇㄹ">#REF!</definedName>
    <definedName name="ㅁㄹㅇㅁㅇㅎㅁ" localSheetId="5">#REF!</definedName>
    <definedName name="ㅁㄹㅇㅁㅇㅎㅁ">#REF!</definedName>
    <definedName name="ㅁ로" hidden="1">{#N/A,#N/A,FALSE,"속도"}</definedName>
    <definedName name="ㅁㄻ">#N/A</definedName>
    <definedName name="ㅁㄻㄴㄹ" hidden="1">{#N/A,#N/A,FALSE,"골재소요량";#N/A,#N/A,FALSE,"골재소요량"}</definedName>
    <definedName name="ㅁㄻㄴㅇㄹㄴㅇㄹㄴ" localSheetId="5" hidden="1">#REF!</definedName>
    <definedName name="ㅁㄻㄴㅇㄹㄴㅇㄹㄴ" hidden="1">#REF!</definedName>
    <definedName name="ㅁㄻㄹㄷㅈ" localSheetId="5">#REF!</definedName>
    <definedName name="ㅁㄻㄹㄷㅈ">#REF!</definedName>
    <definedName name="ㅁㄻㄻㄻㄻ" localSheetId="5">#REF!</definedName>
    <definedName name="ㅁㄻㄻㄻㄻ">#REF!</definedName>
    <definedName name="ㅁㄻㅇㄹㄴ" hidden="1">{#N/A,"수불부",FALSE,"사급자재수불서";#N/A,"수불부",FALSE,"사급자재수불서"}</definedName>
    <definedName name="ㅁㅀㅁㄴ" localSheetId="5" hidden="1">#REF!</definedName>
    <definedName name="ㅁㅀㅁㄴ" hidden="1">#REF!</definedName>
    <definedName name="ㅁㅀㅁㅈㄷㄹ" localSheetId="5">#REF!</definedName>
    <definedName name="ㅁㅀㅁㅈㄷㄹ">#REF!</definedName>
    <definedName name="ㅁㅀㅎ" hidden="1">{#N/A,#N/A,FALSE,"골재소요량";#N/A,#N/A,FALSE,"골재소요량"}</definedName>
    <definedName name="ㅁㅁ" localSheetId="5">#REF!</definedName>
    <definedName name="ㅁㅁ">#REF!</definedName>
    <definedName name="ㅁㅁ_1" hidden="1">{#N/A,#N/A,FALSE,"조골재"}</definedName>
    <definedName name="ㅁㅁ158" localSheetId="5">#REF!</definedName>
    <definedName name="ㅁㅁ158">#REF!</definedName>
    <definedName name="ㅁㅁ185" localSheetId="5">#REF!</definedName>
    <definedName name="ㅁㅁ185">#REF!</definedName>
    <definedName name="ㅁㅁㅁ" localSheetId="5" hidden="1">#REF!</definedName>
    <definedName name="ㅁㅁㅁ" hidden="1">#REF!</definedName>
    <definedName name="ㅁㅁㅁㅁ" localSheetId="5">#REF!</definedName>
    <definedName name="ㅁㅁㅁㅁ">#REF!</definedName>
    <definedName name="ㅁㅁㅁㅁㄴㅇ" localSheetId="5">#REF!</definedName>
    <definedName name="ㅁㅁㅁㅁㄴㅇ">#REF!</definedName>
    <definedName name="ㅁㅁㅁㅁㅁ" localSheetId="5">#REF!</definedName>
    <definedName name="ㅁㅁㅁㅁㅁ">#REF!</definedName>
    <definedName name="ㅁㅁㅁㅁㅁㅁ" localSheetId="5" hidden="1">#REF!</definedName>
    <definedName name="ㅁㅁㅁㅁㅁㅁ" hidden="1">#REF!</definedName>
    <definedName name="ㅁㅁㅁㅁㅁㅁㅁ" localSheetId="5">#REF!</definedName>
    <definedName name="ㅁㅁㅁㅁㅁㅁㅁ">#REF!</definedName>
    <definedName name="ㅁㅁㅁㅁㅁㅁㅁㅁ" hidden="1">{#N/A,#N/A,FALSE,"배수1"}</definedName>
    <definedName name="ㅁㅁㅁㅁㅁㅁㅁㅁㅁ" localSheetId="5">BlankMacro1</definedName>
    <definedName name="ㅁㅁㅁㅁㅁㅁㅁㅁㅁ">BlankMacro1</definedName>
    <definedName name="ㅁㅁㅁㅁㅁㅁㅁㅁㅁㅁㅁㅁㅁ" localSheetId="5">BlankMacro1</definedName>
    <definedName name="ㅁㅁㅁㅁㅁㅁㅁㅁㅁㅁㅁㅁㅁ">BlankMacro1</definedName>
    <definedName name="ㅁㅁㅁㅇㄹ" localSheetId="5">#REF!</definedName>
    <definedName name="ㅁㅁㅁㅇㄹ">#REF!</definedName>
    <definedName name="ㅁㅂ" localSheetId="5">#REF!</definedName>
    <definedName name="ㅁㅂ">#REF!</definedName>
    <definedName name="ㅁㅂㅎ" localSheetId="5">#REF!</definedName>
    <definedName name="ㅁㅂㅎ">#REF!</definedName>
    <definedName name="ㅁㅅㄷㅁㄱㄷ쇼" localSheetId="5">#REF!</definedName>
    <definedName name="ㅁㅅㄷㅁㄱㄷ쇼">#REF!</definedName>
    <definedName name="ㅁㅅㅅㅁㄱ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 localSheetId="5">#REF!</definedName>
    <definedName name="ㅁㅇ">#REF!</definedName>
    <definedName name="ㅁㅇㄴ" localSheetId="5">#REF!</definedName>
    <definedName name="ㅁㅇㄴ">#REF!</definedName>
    <definedName name="ㅁㅇㄴㄹ" localSheetId="5">#REF!</definedName>
    <definedName name="ㅁㅇㄴㄹ">#REF!</definedName>
    <definedName name="ㅁㅇㄴㅀ" localSheetId="5">#REF!</definedName>
    <definedName name="ㅁㅇㄴㅀ">#REF!</definedName>
    <definedName name="ㅁㅇㄴㅁㅇㅁ" hidden="1">{#N/A,#N/A,FALSE,"배수1"}</definedName>
    <definedName name="ㅁㅇㄹ" localSheetId="5">#REF!</definedName>
    <definedName name="ㅁㅇㄹ">#REF!</definedName>
    <definedName name="ㅁㅇㄹㄴㄻ" hidden="1">{"'Sheet1'!$D$19","'Sheet1'!$B$22:$E$22"}</definedName>
    <definedName name="ㅁㅇㄹㄴㅁㅇㄹㄴ" hidden="1">{#N/A,"수불부",FALSE,"사급자재수불서";#N/A,"수불부",FALSE,"사급자재수불서"}</definedName>
    <definedName name="ㅁㅇㄹㄴㅇㄹㄴㅇㄹ" hidden="1">{#N/A,"수불부",FALSE,"사급자재수불서";#N/A,"수불부",FALSE,"사급자재수불서"}</definedName>
    <definedName name="ㅁㅇㄹㄴㅇㅁㄹ" hidden="1">{#N/A,#N/A,FALSE,"운반시간"}</definedName>
    <definedName name="ㅁㅇㄹㅇㄹㅇ" localSheetId="5">#REF!</definedName>
    <definedName name="ㅁㅇㄹㅇㄹㅇ">#REF!</definedName>
    <definedName name="ㅁㅇㄹㅈㄷㄱㄹ" localSheetId="5">#REF!</definedName>
    <definedName name="ㅁㅇㄹㅈㄷㄱㄹ">#REF!</definedName>
    <definedName name="ㅁㅇㄻ" localSheetId="5">#REF!</definedName>
    <definedName name="ㅁㅇㄻ">#REF!</definedName>
    <definedName name="ㅁㅇㄻㄴㄹ" hidden="1">{#N/A,#N/A,FALSE,"혼합골재"}</definedName>
    <definedName name="ㅁㅇㄻㄴㅇㄹ" localSheetId="5">#REF!</definedName>
    <definedName name="ㅁㅇㄻㄴㅇㄹ">#REF!</definedName>
    <definedName name="ㅁㅇㄻㄴㅇㄹㅇㅁㄴㅇㄹ" localSheetId="5">#REF!</definedName>
    <definedName name="ㅁㅇㄻㄴㅇㄹㅇㅁㄴㅇㄹ">#REF!</definedName>
    <definedName name="ㅁㅇㄻㄷㄱㄹ" localSheetId="5">#REF!</definedName>
    <definedName name="ㅁㅇㄻㄷㄱㄹ">#REF!</definedName>
    <definedName name="ㅁㅇㄻㄷㄺ" localSheetId="5">#REF!</definedName>
    <definedName name="ㅁㅇㄻㄷㄺ">#REF!</definedName>
    <definedName name="ㅁㅇㄻㅇㅎ" hidden="1">{#N/A,#N/A,FALSE,"조골재"}</definedName>
    <definedName name="ㅁㅇㄻㅈㄷㄱ" localSheetId="5">#REF!</definedName>
    <definedName name="ㅁㅇㄻㅈㄷㄱ">#REF!</definedName>
    <definedName name="ㅁㅇㅀㅁ" localSheetId="5">#REF!</definedName>
    <definedName name="ㅁㅇㅀㅁ">#REF!</definedName>
    <definedName name="ㅁㅇㅀㅁㅇ" hidden="1">{#N/A,#N/A,FALSE,"단가표지"}</definedName>
    <definedName name="ㅁㅇㅁㅇ" localSheetId="5">#REF!</definedName>
    <definedName name="ㅁㅇㅁㅇ">#REF!</definedName>
    <definedName name="ㅁㅇㅇ" localSheetId="5">#REF!</definedName>
    <definedName name="ㅁㅇㅇ">#REF!</definedName>
    <definedName name="ㅁㅇㅇㅁㅇㅁ" localSheetId="5">#REF!</definedName>
    <definedName name="ㅁㅇㅇㅁㅇㅁ">#REF!</definedName>
    <definedName name="ㅁㅇㅎㄻㄷㄱㄹ" localSheetId="5">#REF!</definedName>
    <definedName name="ㅁㅇㅎㄻㄷㄱㄹ">#REF!</definedName>
    <definedName name="ㅁㅇㅎㅁㄷㄱ" localSheetId="5">#REF!</definedName>
    <definedName name="ㅁㅇㅎㅁㄷㄱ">#REF!</definedName>
    <definedName name="ㅁ아ㅣㅓ" localSheetId="5">#REF!</definedName>
    <definedName name="ㅁ아ㅣㅓ">#REF!</definedName>
    <definedName name="ㅁ인ㅍㅁ닟ㅍㅁㄴㅇㄹ" localSheetId="5" hidden="1">#REF!</definedName>
    <definedName name="ㅁ인ㅍㅁ닟ㅍㅁㄴㅇㄹ" hidden="1">#REF!</definedName>
    <definedName name="ㅁ읾ㄴㅇㄻ" localSheetId="5" hidden="1">#REF!</definedName>
    <definedName name="ㅁ읾ㄴㅇㄻ" hidden="1">#REF!</definedName>
    <definedName name="ㅁㅈ" localSheetId="5">[0]!BlankMacro1</definedName>
    <definedName name="ㅁㅈ">[0]!BlankMacro1</definedName>
    <definedName name="ㅁㅈ704" localSheetId="5">#REF!</definedName>
    <definedName name="ㅁㅈ704">#REF!</definedName>
    <definedName name="ㅁㅈㄷㄱㅁㅈ3ㄱㄹㅇ" localSheetId="5">#REF!</definedName>
    <definedName name="ㅁㅈㄷㄱㅁㅈ3ㄱㄹㅇ">#REF!</definedName>
    <definedName name="ㅁㅈㄷㄱㅁㅈㄷㄱ" localSheetId="5">#REF!</definedName>
    <definedName name="ㅁㅈㄷㄱㅁㅈㄷㄱ">#REF!</definedName>
    <definedName name="ㅁㅈㄷㄱㅁㅈㄷㄱㄹ" localSheetId="5">#REF!</definedName>
    <definedName name="ㅁㅈㄷㄱㅁㅈㄷㄱㄹ">#REF!</definedName>
    <definedName name="ㅁㅈㄷㅅㅂㄱ흎ㅊ퓨" localSheetId="5" hidden="1">#REF!</definedName>
    <definedName name="ㅁㅈㄷㅅㅂㄱ흎ㅊ퓨" hidden="1">#REF!</definedName>
    <definedName name="ㅁㅊ" localSheetId="5">#REF!</definedName>
    <definedName name="ㅁㅊ">#REF!</definedName>
    <definedName name="ㅁㅊㅇㅍㅁㄴㅇㄻㄴㅇㄹ" localSheetId="5" hidden="1">#REF!</definedName>
    <definedName name="ㅁㅊㅇㅍㅁㄴㅇㄻㄴㅇㄹ" hidden="1">#REF!</definedName>
    <definedName name="ㅁㅊㅈㄷ" hidden="1">{#N/A,#N/A,FALSE,"전력간선"}</definedName>
    <definedName name="ㅁㅍㅊ" hidden="1">{#N/A,#N/A,FALSE,"속도"}</definedName>
    <definedName name="ㅁㅎ" hidden="1">{#N/A,#N/A,FALSE,"포장2"}</definedName>
    <definedName name="ㅁㅎ66" localSheetId="5">#REF!</definedName>
    <definedName name="ㅁㅎ66">#REF!</definedName>
    <definedName name="ㅁㅎㄱㄷㄱㅁㅎ" localSheetId="5">BlankMacro1</definedName>
    <definedName name="ㅁㅎㄱㄷㄱㅁㅎ">BlankMacro1</definedName>
    <definedName name="ㅁㅎㄱㅂ" localSheetId="5">BLCH</definedName>
    <definedName name="ㅁㅎㄱㅂ">BLCH</definedName>
    <definedName name="ㅁㅎㄻㅇㄻ" hidden="1">{#N/A,#N/A,FALSE,"운반시간"}</definedName>
    <definedName name="ㅁㅎㅁ" localSheetId="5">#REF!</definedName>
    <definedName name="ㅁㅎㅁ">#REF!</definedName>
    <definedName name="ㅁㅎㅁㅇㅎ" hidden="1">{#N/A,#N/A,FALSE,"배수1"}</definedName>
    <definedName name="ㅁㅎㅁㅎ" localSheetId="5">BlankMacro1</definedName>
    <definedName name="ㅁㅎㅁㅎ">BlankMacro1</definedName>
    <definedName name="ㅁㅎㅁㅎㅇ" hidden="1">{#N/A,#N/A,FALSE,"포장2"}</definedName>
    <definedName name="ㅁㅎㅁ호ㅗ4보" hidden="1">{#N/A,#N/A,FALSE,"포장1";#N/A,#N/A,FALSE,"포장1"}</definedName>
    <definedName name="ㅁㅎㅇㅀㅁㅇ" hidden="1">{#N/A,#N/A,FALSE,"2~8번"}</definedName>
    <definedName name="ㅁㅎㅇㅀㅁㅎ" hidden="1">{#N/A,#N/A,FALSE,"단가표지"}</definedName>
    <definedName name="ㅁㅎㅎㅎ" localSheetId="5">BlankMacro1</definedName>
    <definedName name="ㅁㅎㅎㅎ">BlankMacro1</definedName>
    <definedName name="ㅁㅎㅎ호ㅗ" hidden="1">{#N/A,#N/A,FALSE,"2~8번"}</definedName>
    <definedName name="ㅁㅎ호ㅗ" hidden="1">{#N/A,#N/A,FALSE,"혼합골재"}</definedName>
    <definedName name="ㅁ홎볻보" hidden="1">{#N/A,#N/A,FALSE,"표지목차"}</definedName>
    <definedName name="마" localSheetId="5">#REF!</definedName>
    <definedName name="마">#REF!</definedName>
    <definedName name="마._주제어건물_경량칸막이_설치공사_EL.16300__480V__MCC_ROOM" localSheetId="5">#REF!</definedName>
    <definedName name="마._주제어건물_경량칸막이_설치공사_EL.16300__480V__MCC_ROOM">#REF!</definedName>
    <definedName name="마1" localSheetId="5">#REF!</definedName>
    <definedName name="마1">#REF!</definedName>
    <definedName name="마13" localSheetId="5">#REF!</definedName>
    <definedName name="마13">#REF!</definedName>
    <definedName name="마가목" localSheetId="5">#REF!</definedName>
    <definedName name="마가목">#REF!</definedName>
    <definedName name="마가목R3" localSheetId="5">#REF!</definedName>
    <definedName name="마가목R3">#REF!</definedName>
    <definedName name="마가목R5" localSheetId="5">#REF!</definedName>
    <definedName name="마가목R5">#REF!</definedName>
    <definedName name="마가목R7" localSheetId="5">#REF!</definedName>
    <definedName name="마가목R7">#REF!</definedName>
    <definedName name="마개플랜지" localSheetId="5">#REF!</definedName>
    <definedName name="마개플랜지">#REF!</definedName>
    <definedName name="마개플랜지1" localSheetId="5">#REF!</definedName>
    <definedName name="마개플랜지1">#REF!</definedName>
    <definedName name="마구리">{"Book1","토공.xls"}</definedName>
    <definedName name="마대" localSheetId="5">#REF!</definedName>
    <definedName name="마대">#REF!</definedName>
    <definedName name="마대잡석" localSheetId="5">#REF!</definedName>
    <definedName name="마대잡석">#REF!</definedName>
    <definedName name="마마" localSheetId="5">#REF!</definedName>
    <definedName name="마마">#REF!</definedName>
    <definedName name="마마마" localSheetId="5">#REF!</definedName>
    <definedName name="마마마">#REF!</definedName>
    <definedName name="마마마마" localSheetId="5">#REF!</definedName>
    <definedName name="마마마마">#REF!</definedName>
    <definedName name="마부_우마차포함" localSheetId="5">#REF!</definedName>
    <definedName name="마부_우마차포함">#REF!</definedName>
    <definedName name="마사토" localSheetId="5">#REF!</definedName>
    <definedName name="마사토">#REF!</definedName>
    <definedName name="마스콘수량" localSheetId="5">#REF!</definedName>
    <definedName name="마스콘수량">#REF!</definedName>
    <definedName name="마원1교" localSheetId="5">#REF!</definedName>
    <definedName name="마원1교">#REF!</definedName>
    <definedName name="마원1상" localSheetId="5">#REF!</definedName>
    <definedName name="마원1상">#REF!</definedName>
    <definedName name="마원1수" localSheetId="5">#REF!</definedName>
    <definedName name="마원1수">#REF!</definedName>
    <definedName name="마음" localSheetId="5">#REF!,#REF!</definedName>
    <definedName name="마음">#REF!,#REF!</definedName>
    <definedName name="마찰각" localSheetId="5">#REF!</definedName>
    <definedName name="마찰각">#REF!</definedName>
    <definedName name="마찰계수" localSheetId="5">#REF!</definedName>
    <definedName name="마찰계수">#REF!</definedName>
    <definedName name="마케담경" localSheetId="5">#REF!</definedName>
    <definedName name="마케담경">#REF!</definedName>
    <definedName name="마케담노무" localSheetId="5">#REF!</definedName>
    <definedName name="마케담노무">#REF!</definedName>
    <definedName name="마케담재료" localSheetId="5">#REF!</definedName>
    <definedName name="마케담재료">#REF!</definedName>
    <definedName name="막모래" localSheetId="5">#REF!</definedName>
    <definedName name="막모래">#REF!</definedName>
    <definedName name="막모래합계" localSheetId="5">#REF!</definedName>
    <definedName name="막모래합계">#REF!</definedName>
    <definedName name="막장막이설치해체" localSheetId="5">#REF!</definedName>
    <definedName name="막장막이설치해체">#REF!</definedName>
    <definedName name="만" hidden="1">{#N/A,#N/A,FALSE,"2~8번"}</definedName>
    <definedName name="만111" hidden="1">{#N/A,#N/A,FALSE,"2~8번"}</definedName>
    <definedName name="만두" hidden="1">{#N/A,#N/A,FALSE,"혼합골재"}</definedName>
    <definedName name="만득이" hidden="1">{#N/A,#N/A,FALSE,"2~8번"}</definedName>
    <definedName name="만순이" hidden="1">{#N/A,#N/A,FALSE,"2~8번"}</definedName>
    <definedName name="말" localSheetId="5">BlankMacro1</definedName>
    <definedName name="말">BlankMacro1</definedName>
    <definedName name="말뚝길이" localSheetId="5">#REF!</definedName>
    <definedName name="말뚝길이">#REF!</definedName>
    <definedName name="말뚝두께" localSheetId="5">#REF!</definedName>
    <definedName name="말뚝두께">#REF!</definedName>
    <definedName name="말뚝박기노" localSheetId="5">#REF!</definedName>
    <definedName name="말뚝박기노">#REF!</definedName>
    <definedName name="말뚝박기재" localSheetId="5">#REF!</definedName>
    <definedName name="말뚝박기재">#REF!</definedName>
    <definedName name="말뚝속채움" localSheetId="5">#REF!</definedName>
    <definedName name="말뚝속채움">#REF!</definedName>
    <definedName name="말뚝시험비" localSheetId="5">#REF!</definedName>
    <definedName name="말뚝시험비">#REF!</definedName>
    <definedName name="말뚝열수" localSheetId="5">#REF!</definedName>
    <definedName name="말뚝열수">#REF!</definedName>
    <definedName name="말뚝이음" localSheetId="5">#REF!</definedName>
    <definedName name="말뚝이음">#REF!</definedName>
    <definedName name="말뚝직경" localSheetId="5">#REF!</definedName>
    <definedName name="말뚝직경">#REF!</definedName>
    <definedName name="말뚝행수" localSheetId="5">#REF!</definedName>
    <definedName name="말뚝행수">#REF!</definedName>
    <definedName name="말발도리1003" localSheetId="5">#REF!</definedName>
    <definedName name="말발도리1003">#REF!</definedName>
    <definedName name="말발도리1204" localSheetId="5">#REF!</definedName>
    <definedName name="말발도리1204">#REF!</definedName>
    <definedName name="말발도리1506" localSheetId="5">#REF!</definedName>
    <definedName name="말발도리1506">#REF!</definedName>
    <definedName name="매" localSheetId="5" hidden="1">#REF!</definedName>
    <definedName name="매" hidden="1">#REF!</definedName>
    <definedName name="매끈한마감" localSheetId="5">#REF!</definedName>
    <definedName name="매끈한마감">#REF!</definedName>
    <definedName name="매매환율_02" localSheetId="5">#REF!</definedName>
    <definedName name="매매환율_02">#REF!</definedName>
    <definedName name="매수" localSheetId="5">#REF!</definedName>
    <definedName name="매수">#REF!</definedName>
    <definedName name="매입개방" localSheetId="5">#REF!</definedName>
    <definedName name="매입개방">#REF!</definedName>
    <definedName name="매입세액" hidden="1">{#N/A,#N/A,FALSE,"예상손익";#N/A,#N/A,FALSE,"관리분석";#N/A,#N/A,FALSE,"장비분석";#N/A,#N/A,FALSE,"준설분석";#N/A,#N/A,FALSE,"철구분석"}</definedName>
    <definedName name="매입형C1" localSheetId="5">#REF!</definedName>
    <definedName name="매입형C1">#REF!</definedName>
    <definedName name="매입형C2" localSheetId="5">#REF!</definedName>
    <definedName name="매입형C2">#REF!</definedName>
    <definedName name="매입형C3" localSheetId="5">#REF!</definedName>
    <definedName name="매입형C3">#REF!</definedName>
    <definedName name="매자0804" localSheetId="5">#REF!</definedName>
    <definedName name="매자0804">#REF!</definedName>
    <definedName name="매자1005" localSheetId="5">#REF!</definedName>
    <definedName name="매자1005">#REF!</definedName>
    <definedName name="매출_구간" localSheetId="5">#REF!,#REF!</definedName>
    <definedName name="매출_구간">#REF!,#REF!</definedName>
    <definedName name="매출구간2" localSheetId="5">#REF!</definedName>
    <definedName name="매출구간2">#REF!</definedName>
    <definedName name="매캐덤로울러_자주식_8_10TON" localSheetId="5">#REF!</definedName>
    <definedName name="매캐덤로울러_자주식_8_10TON">#REF!</definedName>
    <definedName name="매캐덤로울러자주식8_10TON" localSheetId="5">#REF!</definedName>
    <definedName name="매캐덤로울러자주식8_10TON">#REF!</definedName>
    <definedName name="매크로1" localSheetId="5">#REF!</definedName>
    <definedName name="매크로1">#REF!</definedName>
    <definedName name="매크로10">[0]!매크로10</definedName>
    <definedName name="매크로11" localSheetId="5">#REF!</definedName>
    <definedName name="매크로11">#REF!</definedName>
    <definedName name="매크로12">[0]!매크로12</definedName>
    <definedName name="매크로13">[0]!매크로13</definedName>
    <definedName name="매크로14">[0]!매크로14</definedName>
    <definedName name="매크로15">[0]!매크로15</definedName>
    <definedName name="매크로16">[0]!매크로16</definedName>
    <definedName name="매크로17">[0]!매크로17</definedName>
    <definedName name="매크로19">[0]!매크로19</definedName>
    <definedName name="매크로2" localSheetId="5">[40]Macro3!#REF!</definedName>
    <definedName name="매크로2">[40]Macro3!#REF!</definedName>
    <definedName name="매크로3">[0]!매크로3</definedName>
    <definedName name="매크로4" localSheetId="5">#REF!</definedName>
    <definedName name="매크로4">#REF!</definedName>
    <definedName name="매크로5">[0]!매크로5</definedName>
    <definedName name="매크로6" localSheetId="5">#REF!</definedName>
    <definedName name="매크로6">#REF!</definedName>
    <definedName name="매크로7">[0]!매크로7</definedName>
    <definedName name="매크로8">[0]!매크로8</definedName>
    <definedName name="매크로9">[0]!매크로9</definedName>
    <definedName name="매화4노무" localSheetId="5">#REF!</definedName>
    <definedName name="매화4노무">#REF!</definedName>
    <definedName name="매화4재료" localSheetId="5">#REF!</definedName>
    <definedName name="매화4재료">#REF!</definedName>
    <definedName name="매화6노무" localSheetId="5">#REF!</definedName>
    <definedName name="매화6노무">#REF!</definedName>
    <definedName name="매화6재료" localSheetId="5">#REF!</definedName>
    <definedName name="매화6재료">#REF!</definedName>
    <definedName name="매화8노무" localSheetId="5">#REF!</definedName>
    <definedName name="매화8노무">#REF!</definedName>
    <definedName name="매화8재료" localSheetId="5">#REF!</definedName>
    <definedName name="매화8재료">#REF!</definedName>
    <definedName name="매화R10" localSheetId="5">#REF!</definedName>
    <definedName name="매화R10">#REF!</definedName>
    <definedName name="매화R4" localSheetId="5">#REF!</definedName>
    <definedName name="매화R4">#REF!</definedName>
    <definedName name="매화R6" localSheetId="5">#REF!</definedName>
    <definedName name="매화R6">#REF!</definedName>
    <definedName name="매화R8" localSheetId="5">#REF!</definedName>
    <definedName name="매화R8">#REF!</definedName>
    <definedName name="맥문동" localSheetId="5">#REF!</definedName>
    <definedName name="맥문동">#REF!</definedName>
    <definedName name="맥문동1" localSheetId="5">#REF!</definedName>
    <definedName name="맥문동1">#REF!</definedName>
    <definedName name="맨_거" localSheetId="5">#REF!</definedName>
    <definedName name="맨_거">#REF!</definedName>
    <definedName name="맨_두겅" localSheetId="5">#REF!</definedName>
    <definedName name="맨_두겅">#REF!</definedName>
    <definedName name="맨_벽" localSheetId="5">#REF!</definedName>
    <definedName name="맨_벽">#REF!</definedName>
    <definedName name="맨_사" localSheetId="5">#REF!</definedName>
    <definedName name="맨_사">#REF!</definedName>
    <definedName name="맨호" localSheetId="5">#REF!</definedName>
    <definedName name="맨호">#REF!</definedName>
    <definedName name="맨홀" localSheetId="5">#REF!</definedName>
    <definedName name="맨홀">#REF!</definedName>
    <definedName name="맨홀2호" localSheetId="5">BlankMacro1</definedName>
    <definedName name="맨홀2호">BlankMacro1</definedName>
    <definedName name="맨홀ASP복구" localSheetId="5">#REF!</definedName>
    <definedName name="맨홀ASP복구">#REF!</definedName>
    <definedName name="맨홀ASP잔재처리" localSheetId="5">#REF!</definedName>
    <definedName name="맨홀ASP잔재처리">#REF!</definedName>
    <definedName name="맨홀ASP컷트" localSheetId="5">#REF!</definedName>
    <definedName name="맨홀ASP컷트">#REF!</definedName>
    <definedName name="맨홀CON복구" localSheetId="5">#REF!</definedName>
    <definedName name="맨홀CON복구">#REF!</definedName>
    <definedName name="맨홀CON잔재처리" localSheetId="5">#REF!</definedName>
    <definedName name="맨홀CON잔재처리">#REF!</definedName>
    <definedName name="맨홀CON컷트" localSheetId="5">#REF!</definedName>
    <definedName name="맨홀CON컷트">#REF!</definedName>
    <definedName name="맨홀DATA" localSheetId="5">#REF!</definedName>
    <definedName name="맨홀DATA">#REF!</definedName>
    <definedName name="맨홀공1호" localSheetId="5">#REF!</definedName>
    <definedName name="맨홀공1호">#REF!</definedName>
    <definedName name="맨홀공제1호150" localSheetId="5">#REF!</definedName>
    <definedName name="맨홀공제1호150">#REF!</definedName>
    <definedName name="맨홀공제1호200" localSheetId="5">#REF!</definedName>
    <definedName name="맨홀공제1호200">#REF!</definedName>
    <definedName name="맨홀공제1호300" localSheetId="5">#REF!</definedName>
    <definedName name="맨홀공제1호300">#REF!</definedName>
    <definedName name="맨홀공제1호400" localSheetId="5">#REF!</definedName>
    <definedName name="맨홀공제1호400">#REF!</definedName>
    <definedName name="맨홀규격" localSheetId="5">#REF!</definedName>
    <definedName name="맨홀규격">#REF!</definedName>
    <definedName name="맨홀단위1" localSheetId="5">#REF!</definedName>
    <definedName name="맨홀단위1">#REF!</definedName>
    <definedName name="맨홀단위수량산출서" localSheetId="5">#REF!</definedName>
    <definedName name="맨홀단위수량산출서">#REF!</definedName>
    <definedName name="맨홀단위수량산출서1" localSheetId="5">#REF!</definedName>
    <definedName name="맨홀단위수량산출서1">#REF!</definedName>
    <definedName name="맨홀뚜껑" localSheetId="5">#REF!</definedName>
    <definedName name="맨홀뚜껑">#REF!</definedName>
    <definedName name="맨홀모래" localSheetId="5">#REF!</definedName>
    <definedName name="맨홀모래">#REF!</definedName>
    <definedName name="맨홀보도복구" localSheetId="5">#REF!</definedName>
    <definedName name="맨홀보도복구">#REF!</definedName>
    <definedName name="맨홀보도잔재처리" localSheetId="5">#REF!</definedName>
    <definedName name="맨홀보도잔재처리">#REF!</definedName>
    <definedName name="맨홀보조기층" localSheetId="5">#REF!</definedName>
    <definedName name="맨홀보조기층">#REF!</definedName>
    <definedName name="맨홀설치경비" localSheetId="5">#REF!</definedName>
    <definedName name="맨홀설치경비">#REF!</definedName>
    <definedName name="맨홀설치계" localSheetId="5">#REF!</definedName>
    <definedName name="맨홀설치계">#REF!</definedName>
    <definedName name="맨홀설치노무비" localSheetId="5">#REF!</definedName>
    <definedName name="맨홀설치노무비">#REF!</definedName>
    <definedName name="맨홀설치재료비" localSheetId="5">#REF!</definedName>
    <definedName name="맨홀설치재료비">#REF!</definedName>
    <definedName name="맨홀수량1" localSheetId="5">#REF!</definedName>
    <definedName name="맨홀수량1">#REF!</definedName>
    <definedName name="맨홀연결관토공량" localSheetId="5">BlankMacro1</definedName>
    <definedName name="맨홀연결관토공량">BlankMacro1</definedName>
    <definedName name="맨홀이라구" localSheetId="5">#REF!</definedName>
    <definedName name="맨홀이라구">#REF!</definedName>
    <definedName name="맨홀자재집계표" localSheetId="5">#REF!</definedName>
    <definedName name="맨홀자재집계표">#REF!</definedName>
    <definedName name="맨홀조서" localSheetId="5">#REF!</definedName>
    <definedName name="맨홀조서">#REF!</definedName>
    <definedName name="맨홀집계" localSheetId="5">#REF!</definedName>
    <definedName name="맨홀집계">#REF!</definedName>
    <definedName name="맨홀집계표간지" localSheetId="5">#REF!</definedName>
    <definedName name="맨홀집계표간지">#REF!</definedName>
    <definedName name="맨홀철근집계" localSheetId="5">#REF!</definedName>
    <definedName name="맨홀철근집계">#REF!</definedName>
    <definedName name="맨홀타입" localSheetId="5">#REF!</definedName>
    <definedName name="맨홀타입">#REF!</definedName>
    <definedName name="맨홀터파기" localSheetId="5">#REF!</definedName>
    <definedName name="맨홀터파기">#REF!</definedName>
    <definedName name="맨홀토공111" localSheetId="5">#REF!</definedName>
    <definedName name="맨홀토공111">#REF!</definedName>
    <definedName name="맨홀토공단위수량" localSheetId="5">#REF!</definedName>
    <definedName name="맨홀토공단위수량">#REF!</definedName>
    <definedName name="맨홀토공산출" localSheetId="5">#REF!</definedName>
    <definedName name="맨홀토공산출">#REF!</definedName>
    <definedName name="맨홀토사" localSheetId="5">#REF!</definedName>
    <definedName name="맨홀토사">#REF!</definedName>
    <definedName name="맨홀펌프장" localSheetId="5">#REF!</definedName>
    <definedName name="맨홀펌프장">#REF!</definedName>
    <definedName name="맨홀펌프장_배관" localSheetId="5">#REF!</definedName>
    <definedName name="맨홀펌프장_배관">#REF!</definedName>
    <definedName name="맨홀평균높이산출" localSheetId="5">#REF!</definedName>
    <definedName name="맨홀평균높이산출">#REF!</definedName>
    <definedName name="맨홀ㅎㄹㄹ" localSheetId="5">BlankMacro1</definedName>
    <definedName name="맨홀ㅎㄹㄹ">BlankMacro1</definedName>
    <definedName name="맨홀호수" localSheetId="5">#REF!</definedName>
    <definedName name="맨홀호수">#REF!</definedName>
    <definedName name="맨홍3호" localSheetId="5">#REF!</definedName>
    <definedName name="맨홍3호">#REF!</definedName>
    <definedName name="맹" localSheetId="5">BLCH</definedName>
    <definedName name="맹">BLCH</definedName>
    <definedName name="맹마" localSheetId="5">#REF!</definedName>
    <definedName name="맹마">#REF!</definedName>
    <definedName name="맹암" localSheetId="5">#REF!</definedName>
    <definedName name="맹암">#REF!</definedName>
    <definedName name="맹암거" localSheetId="5">#REF!</definedName>
    <definedName name="맹암거">#REF!</definedName>
    <definedName name="맹암거간선" localSheetId="5">#REF!</definedName>
    <definedName name="맹암거간선">#REF!</definedName>
    <definedName name="맹암거수량집계" localSheetId="5">#REF!</definedName>
    <definedName name="맹암거수량집계">#REF!</definedName>
    <definedName name="맹암거지선" localSheetId="5">#REF!</definedName>
    <definedName name="맹암거지선">#REF!</definedName>
    <definedName name="맹암거형태" localSheetId="5">#REF!</definedName>
    <definedName name="맹암거형태">#REF!</definedName>
    <definedName name="맹앙" localSheetId="5">#REF!</definedName>
    <definedName name="맹앙">#REF!</definedName>
    <definedName name="머" hidden="1">{#N/A,#N/A,FALSE,"명세표"}</definedName>
    <definedName name="머154" localSheetId="5">#REF!</definedName>
    <definedName name="머154">#REF!</definedName>
    <definedName name="머16" localSheetId="5">#REF!</definedName>
    <definedName name="머16">#REF!</definedName>
    <definedName name="머냐.." hidden="1">{#N/A,#N/A,FALSE,"운반시간"}</definedName>
    <definedName name="머릿말">[0]!머릿말</definedName>
    <definedName name="머캐덤_로울러" localSheetId="5">#REF!</definedName>
    <definedName name="머캐덤_로울러">#REF!</definedName>
    <definedName name="머캐덤로울러자주식10경비" localSheetId="5">#REF!</definedName>
    <definedName name="머캐덤로울러자주식10경비">#REF!</definedName>
    <definedName name="머캐덤로울러자주식10계" localSheetId="5">#REF!</definedName>
    <definedName name="머캐덤로울러자주식10계">#REF!</definedName>
    <definedName name="머캐덤로울러자주식10노무비" localSheetId="5">#REF!</definedName>
    <definedName name="머캐덤로울러자주식10노무비">#REF!</definedName>
    <definedName name="머캐덤로울러자주식10재료비" localSheetId="5">#REF!</definedName>
    <definedName name="머캐덤로울러자주식10재료비">#REF!</definedName>
    <definedName name="머캐덤로울러자주식12경비" localSheetId="5">#REF!</definedName>
    <definedName name="머캐덤로울러자주식12경비">#REF!</definedName>
    <definedName name="머캐덤로울러자주식12계" localSheetId="5">#REF!</definedName>
    <definedName name="머캐덤로울러자주식12계">#REF!</definedName>
    <definedName name="머캐덤로울러자주식12노무비" localSheetId="5">#REF!</definedName>
    <definedName name="머캐덤로울러자주식12노무비">#REF!</definedName>
    <definedName name="머캐덤로울러자주식12재료비" localSheetId="5">#REF!</definedName>
    <definedName name="머캐덤로울러자주식12재료비">#REF!</definedName>
    <definedName name="머캐덤로울러자주식8경비" localSheetId="5">#REF!</definedName>
    <definedName name="머캐덤로울러자주식8경비">#REF!</definedName>
    <definedName name="머캐덤로울러자주식8계" localSheetId="5">#REF!</definedName>
    <definedName name="머캐덤로울러자주식8계">#REF!</definedName>
    <definedName name="머캐덤로울러자주식8노무비" localSheetId="5">#REF!</definedName>
    <definedName name="머캐덤로울러자주식8노무비">#REF!</definedName>
    <definedName name="머캐덤로울러자주식8재료비" localSheetId="5">#REF!</definedName>
    <definedName name="머캐덤로울러자주식8재료비">#REF!</definedName>
    <definedName name="머캐덤롤러8의10톤" localSheetId="5">#REF!</definedName>
    <definedName name="머캐덤롤러8의10톤">#REF!</definedName>
    <definedName name="멀까">{"Book1","부대-(표지판,데리,가드).xls","부대-(낙,차,중분대).xls"}</definedName>
    <definedName name="메" localSheetId="5">#REF!</definedName>
    <definedName name="메">#REF!</definedName>
    <definedName name="메1" localSheetId="5">#REF!</definedName>
    <definedName name="메1">#REF!</definedName>
    <definedName name="메2" localSheetId="5">#REF!</definedName>
    <definedName name="메2">#REF!</definedName>
    <definedName name="메3" localSheetId="5">#REF!</definedName>
    <definedName name="메3">#REF!</definedName>
    <definedName name="메4" localSheetId="5">#REF!</definedName>
    <definedName name="메4">#REF!</definedName>
    <definedName name="메인_메뉴호출" localSheetId="5">#REF!</definedName>
    <definedName name="메인_메뉴호출">#REF!</definedName>
    <definedName name="메인_시작" localSheetId="5">#REF!</definedName>
    <definedName name="메인_시작">#REF!</definedName>
    <definedName name="메크로10" localSheetId="5">#REF!</definedName>
    <definedName name="메크로10">#REF!</definedName>
    <definedName name="메크로12" localSheetId="5">#REF!</definedName>
    <definedName name="메크로12">#REF!</definedName>
    <definedName name="메크로13" localSheetId="5">#REF!</definedName>
    <definedName name="메크로13">#REF!</definedName>
    <definedName name="메크로14" localSheetId="5">#REF!</definedName>
    <definedName name="메크로14">#REF!</definedName>
    <definedName name="메크로2" localSheetId="5">#REF!</definedName>
    <definedName name="메크로2">#REF!</definedName>
    <definedName name="메크로5" localSheetId="5">#REF!</definedName>
    <definedName name="메크로5">#REF!</definedName>
    <definedName name="메크로6" localSheetId="5">#REF!</definedName>
    <definedName name="메크로6">#REF!</definedName>
    <definedName name="메크로7" localSheetId="5">#REF!</definedName>
    <definedName name="메크로7">#REF!</definedName>
    <definedName name="메크로8" localSheetId="5">#REF!</definedName>
    <definedName name="메크로8">#REF!</definedName>
    <definedName name="메크로9" localSheetId="5">#REF!</definedName>
    <definedName name="메크로9">#REF!</definedName>
    <definedName name="메타" localSheetId="5">#REF!</definedName>
    <definedName name="메타">#REF!</definedName>
    <definedName name="메타10노무" localSheetId="5">#REF!</definedName>
    <definedName name="메타10노무">#REF!</definedName>
    <definedName name="메타10재료" localSheetId="5">#REF!</definedName>
    <definedName name="메타10재료">#REF!</definedName>
    <definedName name="메타5노무" localSheetId="5">#REF!</definedName>
    <definedName name="메타5노무">#REF!</definedName>
    <definedName name="메타5재료" localSheetId="5">#REF!</definedName>
    <definedName name="메타5재료">#REF!</definedName>
    <definedName name="메타6노무" localSheetId="5">#REF!</definedName>
    <definedName name="메타6노무">#REF!</definedName>
    <definedName name="메타6재료" localSheetId="5">#REF!</definedName>
    <definedName name="메타6재료">#REF!</definedName>
    <definedName name="메타8노무" localSheetId="5">#REF!</definedName>
    <definedName name="메타8노무">#REF!</definedName>
    <definedName name="메타8재료" localSheetId="5">#REF!</definedName>
    <definedName name="메타8재료">#REF!</definedName>
    <definedName name="메타B10" localSheetId="5">#REF!</definedName>
    <definedName name="메타B10">#REF!</definedName>
    <definedName name="메타B12" localSheetId="5">#REF!</definedName>
    <definedName name="메타B12">#REF!</definedName>
    <definedName name="메타B15" localSheetId="5">#REF!</definedName>
    <definedName name="메타B15">#REF!</definedName>
    <definedName name="메타B18" localSheetId="5">#REF!</definedName>
    <definedName name="메타B18">#REF!</definedName>
    <definedName name="메타B4" localSheetId="5">#REF!</definedName>
    <definedName name="메타B4">#REF!</definedName>
    <definedName name="메타B5" localSheetId="5">#REF!</definedName>
    <definedName name="메타B5">#REF!</definedName>
    <definedName name="메타B6" localSheetId="5">#REF!</definedName>
    <definedName name="메타B6">#REF!</definedName>
    <definedName name="메타B8" localSheetId="5">#REF!</definedName>
    <definedName name="메타B8">#REF!</definedName>
    <definedName name="메탈리밍쉘NX" localSheetId="5">#REF!</definedName>
    <definedName name="메탈리밍쉘NX">#REF!</definedName>
    <definedName name="메탈크라운" localSheetId="5">#REF!</definedName>
    <definedName name="메탈크라운">#REF!</definedName>
    <definedName name="메탈크라운NX" localSheetId="5">#REF!</definedName>
    <definedName name="메탈크라운NX">#REF!</definedName>
    <definedName name="멘트" localSheetId="5">#REF!</definedName>
    <definedName name="멘트">#REF!</definedName>
    <definedName name="면" localSheetId="5">#REF!</definedName>
    <definedName name="면">#REF!</definedName>
    <definedName name="면갈이" localSheetId="5">#REF!</definedName>
    <definedName name="면갈이">#REF!</definedName>
    <definedName name="면고르기" localSheetId="5">#REF!</definedName>
    <definedName name="면고르기">#REF!</definedName>
    <definedName name="면고르기1" localSheetId="5">#REF!</definedName>
    <definedName name="면고르기1">#REF!</definedName>
    <definedName name="면고르기2" localSheetId="5">#REF!</definedName>
    <definedName name="면고르기2">#REF!</definedName>
    <definedName name="면마공" localSheetId="5">#REF!</definedName>
    <definedName name="면마공">#REF!</definedName>
    <definedName name="면벅" localSheetId="5">#REF!</definedName>
    <definedName name="면벅">#REF!</definedName>
    <definedName name="면벽" localSheetId="5">#REF!</definedName>
    <definedName name="면벽">#REF!</definedName>
    <definedName name="면벽." hidden="1">{#N/A,#N/A,FALSE,"표지목차"}</definedName>
    <definedName name="면벽높이" localSheetId="5">#REF!</definedName>
    <definedName name="면벽높이">#REF!</definedName>
    <definedName name="면벽단위" localSheetId="5">#REF!</definedName>
    <definedName name="면벽단위">#REF!</definedName>
    <definedName name="면벽두께" localSheetId="5">#REF!</definedName>
    <definedName name="면벽두께">#REF!</definedName>
    <definedName name="면벽집계표">{"'산출근거'!$B$4:$D$8"}</definedName>
    <definedName name="면벽집곞">{"'산출근거'!$B$4:$D$8"}</definedName>
    <definedName name="면벽토공단위" localSheetId="5">#REF!</definedName>
    <definedName name="면벽토공단위">#REF!</definedName>
    <definedName name="면장" localSheetId="5">BLCH</definedName>
    <definedName name="면장">BLCH</definedName>
    <definedName name="면장2" localSheetId="5">BLCH</definedName>
    <definedName name="면장2">BLCH</definedName>
    <definedName name="면적" localSheetId="5">#REF!,#REF!,#REF!,#REF!,#REF!,#REF!,#REF!,#REF!</definedName>
    <definedName name="면적">#REF!,#REF!,#REF!,#REF!,#REF!,#REF!,#REF!,#REF!</definedName>
    <definedName name="면적1" localSheetId="5">#REF!</definedName>
    <definedName name="면적1">#REF!</definedName>
    <definedName name="면적2" localSheetId="5">#REF!</definedName>
    <definedName name="면적2">#REF!</definedName>
    <definedName name="면적3" localSheetId="5">#REF!</definedName>
    <definedName name="면적3">#REF!</definedName>
    <definedName name="면적산출" localSheetId="5">#REF!</definedName>
    <definedName name="면적산출">#REF!</definedName>
    <definedName name="면적율" localSheetId="5">#REF!</definedName>
    <definedName name="면적율">#REF!</definedName>
    <definedName name="명" localSheetId="5">#REF!</definedName>
    <definedName name="명">#REF!</definedName>
    <definedName name="명______칭" localSheetId="5">#REF!</definedName>
    <definedName name="명______칭">#REF!</definedName>
    <definedName name="명단" hidden="1">{#N/A,"수불부",FALSE,"사급자재수불서";#N/A,"수불부",FALSE,"사급자재수불서"}</definedName>
    <definedName name="명세" localSheetId="5">#REF!</definedName>
    <definedName name="명세">#REF!</definedName>
    <definedName name="명수" localSheetId="5">#REF!</definedName>
    <definedName name="명수">#REF!</definedName>
    <definedName name="명수작성" localSheetId="5">#REF!</definedName>
    <definedName name="명수작성">#REF!</definedName>
    <definedName name="명일" hidden="1">{#N/A,#N/A,FALSE,"속도"}</definedName>
    <definedName name="명자0604" localSheetId="5">#REF!</definedName>
    <definedName name="명자0604">#REF!</definedName>
    <definedName name="명자0805" localSheetId="5">#REF!</definedName>
    <definedName name="명자0805">#REF!</definedName>
    <definedName name="명자1006" localSheetId="5">#REF!</definedName>
    <definedName name="명자1006">#REF!</definedName>
    <definedName name="명자1208" localSheetId="5">#REF!</definedName>
    <definedName name="명자1208">#REF!</definedName>
    <definedName name="명칭" localSheetId="5">#REF!</definedName>
    <definedName name="명칭">#REF!</definedName>
    <definedName name="모" hidden="1">{#N/A,#N/A,FALSE,"전열산출서"}</definedName>
    <definedName name="모________터" localSheetId="5">#REF!</definedName>
    <definedName name="모________터">#REF!</definedName>
    <definedName name="모21" localSheetId="5">#REF!</definedName>
    <definedName name="모21">#REF!</definedName>
    <definedName name="모감주" localSheetId="5">#REF!</definedName>
    <definedName name="모감주">#REF!</definedName>
    <definedName name="모감주R10" localSheetId="5">#REF!</definedName>
    <definedName name="모감주R10">#REF!</definedName>
    <definedName name="모감주R4" localSheetId="5">#REF!</definedName>
    <definedName name="모감주R4">#REF!</definedName>
    <definedName name="모감주R6" localSheetId="5">#REF!</definedName>
    <definedName name="모감주R6">#REF!</definedName>
    <definedName name="모감주R8" localSheetId="5">#REF!</definedName>
    <definedName name="모감주R8">#REF!</definedName>
    <definedName name="모감주나무H3.0xR10" localSheetId="5">#REF!</definedName>
    <definedName name="모감주나무H3.0xR10">#REF!</definedName>
    <definedName name="모과10" localSheetId="5">#REF!</definedName>
    <definedName name="모과10">#REF!</definedName>
    <definedName name="모과15" localSheetId="5">#REF!</definedName>
    <definedName name="모과15">#REF!</definedName>
    <definedName name="모과2005" localSheetId="5">#REF!</definedName>
    <definedName name="모과2005">#REF!</definedName>
    <definedName name="모과2507" localSheetId="5">#REF!</definedName>
    <definedName name="모과2507">#REF!</definedName>
    <definedName name="모과R10" localSheetId="5">#REF!</definedName>
    <definedName name="모과R10">#REF!</definedName>
    <definedName name="모과R12" localSheetId="5">#REF!</definedName>
    <definedName name="모과R12">#REF!</definedName>
    <definedName name="모과R15" localSheetId="5">#REF!</definedName>
    <definedName name="모과R15">#REF!</definedName>
    <definedName name="모과R20" localSheetId="5">#REF!</definedName>
    <definedName name="모과R20">#REF!</definedName>
    <definedName name="모과R25" localSheetId="5">#REF!</definedName>
    <definedName name="모과R25">#REF!</definedName>
    <definedName name="모과R5" localSheetId="5">#REF!</definedName>
    <definedName name="모과R5">#REF!</definedName>
    <definedName name="모과R8" localSheetId="5">#REF!</definedName>
    <definedName name="모과R8">#REF!</definedName>
    <definedName name="모과나무" localSheetId="5">#REF!</definedName>
    <definedName name="모과나무">#REF!</definedName>
    <definedName name="모과나무H2.5" localSheetId="5">#REF!</definedName>
    <definedName name="모과나무H2.5">#REF!</definedName>
    <definedName name="모과나무H3.5" localSheetId="5">#REF!</definedName>
    <definedName name="모과나무H3.5">#REF!</definedName>
    <definedName name="모노륨" localSheetId="5">#REF!</definedName>
    <definedName name="모노륨">#REF!</definedName>
    <definedName name="모델" localSheetId="5">BlankMacro1</definedName>
    <definedName name="모델">BlankMacro1</definedName>
    <definedName name="모델2" localSheetId="5">BlankMacro1</definedName>
    <definedName name="모델2">BlankMacro1</definedName>
    <definedName name="모두" localSheetId="5">#REF!</definedName>
    <definedName name="모두">#REF!</definedName>
    <definedName name="모듈11" localSheetId="5">BlankMacro1</definedName>
    <definedName name="모듈11">BlankMacro1</definedName>
    <definedName name="모듈4" localSheetId="5">BlankMacro1</definedName>
    <definedName name="모듈4">BlankMacro1</definedName>
    <definedName name="모라" localSheetId="5">BlankMacro1</definedName>
    <definedName name="모라">BlankMacro1</definedName>
    <definedName name="모란5가지" localSheetId="5">#REF!</definedName>
    <definedName name="모란5가지">#REF!</definedName>
    <definedName name="모란6가지" localSheetId="5">#REF!</definedName>
    <definedName name="모란6가지">#REF!</definedName>
    <definedName name="모래" localSheetId="5">#REF!</definedName>
    <definedName name="모래">#REF!</definedName>
    <definedName name="모래__분사공" localSheetId="5">#REF!</definedName>
    <definedName name="모래__분사공">#REF!</definedName>
    <definedName name="모래1" localSheetId="5">#REF!</definedName>
    <definedName name="모래1">#REF!</definedName>
    <definedName name="모래180규격" localSheetId="5">#REF!</definedName>
    <definedName name="모래180규격">#REF!</definedName>
    <definedName name="모래300" localSheetId="5">#REF!</definedName>
    <definedName name="모래300">#REF!</definedName>
    <definedName name="모래350" localSheetId="5">#REF!</definedName>
    <definedName name="모래350">#REF!</definedName>
    <definedName name="모래90규격" localSheetId="5">#REF!</definedName>
    <definedName name="모래90규격">#REF!</definedName>
    <definedName name="모래t" localSheetId="5">#REF!</definedName>
    <definedName name="모래t">#REF!</definedName>
    <definedName name="모래관경1" localSheetId="5">#REF!</definedName>
    <definedName name="모래관경1">#REF!</definedName>
    <definedName name="모래관상단" localSheetId="5">#REF!</definedName>
    <definedName name="모래관상단">#REF!</definedName>
    <definedName name="모래관주변" localSheetId="5">#REF!</definedName>
    <definedName name="모래관주변">#REF!</definedName>
    <definedName name="모래구입운반_덤프15톤_경운기_㎥당" localSheetId="5">#REF!</definedName>
    <definedName name="모래구입운반_덤프15톤_경운기_㎥당">#REF!</definedName>
    <definedName name="모래노" localSheetId="5">#REF!</definedName>
    <definedName name="모래노">#REF!</definedName>
    <definedName name="모래막이" localSheetId="5">BlankMacro1</definedName>
    <definedName name="모래막이">BlankMacro1</definedName>
    <definedName name="모래막이노" localSheetId="5">#REF!</definedName>
    <definedName name="모래막이노">#REF!</definedName>
    <definedName name="모래막이재" localSheetId="5">#REF!</definedName>
    <definedName name="모래막이재">#REF!</definedName>
    <definedName name="모래보도용" localSheetId="5">#REF!</definedName>
    <definedName name="모래보도용">#REF!</definedName>
    <definedName name="모래분사공" localSheetId="5">#REF!</definedName>
    <definedName name="모래분사공">#REF!</definedName>
    <definedName name="모래사장노" localSheetId="5">#REF!</definedName>
    <definedName name="모래사장노">#REF!</definedName>
    <definedName name="모래사장재" localSheetId="5">#REF!</definedName>
    <definedName name="모래사장재">#REF!</definedName>
    <definedName name="모래운반">#N/A</definedName>
    <definedName name="모래운반경비" localSheetId="5">#REF!</definedName>
    <definedName name="모래운반경비">#REF!</definedName>
    <definedName name="모래운반계" localSheetId="5">#REF!</definedName>
    <definedName name="모래운반계">#REF!</definedName>
    <definedName name="모래운반노무비" localSheetId="5">#REF!</definedName>
    <definedName name="모래운반노무비">#REF!</definedName>
    <definedName name="모래운반비" localSheetId="5">#REF!</definedName>
    <definedName name="모래운반비">#REF!</definedName>
    <definedName name="모래운반재료비" localSheetId="5">#REF!</definedName>
    <definedName name="모래운반재료비">#REF!</definedName>
    <definedName name="모래운반톤경비" localSheetId="5">#REF!</definedName>
    <definedName name="모래운반톤경비">#REF!</definedName>
    <definedName name="모래운반톤계" localSheetId="5">#REF!</definedName>
    <definedName name="모래운반톤계">#REF!</definedName>
    <definedName name="모래운반톤노무비" localSheetId="5">#REF!</definedName>
    <definedName name="모래운반톤노무비">#REF!</definedName>
    <definedName name="모래운반톤재료비" localSheetId="5">#REF!</definedName>
    <definedName name="모래운반톤재료비">#REF!</definedName>
    <definedName name="모래재" localSheetId="5">#REF!</definedName>
    <definedName name="모래재">#REF!</definedName>
    <definedName name="모래필터층경비" localSheetId="5">#REF!</definedName>
    <definedName name="모래필터층경비">#REF!</definedName>
    <definedName name="모래필터층노무비" localSheetId="5">#REF!</definedName>
    <definedName name="모래필터층노무비">#REF!</definedName>
    <definedName name="모래필터층재료비" localSheetId="5">#REF!</definedName>
    <definedName name="모래필터층재료비">#REF!</definedName>
    <definedName name="모래합계" localSheetId="5">#REF!</definedName>
    <definedName name="모래합계">#REF!</definedName>
    <definedName name="모모" hidden="1">{#N/A,#N/A,FALSE,"포장2"}</definedName>
    <definedName name="모산가도교" localSheetId="5">#REF!</definedName>
    <definedName name="모산가도교">#REF!</definedName>
    <definedName name="모우터" localSheetId="5">#REF!</definedName>
    <definedName name="모우터">#REF!</definedName>
    <definedName name="모타10경비" localSheetId="5">#REF!</definedName>
    <definedName name="모타10경비">#REF!</definedName>
    <definedName name="모타10계" localSheetId="5">#REF!</definedName>
    <definedName name="모타10계">#REF!</definedName>
    <definedName name="모타10노무비" localSheetId="5">#REF!</definedName>
    <definedName name="모타10노무비">#REF!</definedName>
    <definedName name="모타10재료비" localSheetId="5">#REF!</definedName>
    <definedName name="모타10재료비">#REF!</definedName>
    <definedName name="모타3경비" localSheetId="5">#REF!</definedName>
    <definedName name="모타3경비">#REF!</definedName>
    <definedName name="모타3계" localSheetId="5">#REF!</definedName>
    <definedName name="모타3계">#REF!</definedName>
    <definedName name="모타3노무비" localSheetId="5">#REF!</definedName>
    <definedName name="모타3노무비">#REF!</definedName>
    <definedName name="모타3재료비" localSheetId="5">#REF!</definedName>
    <definedName name="모타3재료비">#REF!</definedName>
    <definedName name="모타5경비" localSheetId="5">#REF!</definedName>
    <definedName name="모타5경비">#REF!</definedName>
    <definedName name="모타5계" localSheetId="5">#REF!</definedName>
    <definedName name="모타5계">#REF!</definedName>
    <definedName name="모타5노무비" localSheetId="5">#REF!</definedName>
    <definedName name="모타5노무비">#REF!</definedName>
    <definedName name="모타5재료비" localSheetId="5">#REF!</definedName>
    <definedName name="모타5재료비">#REF!</definedName>
    <definedName name="모타7.5경비" localSheetId="5">#REF!</definedName>
    <definedName name="모타7.5경비">#REF!</definedName>
    <definedName name="모타7.5계" localSheetId="5">#REF!</definedName>
    <definedName name="모타7.5계">#REF!</definedName>
    <definedName name="모타7.5노무비" localSheetId="5">#REF!</definedName>
    <definedName name="모타7.5노무비">#REF!</definedName>
    <definedName name="모타7.5재료비" localSheetId="5">#REF!</definedName>
    <definedName name="모타7.5재료비">#REF!</definedName>
    <definedName name="모타그레이다3.6사리도경비" localSheetId="5">#REF!</definedName>
    <definedName name="모타그레이다3.6사리도경비">#REF!</definedName>
    <definedName name="모타그레이다3.6사리도계" localSheetId="5">#REF!</definedName>
    <definedName name="모타그레이다3.6사리도계">#REF!</definedName>
    <definedName name="모타그레이다3.6사리도노무비" localSheetId="5">#REF!</definedName>
    <definedName name="모타그레이다3.6사리도노무비">#REF!</definedName>
    <definedName name="모타그레이다3.6사리도재료비" localSheetId="5">#REF!</definedName>
    <definedName name="모타그레이다3.6사리도재료비">#REF!</definedName>
    <definedName name="모타그레이다3.6일반용경비" localSheetId="5">#REF!</definedName>
    <definedName name="모타그레이다3.6일반용경비">#REF!</definedName>
    <definedName name="모타그레이다3.6일반용계" localSheetId="5">#REF!</definedName>
    <definedName name="모타그레이다3.6일반용계">#REF!</definedName>
    <definedName name="모타그레이다3.6일반용노무비" localSheetId="5">#REF!</definedName>
    <definedName name="모타그레이다3.6일반용노무비">#REF!</definedName>
    <definedName name="모타그레이다3.6일반용재료비" localSheetId="5">#REF!</definedName>
    <definedName name="모타그레이다3.6일반용재료비">#REF!</definedName>
    <definedName name="모타역율" localSheetId="5">#REF!</definedName>
    <definedName name="모타역율">#REF!</definedName>
    <definedName name="모타효율" localSheetId="5">#REF!</definedName>
    <definedName name="모타효율">#REF!</definedName>
    <definedName name="모터경" localSheetId="5">#REF!</definedName>
    <definedName name="모터경">#REF!</definedName>
    <definedName name="모터노무비" localSheetId="5">#REF!</definedName>
    <definedName name="모터노무비">#REF!</definedName>
    <definedName name="모터재료" localSheetId="5">#REF!</definedName>
    <definedName name="모터재료">#REF!</definedName>
    <definedName name="모형2" localSheetId="5">#REF!</definedName>
    <definedName name="모형2">#REF!</definedName>
    <definedName name="모ㅗㄱ서적" localSheetId="5">BlankMacro1</definedName>
    <definedName name="모ㅗㄱ서적">BlankMacro1</definedName>
    <definedName name="모ㅗㅅ고ㅗ" localSheetId="5">BlankMacro1</definedName>
    <definedName name="모ㅗㅅ고ㅗ">BlankMacro1</definedName>
    <definedName name="목" localSheetId="5">#REF!</definedName>
    <definedName name="목">#REF!</definedName>
    <definedName name="목________도" localSheetId="5">#REF!</definedName>
    <definedName name="목________도">#REF!</definedName>
    <definedName name="목____도" localSheetId="5">#REF!</definedName>
    <definedName name="목____도">#REF!</definedName>
    <definedName name="목__조_각_공" localSheetId="5">#REF!</definedName>
    <definedName name="목__조_각_공">#REF!</definedName>
    <definedName name="목공" localSheetId="5">#REF!</definedName>
    <definedName name="목공">#REF!</definedName>
    <definedName name="목공경비" localSheetId="5">#REF!</definedName>
    <definedName name="목공경비">#REF!</definedName>
    <definedName name="목공노무" localSheetId="5">#REF!</definedName>
    <definedName name="목공노무">#REF!</definedName>
    <definedName name="목공사" localSheetId="5">#REF!</definedName>
    <definedName name="목공사">#REF!</definedName>
    <definedName name="목공사소계" localSheetId="5">#REF!</definedName>
    <definedName name="목공사소계">#REF!</definedName>
    <definedName name="목공재료" localSheetId="5">#REF!</definedName>
    <definedName name="목공재료">#REF!</definedName>
    <definedName name="목도" localSheetId="5">#REF!</definedName>
    <definedName name="목도">#REF!</definedName>
    <definedName name="목도001" localSheetId="5">#REF!</definedName>
    <definedName name="목도001">#REF!</definedName>
    <definedName name="목도002" localSheetId="5">#REF!</definedName>
    <definedName name="목도002">#REF!</definedName>
    <definedName name="목도011" localSheetId="5">#REF!</definedName>
    <definedName name="목도011">#REF!</definedName>
    <definedName name="목도012" localSheetId="5">#REF!</definedName>
    <definedName name="목도012">#REF!</definedName>
    <definedName name="목도982" localSheetId="5">#REF!</definedName>
    <definedName name="목도982">#REF!</definedName>
    <definedName name="목도991" localSheetId="5">#REF!</definedName>
    <definedName name="목도991">#REF!</definedName>
    <definedName name="목도992" localSheetId="5">#REF!</definedName>
    <definedName name="목도992">#REF!</definedName>
    <definedName name="목도공" localSheetId="5">#REF!</definedName>
    <definedName name="목도공">#REF!</definedName>
    <definedName name="목돈입력" localSheetId="5">#REF!</definedName>
    <definedName name="목돈입력">#REF!</definedName>
    <definedName name="목동코드1" localSheetId="5">#REF!</definedName>
    <definedName name="목동코드1">#REF!</definedName>
    <definedName name="목련R10" localSheetId="5">#REF!</definedName>
    <definedName name="목련R10">#REF!</definedName>
    <definedName name="목련R12" localSheetId="5">#REF!</definedName>
    <definedName name="목련R12">#REF!</definedName>
    <definedName name="목련R15" localSheetId="5">#REF!</definedName>
    <definedName name="목련R15">#REF!</definedName>
    <definedName name="목련R20" localSheetId="5">#REF!</definedName>
    <definedName name="목련R20">#REF!</definedName>
    <definedName name="목련R4" localSheetId="5">#REF!</definedName>
    <definedName name="목련R4">#REF!</definedName>
    <definedName name="목련R5" localSheetId="5">#REF!</definedName>
    <definedName name="목련R5">#REF!</definedName>
    <definedName name="목련R6" localSheetId="5">#REF!</definedName>
    <definedName name="목련R6">#REF!</definedName>
    <definedName name="목련R8" localSheetId="5">#REF!</definedName>
    <definedName name="목련R8">#REF!</definedName>
    <definedName name="목록" localSheetId="5">#REF!</definedName>
    <definedName name="목록">#REF!</definedName>
    <definedName name="목록1" localSheetId="5">#REF!</definedName>
    <definedName name="목록1">#REF!</definedName>
    <definedName name="목록2" localSheetId="5">#REF!</definedName>
    <definedName name="목록2">#REF!</definedName>
    <definedName name="목록3" localSheetId="5">#REF!</definedName>
    <definedName name="목록3">#REF!</definedName>
    <definedName name="목록대상표" localSheetId="5">#REF!</definedName>
    <definedName name="목록대상표">#REF!</definedName>
    <definedName name="목록표" localSheetId="5">BlankMacro1</definedName>
    <definedName name="목록표">BlankMacro1</definedName>
    <definedName name="목록표1" localSheetId="5">BlankMacro1</definedName>
    <definedName name="목록표1">BlankMacro1</definedName>
    <definedName name="목백합" localSheetId="5">#REF!</definedName>
    <definedName name="목백합">#REF!</definedName>
    <definedName name="목서1506" localSheetId="5">#REF!</definedName>
    <definedName name="목서1506">#REF!</definedName>
    <definedName name="목서2012" localSheetId="5">#REF!</definedName>
    <definedName name="목서2012">#REF!</definedName>
    <definedName name="목서2515" localSheetId="5">#REF!</definedName>
    <definedName name="목서2515">#REF!</definedName>
    <definedName name="목수" localSheetId="5">#REF!</definedName>
    <definedName name="목수">#REF!</definedName>
    <definedName name="목수국1006" localSheetId="5">#REF!</definedName>
    <definedName name="목수국1006">#REF!</definedName>
    <definedName name="목수국1208" localSheetId="5">#REF!</definedName>
    <definedName name="목수국1208">#REF!</definedName>
    <definedName name="목수국1510" localSheetId="5">#REF!</definedName>
    <definedName name="목수국1510">#REF!</definedName>
    <definedName name="목재" localSheetId="5">#REF!</definedName>
    <definedName name="목재">#REF!</definedName>
    <definedName name="목재가공" localSheetId="5">#REF!</definedName>
    <definedName name="목재가공">#REF!</definedName>
    <definedName name="목재경비" localSheetId="5">#REF!</definedName>
    <definedName name="목재경비">#REF!</definedName>
    <definedName name="목재노무" localSheetId="5">#REF!</definedName>
    <definedName name="목재노무">#REF!</definedName>
    <definedName name="목재동바리1" localSheetId="5">#REF!</definedName>
    <definedName name="목재동바리1">#REF!</definedName>
    <definedName name="목재동바리2" localSheetId="5">#REF!</definedName>
    <definedName name="목재동바리2">#REF!</definedName>
    <definedName name="목재동바리4회" localSheetId="5">#REF!</definedName>
    <definedName name="목재동바리4회">#REF!</definedName>
    <definedName name="목재재료" localSheetId="5">#REF!</definedName>
    <definedName name="목재재료">#REF!</definedName>
    <definedName name="목조각공" localSheetId="5">#REF!</definedName>
    <definedName name="목조각공">#REF!</definedName>
    <definedName name="목조각공001" localSheetId="5">#REF!</definedName>
    <definedName name="목조각공001">#REF!</definedName>
    <definedName name="목조각공002" localSheetId="5">#REF!</definedName>
    <definedName name="목조각공002">#REF!</definedName>
    <definedName name="목조각공011" localSheetId="5">#REF!</definedName>
    <definedName name="목조각공011">#REF!</definedName>
    <definedName name="목조각공012" localSheetId="5">#REF!</definedName>
    <definedName name="목조각공012">#REF!</definedName>
    <definedName name="목조각공982" localSheetId="5">#REF!</definedName>
    <definedName name="목조각공982">#REF!</definedName>
    <definedName name="목조각공991" localSheetId="5">#REF!</definedName>
    <definedName name="목조각공991">#REF!</definedName>
    <definedName name="목조각공992" localSheetId="5">#REF!</definedName>
    <definedName name="목조각공992">#REF!</definedName>
    <definedName name="목ㅊ" hidden="1">{"'자리배치도'!$AG$1:$CI$28"}</definedName>
    <definedName name="목차" localSheetId="5">#REF!</definedName>
    <definedName name="목차">#REF!</definedName>
    <definedName name="목차2" localSheetId="5">#REF!</definedName>
    <definedName name="목차2">#REF!</definedName>
    <definedName name="목차표" localSheetId="5">#REF!</definedName>
    <definedName name="목차표">#REF!</definedName>
    <definedName name="목표실행">[0]!목표실행</definedName>
    <definedName name="목표원가율품의서">[0]!목표원가율품의서</definedName>
    <definedName name="몰" hidden="1">{#N/A,#N/A,FALSE,"포장2"}</definedName>
    <definedName name="몰1" localSheetId="5">BlankMacro1</definedName>
    <definedName name="몰1">BlankMacro1</definedName>
    <definedName name="몰2" localSheetId="5">BlankMacro1</definedName>
    <definedName name="몰2">BlankMacro1</definedName>
    <definedName name="몰3" localSheetId="5">BlankMacro1</definedName>
    <definedName name="몰3">BlankMacro1</definedName>
    <definedName name="몰4" localSheetId="5">BlankMacro1</definedName>
    <definedName name="몰4">BlankMacro1</definedName>
    <definedName name="몰5" localSheetId="5">BlankMacro1</definedName>
    <definedName name="몰5">BlankMacro1</definedName>
    <definedName name="몰6" localSheetId="5">BlankMacro1</definedName>
    <definedName name="몰6">BlankMacro1</definedName>
    <definedName name="몰라" hidden="1">{#N/A,#N/A,FALSE,"명세표"}</definedName>
    <definedName name="몰라2" localSheetId="5">BlankMacro1</definedName>
    <definedName name="몰라2">BlankMacro1</definedName>
    <definedName name="몰탈" localSheetId="5">#REF!</definedName>
    <definedName name="몰탈">#REF!</definedName>
    <definedName name="몰탈1" localSheetId="5">#REF!</definedName>
    <definedName name="몰탈1">#REF!</definedName>
    <definedName name="몰탈11" localSheetId="5">#REF!</definedName>
    <definedName name="몰탈11">#REF!</definedName>
    <definedName name="몰탈12" localSheetId="5">#REF!</definedName>
    <definedName name="몰탈12">#REF!</definedName>
    <definedName name="몰탈13" localSheetId="5">#REF!</definedName>
    <definedName name="몰탈13">#REF!</definedName>
    <definedName name="몰탈14" localSheetId="5">#REF!</definedName>
    <definedName name="몰탈14">#REF!</definedName>
    <definedName name="몰탈15" localSheetId="5">#REF!</definedName>
    <definedName name="몰탈15">#REF!</definedName>
    <definedName name="몰탈2" localSheetId="5">#REF!</definedName>
    <definedName name="몰탈2">#REF!</definedName>
    <definedName name="몰탈노" localSheetId="5">#REF!</definedName>
    <definedName name="몰탈노">#REF!</definedName>
    <definedName name="몰탈바름" localSheetId="5">#REF!</definedName>
    <definedName name="몰탈바름">#REF!</definedName>
    <definedName name="몰탈수량" localSheetId="5">#REF!</definedName>
    <definedName name="몰탈수량">#REF!</definedName>
    <definedName name="몰탈에서" localSheetId="5">#REF!</definedName>
    <definedName name="몰탈에서">#REF!</definedName>
    <definedName name="몰탈재" localSheetId="5">#REF!</definedName>
    <definedName name="몰탈재">#REF!</definedName>
    <definedName name="몰탈콘크리트" localSheetId="5">#REF!</definedName>
    <definedName name="몰탈콘크리트">#REF!</definedName>
    <definedName name="못" localSheetId="5">#REF!</definedName>
    <definedName name="못">#REF!</definedName>
    <definedName name="묙둄됴" localSheetId="5">#REF!</definedName>
    <definedName name="묙둄됴">#REF!</definedName>
    <definedName name="무궁화" localSheetId="5">#REF!</definedName>
    <definedName name="무궁화">#REF!</definedName>
    <definedName name="무궁화1003" localSheetId="5">#REF!</definedName>
    <definedName name="무궁화1003">#REF!</definedName>
    <definedName name="무궁화1203" localSheetId="5">#REF!</definedName>
    <definedName name="무궁화1203">#REF!</definedName>
    <definedName name="무궁화1504" localSheetId="5">#REF!</definedName>
    <definedName name="무궁화1504">#REF!</definedName>
    <definedName name="무궁화1805" localSheetId="5">#REF!</definedName>
    <definedName name="무궁화1805">#REF!</definedName>
    <definedName name="무궁화2006" localSheetId="5">#REF!</definedName>
    <definedName name="무궁화2006">#REF!</definedName>
    <definedName name="무근" localSheetId="5">#REF!</definedName>
    <definedName name="무근">#REF!</definedName>
    <definedName name="무근_콘크리트_깨기__기계____㎥당" localSheetId="5">#REF!</definedName>
    <definedName name="무근_콘크리트_깨기__기계____㎥당">#REF!</definedName>
    <definedName name="무근_콘크리트_깨기__기계____㎥당__소운반_제외" localSheetId="5">#REF!</definedName>
    <definedName name="무근_콘크리트_깨기__기계____㎥당__소운반_제외">#REF!</definedName>
    <definedName name="무근_콘크리트_깨기__기계___T_30㎝미만대형___㎥당" localSheetId="5">#REF!</definedName>
    <definedName name="무근_콘크리트_깨기__기계___T_30㎝미만대형___㎥당">#REF!</definedName>
    <definedName name="무근_콘크리트_깨기__인력____㎥당" localSheetId="5">#REF!</definedName>
    <definedName name="무근_콘크리트_깨기__인력____㎥당">#REF!</definedName>
    <definedName name="무근_콘크리트_깨기__인력____㎥당__소운반_제외" localSheetId="5">#REF!</definedName>
    <definedName name="무근_콘크리트_깨기__인력____㎥당__소운반_제외">#REF!</definedName>
    <definedName name="무근_콘크리트_깨기__인력_20__기계_80_____㎥당" localSheetId="5">#REF!</definedName>
    <definedName name="무근_콘크리트_깨기__인력_20__기계_80_____㎥당">#REF!</definedName>
    <definedName name="무근_콘크리트_깨기__인력_20__기계_80__소운반제외____㎥당" localSheetId="5">#REF!</definedName>
    <definedName name="무근_콘크리트_깨기__인력_20__기계_80__소운반제외____㎥당">#REF!</definedName>
    <definedName name="무근콘경" localSheetId="5">#REF!</definedName>
    <definedName name="무근콘경">#REF!</definedName>
    <definedName name="무근콘노" localSheetId="5">#REF!</definedName>
    <definedName name="무근콘노">#REF!</definedName>
    <definedName name="무근콘재" localSheetId="5">#REF!</definedName>
    <definedName name="무근콘재">#REF!</definedName>
    <definedName name="무근콘크리트타설" localSheetId="5">#REF!</definedName>
    <definedName name="무근콘크리트타설">#REF!</definedName>
    <definedName name="무근콘크리트헐기" localSheetId="5">#REF!</definedName>
    <definedName name="무근콘크리트헐기">#REF!</definedName>
    <definedName name="무기질노" localSheetId="5">#REF!</definedName>
    <definedName name="무기질노">#REF!</definedName>
    <definedName name="무기질재" localSheetId="5">#REF!</definedName>
    <definedName name="무기질재">#REF!</definedName>
    <definedName name="무기징크계도료" localSheetId="5">#REF!</definedName>
    <definedName name="무기징크계도료">#REF!</definedName>
    <definedName name="무깨" localSheetId="5">#REF!</definedName>
    <definedName name="무깨">#REF!</definedName>
    <definedName name="무농1호" localSheetId="5">#REF!</definedName>
    <definedName name="무농1호">#REF!</definedName>
    <definedName name="무농2호" localSheetId="5">#REF!</definedName>
    <definedName name="무농2호">#REF!</definedName>
    <definedName name="무늬" localSheetId="5">BlankMacro1</definedName>
    <definedName name="무늬">BlankMacro1</definedName>
    <definedName name="무늬거푸집" localSheetId="5">#REF!</definedName>
    <definedName name="무늬거푸집">#REF!</definedName>
    <definedName name="무늬석산출" localSheetId="5">BlankMacro1</definedName>
    <definedName name="무늬석산출">BlankMacro1</definedName>
    <definedName name="무대설비일위대가" localSheetId="5">#REF!</definedName>
    <definedName name="무대설비일위대가">#REF!</definedName>
    <definedName name="무대조명" localSheetId="5">#REF!</definedName>
    <definedName name="무대조명">#REF!</definedName>
    <definedName name="무사복구" localSheetId="5">#REF!</definedName>
    <definedName name="무사복구">#REF!</definedName>
    <definedName name="무산소" localSheetId="5">#REF!</definedName>
    <definedName name="무산소">#REF!</definedName>
    <definedName name="무선안">[41]인건비!$B$18</definedName>
    <definedName name="무선안테나" localSheetId="5">#REF!</definedName>
    <definedName name="무선안테나">#REF!</definedName>
    <definedName name="무선안테나공" localSheetId="5">#REF!</definedName>
    <definedName name="무선안테나공">#REF!</definedName>
    <definedName name="무선안테나공001" localSheetId="5">#REF!</definedName>
    <definedName name="무선안테나공001">#REF!</definedName>
    <definedName name="무선안테나공002" localSheetId="5">#REF!</definedName>
    <definedName name="무선안테나공002">#REF!</definedName>
    <definedName name="무선안테나공011" localSheetId="5">#REF!</definedName>
    <definedName name="무선안테나공011">#REF!</definedName>
    <definedName name="무선안테나공012" localSheetId="5">#REF!</definedName>
    <definedName name="무선안테나공012">#REF!</definedName>
    <definedName name="무선안테나공982" localSheetId="5">#REF!</definedName>
    <definedName name="무선안테나공982">#REF!</definedName>
    <definedName name="무선안테나공991" localSheetId="5">#REF!</definedName>
    <definedName name="무선안테나공991">#REF!</definedName>
    <definedName name="무선안테나공992" localSheetId="5">#REF!</definedName>
    <definedName name="무선안테나공992">#REF!</definedName>
    <definedName name="무선통신" localSheetId="5">#REF!</definedName>
    <definedName name="무선통신">#REF!</definedName>
    <definedName name="무수" localSheetId="5">#REF!</definedName>
    <definedName name="무수">#REF!</definedName>
    <definedName name="무수1" localSheetId="5">#REF!</definedName>
    <definedName name="무수1">#REF!</definedName>
    <definedName name="무수축.J" localSheetId="5">#REF!</definedName>
    <definedName name="무수축.J">#REF!</definedName>
    <definedName name="무수축11" localSheetId="5">#REF!</definedName>
    <definedName name="무수축11">#REF!</definedName>
    <definedName name="무수축13" localSheetId="5">#REF!</definedName>
    <definedName name="무수축13">#REF!</definedName>
    <definedName name="무수축몰탈" localSheetId="5">#REF!</definedName>
    <definedName name="무수축몰탈">#REF!</definedName>
    <definedName name="무수축콘크리트" localSheetId="5">#REF!</definedName>
    <definedName name="무수축콘크리트">#REF!</definedName>
    <definedName name="무안" localSheetId="5">#REF!</definedName>
    <definedName name="무안">#REF!</definedName>
    <definedName name="무양거푸집" localSheetId="5">#REF!</definedName>
    <definedName name="무양거푸집">#REF!</definedName>
    <definedName name="무연휘발유" localSheetId="5">#REF!</definedName>
    <definedName name="무연휘발유">#REF!</definedName>
    <definedName name="무인노임단가" localSheetId="5">#REF!</definedName>
    <definedName name="무인노임단가">#REF!</definedName>
    <definedName name="무인수량산출" localSheetId="5">#REF!</definedName>
    <definedName name="무인수량산출">#REF!</definedName>
    <definedName name="무인일위대가" localSheetId="5">#REF!</definedName>
    <definedName name="무인일위대가">#REF!</definedName>
    <definedName name="무인자재단가">[42]자재단가!$B:$L</definedName>
    <definedName name="무학고가수축줄눈" localSheetId="5">#REF!</definedName>
    <definedName name="무학고가수축줄눈">#REF!</definedName>
    <definedName name="무학고가스치로폴" localSheetId="5">#REF!</definedName>
    <definedName name="무학고가스치로폴">#REF!</definedName>
    <definedName name="무학고가실링재" localSheetId="5">#REF!</definedName>
    <definedName name="무학고가실링재">#REF!</definedName>
    <definedName name="무한궤도크레인10TON_0.29M3_" localSheetId="5">#REF!</definedName>
    <definedName name="무한궤도크레인10TON_0.29M3_">#REF!</definedName>
    <definedName name="무할증" localSheetId="5">#REF!</definedName>
    <definedName name="무할증">#REF!</definedName>
    <definedName name="문" localSheetId="5">#REF!</definedName>
    <definedName name="문">#REF!</definedName>
    <definedName name="문비2" localSheetId="5">#REF!</definedName>
    <definedName name="문비2">#REF!</definedName>
    <definedName name="문서" localSheetId="5">#REF!</definedName>
    <definedName name="문서">#REF!</definedName>
    <definedName name="문서번호" localSheetId="5">#REF!</definedName>
    <definedName name="문서번호">#REF!</definedName>
    <definedName name="문서의_처음" localSheetId="13">공사노임!#REF!</definedName>
    <definedName name="문서의_처음" localSheetId="5">#REF!</definedName>
    <definedName name="문서의_처음">#REF!</definedName>
    <definedName name="문양" localSheetId="5">#REF!</definedName>
    <definedName name="문양">#REF!</definedName>
    <definedName name="문양거푸집" localSheetId="5">#REF!</definedName>
    <definedName name="문양거푸집">#REF!</definedName>
    <definedName name="문양높이" localSheetId="5">#REF!</definedName>
    <definedName name="문양높이">#REF!</definedName>
    <definedName name="문양박리제" localSheetId="5">#REF!</definedName>
    <definedName name="문양박리제">#REF!</definedName>
    <definedName name="문양스치" localSheetId="5">#REF!</definedName>
    <definedName name="문양스치">#REF!</definedName>
    <definedName name="문어">{"Book1","물양장설계서991221.xls"}</definedName>
    <definedName name="문혜" localSheetId="5">#REF!</definedName>
    <definedName name="문혜">#REF!</definedName>
    <definedName name="문화재" localSheetId="5">#REF!</definedName>
    <definedName name="문화재">#REF!</definedName>
    <definedName name="문화재직종" localSheetId="5">#REF!</definedName>
    <definedName name="문화재직종">#REF!</definedName>
    <definedName name="물" localSheetId="5">#REF!</definedName>
    <definedName name="물">#REF!</definedName>
    <definedName name="물____탱____크" localSheetId="5">#REF!</definedName>
    <definedName name="물____탱____크">#REF!</definedName>
    <definedName name="물가" localSheetId="5">#REF!</definedName>
    <definedName name="물가">#REF!</definedName>
    <definedName name="물가2" localSheetId="5">#REF!</definedName>
    <definedName name="물가2">#REF!</definedName>
    <definedName name="물가변동내역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상승액" localSheetId="5">#REF!</definedName>
    <definedName name="물가상승액">#REF!</definedName>
    <definedName name="물가순" localSheetId="5">#REF!</definedName>
    <definedName name="물가순">#REF!</definedName>
    <definedName name="물가자료" localSheetId="5">#REF!</definedName>
    <definedName name="물가자료">#REF!</definedName>
    <definedName name="물가정보" localSheetId="5">#REF!</definedName>
    <definedName name="물가정보">#REF!</definedName>
    <definedName name="물가제외순공사비" localSheetId="5">#REF!</definedName>
    <definedName name="물가제외순공사비">#REF!</definedName>
    <definedName name="물가조사" localSheetId="5">BlankMacro1</definedName>
    <definedName name="물가조사">BlankMacro1</definedName>
    <definedName name="물가조사표" localSheetId="5">BlankMacro1</definedName>
    <definedName name="물가조사표">BlankMacro1</definedName>
    <definedName name="물가지수" localSheetId="5">#REF!</definedName>
    <definedName name="물가지수">#REF!</definedName>
    <definedName name="물값" localSheetId="5">#REF!</definedName>
    <definedName name="물값">#REF!</definedName>
    <definedName name="물경" localSheetId="5">#REF!</definedName>
    <definedName name="물경">#REF!</definedName>
    <definedName name="물노무" localSheetId="5">#REF!</definedName>
    <definedName name="물노무">#REF!</definedName>
    <definedName name="물량" localSheetId="5">CHOOSE(#REF!,총괄수량표!공무1과,총괄수량표!공무2과)</definedName>
    <definedName name="물량">CHOOSE(#REF!,[0]!공무1과,[0]!공무2과)</definedName>
    <definedName name="물량2" localSheetId="5" hidden="1">#REF!</definedName>
    <definedName name="물량2" hidden="1">#REF!</definedName>
    <definedName name="물량20" hidden="1">{#N/A,#N/A,FALSE,"명세표"}</definedName>
    <definedName name="물량24" hidden="1">{#N/A,#N/A,FALSE,"명세표"}</definedName>
    <definedName name="물량내역" localSheetId="5">#REF!</definedName>
    <definedName name="물량내역">#REF!</definedName>
    <definedName name="물량대비" localSheetId="5">#REF!</definedName>
    <definedName name="물량대비">#REF!</definedName>
    <definedName name="물량범위" localSheetId="5">#REF!</definedName>
    <definedName name="물량범위">#REF!</definedName>
    <definedName name="물량산출" localSheetId="5">CHOOSE(#REF!,총괄수량표!공무1과,총괄수량표!공무2과)</definedName>
    <definedName name="물량산출">CHOOSE(#REF!,[0]!공무1과,[0]!공무2과)</definedName>
    <definedName name="물량집계" localSheetId="5">#REF!</definedName>
    <definedName name="물량집계">#REF!</definedName>
    <definedName name="물량집계1" localSheetId="5">#REF!</definedName>
    <definedName name="물량집계1">#REF!</definedName>
    <definedName name="물량표10" hidden="1">{#N/A,#N/A,FALSE,"명세표"}</definedName>
    <definedName name="물량표2" hidden="1">{#N/A,#N/A,FALSE,"명세표"}</definedName>
    <definedName name="물량표3" hidden="1">{#N/A,#N/A,FALSE,"명세표"}</definedName>
    <definedName name="물량표4" hidden="1">{#N/A,#N/A,FALSE,"명세표"}</definedName>
    <definedName name="물량표5" hidden="1">{#N/A,#N/A,FALSE,"명세표"}</definedName>
    <definedName name="물싸리노" localSheetId="5">#REF!</definedName>
    <definedName name="물싸리노">#REF!</definedName>
    <definedName name="물싸리재" localSheetId="5">#REF!</definedName>
    <definedName name="물싸리재">#REF!</definedName>
    <definedName name="물억새노" localSheetId="5">#REF!</definedName>
    <definedName name="물억새노">#REF!</definedName>
    <definedName name="물억새재" localSheetId="5">#REF!</definedName>
    <definedName name="물억새재">#REF!</definedName>
    <definedName name="물재료" localSheetId="5">#REF!</definedName>
    <definedName name="물재료">#REF!</definedName>
    <definedName name="물청소" localSheetId="5">#REF!</definedName>
    <definedName name="물청소">#REF!</definedName>
    <definedName name="물탱크5500L" localSheetId="5">#REF!</definedName>
    <definedName name="물탱크5500L">#REF!</definedName>
    <definedName name="물탱크5500경비" localSheetId="5">#REF!</definedName>
    <definedName name="물탱크5500경비">#REF!</definedName>
    <definedName name="물탱크5500계" localSheetId="5">#REF!</definedName>
    <definedName name="물탱크5500계">#REF!</definedName>
    <definedName name="물탱크5500노무비" localSheetId="5">#REF!</definedName>
    <definedName name="물탱크5500노무비">#REF!</definedName>
    <definedName name="물탱크5500재료비" localSheetId="5">#REF!</definedName>
    <definedName name="물탱크5500재료비">#REF!</definedName>
    <definedName name="물푸경" localSheetId="5">#REF!</definedName>
    <definedName name="물푸경">#REF!</definedName>
    <definedName name="물푸기" localSheetId="5">#REF!</definedName>
    <definedName name="물푸기">#REF!</definedName>
    <definedName name="물푸기1" localSheetId="5">#REF!</definedName>
    <definedName name="물푸기1">#REF!</definedName>
    <definedName name="물푸기2" localSheetId="5">#REF!</definedName>
    <definedName name="물푸기2">#REF!</definedName>
    <definedName name="물푸노" localSheetId="5">#REF!</definedName>
    <definedName name="물푸노">#REF!</definedName>
    <definedName name="물푸레R5" localSheetId="5">#REF!</definedName>
    <definedName name="물푸레R5">#REF!</definedName>
    <definedName name="물푸레R6" localSheetId="5">#REF!</definedName>
    <definedName name="물푸레R6">#REF!</definedName>
    <definedName name="물푸레R8" localSheetId="5">#REF!</definedName>
    <definedName name="물푸레R8">#REF!</definedName>
    <definedName name="물푸재" localSheetId="5">#REF!</definedName>
    <definedName name="물푸재">#REF!</definedName>
    <definedName name="물품청구" localSheetId="5">#REF!</definedName>
    <definedName name="물품청구">#REF!</definedName>
    <definedName name="뭐냐" localSheetId="5">#REF!</definedName>
    <definedName name="뭐냐">#REF!</definedName>
    <definedName name="뭐야" localSheetId="5">#REF!</definedName>
    <definedName name="뭐야">#REF!</definedName>
    <definedName name="뭔가?" localSheetId="5">#REF!</definedName>
    <definedName name="뭔가?">#REF!</definedName>
    <definedName name="뭔데" localSheetId="5">#REF!</definedName>
    <definedName name="뭔데">#REF!</definedName>
    <definedName name="뮤" localSheetId="5">#REF!</definedName>
    <definedName name="뮤">#REF!</definedName>
    <definedName name="뮤174" localSheetId="5">#REF!</definedName>
    <definedName name="뮤174">#REF!</definedName>
    <definedName name="뮤2" localSheetId="5">#REF!</definedName>
    <definedName name="뮤2">#REF!</definedName>
    <definedName name="뮻" hidden="1">{"'자리배치도'!$AG$1:$CI$28"}</definedName>
    <definedName name="미" localSheetId="5">#REF!</definedName>
    <definedName name="미">#REF!</definedName>
    <definedName name="미___장___공" localSheetId="5">#REF!</definedName>
    <definedName name="미___장___공">#REF!</definedName>
    <definedName name="미_장_공" localSheetId="5">#REF!</definedName>
    <definedName name="미_장_공">#REF!</definedName>
    <definedName name="미334" localSheetId="5">#REF!</definedName>
    <definedName name="미334">#REF!</definedName>
    <definedName name="미국달러" localSheetId="5">#REF!</definedName>
    <definedName name="미국달러">#REF!</definedName>
    <definedName name="미끄럼방지그림" localSheetId="5">#REF!</definedName>
    <definedName name="미끄럼방지그림">#REF!</definedName>
    <definedName name="미끄럼방지수량" localSheetId="5">#REF!</definedName>
    <definedName name="미끄럼방지수량">#REF!</definedName>
    <definedName name="미끄럼방지시설2" localSheetId="5">BlankMacro1</definedName>
    <definedName name="미끄럼방지시설2">BlankMacro1</definedName>
    <definedName name="미리보기">[0]!미리보기</definedName>
    <definedName name="미미" localSheetId="5">#REF!</definedName>
    <definedName name="미미">#REF!</definedName>
    <definedName name="미미미" localSheetId="5">#REF!</definedName>
    <definedName name="미미미">#REF!</definedName>
    <definedName name="미미미미" localSheetId="5">#REF!</definedName>
    <definedName name="미미미미">#REF!</definedName>
    <definedName name="미선0804" localSheetId="5">#REF!</definedName>
    <definedName name="미선0804">#REF!</definedName>
    <definedName name="미선1206" localSheetId="5">#REF!</definedName>
    <definedName name="미선1206">#REF!</definedName>
    <definedName name="미송" localSheetId="5">#REF!</definedName>
    <definedName name="미송">#REF!</definedName>
    <definedName name="미송원목" localSheetId="5">#REF!</definedName>
    <definedName name="미송원목">#REF!</definedName>
    <definedName name="미송판재" localSheetId="5">#REF!</definedName>
    <definedName name="미송판재">#REF!</definedName>
    <definedName name="미오" localSheetId="5">#REF!</definedName>
    <definedName name="미오">#REF!</definedName>
    <definedName name="미이" localSheetId="5" hidden="1">#REF!</definedName>
    <definedName name="미이" hidden="1">#REF!</definedName>
    <definedName name="미장" localSheetId="5">#REF!</definedName>
    <definedName name="미장">#REF!</definedName>
    <definedName name="미장B공과잡비" localSheetId="5">#REF!</definedName>
    <definedName name="미장B공과잡비">#REF!</definedName>
    <definedName name="미장B소계" localSheetId="5">#REF!</definedName>
    <definedName name="미장B소계">#REF!</definedName>
    <definedName name="미장C소계" localSheetId="5">#REF!</definedName>
    <definedName name="미장C소계">#REF!</definedName>
    <definedName name="미장경비" localSheetId="5">#REF!</definedName>
    <definedName name="미장경비">#REF!</definedName>
    <definedName name="미장공" localSheetId="5">#REF!</definedName>
    <definedName name="미장공">#REF!</definedName>
    <definedName name="미장공001" localSheetId="5">#REF!</definedName>
    <definedName name="미장공001">#REF!</definedName>
    <definedName name="미장공002" localSheetId="5">#REF!</definedName>
    <definedName name="미장공002">#REF!</definedName>
    <definedName name="미장공011" localSheetId="5">#REF!</definedName>
    <definedName name="미장공011">#REF!</definedName>
    <definedName name="미장공012" localSheetId="5">#REF!</definedName>
    <definedName name="미장공012">#REF!</definedName>
    <definedName name="미장공982" localSheetId="5">#REF!</definedName>
    <definedName name="미장공982">#REF!</definedName>
    <definedName name="미장공991" localSheetId="5">#REF!</definedName>
    <definedName name="미장공991">#REF!</definedName>
    <definedName name="미장공992" localSheetId="5">#REF!</definedName>
    <definedName name="미장공992">#REF!</definedName>
    <definedName name="미장공과잡비" localSheetId="5">#REF!</definedName>
    <definedName name="미장공과잡비">#REF!</definedName>
    <definedName name="미장공사" localSheetId="5">#REF!</definedName>
    <definedName name="미장공사">#REF!</definedName>
    <definedName name="미장노" localSheetId="5">#REF!</definedName>
    <definedName name="미장노">#REF!</definedName>
    <definedName name="미장노무" localSheetId="5">#REF!</definedName>
    <definedName name="미장노무">#REF!</definedName>
    <definedName name="미장벽돌" localSheetId="5">#REF!</definedName>
    <definedName name="미장벽돌">#REF!</definedName>
    <definedName name="미장소계" localSheetId="5">#REF!</definedName>
    <definedName name="미장소계">#REF!</definedName>
    <definedName name="미장재" localSheetId="5">#REF!</definedName>
    <definedName name="미장재">#REF!</definedName>
    <definedName name="미장재료" localSheetId="5">#REF!</definedName>
    <definedName name="미장재료">#REF!</definedName>
    <definedName name="미장품" localSheetId="5">#REF!</definedName>
    <definedName name="미장품">#REF!</definedName>
    <definedName name="미ㅎㅎ" hidden="1">{#N/A,#N/A,FALSE,"운반시간"}</definedName>
    <definedName name="미환토높이" localSheetId="5">#REF!</definedName>
    <definedName name="미환토높이">#REF!</definedName>
    <definedName name="믹서" localSheetId="5">#REF!</definedName>
    <definedName name="믹서">#REF!</definedName>
    <definedName name="민" localSheetId="5">#REF!</definedName>
    <definedName name="민">#REF!</definedName>
    <definedName name="민수" localSheetId="5">#REF!</definedName>
    <definedName name="민수">#REF!</definedName>
    <definedName name="민원관련"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민원품의" hidden="1">{#N/A,#N/A,FALSE,"변경관리예산";#N/A,#N/A,FALSE,"변경장비예산";#N/A,#N/A,FALSE,"변경준설예산";#N/A,#N/A,FALSE,"변경철구예산"}</definedName>
    <definedName name="밀알" localSheetId="5">BLCH</definedName>
    <definedName name="밀알">BLCH</definedName>
    <definedName name="밋치겠네" localSheetId="5">#REF!</definedName>
    <definedName name="밋치겠네">#REF!</definedName>
    <definedName name="밎" localSheetId="5">#REF!</definedName>
    <definedName name="밎">#REF!</definedName>
    <definedName name="밑변" localSheetId="5">#REF!</definedName>
    <definedName name="밑변">#REF!</definedName>
    <definedName name="밑변1" localSheetId="5">#REF!</definedName>
    <definedName name="밑변1">#REF!</definedName>
    <definedName name="밑변2" localSheetId="5">#REF!</definedName>
    <definedName name="밑변2">#REF!</definedName>
    <definedName name="ㅂ" localSheetId="5" hidden="1">#REF!</definedName>
    <definedName name="ㅂ" hidden="1">#REF!</definedName>
    <definedName name="ㅂ12" localSheetId="5">#REF!,#REF!</definedName>
    <definedName name="ㅂ12">#REF!,#REF!</definedName>
    <definedName name="ㅂ123" localSheetId="5">#REF!</definedName>
    <definedName name="ㅂ123">#REF!</definedName>
    <definedName name="ㅂ216" localSheetId="5">#REF!</definedName>
    <definedName name="ㅂ216">#REF!</definedName>
    <definedName name="ㅂ34ㅅ" hidden="1">{#N/A,#N/A,FALSE,"운반시간"}</definedName>
    <definedName name="ㅂㄱㄷㄷㅄ" localSheetId="5">#REF!</definedName>
    <definedName name="ㅂㄱㄷㄷㅄ">#REF!</definedName>
    <definedName name="ㅂㄱㄹㄷㅈㅅㄷ4ㅈ" localSheetId="5" hidden="1">#REF!</definedName>
    <definedName name="ㅂㄱㄹㄷㅈㅅㄷ4ㅈ" hidden="1">#REF!</definedName>
    <definedName name="ㅂㄴ" hidden="1">{#N/A,#N/A,FALSE,"2~8번"}</definedName>
    <definedName name="ㅂㄴㅊㅂㄴ" hidden="1">'[43]N賃率-職'!$I$5:$I$30</definedName>
    <definedName name="ㅂㄷ" localSheetId="5" hidden="1">#REF!</definedName>
    <definedName name="ㅂㄷ" hidden="1">#REF!</definedName>
    <definedName name="ㅂㄷ더ㅗㅜ" localSheetId="5">#REF!</definedName>
    <definedName name="ㅂㄷ더ㅗㅜ">#REF!</definedName>
    <definedName name="ㅂㄷㅂ" localSheetId="5">#REF!</definedName>
    <definedName name="ㅂㄷㅂ">#REF!</definedName>
    <definedName name="ㅂㄷㅇㅁ" localSheetId="5">#REF!</definedName>
    <definedName name="ㅂㄷㅇㅁ">#REF!</definedName>
    <definedName name="ㅂ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ㄷㄹ" localSheetId="5">#REF!</definedName>
    <definedName name="ㅂㄹㄷㄹ">#REF!</definedName>
    <definedName name="ㅂㅁ" hidden="1">{#N/A,#N/A,FALSE,"명세표"}</definedName>
    <definedName name="ㅂㅁㄷㅎ" localSheetId="5">#REF!</definedName>
    <definedName name="ㅂㅁㄷㅎ">#REF!</definedName>
    <definedName name="ㅂㅁㅈㅁ" localSheetId="5">#REF!</definedName>
    <definedName name="ㅂㅁㅈㅁ">#REF!</definedName>
    <definedName name="ㅂㅁㅋ" hidden="1">{#N/A,#N/A,FALSE,"2~8번"}</definedName>
    <definedName name="ㅂㅁㅌㅊ" localSheetId="5">BlankMacro1</definedName>
    <definedName name="ㅂㅁㅌㅊ">BlankMacro1</definedName>
    <definedName name="ㅂㅂ" localSheetId="5">#REF!</definedName>
    <definedName name="ㅂㅂ">#REF!</definedName>
    <definedName name="ㅂㅂ00" localSheetId="5">#REF!</definedName>
    <definedName name="ㅂㅂ00">#REF!</definedName>
    <definedName name="ㅂㅂㄷ" localSheetId="5">[0]!BlankMacro1</definedName>
    <definedName name="ㅂㅂㄷ">[0]!BlankMacro1</definedName>
    <definedName name="ㅂㅂㅂ" localSheetId="5">#REF!</definedName>
    <definedName name="ㅂㅂㅂ">#REF!</definedName>
    <definedName name="ㅂㅂㅂㄷㅈㅇㅈㅂㅇ" localSheetId="5">[0]!BlankMacro1</definedName>
    <definedName name="ㅂㅂㅂㄷㅈㅇㅈㅂㅇ">[0]!BlankMacro1</definedName>
    <definedName name="ㅂㅂㅂㅂ" hidden="1">{#N/A,#N/A,FALSE,"명세표"}</definedName>
    <definedName name="ㅂ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ㅂ" localSheetId="5">#REF!</definedName>
    <definedName name="ㅂㅂㅂㅂㅂㅂ">#REF!</definedName>
    <definedName name="ㅂㅂㅂㅂㅂㅂㅂ" hidden="1">{#N/A,#N/A,FALSE,"명세표"}</definedName>
    <definedName name="ㅂㅂㅂㅂㅂㅂㅂㅂㅂ" localSheetId="5">#REF!</definedName>
    <definedName name="ㅂㅂㅂㅂㅂㅂㅂㅂㅂ">#REF!</definedName>
    <definedName name="ㅂㅂㅂㅂㅂㅂㅂㅂㅂㅂㅂ" hidden="1">{#N/A,#N/A,FALSE,"배수2"}</definedName>
    <definedName name="ㅂㅂㅂㅂㅂㅂㅂㅂㅂㅂㅂㅂ"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ㅂㅂㅈㅂㅈ" localSheetId="5">#REF!</definedName>
    <definedName name="ㅂㅂㅈㅂㅈ">#REF!</definedName>
    <definedName name="ㅂㅇㄴㄻㅇ">{"'산출근거'!$B$4:$D$8"}</definedName>
    <definedName name="ㅂㅇㅁ" localSheetId="5">[0]!BlankMacro1</definedName>
    <definedName name="ㅂㅇㅁ">[0]!BlankMacro1</definedName>
    <definedName name="ㅂㅈ" hidden="1">{#N/A,#N/A,FALSE,"2~8번"}</definedName>
    <definedName name="ㅂㅈ_1" hidden="1">{#N/A,#N/A,FALSE,"2~8번"}</definedName>
    <definedName name="ㅂㅈㄱㄷㅈㅂㄱㅈㄷㅂㄱ" hidden="1">{#N/A,#N/A,FALSE,"이정표"}</definedName>
    <definedName name="ㅂㅈㄱㅂㄷㄱㅈㄷㄱ" hidden="1">{#N/A,#N/A,FALSE,"구조2"}</definedName>
    <definedName name="ㅂㅈㄷ" hidden="1">{#N/A,#N/A,FALSE,"골재소요량";#N/A,#N/A,FALSE,"골재소요량"}</definedName>
    <definedName name="ㅂㅈㄷㄱ" localSheetId="5">#REF!</definedName>
    <definedName name="ㅂㅈㄷㄱ">#REF!</definedName>
    <definedName name="ㅂㅈㄷㄱㄷㅈㄱ" localSheetId="5">#REF!</definedName>
    <definedName name="ㅂㅈㄷㄱㄷㅈㄱ">#REF!</definedName>
    <definedName name="ㅂㅈㄷㄱㅈㅂ" localSheetId="5" hidden="1">#REF!</definedName>
    <definedName name="ㅂㅈㄷㄱㅈㅂ" hidden="1">#REF!</definedName>
    <definedName name="ㅂㅈㄷㄳ" localSheetId="5">BlankMacro1</definedName>
    <definedName name="ㅂㅈㄷㄳ">BlankMacro1</definedName>
    <definedName name="ㅂㅈㄷㅂㅈㄷ" localSheetId="5">#REF!</definedName>
    <definedName name="ㅂㅈㄷㅂㅈㄷ">#REF!</definedName>
    <definedName name="ㅂㅈㄷ쇼ㅛ" localSheetId="5">#REF!</definedName>
    <definedName name="ㅂㅈㄷ쇼ㅛ">#REF!</definedName>
    <definedName name="ㅂㅈㄷㅇㄴ" hidden="1">{#N/A,#N/A,FALSE,"단가표지"}</definedName>
    <definedName name="ㅂㅈㄷㅈㄷㅂ" localSheetId="5">#REF!</definedName>
    <definedName name="ㅂㅈㄷㅈㄷㅂ">#REF!</definedName>
    <definedName name="ㅂㅈㄹㅈ" localSheetId="5">#REF!</definedName>
    <definedName name="ㅂㅈㄹㅈ">#REF!</definedName>
    <definedName name="ㅂㅈㅂㅈ" localSheetId="5">#REF!</definedName>
    <definedName name="ㅂㅈㅂㅈ">#REF!</definedName>
    <definedName name="ㅂㅈㅂㅈㅂㅈ" localSheetId="5">#REF!</definedName>
    <definedName name="ㅂㅈㅂㅈㅂㅈ">#REF!</definedName>
    <definedName name="ㅂㅈㅈ" localSheetId="5">#REF!</definedName>
    <definedName name="ㅂㅈㅈ">#REF!</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ㅁㅇㅀ" localSheetId="5">#REF!</definedName>
    <definedName name="ㅂㅎㅁㅇㅀ">#REF!</definedName>
    <definedName name="ㅂㅎㅎㅁ" localSheetId="5">#REF!</definedName>
    <definedName name="ㅂㅎㅎㅁ">#REF!</definedName>
    <definedName name="바" localSheetId="5">#REF!</definedName>
    <definedName name="바">#REF!</definedName>
    <definedName name="바_2" localSheetId="5">#REF!</definedName>
    <definedName name="바_2">#REF!</definedName>
    <definedName name="바_3" localSheetId="5">#REF!</definedName>
    <definedName name="바_3">#REF!</definedName>
    <definedName name="바_5" localSheetId="5">#REF!</definedName>
    <definedName name="바_5">#REF!</definedName>
    <definedName name="바_6" localSheetId="5">#REF!</definedName>
    <definedName name="바_6">#REF!</definedName>
    <definedName name="바_9" localSheetId="5">#REF!</definedName>
    <definedName name="바_9">#REF!</definedName>
    <definedName name="바꿈" localSheetId="5">#REF!,#REF!,#REF!,#REF!,#REF!,#REF!,#REF!</definedName>
    <definedName name="바꿈">#REF!,#REF!,#REF!,#REF!,#REF!,#REF!,#REF!</definedName>
    <definedName name="바닥" localSheetId="5">#REF!</definedName>
    <definedName name="바닥">#REF!</definedName>
    <definedName name="바닥몰" localSheetId="5">#REF!</definedName>
    <definedName name="바닥몰">#REF!</definedName>
    <definedName name="바닥재소계" localSheetId="5">#REF!</definedName>
    <definedName name="바닥재소계">#REF!</definedName>
    <definedName name="바닥지지판설치" localSheetId="5">#REF!</definedName>
    <definedName name="바닥지지판설치">#REF!</definedName>
    <definedName name="바닥판" localSheetId="5">#REF!</definedName>
    <definedName name="바닥판">#REF!</definedName>
    <definedName name="바닥판부" localSheetId="5">#REF!</definedName>
    <definedName name="바닥판부">#REF!</definedName>
    <definedName name="바리" localSheetId="5">#REF!</definedName>
    <definedName name="바리">#REF!</definedName>
    <definedName name="바바" localSheetId="5">#REF!</definedName>
    <definedName name="바바">#REF!</definedName>
    <definedName name="바바바" localSheetId="5">#REF!</definedName>
    <definedName name="바바바">#REF!</definedName>
    <definedName name="바바바바" localSheetId="5">#REF!</definedName>
    <definedName name="바바바바">#REF!</definedName>
    <definedName name="바보">{"Book1","호안(별표&amp;부표).xls","box(최근).xls"}</definedName>
    <definedName name="바보2">{"Book1","호안(별표&amp;부표).xls","box(최근).xls"}</definedName>
    <definedName name="바보3">{"Book1","호안(별표&amp;부표).xls","box(최근).xls"}</definedName>
    <definedName name="바보4">{"Book1","물양장설계서991221.xls"}</definedName>
    <definedName name="바부" hidden="1">{"'용역비'!$A$4:$C$8"}</definedName>
    <definedName name="바이_브레이트" localSheetId="5">#REF!</definedName>
    <definedName name="바이_브레이트">#REF!</definedName>
    <definedName name="바이브레이터경비" localSheetId="5">#REF!</definedName>
    <definedName name="바이브레이터경비">#REF!</definedName>
    <definedName name="바이브레이터계" localSheetId="5">#REF!</definedName>
    <definedName name="바이브레이터계">#REF!</definedName>
    <definedName name="바이브레이터노무비" localSheetId="5">#REF!</definedName>
    <definedName name="바이브레이터노무비">#REF!</definedName>
    <definedName name="바이브레이터재료비" localSheetId="5">#REF!</definedName>
    <definedName name="바이브레이터재료비">#REF!</definedName>
    <definedName name="바이브레타공" localSheetId="5">#REF!</definedName>
    <definedName name="바이브레타공">#REF!</definedName>
    <definedName name="바이브레타콘크리트공_광의" localSheetId="5">#REF!</definedName>
    <definedName name="바이브레타콘크리트공_광의">#REF!</definedName>
    <definedName name="바이오" localSheetId="5">#REF!</definedName>
    <definedName name="바이오">#REF!</definedName>
    <definedName name="바탕" localSheetId="5">#REF!</definedName>
    <definedName name="바탕">#REF!</definedName>
    <definedName name="바탕원본표1" localSheetId="5">#REF!</definedName>
    <definedName name="바탕원본표1">#REF!</definedName>
    <definedName name="바탕체" localSheetId="5">#REF!</definedName>
    <definedName name="바탕체">#REF!</definedName>
    <definedName name="박"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박광민" localSheetId="5">#REF!</definedName>
    <definedName name="박광민">#REF!</definedName>
    <definedName name="박광호" localSheetId="5">#REF!</definedName>
    <definedName name="박광호">#REF!</definedName>
    <definedName name="박리제" localSheetId="5">#REF!</definedName>
    <definedName name="박리제">#REF!</definedName>
    <definedName name="박민민" localSheetId="5">#REF!</definedName>
    <definedName name="박민민">#REF!</definedName>
    <definedName name="박병민" localSheetId="5">#REF!</definedName>
    <definedName name="박병민">#REF!</definedName>
    <definedName name="박사" localSheetId="5">#REF!</definedName>
    <definedName name="박사">#REF!</definedName>
    <definedName name="박상운" localSheetId="5">#REF!</definedName>
    <definedName name="박상운">#REF!</definedName>
    <definedName name="박스" localSheetId="5">#REF!</definedName>
    <definedName name="박스">#REF!</definedName>
    <definedName name="박은하" localSheetId="5">Dlog_Show</definedName>
    <definedName name="박은하">Dlog_Show</definedName>
    <definedName name="박인모" localSheetId="5">#REF!</definedName>
    <definedName name="박인모">#REF!</definedName>
    <definedName name="박인수내역서">[0]!박인수내역서</definedName>
    <definedName name="박창수" hidden="1">{#N/A,#N/A,FALSE,"표지"}</definedName>
    <definedName name="박태기" localSheetId="5">#REF!</definedName>
    <definedName name="박태기">#REF!</definedName>
    <definedName name="박피" localSheetId="5">#REF!</definedName>
    <definedName name="박피">#REF!</definedName>
    <definedName name="반사경" localSheetId="5">#REF!</definedName>
    <definedName name="반사경">#REF!</definedName>
    <definedName name="반송1012" localSheetId="5">#REF!</definedName>
    <definedName name="반송1012">#REF!</definedName>
    <definedName name="반송1215" localSheetId="5">#REF!</definedName>
    <definedName name="반송1215">#REF!</definedName>
    <definedName name="반송1518" localSheetId="5">#REF!</definedName>
    <definedName name="반송1518">#REF!</definedName>
    <definedName name="반송1520" localSheetId="5">#REF!</definedName>
    <definedName name="반송1520">#REF!</definedName>
    <definedName name="반송2022" localSheetId="5">#REF!</definedName>
    <definedName name="반송2022">#REF!</definedName>
    <definedName name="반여수량" localSheetId="5">#REF!</definedName>
    <definedName name="반여수량">#REF!</definedName>
    <definedName name="반영" localSheetId="5">#REF!</definedName>
    <definedName name="반영">#REF!</definedName>
    <definedName name="반영근" localSheetId="5">#REF!</definedName>
    <definedName name="반영근">#REF!</definedName>
    <definedName name="반영근1" localSheetId="5">#REF!</definedName>
    <definedName name="반영근1">#REF!</definedName>
    <definedName name="반올림" localSheetId="5">#REF!</definedName>
    <definedName name="반올림">#REF!</definedName>
    <definedName name="반자동1기" hidden="1">{#N/A,#N/A,FALSE,"전력간선"}</definedName>
    <definedName name="반장" localSheetId="5">#REF!</definedName>
    <definedName name="반장">#REF!</definedName>
    <definedName name="반재기" localSheetId="5">#REF!</definedName>
    <definedName name="반재기">#REF!</definedName>
    <definedName name="반중력식옹벽" localSheetId="5">#REF!</definedName>
    <definedName name="반중력식옹벽">#REF!</definedName>
    <definedName name="반중력식옹벽_개소별명세" localSheetId="5">#REF!</definedName>
    <definedName name="반중력식옹벽_개소별명세">#REF!</definedName>
    <definedName name="반중력식옹벽_수량집계" localSheetId="5">#REF!</definedName>
    <definedName name="반중력식옹벽_수량집계">#REF!</definedName>
    <definedName name="반중력식옹벽개소별명세" localSheetId="5">#REF!</definedName>
    <definedName name="반중력식옹벽개소별명세">#REF!</definedName>
    <definedName name="반중력식옹벽단위수량산식_성토구배1.5_1.8" localSheetId="5">#REF!</definedName>
    <definedName name="반중력식옹벽단위수량산식_성토구배1.5_1.8">#REF!</definedName>
    <definedName name="반중력식옹벽단위수량표_성토구배1.5_1.8" localSheetId="5">#REF!</definedName>
    <definedName name="반중력식옹벽단위수량표_성토구배1.5_1.8">#REF!</definedName>
    <definedName name="반중력식옹벽단위수량표및치수표_수평" localSheetId="5">#REF!</definedName>
    <definedName name="반중력식옹벽단위수량표및치수표_수평">#REF!</definedName>
    <definedName name="반중력식옹벽수량집계" localSheetId="5">#REF!</definedName>
    <definedName name="반중력식옹벽수량집계">#REF!</definedName>
    <definedName name="반중력식옹벽치수표_성토구배1.5_1.8" localSheetId="5">#REF!</definedName>
    <definedName name="반중력식옹벽치수표_성토구배1.5_1.8">#REF!</definedName>
    <definedName name="반중력식옹벽토공수량" localSheetId="5">ErrorHandler_1</definedName>
    <definedName name="반중력식옹벽토공수량">ErrorHandler_1</definedName>
    <definedName name="반중력식용벽단위수량산식_수평" localSheetId="5">#REF!</definedName>
    <definedName name="반중력식용벽단위수량산식_수평">#REF!</definedName>
    <definedName name="반중력옹벽" localSheetId="5">#REF!</definedName>
    <definedName name="반중력옹벽">#REF!</definedName>
    <definedName name="반토압도" localSheetId="5">#REF!</definedName>
    <definedName name="반토압도">#REF!</definedName>
    <definedName name="반토압콘" localSheetId="5">#REF!</definedName>
    <definedName name="반토압콘">#REF!</definedName>
    <definedName name="받침" localSheetId="5">#REF!</definedName>
    <definedName name="받침">#REF!</definedName>
    <definedName name="받침철물" localSheetId="5">#REF!</definedName>
    <definedName name="받침철물">#REF!</definedName>
    <definedName name="발" hidden="1">{#N/A,#N/A,TRUE,"960318-1";#N/A,#N/A,TRUE,"960318-2";#N/A,#N/A,TRUE,"960318-3"}</definedName>
    <definedName name="발____전____기" localSheetId="5">#REF!</definedName>
    <definedName name="발____전____기">#REF!</definedName>
    <definedName name="발생내역1" localSheetId="5">#REF!</definedName>
    <definedName name="발생내역1">#REF!</definedName>
    <definedName name="발생내역2" localSheetId="5">#REF!</definedName>
    <definedName name="발생내역2">#REF!</definedName>
    <definedName name="발신명의" localSheetId="5">#REF!</definedName>
    <definedName name="발신명의">#REF!</definedName>
    <definedName name="발신소장명" localSheetId="5">#REF!</definedName>
    <definedName name="발신소장명">#REF!</definedName>
    <definedName name="발전기" localSheetId="5">#REF!</definedName>
    <definedName name="발전기">#REF!</definedName>
    <definedName name="발전기100계" localSheetId="5">#REF!</definedName>
    <definedName name="발전기100계">#REF!</definedName>
    <definedName name="발전기125경비" localSheetId="5">#REF!</definedName>
    <definedName name="발전기125경비">#REF!</definedName>
    <definedName name="발전기125계" localSheetId="5">#REF!</definedName>
    <definedName name="발전기125계">#REF!</definedName>
    <definedName name="발전기125노무비" localSheetId="5">#REF!</definedName>
    <definedName name="발전기125노무비">#REF!</definedName>
    <definedName name="발전기125재료비" localSheetId="5">#REF!</definedName>
    <definedName name="발전기125재료비">#REF!</definedName>
    <definedName name="발전기150경비" localSheetId="5">#REF!</definedName>
    <definedName name="발전기150경비">#REF!</definedName>
    <definedName name="발전기150계" localSheetId="5">#REF!</definedName>
    <definedName name="발전기150계">#REF!</definedName>
    <definedName name="발전기150노무비" localSheetId="5">#REF!</definedName>
    <definedName name="발전기150노무비">#REF!</definedName>
    <definedName name="발전기150재료비" localSheetId="5">#REF!</definedName>
    <definedName name="발전기150재료비">#REF!</definedName>
    <definedName name="발전기200경비" localSheetId="5">#REF!</definedName>
    <definedName name="발전기200경비">#REF!</definedName>
    <definedName name="발전기200계" localSheetId="5">#REF!</definedName>
    <definedName name="발전기200계">#REF!</definedName>
    <definedName name="발전기200노무비" localSheetId="5">#REF!</definedName>
    <definedName name="발전기200노무비">#REF!</definedName>
    <definedName name="발전기200재료비" localSheetId="5">#REF!</definedName>
    <definedName name="발전기200재료비">#REF!</definedName>
    <definedName name="발전기250경비" localSheetId="5">#REF!</definedName>
    <definedName name="발전기250경비">#REF!</definedName>
    <definedName name="발전기250계" localSheetId="5">#REF!</definedName>
    <definedName name="발전기250계">#REF!</definedName>
    <definedName name="발전기250노무비" localSheetId="5">#REF!</definedName>
    <definedName name="발전기250노무비">#REF!</definedName>
    <definedName name="발전기250재료비" localSheetId="5">#REF!</definedName>
    <definedName name="발전기250재료비">#REF!</definedName>
    <definedName name="발전기25KW" localSheetId="5">#REF!</definedName>
    <definedName name="발전기25KW">#REF!</definedName>
    <definedName name="발전기50경비" localSheetId="5">#REF!</definedName>
    <definedName name="발전기50경비">#REF!</definedName>
    <definedName name="발전기50계" localSheetId="5">#REF!</definedName>
    <definedName name="발전기50계">#REF!</definedName>
    <definedName name="발전기50노무비" localSheetId="5">#REF!</definedName>
    <definedName name="발전기50노무비">#REF!</definedName>
    <definedName name="발전기50재료비" localSheetId="5">#REF!</definedName>
    <definedName name="발전기50재료비">#REF!</definedName>
    <definedName name="발주금액">#N/A</definedName>
    <definedName name="발진기지제작및설치해체" localSheetId="5">#REF!</definedName>
    <definedName name="발진기지제작및설치해체">#REF!</definedName>
    <definedName name="발파다짐" localSheetId="5">#REF!</definedName>
    <definedName name="발파다짐">#REF!</definedName>
    <definedName name="발파암경" localSheetId="5">#REF!</definedName>
    <definedName name="발파암경">#REF!</definedName>
    <definedName name="발파암구간선택층포장공제면적산출" localSheetId="5">#REF!</definedName>
    <definedName name="발파암구간선택층포장공제면적산출">#REF!</definedName>
    <definedName name="발파암노" localSheetId="5">#REF!</definedName>
    <definedName name="발파암노">#REF!</definedName>
    <definedName name="발파암재" localSheetId="5">#REF!</definedName>
    <definedName name="발파암재">#REF!</definedName>
    <definedName name="발파자연" localSheetId="5">#REF!</definedName>
    <definedName name="발파자연">#REF!</definedName>
    <definedName name="밤나무10노무" localSheetId="5">#REF!</definedName>
    <definedName name="밤나무10노무">#REF!</definedName>
    <definedName name="밤나무10재료" localSheetId="5">#REF!</definedName>
    <definedName name="밤나무10재료">#REF!</definedName>
    <definedName name="밤나무6노무" localSheetId="5">#REF!</definedName>
    <definedName name="밤나무6노무">#REF!</definedName>
    <definedName name="밤나무6재료" localSheetId="5">#REF!</definedName>
    <definedName name="밤나무6재료">#REF!</definedName>
    <definedName name="밤나무8노무" localSheetId="5">#REF!</definedName>
    <definedName name="밤나무8노무">#REF!</definedName>
    <definedName name="밤나무8재료" localSheetId="5">#REF!</definedName>
    <definedName name="밤나무8재료">#REF!</definedName>
    <definedName name="방" localSheetId="5">#REF!</definedName>
    <definedName name="방">#REF!</definedName>
    <definedName name="방___수___공" localSheetId="5">#REF!</definedName>
    <definedName name="방___수___공">#REF!</definedName>
    <definedName name="방_모" localSheetId="5">#REF!</definedName>
    <definedName name="방_모">#REF!</definedName>
    <definedName name="방류펌프" localSheetId="5">#REF!</definedName>
    <definedName name="방류펌프">#REF!</definedName>
    <definedName name="방방호벽" localSheetId="5">#REF!</definedName>
    <definedName name="방방호벽">#REF!</definedName>
    <definedName name="방부B형" localSheetId="5">#REF!</definedName>
    <definedName name="방부B형">#REF!</definedName>
    <definedName name="방부각재">931007</definedName>
    <definedName name="방부대형" localSheetId="5">#REF!</definedName>
    <definedName name="방부대형">#REF!</definedName>
    <definedName name="방부원주">1064010</definedName>
    <definedName name="방부이각" localSheetId="5">#REF!</definedName>
    <definedName name="방부이각">#REF!</definedName>
    <definedName name="방부판재">1037435</definedName>
    <definedName name="방송" localSheetId="5">#REF!</definedName>
    <definedName name="방송">#REF!</definedName>
    <definedName name="방송공량" localSheetId="5">#REF!</definedName>
    <definedName name="방송공량">#REF!</definedName>
    <definedName name="방송설비" localSheetId="5">#REF!</definedName>
    <definedName name="방송설비">#REF!</definedName>
    <definedName name="방수" localSheetId="5">#REF!</definedName>
    <definedName name="방수">#REF!</definedName>
    <definedName name="방수1" localSheetId="5">#REF!</definedName>
    <definedName name="방수1">#REF!</definedName>
    <definedName name="방수2" localSheetId="5">#REF!</definedName>
    <definedName name="방수2">#REF!</definedName>
    <definedName name="방수3" localSheetId="5">#REF!</definedName>
    <definedName name="방수3">#REF!</definedName>
    <definedName name="방수4" localSheetId="5">#REF!</definedName>
    <definedName name="방수4">#REF!</definedName>
    <definedName name="방수거단위수량" localSheetId="5">#REF!</definedName>
    <definedName name="방수거단위수량">#REF!</definedName>
    <definedName name="방수경비" localSheetId="5">#REF!</definedName>
    <definedName name="방수경비">#REF!</definedName>
    <definedName name="방수공" localSheetId="5">#REF!</definedName>
    <definedName name="방수공">#REF!</definedName>
    <definedName name="방수공001" localSheetId="5">#REF!</definedName>
    <definedName name="방수공001">#REF!</definedName>
    <definedName name="방수공002" localSheetId="5">#REF!</definedName>
    <definedName name="방수공002">#REF!</definedName>
    <definedName name="방수공011" localSheetId="5">#REF!</definedName>
    <definedName name="방수공011">#REF!</definedName>
    <definedName name="방수공012" localSheetId="5">#REF!</definedName>
    <definedName name="방수공012">#REF!</definedName>
    <definedName name="방수공982" localSheetId="5">#REF!</definedName>
    <definedName name="방수공982">#REF!</definedName>
    <definedName name="방수공991" localSheetId="5">#REF!</definedName>
    <definedName name="방수공991">#REF!</definedName>
    <definedName name="방수공992" localSheetId="5">#REF!</definedName>
    <definedName name="방수공992">#REF!</definedName>
    <definedName name="방수공과잡비" localSheetId="5">#REF!</definedName>
    <definedName name="방수공과잡비">#REF!</definedName>
    <definedName name="방수공사" localSheetId="5">#REF!</definedName>
    <definedName name="방수공사">#REF!</definedName>
    <definedName name="방수노" localSheetId="5">#REF!</definedName>
    <definedName name="방수노">#REF!</definedName>
    <definedName name="방수노무" localSheetId="5">#REF!</definedName>
    <definedName name="방수노무">#REF!</definedName>
    <definedName name="방수로집계표">{"'산출근거'!$B$4:$D$8"}</definedName>
    <definedName name="방수몰탈" localSheetId="5">#REF!</definedName>
    <definedName name="방수몰탈">#REF!</definedName>
    <definedName name="방수미장공사" localSheetId="5">#REF!</definedName>
    <definedName name="방수미장공사">#REF!</definedName>
    <definedName name="방수소계" localSheetId="5">#REF!</definedName>
    <definedName name="방수소계">#REF!</definedName>
    <definedName name="방수시트" localSheetId="5">#REF!</definedName>
    <definedName name="방수시트">#REF!</definedName>
    <definedName name="방수액" localSheetId="5">#REF!</definedName>
    <definedName name="방수액">#REF!</definedName>
    <definedName name="방수재" localSheetId="5">#REF!</definedName>
    <definedName name="방수재">#REF!</definedName>
    <definedName name="방수재료" localSheetId="5">#REF!</definedName>
    <definedName name="방수재료">#REF!</definedName>
    <definedName name="방습경" localSheetId="5">#REF!</definedName>
    <definedName name="방습경">#REF!</definedName>
    <definedName name="방습노" localSheetId="5">#REF!</definedName>
    <definedName name="방습노">#REF!</definedName>
    <definedName name="방습재" localSheetId="5">#REF!</definedName>
    <definedName name="방습재">#REF!</definedName>
    <definedName name="방열기" localSheetId="5">#REF!</definedName>
    <definedName name="방열기">#REF!</definedName>
    <definedName name="방음벽" hidden="1">{#N/A,#N/A,FALSE,"2~8번"}</definedName>
    <definedName name="방음벽1" hidden="1">{#N/A,#N/A,FALSE,"운반시간"}</definedName>
    <definedName name="방음벽2">{"Book1","부대-(표지판,데리,가드).xls","부대-(낙,차,중분대).xls"}</definedName>
    <definedName name="방음벽4.5">{"Book1","부대-(표지판,데리,가드).xls","부대-(낙,차,중분대).xls"}</definedName>
    <definedName name="방음벽출입문공제수량" hidden="1">{#N/A,#N/A,FALSE,"조골재"}</definedName>
    <definedName name="방진고무50" localSheetId="5">#REF!</definedName>
    <definedName name="방진고무50">#REF!</definedName>
    <definedName name="방철" localSheetId="5">#REF!</definedName>
    <definedName name="방철">#REF!</definedName>
    <definedName name="방카경" localSheetId="5">#REF!</definedName>
    <definedName name="방카경">#REF!</definedName>
    <definedName name="방카노" localSheetId="5">#REF!</definedName>
    <definedName name="방카노">#REF!</definedName>
    <definedName name="방카재" localSheetId="5">#REF!</definedName>
    <definedName name="방카재">#REF!</definedName>
    <definedName name="방콘2402" localSheetId="5">#REF!</definedName>
    <definedName name="방콘2402">#REF!</definedName>
    <definedName name="방파제3">{"'산출근거'!$B$4:$D$8"}</definedName>
    <definedName name="방합3회1" localSheetId="5">#REF!</definedName>
    <definedName name="방합3회1">#REF!</definedName>
    <definedName name="방합3회2" localSheetId="5">#REF!</definedName>
    <definedName name="방합3회2">#REF!</definedName>
    <definedName name="방호벽" localSheetId="5">#REF!</definedName>
    <definedName name="방호벽">#REF!</definedName>
    <definedName name="방호벽1" localSheetId="5">#REF!</definedName>
    <definedName name="방호벽1">#REF!</definedName>
    <definedName name="방호벽11" localSheetId="5">#REF!</definedName>
    <definedName name="방호벽11">#REF!</definedName>
    <definedName name="방호벽2" localSheetId="5">#REF!</definedName>
    <definedName name="방호벽2">#REF!</definedName>
    <definedName name="방호벽조서" localSheetId="5">#REF!</definedName>
    <definedName name="방호벽조서">#REF!</definedName>
    <definedName name="방호벽철근" localSheetId="5">#REF!</definedName>
    <definedName name="방호벽철근">#REF!</definedName>
    <definedName name="방화문" localSheetId="5">#REF!</definedName>
    <definedName name="방화문">#REF!</definedName>
    <definedName name="배" localSheetId="5">#REF!</definedName>
    <definedName name="배">#REF!</definedName>
    <definedName name="배_____수_____공" localSheetId="5">#REF!</definedName>
    <definedName name="배_____수_____공">#REF!</definedName>
    <definedName name="배___관___공" localSheetId="5">#REF!</definedName>
    <definedName name="배___관___공">#REF!</definedName>
    <definedName name="배_관_공" localSheetId="5">#REF!</definedName>
    <definedName name="배_관_공">#REF!</definedName>
    <definedName name="배_전__전_공" localSheetId="5">#REF!</definedName>
    <definedName name="배_전__전_공">#REF!</definedName>
    <definedName name="배1" localSheetId="5">#REF!</definedName>
    <definedName name="배1">#REF!</definedName>
    <definedName name="배강거몰" localSheetId="5">#REF!</definedName>
    <definedName name="배강거몰">#REF!</definedName>
    <definedName name="배경비금액" localSheetId="5">#REF!</definedName>
    <definedName name="배경비금액">#REF!</definedName>
    <definedName name="배경비단가" localSheetId="5">#REF!</definedName>
    <definedName name="배경비단가">#REF!</definedName>
    <definedName name="배관" localSheetId="5">#REF!</definedName>
    <definedName name="배관">#REF!</definedName>
    <definedName name="배관40" localSheetId="5">#REF!</definedName>
    <definedName name="배관40">#REF!</definedName>
    <definedName name="배관공" localSheetId="5">#REF!</definedName>
    <definedName name="배관공">#REF!</definedName>
    <definedName name="배관공001" localSheetId="5">#REF!</definedName>
    <definedName name="배관공001">#REF!</definedName>
    <definedName name="배관공002" localSheetId="5">#REF!</definedName>
    <definedName name="배관공002">#REF!</definedName>
    <definedName name="배관공011" localSheetId="5">#REF!</definedName>
    <definedName name="배관공011">#REF!</definedName>
    <definedName name="배관공012" localSheetId="5">#REF!</definedName>
    <definedName name="배관공012">#REF!</definedName>
    <definedName name="배관공982" localSheetId="5">#REF!</definedName>
    <definedName name="배관공982">#REF!</definedName>
    <definedName name="배관공991" localSheetId="5">#REF!</definedName>
    <definedName name="배관공991">#REF!</definedName>
    <definedName name="배관공992" localSheetId="5">#REF!</definedName>
    <definedName name="배관공992">#REF!</definedName>
    <definedName name="배관공계" localSheetId="5">#REF!</definedName>
    <definedName name="배관공계">#REF!</definedName>
    <definedName name="배관공단가" localSheetId="5">#REF!</definedName>
    <definedName name="배관공단가">#REF!</definedName>
    <definedName name="배관공수율" localSheetId="5" hidden="1">#REF!</definedName>
    <definedName name="배관공수율" hidden="1">#REF!</definedName>
    <definedName name="배관및굴착" hidden="1">{"'자리배치도'!$AG$1:$CI$28"}</definedName>
    <definedName name="배관배선산출근거양식" localSheetId="5">#REF!</definedName>
    <definedName name="배관배선산출근거양식">#REF!</definedName>
    <definedName name="배관성과" localSheetId="5">#REF!</definedName>
    <definedName name="배관성과">#REF!</definedName>
    <definedName name="배관자재중량" localSheetId="5">#REF!</definedName>
    <definedName name="배관자재중량">#REF!</definedName>
    <definedName name="배기" localSheetId="5">#REF!</definedName>
    <definedName name="배기">#REF!</definedName>
    <definedName name="배노" localSheetId="5">#REF!</definedName>
    <definedName name="배노">#REF!</definedName>
    <definedName name="배노무비금액" localSheetId="5">#REF!</definedName>
    <definedName name="배노무비금액">#REF!</definedName>
    <definedName name="배노무비단가" localSheetId="5">#REF!</definedName>
    <definedName name="배노무비단가">#REF!</definedName>
    <definedName name="배당초" localSheetId="5">#REF!,#REF!</definedName>
    <definedName name="배당초">#REF!,#REF!</definedName>
    <definedName name="배롱" localSheetId="5">#REF!</definedName>
    <definedName name="배롱">#REF!</definedName>
    <definedName name="배롱나무" localSheetId="5">#REF!</definedName>
    <definedName name="배롱나무">#REF!</definedName>
    <definedName name="배롱나무H2.5xR7" localSheetId="5">#REF!</definedName>
    <definedName name="배롱나무H2.5xR7">#REF!</definedName>
    <definedName name="배롱나무H3.5xR20" localSheetId="5">#REF!</definedName>
    <definedName name="배롱나무H3.5xR20">#REF!</definedName>
    <definedName name="배면방수" localSheetId="5">#REF!</definedName>
    <definedName name="배면방수">#REF!</definedName>
    <definedName name="배변경" localSheetId="5">#REF!,#REF!</definedName>
    <definedName name="배변경">#REF!,#REF!</definedName>
    <definedName name="배선기구" localSheetId="5">#REF!</definedName>
    <definedName name="배선기구">#REF!</definedName>
    <definedName name="배선전공" localSheetId="5">#REF!</definedName>
    <definedName name="배선전공">#REF!</definedName>
    <definedName name="배선활선전공" localSheetId="5">#REF!</definedName>
    <definedName name="배선활선전공">#REF!</definedName>
    <definedName name="배수" localSheetId="5" hidden="1">#REF!</definedName>
    <definedName name="배수" hidden="1">#REF!</definedName>
    <definedName name="배수PIPE" localSheetId="5">#REF!</definedName>
    <definedName name="배수PIPE">#REF!</definedName>
    <definedName name="배수경" localSheetId="5">#REF!</definedName>
    <definedName name="배수경">#REF!</definedName>
    <definedName name="배수공" localSheetId="5">#REF!</definedName>
    <definedName name="배수공">#REF!</definedName>
    <definedName name="배수공11" localSheetId="5">BlankMacro1</definedName>
    <definedName name="배수공11">BlankMacro1</definedName>
    <definedName name="배수공A83" localSheetId="5">#REF!</definedName>
    <definedName name="배수공A83">#REF!</definedName>
    <definedName name="배수공노무비" localSheetId="5">#REF!</definedName>
    <definedName name="배수공노무비">#REF!</definedName>
    <definedName name="배수공망" localSheetId="5">#REF!</definedName>
    <definedName name="배수공망">#REF!</definedName>
    <definedName name="배수공및터널공사" localSheetId="5">#REF!</definedName>
    <definedName name="배수공및터널공사">#REF!</definedName>
    <definedName name="배수공수량집계">{"'산출근거'!$B$4:$D$8"}</definedName>
    <definedName name="배수공수량집계표" localSheetId="5">#REF!</definedName>
    <definedName name="배수공수량집계표">#REF!</definedName>
    <definedName name="배수공이다" localSheetId="5">#REF!</definedName>
    <definedName name="배수공이다">#REF!</definedName>
    <definedName name="배수공재료비" localSheetId="5">#REF!</definedName>
    <definedName name="배수공재료비">#REF!</definedName>
    <definedName name="배수공집계" localSheetId="5">#REF!</definedName>
    <definedName name="배수공집계">#REF!</definedName>
    <definedName name="배수공집계표" localSheetId="5">#REF!</definedName>
    <definedName name="배수공집계표">#REF!</definedName>
    <definedName name="배수공집계표제목" localSheetId="5">#REF!</definedName>
    <definedName name="배수공집계표제목">#REF!</definedName>
    <definedName name="배수공포장추가수량" localSheetId="5">#REF!</definedName>
    <definedName name="배수공포장추가수량">#REF!</definedName>
    <definedName name="배수공표지" localSheetId="5">#REF!</definedName>
    <definedName name="배수공표지">#REF!</definedName>
    <definedName name="배수관" localSheetId="5">#REF!</definedName>
    <definedName name="배수관">#REF!</definedName>
    <definedName name="배수관값" localSheetId="5">#REF!</definedName>
    <definedName name="배수관값">#REF!</definedName>
    <definedName name="배수관날개벽" localSheetId="5">#REF!</definedName>
    <definedName name="배수관날개벽">#REF!</definedName>
    <definedName name="배수관날개벽집계" localSheetId="5">#REF!</definedName>
    <definedName name="배수관날개벽집계">#REF!</definedName>
    <definedName name="배수관단위" localSheetId="5">#REF!</definedName>
    <definedName name="배수관단위">#REF!</definedName>
    <definedName name="배수관이음관일위2" localSheetId="5">#REF!</definedName>
    <definedName name="배수관이음관일위2">#REF!</definedName>
    <definedName name="배수관일위2" localSheetId="5">#REF!</definedName>
    <definedName name="배수관일위2">#REF!</definedName>
    <definedName name="배수관제작" localSheetId="5">#REF!</definedName>
    <definedName name="배수관제작">#REF!</definedName>
    <definedName name="배수관제작직관" localSheetId="5">#REF!</definedName>
    <definedName name="배수관제작직관">#REF!</definedName>
    <definedName name="배수구" localSheetId="5">#REF!</definedName>
    <definedName name="배수구">#REF!</definedName>
    <definedName name="배수구조물공총재" localSheetId="5">#REF!</definedName>
    <definedName name="배수구조물공총재">#REF!</definedName>
    <definedName name="배수구조물토공" localSheetId="5">#REF!</definedName>
    <definedName name="배수구조물토공">#REF!</definedName>
    <definedName name="배수노" localSheetId="5">#REF!</definedName>
    <definedName name="배수노">#REF!</definedName>
    <definedName name="배수단위" localSheetId="5">#REF!</definedName>
    <definedName name="배수단위">#REF!</definedName>
    <definedName name="배수로" localSheetId="5">#REF!</definedName>
    <definedName name="배수로">#REF!</definedName>
    <definedName name="배수송">#N/A</definedName>
    <definedName name="배수장증" localSheetId="5">#REF!</definedName>
    <definedName name="배수장증">#REF!</definedName>
    <definedName name="배수장증감" localSheetId="5">#REF!</definedName>
    <definedName name="배수장증감">#REF!</definedName>
    <definedName name="배수재" localSheetId="5">#REF!</definedName>
    <definedName name="배수재">#REF!</definedName>
    <definedName name="배수토공" localSheetId="5" hidden="1">#REF!</definedName>
    <definedName name="배수토공" hidden="1">#REF!</definedName>
    <definedName name="배수토공계" localSheetId="5">#REF!</definedName>
    <definedName name="배수토공계">#REF!</definedName>
    <definedName name="배스" localSheetId="5">#REF!</definedName>
    <definedName name="배스">#REF!</definedName>
    <definedName name="배원수" localSheetId="5">#REF!</definedName>
    <definedName name="배원수">#REF!</definedName>
    <definedName name="배인" localSheetId="5">#REF!</definedName>
    <definedName name="배인">#REF!</definedName>
    <definedName name="배자" localSheetId="5">#REF!</definedName>
    <definedName name="배자">#REF!</definedName>
    <definedName name="배재" localSheetId="5">#REF!</definedName>
    <definedName name="배재">#REF!</definedName>
    <definedName name="배재료비금액" localSheetId="5">#REF!</definedName>
    <definedName name="배재료비금액">#REF!</definedName>
    <definedName name="배재료비단가" localSheetId="5">#REF!</definedName>
    <definedName name="배재료비단가">#REF!</definedName>
    <definedName name="배전" localSheetId="5">#REF!</definedName>
    <definedName name="배전">#REF!</definedName>
    <definedName name="배전반" localSheetId="5">#REF!</definedName>
    <definedName name="배전반">#REF!</definedName>
    <definedName name="배전반1" localSheetId="5">#REF!</definedName>
    <definedName name="배전반1">#REF!</definedName>
    <definedName name="배전반자재단가영" localSheetId="5">#REF!</definedName>
    <definedName name="배전반자재단가영">#REF!</definedName>
    <definedName name="배전전공" localSheetId="5">#REF!</definedName>
    <definedName name="배전전공">#REF!</definedName>
    <definedName name="배전전공001" localSheetId="5">#REF!</definedName>
    <definedName name="배전전공001">#REF!</definedName>
    <definedName name="배전전공002" localSheetId="5">#REF!</definedName>
    <definedName name="배전전공002">#REF!</definedName>
    <definedName name="배전전공011" localSheetId="5">#REF!</definedName>
    <definedName name="배전전공011">#REF!</definedName>
    <definedName name="배전전공012" localSheetId="5">#REF!</definedName>
    <definedName name="배전전공012">#REF!</definedName>
    <definedName name="배전전공982" localSheetId="5">#REF!</definedName>
    <definedName name="배전전공982">#REF!</definedName>
    <definedName name="배전전공991" localSheetId="5">#REF!</definedName>
    <definedName name="배전전공991">#REF!</definedName>
    <definedName name="배전전공992" localSheetId="5">#REF!</definedName>
    <definedName name="배전전공992">#REF!</definedName>
    <definedName name="배전활선" localSheetId="5">#REF!</definedName>
    <definedName name="배전활선">#REF!</definedName>
    <definedName name="배전활선전공" localSheetId="5">#REF!</definedName>
    <definedName name="배전활선전공">#REF!</definedName>
    <definedName name="배전활선전공001" localSheetId="5">#REF!</definedName>
    <definedName name="배전활선전공001">#REF!</definedName>
    <definedName name="배전활선전공002" localSheetId="5">#REF!</definedName>
    <definedName name="배전활선전공002">#REF!</definedName>
    <definedName name="배전활선전공011" localSheetId="5">#REF!</definedName>
    <definedName name="배전활선전공011">#REF!</definedName>
    <definedName name="배전활선전공012" localSheetId="5">#REF!</definedName>
    <definedName name="배전활선전공012">#REF!</definedName>
    <definedName name="배전활선전공982" localSheetId="5">#REF!</definedName>
    <definedName name="배전활선전공982">#REF!</definedName>
    <definedName name="배전활선전공991" localSheetId="5">#REF!</definedName>
    <definedName name="배전활선전공991">#REF!</definedName>
    <definedName name="배전활선전공992" localSheetId="5">#REF!</definedName>
    <definedName name="배전활선전공992">#REF!</definedName>
    <definedName name="배점" localSheetId="5">#REF!</definedName>
    <definedName name="배점">#REF!</definedName>
    <definedName name="배토판19ton">"Picture 11"</definedName>
    <definedName name="배토판32ton">"Picture 10"</definedName>
    <definedName name="배합비표" localSheetId="5">#REF!</definedName>
    <definedName name="배합비표">#REF!</definedName>
    <definedName name="백02간재" localSheetId="5">#REF!</definedName>
    <definedName name="백02간재">#REF!</definedName>
    <definedName name="백02간재티스제외" localSheetId="5">#REF!</definedName>
    <definedName name="백02간재티스제외">#REF!</definedName>
    <definedName name="백02노무" localSheetId="5">#REF!</definedName>
    <definedName name="백02노무">#REF!</definedName>
    <definedName name="백02노무야간" localSheetId="5">#REF!</definedName>
    <definedName name="백02노무야간">#REF!</definedName>
    <definedName name="백02손료" localSheetId="5">#REF!</definedName>
    <definedName name="백02손료">#REF!</definedName>
    <definedName name="백04간재" localSheetId="5">#REF!</definedName>
    <definedName name="백04간재">#REF!</definedName>
    <definedName name="백04간재티스제외" localSheetId="5">#REF!</definedName>
    <definedName name="백04간재티스제외">#REF!</definedName>
    <definedName name="백04노무" localSheetId="5">#REF!</definedName>
    <definedName name="백04노무">#REF!</definedName>
    <definedName name="백04노무야간" localSheetId="5">#REF!</definedName>
    <definedName name="백04노무야간">#REF!</definedName>
    <definedName name="백04손료" localSheetId="5">#REF!</definedName>
    <definedName name="백04손료">#REF!</definedName>
    <definedName name="백07간재" localSheetId="5">#REF!</definedName>
    <definedName name="백07간재">#REF!</definedName>
    <definedName name="백07노무" localSheetId="5">#REF!</definedName>
    <definedName name="백07노무">#REF!</definedName>
    <definedName name="백07손료" localSheetId="5">#REF!</definedName>
    <definedName name="백07손료">#REF!</definedName>
    <definedName name="백목련" localSheetId="5">#REF!</definedName>
    <definedName name="백목련">#REF!</definedName>
    <definedName name="백업제" localSheetId="5">#REF!</definedName>
    <definedName name="백업제">#REF!</definedName>
    <definedName name="백열등100W" localSheetId="5">#REF!</definedName>
    <definedName name="백열등100W">#REF!</definedName>
    <definedName name="백열등30W" localSheetId="5">#REF!</definedName>
    <definedName name="백열등30W">#REF!</definedName>
    <definedName name="백열등60W" localSheetId="5">#REF!</definedName>
    <definedName name="백열등60W">#REF!</definedName>
    <definedName name="백철쭉H0.3" localSheetId="5">#REF!</definedName>
    <definedName name="백철쭉H0.3">#REF!</definedName>
    <definedName name="백현교설계예산서3" localSheetId="5">#REF!</definedName>
    <definedName name="백현교설계예산서3">#REF!</definedName>
    <definedName name="백호07" localSheetId="5">#REF!</definedName>
    <definedName name="백호07">#REF!</definedName>
    <definedName name="백호10" localSheetId="5">#REF!</definedName>
    <definedName name="백호10">#REF!</definedName>
    <definedName name="백호2경" localSheetId="5">#REF!</definedName>
    <definedName name="백호2경">#REF!</definedName>
    <definedName name="백호2노무" localSheetId="5">#REF!</definedName>
    <definedName name="백호2노무">#REF!</definedName>
    <definedName name="백호2재료" localSheetId="5">#REF!</definedName>
    <definedName name="백호2재료">#REF!</definedName>
    <definedName name="백호7경" localSheetId="5">#REF!</definedName>
    <definedName name="백호7경">#REF!</definedName>
    <definedName name="백호7노무" localSheetId="5">#REF!</definedName>
    <definedName name="백호7노무">#REF!</definedName>
    <definedName name="백호7재료" localSheetId="5">#REF!</definedName>
    <definedName name="백호7재료">#REF!</definedName>
    <definedName name="백호우BH07" localSheetId="5">#REF!</definedName>
    <definedName name="백호우BH07">#REF!</definedName>
    <definedName name="백호우작업효율" localSheetId="5">#REF!</definedName>
    <definedName name="백호우작업효율">#REF!</definedName>
    <definedName name="밸브" localSheetId="5">CHOOSE(#REF!,#REF!,#REF!,#REF!,#REF!,#REF!,#REF!)</definedName>
    <definedName name="밸브">CHOOSE(#REF!,#REF!,#REF!,#REF!,#REF!,#REF!,#REF!)</definedName>
    <definedName name="밸브개폐시간150" localSheetId="5">#REF!</definedName>
    <definedName name="밸브개폐시간150">#REF!</definedName>
    <definedName name="밸브개폐시간200" localSheetId="5">#REF!</definedName>
    <definedName name="밸브개폐시간200">#REF!</definedName>
    <definedName name="밸브개폐시간250" localSheetId="5">#REF!</definedName>
    <definedName name="밸브개폐시간250">#REF!</definedName>
    <definedName name="밸브개폐시간300" localSheetId="5">#REF!</definedName>
    <definedName name="밸브개폐시간300">#REF!</definedName>
    <definedName name="밸브개폐시간350" localSheetId="5">#REF!</definedName>
    <definedName name="밸브개폐시간350">#REF!</definedName>
    <definedName name="밸브개폐시간400" localSheetId="5">#REF!</definedName>
    <definedName name="밸브개폐시간400">#REF!</definedName>
    <definedName name="밸브개폐시간500" localSheetId="5">#REF!</definedName>
    <definedName name="밸브개폐시간500">#REF!</definedName>
    <definedName name="밸브개폐시간600버" localSheetId="5">#REF!</definedName>
    <definedName name="밸브개폐시간600버">#REF!</definedName>
    <definedName name="밸브개폐시간600스" localSheetId="5">#REF!</definedName>
    <definedName name="밸브개폐시간600스">#REF!</definedName>
    <definedName name="밸브개폐시간700버" localSheetId="5">#REF!</definedName>
    <definedName name="밸브개폐시간700버">#REF!</definedName>
    <definedName name="밸브개폐시간700스" localSheetId="5">#REF!</definedName>
    <definedName name="밸브개폐시간700스">#REF!</definedName>
    <definedName name="밸브개폐시간80100" localSheetId="5">#REF!</definedName>
    <definedName name="밸브개폐시간80100">#REF!</definedName>
    <definedName name="밸브높이" localSheetId="5">#REF!</definedName>
    <definedName name="밸브높이">#REF!</definedName>
    <definedName name="밸브소계" localSheetId="5">#REF!</definedName>
    <definedName name="밸브소계">#REF!</definedName>
    <definedName name="밸브소켓16" localSheetId="5">#REF!</definedName>
    <definedName name="밸브소켓16">#REF!</definedName>
    <definedName name="밸브소켓20" localSheetId="5">#REF!</definedName>
    <definedName name="밸브소켓20">#REF!</definedName>
    <definedName name="밸브소켓25" localSheetId="5">#REF!</definedName>
    <definedName name="밸브소켓25">#REF!</definedName>
    <definedName name="밸브소켓32" localSheetId="5">#REF!</definedName>
    <definedName name="밸브소켓32">#REF!</definedName>
    <definedName name="밸브소켓40" localSheetId="5">#REF!</definedName>
    <definedName name="밸브소켓40">#REF!</definedName>
    <definedName name="밸브소켓50" localSheetId="5">#REF!</definedName>
    <definedName name="밸브소켓50">#REF!</definedName>
    <definedName name="밸브콘베이어20경비" localSheetId="5">#REF!</definedName>
    <definedName name="밸브콘베이어20경비">#REF!</definedName>
    <definedName name="밸브콘베이어20계" localSheetId="5">#REF!</definedName>
    <definedName name="밸브콘베이어20계">#REF!</definedName>
    <definedName name="밸브콘베이어20노무비" localSheetId="5">#REF!</definedName>
    <definedName name="밸브콘베이어20노무비">#REF!</definedName>
    <definedName name="밸브콘베이어20재료비" localSheetId="5">#REF!</definedName>
    <definedName name="밸브콘베이어20재료비">#REF!</definedName>
    <definedName name="밸트콘베이어20경비" localSheetId="5">#REF!</definedName>
    <definedName name="밸트콘베이어20경비">#REF!</definedName>
    <definedName name="밸트콘베이어20계" localSheetId="5">#REF!</definedName>
    <definedName name="밸트콘베이어20계">#REF!</definedName>
    <definedName name="밸트콘베이어20노무비" localSheetId="5">#REF!</definedName>
    <definedName name="밸트콘베이어20노무비">#REF!</definedName>
    <definedName name="밸트콘베이어20재료비" localSheetId="5">#REF!</definedName>
    <definedName name="밸트콘베이어20재료비">#REF!</definedName>
    <definedName name="뱌" localSheetId="5" hidden="1">#REF!</definedName>
    <definedName name="뱌" hidden="1">#REF!</definedName>
    <definedName name="버림" localSheetId="5">#REF!</definedName>
    <definedName name="버림">#REF!</definedName>
    <definedName name="버림1" localSheetId="5">#REF!</definedName>
    <definedName name="버림1">#REF!</definedName>
    <definedName name="버림2" localSheetId="5">#REF!</definedName>
    <definedName name="버림2">#REF!</definedName>
    <definedName name="버림가로" localSheetId="5">#REF!</definedName>
    <definedName name="버림가로">#REF!</definedName>
    <definedName name="버림길이" localSheetId="5">#REF!</definedName>
    <definedName name="버림길이">#REF!</definedName>
    <definedName name="버림돌출폭" localSheetId="5">#REF!</definedName>
    <definedName name="버림돌출폭">#REF!</definedName>
    <definedName name="버림두께" localSheetId="5">#REF!</definedName>
    <definedName name="버림두께">#REF!</definedName>
    <definedName name="버림량" localSheetId="5">#REF!</definedName>
    <definedName name="버림량">#REF!</definedName>
    <definedName name="버림콘크리트" localSheetId="5">#REF!</definedName>
    <definedName name="버림콘크리트">#REF!</definedName>
    <definedName name="버림폭" localSheetId="5">#REF!</definedName>
    <definedName name="버림폭">#REF!</definedName>
    <definedName name="버버버법" localSheetId="5">#REF!</definedName>
    <definedName name="버버버법">#REF!</definedName>
    <definedName name="버스정류장수량">{"Book1","부대-(표지판,데리,가드).xls","부대-(낙,차,중분대).xls"}</definedName>
    <definedName name="버스정류장수량333">{"Book1","부대-(표지판,데리,가드).xls","부대-(낙,차,중분대).xls"}</definedName>
    <definedName name="버즘" localSheetId="5">#REF!</definedName>
    <definedName name="버즘">#REF!</definedName>
    <definedName name="버콘1ㄱ" localSheetId="5">#REF!</definedName>
    <definedName name="버콘1ㄱ">#REF!</definedName>
    <definedName name="버콘1ㄴ" localSheetId="5">#REF!</definedName>
    <definedName name="버콘1ㄴ">#REF!</definedName>
    <definedName name="버콘2" localSheetId="5">#REF!</definedName>
    <definedName name="버콘2">#REF!</definedName>
    <definedName name="버콘3" localSheetId="5">#REF!</definedName>
    <definedName name="버콘3">#REF!</definedName>
    <definedName name="버콘4" localSheetId="5">#REF!</definedName>
    <definedName name="버콘4">#REF!</definedName>
    <definedName name="버콘5" localSheetId="5">#REF!</definedName>
    <definedName name="버콘5">#REF!</definedName>
    <definedName name="버콘6ㄱ" localSheetId="5">#REF!</definedName>
    <definedName name="버콘6ㄱ">#REF!</definedName>
    <definedName name="버콘6ㄴ" localSheetId="5">#REF!</definedName>
    <definedName name="버콘6ㄴ">#REF!</definedName>
    <definedName name="버팀1단" localSheetId="5">#REF!</definedName>
    <definedName name="버팀1단">#REF!</definedName>
    <definedName name="버팀2단" localSheetId="5">#REF!</definedName>
    <definedName name="버팀2단">#REF!</definedName>
    <definedName name="버팀간격" localSheetId="5">#REF!</definedName>
    <definedName name="버팀간격">#REF!</definedName>
    <definedName name="버팀규격" localSheetId="5">#REF!</definedName>
    <definedName name="버팀규격">#REF!</definedName>
    <definedName name="버팀목" localSheetId="5">#REF!</definedName>
    <definedName name="버팀목">#REF!</definedName>
    <definedName name="버팀목EA" localSheetId="5">#REF!</definedName>
    <definedName name="버팀목EA">#REF!</definedName>
    <definedName name="버팀및띠장연결" localSheetId="5">#REF!</definedName>
    <definedName name="버팀및띠장연결">#REF!</definedName>
    <definedName name="버팀수량" localSheetId="5">#REF!</definedName>
    <definedName name="버팀수량">#REF!</definedName>
    <definedName name="버팀제작" localSheetId="5">#REF!</definedName>
    <definedName name="버팀제작">#REF!</definedName>
    <definedName name="버팀중량" localSheetId="5">#REF!</definedName>
    <definedName name="버팀중량">#REF!</definedName>
    <definedName name="번" localSheetId="5">#REF!</definedName>
    <definedName name="번">#REF!</definedName>
    <definedName name="번동중체육시설" localSheetId="5">#REF!</definedName>
    <definedName name="번동중체육시설">#REF!</definedName>
    <definedName name="번들1호" localSheetId="5">#REF!</definedName>
    <definedName name="번들1호">#REF!</definedName>
    <definedName name="번들2호" localSheetId="5">#REF!</definedName>
    <definedName name="번들2호">#REF!</definedName>
    <definedName name="번들3호" localSheetId="5">#REF!</definedName>
    <definedName name="번들3호">#REF!</definedName>
    <definedName name="번호" localSheetId="5">#REF!</definedName>
    <definedName name="번호">#REF!</definedName>
    <definedName name="번호1" localSheetId="5">#REF!</definedName>
    <definedName name="번호1">#REF!</definedName>
    <definedName name="번호11" localSheetId="5">#REF!</definedName>
    <definedName name="번호11">#REF!</definedName>
    <definedName name="번호2" localSheetId="5">#REF!</definedName>
    <definedName name="번호2">#REF!</definedName>
    <definedName name="번호22" localSheetId="5">#REF!</definedName>
    <definedName name="번호22">#REF!</definedName>
    <definedName name="번호3" localSheetId="5">#REF!</definedName>
    <definedName name="번호3">#REF!</definedName>
    <definedName name="번호4" localSheetId="5">#REF!</definedName>
    <definedName name="번호4">#REF!</definedName>
    <definedName name="번호6" localSheetId="5">#REF!</definedName>
    <definedName name="번호6">#REF!</definedName>
    <definedName name="번호8" localSheetId="5">#REF!</definedName>
    <definedName name="번호8">#REF!</definedName>
    <definedName name="벌___목___부" localSheetId="5">#REF!</definedName>
    <definedName name="벌___목___부">#REF!</definedName>
    <definedName name="벌개" localSheetId="5">#REF!</definedName>
    <definedName name="벌개">#REF!</definedName>
    <definedName name="벌개_제근공___㎡_당" localSheetId="5">#REF!</definedName>
    <definedName name="벌개_제근공___㎡_당">#REF!</definedName>
    <definedName name="벌목공011" localSheetId="5">#REF!</definedName>
    <definedName name="벌목공011">#REF!</definedName>
    <definedName name="벌목단가산출" localSheetId="5">#REF!</definedName>
    <definedName name="벌목단가산출">#REF!</definedName>
    <definedName name="벌목부" localSheetId="5">#REF!</definedName>
    <definedName name="벌목부">#REF!</definedName>
    <definedName name="벌목부001" localSheetId="5">#REF!</definedName>
    <definedName name="벌목부001">#REF!</definedName>
    <definedName name="벌목부002" localSheetId="5">#REF!</definedName>
    <definedName name="벌목부002">#REF!</definedName>
    <definedName name="벌목부012" localSheetId="5">#REF!</definedName>
    <definedName name="벌목부012">#REF!</definedName>
    <definedName name="벌목부982" localSheetId="5">#REF!</definedName>
    <definedName name="벌목부982">#REF!</definedName>
    <definedName name="벌목부991" localSheetId="5">#REF!</definedName>
    <definedName name="벌목부991">#REF!</definedName>
    <definedName name="벌목부992" localSheetId="5">#REF!</definedName>
    <definedName name="벌목부992">#REF!</definedName>
    <definedName name="범위" localSheetId="5">#REF!</definedName>
    <definedName name="범위">#REF!</definedName>
    <definedName name="범위3" localSheetId="5">#REF!</definedName>
    <definedName name="범위3">#REF!</definedName>
    <definedName name="법60일" localSheetId="5">#REF!</definedName>
    <definedName name="법60일">#REF!</definedName>
    <definedName name="법K치" localSheetId="5">#REF!</definedName>
    <definedName name="법K치">#REF!</definedName>
    <definedName name="법계약체결시지수" localSheetId="5">#REF!</definedName>
    <definedName name="법계약체결시지수">#REF!</definedName>
    <definedName name="법공고일" localSheetId="5">#REF!</definedName>
    <definedName name="법공고일">#REF!</definedName>
    <definedName name="법기계경비" localSheetId="5">#REF!</definedName>
    <definedName name="법기계경비">#REF!</definedName>
    <definedName name="법기타기준" localSheetId="5">#REF!</definedName>
    <definedName name="법기타기준">#REF!</definedName>
    <definedName name="법기타비교" localSheetId="5">#REF!</definedName>
    <definedName name="법기타비교">#REF!</definedName>
    <definedName name="법면보호블럭" localSheetId="5">#REF!</definedName>
    <definedName name="법면보호블럭">#REF!</definedName>
    <definedName name="법비교지수" localSheetId="5">#REF!</definedName>
    <definedName name="법비교지수">#REF!</definedName>
    <definedName name="법비목" localSheetId="5">#REF!</definedName>
    <definedName name="법비목">#REF!</definedName>
    <definedName name="법산재기준" localSheetId="5">#REF!</definedName>
    <definedName name="법산재기준">#REF!</definedName>
    <definedName name="법산재비교" localSheetId="5">#REF!</definedName>
    <definedName name="법산재비교">#REF!</definedName>
    <definedName name="법시행규칙" localSheetId="5">#REF!</definedName>
    <definedName name="법시행규칙">#REF!</definedName>
    <definedName name="법시행령" localSheetId="5">#REF!</definedName>
    <definedName name="법시행령">#REF!</definedName>
    <definedName name="법안전기준" localSheetId="5">#REF!</definedName>
    <definedName name="법안전기준">#REF!</definedName>
    <definedName name="법안전비교" localSheetId="5">#REF!</definedName>
    <definedName name="법안전비교">#REF!</definedName>
    <definedName name="법적용대가" localSheetId="5">#REF!</definedName>
    <definedName name="법적용대가">#REF!</definedName>
    <definedName name="법지수조정" localSheetId="5">#REF!</definedName>
    <definedName name="법지수조정">#REF!</definedName>
    <definedName name="법품목조정" localSheetId="5">#REF!</definedName>
    <definedName name="법품목조정">#REF!</definedName>
    <definedName name="베리어블" localSheetId="5">#REF!</definedName>
    <definedName name="베리어블">#REF!</definedName>
    <definedName name="베재디" hidden="1">{#N/A,#N/A,FALSE,"조골재"}</definedName>
    <definedName name="벨브소켓" localSheetId="5">#REF!</definedName>
    <definedName name="벨브소켓">#REF!</definedName>
    <definedName name="벨트컨베이어작업공" localSheetId="5">#REF!</definedName>
    <definedName name="벨트컨베이어작업공">#REF!</definedName>
    <definedName name="벨트콘베어작업공" localSheetId="5">#REF!</definedName>
    <definedName name="벨트콘베어작업공">#REF!</definedName>
    <definedName name="벽" hidden="1">{"'자리배치도'!$AG$1:$CI$28"}</definedName>
    <definedName name="벽_16" localSheetId="5">#REF!</definedName>
    <definedName name="벽_16">#REF!</definedName>
    <definedName name="벽_2" localSheetId="5">#REF!</definedName>
    <definedName name="벽_2">#REF!</definedName>
    <definedName name="벽_3" localSheetId="5">#REF!</definedName>
    <definedName name="벽_3">#REF!</definedName>
    <definedName name="벽_5" localSheetId="5">#REF!</definedName>
    <definedName name="벽_5">#REF!</definedName>
    <definedName name="벽_6" localSheetId="5">#REF!</definedName>
    <definedName name="벽_6">#REF!</definedName>
    <definedName name="벽_9" localSheetId="5">#REF!</definedName>
    <definedName name="벽_9">#REF!</definedName>
    <definedName name="벽_돌__블_럭__제_작_공" localSheetId="5">#REF!</definedName>
    <definedName name="벽_돌__블_럭__제_작_공">#REF!</definedName>
    <definedName name="벽높이" localSheetId="5">#REF!</definedName>
    <definedName name="벽높이">#REF!</definedName>
    <definedName name="벽돌" localSheetId="5">#REF!</definedName>
    <definedName name="벽돌">#REF!</definedName>
    <definedName name="벽돌_블럭_제작공" localSheetId="5">#REF!</definedName>
    <definedName name="벽돌_블럭_제작공">#REF!</definedName>
    <definedName name="벽돌_블럭_제작공011" localSheetId="5">#REF!</definedName>
    <definedName name="벽돌_블럭_제작공011">#REF!</definedName>
    <definedName name="벽돌_블록_제작공" localSheetId="5">#REF!</definedName>
    <definedName name="벽돌_블록_제작공">#REF!</definedName>
    <definedName name="벽돌_블록_제작공001" localSheetId="5">#REF!</definedName>
    <definedName name="벽돌_블록_제작공001">#REF!</definedName>
    <definedName name="벽돌_블록_제작공002" localSheetId="5">#REF!</definedName>
    <definedName name="벽돌_블록_제작공002">#REF!</definedName>
    <definedName name="벽돌_블록_제작공012" localSheetId="5">#REF!</definedName>
    <definedName name="벽돌_블록_제작공012">#REF!</definedName>
    <definedName name="벽돌_블록_제작공982" localSheetId="5">#REF!</definedName>
    <definedName name="벽돌_블록_제작공982">#REF!</definedName>
    <definedName name="벽돌_블록_제작공991" localSheetId="5">#REF!</definedName>
    <definedName name="벽돌_블록_제작공991">#REF!</definedName>
    <definedName name="벽돌_블록_제작공992" localSheetId="5">#REF!</definedName>
    <definedName name="벽돌_블록_제작공992">#REF!</definedName>
    <definedName name="벽돌소경" localSheetId="5">#REF!</definedName>
    <definedName name="벽돌소경">#REF!</definedName>
    <definedName name="벽돌소노" localSheetId="5">#REF!</definedName>
    <definedName name="벽돌소노">#REF!</definedName>
    <definedName name="벽돌소재" localSheetId="5">#REF!</definedName>
    <definedName name="벽돌소재">#REF!</definedName>
    <definedName name="벽두께" localSheetId="5">#REF!</definedName>
    <definedName name="벽두께">#REF!</definedName>
    <definedName name="벽두께값" localSheetId="5">#REF!</definedName>
    <definedName name="벽두께값">#REF!</definedName>
    <definedName name="벽체" hidden="1">{#N/A,#N/A,FALSE,"혼합골재"}</definedName>
    <definedName name="벽체1" hidden="1">{#N/A,#N/A,FALSE,"혼합골재"}</definedName>
    <definedName name="벽체내벽두께" localSheetId="5">#REF!</definedName>
    <definedName name="벽체내벽두께">#REF!</definedName>
    <definedName name="벽체높이" localSheetId="5">#REF!</definedName>
    <definedName name="벽체높이">#REF!</definedName>
    <definedName name="벽체높이1" localSheetId="5">#REF!</definedName>
    <definedName name="벽체높이1">#REF!</definedName>
    <definedName name="벽체두께" localSheetId="5">#REF!</definedName>
    <definedName name="벽체두께">#REF!</definedName>
    <definedName name="벽체두께1" localSheetId="5">#REF!</definedName>
    <definedName name="벽체두께1">#REF!</definedName>
    <definedName name="벽체두께2" localSheetId="5">#REF!</definedName>
    <definedName name="벽체두께2">#REF!</definedName>
    <definedName name="벽체스페이샤" localSheetId="5">#REF!</definedName>
    <definedName name="벽체스페이샤">#REF!</definedName>
    <definedName name="벽체외벽두께" localSheetId="5">#REF!</definedName>
    <definedName name="벽체외벽두께">#REF!</definedName>
    <definedName name="벽체철근갯수" localSheetId="5">#REF!</definedName>
    <definedName name="벽체철근갯수">#REF!</definedName>
    <definedName name="벽체폭" localSheetId="5">#REF!</definedName>
    <definedName name="벽체폭">#REF!</definedName>
    <definedName name="변" localSheetId="5">#REF!</definedName>
    <definedName name="변">#REF!</definedName>
    <definedName name="변간노" localSheetId="5">#REF!</definedName>
    <definedName name="변간노">#REF!</definedName>
    <definedName name="변간접노무비" localSheetId="5">#REF!</definedName>
    <definedName name="변간접노무비">#REF!</definedName>
    <definedName name="변경" hidden="1">{#N/A,#N/A,FALSE,"기안지";#N/A,#N/A,FALSE,"통신지"}</definedName>
    <definedName name="변경2" hidden="1">{#N/A,#N/A,TRUE,"총괄"}</definedName>
    <definedName name="변경간접노무비" localSheetId="5">#REF!</definedName>
    <definedName name="변경간접노무비">#REF!</definedName>
    <definedName name="변경갑" localSheetId="5">#REF!</definedName>
    <definedName name="변경갑">#REF!</definedName>
    <definedName name="변경갑지" hidden="1">{"'별표'!$N$220"}</definedName>
    <definedName name="변경개요1" localSheetId="5">#REF!</definedName>
    <definedName name="변경개요1">#REF!</definedName>
    <definedName name="변경개요2" localSheetId="5">#REF!</definedName>
    <definedName name="변경개요2">#REF!</definedName>
    <definedName name="변경개요3" localSheetId="5">#REF!</definedName>
    <definedName name="변경개요3">#REF!</definedName>
    <definedName name="변경개요4" localSheetId="5">#REF!</definedName>
    <definedName name="변경개요4">#REF!</definedName>
    <definedName name="변경경비" localSheetId="5">#REF!</definedName>
    <definedName name="변경경비">#REF!</definedName>
    <definedName name="변경계약내역" localSheetId="5">CHOOSE(#REF!,총괄수량표!공무1과,총괄수량표!공무2과)</definedName>
    <definedName name="변경계약내역">CHOOSE(#REF!,[0]!공무1과,[0]!공무2과)</definedName>
    <definedName name="변경고용보험료" localSheetId="5">#REF!</definedName>
    <definedName name="변경고용보험료">#REF!</definedName>
    <definedName name="변경공급가액" localSheetId="5">#REF!</definedName>
    <definedName name="변경공급가액">#REF!</definedName>
    <definedName name="변경공사비대비표" hidden="1">{#N/A,#N/A,FALSE,"기안지";#N/A,#N/A,FALSE,"통신지"}</definedName>
    <definedName name="변경공사원가" localSheetId="5">#REF!</definedName>
    <definedName name="변경공사원가">#REF!</definedName>
    <definedName name="변경기간" localSheetId="5">#REF!</definedName>
    <definedName name="변경기간">#REF!</definedName>
    <definedName name="변경기타경비" localSheetId="5">#REF!</definedName>
    <definedName name="변경기타경비">#REF!</definedName>
    <definedName name="변경기타이설비" localSheetId="5">#REF!</definedName>
    <definedName name="변경기타이설비">#REF!</definedName>
    <definedName name="변경도급액" localSheetId="5">#REF!</definedName>
    <definedName name="변경도급액">#REF!</definedName>
    <definedName name="변경도로복구비" localSheetId="5">#REF!</definedName>
    <definedName name="변경도로복구비">#REF!</definedName>
    <definedName name="변경부가가치세" localSheetId="5">#REF!</definedName>
    <definedName name="변경부가가치세">#REF!</definedName>
    <definedName name="변경부가세" localSheetId="5">#REF!</definedName>
    <definedName name="변경부가세">#REF!</definedName>
    <definedName name="변경부대공계" localSheetId="5">#REF!</definedName>
    <definedName name="변경부대공계">#REF!</definedName>
    <definedName name="변경부설공계" localSheetId="5">#REF!</definedName>
    <definedName name="변경부설공계">#REF!</definedName>
    <definedName name="변경비" localSheetId="5">#REF!</definedName>
    <definedName name="변경비">#REF!</definedName>
    <definedName name="변경사급재료비" localSheetId="5">#REF!</definedName>
    <definedName name="변경사급재료비">#REF!</definedName>
    <definedName name="변경사유" localSheetId="5">#REF!</definedName>
    <definedName name="변경사유">#REF!</definedName>
    <definedName name="변경산재보험료" localSheetId="5">#REF!</definedName>
    <definedName name="변경산재보험료">#REF!</definedName>
    <definedName name="변경설계서갑지">#N/A</definedName>
    <definedName name="변경순공사원가" localSheetId="5">#REF!</definedName>
    <definedName name="변경순공사원가">#REF!</definedName>
    <definedName name="변경안전관리비" localSheetId="5">#REF!</definedName>
    <definedName name="변경안전관리비">#REF!</definedName>
    <definedName name="변경원가" localSheetId="5" hidden="1">#REF!</definedName>
    <definedName name="변경원가" hidden="1">#REF!</definedName>
    <definedName name="변경이윤" localSheetId="5">#REF!</definedName>
    <definedName name="변경이윤">#REF!</definedName>
    <definedName name="변경일반관리비" localSheetId="5">#REF!</definedName>
    <definedName name="변경일반관리비">#REF!</definedName>
    <definedName name="변경재료비" localSheetId="5">#REF!</definedName>
    <definedName name="변경재료비">#REF!</definedName>
    <definedName name="변경직접노무비" localSheetId="5">#REF!</definedName>
    <definedName name="변경직접노무비">#REF!</definedName>
    <definedName name="변경총공사비" localSheetId="5">#REF!</definedName>
    <definedName name="변경총공사비">#REF!</definedName>
    <definedName name="변경토공계" localSheetId="5">#REF!</definedName>
    <definedName name="변경토공계">#REF!</definedName>
    <definedName name="변경폐기물" localSheetId="5">#REF!</definedName>
    <definedName name="변경폐기물">#REF!</definedName>
    <definedName name="변경폐기물2" localSheetId="5">#REF!</definedName>
    <definedName name="변경폐기물2">#REF!</definedName>
    <definedName name="변경합계" localSheetId="5">#REF!</definedName>
    <definedName name="변경합계">#REF!</definedName>
    <definedName name="변계" localSheetId="5">#REF!</definedName>
    <definedName name="변계">#REF!</definedName>
    <definedName name="변고용보험료" localSheetId="5">#REF!</definedName>
    <definedName name="변고용보험료">#REF!</definedName>
    <definedName name="변공급가액" localSheetId="5">#REF!</definedName>
    <definedName name="변공급가액">#REF!</definedName>
    <definedName name="변공사개요1" localSheetId="5">#REF!</definedName>
    <definedName name="변공사개요1">#REF!</definedName>
    <definedName name="변공사개요2" localSheetId="5">#REF!</definedName>
    <definedName name="변공사개요2">#REF!</definedName>
    <definedName name="변공사개요3" localSheetId="5">#REF!</definedName>
    <definedName name="변공사개요3">#REF!</definedName>
    <definedName name="변공사개요4" localSheetId="5">#REF!</definedName>
    <definedName name="변공사개요4">#REF!</definedName>
    <definedName name="변공사원가" localSheetId="5">#REF!</definedName>
    <definedName name="변공사원가">#REF!</definedName>
    <definedName name="변관경비금액" localSheetId="5">#REF!</definedName>
    <definedName name="변관경비금액">#REF!</definedName>
    <definedName name="변관경비단가" localSheetId="5">#REF!</definedName>
    <definedName name="변관경비단가">#REF!</definedName>
    <definedName name="변관급자재" localSheetId="5">#REF!</definedName>
    <definedName name="변관급자재">#REF!</definedName>
    <definedName name="변관급자재대" localSheetId="5">#REF!</definedName>
    <definedName name="변관급자재대">#REF!</definedName>
    <definedName name="변관급자재비" localSheetId="5">#REF!</definedName>
    <definedName name="변관급자재비">#REF!</definedName>
    <definedName name="변관노무비금액" localSheetId="5">#REF!</definedName>
    <definedName name="변관노무비금액">#REF!</definedName>
    <definedName name="변관노무비단가" localSheetId="5">#REF!</definedName>
    <definedName name="변관노무비단가">#REF!</definedName>
    <definedName name="변관수량" localSheetId="5">#REF!</definedName>
    <definedName name="변관수량">#REF!</definedName>
    <definedName name="변관임시" localSheetId="5">#REF!</definedName>
    <definedName name="변관임시">#REF!</definedName>
    <definedName name="변관재료비금액" localSheetId="5">#REF!</definedName>
    <definedName name="변관재료비금액">#REF!</definedName>
    <definedName name="변관재료비단가" localSheetId="5">#REF!</definedName>
    <definedName name="변관재료비단가">#REF!</definedName>
    <definedName name="변구분A" localSheetId="5">#REF!</definedName>
    <definedName name="변구분A">#REF!</definedName>
    <definedName name="변구분C" localSheetId="5">#REF!</definedName>
    <definedName name="변구분C">#REF!</definedName>
    <definedName name="변구분고압" localSheetId="5">#REF!</definedName>
    <definedName name="변구분고압">#REF!</definedName>
    <definedName name="변기타경비" localSheetId="5">#REF!</definedName>
    <definedName name="변기타경비">#REF!</definedName>
    <definedName name="변노" localSheetId="5">#REF!</definedName>
    <definedName name="변노">#REF!</definedName>
    <definedName name="변노무비" localSheetId="5">#REF!</definedName>
    <definedName name="변노무비">#REF!</definedName>
    <definedName name="변도급액" localSheetId="5">#REF!</definedName>
    <definedName name="변도급액">#REF!</definedName>
    <definedName name="변동경비" localSheetId="5">#REF!</definedName>
    <definedName name="변동경비">#REF!</definedName>
    <definedName name="변동일" localSheetId="5">#REF!</definedName>
    <definedName name="변동일">#REF!</definedName>
    <definedName name="변변관급자재" localSheetId="5">#REF!</definedName>
    <definedName name="변변관급자재">#REF!</definedName>
    <definedName name="변변관임시" localSheetId="5">#REF!</definedName>
    <definedName name="변변관임시">#REF!</definedName>
    <definedName name="변변수수료" localSheetId="5">#REF!</definedName>
    <definedName name="변변수수료">#REF!</definedName>
    <definedName name="변보상비" localSheetId="5">#REF!</definedName>
    <definedName name="변보상비">#REF!</definedName>
    <definedName name="변복구비" localSheetId="5">#REF!</definedName>
    <definedName name="변복구비">#REF!</definedName>
    <definedName name="변부가가치세" localSheetId="5">#REF!</definedName>
    <definedName name="변부가가치세">#REF!</definedName>
    <definedName name="변부대공경비" localSheetId="5">#REF!</definedName>
    <definedName name="변부대공경비">#REF!</definedName>
    <definedName name="변부대공노무비" localSheetId="5">#REF!</definedName>
    <definedName name="변부대공노무비">#REF!</definedName>
    <definedName name="변부대공재료비" localSheetId="5">#REF!</definedName>
    <definedName name="변부대공재료비">#REF!</definedName>
    <definedName name="변부대공합계" localSheetId="5">#REF!</definedName>
    <definedName name="변부대공합계">#REF!</definedName>
    <definedName name="변부설공경비" localSheetId="5">#REF!</definedName>
    <definedName name="변부설공경비">#REF!</definedName>
    <definedName name="변부설공노무비" localSheetId="5">#REF!</definedName>
    <definedName name="변부설공노무비">#REF!</definedName>
    <definedName name="변부설공재료비" localSheetId="5">#REF!</definedName>
    <definedName name="변부설공재료비">#REF!</definedName>
    <definedName name="변부설공합계" localSheetId="5">#REF!</definedName>
    <definedName name="변부설공합계">#REF!</definedName>
    <definedName name="변사급자재비" localSheetId="5">#REF!</definedName>
    <definedName name="변사급자재비">#REF!</definedName>
    <definedName name="변산재보험료" localSheetId="5">#REF!</definedName>
    <definedName name="변산재보험료">#REF!</definedName>
    <definedName name="변수" localSheetId="5">#REF!</definedName>
    <definedName name="변수">#REF!</definedName>
    <definedName name="변수량A" localSheetId="5">#REF!</definedName>
    <definedName name="변수량A">#REF!</definedName>
    <definedName name="변수량C" localSheetId="5">#REF!</definedName>
    <definedName name="변수량C">#REF!</definedName>
    <definedName name="변수량고압" localSheetId="5">#REF!</definedName>
    <definedName name="변수량고압">#REF!</definedName>
    <definedName name="변수수료" localSheetId="5">#REF!</definedName>
    <definedName name="변수수료">#REF!</definedName>
    <definedName name="변순공사원가" localSheetId="5">#REF!</definedName>
    <definedName name="변순공사원가">#REF!</definedName>
    <definedName name="변실걷기" localSheetId="5">#REF!</definedName>
    <definedName name="변실걷기">#REF!</definedName>
    <definedName name="변실관경" localSheetId="5">#REF!</definedName>
    <definedName name="변실관경">#REF!</definedName>
    <definedName name="변실기초">0.35</definedName>
    <definedName name="변실깨기" localSheetId="5">#REF!</definedName>
    <definedName name="변실깨기">#REF!</definedName>
    <definedName name="변실되메우기" localSheetId="5">#REF!</definedName>
    <definedName name="변실되메우기">#REF!</definedName>
    <definedName name="변실되메움공제" localSheetId="5">#REF!</definedName>
    <definedName name="변실되메움공제">#REF!</definedName>
    <definedName name="변실보도" localSheetId="5">#REF!</definedName>
    <definedName name="변실보도">#REF!</definedName>
    <definedName name="변실심도" localSheetId="5">#REF!</definedName>
    <definedName name="변실심도">#REF!</definedName>
    <definedName name="변실잔토" localSheetId="5">#REF!</definedName>
    <definedName name="변실잔토">#REF!</definedName>
    <definedName name="변실절단" localSheetId="5">#REF!</definedName>
    <definedName name="변실절단">#REF!</definedName>
    <definedName name="변실종류" localSheetId="5">#REF!</definedName>
    <definedName name="변실종류">#REF!</definedName>
    <definedName name="변실종류판별" localSheetId="5">#REF!</definedName>
    <definedName name="변실종류판별">#REF!</definedName>
    <definedName name="변실터파기1" localSheetId="5">#REF!</definedName>
    <definedName name="변실터파기1">#REF!</definedName>
    <definedName name="변실터파기2" localSheetId="5">#REF!</definedName>
    <definedName name="변실터파기2">#REF!</definedName>
    <definedName name="변실터파기3" localSheetId="5">#REF!</definedName>
    <definedName name="변실터파기3">#REF!</definedName>
    <definedName name="변실폐재류" localSheetId="5">#REF!</definedName>
    <definedName name="변실폐재류">#REF!</definedName>
    <definedName name="변실폭" localSheetId="5">#REF!</definedName>
    <definedName name="변실폭">#REF!</definedName>
    <definedName name="변실하단" localSheetId="5">#REF!</definedName>
    <definedName name="변실하단">#REF!</definedName>
    <definedName name="변실환토공제" localSheetId="5">#REF!</definedName>
    <definedName name="변실환토공제">#REF!</definedName>
    <definedName name="변실환토시되메움공제" localSheetId="5">#REF!</definedName>
    <definedName name="변실환토시되메움공제">#REF!</definedName>
    <definedName name="변안전관리비" localSheetId="5">#REF!</definedName>
    <definedName name="변안전관리비">#REF!</definedName>
    <definedName name="변압기" localSheetId="5">#REF!</definedName>
    <definedName name="변압기">#REF!</definedName>
    <definedName name="변압기1" localSheetId="5">#REF!</definedName>
    <definedName name="변압기1">#REF!</definedName>
    <definedName name="변운반비" localSheetId="5">#REF!</definedName>
    <definedName name="변운반비">#REF!</definedName>
    <definedName name="변이윤" localSheetId="5">#REF!</definedName>
    <definedName name="변이윤">#REF!</definedName>
    <definedName name="변일반관리비" localSheetId="5">#REF!</definedName>
    <definedName name="변일반관리비">#REF!</definedName>
    <definedName name="변재" localSheetId="5">#REF!</definedName>
    <definedName name="변재">#REF!</definedName>
    <definedName name="변재료비" localSheetId="5">#REF!</definedName>
    <definedName name="변재료비">#REF!</definedName>
    <definedName name="변전전공" localSheetId="5">#REF!</definedName>
    <definedName name="변전전공">#REF!</definedName>
    <definedName name="변전전공001" localSheetId="5">#REF!</definedName>
    <definedName name="변전전공001">#REF!</definedName>
    <definedName name="변전전공002" localSheetId="5">#REF!</definedName>
    <definedName name="변전전공002">#REF!</definedName>
    <definedName name="변전전공011" localSheetId="5">#REF!</definedName>
    <definedName name="변전전공011">#REF!</definedName>
    <definedName name="변전전공012" localSheetId="5">#REF!</definedName>
    <definedName name="변전전공012">#REF!</definedName>
    <definedName name="변전전공982" localSheetId="5">#REF!</definedName>
    <definedName name="변전전공982">#REF!</definedName>
    <definedName name="변전전공991" localSheetId="5">#REF!</definedName>
    <definedName name="변전전공991">#REF!</definedName>
    <definedName name="변전전공992" localSheetId="5">#REF!</definedName>
    <definedName name="변전전공992">#REF!</definedName>
    <definedName name="변제간접노무비" localSheetId="5">#REF!</definedName>
    <definedName name="변제간접노무비">#REF!</definedName>
    <definedName name="변제공급가액" localSheetId="5">#REF!</definedName>
    <definedName name="변제공급가액">#REF!</definedName>
    <definedName name="변제기타경비" localSheetId="5">#REF!</definedName>
    <definedName name="변제기타경비">#REF!</definedName>
    <definedName name="변제도급액" localSheetId="5">#REF!</definedName>
    <definedName name="변제도급액">#REF!</definedName>
    <definedName name="변제부가가치세" localSheetId="5">#REF!</definedName>
    <definedName name="변제부가가치세">#REF!</definedName>
    <definedName name="변제산재보험료" localSheetId="5">#REF!</definedName>
    <definedName name="변제산재보험료">#REF!</definedName>
    <definedName name="변제순공사원가" localSheetId="5">#REF!</definedName>
    <definedName name="변제순공사원가">#REF!</definedName>
    <definedName name="변제안전관리비" localSheetId="5">#REF!</definedName>
    <definedName name="변제안전관리비">#REF!</definedName>
    <definedName name="변제이윤" localSheetId="5">#REF!</definedName>
    <definedName name="변제이윤">#REF!</definedName>
    <definedName name="변제일반관리비" localSheetId="5">#REF!</definedName>
    <definedName name="변제일반관리비">#REF!</definedName>
    <definedName name="변직노" localSheetId="5">#REF!</definedName>
    <definedName name="변직노">#REF!</definedName>
    <definedName name="변처리비" localSheetId="5">#REF!</definedName>
    <definedName name="변처리비">#REF!</definedName>
    <definedName name="변총공사비" localSheetId="5">#REF!</definedName>
    <definedName name="변총공사비">#REF!</definedName>
    <definedName name="변토공경비" localSheetId="5">#REF!</definedName>
    <definedName name="변토공경비">#REF!</definedName>
    <definedName name="변토공노무비" localSheetId="5">#REF!</definedName>
    <definedName name="변토공노무비">#REF!</definedName>
    <definedName name="변토공재료비" localSheetId="5">#REF!</definedName>
    <definedName name="변토공재료비">#REF!</definedName>
    <definedName name="변토공합계" localSheetId="5">#REF!</definedName>
    <definedName name="변토공합계">#REF!</definedName>
    <definedName name="변폐기물처리비" localSheetId="5">#REF!</definedName>
    <definedName name="변폐기물처리비">#REF!</definedName>
    <definedName name="변합계" localSheetId="5">#REF!</definedName>
    <definedName name="변합계">#REF!</definedName>
    <definedName name="별지" localSheetId="5">#REF!</definedName>
    <definedName name="별지">#REF!</definedName>
    <definedName name="보" localSheetId="5">#REF!</definedName>
    <definedName name="보">#REF!</definedName>
    <definedName name="보___안___공" localSheetId="5">#REF!</definedName>
    <definedName name="보___안___공">#REF!</definedName>
    <definedName name="보___온___공" localSheetId="5">#REF!</definedName>
    <definedName name="보___온___공">#REF!</definedName>
    <definedName name="보_온_공" localSheetId="5">#REF!</definedName>
    <definedName name="보_온_공">#REF!</definedName>
    <definedName name="보_일_러__공" localSheetId="5">#REF!</definedName>
    <definedName name="보_일_러__공">#REF!</definedName>
    <definedName name="보_통__선_원" localSheetId="5">#REF!</definedName>
    <definedName name="보_통__선_원">#REF!</definedName>
    <definedName name="보_통__인_부" localSheetId="5">#REF!</definedName>
    <definedName name="보_통__인_부">#REF!</definedName>
    <definedName name="보강" localSheetId="5">#REF!</definedName>
    <definedName name="보강">#REF!</definedName>
    <definedName name="보강2" localSheetId="5">#REF!</definedName>
    <definedName name="보강2">#REF!</definedName>
    <definedName name="보강3" localSheetId="5">#REF!</definedName>
    <definedName name="보강3">#REF!</definedName>
    <definedName name="보강4" localSheetId="5">#REF!</definedName>
    <definedName name="보강4">#REF!</definedName>
    <definedName name="보강구조물공" localSheetId="5">#REF!</definedName>
    <definedName name="보강구조물공">#REF!</definedName>
    <definedName name="보강토등기타" localSheetId="5">#REF!</definedName>
    <definedName name="보강토등기타">#REF!</definedName>
    <definedName name="보걸이" localSheetId="5">#REF!</definedName>
    <definedName name="보걸이">#REF!</definedName>
    <definedName name="보걸이설치" localSheetId="5">#REF!</definedName>
    <definedName name="보걸이설치">#REF!</definedName>
    <definedName name="보고" localSheetId="5">#REF!</definedName>
    <definedName name="보고">#REF!</definedName>
    <definedName name="보고1" localSheetId="5">#REF!</definedName>
    <definedName name="보고1">#REF!</definedName>
    <definedName name="보고서소장명" localSheetId="5">#REF!</definedName>
    <definedName name="보고서소장명">#REF!</definedName>
    <definedName name="보고서인쇄비" localSheetId="5">#REF!</definedName>
    <definedName name="보고서인쇄비">#REF!</definedName>
    <definedName name="보고할까" localSheetId="5">#REF!</definedName>
    <definedName name="보고할까">#REF!</definedName>
    <definedName name="보곡" localSheetId="5">#REF!</definedName>
    <definedName name="보곡">#REF!</definedName>
    <definedName name="보노" localSheetId="5">#REF!</definedName>
    <definedName name="보노">#REF!</definedName>
    <definedName name="보노1" localSheetId="5">#REF!</definedName>
    <definedName name="보노1">#REF!</definedName>
    <definedName name="보높" localSheetId="5">#REF!</definedName>
    <definedName name="보높">#REF!</definedName>
    <definedName name="보도" hidden="1">{#N/A,#N/A,TRUE,"총괄"}</definedName>
    <definedName name="보도1호갯수" localSheetId="5">#REF!</definedName>
    <definedName name="보도1호갯수">#REF!</definedName>
    <definedName name="보도경계블럭수량" localSheetId="5">#REF!</definedName>
    <definedName name="보도경계블럭수량">#REF!</definedName>
    <definedName name="보도구간총집계표" localSheetId="5">#REF!</definedName>
    <definedName name="보도구간총집계표">#REF!</definedName>
    <definedName name="보도깨기" hidden="1">{#N/A,#N/A,FALSE,"운반시간"}</definedName>
    <definedName name="보도노" localSheetId="5">#REF!</definedName>
    <definedName name="보도노">#REF!</definedName>
    <definedName name="보도단윗">{"Book1","부대-(표지판,데리,가드).xls","부대-(낙,차,중분대).xls"}</definedName>
    <definedName name="보도부수량집계" localSheetId="5">#REF!</definedName>
    <definedName name="보도부수량집계">#REF!</definedName>
    <definedName name="보도브럭등급" localSheetId="5">#REF!</definedName>
    <definedName name="보도브럭등급">#REF!</definedName>
    <definedName name="보도블럭가각무색" localSheetId="5">#REF!</definedName>
    <definedName name="보도블럭가각무색">#REF!</definedName>
    <definedName name="보도블럭사각무색" localSheetId="5">#REF!</definedName>
    <definedName name="보도블럭사각무색">#REF!</definedName>
    <definedName name="보도블럭사각유색" localSheetId="5">#REF!</definedName>
    <definedName name="보도블럭사각유색">#REF!</definedName>
    <definedName name="보도블럭현황" localSheetId="5">#REF!</definedName>
    <definedName name="보도블럭현황">#REF!</definedName>
    <definedName name="보도비" localSheetId="5">#REF!</definedName>
    <definedName name="보도비">#REF!</definedName>
    <definedName name="보도연장조소" localSheetId="5">#REF!</definedName>
    <definedName name="보도연장조소">#REF!</definedName>
    <definedName name="보도일반구간집계표" localSheetId="5">#REF!</definedName>
    <definedName name="보도일반구간집계표">#REF!</definedName>
    <definedName name="보도일반구간현황" localSheetId="5">#REF!</definedName>
    <definedName name="보도일반구간현황">#REF!</definedName>
    <definedName name="보도재" localSheetId="5">#REF!</definedName>
    <definedName name="보도재">#REF!</definedName>
    <definedName name="보도총수량" localSheetId="5">#REF!</definedName>
    <definedName name="보도총수량">#REF!</definedName>
    <definedName name="보도파취" localSheetId="5">#REF!</definedName>
    <definedName name="보도파취">#REF!</definedName>
    <definedName name="보동가도교" localSheetId="5">#REF!</definedName>
    <definedName name="보동가도교">#REF!</definedName>
    <definedName name="보동가독ㅅ" localSheetId="5">#REF!</definedName>
    <definedName name="보동가독ㅅ">#REF!</definedName>
    <definedName name="보링" localSheetId="5">#REF!</definedName>
    <definedName name="보링">#REF!</definedName>
    <definedName name="보링공" localSheetId="5">#REF!</definedName>
    <definedName name="보링공">#REF!</definedName>
    <definedName name="보링공_지질조사" localSheetId="5">#REF!</definedName>
    <definedName name="보링공_지질조사">#REF!</definedName>
    <definedName name="보링공_지질조사001" localSheetId="5">#REF!</definedName>
    <definedName name="보링공_지질조사001">#REF!</definedName>
    <definedName name="보링공_지질조사002" localSheetId="5">#REF!</definedName>
    <definedName name="보링공_지질조사002">#REF!</definedName>
    <definedName name="보링공_지질조사011" localSheetId="5">#REF!</definedName>
    <definedName name="보링공_지질조사011">#REF!</definedName>
    <definedName name="보링공_지질조사012" localSheetId="5">#REF!</definedName>
    <definedName name="보링공_지질조사012">#REF!</definedName>
    <definedName name="보링공_지질조사982" localSheetId="5">#REF!</definedName>
    <definedName name="보링공_지질조사982">#REF!</definedName>
    <definedName name="보링공_지질조사991" localSheetId="5">#REF!</definedName>
    <definedName name="보링공_지질조사991">#REF!</definedName>
    <definedName name="보링공_지질조사992" localSheetId="5">#REF!</definedName>
    <definedName name="보링공_지질조사992">#REF!</definedName>
    <definedName name="보링기" localSheetId="5">#REF!</definedName>
    <definedName name="보링기">#REF!</definedName>
    <definedName name="보상비" localSheetId="5">#REF!</definedName>
    <definedName name="보상비">#REF!</definedName>
    <definedName name="보상비수" localSheetId="5">#REF!</definedName>
    <definedName name="보상비수">#REF!</definedName>
    <definedName name="보상비평" localSheetId="5">#REF!</definedName>
    <definedName name="보상비평">#REF!</definedName>
    <definedName name="보수기150경비" localSheetId="5">#REF!</definedName>
    <definedName name="보수기150경비">#REF!</definedName>
    <definedName name="보수기150계" localSheetId="5">#REF!</definedName>
    <definedName name="보수기150계">#REF!</definedName>
    <definedName name="보수기150인건비" localSheetId="5">#REF!</definedName>
    <definedName name="보수기150인건비">#REF!</definedName>
    <definedName name="보수기150재료비" localSheetId="5">#REF!</definedName>
    <definedName name="보수기150재료비">#REF!</definedName>
    <definedName name="보수기250경비" localSheetId="5">#REF!</definedName>
    <definedName name="보수기250경비">#REF!</definedName>
    <definedName name="보수기250계" localSheetId="5">#REF!</definedName>
    <definedName name="보수기250계">#REF!</definedName>
    <definedName name="보수기250인건비" localSheetId="5">#REF!</definedName>
    <definedName name="보수기250인건비">#REF!</definedName>
    <definedName name="보수기250재료비" localSheetId="5">#REF!</definedName>
    <definedName name="보수기250재료비">#REF!</definedName>
    <definedName name="보수기300경비" localSheetId="5">#REF!</definedName>
    <definedName name="보수기300경비">#REF!</definedName>
    <definedName name="보수기300계" localSheetId="5">#REF!</definedName>
    <definedName name="보수기300계">#REF!</definedName>
    <definedName name="보수기300인건비" localSheetId="5">#REF!</definedName>
    <definedName name="보수기300인건비">#REF!</definedName>
    <definedName name="보수기300재료비" localSheetId="5">#REF!</definedName>
    <definedName name="보수기300재료비">#REF!</definedName>
    <definedName name="보수기350경비" localSheetId="5">#REF!</definedName>
    <definedName name="보수기350경비">#REF!</definedName>
    <definedName name="보수기350계" localSheetId="5">#REF!</definedName>
    <definedName name="보수기350계">#REF!</definedName>
    <definedName name="보수기350인건비" localSheetId="5">#REF!</definedName>
    <definedName name="보수기350인건비">#REF!</definedName>
    <definedName name="보수기350재료비" localSheetId="5">#REF!</definedName>
    <definedName name="보수기350재료비">#REF!</definedName>
    <definedName name="보수기400경비" localSheetId="5">#REF!</definedName>
    <definedName name="보수기400경비">#REF!</definedName>
    <definedName name="보수기400계" localSheetId="5">#REF!</definedName>
    <definedName name="보수기400계">#REF!</definedName>
    <definedName name="보수기400인건비" localSheetId="5">#REF!</definedName>
    <definedName name="보수기400인건비">#REF!</definedName>
    <definedName name="보수기400재료비" localSheetId="5">#REF!</definedName>
    <definedName name="보수기400재료비">#REF!</definedName>
    <definedName name="보수기500경비" localSheetId="5">#REF!</definedName>
    <definedName name="보수기500경비">#REF!</definedName>
    <definedName name="보수기500계" localSheetId="5">#REF!</definedName>
    <definedName name="보수기500계">#REF!</definedName>
    <definedName name="보수기500인건비" localSheetId="5">#REF!</definedName>
    <definedName name="보수기500인건비">#REF!</definedName>
    <definedName name="보수기500재료비" localSheetId="5">#REF!</definedName>
    <definedName name="보수기500재료비">#REF!</definedName>
    <definedName name="보수기600경비" localSheetId="5">#REF!</definedName>
    <definedName name="보수기600경비">#REF!</definedName>
    <definedName name="보수기600계" localSheetId="5">#REF!</definedName>
    <definedName name="보수기600계">#REF!</definedName>
    <definedName name="보수기600인건비" localSheetId="5">#REF!</definedName>
    <definedName name="보수기600인건비">#REF!</definedName>
    <definedName name="보수기600재료비" localSheetId="5">#REF!</definedName>
    <definedName name="보수기600재료비">#REF!</definedName>
    <definedName name="보습제" localSheetId="5">#REF!</definedName>
    <definedName name="보습제">#REF!</definedName>
    <definedName name="보안공" localSheetId="5">#REF!</definedName>
    <definedName name="보안공">#REF!</definedName>
    <definedName name="보안공001" localSheetId="5">#REF!</definedName>
    <definedName name="보안공001">#REF!</definedName>
    <definedName name="보안공002" localSheetId="5">#REF!</definedName>
    <definedName name="보안공002">#REF!</definedName>
    <definedName name="보안공011" localSheetId="5">#REF!</definedName>
    <definedName name="보안공011">#REF!</definedName>
    <definedName name="보안공012" localSheetId="5">#REF!</definedName>
    <definedName name="보안공012">#REF!</definedName>
    <definedName name="보안공982" localSheetId="5">#REF!</definedName>
    <definedName name="보안공982">#REF!</definedName>
    <definedName name="보안공991" localSheetId="5">#REF!</definedName>
    <definedName name="보안공991">#REF!</definedName>
    <definedName name="보안공992" localSheetId="5">#REF!</definedName>
    <definedName name="보안공992">#REF!</definedName>
    <definedName name="보양경" localSheetId="5">#REF!</definedName>
    <definedName name="보양경">#REF!</definedName>
    <definedName name="보양노" localSheetId="5">#REF!</definedName>
    <definedName name="보양노">#REF!</definedName>
    <definedName name="보양바닥경" localSheetId="5">#REF!</definedName>
    <definedName name="보양바닥경">#REF!</definedName>
    <definedName name="보양바닥노" localSheetId="5">#REF!</definedName>
    <definedName name="보양바닥노">#REF!</definedName>
    <definedName name="보양바닥재" localSheetId="5">#REF!</definedName>
    <definedName name="보양바닥재">#REF!</definedName>
    <definedName name="보양재" localSheetId="5">#REF!</definedName>
    <definedName name="보양재">#REF!</definedName>
    <definedName name="보오링_기계_JSP용" localSheetId="5">#REF!</definedName>
    <definedName name="보오링_기계_JSP용">#REF!</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기계1" localSheetId="5">#REF!</definedName>
    <definedName name="보오링기계1">#REF!</definedName>
    <definedName name="보오링기계2" localSheetId="5">#REF!</definedName>
    <definedName name="보오링기계2">#REF!</definedName>
    <definedName name="보오링기계4.2경비" localSheetId="5">#REF!</definedName>
    <definedName name="보오링기계4.2경비">#REF!</definedName>
    <definedName name="보오링기계4.2계" localSheetId="5">#REF!</definedName>
    <definedName name="보오링기계4.2계">#REF!</definedName>
    <definedName name="보오링기계4.2노무비" localSheetId="5">#REF!</definedName>
    <definedName name="보오링기계4.2노무비">#REF!</definedName>
    <definedName name="보오링기계4.2재료비" localSheetId="5">#REF!</definedName>
    <definedName name="보오링기계4.2재료비">#REF!</definedName>
    <definedName name="보오링기계50계" localSheetId="5">#REF!</definedName>
    <definedName name="보오링기계50계">#REF!</definedName>
    <definedName name="보오링기계50노무비" localSheetId="5">#REF!</definedName>
    <definedName name="보오링기계50노무비">#REF!</definedName>
    <definedName name="보오링기계50재료비" localSheetId="5">#REF!</definedName>
    <definedName name="보오링기계50재료비">#REF!</definedName>
    <definedName name="보온" localSheetId="5">#REF!</definedName>
    <definedName name="보온">#REF!</definedName>
    <definedName name="보온공" localSheetId="5">#REF!</definedName>
    <definedName name="보온공">#REF!</definedName>
    <definedName name="보온공001" localSheetId="5">#REF!</definedName>
    <definedName name="보온공001">#REF!</definedName>
    <definedName name="보온공002" localSheetId="5">#REF!</definedName>
    <definedName name="보온공002">#REF!</definedName>
    <definedName name="보온공011" localSheetId="5">#REF!</definedName>
    <definedName name="보온공011">#REF!</definedName>
    <definedName name="보온공012" localSheetId="5">#REF!</definedName>
    <definedName name="보온공012">#REF!</definedName>
    <definedName name="보온공982" localSheetId="5">#REF!</definedName>
    <definedName name="보온공982">#REF!</definedName>
    <definedName name="보온공991" localSheetId="5">#REF!</definedName>
    <definedName name="보온공991">#REF!</definedName>
    <definedName name="보온공992" localSheetId="5">#REF!</definedName>
    <definedName name="보온공992">#REF!</definedName>
    <definedName name="보온공계" localSheetId="5">#REF!</definedName>
    <definedName name="보온공계">#REF!</definedName>
    <definedName name="보완자료복사" localSheetId="5">#REF!</definedName>
    <definedName name="보완자료복사">#REF!</definedName>
    <definedName name="보인" localSheetId="5">#REF!</definedName>
    <definedName name="보인">#REF!</definedName>
    <definedName name="보일러" localSheetId="5">BlankMacro1</definedName>
    <definedName name="보일러">BlankMacro1</definedName>
    <definedName name="보일러공" localSheetId="5">#REF!</definedName>
    <definedName name="보일러공">#REF!</definedName>
    <definedName name="보일러공001" localSheetId="5">#REF!</definedName>
    <definedName name="보일러공001">#REF!</definedName>
    <definedName name="보일러공002" localSheetId="5">#REF!</definedName>
    <definedName name="보일러공002">#REF!</definedName>
    <definedName name="보일러공011" localSheetId="5">#REF!</definedName>
    <definedName name="보일러공011">#REF!</definedName>
    <definedName name="보일러공012" localSheetId="5">#REF!</definedName>
    <definedName name="보일러공012">#REF!</definedName>
    <definedName name="보일러공982" localSheetId="5">#REF!</definedName>
    <definedName name="보일러공982">#REF!</definedName>
    <definedName name="보일러공991" localSheetId="5">#REF!</definedName>
    <definedName name="보일러공991">#REF!</definedName>
    <definedName name="보일러공992" localSheetId="5">#REF!</definedName>
    <definedName name="보일러공992">#REF!</definedName>
    <definedName name="보자" localSheetId="5">#REF!</definedName>
    <definedName name="보자">#REF!</definedName>
    <definedName name="보재" localSheetId="5">#REF!</definedName>
    <definedName name="보재">#REF!</definedName>
    <definedName name="보재1" localSheetId="5">#REF!</definedName>
    <definedName name="보재1">#REF!</definedName>
    <definedName name="보조" localSheetId="5">#REF!</definedName>
    <definedName name="보조">#REF!</definedName>
    <definedName name="보조1" localSheetId="5">#REF!</definedName>
    <definedName name="보조1">#REF!</definedName>
    <definedName name="보조2" localSheetId="5">#REF!</definedName>
    <definedName name="보조2">#REF!</definedName>
    <definedName name="보조30경" localSheetId="5">#REF!</definedName>
    <definedName name="보조30경">#REF!</definedName>
    <definedName name="보조30노" localSheetId="5">#REF!</definedName>
    <definedName name="보조30노">#REF!</definedName>
    <definedName name="보조30재" localSheetId="5">#REF!</definedName>
    <definedName name="보조30재">#REF!</definedName>
    <definedName name="보조기층" localSheetId="5">#REF!</definedName>
    <definedName name="보조기층">#REF!</definedName>
    <definedName name="보조기층1" localSheetId="5">#REF!</definedName>
    <definedName name="보조기층1">#REF!</definedName>
    <definedName name="보조기층10경비" localSheetId="5">#REF!</definedName>
    <definedName name="보조기층10경비">#REF!</definedName>
    <definedName name="보조기층10계" localSheetId="5">#REF!</definedName>
    <definedName name="보조기층10계">#REF!</definedName>
    <definedName name="보조기층10노무비" localSheetId="5">#REF!</definedName>
    <definedName name="보조기층10노무비">#REF!</definedName>
    <definedName name="보조기층10다짐경비" localSheetId="5">#REF!</definedName>
    <definedName name="보조기층10다짐경비">#REF!</definedName>
    <definedName name="보조기층10다짐계" localSheetId="5">#REF!</definedName>
    <definedName name="보조기층10다짐계">#REF!</definedName>
    <definedName name="보조기층10다짐노무비" localSheetId="5">#REF!</definedName>
    <definedName name="보조기층10다짐노무비">#REF!</definedName>
    <definedName name="보조기층10다짐재료비" localSheetId="5">#REF!</definedName>
    <definedName name="보조기층10다짐재료비">#REF!</definedName>
    <definedName name="보조기층10부설경비" localSheetId="5">#REF!</definedName>
    <definedName name="보조기층10부설경비">#REF!</definedName>
    <definedName name="보조기층10부설계" localSheetId="5">#REF!</definedName>
    <definedName name="보조기층10부설계">#REF!</definedName>
    <definedName name="보조기층10부설노무비" localSheetId="5">#REF!</definedName>
    <definedName name="보조기층10부설노무비">#REF!</definedName>
    <definedName name="보조기층10부설재료비" localSheetId="5">#REF!</definedName>
    <definedName name="보조기층10부설재료비">#REF!</definedName>
    <definedName name="보조기층10살수노무비" localSheetId="5">#REF!</definedName>
    <definedName name="보조기층10살수노무비">#REF!</definedName>
    <definedName name="보조기층10재료비" localSheetId="5">#REF!</definedName>
    <definedName name="보조기층10재료비">#REF!</definedName>
    <definedName name="보조기층2" localSheetId="5">#REF!</definedName>
    <definedName name="보조기층2">#REF!</definedName>
    <definedName name="보조기층2.5경비" localSheetId="5">#REF!</definedName>
    <definedName name="보조기층2.5경비">#REF!</definedName>
    <definedName name="보조기층2.5계" localSheetId="5">#REF!</definedName>
    <definedName name="보조기층2.5계">#REF!</definedName>
    <definedName name="보조기층2.5노무비" localSheetId="5">#REF!</definedName>
    <definedName name="보조기층2.5노무비">#REF!</definedName>
    <definedName name="보조기층2.5다짐경비" localSheetId="5">#REF!</definedName>
    <definedName name="보조기층2.5다짐경비">#REF!</definedName>
    <definedName name="보조기층2.5다짐계" localSheetId="5">#REF!</definedName>
    <definedName name="보조기층2.5다짐계">#REF!</definedName>
    <definedName name="보조기층2.5다짐노무비" localSheetId="5">#REF!</definedName>
    <definedName name="보조기층2.5다짐노무비">#REF!</definedName>
    <definedName name="보조기층2.5다짐재료비" localSheetId="5">#REF!</definedName>
    <definedName name="보조기층2.5다짐재료비">#REF!</definedName>
    <definedName name="보조기층2.5부설계" localSheetId="5">#REF!</definedName>
    <definedName name="보조기층2.5부설계">#REF!</definedName>
    <definedName name="보조기층2.5부설노무비" localSheetId="5">#REF!</definedName>
    <definedName name="보조기층2.5부설노무비">#REF!</definedName>
    <definedName name="보조기층2.5살수계" localSheetId="5">#REF!</definedName>
    <definedName name="보조기층2.5살수계">#REF!</definedName>
    <definedName name="보조기층2.5살수노무비" localSheetId="5">#REF!</definedName>
    <definedName name="보조기층2.5살수노무비">#REF!</definedName>
    <definedName name="보조기층2.5재료비" localSheetId="5">#REF!</definedName>
    <definedName name="보조기층2.5재료비">#REF!</definedName>
    <definedName name="보조기층기계경비" localSheetId="5">#REF!</definedName>
    <definedName name="보조기층기계경비">#REF!</definedName>
    <definedName name="보조기층기계계" localSheetId="5">#REF!</definedName>
    <definedName name="보조기층기계계">#REF!</definedName>
    <definedName name="보조기층기계노무비" localSheetId="5">#REF!</definedName>
    <definedName name="보조기층기계노무비">#REF!</definedName>
    <definedName name="보조기층기계부설기계경비" localSheetId="5">#REF!</definedName>
    <definedName name="보조기층기계부설기계경비">#REF!</definedName>
    <definedName name="보조기층기계부설기계계" localSheetId="5">#REF!</definedName>
    <definedName name="보조기층기계부설기계계">#REF!</definedName>
    <definedName name="보조기층기계부설기계노무비" localSheetId="5">#REF!</definedName>
    <definedName name="보조기층기계부설기계노무비">#REF!</definedName>
    <definedName name="보조기층기계부설기계재료비" localSheetId="5">#REF!</definedName>
    <definedName name="보조기층기계부설기계재료비">#REF!</definedName>
    <definedName name="보조기층기계부설인력경비" localSheetId="5">#REF!</definedName>
    <definedName name="보조기층기계부설인력경비">#REF!</definedName>
    <definedName name="보조기층기계부설인력계" localSheetId="5">#REF!</definedName>
    <definedName name="보조기층기계부설인력계">#REF!</definedName>
    <definedName name="보조기층기계부설인력노무비" localSheetId="5">#REF!</definedName>
    <definedName name="보조기층기계부설인력노무비">#REF!</definedName>
    <definedName name="보조기층기계부설인력재료비" localSheetId="5">#REF!</definedName>
    <definedName name="보조기층기계부설인력재료비">#REF!</definedName>
    <definedName name="보조기층기계살수경비" localSheetId="5">#REF!</definedName>
    <definedName name="보조기층기계살수경비">#REF!</definedName>
    <definedName name="보조기층기계살수계" localSheetId="5">#REF!</definedName>
    <definedName name="보조기층기계살수계">#REF!</definedName>
    <definedName name="보조기층기계살수노무비" localSheetId="5">#REF!</definedName>
    <definedName name="보조기층기계살수노무비">#REF!</definedName>
    <definedName name="보조기층기계살수재료비" localSheetId="5">#REF!</definedName>
    <definedName name="보조기층기계살수재료비">#REF!</definedName>
    <definedName name="보조기층기계재료비" localSheetId="5">#REF!</definedName>
    <definedName name="보조기층기계재료비">#REF!</definedName>
    <definedName name="보조기층기계전압진동경비" localSheetId="5">#REF!</definedName>
    <definedName name="보조기층기계전압진동경비">#REF!</definedName>
    <definedName name="보조기층기계전압진동계" localSheetId="5">#REF!</definedName>
    <definedName name="보조기층기계전압진동계">#REF!</definedName>
    <definedName name="보조기층기계전압진동노무비" localSheetId="5">#REF!</definedName>
    <definedName name="보조기층기계전압진동노무비">#REF!</definedName>
    <definedName name="보조기층기계전압진동재료비" localSheetId="5">#REF!</definedName>
    <definedName name="보조기층기계전압진동재료비">#REF!</definedName>
    <definedName name="보조기층기계전압타이어경비" localSheetId="5">#REF!</definedName>
    <definedName name="보조기층기계전압타이어경비">#REF!</definedName>
    <definedName name="보조기층기계전압타이어계" localSheetId="5">#REF!</definedName>
    <definedName name="보조기층기계전압타이어계">#REF!</definedName>
    <definedName name="보조기층기계전압타이어노무비" localSheetId="5">#REF!</definedName>
    <definedName name="보조기층기계전압타이어노무비">#REF!</definedName>
    <definedName name="보조기층기계전압타이어재료비" localSheetId="5">#REF!</definedName>
    <definedName name="보조기층기계전압타이어재료비">#REF!</definedName>
    <definedName name="보조기층두께">0.2</definedName>
    <definedName name="보조기층ㄹ" localSheetId="5">#REF!</definedName>
    <definedName name="보조기층ㄹ">#REF!</definedName>
    <definedName name="보조기층부설" localSheetId="5">#REF!</definedName>
    <definedName name="보조기층부설">#REF!</definedName>
    <definedName name="보조기층운반경비" localSheetId="5">#REF!</definedName>
    <definedName name="보조기층운반경비">#REF!</definedName>
    <definedName name="보조기층운반계" localSheetId="5">#REF!</definedName>
    <definedName name="보조기층운반계">#REF!</definedName>
    <definedName name="보조기층운반노무비" localSheetId="5">#REF!</definedName>
    <definedName name="보조기층운반노무비">#REF!</definedName>
    <definedName name="보조기층운반재료비" localSheetId="5">#REF!</definedName>
    <definedName name="보조기층운반재료비">#REF!</definedName>
    <definedName name="보조기층인력경비" localSheetId="5">#REF!</definedName>
    <definedName name="보조기층인력경비">#REF!</definedName>
    <definedName name="보조기층인력계" localSheetId="5">#REF!</definedName>
    <definedName name="보조기층인력계">#REF!</definedName>
    <definedName name="보조기층인력노무비" localSheetId="5">#REF!</definedName>
    <definedName name="보조기층인력노무비">#REF!</definedName>
    <definedName name="보조기층인력부설경비" localSheetId="5">#REF!</definedName>
    <definedName name="보조기층인력부설경비">#REF!</definedName>
    <definedName name="보조기층인력부설계" localSheetId="5">#REF!</definedName>
    <definedName name="보조기층인력부설계">#REF!</definedName>
    <definedName name="보조기층인력부설노무비" localSheetId="5">#REF!</definedName>
    <definedName name="보조기층인력부설노무비">#REF!</definedName>
    <definedName name="보조기층인력부설재료비" localSheetId="5">#REF!</definedName>
    <definedName name="보조기층인력부설재료비">#REF!</definedName>
    <definedName name="보조기층인력살수경비" localSheetId="5">#REF!</definedName>
    <definedName name="보조기층인력살수경비">#REF!</definedName>
    <definedName name="보조기층인력살수계" localSheetId="5">#REF!</definedName>
    <definedName name="보조기층인력살수계">#REF!</definedName>
    <definedName name="보조기층인력살수노무비" localSheetId="5">#REF!</definedName>
    <definedName name="보조기층인력살수노무비">#REF!</definedName>
    <definedName name="보조기층인력살수재료비" localSheetId="5">#REF!</definedName>
    <definedName name="보조기층인력살수재료비">#REF!</definedName>
    <definedName name="보조기층인력재료비" localSheetId="5">#REF!</definedName>
    <definedName name="보조기층인력재료비">#REF!</definedName>
    <definedName name="보조기층인력전압진동경비" localSheetId="5">#REF!</definedName>
    <definedName name="보조기층인력전압진동경비">#REF!</definedName>
    <definedName name="보조기층인력전압진동계" localSheetId="5">#REF!</definedName>
    <definedName name="보조기층인력전압진동계">#REF!</definedName>
    <definedName name="보조기층인력전압진동노무비" localSheetId="5">#REF!</definedName>
    <definedName name="보조기층인력전압진동노무비">#REF!</definedName>
    <definedName name="보조기층인력전압진동재료비" localSheetId="5">#REF!</definedName>
    <definedName name="보조기층인력전압진동재료비">#REF!</definedName>
    <definedName name="보조기층인력전압타이어경비" localSheetId="5">#REF!</definedName>
    <definedName name="보조기층인력전압타이어경비">#REF!</definedName>
    <definedName name="보조기층인력전압타이어계" localSheetId="5">#REF!</definedName>
    <definedName name="보조기층인력전압타이어계">#REF!</definedName>
    <definedName name="보조기층인력전압타이어노무비" localSheetId="5">#REF!</definedName>
    <definedName name="보조기층인력전압타이어노무비">#REF!</definedName>
    <definedName name="보조기층인력전압타이어재료비" localSheetId="5">#REF!</definedName>
    <definedName name="보조기층인력전압타이어재료비">#REF!</definedName>
    <definedName name="보조기층절삭1_누계" localSheetId="5">#REF!</definedName>
    <definedName name="보조기층절삭1_누계">#REF!</definedName>
    <definedName name="보조기층포설" localSheetId="5">#REF!</definedName>
    <definedName name="보조기층포설">#REF!</definedName>
    <definedName name="보조연" localSheetId="5">#REF!</definedName>
    <definedName name="보조연">#REF!</definedName>
    <definedName name="보조원" localSheetId="5">#REF!</definedName>
    <definedName name="보조원">#REF!</definedName>
    <definedName name="보중" hidden="1">{#N/A,#N/A,FALSE,"전력간선"}</definedName>
    <definedName name="보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차도" localSheetId="5">#REF!</definedName>
    <definedName name="보차도">#REF!</definedName>
    <definedName name="보차도1" localSheetId="5">#REF!</definedName>
    <definedName name="보차도1">#REF!</definedName>
    <definedName name="보차도경계블럭수량" localSheetId="5">#REF!</definedName>
    <definedName name="보차도경계블럭수량">#REF!</definedName>
    <definedName name="보차도경계석" localSheetId="5">#REF!</definedName>
    <definedName name="보차도경계석">#REF!</definedName>
    <definedName name="보차도단위수량" localSheetId="5">#REF!</definedName>
    <definedName name="보차도단위수량">#REF!</definedName>
    <definedName name="보차도수량집계">{"Book1","부대-(표지판,데리,가드).xls","부대-(낙,차,중분대).xls"}</definedName>
    <definedName name="보차도수량집계표" localSheetId="5">BlankMacro1</definedName>
    <definedName name="보차도수량집계표">BlankMacro1</definedName>
    <definedName name="보차도콘크리트블럭적색" localSheetId="5">#REF!</definedName>
    <definedName name="보차도콘크리트블럭적색">#REF!</definedName>
    <definedName name="보차도콘크리트블럭회색" localSheetId="5">#REF!</definedName>
    <definedName name="보차도콘크리트블럭회색">#REF!</definedName>
    <definedName name="보차도콘크리트블럭흑색" localSheetId="5">#REF!</definedName>
    <definedName name="보차도콘크리트블럭흑색">#REF!</definedName>
    <definedName name="보통">37483</definedName>
    <definedName name="보통마감" localSheetId="5">#REF!</definedName>
    <definedName name="보통마감">#REF!</definedName>
    <definedName name="보통선원" localSheetId="5">#REF!</definedName>
    <definedName name="보통선원">#REF!</definedName>
    <definedName name="보통선원001" localSheetId="5">#REF!</definedName>
    <definedName name="보통선원001">#REF!</definedName>
    <definedName name="보통선원002" localSheetId="5">#REF!</definedName>
    <definedName name="보통선원002">#REF!</definedName>
    <definedName name="보통선원011" localSheetId="5">#REF!</definedName>
    <definedName name="보통선원011">#REF!</definedName>
    <definedName name="보통선원012" localSheetId="5">#REF!</definedName>
    <definedName name="보통선원012">#REF!</definedName>
    <definedName name="보통선원982" localSheetId="5">#REF!</definedName>
    <definedName name="보통선원982">#REF!</definedName>
    <definedName name="보통선원991" localSheetId="5">#REF!</definedName>
    <definedName name="보통선원991">#REF!</definedName>
    <definedName name="보통선원992" localSheetId="5">#REF!</definedName>
    <definedName name="보통선원992">#REF!</definedName>
    <definedName name="보통인부" localSheetId="5">#REF!</definedName>
    <definedName name="보통인부">#REF!</definedName>
    <definedName name="보통인부001" localSheetId="5">#REF!</definedName>
    <definedName name="보통인부001">#REF!</definedName>
    <definedName name="보통인부002" localSheetId="5">#REF!</definedName>
    <definedName name="보통인부002">#REF!</definedName>
    <definedName name="보통인부011" localSheetId="5">#REF!</definedName>
    <definedName name="보통인부011">#REF!</definedName>
    <definedName name="보통인부012" localSheetId="5">#REF!</definedName>
    <definedName name="보통인부012">#REF!</definedName>
    <definedName name="보통인부1" localSheetId="5">#REF!</definedName>
    <definedName name="보통인부1">#REF!</definedName>
    <definedName name="보통인부982" localSheetId="5">#REF!</definedName>
    <definedName name="보통인부982">#REF!</definedName>
    <definedName name="보통인부991" localSheetId="5">#REF!</definedName>
    <definedName name="보통인부991">#REF!</definedName>
    <definedName name="보통인부992" localSheetId="5">#REF!</definedName>
    <definedName name="보통인부992">#REF!</definedName>
    <definedName name="보통인부B10" localSheetId="5">#REF!</definedName>
    <definedName name="보통인부B10">#REF!</definedName>
    <definedName name="보통인부B4이하" localSheetId="5">#REF!</definedName>
    <definedName name="보통인부B4이하">#REF!</definedName>
    <definedName name="보통인부B5" localSheetId="5">#REF!</definedName>
    <definedName name="보통인부B5">#REF!</definedName>
    <definedName name="보통인부B6" localSheetId="5">#REF!</definedName>
    <definedName name="보통인부B6">#REF!</definedName>
    <definedName name="보통인부B8" localSheetId="5">#REF!</definedName>
    <definedName name="보통인부B8">#REF!</definedName>
    <definedName name="보통인부R10" localSheetId="5">#REF!</definedName>
    <definedName name="보통인부R10">#REF!</definedName>
    <definedName name="보통인부R12" localSheetId="5">#REF!</definedName>
    <definedName name="보통인부R12">#REF!</definedName>
    <definedName name="보통인부R15" localSheetId="5">#REF!</definedName>
    <definedName name="보통인부R15">#REF!</definedName>
    <definedName name="보통인부R4이하" localSheetId="5">#REF!</definedName>
    <definedName name="보통인부R4이하">#REF!</definedName>
    <definedName name="보통인부R5" localSheetId="5">#REF!</definedName>
    <definedName name="보통인부R5">#REF!</definedName>
    <definedName name="보통인부R6" localSheetId="5">#REF!</definedName>
    <definedName name="보통인부R6">#REF!</definedName>
    <definedName name="보통인부R7" localSheetId="5">#REF!</definedName>
    <definedName name="보통인부R7">#REF!</definedName>
    <definedName name="보통인부R8" localSheetId="5">#REF!</definedName>
    <definedName name="보통인부R8">#REF!</definedName>
    <definedName name="보통인부계" localSheetId="5">#REF!</definedName>
    <definedName name="보통인부계">#REF!</definedName>
    <definedName name="보통인부노" localSheetId="5">#REF!</definedName>
    <definedName name="보통인부노">#REF!</definedName>
    <definedName name="보통인부단가" localSheetId="5">#REF!</definedName>
    <definedName name="보통인부단가">#REF!</definedName>
    <definedName name="보폭" localSheetId="5">#REF!</definedName>
    <definedName name="보폭">#REF!</definedName>
    <definedName name="보할공정표">[0]!보할공정표</definedName>
    <definedName name="보험" localSheetId="5">#REF!</definedName>
    <definedName name="보험">#REF!</definedName>
    <definedName name="보험료" localSheetId="5">#REF!</definedName>
    <definedName name="보험료">#REF!</definedName>
    <definedName name="보호" localSheetId="5">#REF!</definedName>
    <definedName name="보호">#REF!</definedName>
    <definedName name="보호막" localSheetId="5">#REF!</definedName>
    <definedName name="보호막">#REF!</definedName>
    <definedName name="보호몰탈1" localSheetId="5">#REF!</definedName>
    <definedName name="보호몰탈1">#REF!</definedName>
    <definedName name="보호몰탈2" localSheetId="5">#REF!</definedName>
    <definedName name="보호몰탈2">#REF!</definedName>
    <definedName name="보호몰탈3" localSheetId="5">#REF!</definedName>
    <definedName name="보호몰탈3">#REF!</definedName>
    <definedName name="보호블럭_육교용_기초" localSheetId="5">#REF!</definedName>
    <definedName name="보호블럭_육교용_기초">#REF!</definedName>
    <definedName name="보호블럭_육교용_도수로" localSheetId="5">#REF!</definedName>
    <definedName name="보호블럭_육교용_도수로">#REF!</definedName>
    <definedName name="보호블럭_하천용_기초" localSheetId="5">#REF!</definedName>
    <definedName name="보호블럭_하천용_기초">#REF!</definedName>
    <definedName name="보호블럭_하천용_도수로" localSheetId="5">#REF!</definedName>
    <definedName name="보호블럭_하천용_도수로">#REF!</definedName>
    <definedName name="보호블록_육교용_기초" localSheetId="5">#REF!</definedName>
    <definedName name="보호블록_육교용_기초">#REF!</definedName>
    <definedName name="보호상" localSheetId="5">#REF!</definedName>
    <definedName name="보호상">#REF!</definedName>
    <definedName name="보호측" localSheetId="5">#REF!</definedName>
    <definedName name="보호측">#REF!</definedName>
    <definedName name="보호통" localSheetId="5">#REF!</definedName>
    <definedName name="보호통">#REF!</definedName>
    <definedName name="보호통소계" localSheetId="5">#REF!</definedName>
    <definedName name="보호통소계">#REF!</definedName>
    <definedName name="보호통잔토" localSheetId="5">#REF!</definedName>
    <definedName name="보호통잔토">#REF!</definedName>
    <definedName name="보호통폭" localSheetId="5">#REF!</definedName>
    <definedName name="보호통폭">#REF!</definedName>
    <definedName name="보호통하단" localSheetId="5">#REF!</definedName>
    <definedName name="보호통하단">#REF!</definedName>
    <definedName name="보호하" localSheetId="5">#REF!</definedName>
    <definedName name="보호하">#REF!</definedName>
    <definedName name="복구" localSheetId="5">#REF!</definedName>
    <definedName name="복구">#REF!</definedName>
    <definedName name="복구111" localSheetId="5">#REF!</definedName>
    <definedName name="복구111">#REF!</definedName>
    <definedName name="복구단명" hidden="1">{#N/A,#N/A,TRUE,"토적및재료집계";#N/A,#N/A,TRUE,"토적및재료집계";#N/A,#N/A,TRUE,"단위량"}</definedName>
    <definedName name="복구도종" localSheetId="5">#REF!</definedName>
    <definedName name="복구도종">#REF!</definedName>
    <definedName name="복구비" localSheetId="5">#REF!</definedName>
    <definedName name="복구비">#REF!</definedName>
    <definedName name="복구비및기타" localSheetId="5">#REF!</definedName>
    <definedName name="복구비및기타">#REF!</definedName>
    <definedName name="복구비산출" localSheetId="5">CHOOSE(#REF!,총괄수량표!공무1과,총괄수량표!공무2과)</definedName>
    <definedName name="복구비산출">CHOOSE(#REF!,[0]!공무1과,[0]!공무2과)</definedName>
    <definedName name="복구비산출내역" localSheetId="5">#REF!</definedName>
    <definedName name="복구비산출내역">#REF!</definedName>
    <definedName name="복구일" localSheetId="5">#REF!</definedName>
    <definedName name="복구일">#REF!</definedName>
    <definedName name="복구자" localSheetId="5">#REF!</definedName>
    <definedName name="복구자">#REF!</definedName>
    <definedName name="복명일자" localSheetId="5">#REF!</definedName>
    <definedName name="복명일자">#REF!</definedName>
    <definedName name="복부간격" localSheetId="5">#REF!</definedName>
    <definedName name="복부간격">#REF!</definedName>
    <definedName name="복사" hidden="1">{#N/A,#N/A,FALSE,"전열산출서"}</definedName>
    <definedName name="복사2" localSheetId="5">ErrorHandler_1</definedName>
    <definedName name="복사2">ErrorHandler_1</definedName>
    <definedName name="복지" localSheetId="5" hidden="1">#REF!</definedName>
    <definedName name="복지" hidden="1">#REF!</definedName>
    <definedName name="복토" localSheetId="5">#REF!</definedName>
    <definedName name="복토">#REF!</definedName>
    <definedName name="복토10" localSheetId="5">#REF!</definedName>
    <definedName name="복토10">#REF!</definedName>
    <definedName name="복토11" localSheetId="5">#REF!</definedName>
    <definedName name="복토11">#REF!</definedName>
    <definedName name="복토12" localSheetId="5">#REF!</definedName>
    <definedName name="복토12">#REF!</definedName>
    <definedName name="복토13" localSheetId="5">#REF!</definedName>
    <definedName name="복토13">#REF!</definedName>
    <definedName name="복토14" localSheetId="5">#REF!</definedName>
    <definedName name="복토14">#REF!</definedName>
    <definedName name="복토15" localSheetId="5">#REF!</definedName>
    <definedName name="복토15">#REF!</definedName>
    <definedName name="복토16" localSheetId="5">#REF!</definedName>
    <definedName name="복토16">#REF!</definedName>
    <definedName name="복토17" localSheetId="5">#REF!</definedName>
    <definedName name="복토17">#REF!</definedName>
    <definedName name="복토18" localSheetId="5">#REF!</definedName>
    <definedName name="복토18">#REF!</definedName>
    <definedName name="복토9" localSheetId="5">#REF!</definedName>
    <definedName name="복토9">#REF!</definedName>
    <definedName name="복토물" localSheetId="5">#REF!</definedName>
    <definedName name="복토물">#REF!</definedName>
    <definedName name="복토진" localSheetId="5">#REF!</definedName>
    <definedName name="복토진">#REF!</definedName>
    <definedName name="복토클" localSheetId="5">#REF!</definedName>
    <definedName name="복토클">#REF!</definedName>
    <definedName name="본관구경" localSheetId="5">#REF!</definedName>
    <definedName name="본관구경">#REF!</definedName>
    <definedName name="본관데이터" localSheetId="5">#REF!</definedName>
    <definedName name="본관데이터">#REF!</definedName>
    <definedName name="본관분기공사비1" localSheetId="5">#REF!</definedName>
    <definedName name="본관분기공사비1">#REF!</definedName>
    <definedName name="본동경비" localSheetId="5">#REF!</definedName>
    <definedName name="본동경비">#REF!</definedName>
    <definedName name="본동계" localSheetId="5">#REF!</definedName>
    <definedName name="본동계">#REF!</definedName>
    <definedName name="본동노무" localSheetId="5">#REF!</definedName>
    <definedName name="본동노무">#REF!</definedName>
    <definedName name="본동재료" localSheetId="5">#REF!</definedName>
    <definedName name="본동재료">#REF!</definedName>
    <definedName name="본문" localSheetId="5">#REF!</definedName>
    <definedName name="본문">#REF!</definedName>
    <definedName name="本社合計_本社集計_List" localSheetId="5">#REF!</definedName>
    <definedName name="本社合計_本社集計_List">#REF!</definedName>
    <definedName name="본선거리" localSheetId="5">#REF!</definedName>
    <definedName name="본선거리">#REF!</definedName>
    <definedName name="본선연장" localSheetId="5">#REF!</definedName>
    <definedName name="본선연장">#REF!</definedName>
    <definedName name="본선차도폭" localSheetId="5">#REF!</definedName>
    <definedName name="본선차도폭">#REF!</definedName>
    <definedName name="본선포장" localSheetId="5">#REF!</definedName>
    <definedName name="본선포장">#REF!</definedName>
    <definedName name="본선확폭구간" localSheetId="5">#REF!</definedName>
    <definedName name="본선확폭구간">#REF!</definedName>
    <definedName name="본체토공수량집계표" localSheetId="5">ErrorHandler_1</definedName>
    <definedName name="본체토공수량집계표">ErrorHandler_1</definedName>
    <definedName name="볼트" localSheetId="5">#REF!</definedName>
    <definedName name="볼트">#REF!</definedName>
    <definedName name="볼트너트" localSheetId="5">#REF!</definedName>
    <definedName name="볼트너트">#REF!</definedName>
    <definedName name="봄가을" localSheetId="5">#REF!</definedName>
    <definedName name="봄가을">#REF!</definedName>
    <definedName name="봉구" localSheetId="5">CHOOSE(#REF!,총괄수량표!공무1과,총괄수량표!공무2과)</definedName>
    <definedName name="봉구">CHOOSE(#REF!,[0]!공무1과,[0]!공무2과)</definedName>
    <definedName name="봉식결재란" hidden="1">{#N/A,#N/A,FALSE,"손익표지";#N/A,#N/A,FALSE,"손익계산";#N/A,#N/A,FALSE,"일반관리비";#N/A,#N/A,FALSE,"영업외수익";#N/A,#N/A,FALSE,"영업외비용";#N/A,#N/A,FALSE,"매출액";#N/A,#N/A,FALSE,"요약손익";#N/A,#N/A,FALSE,"요약대차";#N/A,#N/A,FALSE,"매출채권현황";#N/A,#N/A,FALSE,"매출채권명세"}</definedName>
    <definedName name="봉합" localSheetId="5">#REF!</definedName>
    <definedName name="봉합">#REF!</definedName>
    <definedName name="부" localSheetId="5">#REF!</definedName>
    <definedName name="부">#REF!</definedName>
    <definedName name="부____대____공" localSheetId="5">#REF!</definedName>
    <definedName name="부____대____공">#REF!</definedName>
    <definedName name="부__가___가__치__세" localSheetId="5">#REF!</definedName>
    <definedName name="부__가___가__치__세">#REF!</definedName>
    <definedName name="부1" localSheetId="5">#REF!</definedName>
    <definedName name="부1">#REF!</definedName>
    <definedName name="부15" localSheetId="5">#REF!</definedName>
    <definedName name="부15">#REF!</definedName>
    <definedName name="부가" localSheetId="5">#REF!</definedName>
    <definedName name="부가">#REF!</definedName>
    <definedName name="부가2" localSheetId="5">#REF!</definedName>
    <definedName name="부가2">#REF!</definedName>
    <definedName name="부가3" localSheetId="5">#REF!</definedName>
    <definedName name="부가3">#REF!</definedName>
    <definedName name="부가가치세" localSheetId="5">#REF!</definedName>
    <definedName name="부가가치세">#REF!</definedName>
    <definedName name="附加價値稅" localSheetId="5">#REF!</definedName>
    <definedName name="附加價値稅">#REF!</definedName>
    <definedName name="부가가치세_산식" localSheetId="5">#REF!</definedName>
    <definedName name="부가가치세_산식">#REF!</definedName>
    <definedName name="부가가치세1" localSheetId="5">#REF!</definedName>
    <definedName name="부가가치세1">#REF!</definedName>
    <definedName name="부가가치세요율" localSheetId="5">#REF!</definedName>
    <definedName name="부가가치세요율">#REF!</definedName>
    <definedName name="부가가치세요율_변경" localSheetId="5">#REF!</definedName>
    <definedName name="부가가치세요율_변경">#REF!</definedName>
    <definedName name="부가가치표" localSheetId="5">#REF!</definedName>
    <definedName name="부가가치표">#REF!</definedName>
    <definedName name="부가세" localSheetId="5">#REF!</definedName>
    <definedName name="부가세">#REF!</definedName>
    <definedName name="부경비금액" localSheetId="5">#REF!</definedName>
    <definedName name="부경비금액">#REF!</definedName>
    <definedName name="부경비단가" localSheetId="5">#REF!</definedName>
    <definedName name="부경비단가">#REF!</definedName>
    <definedName name="부곡의왕">#N/A</definedName>
    <definedName name="부노무비금액" localSheetId="5">#REF!</definedName>
    <definedName name="부노무비금액">#REF!</definedName>
    <definedName name="부노무비단가" localSheetId="5">#REF!</definedName>
    <definedName name="부노무비단가">#REF!</definedName>
    <definedName name="부단수분기1001320노" localSheetId="5">#REF!</definedName>
    <definedName name="부단수분기1001320노">#REF!</definedName>
    <definedName name="부단수분기1001320재" localSheetId="5">#REF!</definedName>
    <definedName name="부단수분기1001320재">#REF!</definedName>
    <definedName name="부단수분기1002530경" localSheetId="5">#REF!</definedName>
    <definedName name="부단수분기1002530경">#REF!</definedName>
    <definedName name="부단수분기1002530노" localSheetId="5">#REF!</definedName>
    <definedName name="부단수분기1002530노">#REF!</definedName>
    <definedName name="부단수분기1004050경" localSheetId="5">#REF!</definedName>
    <definedName name="부단수분기1004050경">#REF!</definedName>
    <definedName name="부단수분기1004050노" localSheetId="5">#REF!</definedName>
    <definedName name="부단수분기1004050노">#REF!</definedName>
    <definedName name="부단수분기1501320경" localSheetId="5">#REF!</definedName>
    <definedName name="부단수분기1501320경">#REF!</definedName>
    <definedName name="부단수분기1501320노" localSheetId="5">#REF!</definedName>
    <definedName name="부단수분기1501320노">#REF!</definedName>
    <definedName name="부단수분기1502530경" localSheetId="5">#REF!</definedName>
    <definedName name="부단수분기1502530경">#REF!</definedName>
    <definedName name="부단수분기1502530노" localSheetId="5">#REF!</definedName>
    <definedName name="부단수분기1502530노">#REF!</definedName>
    <definedName name="부단수분기1504050경" localSheetId="5">#REF!</definedName>
    <definedName name="부단수분기1504050경">#REF!</definedName>
    <definedName name="부단수분기1504050노" localSheetId="5">#REF!</definedName>
    <definedName name="부단수분기1504050노">#REF!</definedName>
    <definedName name="부단수분기2001320경" localSheetId="5">#REF!</definedName>
    <definedName name="부단수분기2001320경">#REF!</definedName>
    <definedName name="부단수분기2001320노" localSheetId="5">#REF!</definedName>
    <definedName name="부단수분기2001320노">#REF!</definedName>
    <definedName name="부단수분기2002530경" localSheetId="5">#REF!</definedName>
    <definedName name="부단수분기2002530경">#REF!</definedName>
    <definedName name="부단수분기2002530노" localSheetId="5">#REF!</definedName>
    <definedName name="부단수분기2002530노">#REF!</definedName>
    <definedName name="부단수분기2004050경" localSheetId="5">#REF!</definedName>
    <definedName name="부단수분기2004050경">#REF!</definedName>
    <definedName name="부단수분기2004050노" localSheetId="5">#REF!</definedName>
    <definedName name="부단수분기2004050노">#REF!</definedName>
    <definedName name="부단수분기2501320경" localSheetId="5">#REF!</definedName>
    <definedName name="부단수분기2501320경">#REF!</definedName>
    <definedName name="부단수분기2501320노" localSheetId="5">#REF!</definedName>
    <definedName name="부단수분기2501320노">#REF!</definedName>
    <definedName name="부단수분기2502530경" localSheetId="5">#REF!</definedName>
    <definedName name="부단수분기2502530경">#REF!</definedName>
    <definedName name="부단수분기2502530노" localSheetId="5">#REF!</definedName>
    <definedName name="부단수분기2502530노">#REF!</definedName>
    <definedName name="부단수분기2504050경" localSheetId="5">#REF!</definedName>
    <definedName name="부단수분기2504050경">#REF!</definedName>
    <definedName name="부단수분기2504050노" localSheetId="5">#REF!</definedName>
    <definedName name="부단수분기2504050노">#REF!</definedName>
    <definedName name="부단수분기3001320경" localSheetId="5">#REF!</definedName>
    <definedName name="부단수분기3001320경">#REF!</definedName>
    <definedName name="부단수분기3001320노" localSheetId="5">#REF!</definedName>
    <definedName name="부단수분기3001320노">#REF!</definedName>
    <definedName name="부단수분기3002530경" localSheetId="5">#REF!</definedName>
    <definedName name="부단수분기3002530경">#REF!</definedName>
    <definedName name="부단수분기3002530노" localSheetId="5">#REF!</definedName>
    <definedName name="부단수분기3002530노">#REF!</definedName>
    <definedName name="부단수분기3004050경" localSheetId="5">#REF!</definedName>
    <definedName name="부단수분기3004050경">#REF!</definedName>
    <definedName name="부단수분기3004050노" localSheetId="5">#REF!</definedName>
    <definedName name="부단수분기3004050노">#REF!</definedName>
    <definedName name="부단수분기3501320경" localSheetId="5">#REF!</definedName>
    <definedName name="부단수분기3501320경">#REF!</definedName>
    <definedName name="부단수분기3501320노" localSheetId="5">#REF!</definedName>
    <definedName name="부단수분기3501320노">#REF!</definedName>
    <definedName name="부단수분기3502530경" localSheetId="5">#REF!</definedName>
    <definedName name="부단수분기3502530경">#REF!</definedName>
    <definedName name="부단수분기3502530노" localSheetId="5">#REF!</definedName>
    <definedName name="부단수분기3502530노">#REF!</definedName>
    <definedName name="부단수분기3504050경" localSheetId="5">#REF!</definedName>
    <definedName name="부단수분기3504050경">#REF!</definedName>
    <definedName name="부단수분기3504050노" localSheetId="5">#REF!</definedName>
    <definedName name="부단수분기3504050노">#REF!</definedName>
    <definedName name="부단수분기4001320경" localSheetId="5">#REF!</definedName>
    <definedName name="부단수분기4001320경">#REF!</definedName>
    <definedName name="부단수분기4001320노" localSheetId="5">#REF!</definedName>
    <definedName name="부단수분기4001320노">#REF!</definedName>
    <definedName name="부단수분기4002530경" localSheetId="5">#REF!</definedName>
    <definedName name="부단수분기4002530경">#REF!</definedName>
    <definedName name="부단수분기4002530노" localSheetId="5">#REF!</definedName>
    <definedName name="부단수분기4002530노">#REF!</definedName>
    <definedName name="부단수분기4004050경" localSheetId="5">#REF!</definedName>
    <definedName name="부단수분기4004050경">#REF!</definedName>
    <definedName name="부단수분기4004050노" localSheetId="5">#REF!</definedName>
    <definedName name="부단수분기4004050노">#REF!</definedName>
    <definedName name="부단수분기501320경" localSheetId="5">#REF!</definedName>
    <definedName name="부단수분기501320경">#REF!</definedName>
    <definedName name="부단수분기501320노" localSheetId="5">#REF!</definedName>
    <definedName name="부단수분기501320노">#REF!</definedName>
    <definedName name="부단수분기751320경" localSheetId="5">#REF!</definedName>
    <definedName name="부단수분기751320경">#REF!</definedName>
    <definedName name="부단수분기751320노" localSheetId="5">#REF!</definedName>
    <definedName name="부단수분기751320노">#REF!</definedName>
    <definedName name="부단수분기751320재" localSheetId="5">#REF!</definedName>
    <definedName name="부단수분기751320재">#REF!</definedName>
    <definedName name="부단수분기752530경" localSheetId="5">#REF!</definedName>
    <definedName name="부단수분기752530경">#REF!</definedName>
    <definedName name="부단수분기752530노" localSheetId="5">#REF!</definedName>
    <definedName name="부단수분기752530노">#REF!</definedName>
    <definedName name="부단수분기754050경" localSheetId="5">#REF!</definedName>
    <definedName name="부단수분기754050경">#REF!</definedName>
    <definedName name="부단수분기754050노" localSheetId="5">#REF!</definedName>
    <definedName name="부단수분기754050노">#REF!</definedName>
    <definedName name="부단수천공100" localSheetId="5">#REF!</definedName>
    <definedName name="부단수천공100">#REF!</definedName>
    <definedName name="부단수천공150" localSheetId="5">#REF!</definedName>
    <definedName name="부단수천공150">#REF!</definedName>
    <definedName name="부단수천공200" localSheetId="5">#REF!</definedName>
    <definedName name="부단수천공200">#REF!</definedName>
    <definedName name="부단수천공300" localSheetId="5">#REF!</definedName>
    <definedName name="부단수천공300">#REF!</definedName>
    <definedName name="부단수천공400" localSheetId="5">#REF!</definedName>
    <definedName name="부단수천공400">#REF!</definedName>
    <definedName name="부단수천공80" localSheetId="5">#REF!</definedName>
    <definedName name="부단수천공80">#REF!</definedName>
    <definedName name="부당초" localSheetId="5">#REF!,#REF!</definedName>
    <definedName name="부당초">#REF!,#REF!</definedName>
    <definedName name="부대" localSheetId="5">#REF!</definedName>
    <definedName name="부대">#REF!</definedName>
    <definedName name="부대1" hidden="1">{#N/A,#N/A,FALSE,"운반시간"}</definedName>
    <definedName name="부대갑지1" localSheetId="5">#REF!</definedName>
    <definedName name="부대갑지1">#REF!</definedName>
    <definedName name="부대경" localSheetId="5">#REF!</definedName>
    <definedName name="부대경">#REF!</definedName>
    <definedName name="부대공" localSheetId="5">#REF!</definedName>
    <definedName name="부대공">#REF!</definedName>
    <definedName name="부대공_집계표_제목" localSheetId="5">#REF!</definedName>
    <definedName name="부대공_집계표_제목">#REF!</definedName>
    <definedName name="부대공1" localSheetId="5">#REF!</definedName>
    <definedName name="부대공1">#REF!</definedName>
    <definedName name="부대공A1078" localSheetId="5">#REF!</definedName>
    <definedName name="부대공A1078">#REF!</definedName>
    <definedName name="부대공경" localSheetId="5">#REF!</definedName>
    <definedName name="부대공경">#REF!</definedName>
    <definedName name="부대공경비" localSheetId="5">#REF!</definedName>
    <definedName name="부대공경비">#REF!</definedName>
    <definedName name="부대공계" localSheetId="5">#REF!</definedName>
    <definedName name="부대공계">#REF!</definedName>
    <definedName name="부대공노" localSheetId="5">#REF!</definedName>
    <definedName name="부대공노">#REF!</definedName>
    <definedName name="부대공노무비" localSheetId="5">#REF!</definedName>
    <definedName name="부대공노무비">#REF!</definedName>
    <definedName name="부대공단가" localSheetId="5">#REF!</definedName>
    <definedName name="부대공단가">#REF!</definedName>
    <definedName name="부대공망" localSheetId="5">#REF!</definedName>
    <definedName name="부대공망">#REF!</definedName>
    <definedName name="부대공사" localSheetId="5" hidden="1">#REF!</definedName>
    <definedName name="부대공사" hidden="1">#REF!</definedName>
    <definedName name="부대공사집계표" localSheetId="5">#REF!</definedName>
    <definedName name="부대공사집계표">#REF!</definedName>
    <definedName name="부대공자재집게표" localSheetId="5">BlankMacro1</definedName>
    <definedName name="부대공자재집게표">BlankMacro1</definedName>
    <definedName name="부대공재" localSheetId="5">#REF!</definedName>
    <definedName name="부대공재">#REF!</definedName>
    <definedName name="부대공재료비" localSheetId="5">#REF!</definedName>
    <definedName name="부대공재료비">#REF!</definedName>
    <definedName name="부대공집계" localSheetId="5">#REF!</definedName>
    <definedName name="부대공집계">#REF!</definedName>
    <definedName name="부대공집계2" localSheetId="5">#REF!</definedName>
    <definedName name="부대공집계2">#REF!</definedName>
    <definedName name="부대공집계표" localSheetId="5">#REF!</definedName>
    <definedName name="부대공집계표">#REF!</definedName>
    <definedName name="부대공총괄수량집계" hidden="1">{#N/A,#N/A,FALSE,"2~8번"}</definedName>
    <definedName name="부대공합계" localSheetId="5">#REF!</definedName>
    <definedName name="부대공합계">#REF!</definedName>
    <definedName name="부대내역">[0]!부대내역</definedName>
    <definedName name="부대내역비교" localSheetId="5">#REF!</definedName>
    <definedName name="부대내역비교">#REF!</definedName>
    <definedName name="부대노" localSheetId="5">#REF!</definedName>
    <definedName name="부대노">#REF!</definedName>
    <definedName name="부대단가" localSheetId="5">#REF!</definedName>
    <definedName name="부대단가">#REF!</definedName>
    <definedName name="부대단가1" localSheetId="5">#REF!</definedName>
    <definedName name="부대단가1">#REF!</definedName>
    <definedName name="부대별약칭" hidden="1">{#N/A,#N/A,TRUE,"토적및재료집계";#N/A,#N/A,TRUE,"토적및재료집계";#N/A,#N/A,TRUE,"단위량"}</definedName>
    <definedName name="부대사항" localSheetId="5">#REF!</definedName>
    <definedName name="부대사항">#REF!</definedName>
    <definedName name="부대설계" localSheetId="5">#REF!</definedName>
    <definedName name="부대설계">#REF!</definedName>
    <definedName name="부대수량">[0]!부대수량</definedName>
    <definedName name="부대원가" hidden="1">{#N/A,#N/A,FALSE,"배수2"}</definedName>
    <definedName name="부대원본" hidden="1">{#N/A,#N/A,FALSE,"토공2"}</definedName>
    <definedName name="부대일반">[0]!부대일반</definedName>
    <definedName name="부대일위대가" localSheetId="5">#REF!</definedName>
    <definedName name="부대일위대가">#REF!</definedName>
    <definedName name="부대입찰" localSheetId="5">#REF!</definedName>
    <definedName name="부대입찰">#REF!</definedName>
    <definedName name="부대입찰잡비" localSheetId="5">Dlog_Show</definedName>
    <definedName name="부대입찰잡비">Dlog_Show</definedName>
    <definedName name="부대입찰품의서">[0]!부대입찰품의서</definedName>
    <definedName name="부대재" localSheetId="5">#REF!</definedName>
    <definedName name="부대재">#REF!</definedName>
    <definedName name="부대토공" hidden="1">{#N/A,#N/A,FALSE,"구조2"}</definedName>
    <definedName name="부대토공대비">[0]!부대토공대비</definedName>
    <definedName name="부들노" localSheetId="5">#REF!</definedName>
    <definedName name="부들노">#REF!</definedName>
    <definedName name="부들재" localSheetId="5">#REF!</definedName>
    <definedName name="부들재">#REF!</definedName>
    <definedName name="부변경" localSheetId="5">#REF!,#REF!</definedName>
    <definedName name="부변경">#REF!,#REF!</definedName>
    <definedName name="부산2" localSheetId="5">#REF!</definedName>
    <definedName name="부산2">#REF!</definedName>
    <definedName name="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서" localSheetId="5">#REF!</definedName>
    <definedName name="부서">#REF!</definedName>
    <definedName name="부설공" localSheetId="5">CHOOSE(#REF!,총괄수량표!공무1과,총괄수량표!공무2과)</definedName>
    <definedName name="부설공">CHOOSE(#REF!,[0]!공무1과,[0]!공무2과)</definedName>
    <definedName name="부설공경비" localSheetId="5">#REF!</definedName>
    <definedName name="부설공경비">#REF!</definedName>
    <definedName name="부설공계" localSheetId="5">#REF!</definedName>
    <definedName name="부설공계">#REF!</definedName>
    <definedName name="부설공끝" localSheetId="5">#REF!</definedName>
    <definedName name="부설공끝">#REF!</definedName>
    <definedName name="부설공노무비" localSheetId="5">#REF!</definedName>
    <definedName name="부설공노무비">#REF!</definedName>
    <definedName name="부설공시작" localSheetId="5">#REF!</definedName>
    <definedName name="부설공시작">#REF!</definedName>
    <definedName name="부설공재료비" localSheetId="5">#REF!</definedName>
    <definedName name="부설공재료비">#REF!</definedName>
    <definedName name="부설공합계" localSheetId="5">#REF!</definedName>
    <definedName name="부설공합계">#REF!</definedName>
    <definedName name="부설구경" localSheetId="5">#REF!</definedName>
    <definedName name="부설구경">#REF!</definedName>
    <definedName name="부설내역" localSheetId="5">#REF!</definedName>
    <definedName name="부설내역">#REF!</definedName>
    <definedName name="부설비" localSheetId="5">#REF!</definedName>
    <definedName name="부설비">#REF!</definedName>
    <definedName name="부설연장" localSheetId="5">#REF!</definedName>
    <definedName name="부설연장">#REF!</definedName>
    <definedName name="부설외부연장" localSheetId="5">#REF!</definedName>
    <definedName name="부설외부연장">#REF!</definedName>
    <definedName name="부설외부포장" localSheetId="5">#REF!</definedName>
    <definedName name="부설외부포장">#REF!</definedName>
    <definedName name="부속종류" localSheetId="5">#REF!</definedName>
    <definedName name="부속종류">#REF!</definedName>
    <definedName name="부속품비" localSheetId="5">#REF!</definedName>
    <definedName name="부속품비">#REF!</definedName>
    <definedName name="부스닥트" localSheetId="5">#REF!</definedName>
    <definedName name="부스닥트">#REF!</definedName>
    <definedName name="부식방지링" localSheetId="5">#REF!</definedName>
    <definedName name="부식방지링">#REF!</definedName>
    <definedName name="부연터널A1217" localSheetId="5">#REF!</definedName>
    <definedName name="부연터널A1217">#REF!</definedName>
    <definedName name="부연터널A1221" localSheetId="5">#REF!</definedName>
    <definedName name="부연터널A1221">#REF!</definedName>
    <definedName name="부원수" localSheetId="5">#REF!</definedName>
    <definedName name="부원수">#REF!</definedName>
    <definedName name="부유물질" localSheetId="5">#REF!</definedName>
    <definedName name="부유물질">#REF!</definedName>
    <definedName name="부자" localSheetId="5">#REF!</definedName>
    <definedName name="부자">#REF!</definedName>
    <definedName name="부재길이" localSheetId="5">#REF!</definedName>
    <definedName name="부재길이">#REF!</definedName>
    <definedName name="부재료비금액" localSheetId="5">#REF!</definedName>
    <definedName name="부재료비금액">#REF!</definedName>
    <definedName name="부재료비단가" localSheetId="5">#REF!</definedName>
    <definedName name="부재료비단가">#REF!</definedName>
    <definedName name="부전지" localSheetId="5" hidden="1">#REF!</definedName>
    <definedName name="부전지" hidden="1">#REF!</definedName>
    <definedName name="부지매입비" localSheetId="5">#REF!</definedName>
    <definedName name="부지매입비">#REF!</definedName>
    <definedName name="부지임대료" localSheetId="5">#REF!</definedName>
    <definedName name="부지임대료">#REF!</definedName>
    <definedName name="부직포" localSheetId="5">#REF!</definedName>
    <definedName name="부직포">#REF!</definedName>
    <definedName name="부직포노" localSheetId="5">#REF!</definedName>
    <definedName name="부직포노">#REF!</definedName>
    <definedName name="부직포재" localSheetId="5">#REF!</definedName>
    <definedName name="부직포재">#REF!</definedName>
    <definedName name="부체도로용집수정덮개단위수량" localSheetId="5">#REF!</definedName>
    <definedName name="부체도로용집수정덮개단위수량">#REF!</definedName>
    <definedName name="부토" localSheetId="5">Dlog_Show</definedName>
    <definedName name="부토">Dlog_Show</definedName>
    <definedName name="부표번호" localSheetId="5">#REF!,#REF!,#REF!,#REF!,#REF!,#REF!,#REF!,#REF!,#REF!,#REF!,#REF!,#REF!,#REF!,#REF!,#REF!,#REF!,#REF!,#REF!,#REF!,#REF!,#REF!,#REF!,#REF!,#REF!</definedName>
    <definedName name="부표번호">#REF!,#REF!,#REF!,#REF!,#REF!,#REF!,#REF!,#REF!,#REF!,#REF!,#REF!,#REF!,#REF!,#REF!,#REF!,#REF!,#REF!,#REF!,#REF!,#REF!,#REF!,#REF!,#REF!,#REF!</definedName>
    <definedName name="부플렌지" localSheetId="5">#REF!</definedName>
    <definedName name="부플렌지">#REF!</definedName>
    <definedName name="부하" localSheetId="5">#REF!</definedName>
    <definedName name="부하">#REF!</definedName>
    <definedName name="북상">#N/A</definedName>
    <definedName name="분강제" localSheetId="5">#REF!</definedName>
    <definedName name="분강제">#REF!</definedName>
    <definedName name="분개표">{"서울냉천 3차( 5. 6-7).xls","Sheet1"}</definedName>
    <definedName name="분고" localSheetId="5">#REF!</definedName>
    <definedName name="분고">#REF!</definedName>
    <definedName name="분기" localSheetId="5">#REF!</definedName>
    <definedName name="분기">#REF!</definedName>
    <definedName name="분기개소" localSheetId="5">#REF!</definedName>
    <definedName name="분기개소">#REF!</definedName>
    <definedName name="분기구경" localSheetId="5">#REF!</definedName>
    <definedName name="분기구경">#REF!</definedName>
    <definedName name="분기구경2" localSheetId="5">#REF!</definedName>
    <definedName name="분기구경2">#REF!</definedName>
    <definedName name="분기도종" localSheetId="5">#REF!</definedName>
    <definedName name="분기도종">#REF!</definedName>
    <definedName name="분기방법" localSheetId="5">#REF!</definedName>
    <definedName name="분기방법">#REF!</definedName>
    <definedName name="분기상단" localSheetId="5">#REF!</definedName>
    <definedName name="분기상단">#REF!</definedName>
    <definedName name="분기수압" localSheetId="5">#REF!</definedName>
    <definedName name="분기수압">#REF!</definedName>
    <definedName name="분기수압1" localSheetId="5">#REF!</definedName>
    <definedName name="분기수압1">#REF!</definedName>
    <definedName name="분기심도" localSheetId="5">#REF!</definedName>
    <definedName name="분기심도">#REF!</definedName>
    <definedName name="분기연장" localSheetId="5">#REF!</definedName>
    <definedName name="분기연장">#REF!</definedName>
    <definedName name="분기폭" localSheetId="5">#REF!</definedName>
    <definedName name="분기폭">#REF!</definedName>
    <definedName name="분기하단" localSheetId="5">#REF!</definedName>
    <definedName name="분기하단">#REF!</definedName>
    <definedName name="분담13" localSheetId="5">#REF!</definedName>
    <definedName name="분담13">#REF!</definedName>
    <definedName name="분담20" localSheetId="5">#REF!</definedName>
    <definedName name="분담20">#REF!</definedName>
    <definedName name="분담25" localSheetId="5">#REF!</definedName>
    <definedName name="분담25">#REF!</definedName>
    <definedName name="분담금" localSheetId="5">#REF!</definedName>
    <definedName name="분담금">#REF!</definedName>
    <definedName name="분담금계" localSheetId="5">#REF!</definedName>
    <definedName name="분담금계">#REF!</definedName>
    <definedName name="분담이행" localSheetId="5">#REF!</definedName>
    <definedName name="분담이행">#REF!</definedName>
    <definedName name="분둘레" localSheetId="5">#REF!</definedName>
    <definedName name="분둘레">#REF!</definedName>
    <definedName name="분리" localSheetId="5">#REF!</definedName>
    <definedName name="분리">#REF!</definedName>
    <definedName name="분리거리" localSheetId="5">#REF!</definedName>
    <definedName name="분리거리">#REF!</definedName>
    <definedName name="분리길이" localSheetId="5">#REF!</definedName>
    <definedName name="분리길이">#REF!</definedName>
    <definedName name="분반경" localSheetId="5">#REF!</definedName>
    <definedName name="분반경">#REF!</definedName>
    <definedName name="분배기" localSheetId="5">#REF!</definedName>
    <definedName name="분배기">#REF!</definedName>
    <definedName name="분상부체적" localSheetId="5">#REF!</definedName>
    <definedName name="분상부체적">#REF!</definedName>
    <definedName name="분석" localSheetId="5">#REF!</definedName>
    <definedName name="분석">#REF!</definedName>
    <definedName name="분석변경" hidden="1">{#N/A,#N/A,FALSE,"변경관리예산";#N/A,#N/A,FALSE,"변경장비예산";#N/A,#N/A,FALSE,"변경준설예산";#N/A,#N/A,FALSE,"변경철구예산"}</definedName>
    <definedName name="분수경" localSheetId="5">#REF!</definedName>
    <definedName name="분수경">#REF!</definedName>
    <definedName name="분수고" localSheetId="5">#REF!</definedName>
    <definedName name="분수고">#REF!</definedName>
    <definedName name="분수노" localSheetId="5">#REF!</definedName>
    <definedName name="분수노">#REF!</definedName>
    <definedName name="분수재" localSheetId="5">#REF!</definedName>
    <definedName name="분수재">#REF!</definedName>
    <definedName name="분수전연결관13" localSheetId="5">#REF!</definedName>
    <definedName name="분수전연결관13">#REF!</definedName>
    <definedName name="분수전연결관20" localSheetId="5">#REF!</definedName>
    <definedName name="분수전연결관20">#REF!</definedName>
    <definedName name="분수전연결관25" localSheetId="5">#REF!</definedName>
    <definedName name="분수전연결관25">#REF!</definedName>
    <definedName name="분수전연결관32" localSheetId="5">#REF!</definedName>
    <definedName name="분수전연결관32">#REF!</definedName>
    <definedName name="분수전연결관40" localSheetId="5">#REF!</definedName>
    <definedName name="분수전연결관40">#REF!</definedName>
    <definedName name="분수전연결관50" localSheetId="5">#REF!</definedName>
    <definedName name="분수전연결관50">#REF!</definedName>
    <definedName name="분야"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분야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전반" localSheetId="5">BlankMacro1</definedName>
    <definedName name="분전반">BlankMacro1</definedName>
    <definedName name="분전반1" localSheetId="5">BlankMacro1</definedName>
    <definedName name="분전반1">BlankMacro1</definedName>
    <definedName name="분전함신설합계" localSheetId="5">#REF!</definedName>
    <definedName name="분전함신설합계">#REF!</definedName>
    <definedName name="분종둘레" localSheetId="5">#REF!</definedName>
    <definedName name="분종둘레">#REF!</definedName>
    <definedName name="분중량" localSheetId="5">#REF!</definedName>
    <definedName name="분중량">#REF!</definedName>
    <definedName name="분체적" localSheetId="5">#REF!</definedName>
    <definedName name="분체적">#REF!</definedName>
    <definedName name="분표면적" localSheetId="5">#REF!</definedName>
    <definedName name="분표면적">#REF!</definedName>
    <definedName name="분할" localSheetId="5">#REF!</definedName>
    <definedName name="분할">#REF!</definedName>
    <definedName name="불도우저" localSheetId="5">#REF!</definedName>
    <definedName name="불도우저">#REF!</definedName>
    <definedName name="불도우저_무한궤도_19TON" localSheetId="5">#REF!</definedName>
    <definedName name="불도우저_무한궤도_19TON">#REF!</definedName>
    <definedName name="불도우저10토사경비" localSheetId="5">#REF!</definedName>
    <definedName name="불도우저10토사경비">#REF!</definedName>
    <definedName name="불도우저10토사계" localSheetId="5">#REF!</definedName>
    <definedName name="불도우저10토사계">#REF!</definedName>
    <definedName name="불도우저10토사노무비" localSheetId="5">#REF!</definedName>
    <definedName name="불도우저10토사노무비">#REF!</definedName>
    <definedName name="불도우저10토사재료비" localSheetId="5">#REF!</definedName>
    <definedName name="불도우저10토사재료비">#REF!</definedName>
    <definedName name="불도우저19토사경비" localSheetId="5">#REF!</definedName>
    <definedName name="불도우저19토사경비">#REF!</definedName>
    <definedName name="불도우저19토사계" localSheetId="5">#REF!</definedName>
    <definedName name="불도우저19토사계">#REF!</definedName>
    <definedName name="불도우저19토사노무비" localSheetId="5">#REF!</definedName>
    <definedName name="불도우저19토사노무비">#REF!</definedName>
    <definedName name="불도우저19토사재료비" localSheetId="5">#REF!</definedName>
    <definedName name="불도우저19토사재료비">#REF!</definedName>
    <definedName name="불도우저32토사경비" localSheetId="5">#REF!</definedName>
    <definedName name="불도우저32토사경비">#REF!</definedName>
    <definedName name="불도우저32토사계" localSheetId="5">#REF!</definedName>
    <definedName name="불도우저32토사계">#REF!</definedName>
    <definedName name="불도우저32토사노무비" localSheetId="5">#REF!</definedName>
    <definedName name="불도우저32토사노무비">#REF!</definedName>
    <definedName name="불도우저32토사재료비" localSheetId="5">#REF!</definedName>
    <definedName name="불도우저32토사재료비">#REF!</definedName>
    <definedName name="불도자15경" localSheetId="5">#REF!</definedName>
    <definedName name="불도자15경">#REF!</definedName>
    <definedName name="불도자15노무" localSheetId="5">#REF!</definedName>
    <definedName name="불도자15노무">#REF!</definedName>
    <definedName name="불도자15재료" localSheetId="5">#REF!</definedName>
    <definedName name="불도자15재료">#REF!</definedName>
    <definedName name="붉은병꽃" localSheetId="5">#REF!</definedName>
    <definedName name="붉은병꽃">#REF!</definedName>
    <definedName name="붙임자료" hidden="1">{"'정산내역서'!$A$1:$I$35","'정산서(절.성토부)'!$A$1:$Q$17","'정산서(교량부)'!$A$1:$Q$84","'총괄표'!$A$1:$M$12","'시행현황'!$A$1:$G$12","'표지'!$A$1:$N$27","'정산서(절.성토부)'!$A$3:$Q$7"}</definedName>
    <definedName name="뷰" hidden="1">{#N/A,#N/A,FALSE,"단가표지"}</definedName>
    <definedName name="브02간재구조물" localSheetId="5">#REF!</definedName>
    <definedName name="브02간재구조물">#REF!</definedName>
    <definedName name="브02노무" localSheetId="5">#REF!</definedName>
    <definedName name="브02노무">#REF!</definedName>
    <definedName name="브02노무야간" localSheetId="5">#REF!</definedName>
    <definedName name="브02노무야간">#REF!</definedName>
    <definedName name="브02손료" localSheetId="5">#REF!</definedName>
    <definedName name="브02손료">#REF!</definedName>
    <definedName name="브04간재구조물" localSheetId="5">#REF!</definedName>
    <definedName name="브04간재구조물">#REF!</definedName>
    <definedName name="브04노무" localSheetId="5">#REF!</definedName>
    <definedName name="브04노무">#REF!</definedName>
    <definedName name="브04노무야간" localSheetId="5">#REF!</definedName>
    <definedName name="브04노무야간">#REF!</definedName>
    <definedName name="브04손료" localSheetId="5">#REF!</definedName>
    <definedName name="브04손료">#REF!</definedName>
    <definedName name="브라켓1" localSheetId="5">#REF!</definedName>
    <definedName name="브라켓1">#REF!</definedName>
    <definedName name="브라켓2" localSheetId="5">#REF!</definedName>
    <definedName name="브라켓2">#REF!</definedName>
    <definedName name="브라켓3" localSheetId="5">#REF!</definedName>
    <definedName name="브라켓3">#REF!</definedName>
    <definedName name="브라켓길이1" localSheetId="5">#REF!</definedName>
    <definedName name="브라켓길이1">#REF!</definedName>
    <definedName name="브라켓길이2" localSheetId="5">#REF!</definedName>
    <definedName name="브라켓길이2">#REF!</definedName>
    <definedName name="브라켓높이1" localSheetId="5">#REF!</definedName>
    <definedName name="브라켓높이1">#REF!</definedName>
    <definedName name="브라켓높이2" localSheetId="5">#REF!</definedName>
    <definedName name="브라켓높이2">#REF!</definedName>
    <definedName name="브라켓폭" localSheetId="5">#REF!</definedName>
    <definedName name="브라켓폭">#REF!</definedName>
    <definedName name="브레이드" localSheetId="5">#REF!</definedName>
    <definedName name="브레이드">#REF!</definedName>
    <definedName name="브레이카치즐" localSheetId="5">#REF!</definedName>
    <definedName name="브레이카치즐">#REF!</definedName>
    <definedName name="브이c" localSheetId="5">#REF!</definedName>
    <definedName name="브이c">#REF!</definedName>
    <definedName name="블레이드" localSheetId="5">#REF!</definedName>
    <definedName name="블레이드">#REF!</definedName>
    <definedName name="블록H" localSheetId="5">#REF!</definedName>
    <definedName name="블록H">#REF!</definedName>
    <definedName name="블록V" localSheetId="5">#REF!</definedName>
    <definedName name="블록V">#REF!</definedName>
    <definedName name="비" localSheetId="5">#REF!</definedName>
    <definedName name="비">#REF!</definedName>
    <definedName name="비______목" localSheetId="5">#REF!</definedName>
    <definedName name="비______목">#REF!</definedName>
    <definedName name="비___계___공" localSheetId="5">#REF!</definedName>
    <definedName name="비___계___공">#REF!</definedName>
    <definedName name="비___목" localSheetId="5">#REF!</definedName>
    <definedName name="비___목">#REF!</definedName>
    <definedName name="비_계_공" localSheetId="5">#REF!</definedName>
    <definedName name="비_계_공">#REF!</definedName>
    <definedName name="비01168" localSheetId="5">#REF!</definedName>
    <definedName name="비01168">#REF!</definedName>
    <definedName name="비05061" localSheetId="5">#REF!</definedName>
    <definedName name="비05061">#REF!</definedName>
    <definedName name="비05083" localSheetId="5">#REF!</definedName>
    <definedName name="비05083">#REF!</definedName>
    <definedName name="비05094" localSheetId="5">#REF!</definedName>
    <definedName name="비05094">#REF!</definedName>
    <definedName name="비05112" localSheetId="5">#REF!</definedName>
    <definedName name="비05112">#REF!</definedName>
    <definedName name="비05130" localSheetId="5">#REF!</definedName>
    <definedName name="비05130">#REF!</definedName>
    <definedName name="비05157" localSheetId="5">#REF!</definedName>
    <definedName name="비05157">#REF!</definedName>
    <definedName name="비05170" localSheetId="5">#REF!</definedName>
    <definedName name="비05170">#REF!</definedName>
    <definedName name="비05191" localSheetId="5">#REF!</definedName>
    <definedName name="비05191">#REF!</definedName>
    <definedName name="비1" localSheetId="5">#REF!</definedName>
    <definedName name="비1">#REF!</definedName>
    <definedName name="비2" localSheetId="5">#REF!</definedName>
    <definedName name="비2">#REF!</definedName>
    <definedName name="비3" localSheetId="5">#REF!</definedName>
    <definedName name="비3">#REF!</definedName>
    <definedName name="비4" localSheetId="5">#REF!</definedName>
    <definedName name="비4">#REF!</definedName>
    <definedName name="비5" localSheetId="5">#REF!</definedName>
    <definedName name="비5">#REF!</definedName>
    <definedName name="비6" localSheetId="5">#REF!</definedName>
    <definedName name="비6">#REF!</definedName>
    <definedName name="비겁" localSheetId="5" hidden="1">#REF!</definedName>
    <definedName name="비겁" hidden="1">#REF!</definedName>
    <definedName name="비게" localSheetId="5">#REF!</definedName>
    <definedName name="비게">#REF!</definedName>
    <definedName name="비게수량" localSheetId="5">#REF!</definedName>
    <definedName name="비게수량">#REF!</definedName>
    <definedName name="비계" localSheetId="5">#REF!</definedName>
    <definedName name="비계">#REF!</definedName>
    <definedName name="비계1" localSheetId="5">#REF!</definedName>
    <definedName name="비계1">#REF!</definedName>
    <definedName name="비계2" localSheetId="5">#REF!</definedName>
    <definedName name="비계2">#REF!</definedName>
    <definedName name="비계A" localSheetId="5">#REF!</definedName>
    <definedName name="비계A">#REF!</definedName>
    <definedName name="비계B" localSheetId="5">#REF!</definedName>
    <definedName name="비계B">#REF!</definedName>
    <definedName name="비계C" localSheetId="5">#REF!</definedName>
    <definedName name="비계C">#REF!</definedName>
    <definedName name="비계D" localSheetId="5">#REF!</definedName>
    <definedName name="비계D">#REF!</definedName>
    <definedName name="비계공" localSheetId="5">#REF!</definedName>
    <definedName name="비계공">#REF!</definedName>
    <definedName name="비계공001" localSheetId="5">#REF!</definedName>
    <definedName name="비계공001">#REF!</definedName>
    <definedName name="비계공002" localSheetId="5">#REF!</definedName>
    <definedName name="비계공002">#REF!</definedName>
    <definedName name="비계공011" localSheetId="5">#REF!</definedName>
    <definedName name="비계공011">#REF!</definedName>
    <definedName name="비계공012" localSheetId="5">#REF!</definedName>
    <definedName name="비계공012">#REF!</definedName>
    <definedName name="비계공982" localSheetId="5">#REF!</definedName>
    <definedName name="비계공982">#REF!</definedName>
    <definedName name="비계공991" localSheetId="5">#REF!</definedName>
    <definedName name="비계공991">#REF!</definedName>
    <definedName name="비계공992" localSheetId="5">#REF!</definedName>
    <definedName name="비계공992">#REF!</definedName>
    <definedName name="비계공단가" localSheetId="5">#REF!</definedName>
    <definedName name="비계공단가">#REF!</definedName>
    <definedName name="비계노" localSheetId="5">#REF!</definedName>
    <definedName name="비계노">#REF!</definedName>
    <definedName name="비계량" localSheetId="5">#REF!</definedName>
    <definedName name="비계량">#REF!</definedName>
    <definedName name="비계목" localSheetId="5">#REF!</definedName>
    <definedName name="비계목">#REF!</definedName>
    <definedName name="비계수량" localSheetId="5">#REF!</definedName>
    <definedName name="비계수량">#REF!</definedName>
    <definedName name="비계재" localSheetId="5">#REF!</definedName>
    <definedName name="비계재">#REF!</definedName>
    <definedName name="비고" localSheetId="5">#REF!</definedName>
    <definedName name="비고">#REF!</definedName>
    <definedName name="비교" localSheetId="5">BlankMacro1</definedName>
    <definedName name="비교">BlankMacro1</definedName>
    <definedName name="비교경비" localSheetId="5">[4]산정표!#REF!</definedName>
    <definedName name="비교경비">[4]산정표!#REF!</definedName>
    <definedName name="비교기계" localSheetId="5">[4]산정표!#REF!</definedName>
    <definedName name="비교기계">[4]산정표!#REF!</definedName>
    <definedName name="비교노임" localSheetId="5">[4]산정표!#REF!</definedName>
    <definedName name="비교노임">[4]산정표!#REF!</definedName>
    <definedName name="비교일" localSheetId="5">#REF!</definedName>
    <definedName name="비교일">#REF!</definedName>
    <definedName name="비교표" localSheetId="5">#REF!</definedName>
    <definedName name="비교표">#REF!</definedName>
    <definedName name="비닐" localSheetId="5">#REF!</definedName>
    <definedName name="비닐">#REF!</definedName>
    <definedName name="비료" localSheetId="5">#REF!</definedName>
    <definedName name="비료">#REF!</definedName>
    <definedName name="비목" localSheetId="5">#REF!</definedName>
    <definedName name="비목">#REF!</definedName>
    <definedName name="비목1" localSheetId="5">#REF!</definedName>
    <definedName name="비목1">#REF!</definedName>
    <definedName name="비목2" localSheetId="5">#REF!</definedName>
    <definedName name="비목2">#REF!</definedName>
    <definedName name="비목3" localSheetId="5">#REF!</definedName>
    <definedName name="비목3">#REF!</definedName>
    <definedName name="비목4" localSheetId="5">#REF!</definedName>
    <definedName name="비목4">#REF!</definedName>
    <definedName name="비목군분류표" localSheetId="5">#REF!</definedName>
    <definedName name="비목군분류표">#REF!</definedName>
    <definedName name="비목출력" localSheetId="5">#REF!</definedName>
    <definedName name="비목출력">#REF!</definedName>
    <definedName name="비비" localSheetId="5">#REF!</definedName>
    <definedName name="비비">#REF!</definedName>
    <definedName name="비비비" localSheetId="5">#REF!</definedName>
    <definedName name="비비비">#REF!</definedName>
    <definedName name="비비비비" localSheetId="5">#REF!</definedName>
    <definedName name="비비비비">#REF!</definedName>
    <definedName name="비비추" localSheetId="5">#REF!</definedName>
    <definedName name="비비추">#REF!</definedName>
    <definedName name="비상부하계산">#N/A</definedName>
    <definedName name="비설" localSheetId="5">BlankMacro1</definedName>
    <definedName name="비설">BlankMacro1</definedName>
    <definedName name="비세척모래" localSheetId="5">#REF!</definedName>
    <definedName name="비세척모래">#REF!</definedName>
    <definedName name="비세척모래합계" localSheetId="5">#REF!</definedName>
    <definedName name="비세척모래합계">#REF!</definedName>
    <definedName name="비원" localSheetId="5">#REF!</definedName>
    <definedName name="비원">#REF!</definedName>
    <definedName name="비율" localSheetId="5">#REF!</definedName>
    <definedName name="비율">#REF!</definedName>
    <definedName name="비이이이잉" localSheetId="5">#REF!</definedName>
    <definedName name="비이이이잉">#REF!</definedName>
    <definedName name="비장" localSheetId="5">#REF!</definedName>
    <definedName name="비장">#REF!</definedName>
    <definedName name="비중">0.625</definedName>
    <definedName name="비중1" localSheetId="5">#REF!</definedName>
    <definedName name="비중1">#REF!</definedName>
    <definedName name="비투" localSheetId="5">#REF!</definedName>
    <definedName name="비투">#REF!</definedName>
    <definedName name="비틀림모멘트" localSheetId="5">#REF!</definedName>
    <definedName name="비틀림모멘트">#REF!</definedName>
    <definedName name="비포장일반" localSheetId="5">#REF!</definedName>
    <definedName name="비포장일반">#REF!</definedName>
    <definedName name="비포장협소" localSheetId="5">#REF!</definedName>
    <definedName name="비포장협소">#REF!</definedName>
    <definedName name="빈칸" localSheetId="5" hidden="1">#REF!</definedName>
    <definedName name="빈칸" hidden="1">#REF!</definedName>
    <definedName name="빌딩통합관리" localSheetId="5">[11]!BlankMacro1</definedName>
    <definedName name="빌딩통합관리">[11]!BlankMacro1</definedName>
    <definedName name="빌딩통합관리3" localSheetId="5">[11]!BlankMacro1</definedName>
    <definedName name="빌딩통합관리3">[11]!BlankMacro1</definedName>
    <definedName name="빔간격" localSheetId="5">#REF!</definedName>
    <definedName name="빔간격">#REF!</definedName>
    <definedName name="빔높이" localSheetId="5">#REF!</definedName>
    <definedName name="빔높이">#REF!</definedName>
    <definedName name="빔제작단가개정표준도적용" hidden="1">{"'자리배치도'!$AG$1:$CI$28"}</definedName>
    <definedName name="빗물받이1" localSheetId="5">#REF!</definedName>
    <definedName name="빗물받이1">#REF!</definedName>
    <definedName name="빗물받이2" localSheetId="5">#REF!</definedName>
    <definedName name="빗물받이2">#REF!</definedName>
    <definedName name="빗물받이연터" localSheetId="5">#REF!</definedName>
    <definedName name="빗물받이연터">#REF!</definedName>
    <definedName name="빼기" localSheetId="5">#REF!</definedName>
    <definedName name="빼기">#REF!</definedName>
    <definedName name="빽업" localSheetId="5">#REF!</definedName>
    <definedName name="빽업">#REF!</definedName>
    <definedName name="뿌리돌림보통이눕" localSheetId="5">#REF!</definedName>
    <definedName name="뿌리돌림보통이눕">#REF!</definedName>
    <definedName name="뿌리돌림보통인부" localSheetId="5">#REF!</definedName>
    <definedName name="뿌리돌림보통인부">#REF!</definedName>
    <definedName name="뿌리돌림조경공" localSheetId="5">#REF!</definedName>
    <definedName name="뿌리돌림조경공">#REF!</definedName>
    <definedName name="삐1" localSheetId="5">#REF!</definedName>
    <definedName name="삐1">#REF!</definedName>
    <definedName name="삐2" localSheetId="5">#REF!</definedName>
    <definedName name="삐2">#REF!</definedName>
    <definedName name="삐3" localSheetId="5">#REF!</definedName>
    <definedName name="삐3">#REF!</definedName>
    <definedName name="삐4" localSheetId="5">#REF!</definedName>
    <definedName name="삐4">#REF!</definedName>
    <definedName name="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ㅂ" localSheetId="5">BLCH</definedName>
    <definedName name="ㅄㅂ">BLCH</definedName>
    <definedName name="ㅅ" localSheetId="5">#REF!</definedName>
    <definedName name="ㅅ">#REF!</definedName>
    <definedName name="ㅅ1" localSheetId="5">#REF!</definedName>
    <definedName name="ㅅ1">#REF!</definedName>
    <definedName name="ㅅ2" localSheetId="5">#REF!</definedName>
    <definedName name="ㅅ2">#REF!</definedName>
    <definedName name="ㅅ3" localSheetId="5">#REF!</definedName>
    <definedName name="ㅅ3">#REF!</definedName>
    <definedName name="ㅅ4" localSheetId="5">#REF!</definedName>
    <definedName name="ㅅ4">#REF!</definedName>
    <definedName name="ㅅ436">#N/A</definedName>
    <definedName name="ㅅㄱㄳㅎ" localSheetId="5">#REF!</definedName>
    <definedName name="ㅅㄱㄳㅎ">#REF!</definedName>
    <definedName name="ㅅㄱㄷ" localSheetId="5">#REF!</definedName>
    <definedName name="ㅅㄱㄷ">#REF!</definedName>
    <definedName name="ㅅㄱㄷㅅㅈㄷ" localSheetId="5">BLCH</definedName>
    <definedName name="ㅅㄱㄷㅅㅈㄷ">BLCH</definedName>
    <definedName name="ㅅㄱㄷㅈㄳㄷ" localSheetId="5">#REF!</definedName>
    <definedName name="ㅅㄱㄷㅈㄳㄷ">#REF!</definedName>
    <definedName name="ㅅㄱㅈ" localSheetId="5" hidden="1">#REF!</definedName>
    <definedName name="ㅅㄱㅈ" hidden="1">#REF!</definedName>
    <definedName name="ㅅ교" localSheetId="5">BlankMacro1</definedName>
    <definedName name="ㅅ교">BlankMacro1</definedName>
    <definedName name="ㅅ굲유" hidden="1">{#N/A,#N/A,FALSE,"조골재"}</definedName>
    <definedName name="ㅅㄳ" localSheetId="5">#REF!</definedName>
    <definedName name="ㅅㄳ">#REF!</definedName>
    <definedName name="ㅅㄳ4534" localSheetId="5">BLCH</definedName>
    <definedName name="ㅅㄳ4534">BLCH</definedName>
    <definedName name="ㅅㄳㄱ" localSheetId="5">#REF!</definedName>
    <definedName name="ㅅㄳㄱ">#REF!</definedName>
    <definedName name="ㅅㄳㅄㅅㄱ" localSheetId="5">#REF!</definedName>
    <definedName name="ㅅㄳㅄㅅㄱ">#REF!</definedName>
    <definedName name="ㅅㄷㄱㅈㅅㄷㄱㅈ" localSheetId="5">#REF!</definedName>
    <definedName name="ㅅㄷㄱㅈㅅㄷㄱㅈ">#REF!</definedName>
    <definedName name="ㅅㄷ교ㅛ" localSheetId="5">BLCH</definedName>
    <definedName name="ㅅㄷ교ㅛ">BLCH</definedName>
    <definedName name="ㅅㄷㄷㄱㄷㄴ죠" localSheetId="5">#REF!</definedName>
    <definedName name="ㅅㄷㄷㄱㄷㄴ죠">#REF!</definedName>
    <definedName name="ㅅ뎌" localSheetId="5">BLCH</definedName>
    <definedName name="ㅅ뎌">BLCH</definedName>
    <definedName name="ㅅ됴쇼교" localSheetId="5">#REF!</definedName>
    <definedName name="ㅅ됴쇼교">#REF!</definedName>
    <definedName name="ㅅㅂ쇼ㅛ" localSheetId="5">#REF!</definedName>
    <definedName name="ㅅㅂ쇼ㅛ">#REF!</definedName>
    <definedName name="ㅅㅅ" localSheetId="5" hidden="1">#REF!</definedName>
    <definedName name="ㅅㅅ" hidden="1">#REF!</definedName>
    <definedName name="ㅅㅅㄳㅅㅅㅂ" localSheetId="5">#REF!</definedName>
    <definedName name="ㅅㅅㄳㅅㅅㅂ">#REF!</definedName>
    <definedName name="ㅅㅅㅅ" localSheetId="5">#REF!</definedName>
    <definedName name="ㅅㅅㅅ">#REF!</definedName>
    <definedName name="ㅅㅅㅅㅅ" localSheetId="5">BlankMacro1</definedName>
    <definedName name="ㅅㅅㅅㅅ">BlankMacro1</definedName>
    <definedName name="ㅅㅅㅅㅅㄳ" localSheetId="5">#REF!</definedName>
    <definedName name="ㅅㅅㅅㅅㄳ">#REF!</definedName>
    <definedName name="ㅅㅅㅅㅅㅅ" localSheetId="5">#REF!</definedName>
    <definedName name="ㅅㅅㅅㅅㅅ">#REF!</definedName>
    <definedName name="ㅅㅅㅅㅅㅅㅅㅅㅅㅅㅅㅅㅅㅅㅅㅅㅅㅅㅅㅅㅅ" localSheetId="5">BlankMacro1</definedName>
    <definedName name="ㅅㅅㅅㅅㅅㅅㅅㅅㅅㅅㅅㅅㅅㅅㅅㅅㅅㅅㅅㅅ">BlankMacro1</definedName>
    <definedName name="ㅅㅅㅆㅆㅆ" hidden="1">{#N/A,#N/A,FALSE,"표지"}</definedName>
    <definedName name="ㅅ석축공" localSheetId="5">#REF!</definedName>
    <definedName name="ㅅ석축공">#REF!</definedName>
    <definedName name="ㅅㅈ" localSheetId="5">#REF!</definedName>
    <definedName name="ㅅㅈ">#REF!</definedName>
    <definedName name="ㅅㅈㄷㄳㅂㅄ" localSheetId="5">#REF!</definedName>
    <definedName name="ㅅㅈㄷㄳㅂㅄ">#REF!</definedName>
    <definedName name="ㅅㅍ" localSheetId="5">#REF!</definedName>
    <definedName name="ㅅㅍ">#REF!</definedName>
    <definedName name="ㅅㅎ" localSheetId="5">#REF!</definedName>
    <definedName name="ㅅㅎ">#REF!</definedName>
    <definedName name="ㅅㅎㄱㄷㅅㄷㄱ" hidden="1">{#N/A,#N/A,FALSE,"표지목차"}</definedName>
    <definedName name="ㅅ홀ㄷ" hidden="1">{#N/A,#N/A,FALSE,"골재소요량";#N/A,#N/A,FALSE,"골재소요량"}</definedName>
    <definedName name="ㅅ효" localSheetId="5">BlankMacro1</definedName>
    <definedName name="ㅅ효">BlankMacro1</definedName>
    <definedName name="ㅅ휴" localSheetId="5">#REF!</definedName>
    <definedName name="ㅅ휴">#REF!</definedName>
    <definedName name="ㅅ휴ㅠ" localSheetId="5">#REF!</definedName>
    <definedName name="ㅅ휴ㅠ">#REF!</definedName>
    <definedName name="사" localSheetId="5">#REF!</definedName>
    <definedName name="사">#REF!</definedName>
    <definedName name="사._기관차고_안전_FENCE_설치" localSheetId="5">#REF!</definedName>
    <definedName name="사._기관차고_안전_FENCE_설치">#REF!</definedName>
    <definedName name="사__급___자__재__비" localSheetId="5">#REF!</definedName>
    <definedName name="사__급___자__재__비">#REF!</definedName>
    <definedName name="사1" localSheetId="5">#REF!</definedName>
    <definedName name="사1">#REF!</definedName>
    <definedName name="사1사1" localSheetId="5">#REF!</definedName>
    <definedName name="사1사1">#REF!</definedName>
    <definedName name="사1사1사1" localSheetId="5">#REF!</definedName>
    <definedName name="사1사1사1">#REF!</definedName>
    <definedName name="사1사1사1사1" localSheetId="5">#REF!</definedName>
    <definedName name="사1사1사1사1">#REF!</definedName>
    <definedName name="사2" localSheetId="5">#REF!</definedName>
    <definedName name="사2">#REF!</definedName>
    <definedName name="사22" localSheetId="5">#REF!</definedName>
    <definedName name="사22">#REF!</definedName>
    <definedName name="사2사2" localSheetId="5">#REF!</definedName>
    <definedName name="사2사2">#REF!</definedName>
    <definedName name="사2사2사2" localSheetId="5">#REF!</definedName>
    <definedName name="사2사2사2">#REF!</definedName>
    <definedName name="사2사2사2사2" localSheetId="5">#REF!</definedName>
    <definedName name="사2사2사2사2">#REF!</definedName>
    <definedName name="사3" localSheetId="5">#REF!</definedName>
    <definedName name="사3">#REF!</definedName>
    <definedName name="사3사3" localSheetId="5">#REF!</definedName>
    <definedName name="사3사3">#REF!</definedName>
    <definedName name="사3사3사3" localSheetId="5">#REF!</definedName>
    <definedName name="사3사3사3">#REF!</definedName>
    <definedName name="사3사3사3사3" localSheetId="5">#REF!</definedName>
    <definedName name="사3사3사3사3">#REF!</definedName>
    <definedName name="사각" localSheetId="5">#REF!</definedName>
    <definedName name="사각">#REF!</definedName>
    <definedName name="사각수로관" localSheetId="5">#REF!</definedName>
    <definedName name="사각수로관">#REF!</definedName>
    <definedName name="사각정자" localSheetId="5">#REF!</definedName>
    <definedName name="사각정자">#REF!</definedName>
    <definedName name="사고석" localSheetId="5">#REF!</definedName>
    <definedName name="사고석">#REF!</definedName>
    <definedName name="사공_배포함" localSheetId="5">#REF!</definedName>
    <definedName name="사공_배포함">#REF!</definedName>
    <definedName name="사공구기계경비" localSheetId="5">#REF!</definedName>
    <definedName name="사공구기계경비">#REF!</definedName>
    <definedName name="사공구부가가치세" localSheetId="5">#REF!</definedName>
    <definedName name="사공구부가가치세">#REF!</definedName>
    <definedName name="사공구직영비" localSheetId="5">#REF!</definedName>
    <definedName name="사공구직영비">#REF!</definedName>
    <definedName name="사공구직접노무비" localSheetId="5">#REF!</definedName>
    <definedName name="사공구직접노무비">#REF!</definedName>
    <definedName name="사공구직접재료비" localSheetId="5">#REF!</definedName>
    <definedName name="사공구직접재료비">#REF!</definedName>
    <definedName name="사급" localSheetId="5">#REF!</definedName>
    <definedName name="사급">#REF!</definedName>
    <definedName name="사급_자재대" localSheetId="5">#REF!</definedName>
    <definedName name="사급_자재대">#REF!</definedName>
    <definedName name="사급단가" localSheetId="5">#REF!</definedName>
    <definedName name="사급단가">#REF!</definedName>
    <definedName name="사급상수" localSheetId="5">#REF!</definedName>
    <definedName name="사급상수">#REF!</definedName>
    <definedName name="사급자재" localSheetId="5">#REF!</definedName>
    <definedName name="사급자재">#REF!</definedName>
    <definedName name="사급자재대" localSheetId="5">#REF!</definedName>
    <definedName name="사급자재대">#REF!</definedName>
    <definedName name="사급자재대1" localSheetId="5">#REF!</definedName>
    <definedName name="사급자재대1">#REF!</definedName>
    <definedName name="사급자재대합" localSheetId="5">#REF!</definedName>
    <definedName name="사급자재대합">#REF!</definedName>
    <definedName name="사급자재비" localSheetId="5">#REF!</definedName>
    <definedName name="사급자재비">#REF!</definedName>
    <definedName name="사급자재비1" localSheetId="5">#REF!</definedName>
    <definedName name="사급자재비1">#REF!</definedName>
    <definedName name="사급재료비" localSheetId="5">#REF!</definedName>
    <definedName name="사급재료비">#REF!</definedName>
    <definedName name="사기막골_여수천" localSheetId="5">#REF!</definedName>
    <definedName name="사기막골_여수천">#REF!</definedName>
    <definedName name="사내리">#N/A</definedName>
    <definedName name="사다리" localSheetId="5">#REF!</definedName>
    <definedName name="사다리">#REF!</definedName>
    <definedName name="사라" localSheetId="5">#REF!</definedName>
    <definedName name="사라">#REF!</definedName>
    <definedName name="사라마다" localSheetId="5">#REF!</definedName>
    <definedName name="사라마다">#REF!</definedName>
    <definedName name="사람" localSheetId="5">#REF!</definedName>
    <definedName name="사람">#REF!</definedName>
    <definedName name="사랑" localSheetId="5">#REF!</definedName>
    <definedName name="사랑">#REF!</definedName>
    <definedName name="사리도경" localSheetId="5">#REF!</definedName>
    <definedName name="사리도경">#REF!</definedName>
    <definedName name="사리도노무" localSheetId="5">#REF!</definedName>
    <definedName name="사리도노무">#REF!</definedName>
    <definedName name="사리도재료" localSheetId="5">#REF!</definedName>
    <definedName name="사리도재료">#REF!</definedName>
    <definedName name="사막" localSheetId="5">BlankMacro1</definedName>
    <definedName name="사막">BlankMacro1</definedName>
    <definedName name="사무소경" localSheetId="5">#REF!</definedName>
    <definedName name="사무소경">#REF!</definedName>
    <definedName name="사무소노" localSheetId="5">#REF!</definedName>
    <definedName name="사무소노">#REF!</definedName>
    <definedName name="사무소재" localSheetId="5">#REF!</definedName>
    <definedName name="사무소재">#REF!</definedName>
    <definedName name="사번" localSheetId="5">#REF!</definedName>
    <definedName name="사번">#REF!</definedName>
    <definedName name="사번및이름" localSheetId="5">#REF!</definedName>
    <definedName name="사번및이름">#REF!</definedName>
    <definedName name="사본" localSheetId="5">#REF!</definedName>
    <definedName name="사본">#REF!</definedName>
    <definedName name="사사" localSheetId="5">#REF!</definedName>
    <definedName name="사사">#REF!</definedName>
    <definedName name="사사사" localSheetId="5">#REF!</definedName>
    <definedName name="사사사">#REF!</definedName>
    <definedName name="사사사사" localSheetId="5">#REF!</definedName>
    <definedName name="사사사사">#REF!</definedName>
    <definedName name="사석">{"'산출근거'!$B$4:$D$8"}</definedName>
    <definedName name="사석채움" localSheetId="5">#REF!</definedName>
    <definedName name="사석채움">#REF!</definedName>
    <definedName name="사업"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사업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사업관리"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사업관리율" localSheetId="5">#REF!</definedName>
    <definedName name="사업관리율">#REF!</definedName>
    <definedName name="사업면적" localSheetId="5">#REF!</definedName>
    <definedName name="사업면적">#REF!</definedName>
    <definedName name="사업비_현황" localSheetId="5">#REF!</definedName>
    <definedName name="사업비_현황">#REF!</definedName>
    <definedName name="사업소명" localSheetId="5">#REF!</definedName>
    <definedName name="사업소명">#REF!</definedName>
    <definedName name="사업소자재" localSheetId="5">#REF!</definedName>
    <definedName name="사업소자재">#REF!</definedName>
    <definedName name="사업소주소" localSheetId="5">#REF!</definedName>
    <definedName name="사업소주소">#REF!</definedName>
    <definedName name="사업수지" localSheetId="5">BlankMacro1</definedName>
    <definedName name="사업수지">BlankMacro1</definedName>
    <definedName name="사업자등록번호" localSheetId="5">#REF!</definedName>
    <definedName name="사업자등록번호">#REF!</definedName>
    <definedName name="사용램프" localSheetId="5">'[8] 설계내역서.xlsx'!사용램프</definedName>
    <definedName name="사용램프">'[8] 설계내역서.xlsx'!사용램프</definedName>
    <definedName name="사용수량" localSheetId="5">#REF!</definedName>
    <definedName name="사용수량">#REF!</definedName>
    <definedName name="사용인감" localSheetId="5">#REF!</definedName>
    <definedName name="사용인감">#REF!</definedName>
    <definedName name="사용인감1" localSheetId="5">#REF!</definedName>
    <definedName name="사용인감1">#REF!</definedName>
    <definedName name="사용인감계" localSheetId="5">#REF!</definedName>
    <definedName name="사용인감계">#REF!</definedName>
    <definedName name="사용인감계1" localSheetId="5">#REF!</definedName>
    <definedName name="사용인감계1">#REF!</definedName>
    <definedName name="사용자" localSheetId="5">OFFSET(#REF!,0,0,COUNTA(#REF!)-1,2)</definedName>
    <definedName name="사용자">OFFSET(#REF!,0,0,COUNTA(#REF!)-1,2)</definedName>
    <definedName name="사용자명" localSheetId="5">#REF!</definedName>
    <definedName name="사용자명">#REF!</definedName>
    <definedName name="사용전검사비" localSheetId="5">BlankMacro1</definedName>
    <definedName name="사용전검사비">BlankMacro1</definedName>
    <definedName name="사유" localSheetId="5">#REF!</definedName>
    <definedName name="사유">#REF!</definedName>
    <definedName name="사유서" localSheetId="5">#REF!</definedName>
    <definedName name="사유서">#REF!</definedName>
    <definedName name="사유서1" localSheetId="5">[44]일반수량총괄!#REF!</definedName>
    <definedName name="사유서1">[44]일반수량총괄!#REF!</definedName>
    <definedName name="사유서2" localSheetId="5">BlankMacro1</definedName>
    <definedName name="사유서2">BlankMacro1</definedName>
    <definedName name="사이지" localSheetId="5">#REF!</definedName>
    <definedName name="사이지">#REF!</definedName>
    <definedName name="사이클타임" localSheetId="5">#REF!</definedName>
    <definedName name="사이클타임">#REF!</definedName>
    <definedName name="사인" localSheetId="5">#REF!</definedName>
    <definedName name="사인">#REF!</definedName>
    <definedName name="사인일위" localSheetId="5">#REF!</definedName>
    <definedName name="사인일위">#REF!</definedName>
    <definedName name="사자" hidden="1">{#N/A,#N/A,FALSE,"운반시간"}</definedName>
    <definedName name="사진대지" localSheetId="5">#REF!</definedName>
    <definedName name="사진대지">#REF!</definedName>
    <definedName name="사진대지5" localSheetId="5">#REF!</definedName>
    <definedName name="사진대지5">#REF!</definedName>
    <definedName name="사진양식" localSheetId="5">#REF!</definedName>
    <definedName name="사진양식">#REF!</definedName>
    <definedName name="사차직접노무비" localSheetId="5">#REF!</definedName>
    <definedName name="사차직접노무비">#REF!</definedName>
    <definedName name="사철나무H1.2" localSheetId="5">#REF!</definedName>
    <definedName name="사철나무H1.2">#REF!</definedName>
    <definedName name="사타" localSheetId="5" hidden="1">#REF!</definedName>
    <definedName name="사타" hidden="1">#REF!</definedName>
    <definedName name="사토운반">[0]!사토운반</definedName>
    <definedName name="사토운반리핑">[0]!사토운반리핑</definedName>
    <definedName name="사토임">[0]!사토임</definedName>
    <definedName name="사하중" localSheetId="5">#REF!</definedName>
    <definedName name="사하중">#REF!</definedName>
    <definedName name="사하중1" localSheetId="5">#REF!</definedName>
    <definedName name="사하중1">#REF!</definedName>
    <definedName name="사하중2" localSheetId="5">#REF!</definedName>
    <definedName name="사하중2">#REF!</definedName>
    <definedName name="사하중3" localSheetId="5">#REF!</definedName>
    <definedName name="사하중3">#REF!</definedName>
    <definedName name="사하중4" localSheetId="5">#REF!</definedName>
    <definedName name="사하중4">#REF!</definedName>
    <definedName name="사하중계수" localSheetId="5">#REF!</definedName>
    <definedName name="사하중계수">#REF!</definedName>
    <definedName name="사하중도" localSheetId="5">#REF!</definedName>
    <definedName name="사하중도">#REF!</definedName>
    <definedName name="사하중콘" localSheetId="5">#REF!</definedName>
    <definedName name="사하중콘">#REF!</definedName>
    <definedName name="사후환경" localSheetId="5">#REF!</definedName>
    <definedName name="사후환경">#REF!</definedName>
    <definedName name="산" hidden="1">{#N/A,#N/A,FALSE,"2~8번"}</definedName>
    <definedName name="산___출___근___거" localSheetId="5">#REF!</definedName>
    <definedName name="산___출___근___거">#REF!</definedName>
    <definedName name="산근" localSheetId="5">#REF!</definedName>
    <definedName name="산근">#REF!</definedName>
    <definedName name="산벗" localSheetId="5">#REF!</definedName>
    <definedName name="산벗">#REF!</definedName>
    <definedName name="산보" localSheetId="5">#REF!</definedName>
    <definedName name="산보">#REF!</definedName>
    <definedName name="산서" localSheetId="5" hidden="1">#REF!</definedName>
    <definedName name="산서" hidden="1">#REF!</definedName>
    <definedName name="산소" localSheetId="5">#REF!</definedName>
    <definedName name="산소">#REF!</definedName>
    <definedName name="산소L" localSheetId="5">#REF!</definedName>
    <definedName name="산소L">#REF!</definedName>
    <definedName name="산수" localSheetId="5">BlankMacro1</definedName>
    <definedName name="산수">BlankMacro1</definedName>
    <definedName name="산술통계" localSheetId="5">#REF!</definedName>
    <definedName name="산술통계">#REF!</definedName>
    <definedName name="산식값" localSheetId="5">'[8] 설계내역서.xlsx'!산식값</definedName>
    <definedName name="산식값">'[8] 설계내역서.xlsx'!산식값</definedName>
    <definedName name="산식을값" localSheetId="5">'[8] 설계내역서.xlsx'!산식을값</definedName>
    <definedName name="산식을값">'[8] 설계내역서.xlsx'!산식을값</definedName>
    <definedName name="산안" localSheetId="5">#REF!</definedName>
    <definedName name="산안">#REF!</definedName>
    <definedName name="산업" localSheetId="5">#REF!</definedName>
    <definedName name="산업">#REF!</definedName>
    <definedName name="산외SW" localSheetId="5">#REF!</definedName>
    <definedName name="산외SW">#REF!</definedName>
    <definedName name="산재" localSheetId="5">#REF!</definedName>
    <definedName name="산재">#REF!</definedName>
    <definedName name="산재1" localSheetId="5">#REF!</definedName>
    <definedName name="산재1">#REF!</definedName>
    <definedName name="산재2" localSheetId="5">#REF!</definedName>
    <definedName name="산재2">#REF!</definedName>
    <definedName name="산재3" localSheetId="5">#REF!</definedName>
    <definedName name="산재3">#REF!</definedName>
    <definedName name="산재기준" localSheetId="5">#REF!</definedName>
    <definedName name="산재기준">#REF!</definedName>
    <definedName name="산재보험료" localSheetId="5">#REF!</definedName>
    <definedName name="산재보험료">#REF!</definedName>
    <definedName name="산재보험료_산식" localSheetId="5">#REF!</definedName>
    <definedName name="산재보험료_산식">#REF!</definedName>
    <definedName name="산재보험료1" localSheetId="5">#REF!</definedName>
    <definedName name="산재보험료1">#REF!</definedName>
    <definedName name="산재보험료요율" localSheetId="5">#REF!</definedName>
    <definedName name="산재보험료요율">#REF!</definedName>
    <definedName name="산재보험료요율_변경" localSheetId="5">#REF!</definedName>
    <definedName name="산재보험료요율_변경">#REF!</definedName>
    <definedName name="산재보험료율" localSheetId="5">#REF!</definedName>
    <definedName name="산재보험료율">#REF!</definedName>
    <definedName name="산재보험료표" localSheetId="5">#REF!</definedName>
    <definedName name="산재보험료표">#REF!</definedName>
    <definedName name="산재보험률" localSheetId="5">#REF!</definedName>
    <definedName name="산재보험률">#REF!</definedName>
    <definedName name="산재보험율" localSheetId="5">#REF!</definedName>
    <definedName name="산재보험율">#REF!</definedName>
    <definedName name="산재비교" localSheetId="5">#REF!</definedName>
    <definedName name="산재비교">#REF!</definedName>
    <definedName name="산정" localSheetId="5">#REF!</definedName>
    <definedName name="산정">#REF!</definedName>
    <definedName name="산정지간" localSheetId="5">#REF!</definedName>
    <definedName name="산정지간">#REF!</definedName>
    <definedName name="산줄근거1" localSheetId="5">#REF!</definedName>
    <definedName name="산줄근거1">#REF!</definedName>
    <definedName name="산철쭉" localSheetId="5">#REF!</definedName>
    <definedName name="산철쭉">#REF!</definedName>
    <definedName name="산출" localSheetId="5">#REF!</definedName>
    <definedName name="산출">#REF!</definedName>
    <definedName name="산출1" localSheetId="5">#REF!</definedName>
    <definedName name="산출1">#REF!</definedName>
    <definedName name="산출22" localSheetId="5">#REF!</definedName>
    <definedName name="산출22">#REF!</definedName>
    <definedName name="산출22회로" localSheetId="5">#REF!</definedName>
    <definedName name="산출22회로">#REF!</definedName>
    <definedName name="산출48" localSheetId="5">#REF!</definedName>
    <definedName name="산출48">#REF!</definedName>
    <definedName name="산출48회로" localSheetId="5">#REF!</definedName>
    <definedName name="산출48회로">#REF!</definedName>
    <definedName name="산출경비" localSheetId="5">#REF!</definedName>
    <definedName name="산출경비">#REF!</definedName>
    <definedName name="산출관로" hidden="1">{#N/A,#N/A,TRUE,"토적및재료집계";#N/A,#N/A,TRUE,"토적및재료집계";#N/A,#N/A,TRUE,"단위량"}</definedName>
    <definedName name="산출근거" localSheetId="5">#REF!</definedName>
    <definedName name="산출근거">#REF!</definedName>
    <definedName name="산출근거1" localSheetId="5">#REF!</definedName>
    <definedName name="산출근거1">#REF!</definedName>
    <definedName name="산출근거1111" localSheetId="5">#REF!</definedName>
    <definedName name="산출근거1111">#REF!</definedName>
    <definedName name="산출근거2" localSheetId="5">BlankMacro1</definedName>
    <definedName name="산출근거2">BlankMacro1</definedName>
    <definedName name="산출근거44" hidden="1">{"'제10장(표)'!$A$5:$L$10"}</definedName>
    <definedName name="산출금양" localSheetId="5">#REF!</definedName>
    <definedName name="산출금양">#REF!</definedName>
    <definedName name="산출내역" hidden="1">{"'단계별시설공사비'!$A$3:$K$51"}</definedName>
    <definedName name="산출내역938" localSheetId="5">ErrorHandler_1</definedName>
    <definedName name="산출내역938">ErrorHandler_1</definedName>
    <definedName name="산출내역서" localSheetId="5">BlankMacro1</definedName>
    <definedName name="산출내역서">BlankMacro1</definedName>
    <definedName name="산출내역집계표" localSheetId="5">#REF!</definedName>
    <definedName name="산출내역집계표">#REF!</definedName>
    <definedName name="산출냐역" localSheetId="5">#REF!</definedName>
    <definedName name="산출냐역">#REF!</definedName>
    <definedName name="산출서">#N/A</definedName>
    <definedName name="산출일위대가통신" localSheetId="5">BlankMacro1</definedName>
    <definedName name="산출일위대가통신">BlankMacro1</definedName>
    <definedName name="산표" localSheetId="5">#REF!</definedName>
    <definedName name="산표">#REF!</definedName>
    <definedName name="삼" localSheetId="5">#REF!</definedName>
    <definedName name="삼">#REF!</definedName>
    <definedName name="삼.관리및편익시설물공" localSheetId="5">#REF!</definedName>
    <definedName name="삼.관리및편익시설물공">#REF!</definedName>
    <definedName name="삼1" localSheetId="5">#REF!</definedName>
    <definedName name="삼1">#REF!</definedName>
    <definedName name="삼1삼1" localSheetId="5">#REF!</definedName>
    <definedName name="삼1삼1">#REF!</definedName>
    <definedName name="삼1삼1삼1" localSheetId="5">#REF!</definedName>
    <definedName name="삼1삼1삼1">#REF!</definedName>
    <definedName name="삼1삼1삼1삼1" localSheetId="5">#REF!</definedName>
    <definedName name="삼1삼1삼1삼1">#REF!</definedName>
    <definedName name="삼2" localSheetId="5">#REF!</definedName>
    <definedName name="삼2">#REF!</definedName>
    <definedName name="삼2삼2" localSheetId="5">#REF!</definedName>
    <definedName name="삼2삼2">#REF!</definedName>
    <definedName name="삼2삼2삼2" localSheetId="5">#REF!</definedName>
    <definedName name="삼2삼2삼2">#REF!</definedName>
    <definedName name="삼2삼2삼2삼2" localSheetId="5">#REF!</definedName>
    <definedName name="삼2삼2삼2삼2">#REF!</definedName>
    <definedName name="삼각" localSheetId="5">#REF!</definedName>
    <definedName name="삼각">#REF!</definedName>
    <definedName name="삼각노" localSheetId="5">#REF!</definedName>
    <definedName name="삼각노">#REF!</definedName>
    <definedName name="삼각재" localSheetId="5">#REF!</definedName>
    <definedName name="삼각재">#REF!</definedName>
    <definedName name="삼각지_동력부하_List" localSheetId="5">#REF!</definedName>
    <definedName name="삼각지_동력부하_List">#REF!</definedName>
    <definedName name="삼노" localSheetId="5">#REF!</definedName>
    <definedName name="삼노">#REF!</definedName>
    <definedName name="삼발" localSheetId="5">#REF!</definedName>
    <definedName name="삼발">#REF!</definedName>
    <definedName name="삼발이대노" localSheetId="5">#REF!</definedName>
    <definedName name="삼발이대노">#REF!</definedName>
    <definedName name="삼발이대재" localSheetId="5">#REF!</definedName>
    <definedName name="삼발이대재">#REF!</definedName>
    <definedName name="삼발이소노" localSheetId="5">#REF!</definedName>
    <definedName name="삼발이소노">#REF!</definedName>
    <definedName name="삼발이소재" localSheetId="5">#REF!</definedName>
    <definedName name="삼발이소재">#REF!</definedName>
    <definedName name="삼삼" localSheetId="5">#REF!</definedName>
    <definedName name="삼삼">#REF!</definedName>
    <definedName name="삼삼삼" localSheetId="5">#REF!</definedName>
    <definedName name="삼삼삼">#REF!</definedName>
    <definedName name="삼삼삼삼" localSheetId="5">#REF!</definedName>
    <definedName name="삼삼삼삼">#REF!</definedName>
    <definedName name="삼섣" localSheetId="5">ErrorHandler_1</definedName>
    <definedName name="삼섣">ErrorHandler_1</definedName>
    <definedName name="삼재" localSheetId="5">#REF!</definedName>
    <definedName name="삼재">#REF!</definedName>
    <definedName name="삼차공람" localSheetId="5">#REF!</definedName>
    <definedName name="삼차공람">#REF!</definedName>
    <definedName name="삼차선슈활하중" localSheetId="5">#REF!</definedName>
    <definedName name="삼차선슈활하중">#REF!</definedName>
    <definedName name="삼척군" localSheetId="5">#REF!</definedName>
    <definedName name="삼척군">#REF!</definedName>
    <definedName name="삼평1교이월수량집계표" localSheetId="5">BlankMacro1</definedName>
    <definedName name="삼평1교이월수량집계표">BlankMacro1</definedName>
    <definedName name="삼평1교총괄집계표" localSheetId="5">BlankMacro1</definedName>
    <definedName name="삼평1교총괄집계표">BlankMacro1</definedName>
    <definedName name="삼호" hidden="1">{#N/A,#N/A,FALSE,"배수2"}</definedName>
    <definedName name="삽11" localSheetId="5">#REF!</definedName>
    <definedName name="삽11">#REF!</definedName>
    <definedName name="삽12" localSheetId="5">#REF!</definedName>
    <definedName name="삽12">#REF!</definedName>
    <definedName name="삽13" localSheetId="5">#REF!</definedName>
    <definedName name="삽13">#REF!</definedName>
    <definedName name="삽14" localSheetId="5">#REF!</definedName>
    <definedName name="삽14">#REF!</definedName>
    <definedName name="삽15" localSheetId="5">#REF!</definedName>
    <definedName name="삽15">#REF!</definedName>
    <definedName name="삽입" localSheetId="5">#REF!</definedName>
    <definedName name="삽입">#REF!</definedName>
    <definedName name="삽입1" localSheetId="5">#REF!</definedName>
    <definedName name="삽입1">#REF!</definedName>
    <definedName name="삽입2" localSheetId="5">#REF!</definedName>
    <definedName name="삽입2">#REF!</definedName>
    <definedName name="삽입3" localSheetId="5">#REF!</definedName>
    <definedName name="삽입3">#REF!</definedName>
    <definedName name="삽입4" localSheetId="5">#REF!</definedName>
    <definedName name="삽입4">#REF!</definedName>
    <definedName name="삽입5" localSheetId="5">#REF!</definedName>
    <definedName name="삽입5">#REF!</definedName>
    <definedName name="상" localSheetId="5">#REF!</definedName>
    <definedName name="상">#REF!</definedName>
    <definedName name="상_2" localSheetId="5">#REF!</definedName>
    <definedName name="상_2">#REF!</definedName>
    <definedName name="상_3" localSheetId="5">#REF!</definedName>
    <definedName name="상_3">#REF!</definedName>
    <definedName name="상_5" localSheetId="5">#REF!</definedName>
    <definedName name="상_5">#REF!</definedName>
    <definedName name="상_6" localSheetId="5">#REF!</definedName>
    <definedName name="상_6">#REF!</definedName>
    <definedName name="상_9" localSheetId="5">#REF!</definedName>
    <definedName name="상_9">#REF!</definedName>
    <definedName name="상301800" localSheetId="5">#REF!</definedName>
    <definedName name="상301800">#REF!</definedName>
    <definedName name="상302200" localSheetId="5">#REF!</definedName>
    <definedName name="상302200">#REF!</definedName>
    <definedName name="상302500" localSheetId="5">#REF!</definedName>
    <definedName name="상302500">#REF!</definedName>
    <definedName name="상303000" localSheetId="5">#REF!</definedName>
    <definedName name="상303000">#REF!</definedName>
    <definedName name="상401800" localSheetId="5">#REF!</definedName>
    <definedName name="상401800">#REF!</definedName>
    <definedName name="상402200" localSheetId="5">#REF!</definedName>
    <definedName name="상402200">#REF!</definedName>
    <definedName name="상402500" localSheetId="5">#REF!</definedName>
    <definedName name="상402500">#REF!</definedName>
    <definedName name="상403000" localSheetId="5">#REF!</definedName>
    <definedName name="상403000">#REF!</definedName>
    <definedName name="상501800" localSheetId="5">#REF!</definedName>
    <definedName name="상501800">#REF!</definedName>
    <definedName name="상502200" localSheetId="5">#REF!</definedName>
    <definedName name="상502200">#REF!</definedName>
    <definedName name="상502500" localSheetId="5">#REF!</definedName>
    <definedName name="상502500">#REF!</definedName>
    <definedName name="상503000" localSheetId="5">#REF!</definedName>
    <definedName name="상503000">#REF!</definedName>
    <definedName name="상601800" localSheetId="5">#REF!</definedName>
    <definedName name="상601800">#REF!</definedName>
    <definedName name="상602200" localSheetId="5">#REF!</definedName>
    <definedName name="상602200">#REF!</definedName>
    <definedName name="상602500" localSheetId="5">#REF!</definedName>
    <definedName name="상602500">#REF!</definedName>
    <definedName name="상603000" localSheetId="5">#REF!</definedName>
    <definedName name="상603000">#REF!</definedName>
    <definedName name="상급원자력기술자" localSheetId="5">#REF!</definedName>
    <definedName name="상급원자력기술자">#REF!</definedName>
    <definedName name="상급원자력기술자001" localSheetId="5">#REF!</definedName>
    <definedName name="상급원자력기술자001">#REF!</definedName>
    <definedName name="상급원자력기술자002" localSheetId="5">#REF!</definedName>
    <definedName name="상급원자력기술자002">#REF!</definedName>
    <definedName name="상급원자력기술자011" localSheetId="5">#REF!</definedName>
    <definedName name="상급원자력기술자011">#REF!</definedName>
    <definedName name="상급원자력기술자012" localSheetId="5">#REF!</definedName>
    <definedName name="상급원자력기술자012">#REF!</definedName>
    <definedName name="상급원자력기술자982" localSheetId="5">#REF!</definedName>
    <definedName name="상급원자력기술자982">#REF!</definedName>
    <definedName name="상급원자력기술자991" localSheetId="5">#REF!</definedName>
    <definedName name="상급원자력기술자991">#REF!</definedName>
    <definedName name="상급원자력기술자992" localSheetId="5">#REF!</definedName>
    <definedName name="상급원자력기술자992">#REF!</definedName>
    <definedName name="상단" localSheetId="5">#REF!</definedName>
    <definedName name="상단">#REF!</definedName>
    <definedName name="상대" localSheetId="5" hidden="1">#REF!</definedName>
    <definedName name="상대" hidden="1">#REF!</definedName>
    <definedName name="상림1호" localSheetId="5">#REF!</definedName>
    <definedName name="상림1호">#REF!</definedName>
    <definedName name="상림2호" localSheetId="5">#REF!</definedName>
    <definedName name="상림2호">#REF!</definedName>
    <definedName name="상림3호" localSheetId="5">#REF!</definedName>
    <definedName name="상림3호">#REF!</definedName>
    <definedName name="상면고">8</definedName>
    <definedName name="상변" localSheetId="5">#REF!</definedName>
    <definedName name="상변">#REF!</definedName>
    <definedName name="상부" localSheetId="5">#REF!</definedName>
    <definedName name="상부">#REF!</definedName>
    <definedName name="상부1" localSheetId="5">#REF!</definedName>
    <definedName name="상부1">#REF!</definedName>
    <definedName name="상부2" localSheetId="5">#REF!</definedName>
    <definedName name="상부2">#REF!</definedName>
    <definedName name="상부거푸집" localSheetId="5">#REF!</definedName>
    <definedName name="상부거푸집">#REF!</definedName>
    <definedName name="상부공최종" localSheetId="5">#REF!</definedName>
    <definedName name="상부공최종">#REF!</definedName>
    <definedName name="상부두께" localSheetId="5">#REF!</definedName>
    <definedName name="상부두께">#REF!</definedName>
    <definedName name="상부분리거리" localSheetId="5">#REF!</definedName>
    <definedName name="상부분리거리">#REF!</definedName>
    <definedName name="상부분리거리1" localSheetId="5">#REF!</definedName>
    <definedName name="상부분리거리1">#REF!</definedName>
    <definedName name="상부사하중3" localSheetId="5">#REF!</definedName>
    <definedName name="상부사하중3">#REF!</definedName>
    <definedName name="상부사하중4" localSheetId="5">#REF!</definedName>
    <definedName name="상부사하중4">#REF!</definedName>
    <definedName name="상부슬라브" localSheetId="5">#REF!</definedName>
    <definedName name="상부슬라브">#REF!</definedName>
    <definedName name="상부슬래브두께" localSheetId="5">#REF!</definedName>
    <definedName name="상부슬래브두께">#REF!</definedName>
    <definedName name="상부펌프카015" localSheetId="5">#REF!</definedName>
    <definedName name="상부펌프카015">#REF!</definedName>
    <definedName name="상부펌프카15" localSheetId="5">#REF!</definedName>
    <definedName name="상부펌프카15">#REF!</definedName>
    <definedName name="상부폭공주" localSheetId="5">#REF!</definedName>
    <definedName name="상부폭공주">#REF!</definedName>
    <definedName name="상부폭서천" localSheetId="5">#REF!</definedName>
    <definedName name="상부폭서천">#REF!</definedName>
    <definedName name="상부플랜지두께" localSheetId="5">#REF!</definedName>
    <definedName name="상부플랜지두께">#REF!</definedName>
    <definedName name="상수">0.707</definedName>
    <definedName name="상수도" localSheetId="5">#REF!</definedName>
    <definedName name="상수도">#REF!</definedName>
    <definedName name="상수도공" localSheetId="5">#REF!</definedName>
    <definedName name="상수도공">#REF!</definedName>
    <definedName name="상수도공집계표" localSheetId="5">#REF!</definedName>
    <definedName name="상수도공집계표">#REF!</definedName>
    <definedName name="상수도단위" localSheetId="5">#REF!</definedName>
    <definedName name="상수도단위">#REF!</definedName>
    <definedName name="상수도등기타" localSheetId="5">#REF!</definedName>
    <definedName name="상수도등기타">#REF!</definedName>
    <definedName name="상수도천공기경비" localSheetId="5">#REF!</definedName>
    <definedName name="상수도천공기경비">#REF!</definedName>
    <definedName name="상수도천공기계" localSheetId="5">#REF!</definedName>
    <definedName name="상수도천공기계">#REF!</definedName>
    <definedName name="상수도천공기노무비" localSheetId="5">#REF!</definedName>
    <definedName name="상수도천공기노무비">#REF!</definedName>
    <definedName name="상수도천공기재료비" localSheetId="5">#REF!</definedName>
    <definedName name="상수도천공기재료비">#REF!</definedName>
    <definedName name="상수복구집꼐" localSheetId="5">#REF!</definedName>
    <definedName name="상수복구집꼐">#REF!</definedName>
    <definedName name="상수집" localSheetId="5">#REF!</definedName>
    <definedName name="상수집">#REF!</definedName>
    <definedName name="상수집계" localSheetId="5">#REF!</definedName>
    <definedName name="상수집계">#REF!</definedName>
    <definedName name="상수토공" localSheetId="5">#REF!</definedName>
    <definedName name="상수토공">#REF!</definedName>
    <definedName name="상슬" localSheetId="5">#REF!</definedName>
    <definedName name="상슬">#REF!</definedName>
    <definedName name="상어">{"Book1","물양장설계서991221.xls"}</definedName>
    <definedName name="상온형페인트백색" localSheetId="5">#REF!</definedName>
    <definedName name="상온형페인트백색">#REF!</definedName>
    <definedName name="상온형페인트황색" localSheetId="5">#REF!</definedName>
    <definedName name="상온형페인트황색">#REF!</definedName>
    <definedName name="상재하중" localSheetId="5">#REF!</definedName>
    <definedName name="상재하중">#REF!</definedName>
    <definedName name="상진이" localSheetId="5">#REF!</definedName>
    <definedName name="상진이">#REF!</definedName>
    <definedName name="상태입다" localSheetId="5">#REF!</definedName>
    <definedName name="상태입다">#REF!</definedName>
    <definedName name="상판두께" localSheetId="5">#REF!</definedName>
    <definedName name="상판두께">#REF!</definedName>
    <definedName name="상판두께1" localSheetId="5">#REF!</definedName>
    <definedName name="상판두께1">#REF!</definedName>
    <definedName name="상판두께2" localSheetId="5">#REF!</definedName>
    <definedName name="상판두께2">#REF!</definedName>
    <definedName name="상품목록" localSheetId="5">#REF!</definedName>
    <definedName name="상품목록">#REF!</definedName>
    <definedName name="상하501800" localSheetId="5">#REF!</definedName>
    <definedName name="상하501800">#REF!</definedName>
    <definedName name="상하502200" localSheetId="5">#REF!</definedName>
    <definedName name="상하502200">#REF!</definedName>
    <definedName name="상하502500" localSheetId="5">#REF!</definedName>
    <definedName name="상하502500">#REF!</definedName>
    <definedName name="상하503000" localSheetId="5">#REF!</definedName>
    <definedName name="상하503000">#REF!</definedName>
    <definedName name="상하차경비10" localSheetId="5">#REF!</definedName>
    <definedName name="상하차경비10">#REF!</definedName>
    <definedName name="상하차경비15" localSheetId="5">#REF!</definedName>
    <definedName name="상하차경비15">#REF!</definedName>
    <definedName name="상하차경비20" localSheetId="5">#REF!</definedName>
    <definedName name="상하차경비20">#REF!</definedName>
    <definedName name="상하차경비25" localSheetId="5">#REF!</definedName>
    <definedName name="상하차경비25">#REF!</definedName>
    <definedName name="상하차경비30" localSheetId="5">#REF!</definedName>
    <definedName name="상하차경비30">#REF!</definedName>
    <definedName name="상하차경비35" localSheetId="5">#REF!</definedName>
    <definedName name="상하차경비35">#REF!</definedName>
    <definedName name="상하차경비40" localSheetId="5">#REF!</definedName>
    <definedName name="상하차경비40">#REF!</definedName>
    <definedName name="상하차경비45" localSheetId="5">#REF!</definedName>
    <definedName name="상하차경비45">#REF!</definedName>
    <definedName name="상하차경비5" localSheetId="5">#REF!</definedName>
    <definedName name="상하차경비5">#REF!</definedName>
    <definedName name="상하차경비50" localSheetId="5">#REF!</definedName>
    <definedName name="상하차경비50">#REF!</definedName>
    <definedName name="상하차노무비10" localSheetId="5">#REF!</definedName>
    <definedName name="상하차노무비10">#REF!</definedName>
    <definedName name="상하차노무비15" localSheetId="5">#REF!</definedName>
    <definedName name="상하차노무비15">#REF!</definedName>
    <definedName name="상하차노무비20" localSheetId="5">#REF!</definedName>
    <definedName name="상하차노무비20">#REF!</definedName>
    <definedName name="상하차노무비25" localSheetId="5">#REF!</definedName>
    <definedName name="상하차노무비25">#REF!</definedName>
    <definedName name="상하차노무비30" localSheetId="5">#REF!</definedName>
    <definedName name="상하차노무비30">#REF!</definedName>
    <definedName name="상하차노무비35" localSheetId="5">#REF!</definedName>
    <definedName name="상하차노무비35">#REF!</definedName>
    <definedName name="상하차노무비40" localSheetId="5">#REF!</definedName>
    <definedName name="상하차노무비40">#REF!</definedName>
    <definedName name="상하차노무비45" localSheetId="5">#REF!</definedName>
    <definedName name="상하차노무비45">#REF!</definedName>
    <definedName name="상하차노무비5" localSheetId="5">#REF!</definedName>
    <definedName name="상하차노무비5">#REF!</definedName>
    <definedName name="상하차노무비50" localSheetId="5">#REF!</definedName>
    <definedName name="상하차노무비50">#REF!</definedName>
    <definedName name="상하차재료비10" localSheetId="5">#REF!</definedName>
    <definedName name="상하차재료비10">#REF!</definedName>
    <definedName name="상하차재료비15" localSheetId="5">#REF!</definedName>
    <definedName name="상하차재료비15">#REF!</definedName>
    <definedName name="상하차재료비20" localSheetId="5">#REF!</definedName>
    <definedName name="상하차재료비20">#REF!</definedName>
    <definedName name="상하차재료비25" localSheetId="5">#REF!</definedName>
    <definedName name="상하차재료비25">#REF!</definedName>
    <definedName name="상하차재료비30" localSheetId="5">#REF!</definedName>
    <definedName name="상하차재료비30">#REF!</definedName>
    <definedName name="상하차재료비35" localSheetId="5">#REF!</definedName>
    <definedName name="상하차재료비35">#REF!</definedName>
    <definedName name="상하차재료비40" localSheetId="5">#REF!</definedName>
    <definedName name="상하차재료비40">#REF!</definedName>
    <definedName name="상하차재료비45" localSheetId="5">#REF!</definedName>
    <definedName name="상하차재료비45">#REF!</definedName>
    <definedName name="상하차재료비5" localSheetId="5">#REF!</definedName>
    <definedName name="상하차재료비5">#REF!</definedName>
    <definedName name="상하차재료비50" localSheetId="5">#REF!</definedName>
    <definedName name="상하차재료비50">#REF!</definedName>
    <definedName name="상헌" localSheetId="5">#REF!</definedName>
    <definedName name="상헌">#REF!</definedName>
    <definedName name="상환금액" localSheetId="5">#REF!</definedName>
    <definedName name="상환금액">#REF!</definedName>
    <definedName name="새" localSheetId="5">#REF!</definedName>
    <definedName name="새">#REF!</definedName>
    <definedName name="새N" localSheetId="5">#REF!</definedName>
    <definedName name="새N">#REF!</definedName>
    <definedName name="새들" localSheetId="5">CHOOSE(#REF!,#REF!,#REF!)</definedName>
    <definedName name="새들">CHOOSE(#REF!,#REF!,#REF!)</definedName>
    <definedName name="새들갯수" localSheetId="5">#REF!</definedName>
    <definedName name="새들갯수">#REF!</definedName>
    <definedName name="새들갯수1" localSheetId="5">#REF!</definedName>
    <definedName name="새들갯수1">#REF!</definedName>
    <definedName name="새들구경" localSheetId="5">#REF!</definedName>
    <definedName name="새들구경">#REF!</definedName>
    <definedName name="새들구경1" localSheetId="5">#REF!</definedName>
    <definedName name="새들구경1">#REF!</definedName>
    <definedName name="새들분수전" localSheetId="5">#REF!</definedName>
    <definedName name="새들분수전">#REF!</definedName>
    <definedName name="새들소계" localSheetId="5">#REF!</definedName>
    <definedName name="새들소계">#REF!</definedName>
    <definedName name="새들일반" localSheetId="5">#REF!</definedName>
    <definedName name="새들일반">#REF!</definedName>
    <definedName name="새로길이" localSheetId="5">#REF!</definedName>
    <definedName name="새로길이">#REF!</definedName>
    <definedName name="새로운" localSheetId="5">#REF!</definedName>
    <definedName name="새로운">#REF!</definedName>
    <definedName name="새로운대장끝" localSheetId="5">#REF!</definedName>
    <definedName name="새로운대장끝">#REF!</definedName>
    <definedName name="새로작성" localSheetId="5">#REF!,#REF!</definedName>
    <definedName name="새로작성">#REF!,#REF!</definedName>
    <definedName name="새리이" localSheetId="5">#REF!</definedName>
    <definedName name="새리이">#REF!</definedName>
    <definedName name="새마을교" localSheetId="5">#REF!</definedName>
    <definedName name="새마을교">#REF!</definedName>
    <definedName name="새마을차고신설수량" localSheetId="5">#REF!</definedName>
    <definedName name="새마을차고신설수량">#REF!</definedName>
    <definedName name="새수량" localSheetId="5">#REF!,#REF!</definedName>
    <definedName name="새수량">#REF!,#REF!</definedName>
    <definedName name="새이" localSheetId="5" hidden="1">#REF!</definedName>
    <definedName name="새이" hidden="1">#REF!</definedName>
    <definedName name="새이름" localSheetId="5">#REF!</definedName>
    <definedName name="새이름">#REF!</definedName>
    <definedName name="새폐공" localSheetId="5">#REF!</definedName>
    <definedName name="새폐공">#REF!</definedName>
    <definedName name="색도" localSheetId="5">#REF!</definedName>
    <definedName name="색도">#REF!</definedName>
    <definedName name="색인" localSheetId="5">#REF!</definedName>
    <definedName name="색인">#REF!</definedName>
    <definedName name="샛뿔육교">#N/A</definedName>
    <definedName name="생B10" localSheetId="5">#REF!</definedName>
    <definedName name="생B10">#REF!</definedName>
    <definedName name="생B12" localSheetId="5">#REF!</definedName>
    <definedName name="생B12">#REF!</definedName>
    <definedName name="생B20" localSheetId="5">#REF!</definedName>
    <definedName name="생B20">#REF!</definedName>
    <definedName name="생B6" localSheetId="5">#REF!</definedName>
    <definedName name="생B6">#REF!</definedName>
    <definedName name="생B8" localSheetId="5">#REF!</definedName>
    <definedName name="생B8">#REF!</definedName>
    <definedName name="생H1.5" localSheetId="5">#REF!</definedName>
    <definedName name="생H1.5">#REF!</definedName>
    <definedName name="생H2.0" localSheetId="5">#REF!</definedName>
    <definedName name="생H2.0">#REF!</definedName>
    <definedName name="생H2.5" localSheetId="5">#REF!</definedName>
    <definedName name="생H2.5">#REF!</definedName>
    <definedName name="생H3.0" localSheetId="5">#REF!</definedName>
    <definedName name="생H3.0">#REF!</definedName>
    <definedName name="생H3.5" localSheetId="5">#REF!</definedName>
    <definedName name="생H3.5">#REF!</definedName>
    <definedName name="생R10" localSheetId="5">#REF!</definedName>
    <definedName name="생R10">#REF!</definedName>
    <definedName name="생R12" localSheetId="5">#REF!</definedName>
    <definedName name="생R12">#REF!</definedName>
    <definedName name="생R15" localSheetId="5">#REF!</definedName>
    <definedName name="생R15">#REF!</definedName>
    <definedName name="생R4" localSheetId="5">#REF!</definedName>
    <definedName name="생R4">#REF!</definedName>
    <definedName name="생R5" localSheetId="5">#REF!</definedName>
    <definedName name="생R5">#REF!</definedName>
    <definedName name="생R6" localSheetId="5">#REF!</definedName>
    <definedName name="생R6">#REF!</definedName>
    <definedName name="생R8" localSheetId="5">#REF!</definedName>
    <definedName name="생R8">#REF!</definedName>
    <definedName name="생경" localSheetId="5">#REF!</definedName>
    <definedName name="생경">#REF!</definedName>
    <definedName name="생경1" localSheetId="5">#REF!</definedName>
    <definedName name="생경1">#REF!</definedName>
    <definedName name="생관0.4" localSheetId="5">#REF!</definedName>
    <definedName name="생관0.4">#REF!</definedName>
    <definedName name="생관0.5" localSheetId="5">#REF!</definedName>
    <definedName name="생관0.5">#REF!</definedName>
    <definedName name="생관0.6" localSheetId="5">#REF!</definedName>
    <definedName name="생관0.6">#REF!</definedName>
    <definedName name="생관1.0" localSheetId="5">#REF!</definedName>
    <definedName name="생관1.0">#REF!</definedName>
    <definedName name="생관1.2" localSheetId="5">#REF!</definedName>
    <definedName name="생관1.2">#REF!</definedName>
    <definedName name="생관1.5" localSheetId="5">#REF!</definedName>
    <definedName name="생관1.5">#REF!</definedName>
    <definedName name="생관2.0" localSheetId="5">#REF!</definedName>
    <definedName name="생관2.0">#REF!</definedName>
    <definedName name="생노" localSheetId="5">#REF!</definedName>
    <definedName name="생노">#REF!</definedName>
    <definedName name="생노1" localSheetId="5">#REF!</definedName>
    <definedName name="생노1">#REF!</definedName>
    <definedName name="생사1호" localSheetId="5">#REF!</definedName>
    <definedName name="생사1호">#REF!</definedName>
    <definedName name="생사2호" localSheetId="5">#REF!</definedName>
    <definedName name="생사2호">#REF!</definedName>
    <definedName name="생사기존" localSheetId="5">#REF!</definedName>
    <definedName name="생사기존">#REF!</definedName>
    <definedName name="생산자물가지수">[45]시중노임!$B$1:$L$25</definedName>
    <definedName name="생산지수" localSheetId="5">#REF!</definedName>
    <definedName name="생산지수">#REF!</definedName>
    <definedName name="생이" localSheetId="5">#REF!</definedName>
    <definedName name="생이">#REF!</definedName>
    <definedName name="생재" localSheetId="5">#REF!</definedName>
    <definedName name="생재">#REF!</definedName>
    <definedName name="생재1" localSheetId="5">#REF!</definedName>
    <definedName name="생재1">#REF!</definedName>
    <definedName name="생지" localSheetId="5">#REF!</definedName>
    <definedName name="생지">#REF!</definedName>
    <definedName name="생크애답타" localSheetId="5">#REF!</definedName>
    <definedName name="생크애답타">#REF!</definedName>
    <definedName name="샤1" localSheetId="5">#REF!</definedName>
    <definedName name="샤1">#REF!</definedName>
    <definedName name="샷_시_공" localSheetId="5">#REF!</definedName>
    <definedName name="샷_시_공">#REF!</definedName>
    <definedName name="샷시공" localSheetId="5">#REF!</definedName>
    <definedName name="샷시공">#REF!</definedName>
    <definedName name="샷시공001" localSheetId="5">#REF!</definedName>
    <definedName name="샷시공001">#REF!</definedName>
    <definedName name="샷시공002" localSheetId="5">#REF!</definedName>
    <definedName name="샷시공002">#REF!</definedName>
    <definedName name="샷시공011" localSheetId="5">#REF!</definedName>
    <definedName name="샷시공011">#REF!</definedName>
    <definedName name="샷시공012" localSheetId="5">#REF!</definedName>
    <definedName name="샷시공012">#REF!</definedName>
    <definedName name="샷시공982" localSheetId="5">#REF!</definedName>
    <definedName name="샷시공982">#REF!</definedName>
    <definedName name="샷시공991" localSheetId="5">#REF!</definedName>
    <definedName name="샷시공991">#REF!</definedName>
    <definedName name="샷시공992" localSheetId="5">#REF!</definedName>
    <definedName name="샷시공992">#REF!</definedName>
    <definedName name="서A1" localSheetId="5">#REF!</definedName>
    <definedName name="서A1">#REF!</definedName>
    <definedName name="서럿ㄹ" localSheetId="5">#REF!</definedName>
    <definedName name="서럿ㄹ">#REF!</definedName>
    <definedName name="서류3" hidden="1">{#N/A,"수불부",FALSE,"사급자재수불서";#N/A,"수불부",FALSE,"사급자재수불서"}</definedName>
    <definedName name="서류4" hidden="1">{#N/A,"수불부",FALSE,"사급자재수불서";#N/A,"수불부",FALSE,"사급자재수불서"}</definedName>
    <definedName name="서류5" hidden="1">{#N/A,"수불부",FALSE,"사급자재수불서";#N/A,"수불부",FALSE,"사급자재수불서"}</definedName>
    <definedName name="서범수" hidden="1">{#N/A,#N/A,FALSE,"포장2"}</definedName>
    <definedName name="서서" localSheetId="5">#REF!</definedName>
    <definedName name="서서">#REF!</definedName>
    <definedName name="서양측백H3.0" localSheetId="5">#REF!</definedName>
    <definedName name="서양측백H3.0">#REF!</definedName>
    <definedName name="서울" localSheetId="5">#REF!</definedName>
    <definedName name="서울">#REF!</definedName>
    <definedName name="서원기산" localSheetId="5">#REF!</definedName>
    <definedName name="서원기산">#REF!</definedName>
    <definedName name="서정석" localSheetId="5">#REF!</definedName>
    <definedName name="서정석">#REF!</definedName>
    <definedName name="서카니" localSheetId="5">#REF!</definedName>
    <definedName name="서카니">#REF!</definedName>
    <definedName name="서호" localSheetId="5">BlankMacro1</definedName>
    <definedName name="서호">BlankMacro1</definedName>
    <definedName name="서ㅓ" localSheetId="5">BlankMacro1</definedName>
    <definedName name="서ㅓ">BlankMacro1</definedName>
    <definedName name="석" localSheetId="5">#REF!</definedName>
    <definedName name="석">#REF!</definedName>
    <definedName name="석__조_각_공" localSheetId="5">#REF!</definedName>
    <definedName name="석__조_각_공">#REF!</definedName>
    <definedName name="석_공" localSheetId="5">#REF!</definedName>
    <definedName name="석_공">#REF!</definedName>
    <definedName name="석_축_개_소_별_명_세" localSheetId="5">#REF!</definedName>
    <definedName name="석_축_개_소_별_명_세">#REF!</definedName>
    <definedName name="석_축_수_량_집_계" localSheetId="5">#REF!</definedName>
    <definedName name="석_축_수_량_집_계">#REF!</definedName>
    <definedName name="석A소계" localSheetId="5">#REF!</definedName>
    <definedName name="석A소계">#REF!</definedName>
    <definedName name="석B소계" localSheetId="5">#REF!</definedName>
    <definedName name="석B소계">#REF!</definedName>
    <definedName name="석고" localSheetId="5">#REF!</definedName>
    <definedName name="석고">#REF!</definedName>
    <definedName name="석공" localSheetId="5">#REF!</definedName>
    <definedName name="석공">#REF!</definedName>
    <definedName name="석공001" localSheetId="5">#REF!</definedName>
    <definedName name="석공001">#REF!</definedName>
    <definedName name="석공002" localSheetId="5">#REF!</definedName>
    <definedName name="석공002">#REF!</definedName>
    <definedName name="석공011" localSheetId="5">#REF!</definedName>
    <definedName name="석공011">#REF!</definedName>
    <definedName name="석공012" localSheetId="5">#REF!</definedName>
    <definedName name="석공012">#REF!</definedName>
    <definedName name="석공982" localSheetId="5">#REF!</definedName>
    <definedName name="석공982">#REF!</definedName>
    <definedName name="석공991" localSheetId="5">#REF!</definedName>
    <definedName name="석공991">#REF!</definedName>
    <definedName name="석공992" localSheetId="5">#REF!</definedName>
    <definedName name="석공992">#REF!</definedName>
    <definedName name="석공경비" localSheetId="5">#REF!</definedName>
    <definedName name="석공경비">#REF!</definedName>
    <definedName name="석공노무" localSheetId="5">#REF!</definedName>
    <definedName name="석공노무">#REF!</definedName>
    <definedName name="석공사" localSheetId="5">#REF!</definedName>
    <definedName name="석공사">#REF!</definedName>
    <definedName name="석공재료" localSheetId="5">#REF!</definedName>
    <definedName name="석공재료">#REF!</definedName>
    <definedName name="석남교_주요자재_집계표__2" localSheetId="5">#REF!</definedName>
    <definedName name="석남교_주요자재_집계표__2">#REF!</definedName>
    <definedName name="석노" localSheetId="5">#REF!</definedName>
    <definedName name="석노">#REF!</definedName>
    <definedName name="석재" localSheetId="5">#REF!</definedName>
    <definedName name="석재">#REF!</definedName>
    <definedName name="석재받은의뢰업체" hidden="1">255</definedName>
    <definedName name="석재타일" localSheetId="5">#REF!</definedName>
    <definedName name="석재타일">#REF!</definedName>
    <definedName name="석재타일경" localSheetId="5">#REF!</definedName>
    <definedName name="석재타일경">#REF!</definedName>
    <definedName name="석재타일노" localSheetId="5">#REF!</definedName>
    <definedName name="석재타일노">#REF!</definedName>
    <definedName name="석재타일재" localSheetId="5">#REF!</definedName>
    <definedName name="석재타일재">#REF!</definedName>
    <definedName name="석조각공" localSheetId="5">#REF!</definedName>
    <definedName name="석조각공">#REF!</definedName>
    <definedName name="석조각공001" localSheetId="5">#REF!</definedName>
    <definedName name="석조각공001">#REF!</definedName>
    <definedName name="석조각공002" localSheetId="5">#REF!</definedName>
    <definedName name="석조각공002">#REF!</definedName>
    <definedName name="석조각공011" localSheetId="5">#REF!</definedName>
    <definedName name="석조각공011">#REF!</definedName>
    <definedName name="석조각공012" localSheetId="5">#REF!</definedName>
    <definedName name="석조각공012">#REF!</definedName>
    <definedName name="석조각공982" localSheetId="5">#REF!</definedName>
    <definedName name="석조각공982">#REF!</definedName>
    <definedName name="석조각공991" localSheetId="5">#REF!</definedName>
    <definedName name="석조각공991">#REF!</definedName>
    <definedName name="석조각공992" localSheetId="5">#REF!</definedName>
    <definedName name="석조각공992">#REF!</definedName>
    <definedName name="석축" localSheetId="5">#REF!</definedName>
    <definedName name="석축">#REF!</definedName>
    <definedName name="석축1" localSheetId="5">#REF!</definedName>
    <definedName name="석축1">#REF!</definedName>
    <definedName name="석축2" localSheetId="5">#REF!</definedName>
    <definedName name="석축2">#REF!</definedName>
    <definedName name="석축3" localSheetId="5">#REF!</definedName>
    <definedName name="석축3">#REF!</definedName>
    <definedName name="석축4" localSheetId="5">#REF!</definedName>
    <definedName name="석축4">#REF!</definedName>
    <definedName name="석축개소별명세" localSheetId="5">#REF!</definedName>
    <definedName name="석축개소별명세">#REF!</definedName>
    <definedName name="석축공수량산출" localSheetId="5">#REF!</definedName>
    <definedName name="석축공수량산출">#REF!</definedName>
    <definedName name="석축단위수량" localSheetId="5">#REF!</definedName>
    <definedName name="석축단위수량">#REF!</definedName>
    <definedName name="석축단위수량1" localSheetId="5">#REF!</definedName>
    <definedName name="석축단위수량1">#REF!</definedName>
    <definedName name="석축면적" localSheetId="5">#REF!</definedName>
    <definedName name="석축면적">#REF!</definedName>
    <definedName name="석축수량" localSheetId="5">#REF!</definedName>
    <definedName name="석축수량">#REF!</definedName>
    <definedName name="석축수량산출" localSheetId="5">#REF!</definedName>
    <definedName name="석축수량산출">#REF!</definedName>
    <definedName name="석축수량집계" localSheetId="5">#REF!</definedName>
    <definedName name="석축수량집계">#REF!</definedName>
    <definedName name="석축쌓기">{"'산출근거'!$B$4:$D$8"}</definedName>
    <definedName name="석축조서" localSheetId="5">#REF!</definedName>
    <definedName name="석축조서">#REF!</definedName>
    <definedName name="석축집계" localSheetId="5">#REF!</definedName>
    <definedName name="석축집계">#REF!</definedName>
    <definedName name="석축철거" localSheetId="5">#REF!</definedName>
    <definedName name="석축철거">#REF!</definedName>
    <definedName name="석축헐기____메쌓기__㎡당" localSheetId="5">#REF!</definedName>
    <definedName name="석축헐기____메쌓기__㎡당">#REF!</definedName>
    <definedName name="석축헐기____찰쌓기__㎡당" localSheetId="5">#REF!</definedName>
    <definedName name="석축헐기____찰쌓기__㎡당">#REF!</definedName>
    <definedName name="석항" hidden="1">{#N/A,#N/A,FALSE,"명세표"}</definedName>
    <definedName name="선________부" localSheetId="5">#REF!</definedName>
    <definedName name="선________부">#REF!</definedName>
    <definedName name="선___반___공" localSheetId="5">#REF!</definedName>
    <definedName name="선___반___공">#REF!</definedName>
    <definedName name="선량1호" localSheetId="5">#REF!</definedName>
    <definedName name="선량1호">#REF!</definedName>
    <definedName name="선량2호" localSheetId="5">#REF!</definedName>
    <definedName name="선량2호">#REF!</definedName>
    <definedName name="선량3호" localSheetId="5">#REF!</definedName>
    <definedName name="선량3호">#REF!</definedName>
    <definedName name="선량4호" localSheetId="5">#REF!</definedName>
    <definedName name="선량4호">#REF!</definedName>
    <definedName name="선량5호" localSheetId="5">#REF!</definedName>
    <definedName name="선량5호">#REF!</definedName>
    <definedName name="선로" localSheetId="5">#REF!</definedName>
    <definedName name="선로">#REF!</definedName>
    <definedName name="선로수량" localSheetId="5">#REF!</definedName>
    <definedName name="선로수량">#REF!</definedName>
    <definedName name="선로신설" localSheetId="5">#REF!</definedName>
    <definedName name="선로신설">#REF!</definedName>
    <definedName name="선로집계" localSheetId="5">#REF!</definedName>
    <definedName name="선로집계">#REF!</definedName>
    <definedName name="선로철거" localSheetId="5">#REF!</definedName>
    <definedName name="선로철거">#REF!</definedName>
    <definedName name="선로철거단가" localSheetId="5">#REF!</definedName>
    <definedName name="선로철거단가">#REF!</definedName>
    <definedName name="선반공" localSheetId="5">#REF!</definedName>
    <definedName name="선반공">#REF!</definedName>
    <definedName name="선부" localSheetId="5">#REF!</definedName>
    <definedName name="선부">#REF!</definedName>
    <definedName name="선부001" localSheetId="5">#REF!</definedName>
    <definedName name="선부001">#REF!</definedName>
    <definedName name="선부002" localSheetId="5">#REF!</definedName>
    <definedName name="선부002">#REF!</definedName>
    <definedName name="선부011" localSheetId="5">#REF!</definedName>
    <definedName name="선부011">#REF!</definedName>
    <definedName name="선부012" localSheetId="5">#REF!</definedName>
    <definedName name="선부012">#REF!</definedName>
    <definedName name="선부982" localSheetId="5">#REF!</definedName>
    <definedName name="선부982">#REF!</definedName>
    <definedName name="선부991" localSheetId="5">#REF!</definedName>
    <definedName name="선부991">#REF!</definedName>
    <definedName name="선부992" localSheetId="5">#REF!</definedName>
    <definedName name="선부992">#REF!</definedName>
    <definedName name="선택층두께">0.2</definedName>
    <definedName name="선택층포설다짐" localSheetId="5">#REF!</definedName>
    <definedName name="선택층포설다짐">#REF!</definedName>
    <definedName name="선팽창계수" localSheetId="5">#REF!</definedName>
    <definedName name="선팽창계수">#REF!</definedName>
    <definedName name="설" hidden="1">{#N/A,#N/A,FALSE,"단면 제원"}</definedName>
    <definedName name="설1" localSheetId="5">#REF!</definedName>
    <definedName name="설1">#REF!</definedName>
    <definedName name="설10" localSheetId="5">#REF!</definedName>
    <definedName name="설10">#REF!</definedName>
    <definedName name="설11" localSheetId="5">#REF!</definedName>
    <definedName name="설11">#REF!</definedName>
    <definedName name="설12" localSheetId="5">#REF!</definedName>
    <definedName name="설12">#REF!</definedName>
    <definedName name="설13" localSheetId="5">#REF!</definedName>
    <definedName name="설13">#REF!</definedName>
    <definedName name="설14" localSheetId="5">#REF!</definedName>
    <definedName name="설14">#REF!</definedName>
    <definedName name="설15" localSheetId="5">#REF!</definedName>
    <definedName name="설15">#REF!</definedName>
    <definedName name="설16" localSheetId="5">#REF!</definedName>
    <definedName name="설16">#REF!</definedName>
    <definedName name="설17" localSheetId="5">#REF!</definedName>
    <definedName name="설17">#REF!</definedName>
    <definedName name="설2" localSheetId="5">#REF!</definedName>
    <definedName name="설2">#REF!</definedName>
    <definedName name="설3" localSheetId="5">#REF!</definedName>
    <definedName name="설3">#REF!</definedName>
    <definedName name="설4" localSheetId="5">#REF!</definedName>
    <definedName name="설4">#REF!</definedName>
    <definedName name="설5" localSheetId="5">#REF!</definedName>
    <definedName name="설5">#REF!</definedName>
    <definedName name="설6" localSheetId="5">#REF!</definedName>
    <definedName name="설6">#REF!</definedName>
    <definedName name="설7" localSheetId="5">#REF!</definedName>
    <definedName name="설7">#REF!</definedName>
    <definedName name="설8" localSheetId="5">#REF!</definedName>
    <definedName name="설8">#REF!</definedName>
    <definedName name="설9" localSheetId="5">#REF!</definedName>
    <definedName name="설9">#REF!</definedName>
    <definedName name="설A" localSheetId="5">#REF!</definedName>
    <definedName name="설A">#REF!</definedName>
    <definedName name="설B" localSheetId="5">#REF!</definedName>
    <definedName name="설B">#REF!</definedName>
    <definedName name="설C" localSheetId="5">#REF!</definedName>
    <definedName name="설C">#REF!</definedName>
    <definedName name="설D" localSheetId="5">#REF!</definedName>
    <definedName name="설D">#REF!</definedName>
    <definedName name="설E" localSheetId="5">#REF!</definedName>
    <definedName name="설E">#REF!</definedName>
    <definedName name="설F" localSheetId="5">#REF!</definedName>
    <definedName name="설F">#REF!</definedName>
    <definedName name="설G" localSheetId="5">#REF!</definedName>
    <definedName name="설G">#REF!</definedName>
    <definedName name="설H" localSheetId="5">#REF!</definedName>
    <definedName name="설H">#REF!</definedName>
    <definedName name="설I" localSheetId="5">#REF!</definedName>
    <definedName name="설I">#REF!</definedName>
    <definedName name="설J" localSheetId="5">#REF!</definedName>
    <definedName name="설J">#REF!</definedName>
    <definedName name="설K" localSheetId="5">#REF!</definedName>
    <definedName name="설K">#REF!</definedName>
    <definedName name="설L" localSheetId="5">#REF!</definedName>
    <definedName name="설L">#REF!</definedName>
    <definedName name="설M" localSheetId="5">#REF!</definedName>
    <definedName name="설M">#REF!</definedName>
    <definedName name="설N" localSheetId="5">#REF!</definedName>
    <definedName name="설N">#REF!</definedName>
    <definedName name="설O" localSheetId="5">#REF!</definedName>
    <definedName name="설O">#REF!</definedName>
    <definedName name="설P" localSheetId="5">#REF!</definedName>
    <definedName name="설P">#REF!</definedName>
    <definedName name="설Q" localSheetId="5">#REF!</definedName>
    <definedName name="설Q">#REF!</definedName>
    <definedName name="설간접">#N/A</definedName>
    <definedName name="설간접노무비" localSheetId="5">#REF!</definedName>
    <definedName name="설간접노무비">#REF!</definedName>
    <definedName name="설간접재료비" localSheetId="5">#REF!</definedName>
    <definedName name="설간접재료비">#REF!</definedName>
    <definedName name="설경비" localSheetId="5">#REF!</definedName>
    <definedName name="설경비">#REF!</definedName>
    <definedName name="설경비선택" localSheetId="5">#REF!</definedName>
    <definedName name="설경비선택">#REF!</definedName>
    <definedName name="설계" hidden="1">{#N/A,#N/A,FALSE,"전력간선"}</definedName>
    <definedName name="설계_342427000감리_862426000__5" localSheetId="5">#REF!</definedName>
    <definedName name="설계_342427000감리_862426000__5">#REF!</definedName>
    <definedName name="설계1" localSheetId="5">#REF!</definedName>
    <definedName name="설계1">#REF!</definedName>
    <definedName name="설계10" localSheetId="5">#REF!</definedName>
    <definedName name="설계10">#REF!</definedName>
    <definedName name="설계11" localSheetId="5">#REF!</definedName>
    <definedName name="설계11">#REF!</definedName>
    <definedName name="설계12" localSheetId="5">#REF!</definedName>
    <definedName name="설계12">#REF!</definedName>
    <definedName name="설계13" localSheetId="5">#REF!</definedName>
    <definedName name="설계13">#REF!</definedName>
    <definedName name="설계14" localSheetId="5">#REF!</definedName>
    <definedName name="설계14">#REF!</definedName>
    <definedName name="설계15" localSheetId="5">#REF!</definedName>
    <definedName name="설계15">#REF!</definedName>
    <definedName name="설계16" localSheetId="5">#REF!</definedName>
    <definedName name="설계16">#REF!</definedName>
    <definedName name="설계17" localSheetId="5">#REF!</definedName>
    <definedName name="설계17">#REF!</definedName>
    <definedName name="설계2" localSheetId="5">#REF!</definedName>
    <definedName name="설계2">#REF!</definedName>
    <definedName name="설계3" localSheetId="5">#REF!</definedName>
    <definedName name="설계3">#REF!</definedName>
    <definedName name="설계4" localSheetId="5">#REF!</definedName>
    <definedName name="설계4">#REF!</definedName>
    <definedName name="설계5" localSheetId="5">#REF!</definedName>
    <definedName name="설계5">#REF!</definedName>
    <definedName name="설계6" localSheetId="5">#REF!</definedName>
    <definedName name="설계6">#REF!</definedName>
    <definedName name="설계7" localSheetId="5">#REF!</definedName>
    <definedName name="설계7">#REF!</definedName>
    <definedName name="설계8" localSheetId="5">#REF!</definedName>
    <definedName name="설계8">#REF!</definedName>
    <definedName name="설계9" localSheetId="5">#REF!</definedName>
    <definedName name="설계9">#REF!</definedName>
    <definedName name="설계가">#N/A</definedName>
    <definedName name="설계간지" localSheetId="5">#REF!</definedName>
    <definedName name="설계간지">#REF!</definedName>
    <definedName name="설계내역" localSheetId="5">#REF!</definedName>
    <definedName name="설계내역">#REF!</definedName>
    <definedName name="설계내역서">{"'별표'!$N$220"}</definedName>
    <definedName name="설계내역서최종" localSheetId="5">#REF!</definedName>
    <definedName name="설계내역서최종">#REF!</definedName>
    <definedName name="설계단가" localSheetId="5">#REF!</definedName>
    <definedName name="설계단가">#REF!</definedName>
    <definedName name="설계단면력요약.SAP90Work">[0]!설계단면력요약.SAP90Work</definedName>
    <definedName name="설계도면상비교" localSheetId="5">#REF!</definedName>
    <definedName name="설계도면상비교">#REF!</definedName>
    <definedName name="설계변경소배수지" localSheetId="5">#REF!</definedName>
    <definedName name="설계변경소배수지">#REF!</definedName>
    <definedName name="설계비" localSheetId="5" hidden="1">#REF!</definedName>
    <definedName name="설계비" hidden="1">#REF!</definedName>
    <definedName name="설계비계산2" localSheetId="5">#REF!</definedName>
    <definedName name="설계비계산2">#REF!</definedName>
    <definedName name="설계비율" localSheetId="5">#REF!</definedName>
    <definedName name="설계비율">#REF!</definedName>
    <definedName name="설계서" localSheetId="5">#REF!</definedName>
    <definedName name="설계서">#REF!</definedName>
    <definedName name="설계서갑" localSheetId="5">#REF!</definedName>
    <definedName name="설계서갑">#REF!</definedName>
    <definedName name="설계서갑지" localSheetId="5">#REF!</definedName>
    <definedName name="설계서갑지">#REF!</definedName>
    <definedName name="설계서갑지1" localSheetId="5">#REF!</definedName>
    <definedName name="설계서갑지1">#REF!</definedName>
    <definedName name="설계서용지" localSheetId="5">BlankMacro1</definedName>
    <definedName name="설계서용지">BlankMacro1</definedName>
    <definedName name="설계설" localSheetId="5">#REF!</definedName>
    <definedName name="설계설">#REF!</definedName>
    <definedName name="설계설명" localSheetId="5" hidden="1">#REF!</definedName>
    <definedName name="설계설명" hidden="1">#REF!</definedName>
    <definedName name="설계설명서" localSheetId="5">#REF!</definedName>
    <definedName name="설계설명서">#REF!</definedName>
    <definedName name="설계설명서1" localSheetId="5">#REF!</definedName>
    <definedName name="설계설명서1">#REF!</definedName>
    <definedName name="설계설명서2" hidden="1">{#N/A,#N/A,FALSE,"전력간선"}</definedName>
    <definedName name="설계설명서3" hidden="1">{#N/A,#N/A,FALSE,"전력간선"}</definedName>
    <definedName name="설계설명서4" hidden="1">{#N/A,#N/A,FALSE,"전력간선"}</definedName>
    <definedName name="설계속도" localSheetId="5">#REF!</definedName>
    <definedName name="설계속도">#REF!</definedName>
    <definedName name="설계집계장" localSheetId="5">#REF!</definedName>
    <definedName name="설계집계장">#REF!</definedName>
    <definedName name="설계표지" localSheetId="5">#REF!</definedName>
    <definedName name="설계표지">#REF!</definedName>
    <definedName name="설계표지1" localSheetId="5">#REF!</definedName>
    <definedName name="설계표지1">#REF!</definedName>
    <definedName name="설관급자재대" localSheetId="5">#REF!</definedName>
    <definedName name="설관급자재대">#REF!</definedName>
    <definedName name="설기계경비" localSheetId="5">#REF!</definedName>
    <definedName name="설기계경비">#REF!</definedName>
    <definedName name="설노무비" localSheetId="5">#REF!</definedName>
    <definedName name="설노무비">#REF!</definedName>
    <definedName name="설노무비선택" localSheetId="5">#REF!</definedName>
    <definedName name="설노무비선택">#REF!</definedName>
    <definedName name="설도급공사비계" localSheetId="5">#REF!</definedName>
    <definedName name="설도급공사비계">#REF!</definedName>
    <definedName name="설명" localSheetId="5">#REF!</definedName>
    <definedName name="설명">#REF!</definedName>
    <definedName name="설명1" localSheetId="5">#REF!</definedName>
    <definedName name="설명1">#REF!</definedName>
    <definedName name="설명서" localSheetId="5">#REF!</definedName>
    <definedName name="설명서">#REF!</definedName>
    <definedName name="설명판" localSheetId="5">#REF!</definedName>
    <definedName name="설명판">#REF!</definedName>
    <definedName name="설명판1" localSheetId="5">#REF!</definedName>
    <definedName name="설명판1">#REF!</definedName>
    <definedName name="설명판2" localSheetId="5">#REF!</definedName>
    <definedName name="설명판2">#REF!</definedName>
    <definedName name="설명판집계">#N/A</definedName>
    <definedName name="설변사유" hidden="1">{#N/A,#N/A,TRUE,"1";#N/A,#N/A,TRUE,"2";#N/A,#N/A,TRUE,"3";#N/A,#N/A,TRUE,"4";#N/A,#N/A,TRUE,"5";#N/A,#N/A,TRUE,"6";#N/A,#N/A,TRUE,"7"}</definedName>
    <definedName name="설비" hidden="1">{#N/A,#N/A,TRUE,"960318-1";#N/A,#N/A,TRUE,"960318-2";#N/A,#N/A,TRUE,"960318-3"}</definedName>
    <definedName name="설비1" hidden="1">{#N/A,#N/A,TRUE,"960318-1";#N/A,#N/A,TRUE,"960318-2";#N/A,#N/A,TRUE,"960318-3"}</definedName>
    <definedName name="설비경비" localSheetId="5">#REF!,#REF!</definedName>
    <definedName name="설비경비">#REF!,#REF!</definedName>
    <definedName name="설비계" localSheetId="5">#REF!</definedName>
    <definedName name="설비계">#REF!</definedName>
    <definedName name="설비계22" localSheetId="5">#REF!</definedName>
    <definedName name="설비계22">#REF!</definedName>
    <definedName name="설비기초일위" localSheetId="5">#REF!</definedName>
    <definedName name="설비기초일위">#REF!</definedName>
    <definedName name="설비노무" localSheetId="5">#REF!,#REF!</definedName>
    <definedName name="설비노무">#REF!,#REF!</definedName>
    <definedName name="설비재료" localSheetId="5">#REF!,#REF!</definedName>
    <definedName name="설비재료">#REF!,#REF!</definedName>
    <definedName name="설비집계" localSheetId="5">#REF!</definedName>
    <definedName name="설비집계">#REF!</definedName>
    <definedName name="설비합계" localSheetId="5">#REF!,#REF!</definedName>
    <definedName name="설비합계">#REF!,#REF!</definedName>
    <definedName name="설사급자재대" localSheetId="5">#REF!</definedName>
    <definedName name="설사급자재대">#REF!</definedName>
    <definedName name="설사급자재대1" localSheetId="5">#REF!</definedName>
    <definedName name="설사급자재대1">#REF!</definedName>
    <definedName name="설설계" localSheetId="5">#REF!</definedName>
    <definedName name="설설계">#REF!</definedName>
    <definedName name="설순공사비" localSheetId="5">#REF!</definedName>
    <definedName name="설순공사비">#REF!</definedName>
    <definedName name="설시스템" localSheetId="5">#REF!</definedName>
    <definedName name="설시스템">#REF!</definedName>
    <definedName name="설운반비" localSheetId="5">#REF!</definedName>
    <definedName name="설운반비">#REF!</definedName>
    <definedName name="설일반관리비" localSheetId="5">#REF!</definedName>
    <definedName name="설일반관리비">#REF!</definedName>
    <definedName name="설작업실부산물등" localSheetId="5">#REF!</definedName>
    <definedName name="설작업실부산물등">#REF!</definedName>
    <definedName name="설재료비" localSheetId="5">#REF!</definedName>
    <definedName name="설재료비">#REF!</definedName>
    <definedName name="설재료비선택" localSheetId="5">#REF!</definedName>
    <definedName name="설재료비선택">#REF!</definedName>
    <definedName name="설직접노무비" localSheetId="5">#REF!</definedName>
    <definedName name="설직접노무비">#REF!</definedName>
    <definedName name="설직접재료비" localSheetId="5">#REF!</definedName>
    <definedName name="설직접재료비">#REF!</definedName>
    <definedName name="설집" localSheetId="5">#REF!</definedName>
    <definedName name="설집">#REF!</definedName>
    <definedName name="설치" hidden="1">{#N/A,#N/A,FALSE,"조골재"}</definedName>
    <definedName name="설치간재" localSheetId="5">#REF!</definedName>
    <definedName name="설치간재">#REF!</definedName>
    <definedName name="설치공사" hidden="1">{#N/A,#N/A,FALSE,"운반시간"}</definedName>
    <definedName name="설치구경" localSheetId="5">#REF!</definedName>
    <definedName name="설치구경">#REF!</definedName>
    <definedName name="설치구경1" localSheetId="5">#REF!</definedName>
    <definedName name="설치구경1">#REF!</definedName>
    <definedName name="설치비" localSheetId="5">#REF!</definedName>
    <definedName name="설치비">#REF!</definedName>
    <definedName name="설치장소" localSheetId="5">#REF!</definedName>
    <definedName name="설치장소">#REF!</definedName>
    <definedName name="설치장소1" localSheetId="5">#REF!</definedName>
    <definedName name="설치장소1">#REF!</definedName>
    <definedName name="설치직노" localSheetId="5">#REF!</definedName>
    <definedName name="설치직노">#REF!</definedName>
    <definedName name="설치직재" localSheetId="5">#REF!</definedName>
    <definedName name="설치직재">#REF!</definedName>
    <definedName name="설치현황">{"Book1","부대-(표지판,데리,가드).xls","부대-(낙,차,중분대).xls"}</definedName>
    <definedName name="설폐기물처리비" localSheetId="5">#REF!</definedName>
    <definedName name="설폐기물처리비">#REF!</definedName>
    <definedName name="설폐기물처리비1" localSheetId="5">#REF!</definedName>
    <definedName name="설폐기물처리비1">#REF!</definedName>
    <definedName name="섬석교" localSheetId="5">#REF!</definedName>
    <definedName name="섬석교">#REF!</definedName>
    <definedName name="섬유1종" localSheetId="5">#REF!</definedName>
    <definedName name="섬유1종">#REF!</definedName>
    <definedName name="섬잣" localSheetId="5">#REF!</definedName>
    <definedName name="섬잣">#REF!</definedName>
    <definedName name="섯" localSheetId="5">#REF!</definedName>
    <definedName name="섯">#REF!</definedName>
    <definedName name="섯ㄹ" localSheetId="5">#REF!</definedName>
    <definedName name="섯ㄹ">#REF!</definedName>
    <definedName name="성" localSheetId="5">#REF!</definedName>
    <definedName name="성">#REF!</definedName>
    <definedName name="성___명" localSheetId="5">#REF!</definedName>
    <definedName name="성___명">#REF!</definedName>
    <definedName name="성1" localSheetId="5">#REF!</definedName>
    <definedName name="성1">#REF!</definedName>
    <definedName name="성10" localSheetId="5">#REF!</definedName>
    <definedName name="성10">#REF!</definedName>
    <definedName name="성11" localSheetId="5">#REF!</definedName>
    <definedName name="성11">#REF!</definedName>
    <definedName name="성12" localSheetId="5">#REF!</definedName>
    <definedName name="성12">#REF!</definedName>
    <definedName name="성13" localSheetId="5">#REF!</definedName>
    <definedName name="성13">#REF!</definedName>
    <definedName name="성14" localSheetId="5">#REF!</definedName>
    <definedName name="성14">#REF!</definedName>
    <definedName name="성15" localSheetId="5">#REF!</definedName>
    <definedName name="성15">#REF!</definedName>
    <definedName name="성16" localSheetId="5">#REF!</definedName>
    <definedName name="성16">#REF!</definedName>
    <definedName name="성17" localSheetId="5">#REF!</definedName>
    <definedName name="성17">#REF!</definedName>
    <definedName name="성2" localSheetId="5">#REF!</definedName>
    <definedName name="성2">#REF!</definedName>
    <definedName name="성3" localSheetId="5">#REF!</definedName>
    <definedName name="성3">#REF!</definedName>
    <definedName name="성4" localSheetId="5">#REF!</definedName>
    <definedName name="성4">#REF!</definedName>
    <definedName name="성5" localSheetId="5">#REF!</definedName>
    <definedName name="성5">#REF!</definedName>
    <definedName name="성6" localSheetId="5">#REF!</definedName>
    <definedName name="성6">#REF!</definedName>
    <definedName name="성7" localSheetId="5">#REF!</definedName>
    <definedName name="성7">#REF!</definedName>
    <definedName name="성8" localSheetId="5">#REF!</definedName>
    <definedName name="성8">#REF!</definedName>
    <definedName name="성9" localSheetId="5">#REF!</definedName>
    <definedName name="성9">#REF!</definedName>
    <definedName name="성A" localSheetId="5">#REF!</definedName>
    <definedName name="성A">#REF!</definedName>
    <definedName name="성B" localSheetId="5">#REF!</definedName>
    <definedName name="성B">#REF!</definedName>
    <definedName name="성C" localSheetId="5">#REF!</definedName>
    <definedName name="성C">#REF!</definedName>
    <definedName name="성D" localSheetId="5">#REF!</definedName>
    <definedName name="성D">#REF!</definedName>
    <definedName name="성E" localSheetId="5">#REF!</definedName>
    <definedName name="성E">#REF!</definedName>
    <definedName name="성F" localSheetId="5">#REF!</definedName>
    <definedName name="성F">#REF!</definedName>
    <definedName name="성G" localSheetId="5">#REF!</definedName>
    <definedName name="성G">#REF!</definedName>
    <definedName name="성H" localSheetId="5">#REF!</definedName>
    <definedName name="성H">#REF!</definedName>
    <definedName name="성I" localSheetId="5">#REF!</definedName>
    <definedName name="성I">#REF!</definedName>
    <definedName name="성J" localSheetId="5">#REF!</definedName>
    <definedName name="성J">#REF!</definedName>
    <definedName name="성K" localSheetId="5">#REF!</definedName>
    <definedName name="성K">#REF!</definedName>
    <definedName name="성L" localSheetId="5">#REF!</definedName>
    <definedName name="성L">#REF!</definedName>
    <definedName name="성M" localSheetId="5">#REF!</definedName>
    <definedName name="성M">#REF!</definedName>
    <definedName name="성N" localSheetId="5">#REF!</definedName>
    <definedName name="성N">#REF!</definedName>
    <definedName name="성O" localSheetId="5">#REF!</definedName>
    <definedName name="성O">#REF!</definedName>
    <definedName name="성P" localSheetId="5">#REF!</definedName>
    <definedName name="성P">#REF!</definedName>
    <definedName name="성Q" localSheetId="5">#REF!</definedName>
    <definedName name="성Q">#REF!</definedName>
    <definedName name="성과"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성도" hidden="1">{#N/A,#N/A,TRUE,"960318-1";#N/A,#N/A,TRUE,"960318-2";#N/A,#N/A,TRUE,"960318-3"}</definedName>
    <definedName name="성명" localSheetId="5">#REF!</definedName>
    <definedName name="성명">#REF!</definedName>
    <definedName name="성산1호" localSheetId="5">#REF!</definedName>
    <definedName name="성산1호">#REF!</definedName>
    <definedName name="성산2호" localSheetId="5">#REF!</definedName>
    <definedName name="성산2호">#REF!</definedName>
    <definedName name="성산3호" localSheetId="5">#REF!</definedName>
    <definedName name="성산3호">#REF!</definedName>
    <definedName name="성산4호" localSheetId="5">#REF!</definedName>
    <definedName name="성산4호">#REF!</definedName>
    <definedName name="성산5호" localSheetId="5">#REF!</definedName>
    <definedName name="성산5호">#REF!</definedName>
    <definedName name="성산교" localSheetId="5">#REF!</definedName>
    <definedName name="성산교">#REF!</definedName>
    <definedName name="성순" localSheetId="5">#REF!</definedName>
    <definedName name="성순">#REF!</definedName>
    <definedName name="성철" localSheetId="5">#REF!</definedName>
    <definedName name="성철">#REF!</definedName>
    <definedName name="성토" localSheetId="5">#REF!</definedName>
    <definedName name="성토">#REF!</definedName>
    <definedName name="성토10" localSheetId="5">#REF!</definedName>
    <definedName name="성토10">#REF!</definedName>
    <definedName name="성토11" localSheetId="5">#REF!</definedName>
    <definedName name="성토11">#REF!</definedName>
    <definedName name="성토12" localSheetId="5">#REF!</definedName>
    <definedName name="성토12">#REF!</definedName>
    <definedName name="성토13" localSheetId="5">#REF!</definedName>
    <definedName name="성토13">#REF!</definedName>
    <definedName name="성토14" localSheetId="5">#REF!</definedName>
    <definedName name="성토14">#REF!</definedName>
    <definedName name="성토15" localSheetId="5">#REF!</definedName>
    <definedName name="성토15">#REF!</definedName>
    <definedName name="성토16" localSheetId="5">#REF!</definedName>
    <definedName name="성토16">#REF!</definedName>
    <definedName name="성토17" localSheetId="5">#REF!</definedName>
    <definedName name="성토17">#REF!</definedName>
    <definedName name="성토18" localSheetId="5">#REF!</definedName>
    <definedName name="성토18">#REF!</definedName>
    <definedName name="성토3">#N/A</definedName>
    <definedName name="성토9" localSheetId="5">#REF!</definedName>
    <definedName name="성토9">#REF!</definedName>
    <definedName name="성토도쟈">#N/A</definedName>
    <definedName name="성토물" localSheetId="5">#REF!</definedName>
    <definedName name="성토물">#REF!</definedName>
    <definedName name="성토부도수로_재료수량산출" localSheetId="5">#REF!</definedName>
    <definedName name="성토부도수로_재료수량산출">#REF!</definedName>
    <definedName name="성토부도수로_토공수량산출" localSheetId="5">#REF!</definedName>
    <definedName name="성토부도수로_토공수량산출">#REF!</definedName>
    <definedName name="성토부도수로단위수량산출_1" localSheetId="5">#REF!</definedName>
    <definedName name="성토부도수로단위수량산출_1">#REF!</definedName>
    <definedName name="성토부도수로단위수량표" localSheetId="5">#REF!</definedName>
    <definedName name="성토부도수로단위수량표">#REF!</definedName>
    <definedName name="성토부도수로연장" localSheetId="5">#REF!</definedName>
    <definedName name="성토부도수로연장">#REF!</definedName>
    <definedName name="성토부도수로재료" localSheetId="5">#REF!</definedName>
    <definedName name="성토부도수로재료">#REF!</definedName>
    <definedName name="성토부도수로재료수량산출" localSheetId="5">#REF!</definedName>
    <definedName name="성토부도수로재료수량산출">#REF!</definedName>
    <definedName name="성토부도수로재료집계" localSheetId="5">#REF!</definedName>
    <definedName name="성토부도수로재료집계">#REF!</definedName>
    <definedName name="성토부도수로토공및공제단위수량산식" localSheetId="5">#REF!</definedName>
    <definedName name="성토부도수로토공및공제단위수량산식">#REF!</definedName>
    <definedName name="성토부도수로토공수량산출" localSheetId="5">#REF!</definedName>
    <definedName name="성토부도수로토공수량산출">#REF!</definedName>
    <definedName name="성토진" localSheetId="5">#REF!</definedName>
    <definedName name="성토진">#REF!</definedName>
    <definedName name="성토클" localSheetId="5">#REF!</definedName>
    <definedName name="성토클">#REF!</definedName>
    <definedName name="세금" localSheetId="5">#REF!</definedName>
    <definedName name="세금">#REF!</definedName>
    <definedName name="세금계산서">#N/A</definedName>
    <definedName name="세라믹" hidden="1">{#N/A,#N/A,FALSE,"2~8번"}</definedName>
    <definedName name="세라믹포장" hidden="1">{#N/A,#N/A,FALSE,"운반시간"}</definedName>
    <definedName name="세로" hidden="1">{#N/A,#N/A,FALSE,"전력간선"}</definedName>
    <definedName name="세로1" localSheetId="5">#REF!</definedName>
    <definedName name="세로1">#REF!</definedName>
    <definedName name="세로2" localSheetId="5">#REF!</definedName>
    <definedName name="세로2">#REF!</definedName>
    <definedName name="세로갑지" localSheetId="5">#REF!</definedName>
    <definedName name="세로갑지">#REF!</definedName>
    <definedName name="세로길이" localSheetId="5">#REF!</definedName>
    <definedName name="세로길이">#REF!</definedName>
    <definedName name="세로합계" localSheetId="5">#REF!</definedName>
    <definedName name="세로합계">#REF!</definedName>
    <definedName name="세륜" localSheetId="5" hidden="1">#REF!</definedName>
    <definedName name="세륜" hidden="1">#REF!</definedName>
    <definedName name="세륜2" localSheetId="5" hidden="1">#REF!</definedName>
    <definedName name="세륜2" hidden="1">#REF!</definedName>
    <definedName name="세륜기" localSheetId="5">#REF!</definedName>
    <definedName name="세륜기">#REF!</definedName>
    <definedName name="세륜세차" localSheetId="5" hidden="1">#REF!</definedName>
    <definedName name="세륜세차" hidden="1">#REF!</definedName>
    <definedName name="세륜세차1" localSheetId="5">#REF!</definedName>
    <definedName name="세륜세차1">#REF!</definedName>
    <definedName name="세륜세차2" localSheetId="5">#REF!</definedName>
    <definedName name="세륜세차2">#REF!</definedName>
    <definedName name="세륜세차3" localSheetId="5">#REF!</definedName>
    <definedName name="세륜세차3">#REF!</definedName>
    <definedName name="세륜세차5" localSheetId="5">#REF!</definedName>
    <definedName name="세륜세차5">#REF!</definedName>
    <definedName name="세륜시설산출" localSheetId="5">#REF!</definedName>
    <definedName name="세륜시설산출">#REF!</definedName>
    <definedName name="세부내역" localSheetId="5">#REF!</definedName>
    <definedName name="세부내역">#REF!</definedName>
    <definedName name="세부내역서" localSheetId="5">BLCH</definedName>
    <definedName name="세부내역서">BLCH</definedName>
    <definedName name="세부내역서_박" hidden="1">{"'자리배치도'!$AG$1:$CI$28"}</definedName>
    <definedName name="세부설계율" localSheetId="5">#REF!</definedName>
    <definedName name="세부설계율">#REF!</definedName>
    <definedName name="세퍼레이터" localSheetId="5">#REF!</definedName>
    <definedName name="세퍼레이터">#REF!</definedName>
    <definedName name="섹스" localSheetId="5">#REF!</definedName>
    <definedName name="섹스">#REF!</definedName>
    <definedName name="셀선택" localSheetId="5">#REF!</definedName>
    <definedName name="셀선택">#REF!</definedName>
    <definedName name="셋트앵커">2131</definedName>
    <definedName name="셋트앵커2">685.55</definedName>
    <definedName name="셔6ㅛ사ㅑㅡㅊ호" hidden="1">{#N/A,#N/A,FALSE,"집계";#N/A,#N/A,FALSE,"표지";#N/A,#N/A,FALSE,"터빈집계";#N/A,#N/A,FALSE,"터빈내역";#N/A,#N/A,FALSE,"주제어집계";#N/A,#N/A,FALSE,"주제어내역";#N/A,#N/A,FALSE,"보일러집계";#N/A,#N/A,FALSE,"보일러내역"}</definedName>
    <definedName name="셔갸9" localSheetId="5">BlankMacro1</definedName>
    <definedName name="셔갸9">BlankMacro1</definedName>
    <definedName name="셔ㅛ" hidden="1">{#N/A,#N/A,FALSE,"운반시간"}</definedName>
    <definedName name="셧터공" localSheetId="5">#REF!</definedName>
    <definedName name="셧터공">#REF!</definedName>
    <definedName name="소" localSheetId="5">[0]!BlankMacro1</definedName>
    <definedName name="소">[0]!BlankMacro1</definedName>
    <definedName name="소B7" localSheetId="5">#REF!</definedName>
    <definedName name="소B7">#REF!</definedName>
    <definedName name="소간지">{"Book1","토공.xls"}</definedName>
    <definedName name="소간지\">{"Book1","토공.xls"}</definedName>
    <definedName name="소개소" localSheetId="5">#REF!</definedName>
    <definedName name="소개소">#REF!</definedName>
    <definedName name="소거" localSheetId="5">#REF!</definedName>
    <definedName name="소거">#REF!</definedName>
    <definedName name="소계" localSheetId="5">#REF!</definedName>
    <definedName name="소계">#REF!</definedName>
    <definedName name="소계1" localSheetId="5">#REF!</definedName>
    <definedName name="소계1">#REF!</definedName>
    <definedName name="소계11" localSheetId="5">#REF!</definedName>
    <definedName name="소계11">#REF!</definedName>
    <definedName name="소계12" localSheetId="5">#REF!</definedName>
    <definedName name="소계12">#REF!</definedName>
    <definedName name="소계13" localSheetId="5">#REF!</definedName>
    <definedName name="소계13">#REF!</definedName>
    <definedName name="소계14" localSheetId="5">#REF!</definedName>
    <definedName name="소계14">#REF!</definedName>
    <definedName name="소계2" localSheetId="5">#REF!</definedName>
    <definedName name="소계2">#REF!</definedName>
    <definedName name="소계3" localSheetId="5">#REF!</definedName>
    <definedName name="소계3">#REF!</definedName>
    <definedName name="소계4" localSheetId="5">#REF!</definedName>
    <definedName name="소계4">#REF!</definedName>
    <definedName name="소계5" localSheetId="5">#REF!</definedName>
    <definedName name="소계5">#REF!</definedName>
    <definedName name="소고" hidden="1">{#N/A,#N/A,FALSE,"포장1";#N/A,#N/A,FALSE,"포장1"}</definedName>
    <definedName name="소고면적" localSheetId="5">SUM(#REF!)</definedName>
    <definedName name="소고면적">SUM(#REF!)</definedName>
    <definedName name="소공사명1" localSheetId="5">#REF!</definedName>
    <definedName name="소공사명1">#REF!</definedName>
    <definedName name="소공사명2" localSheetId="5">#REF!</definedName>
    <definedName name="소공사명2">#REF!</definedName>
    <definedName name="소관경" localSheetId="5">#REF!</definedName>
    <definedName name="소관경">#REF!</definedName>
    <definedName name="소나무" localSheetId="5">#REF!</definedName>
    <definedName name="소나무">#REF!</definedName>
    <definedName name="소나무10" localSheetId="5">#REF!</definedName>
    <definedName name="소나무10">#REF!</definedName>
    <definedName name="소나무15" localSheetId="5">#REF!</definedName>
    <definedName name="소나무15">#REF!</definedName>
    <definedName name="소나무20" localSheetId="5">#REF!</definedName>
    <definedName name="소나무20">#REF!</definedName>
    <definedName name="소나무H2.5" localSheetId="5">#REF!</definedName>
    <definedName name="소나무H2.5">#REF!</definedName>
    <definedName name="소나무H3.0" localSheetId="5">#REF!</definedName>
    <definedName name="소나무H3.0">#REF!</definedName>
    <definedName name="소나무H4.0" localSheetId="5">#REF!</definedName>
    <definedName name="소나무H4.0">#REF!</definedName>
    <definedName name="소나무H5.0" localSheetId="5">#REF!</definedName>
    <definedName name="소나무H5.0">#REF!</definedName>
    <definedName name="소방" localSheetId="5">#REF!</definedName>
    <definedName name="소방">#REF!</definedName>
    <definedName name="소방2" localSheetId="5">#REF!</definedName>
    <definedName name="소방2">#REF!</definedName>
    <definedName name="소방공량산출서" localSheetId="5">BlankMacro1</definedName>
    <definedName name="소방공량산출서">BlankMacro1</definedName>
    <definedName name="소방내역" localSheetId="5">BlankMacro1</definedName>
    <definedName name="소방내역">BlankMacro1</definedName>
    <definedName name="소방내역서" localSheetId="5">BlankMacro1</definedName>
    <definedName name="소방내역서">BlankMacro1</definedName>
    <definedName name="소방단가" localSheetId="5">BlankMacro1</definedName>
    <definedName name="소방단가">BlankMacro1</definedName>
    <definedName name="소방단가조사서" localSheetId="5">BlankMacro1</definedName>
    <definedName name="소방단가조사서">BlankMacro1</definedName>
    <definedName name="소방설비" localSheetId="5">#REF!</definedName>
    <definedName name="소방설비">#REF!</definedName>
    <definedName name="소방일위" localSheetId="5">BlankMacro1</definedName>
    <definedName name="소방일위">BlankMacro1</definedName>
    <definedName name="소보" hidden="1">{#N/A,#N/A,FALSE,"포장단가"}</definedName>
    <definedName name="소석회" localSheetId="5">#REF!</definedName>
    <definedName name="소석회">#REF!</definedName>
    <definedName name="소속과" localSheetId="5">#REF!</definedName>
    <definedName name="소속과">#REF!</definedName>
    <definedName name="소요량" localSheetId="5">#REF!</definedName>
    <definedName name="소요량">#REF!</definedName>
    <definedName name="소운반" localSheetId="5">BlankMacro1</definedName>
    <definedName name="소운반">BlankMacro1</definedName>
    <definedName name="소운반Q" localSheetId="5">#REF!</definedName>
    <definedName name="소운반Q">#REF!</definedName>
    <definedName name="소운반집계" localSheetId="5">#REF!</definedName>
    <definedName name="소운반집계">#REF!</definedName>
    <definedName name="소유자성명" localSheetId="5">#REF!</definedName>
    <definedName name="소유자성명">#REF!</definedName>
    <definedName name="소유자주소" localSheetId="5">#REF!</definedName>
    <definedName name="소유자주소">#REF!</definedName>
    <definedName name="소율참조" localSheetId="5">#REF!</definedName>
    <definedName name="소율참조">#REF!</definedName>
    <definedName name="소음" localSheetId="5">#REF!</definedName>
    <definedName name="소음">#REF!</definedName>
    <definedName name="소음진동" localSheetId="5">#REF!</definedName>
    <definedName name="소음진동">#REF!</definedName>
    <definedName name="소음진동측정지점수" localSheetId="5">#REF!</definedName>
    <definedName name="소음진동측정지점수">#REF!</definedName>
    <definedName name="소일위대가1" localSheetId="5">#REF!</definedName>
    <definedName name="소일위대가1">#REF!</definedName>
    <definedName name="소장명" localSheetId="5">#REF!</definedName>
    <definedName name="소장명">#REF!</definedName>
    <definedName name="소장명보고서용" localSheetId="5">#REF!</definedName>
    <definedName name="소장명보고서용">#REF!</definedName>
    <definedName name="소재지" localSheetId="5">#REF!</definedName>
    <definedName name="소재지">#REF!</definedName>
    <definedName name="소켓" localSheetId="5">CHOOSE(#REF!,#REF!,#REF!)</definedName>
    <definedName name="소켓">CHOOSE(#REF!,#REF!,#REF!)</definedName>
    <definedName name="소켓무게" localSheetId="5">#REF!</definedName>
    <definedName name="소켓무게">#REF!</definedName>
    <definedName name="소켓무게1" localSheetId="5">#REF!</definedName>
    <definedName name="소켓무게1">#REF!</definedName>
    <definedName name="소켓무게4" localSheetId="5">#REF!</definedName>
    <definedName name="소켓무게4">#REF!</definedName>
    <definedName name="소켓티형관" localSheetId="5">#REF!</definedName>
    <definedName name="소켓티형관">#REF!</definedName>
    <definedName name="소켓편락A" localSheetId="5">#REF!</definedName>
    <definedName name="소켓편락A">#REF!</definedName>
    <definedName name="소켓편락B" localSheetId="5">#REF!</definedName>
    <definedName name="소켓편락B">#REF!</definedName>
    <definedName name="소켓플랜지티형관" localSheetId="5">#REF!</definedName>
    <definedName name="소켓플랜지티형관">#REF!</definedName>
    <definedName name="소콘경" localSheetId="5">#REF!</definedName>
    <definedName name="소콘경">#REF!</definedName>
    <definedName name="소콘노" localSheetId="5">#REF!</definedName>
    <definedName name="소콘노">#REF!</definedName>
    <definedName name="소콘재" localSheetId="5">#REF!</definedName>
    <definedName name="소콘재">#REF!</definedName>
    <definedName name="소트" localSheetId="5">#REF!</definedName>
    <definedName name="소트">#REF!</definedName>
    <definedName name="소프트">#N/A</definedName>
    <definedName name="소합계" localSheetId="5">#REF!</definedName>
    <definedName name="소합계">#REF!</definedName>
    <definedName name="소형B손료" localSheetId="5">#REF!</definedName>
    <definedName name="소형B손료">#REF!</definedName>
    <definedName name="소형고압" localSheetId="5">#REF!</definedName>
    <definedName name="소형고압">#REF!</definedName>
    <definedName name="소형브레이카15.9경비" localSheetId="5">#REF!</definedName>
    <definedName name="소형브레이카15.9경비">#REF!</definedName>
    <definedName name="소형브레이카15.9계" localSheetId="5">#REF!</definedName>
    <definedName name="소형브레이카15.9계">#REF!</definedName>
    <definedName name="소형브레이카15.9노무비" localSheetId="5">#REF!</definedName>
    <definedName name="소형브레이카15.9노무비">#REF!</definedName>
    <definedName name="소형브레이카15.9재료비" localSheetId="5">#REF!</definedName>
    <definedName name="소형브레이카15.9재료비">#REF!</definedName>
    <definedName name="소형브레이카25경비" localSheetId="5">#REF!</definedName>
    <definedName name="소형브레이카25경비">#REF!</definedName>
    <definedName name="소형브레이카25계" localSheetId="5">#REF!</definedName>
    <definedName name="소형브레이카25계">#REF!</definedName>
    <definedName name="소형브레이카25노무비" localSheetId="5">#REF!</definedName>
    <definedName name="소형브레이카25노무비">#REF!</definedName>
    <definedName name="소형브레이카25재료비" localSheetId="5">#REF!</definedName>
    <definedName name="소형브레이카25재료비">#REF!</definedName>
    <definedName name="소형브레이카36경비" localSheetId="5">#REF!</definedName>
    <definedName name="소형브레이카36경비">#REF!</definedName>
    <definedName name="소형브레이카36계" localSheetId="5">#REF!</definedName>
    <definedName name="소형브레이카36계">#REF!</definedName>
    <definedName name="소형브레이카36노무비" localSheetId="5">#REF!</definedName>
    <definedName name="소형브레이카36노무비">#REF!</definedName>
    <definedName name="소형브레이카36재료비" localSheetId="5">#REF!</definedName>
    <definedName name="소형브레이카36재료비">#REF!</definedName>
    <definedName name="소화갑지" hidden="1">{#N/A,#N/A,FALSE,"CCTV"}</definedName>
    <definedName name="소화기" localSheetId="5">#REF!</definedName>
    <definedName name="소화기">#REF!</definedName>
    <definedName name="소화전소계" localSheetId="5">#REF!</definedName>
    <definedName name="소화전소계">#REF!</definedName>
    <definedName name="소ㅗㅎ" localSheetId="5">#REF!</definedName>
    <definedName name="소ㅗㅎ">#REF!</definedName>
    <definedName name="속" localSheetId="5">#REF!</definedName>
    <definedName name="속">#REF!</definedName>
    <definedName name="속채움1" localSheetId="5">#REF!</definedName>
    <definedName name="속채움1">#REF!</definedName>
    <definedName name="속채움2" localSheetId="5">#REF!</definedName>
    <definedName name="속채움2">#REF!</definedName>
    <definedName name="손료" localSheetId="5">#REF!</definedName>
    <definedName name="손료">#REF!</definedName>
    <definedName name="손씨" localSheetId="5">#REF!</definedName>
    <definedName name="손씨">#REF!</definedName>
    <definedName name="손영주" hidden="1">{#N/A,#N/A,FALSE,"조골재"}</definedName>
    <definedName name="손익3" localSheetId="5">BLCH</definedName>
    <definedName name="손익3">BLCH</definedName>
    <definedName name="손해배상보험료" localSheetId="5">#REF!</definedName>
    <definedName name="손해배상보험료">#REF!</definedName>
    <definedName name="솔" localSheetId="5">#REF!</definedName>
    <definedName name="솔">#REF!</definedName>
    <definedName name="송_전__전__공" localSheetId="5">#REF!</definedName>
    <definedName name="송_전__전__공">#REF!</definedName>
    <definedName name="송곡교" localSheetId="5">#REF!</definedName>
    <definedName name="송곡교">#REF!</definedName>
    <definedName name="송수관로구경" localSheetId="5">#REF!</definedName>
    <definedName name="송수관로구경">#REF!</definedName>
    <definedName name="송전전공" localSheetId="5">#REF!</definedName>
    <definedName name="송전전공">#REF!</definedName>
    <definedName name="송전전공001" localSheetId="5">#REF!</definedName>
    <definedName name="송전전공001">#REF!</definedName>
    <definedName name="송전전공002" localSheetId="5">#REF!</definedName>
    <definedName name="송전전공002">#REF!</definedName>
    <definedName name="송전전공011" localSheetId="5">#REF!</definedName>
    <definedName name="송전전공011">#REF!</definedName>
    <definedName name="송전전공012" localSheetId="5">#REF!</definedName>
    <definedName name="송전전공012">#REF!</definedName>
    <definedName name="송전전공982" localSheetId="5">#REF!</definedName>
    <definedName name="송전전공982">#REF!</definedName>
    <definedName name="송전전공991" localSheetId="5">#REF!</definedName>
    <definedName name="송전전공991">#REF!</definedName>
    <definedName name="송전전공992" localSheetId="5">#REF!</definedName>
    <definedName name="송전전공992">#REF!</definedName>
    <definedName name="송전팔선전공" localSheetId="5">#REF!</definedName>
    <definedName name="송전팔선전공">#REF!</definedName>
    <definedName name="송전환선전공011" localSheetId="5">#REF!</definedName>
    <definedName name="송전환선전공011">#REF!</definedName>
    <definedName name="송전활선전공" localSheetId="5">#REF!</definedName>
    <definedName name="송전활선전공">#REF!</definedName>
    <definedName name="송전활선전공001" localSheetId="5">#REF!</definedName>
    <definedName name="송전활선전공001">#REF!</definedName>
    <definedName name="송전활선전공002" localSheetId="5">#REF!</definedName>
    <definedName name="송전활선전공002">#REF!</definedName>
    <definedName name="송전활선전공012" localSheetId="5">#REF!</definedName>
    <definedName name="송전활선전공012">#REF!</definedName>
    <definedName name="송전활선전공982" localSheetId="5">#REF!</definedName>
    <definedName name="송전활선전공982">#REF!</definedName>
    <definedName name="송전활선전공991" localSheetId="5">#REF!</definedName>
    <definedName name="송전활선전공991">#REF!</definedName>
    <definedName name="송전활선전공992" localSheetId="5">#REF!</definedName>
    <definedName name="송전활선전공992">#REF!</definedName>
    <definedName name="송천1" localSheetId="5">#REF!</definedName>
    <definedName name="송천1">#REF!</definedName>
    <definedName name="송천2" localSheetId="5">#REF!</definedName>
    <definedName name="송천2">#REF!</definedName>
    <definedName name="송추내역서" localSheetId="5">#REF!</definedName>
    <definedName name="송추내역서">#REF!</definedName>
    <definedName name="쇄석" localSheetId="5">#REF!</definedName>
    <definedName name="쇄석">#REF!</definedName>
    <definedName name="쇄석경" localSheetId="5">#REF!</definedName>
    <definedName name="쇄석경">#REF!</definedName>
    <definedName name="쇄석노" localSheetId="5">#REF!</definedName>
    <definedName name="쇄석노">#REF!</definedName>
    <definedName name="쇄석운반" localSheetId="5">#REF!</definedName>
    <definedName name="쇄석운반">#REF!</definedName>
    <definedName name="쇄석재" localSheetId="5">#REF!</definedName>
    <definedName name="쇄석재">#REF!</definedName>
    <definedName name="쇠흙손경비" localSheetId="5">#REF!</definedName>
    <definedName name="쇠흙손경비">#REF!</definedName>
    <definedName name="쇠흙손노무비" localSheetId="5">#REF!</definedName>
    <definedName name="쇠흙손노무비">#REF!</definedName>
    <definedName name="쇠흙손재료비" localSheetId="5">#REF!</definedName>
    <definedName name="쇠흙손재료비">#REF!</definedName>
    <definedName name="쇼" localSheetId="5">BlankMacro1</definedName>
    <definedName name="쇼">BlankMacro1</definedName>
    <definedName name="쇼죳4343ㅂ" localSheetId="5">#REF!</definedName>
    <definedName name="쇼죳4343ㅂ">#REF!</definedName>
    <definedName name="쇼트변경" localSheetId="5">#REF!</definedName>
    <definedName name="쇼트변경">#REF!</definedName>
    <definedName name="쇼트변경암" localSheetId="5">#REF!</definedName>
    <definedName name="쇼트변경암">#REF!</definedName>
    <definedName name="쇼ㅑ">#N/A</definedName>
    <definedName name="쇼ㅑ8ㅑㅣㅑ"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쇼ㅕ" localSheetId="5">BlankMacro1</definedName>
    <definedName name="쇼ㅕ">BlankMacro1</definedName>
    <definedName name="쇼ㅕㅑ" localSheetId="5">BlankMacro1</definedName>
    <definedName name="쇼ㅕㅑ">BlankMacro1</definedName>
    <definedName name="쇼ㅕㅑㅔ" localSheetId="5">BlankMacro1</definedName>
    <definedName name="쇼ㅕㅑㅔ">BlankMacro1</definedName>
    <definedName name="수" localSheetId="5" hidden="1">#REF!</definedName>
    <definedName name="수" hidden="1">#REF!</definedName>
    <definedName name="수________조" localSheetId="5">#REF!</definedName>
    <definedName name="수________조">#REF!</definedName>
    <definedName name="수____종" localSheetId="5">#REF!</definedName>
    <definedName name="수____종">#REF!</definedName>
    <definedName name="수_량" localSheetId="5">#REF!</definedName>
    <definedName name="수_량">#REF!</definedName>
    <definedName name="수1" localSheetId="5">#REF!</definedName>
    <definedName name="수1">#REF!</definedName>
    <definedName name="수1소B" localSheetId="5">#REF!</definedName>
    <definedName name="수1소B">#REF!</definedName>
    <definedName name="수2" localSheetId="5">#REF!</definedName>
    <definedName name="수2">#REF!</definedName>
    <definedName name="수3" hidden="1">{#N/A,#N/A,TRUE,"토적및재료집계";#N/A,#N/A,TRUE,"토적및재료집계";#N/A,#N/A,TRUE,"단위량"}</definedName>
    <definedName name="수444" localSheetId="5">#REF!</definedName>
    <definedName name="수444">#REF!</definedName>
    <definedName name="수5" localSheetId="5">#REF!</definedName>
    <definedName name="수5">#REF!</definedName>
    <definedName name="수55" localSheetId="5">#REF!</definedName>
    <definedName name="수55">#REF!</definedName>
    <definedName name="수6" localSheetId="5">#REF!</definedName>
    <definedName name="수6">#REF!</definedName>
    <definedName name="수77" localSheetId="5">#REF!</definedName>
    <definedName name="수77">#REF!</definedName>
    <definedName name="수8" localSheetId="5">#REF!</definedName>
    <definedName name="수8">#REF!</definedName>
    <definedName name="수9" localSheetId="5">#REF!</definedName>
    <definedName name="수9">#REF!</definedName>
    <definedName name="수99" localSheetId="5">#REF!</definedName>
    <definedName name="수99">#REF!</definedName>
    <definedName name="수간6노" localSheetId="5">#REF!</definedName>
    <definedName name="수간6노">#REF!</definedName>
    <definedName name="수간6재" localSheetId="5">#REF!</definedName>
    <definedName name="수간6재">#REF!</definedName>
    <definedName name="수간8노" localSheetId="5">#REF!</definedName>
    <definedName name="수간8노">#REF!</definedName>
    <definedName name="수간8재" localSheetId="5">#REF!</definedName>
    <definedName name="수간8재">#REF!</definedName>
    <definedName name="수간보호거적10" localSheetId="5">#REF!</definedName>
    <definedName name="수간보호거적10">#REF!</definedName>
    <definedName name="수간보호거적15" localSheetId="5">#REF!</definedName>
    <definedName name="수간보호거적15">#REF!</definedName>
    <definedName name="수간보호거적20" localSheetId="5">#REF!</definedName>
    <definedName name="수간보호거적20">#REF!</definedName>
    <definedName name="수간보호거적25" localSheetId="5">#REF!</definedName>
    <definedName name="수간보호거적25">#REF!</definedName>
    <definedName name="수간보호거적30" localSheetId="5">#REF!</definedName>
    <definedName name="수간보호거적30">#REF!</definedName>
    <definedName name="수간보호보통인부10" localSheetId="5">#REF!</definedName>
    <definedName name="수간보호보통인부10">#REF!</definedName>
    <definedName name="수간보호보통인부15" localSheetId="5">#REF!</definedName>
    <definedName name="수간보호보통인부15">#REF!</definedName>
    <definedName name="수간보호보통인부20" localSheetId="5">#REF!</definedName>
    <definedName name="수간보호보통인부20">#REF!</definedName>
    <definedName name="수간보호보통인부25" localSheetId="5">#REF!</definedName>
    <definedName name="수간보호보통인부25">#REF!</definedName>
    <definedName name="수간보호보통인부30" localSheetId="5">#REF!</definedName>
    <definedName name="수간보호보통인부30">#REF!</definedName>
    <definedName name="수간보호새끼10" localSheetId="5">#REF!</definedName>
    <definedName name="수간보호새끼10">#REF!</definedName>
    <definedName name="수간보호새끼15" localSheetId="5">#REF!</definedName>
    <definedName name="수간보호새끼15">#REF!</definedName>
    <definedName name="수간보호새끼20" localSheetId="5">#REF!</definedName>
    <definedName name="수간보호새끼20">#REF!</definedName>
    <definedName name="수간보호새끼25" localSheetId="5">#REF!</definedName>
    <definedName name="수간보호새끼25">#REF!</definedName>
    <definedName name="수간보호새끼30" localSheetId="5">#REF!</definedName>
    <definedName name="수간보호새끼30">#REF!</definedName>
    <definedName name="수간보호조경공10" localSheetId="5">#REF!</definedName>
    <definedName name="수간보호조경공10">#REF!</definedName>
    <definedName name="수간보호조경공15" localSheetId="5">#REF!</definedName>
    <definedName name="수간보호조경공15">#REF!</definedName>
    <definedName name="수간보호조경공20" localSheetId="5">#REF!</definedName>
    <definedName name="수간보호조경공20">#REF!</definedName>
    <definedName name="수간보호조경공25" localSheetId="5">#REF!</definedName>
    <definedName name="수간보호조경공25">#REF!</definedName>
    <definedName name="수간보호조경공30" localSheetId="5">#REF!</definedName>
    <definedName name="수간보호조경공30">#REF!</definedName>
    <definedName name="수경단가" localSheetId="5">#REF!</definedName>
    <definedName name="수경단가">#REF!</definedName>
    <definedName name="수경단가1" localSheetId="5">#REF!</definedName>
    <definedName name="수경단가1">#REF!</definedName>
    <definedName name="수경일위" localSheetId="5">#REF!</definedName>
    <definedName name="수경일위">#REF!</definedName>
    <definedName name="수구단관" localSheetId="5">#REF!</definedName>
    <definedName name="수구단관">#REF!</definedName>
    <definedName name="수구단관수량" localSheetId="5">#REF!</definedName>
    <definedName name="수구단관수량">#REF!</definedName>
    <definedName name="수급인상호" localSheetId="5">#REF!</definedName>
    <definedName name="수급인상호">#REF!</definedName>
    <definedName name="수급인성명" localSheetId="5">#REF!</definedName>
    <definedName name="수급인성명">#REF!</definedName>
    <definedName name="수급인주소" localSheetId="5">#REF!</definedName>
    <definedName name="수급인주소">#REF!</definedName>
    <definedName name="수도관갱생도료" localSheetId="5">#REF!</definedName>
    <definedName name="수도관갱생도료">#REF!</definedName>
    <definedName name="수도광열비" localSheetId="5">#REF!</definedName>
    <definedName name="수도광열비">#REF!</definedName>
    <definedName name="수도료" localSheetId="5">#REF!</definedName>
    <definedName name="수도료">#REF!</definedName>
    <definedName name="수도배관공" localSheetId="5">#REF!</definedName>
    <definedName name="수도배관공">#REF!</definedName>
    <definedName name="수동밸브100" localSheetId="5">#REF!</definedName>
    <definedName name="수동밸브100">#REF!</definedName>
    <definedName name="수동밸브150" localSheetId="5">#REF!</definedName>
    <definedName name="수동밸브150">#REF!</definedName>
    <definedName name="수동밸브200" localSheetId="5">#REF!</definedName>
    <definedName name="수동밸브200">#REF!</definedName>
    <definedName name="수동밸브250" localSheetId="5">#REF!</definedName>
    <definedName name="수동밸브250">#REF!</definedName>
    <definedName name="수동밸브300" localSheetId="5">#REF!</definedName>
    <definedName name="수동밸브300">#REF!</definedName>
    <definedName name="수동밸브400" localSheetId="5">#REF!</definedName>
    <definedName name="수동밸브400">#REF!</definedName>
    <definedName name="수동밸브80" localSheetId="5">#REF!</definedName>
    <definedName name="수동밸브80">#REF!</definedName>
    <definedName name="수량" localSheetId="5">#REF!</definedName>
    <definedName name="수량">#REF!</definedName>
    <definedName name="수량_변실" localSheetId="5">#REF!</definedName>
    <definedName name="수량_변실">#REF!</definedName>
    <definedName name="수량_변실야" localSheetId="5">#REF!</definedName>
    <definedName name="수량_변실야">#REF!</definedName>
    <definedName name="수량_보호통" localSheetId="5">#REF!</definedName>
    <definedName name="수량_보호통">#REF!</definedName>
    <definedName name="수량_본관" localSheetId="5">#REF!</definedName>
    <definedName name="수량_본관">#REF!</definedName>
    <definedName name="수량_본관야" localSheetId="5">#REF!</definedName>
    <definedName name="수량_본관야">#REF!</definedName>
    <definedName name="수량_부설" localSheetId="5" hidden="1">#REF!</definedName>
    <definedName name="수량_부설" hidden="1">#REF!</definedName>
    <definedName name="수량_이음부" localSheetId="5" hidden="1">#REF!</definedName>
    <definedName name="수량_이음부" hidden="1">#REF!</definedName>
    <definedName name="수량_인입" localSheetId="5">#REF!</definedName>
    <definedName name="수량_인입">#REF!</definedName>
    <definedName name="수량_인입개량" localSheetId="5">#REF!</definedName>
    <definedName name="수량_인입개량">#REF!</definedName>
    <definedName name="수량_인입야" localSheetId="5">#REF!</definedName>
    <definedName name="수량_인입야">#REF!</definedName>
    <definedName name="수량_재굴착" localSheetId="5">#REF!</definedName>
    <definedName name="수량_재굴착">#REF!</definedName>
    <definedName name="수량_재굴착야" localSheetId="5">#REF!</definedName>
    <definedName name="수량_재굴착야">#REF!</definedName>
    <definedName name="수량_폐쇄" localSheetId="5">#REF!</definedName>
    <definedName name="수량_폐쇄">#REF!</definedName>
    <definedName name="수량_폐쇄야" localSheetId="5">#REF!</definedName>
    <definedName name="수량_폐쇄야">#REF!</definedName>
    <definedName name="수량_횡단" localSheetId="5">#REF!</definedName>
    <definedName name="수량_횡단">#REF!</definedName>
    <definedName name="수량_횡단야" localSheetId="5">#REF!</definedName>
    <definedName name="수량_횡단야">#REF!</definedName>
    <definedName name="수량1" localSheetId="5">#REF!</definedName>
    <definedName name="수량1">#REF!</definedName>
    <definedName name="수량10" localSheetId="5">#REF!</definedName>
    <definedName name="수량10">#REF!</definedName>
    <definedName name="수량11" localSheetId="5">#REF!</definedName>
    <definedName name="수량11">#REF!</definedName>
    <definedName name="수량12" localSheetId="5">#REF!</definedName>
    <definedName name="수량12">#REF!</definedName>
    <definedName name="수량13" localSheetId="5">#REF!</definedName>
    <definedName name="수량13">#REF!</definedName>
    <definedName name="수량2" localSheetId="5">#REF!</definedName>
    <definedName name="수량2">#REF!</definedName>
    <definedName name="수량22" localSheetId="5">#REF!</definedName>
    <definedName name="수량22">#REF!</definedName>
    <definedName name="수량3" localSheetId="5">#REF!</definedName>
    <definedName name="수량3">#REF!</definedName>
    <definedName name="수량4" localSheetId="5">#REF!</definedName>
    <definedName name="수량4">#REF!</definedName>
    <definedName name="수량44" localSheetId="5">#REF!</definedName>
    <definedName name="수량44">#REF!</definedName>
    <definedName name="수량48" localSheetId="5">#REF!</definedName>
    <definedName name="수량48">#REF!</definedName>
    <definedName name="수량49" localSheetId="5">#REF!</definedName>
    <definedName name="수량49">#REF!</definedName>
    <definedName name="수량5" localSheetId="5">#REF!</definedName>
    <definedName name="수량5">#REF!</definedName>
    <definedName name="수량6" localSheetId="5">#REF!</definedName>
    <definedName name="수량6">#REF!</definedName>
    <definedName name="수량7" localSheetId="5">#REF!</definedName>
    <definedName name="수량7">#REF!</definedName>
    <definedName name="수량8" localSheetId="5">#REF!</definedName>
    <definedName name="수량8">#REF!</definedName>
    <definedName name="수량9" localSheetId="5">#REF!</definedName>
    <definedName name="수량9">#REF!</definedName>
    <definedName name="수량A" localSheetId="5">#REF!</definedName>
    <definedName name="수량A">#REF!</definedName>
    <definedName name="수량AC" localSheetId="5">#REF!</definedName>
    <definedName name="수량AC">#REF!</definedName>
    <definedName name="수량C" localSheetId="5">#REF!</definedName>
    <definedName name="수량C">#REF!</definedName>
    <definedName name="수량건축" localSheetId="5">#REF!</definedName>
    <definedName name="수량건축">#REF!</definedName>
    <definedName name="수량건축전기" localSheetId="5">#REF!</definedName>
    <definedName name="수량건축전기">#REF!</definedName>
    <definedName name="수량검토" localSheetId="5">#REF!</definedName>
    <definedName name="수량검토">#REF!</definedName>
    <definedName name="수량계산" localSheetId="5">#REF!</definedName>
    <definedName name="수량계산">#REF!</definedName>
    <definedName name="수량고압" localSheetId="5">#REF!</definedName>
    <definedName name="수량고압">#REF!</definedName>
    <definedName name="수량산근" localSheetId="5">#REF!</definedName>
    <definedName name="수량산근">#REF!</definedName>
    <definedName name="수량산출" localSheetId="5">#REF!</definedName>
    <definedName name="수량산출">#REF!</definedName>
    <definedName name="수량산출2" localSheetId="5">BlankMacro1</definedName>
    <definedName name="수량산출2">BlankMacro1</definedName>
    <definedName name="수량산출3" localSheetId="5">BlankMacro1</definedName>
    <definedName name="수량산출3">BlankMacro1</definedName>
    <definedName name="수량산출5" localSheetId="5">BlankMacro1</definedName>
    <definedName name="수량산출5">BlankMacro1</definedName>
    <definedName name="수량산출6" localSheetId="5">BlankMacro1</definedName>
    <definedName name="수량산출6">BlankMacro1</definedName>
    <definedName name="수량산출서" localSheetId="5">#REF!</definedName>
    <definedName name="수량산출서">#REF!</definedName>
    <definedName name="수량산출서1" localSheetId="5">BlankMacro1</definedName>
    <definedName name="수량산출서1">BlankMacro1</definedName>
    <definedName name="수량산출서2" localSheetId="5">#REF!</definedName>
    <definedName name="수량산출서2">#REF!</definedName>
    <definedName name="수량산출서간지" localSheetId="5">#REF!</definedName>
    <definedName name="수량산출서간지">#REF!</definedName>
    <definedName name="수량산출서삼성동" localSheetId="5">#REF!</definedName>
    <definedName name="수량산출서삼성동">#REF!</definedName>
    <definedName name="수량산출서표지" localSheetId="5">BlankMacro1</definedName>
    <definedName name="수량산출서표지">BlankMacro1</definedName>
    <definedName name="수량산출서표지1" localSheetId="5">BlankMacro1</definedName>
    <definedName name="수량산출서표지1">BlankMacro1</definedName>
    <definedName name="수량산출세부3" hidden="1">{#N/A,#N/A,FALSE,"단가표지"}</definedName>
    <definedName name="수량산출조서">{"Book1","호안(별표&amp;부표).xls","box(최근).xls"}</definedName>
    <definedName name="수량전체" localSheetId="5">#REF!</definedName>
    <definedName name="수량전체">#REF!</definedName>
    <definedName name="수량집계">#N/A</definedName>
    <definedName name="수량집계11" localSheetId="5">#REF!</definedName>
    <definedName name="수량집계11">#REF!</definedName>
    <definedName name="수량집계2" localSheetId="5">#REF!,#REF!</definedName>
    <definedName name="수량집계2">#REF!,#REF!</definedName>
    <definedName name="수량집계표" localSheetId="5">[0]!BlankMacro1</definedName>
    <definedName name="수량집계표">[0]!BlankMacro1</definedName>
    <definedName name="수량집계표1" localSheetId="5">#REF!</definedName>
    <definedName name="수량집계표1">#REF!</definedName>
    <definedName name="수량총합" hidden="1">{#N/A,#N/A,TRUE,"토적및재료집계";#N/A,#N/A,TRUE,"토적및재료집계";#N/A,#N/A,TRUE,"단위량"}</definedName>
    <definedName name="수량폐">{"'산출근거'!$B$4:$D$8"}</definedName>
    <definedName name="수량표지" localSheetId="5">#REF!</definedName>
    <definedName name="수량표지">#REF!</definedName>
    <definedName name="수리계산서1" localSheetId="5" hidden="1">#REF!</definedName>
    <definedName name="수리계산서1" hidden="1">#REF!</definedName>
    <definedName name="수리수문" localSheetId="5">#REF!</definedName>
    <definedName name="수리수문">#REF!</definedName>
    <definedName name="수리판단2" localSheetId="5">#REF!</definedName>
    <definedName name="수리판단2">#REF!</definedName>
    <definedName name="수면" localSheetId="5">BLCH</definedName>
    <definedName name="수면">BLCH</definedName>
    <definedName name="수목" localSheetId="5">#REF!</definedName>
    <definedName name="수목">#REF!</definedName>
    <definedName name="수목2" localSheetId="5">#REF!</definedName>
    <definedName name="수목2">#REF!</definedName>
    <definedName name="수목공통대가" localSheetId="5">#REF!</definedName>
    <definedName name="수목공통대가">#REF!</definedName>
    <definedName name="수목단가" localSheetId="5">#REF!</definedName>
    <definedName name="수목단가">#REF!</definedName>
    <definedName name="수목목록" localSheetId="5">#REF!</definedName>
    <definedName name="수목목록">#REF!</definedName>
    <definedName name="수목보호대" localSheetId="5">#REF!</definedName>
    <definedName name="수목보호대">#REF!</definedName>
    <definedName name="수목수량" localSheetId="5">#REF!</definedName>
    <definedName name="수목수량">#REF!</definedName>
    <definedName name="수목일위대가" localSheetId="5">#REF!</definedName>
    <definedName name="수목일위대가">#REF!</definedName>
    <definedName name="수목자재">#N/A</definedName>
    <definedName name="수발공" localSheetId="5">#REF!</definedName>
    <definedName name="수발공">#REF!</definedName>
    <definedName name="수배전" localSheetId="5">#REF!</definedName>
    <definedName name="수배전">#REF!</definedName>
    <definedName name="수변데크2">{"'산출근거'!$B$4:$D$8"}</definedName>
    <definedName name="수볌">{"'산출근거'!$B$4:$D$8"}</definedName>
    <definedName name="수성에폭시" localSheetId="5">#REF!</definedName>
    <definedName name="수성에폭시">#REF!</definedName>
    <definedName name="수소이온농도" localSheetId="5">#REF!</definedName>
    <definedName name="수소이온농도">#REF!</definedName>
    <definedName name="수수꽃다리" localSheetId="5">#REF!</definedName>
    <definedName name="수수꽃다리">#REF!</definedName>
    <definedName name="수수꽃다리H1.8" localSheetId="5">#REF!</definedName>
    <definedName name="수수꽃다리H1.8">#REF!</definedName>
    <definedName name="수수료" localSheetId="5">#REF!</definedName>
    <definedName name="수수료">#REF!</definedName>
    <definedName name="수수료1" localSheetId="5">#REF!</definedName>
    <definedName name="수수료1">#REF!</definedName>
    <definedName name="수식" localSheetId="5">BlankMacro1</definedName>
    <definedName name="수식">BlankMacro1</definedName>
    <definedName name="수식1" localSheetId="5">#REF!</definedName>
    <definedName name="수식1">#REF!</definedName>
    <definedName name="수식2" localSheetId="5">#REF!</definedName>
    <definedName name="수식2">#REF!</definedName>
    <definedName name="수식입력매크로" localSheetId="5">#REF!</definedName>
    <definedName name="수식입력매크로">#REF!</definedName>
    <definedName name="수식입력미크로" localSheetId="5">#REF!</definedName>
    <definedName name="수식입력미크로">#REF!</definedName>
    <definedName name="수신" localSheetId="5">#REF!</definedName>
    <definedName name="수신">#REF!</definedName>
    <definedName name="수신2" localSheetId="5">#REF!</definedName>
    <definedName name="수신2">#REF!</definedName>
    <definedName name="수압" localSheetId="5">#REF!</definedName>
    <definedName name="수압">#REF!</definedName>
    <definedName name="수압1" localSheetId="5">#REF!</definedName>
    <definedName name="수압1">#REF!</definedName>
    <definedName name="수압2" localSheetId="5">#REF!</definedName>
    <definedName name="수압2">#REF!</definedName>
    <definedName name="수압3" localSheetId="5">#REF!</definedName>
    <definedName name="수압3">#REF!</definedName>
    <definedName name="수양3" localSheetId="5">#REF!</definedName>
    <definedName name="수양3">#REF!</definedName>
    <definedName name="수양5노" localSheetId="5">#REF!</definedName>
    <definedName name="수양5노">#REF!</definedName>
    <definedName name="수양5재" localSheetId="5">#REF!</definedName>
    <definedName name="수양5재">#REF!</definedName>
    <definedName name="수양6" localSheetId="5">#REF!</definedName>
    <definedName name="수양6">#REF!</definedName>
    <definedName name="수요가성명" localSheetId="5">#REF!</definedName>
    <definedName name="수요가성명">#REF!</definedName>
    <definedName name="수요가전화번호" localSheetId="5">#REF!</definedName>
    <definedName name="수요가전화번호">#REF!</definedName>
    <definedName name="수요가주소" localSheetId="5">#REF!</definedName>
    <definedName name="수요가주소">#REF!</definedName>
    <definedName name="수요가통보내용" localSheetId="5">#REF!</definedName>
    <definedName name="수요가통보내용">#REF!</definedName>
    <definedName name="수원공자재" localSheetId="5">#REF!</definedName>
    <definedName name="수원공자재">#REF!</definedName>
    <definedName name="수은등100W" localSheetId="5">#REF!</definedName>
    <definedName name="수은등100W">#REF!</definedName>
    <definedName name="수은등200W" localSheetId="5">#REF!</definedName>
    <definedName name="수은등200W">#REF!</definedName>
    <definedName name="수은등250W" localSheetId="5">#REF!</definedName>
    <definedName name="수은등250W">#REF!</definedName>
    <definedName name="수은등300W" localSheetId="5">#REF!</definedName>
    <definedName name="수은등300W">#REF!</definedName>
    <definedName name="수은등400W" localSheetId="5">#REF!</definedName>
    <definedName name="수은등400W">#REF!</definedName>
    <definedName name="수익" localSheetId="5">#REF!</definedName>
    <definedName name="수익">#REF!</definedName>
    <definedName name="수입면장2" localSheetId="5">BLCH</definedName>
    <definedName name="수입면장2">BLCH</definedName>
    <definedName name="수입장비" localSheetId="5">#REF!</definedName>
    <definedName name="수입장비">#REF!</definedName>
    <definedName name="수입장비계" localSheetId="5">#REF!</definedName>
    <definedName name="수입장비계">#REF!</definedName>
    <definedName name="수작업__반장" localSheetId="5">#REF!</definedName>
    <definedName name="수작업__반장">#REF!</definedName>
    <definedName name="수작업반장" localSheetId="5">#REF!</definedName>
    <definedName name="수작업반장">#REF!</definedName>
    <definedName name="수장" localSheetId="5">#REF!</definedName>
    <definedName name="수장">#REF!</definedName>
    <definedName name="수장경비" localSheetId="5">#REF!</definedName>
    <definedName name="수장경비">#REF!</definedName>
    <definedName name="수장공사" localSheetId="5">#REF!</definedName>
    <definedName name="수장공사">#REF!</definedName>
    <definedName name="수장노" localSheetId="5">#REF!</definedName>
    <definedName name="수장노">#REF!</definedName>
    <definedName name="수장노무" localSheetId="5">#REF!</definedName>
    <definedName name="수장노무">#REF!</definedName>
    <definedName name="수장재" localSheetId="5">#REF!</definedName>
    <definedName name="수장재">#REF!</definedName>
    <definedName name="수장재료" localSheetId="5">#REF!</definedName>
    <definedName name="수장재료">#REF!</definedName>
    <definedName name="수전번호" localSheetId="5">#REF!</definedName>
    <definedName name="수전번호">#REF!</definedName>
    <definedName name="수정내역" localSheetId="5">#REF!</definedName>
    <definedName name="수정내역">#REF!</definedName>
    <definedName name="수정일위대가" localSheetId="5">#REF!</definedName>
    <definedName name="수정일위대가">#REF!</definedName>
    <definedName name="수정일위목록" localSheetId="5">#REF!</definedName>
    <definedName name="수정일위목록">#REF!</definedName>
    <definedName name="수조" localSheetId="5">#REF!</definedName>
    <definedName name="수조">#REF!</definedName>
    <definedName name="수종범위" localSheetId="5">SUBSTITUTE(#REF!,"지급","")</definedName>
    <definedName name="수종범위">SUBSTITUTE(#REF!,"지급","")</definedName>
    <definedName name="수주율" localSheetId="5">#REF!</definedName>
    <definedName name="수주율">#REF!</definedName>
    <definedName name="수중_토사" localSheetId="5">#REF!</definedName>
    <definedName name="수중_토사">#REF!</definedName>
    <definedName name="수중면고르기" localSheetId="5">#REF!</definedName>
    <definedName name="수중면고르기">#REF!</definedName>
    <definedName name="수중면정리및청소" localSheetId="5">#REF!</definedName>
    <definedName name="수중면정리및청소">#REF!</definedName>
    <definedName name="수중모타1" localSheetId="5">#REF!</definedName>
    <definedName name="수중모타1">#REF!</definedName>
    <definedName name="수중모타10" localSheetId="5">#REF!</definedName>
    <definedName name="수중모타10">#REF!</definedName>
    <definedName name="수중모타15" localSheetId="5">#REF!</definedName>
    <definedName name="수중모타15">#REF!</definedName>
    <definedName name="수중모타2" localSheetId="5">#REF!</definedName>
    <definedName name="수중모타2">#REF!</definedName>
    <definedName name="수중모타20" localSheetId="5">#REF!</definedName>
    <definedName name="수중모타20">#REF!</definedName>
    <definedName name="수중모타25" localSheetId="5">#REF!</definedName>
    <definedName name="수중모타25">#REF!</definedName>
    <definedName name="수중모타3" localSheetId="5">#REF!</definedName>
    <definedName name="수중모타3">#REF!</definedName>
    <definedName name="수중모타30" localSheetId="5">#REF!</definedName>
    <definedName name="수중모타30">#REF!</definedName>
    <definedName name="수중모타5" localSheetId="5">#REF!</definedName>
    <definedName name="수중모타5">#REF!</definedName>
    <definedName name="수중모타7.5" localSheetId="5">#REF!</definedName>
    <definedName name="수중모타7.5">#REF!</definedName>
    <definedName name="수중모터펌프단가" localSheetId="5">#REF!</definedName>
    <definedName name="수중모터펌프단가">#REF!</definedName>
    <definedName name="수중모터펌프중량" localSheetId="5">#REF!</definedName>
    <definedName name="수중모터펌프중량">#REF!</definedName>
    <definedName name="수중발파암06" localSheetId="5">#REF!</definedName>
    <definedName name="수중발파암06">#REF!</definedName>
    <definedName name="수중발파암6" localSheetId="5">#REF!</definedName>
    <definedName name="수중발파암6">#REF!</definedName>
    <definedName name="수중암" localSheetId="5">#REF!</definedName>
    <definedName name="수중암">#REF!</definedName>
    <definedName name="수중암2" localSheetId="5">#REF!</definedName>
    <definedName name="수중암2">#REF!</definedName>
    <definedName name="수중중량" localSheetId="5">#REF!</definedName>
    <definedName name="수중중량">#REF!</definedName>
    <definedName name="수중케이블단가" localSheetId="5">#REF!</definedName>
    <definedName name="수중케이블단가">#REF!</definedName>
    <definedName name="수중토사06" localSheetId="5">#REF!</definedName>
    <definedName name="수중토사06">#REF!</definedName>
    <definedName name="수중토사1" localSheetId="5">#REF!</definedName>
    <definedName name="수중토사1">#REF!</definedName>
    <definedName name="수중토사2" localSheetId="5">#REF!</definedName>
    <definedName name="수중토사2">#REF!</definedName>
    <definedName name="수중토사6" localSheetId="5">#REF!</definedName>
    <definedName name="수중토사6">#REF!</definedName>
    <definedName name="수중토사p1" localSheetId="5">#REF!</definedName>
    <definedName name="수중토사p1">#REF!</definedName>
    <definedName name="수중펌프150경비" localSheetId="5">#REF!</definedName>
    <definedName name="수중펌프150경비">#REF!</definedName>
    <definedName name="수중펌프150계" localSheetId="5">#REF!</definedName>
    <definedName name="수중펌프150계">#REF!</definedName>
    <definedName name="수중펌프150노무비" localSheetId="5">#REF!</definedName>
    <definedName name="수중펌프150노무비">#REF!</definedName>
    <definedName name="수중펌프150재료비" localSheetId="5">#REF!</definedName>
    <definedName name="수중펌프150재료비">#REF!</definedName>
    <definedName name="수중풍화암06" localSheetId="5">#REF!</definedName>
    <definedName name="수중풍화암06">#REF!</definedName>
    <definedName name="수중풍화암6" localSheetId="5">#REF!</definedName>
    <definedName name="수중풍화암6">#REF!</definedName>
    <definedName name="수직" localSheetId="5">#REF!</definedName>
    <definedName name="수직">#REF!</definedName>
    <definedName name="수직규준틀노무비" localSheetId="5">#REF!</definedName>
    <definedName name="수직규준틀노무비">#REF!</definedName>
    <definedName name="수직규준틀재료비" localSheetId="5">#REF!</definedName>
    <definedName name="수직규준틀재료비">#REF!</definedName>
    <definedName name="수직기준틀노무비" localSheetId="5">#REF!</definedName>
    <definedName name="수직기준틀노무비">#REF!</definedName>
    <definedName name="수직기준틀재료비" localSheetId="5">#REF!</definedName>
    <definedName name="수직기준틀재료비">#REF!</definedName>
    <definedName name="수질" localSheetId="5">#REF!</definedName>
    <definedName name="수질">#REF!</definedName>
    <definedName name="수질시험" localSheetId="5">#REF!</definedName>
    <definedName name="수질시험">#REF!</definedName>
    <definedName name="수축줄눈경비" localSheetId="5">#REF!</definedName>
    <definedName name="수축줄눈경비">#REF!</definedName>
    <definedName name="수축줄눈노무비" localSheetId="5">#REF!</definedName>
    <definedName name="수축줄눈노무비">#REF!</definedName>
    <definedName name="수축줄눈재료비" localSheetId="5">#REF!</definedName>
    <definedName name="수축줄눈재료비">#REF!</definedName>
    <definedName name="수탁" localSheetId="5">#REF!</definedName>
    <definedName name="수탁">#REF!</definedName>
    <definedName name="수토1" localSheetId="5">#REF!</definedName>
    <definedName name="수토1">#REF!</definedName>
    <definedName name="수퍼클레이" localSheetId="5">#REF!</definedName>
    <definedName name="수퍼클레이">#REF!</definedName>
    <definedName name="수평" localSheetId="5">#REF!</definedName>
    <definedName name="수평">#REF!</definedName>
    <definedName name="수평귀경" localSheetId="5">#REF!</definedName>
    <definedName name="수평귀경">#REF!</definedName>
    <definedName name="수평귀노" localSheetId="5">#REF!</definedName>
    <definedName name="수평귀노">#REF!</definedName>
    <definedName name="수평귀재" localSheetId="5">#REF!</definedName>
    <definedName name="수평귀재">#REF!</definedName>
    <definedName name="수평규준틀노무비" localSheetId="5">#REF!</definedName>
    <definedName name="수평규준틀노무비">#REF!</definedName>
    <definedName name="수평규준틀재료비" localSheetId="5">#REF!</definedName>
    <definedName name="수평규준틀재료비">#REF!</definedName>
    <definedName name="수평배수공천공집계" localSheetId="5">BlankMacro1</definedName>
    <definedName name="수평배수공천공집계">BlankMacro1</definedName>
    <definedName name="수평연결재" localSheetId="5">#REF!</definedName>
    <definedName name="수평연결재">#REF!</definedName>
    <definedName name="수평평" localSheetId="5">#REF!</definedName>
    <definedName name="수평평">#REF!</definedName>
    <definedName name="수평평경" localSheetId="5">#REF!</definedName>
    <definedName name="수평평경">#REF!</definedName>
    <definedName name="수평평노" localSheetId="5">#REF!</definedName>
    <definedName name="수평평노">#REF!</definedName>
    <definedName name="숙" localSheetId="5">#REF!</definedName>
    <definedName name="숙">#REF!</definedName>
    <definedName name="숙박비" localSheetId="5">#REF!</definedName>
    <definedName name="숙박비">#REF!</definedName>
    <definedName name="순" localSheetId="5">#REF!</definedName>
    <definedName name="순">#REF!</definedName>
    <definedName name="순___성___토__________㎥당" localSheetId="5">#REF!</definedName>
    <definedName name="순___성___토__________㎥당">#REF!</definedName>
    <definedName name="순공" localSheetId="5">#REF!</definedName>
    <definedName name="순공">#REF!</definedName>
    <definedName name="순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경" localSheetId="5">#REF!</definedName>
    <definedName name="순공사경">#REF!</definedName>
    <definedName name="순공사노" localSheetId="5">#REF!</definedName>
    <definedName name="순공사노">#REF!</definedName>
    <definedName name="순공사비" localSheetId="5">#REF!</definedName>
    <definedName name="순공사비">#REF!</definedName>
    <definedName name="순공사비_현황" localSheetId="5">#REF!</definedName>
    <definedName name="순공사비_현황">#REF!</definedName>
    <definedName name="순공사비계" localSheetId="5">#REF!</definedName>
    <definedName name="순공사비계">#REF!</definedName>
    <definedName name="순공사비수" localSheetId="5">#REF!</definedName>
    <definedName name="순공사비수">#REF!</definedName>
    <definedName name="순공사비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평" localSheetId="5">#REF!</definedName>
    <definedName name="순공사비평">#REF!</definedName>
    <definedName name="순공사원가" localSheetId="5">#REF!</definedName>
    <definedName name="순공사원가">#REF!</definedName>
    <definedName name="純工事原價" localSheetId="5">#REF!</definedName>
    <definedName name="純工事原價">#REF!</definedName>
    <definedName name="순공사재" localSheetId="5">#REF!</definedName>
    <definedName name="순공사재">#REF!</definedName>
    <definedName name="순단면적" localSheetId="5">#REF!</definedName>
    <definedName name="순단면적">#REF!</definedName>
    <definedName name="순성토">#N/A</definedName>
    <definedName name="순성토__도쟈_19Ton____㎥당" localSheetId="5">#REF!</definedName>
    <definedName name="순성토__도쟈_19Ton____㎥당">#REF!</definedName>
    <definedName name="순위결정" hidden="1">{"'제10장(표)'!$A$5:$L$10"}</definedName>
    <definedName name="숨기기">[0]!숨기기</definedName>
    <definedName name="숨기지않기">[0]!숨기지않기</definedName>
    <definedName name="숫자노무비" localSheetId="5">#REF!</definedName>
    <definedName name="숫자노무비">#REF!</definedName>
    <definedName name="쉬트" localSheetId="5">#REF!</definedName>
    <definedName name="쉬트">#REF!</definedName>
    <definedName name="쉬트상" localSheetId="5">#REF!</definedName>
    <definedName name="쉬트상">#REF!</definedName>
    <definedName name="쉬트시" localSheetId="5">#REF!</definedName>
    <definedName name="쉬트시">#REF!</definedName>
    <definedName name="쉬트측" localSheetId="5">#REF!</definedName>
    <definedName name="쉬트측">#REF!</definedName>
    <definedName name="쉬트하" localSheetId="5">#REF!</definedName>
    <definedName name="쉬트하">#REF!</definedName>
    <definedName name="슈NX" localSheetId="5">#REF!</definedName>
    <definedName name="슈NX">#REF!</definedName>
    <definedName name="슈사하중" localSheetId="5">#REF!</definedName>
    <definedName name="슈사하중">#REF!</definedName>
    <definedName name="슈활하중" localSheetId="5">#REF!</definedName>
    <definedName name="슈활하중">#REF!</definedName>
    <definedName name="스" localSheetId="5">#REF!</definedName>
    <definedName name="스">#REF!</definedName>
    <definedName name="스1" localSheetId="5">#REF!</definedName>
    <definedName name="스1">#REF!</definedName>
    <definedName name="스2" localSheetId="5">#REF!</definedName>
    <definedName name="스2">#REF!</definedName>
    <definedName name="스3" localSheetId="5">#REF!</definedName>
    <definedName name="스3">#REF!</definedName>
    <definedName name="스노" localSheetId="5">#REF!</definedName>
    <definedName name="스노">#REF!</definedName>
    <definedName name="스재" localSheetId="5">#REF!</definedName>
    <definedName name="스재">#REF!</definedName>
    <definedName name="스치로폴" localSheetId="5">#REF!</definedName>
    <definedName name="스치로폴">#REF!</definedName>
    <definedName name="스치로폴설치" localSheetId="5">#REF!</definedName>
    <definedName name="스치로폴설치">#REF!</definedName>
    <definedName name="스크레이퍼자주식11.5경비" localSheetId="5">#REF!</definedName>
    <definedName name="스크레이퍼자주식11.5경비">#REF!</definedName>
    <definedName name="스크레이퍼자주식11.5계" localSheetId="5">#REF!</definedName>
    <definedName name="스크레이퍼자주식11.5계">#REF!</definedName>
    <definedName name="스크레이퍼자주식11.5노무비" localSheetId="5">#REF!</definedName>
    <definedName name="스크레이퍼자주식11.5노무비">#REF!</definedName>
    <definedName name="스크레이퍼자주식11.5재료비" localSheetId="5">#REF!</definedName>
    <definedName name="스크레이퍼자주식11.5재료비">#REF!</definedName>
    <definedName name="스크레이퍼자주식16.1경비" localSheetId="5">#REF!</definedName>
    <definedName name="스크레이퍼자주식16.1경비">#REF!</definedName>
    <definedName name="스크레이퍼자주식16.1계" localSheetId="5">#REF!</definedName>
    <definedName name="스크레이퍼자주식16.1계">#REF!</definedName>
    <definedName name="스크레이퍼자주식16.1노무비" localSheetId="5">#REF!</definedName>
    <definedName name="스크레이퍼자주식16.1노무비">#REF!</definedName>
    <definedName name="스크레이퍼자주식16.1재료비" localSheetId="5">#REF!</definedName>
    <definedName name="스크레이퍼자주식16.1재료비">#REF!</definedName>
    <definedName name="스크레이퍼자주식20.6경비" localSheetId="5">#REF!</definedName>
    <definedName name="스크레이퍼자주식20.6경비">#REF!</definedName>
    <definedName name="스크레이퍼자주식20.6계" localSheetId="5">#REF!</definedName>
    <definedName name="스크레이퍼자주식20.6계">#REF!</definedName>
    <definedName name="스크레이퍼자주식20.6노무비" localSheetId="5">#REF!</definedName>
    <definedName name="스크레이퍼자주식20.6노무비">#REF!</definedName>
    <definedName name="스크레이퍼자주식20.6재료비" localSheetId="5">#REF!</definedName>
    <definedName name="스크레이퍼자주식20.6재료비">#REF!</definedName>
    <definedName name="스크린" localSheetId="5">#REF!</definedName>
    <definedName name="스크린">#REF!</definedName>
    <definedName name="스테인레스레듀샤2013" localSheetId="5">#REF!</definedName>
    <definedName name="스테인레스레듀샤2013">#REF!</definedName>
    <definedName name="스테인레스레듀샤2513" localSheetId="5">#REF!</definedName>
    <definedName name="스테인레스레듀샤2513">#REF!</definedName>
    <definedName name="스테인레스레듀샤2520" localSheetId="5">#REF!</definedName>
    <definedName name="스테인레스레듀샤2520">#REF!</definedName>
    <definedName name="스테인레스레듀샤3213" localSheetId="5">#REF!</definedName>
    <definedName name="스테인레스레듀샤3213">#REF!</definedName>
    <definedName name="스테인레스레듀샤3220" localSheetId="5">#REF!</definedName>
    <definedName name="스테인레스레듀샤3220">#REF!</definedName>
    <definedName name="스테인레스레듀샤3225" localSheetId="5">#REF!</definedName>
    <definedName name="스테인레스레듀샤3225">#REF!</definedName>
    <definedName name="스테인레스레듀샤4013" localSheetId="5">#REF!</definedName>
    <definedName name="스테인레스레듀샤4013">#REF!</definedName>
    <definedName name="스테인레스레듀샤4020" localSheetId="5">#REF!</definedName>
    <definedName name="스테인레스레듀샤4020">#REF!</definedName>
    <definedName name="스테인레스레듀샤4025" localSheetId="5">#REF!</definedName>
    <definedName name="스테인레스레듀샤4025">#REF!</definedName>
    <definedName name="스테인레스레듀샤4032" localSheetId="5">#REF!</definedName>
    <definedName name="스테인레스레듀샤4032">#REF!</definedName>
    <definedName name="스테인레스레듀샤5013" localSheetId="5">#REF!</definedName>
    <definedName name="스테인레스레듀샤5013">#REF!</definedName>
    <definedName name="스테인레스레듀샤5020" localSheetId="5">#REF!</definedName>
    <definedName name="스테인레스레듀샤5020">#REF!</definedName>
    <definedName name="스테인레스레듀샤5025" localSheetId="5">#REF!</definedName>
    <definedName name="스테인레스레듀샤5025">#REF!</definedName>
    <definedName name="스테인레스레듀샤5032" localSheetId="5">#REF!</definedName>
    <definedName name="스테인레스레듀샤5032">#REF!</definedName>
    <definedName name="스테인레스레듀샤5040" localSheetId="5">#REF!</definedName>
    <definedName name="스테인레스레듀샤5040">#REF!</definedName>
    <definedName name="스테인레스레듀샤6013" localSheetId="5">#REF!</definedName>
    <definedName name="스테인레스레듀샤6013">#REF!</definedName>
    <definedName name="스테인레스레듀샤6020" localSheetId="5">#REF!</definedName>
    <definedName name="스테인레스레듀샤6020">#REF!</definedName>
    <definedName name="스테인레스레듀샤6025" localSheetId="5">#REF!</definedName>
    <definedName name="스테인레스레듀샤6025">#REF!</definedName>
    <definedName name="스테인레스레듀샤6032" localSheetId="5">#REF!</definedName>
    <definedName name="스테인레스레듀샤6032">#REF!</definedName>
    <definedName name="스테인레스레듀샤6040" localSheetId="5">#REF!</definedName>
    <definedName name="스테인레스레듀샤6040">#REF!</definedName>
    <definedName name="스테인레스레듀샤6050" localSheetId="5">#REF!</definedName>
    <definedName name="스테인레스레듀샤6050">#REF!</definedName>
    <definedName name="스테인레스베어소켓13" localSheetId="5">#REF!</definedName>
    <definedName name="스테인레스베어소켓13">#REF!</definedName>
    <definedName name="스테인레스베어소켓20" localSheetId="5">#REF!</definedName>
    <definedName name="스테인레스베어소켓20">#REF!</definedName>
    <definedName name="스테인레스베어소켓25" localSheetId="5">#REF!</definedName>
    <definedName name="스테인레스베어소켓25">#REF!</definedName>
    <definedName name="스테인레스베어소켓32" localSheetId="5">#REF!</definedName>
    <definedName name="스테인레스베어소켓32">#REF!</definedName>
    <definedName name="스테인레스베어소켓40" localSheetId="5">#REF!</definedName>
    <definedName name="스테인레스베어소켓40">#REF!</definedName>
    <definedName name="스테인레스베어소켓50" localSheetId="5">#REF!</definedName>
    <definedName name="스테인레스베어소켓50">#REF!</definedName>
    <definedName name="스테인레스베어소켓60" localSheetId="5">#REF!</definedName>
    <definedName name="스테인레스베어소켓60">#REF!</definedName>
    <definedName name="스테인레스소켓13" localSheetId="5">#REF!</definedName>
    <definedName name="스테인레스소켓13">#REF!</definedName>
    <definedName name="스테인레스소켓20" localSheetId="5">#REF!</definedName>
    <definedName name="스테인레스소켓20">#REF!</definedName>
    <definedName name="스테인레스소켓25" localSheetId="5">#REF!</definedName>
    <definedName name="스테인레스소켓25">#REF!</definedName>
    <definedName name="스테인레스소켓32" localSheetId="5">#REF!</definedName>
    <definedName name="스테인레스소켓32">#REF!</definedName>
    <definedName name="스테인레스소켓40" localSheetId="5">#REF!</definedName>
    <definedName name="스테인레스소켓40">#REF!</definedName>
    <definedName name="스테인레스소켓50" localSheetId="5">#REF!</definedName>
    <definedName name="스테인레스소켓50">#REF!</definedName>
    <definedName name="스테인레스소켓60" localSheetId="5">#REF!</definedName>
    <definedName name="스테인레스소켓60">#REF!</definedName>
    <definedName name="스테인레스엘보13" localSheetId="5">#REF!</definedName>
    <definedName name="스테인레스엘보13">#REF!</definedName>
    <definedName name="스테인레스엘보20" localSheetId="5">#REF!</definedName>
    <definedName name="스테인레스엘보20">#REF!</definedName>
    <definedName name="스테인레스엘보25" localSheetId="5">#REF!</definedName>
    <definedName name="스테인레스엘보25">#REF!</definedName>
    <definedName name="스테인레스엘보32" localSheetId="5">#REF!</definedName>
    <definedName name="스테인레스엘보32">#REF!</definedName>
    <definedName name="스테인레스엘보40" localSheetId="5">#REF!</definedName>
    <definedName name="스테인레스엘보40">#REF!</definedName>
    <definedName name="스테인레스엘보50" localSheetId="5">#REF!</definedName>
    <definedName name="스테인레스엘보50">#REF!</definedName>
    <definedName name="스테인레스엘보60" localSheetId="5">#REF!</definedName>
    <definedName name="스테인레스엘보60">#REF!</definedName>
    <definedName name="스테인레스접합13노무비" localSheetId="5">#REF!</definedName>
    <definedName name="스테인레스접합13노무비">#REF!</definedName>
    <definedName name="스테인레스접합20노무비" localSheetId="5">#REF!</definedName>
    <definedName name="스테인레스접합20노무비">#REF!</definedName>
    <definedName name="스테인레스접합25노무비" localSheetId="5">#REF!</definedName>
    <definedName name="스테인레스접합25노무비">#REF!</definedName>
    <definedName name="스테인레스접합30노무비" localSheetId="5">#REF!</definedName>
    <definedName name="스테인레스접합30노무비">#REF!</definedName>
    <definedName name="스테인레스접합40노무비" localSheetId="5">#REF!</definedName>
    <definedName name="스테인레스접합40노무비">#REF!</definedName>
    <definedName name="스테인레스접합50노무비" localSheetId="5">#REF!</definedName>
    <definedName name="스테인레스접합50노무비">#REF!</definedName>
    <definedName name="스테인레스접합60노무비" localSheetId="5">#REF!</definedName>
    <definedName name="스테인레스접합60노무비">#REF!</definedName>
    <definedName name="스테인레스직관13" localSheetId="5">#REF!</definedName>
    <definedName name="스테인레스직관13">#REF!</definedName>
    <definedName name="스테인레스직관20" localSheetId="5">#REF!</definedName>
    <definedName name="스테인레스직관20">#REF!</definedName>
    <definedName name="스테인레스직관25" localSheetId="5">#REF!</definedName>
    <definedName name="스테인레스직관25">#REF!</definedName>
    <definedName name="스테인레스직관25." localSheetId="5">#REF!</definedName>
    <definedName name="스테인레스직관25.">#REF!</definedName>
    <definedName name="스테인레스직관32" localSheetId="5">#REF!</definedName>
    <definedName name="스테인레스직관32">#REF!</definedName>
    <definedName name="스테인레스직관40" localSheetId="5">#REF!</definedName>
    <definedName name="스테인레스직관40">#REF!</definedName>
    <definedName name="스테인레스직관50" localSheetId="5">#REF!</definedName>
    <definedName name="스테인레스직관50">#REF!</definedName>
    <definedName name="스테인레스직관60" localSheetId="5">#REF!</definedName>
    <definedName name="스테인레스직관60">#REF!</definedName>
    <definedName name="스텐레스관19.1" localSheetId="5">#REF!</definedName>
    <definedName name="스텐레스관19.1">#REF!</definedName>
    <definedName name="스텐레스관38.1" localSheetId="5">#REF!</definedName>
    <definedName name="스텐레스관38.1">#REF!</definedName>
    <definedName name="스텐레스관50.8" localSheetId="5">#REF!</definedName>
    <definedName name="스텐레스관50.8">#REF!</definedName>
    <definedName name="스텐레스관76.3" localSheetId="5">#REF!</definedName>
    <definedName name="스텐레스관76.3">#REF!</definedName>
    <definedName name="스텐레스판">2149455</definedName>
    <definedName name="스텐소계" localSheetId="5">#REF!</definedName>
    <definedName name="스텐소계">#REF!</definedName>
    <definedName name="스텡니레스레듀샤4025" localSheetId="5">#REF!</definedName>
    <definedName name="스텡니레스레듀샤4025">#REF!</definedName>
    <definedName name="스트로브잣_이식" localSheetId="5">#REF!</definedName>
    <definedName name="스트로브잣_이식">#REF!</definedName>
    <definedName name="스트로브잣12노무" localSheetId="5">#REF!</definedName>
    <definedName name="스트로브잣12노무">#REF!</definedName>
    <definedName name="스트로브잣12재료" localSheetId="5">#REF!</definedName>
    <definedName name="스트로브잣12재료">#REF!</definedName>
    <definedName name="스트로브잣15노무" localSheetId="5">#REF!</definedName>
    <definedName name="스트로브잣15노무">#REF!</definedName>
    <definedName name="스트로브잣15재료" localSheetId="5">#REF!</definedName>
    <definedName name="스트로브잣15재료">#REF!</definedName>
    <definedName name="스트로브잣18노무" localSheetId="5">#REF!</definedName>
    <definedName name="스트로브잣18노무">#REF!</definedName>
    <definedName name="스트로브잣18재료" localSheetId="5">#REF!</definedName>
    <definedName name="스트로브잣18재료">#REF!</definedName>
    <definedName name="스트로브잣20노무" localSheetId="5">#REF!</definedName>
    <definedName name="스트로브잣20노무">#REF!</definedName>
    <definedName name="스트로브잣20재료" localSheetId="5">#REF!</definedName>
    <definedName name="스트로브잣20재료">#REF!</definedName>
    <definedName name="스트로브잣40노무" localSheetId="5">#REF!</definedName>
    <definedName name="스트로브잣40노무">#REF!</definedName>
    <definedName name="스트로브잣40재료" localSheetId="5">#REF!</definedName>
    <definedName name="스트로브잣40재료">#REF!</definedName>
    <definedName name="스티로폴" localSheetId="5">#REF!</definedName>
    <definedName name="스티로폴">#REF!</definedName>
    <definedName name="스틸그레이팅" localSheetId="5">#REF!</definedName>
    <definedName name="스틸그레이팅">#REF!</definedName>
    <definedName name="스틸그레이팅2" localSheetId="5">#REF!</definedName>
    <definedName name="스틸그레이팅2">#REF!</definedName>
    <definedName name="스페이서설치" localSheetId="5">#REF!</definedName>
    <definedName name="스페이서설치">#REF!</definedName>
    <definedName name="스페이서수직1" localSheetId="5">#REF!</definedName>
    <definedName name="스페이서수직1">#REF!</definedName>
    <definedName name="스페이서수직2" localSheetId="5">#REF!</definedName>
    <definedName name="스페이서수직2">#REF!</definedName>
    <definedName name="스페이서수평1" localSheetId="5">#REF!</definedName>
    <definedName name="스페이서수평1">#REF!</definedName>
    <definedName name="스페이서수평2" localSheetId="5">#REF!</definedName>
    <definedName name="스페이서수평2">#REF!</definedName>
    <definedName name="스페이셔" localSheetId="5">#REF!</definedName>
    <definedName name="스페이셔">#REF!</definedName>
    <definedName name="스페이셔_설치" localSheetId="5">#REF!</definedName>
    <definedName name="스페이셔_설치">#REF!</definedName>
    <definedName name="스프링" hidden="1">{#N/A,#N/A,FALSE,"운반시간"}</definedName>
    <definedName name="스프링경" localSheetId="5">#REF!</definedName>
    <definedName name="스프링경">#REF!</definedName>
    <definedName name="스프링노" localSheetId="5">#REF!</definedName>
    <definedName name="스프링노">#REF!</definedName>
    <definedName name="스프링재" localSheetId="5">#REF!</definedName>
    <definedName name="스프링재">#REF!</definedName>
    <definedName name="스프링클러" hidden="1">{#N/A,#N/A,FALSE,"조골재"}</definedName>
    <definedName name="슬1" localSheetId="5">#REF!</definedName>
    <definedName name="슬1">#REF!</definedName>
    <definedName name="슬2" localSheetId="5">#REF!</definedName>
    <definedName name="슬2">#REF!</definedName>
    <definedName name="슬3" localSheetId="5">#REF!</definedName>
    <definedName name="슬3">#REF!</definedName>
    <definedName name="슬라브" localSheetId="5">#REF!</definedName>
    <definedName name="슬라브">#REF!</definedName>
    <definedName name="슬라브깨기" localSheetId="5">#REF!</definedName>
    <definedName name="슬라브깨기">#REF!</definedName>
    <definedName name="슬라브중심" localSheetId="5">#REF!</definedName>
    <definedName name="슬라브중심">#REF!</definedName>
    <definedName name="슬래브" localSheetId="5">#REF!</definedName>
    <definedName name="슬래브">#REF!</definedName>
    <definedName name="슬래브01" localSheetId="5">#REF!</definedName>
    <definedName name="슬래브01">#REF!</definedName>
    <definedName name="슬래브가로길이" localSheetId="5">#REF!</definedName>
    <definedName name="슬래브가로길이">#REF!</definedName>
    <definedName name="슬래브내폭" localSheetId="5">#REF!</definedName>
    <definedName name="슬래브내폭">#REF!</definedName>
    <definedName name="슬래브높이" localSheetId="5">#REF!</definedName>
    <definedName name="슬래브높이">#REF!</definedName>
    <definedName name="슬래브두께" localSheetId="5">#REF!</definedName>
    <definedName name="슬래브두께">#REF!</definedName>
    <definedName name="슬래브두께값" localSheetId="5">#REF!</definedName>
    <definedName name="슬래브두께값">#REF!</definedName>
    <definedName name="슬래브양생" localSheetId="5">#REF!</definedName>
    <definedName name="슬래브양생">#REF!</definedName>
    <definedName name="슬래브연장" localSheetId="5">#REF!</definedName>
    <definedName name="슬래브연장">#REF!</definedName>
    <definedName name="슬래브외" localSheetId="5">#REF!</definedName>
    <definedName name="슬래브외">#REF!</definedName>
    <definedName name="슬래브외측" localSheetId="5">#REF!</definedName>
    <definedName name="슬래브외측">#REF!</definedName>
    <definedName name="슬래브총괄수량집계표" localSheetId="5">#REF!</definedName>
    <definedName name="슬래브총괄수량집계표">#REF!</definedName>
    <definedName name="슬래브코너패널" localSheetId="5">#REF!</definedName>
    <definedName name="슬래브코너패널">#REF!</definedName>
    <definedName name="슬레이트__공" localSheetId="5">#REF!</definedName>
    <definedName name="슬레이트__공">#REF!</definedName>
    <definedName name="슬레이트공" localSheetId="5">#REF!</definedName>
    <definedName name="슬레이트공">#REF!</definedName>
    <definedName name="슬리브접착13노무비" localSheetId="5">#REF!</definedName>
    <definedName name="슬리브접착13노무비">#REF!</definedName>
    <definedName name="슬리브접착13재료비" localSheetId="5">#REF!</definedName>
    <definedName name="슬리브접착13재료비">#REF!</definedName>
    <definedName name="슬리브접착20노무비" localSheetId="5">#REF!</definedName>
    <definedName name="슬리브접착20노무비">#REF!</definedName>
    <definedName name="슬리브접착20재료비" localSheetId="5">#REF!</definedName>
    <definedName name="슬리브접착20재료비">#REF!</definedName>
    <definedName name="슬리브접착25노무비" localSheetId="5">#REF!</definedName>
    <definedName name="슬리브접착25노무비">#REF!</definedName>
    <definedName name="슬리브접착25재료비" localSheetId="5">#REF!</definedName>
    <definedName name="슬리브접착25재료비">#REF!</definedName>
    <definedName name="슬리브접착30노무비" localSheetId="5">#REF!</definedName>
    <definedName name="슬리브접착30노무비">#REF!</definedName>
    <definedName name="슬리브접착30재료비" localSheetId="5">#REF!</definedName>
    <definedName name="슬리브접착30재료비">#REF!</definedName>
    <definedName name="슬리브접착40노무비" localSheetId="5">#REF!</definedName>
    <definedName name="슬리브접착40노무비">#REF!</definedName>
    <definedName name="슬리브접착40재료비" localSheetId="5">#REF!</definedName>
    <definedName name="슬리브접착40재료비">#REF!</definedName>
    <definedName name="슬립" localSheetId="5">CHOOSE(#REF!,총괄수량표!공무1과,총괄수량표!공무2과)</definedName>
    <definedName name="슬립">CHOOSE(#REF!,[0]!공무1과,[0]!공무2과)</definedName>
    <definedName name="습윤" localSheetId="5">#REF!</definedName>
    <definedName name="습윤">#REF!</definedName>
    <definedName name="승강기" localSheetId="5">#REF!</definedName>
    <definedName name="승강기">#REF!</definedName>
    <definedName name="승용교" hidden="1">{#N/A,#N/A,FALSE,"2~8번"}</definedName>
    <definedName name="승인기간" localSheetId="5">#REF!</definedName>
    <definedName name="승인기간">#REF!</definedName>
    <definedName name="승인문서번호" localSheetId="5">#REF!</definedName>
    <definedName name="승인문서번호">#REF!</definedName>
    <definedName name="승인번호" localSheetId="5">#REF!</definedName>
    <definedName name="승인번호">#REF!</definedName>
    <definedName name="승인변경종료" localSheetId="5">#REF!</definedName>
    <definedName name="승인변경종료">#REF!</definedName>
    <definedName name="승인서2" localSheetId="5">BlankMacro1</definedName>
    <definedName name="승인서2">BlankMacro1</definedName>
    <definedName name="승인일자" localSheetId="5">#REF!</definedName>
    <definedName name="승인일자">#REF!</definedName>
    <definedName name="시" localSheetId="5">#REF!</definedName>
    <definedName name="시">#REF!</definedName>
    <definedName name="시_이음" localSheetId="5">#REF!</definedName>
    <definedName name="시_이음">#REF!</definedName>
    <definedName name="시_행_전" localSheetId="5">#REF!</definedName>
    <definedName name="시_행_전">#REF!</definedName>
    <definedName name="시_험_사_1급" localSheetId="5">#REF!</definedName>
    <definedName name="시_험_사_1급">#REF!</definedName>
    <definedName name="시_험_사_2급" localSheetId="5">#REF!</definedName>
    <definedName name="시_험_사_2급">#REF!</definedName>
    <definedName name="시_험_사_3급" localSheetId="5">#REF!</definedName>
    <definedName name="시_험_사_3급">#REF!</definedName>
    <definedName name="시_험_사_4급" localSheetId="5">#REF!</definedName>
    <definedName name="시_험_사_4급">#REF!</definedName>
    <definedName name="시1" localSheetId="5">#REF!</definedName>
    <definedName name="시1">#REF!</definedName>
    <definedName name="시10" localSheetId="5">#REF!</definedName>
    <definedName name="시10">#REF!</definedName>
    <definedName name="시11" localSheetId="5">#REF!</definedName>
    <definedName name="시11">#REF!</definedName>
    <definedName name="시12" localSheetId="5">#REF!</definedName>
    <definedName name="시12">#REF!</definedName>
    <definedName name="시13" localSheetId="5">#REF!</definedName>
    <definedName name="시13">#REF!</definedName>
    <definedName name="시14" localSheetId="5">#REF!</definedName>
    <definedName name="시14">#REF!</definedName>
    <definedName name="시15" localSheetId="5">#REF!</definedName>
    <definedName name="시15">#REF!</definedName>
    <definedName name="시16" localSheetId="5">#REF!</definedName>
    <definedName name="시16">#REF!</definedName>
    <definedName name="시17" localSheetId="5">#REF!</definedName>
    <definedName name="시17">#REF!</definedName>
    <definedName name="시18" localSheetId="5">#REF!</definedName>
    <definedName name="시18">#REF!</definedName>
    <definedName name="시19" localSheetId="5">#REF!</definedName>
    <definedName name="시19">#REF!</definedName>
    <definedName name="시2" localSheetId="5">#REF!</definedName>
    <definedName name="시2">#REF!</definedName>
    <definedName name="시20" localSheetId="5">#REF!</definedName>
    <definedName name="시20">#REF!</definedName>
    <definedName name="시3" localSheetId="5">BlankMacro1</definedName>
    <definedName name="시3">BlankMacro1</definedName>
    <definedName name="시4" localSheetId="5">BlankMacro1</definedName>
    <definedName name="시4">BlankMacro1</definedName>
    <definedName name="시5" localSheetId="5">#REF!</definedName>
    <definedName name="시5">#REF!</definedName>
    <definedName name="시6" localSheetId="5">#REF!</definedName>
    <definedName name="시6">#REF!</definedName>
    <definedName name="시7" localSheetId="5">#REF!</definedName>
    <definedName name="시7">#REF!</definedName>
    <definedName name="시8" localSheetId="5">#REF!</definedName>
    <definedName name="시8">#REF!</definedName>
    <definedName name="시9" localSheetId="5">#REF!</definedName>
    <definedName name="시9">#REF!</definedName>
    <definedName name="시간" localSheetId="5">#REF!</definedName>
    <definedName name="시간">#REF!</definedName>
    <definedName name="시간표" localSheetId="5">#REF!</definedName>
    <definedName name="시간표">#REF!</definedName>
    <definedName name="시공" localSheetId="5">#REF!</definedName>
    <definedName name="시공">#REF!</definedName>
    <definedName name="시공__측량사" localSheetId="5">#REF!</definedName>
    <definedName name="시공__측량사">#REF!</definedName>
    <definedName name="시공이음" localSheetId="5">#REF!</definedName>
    <definedName name="시공이음">#REF!</definedName>
    <definedName name="시공이음H" localSheetId="5">#REF!</definedName>
    <definedName name="시공이음H">#REF!</definedName>
    <definedName name="시공자" localSheetId="5">#REF!</definedName>
    <definedName name="시공자">#REF!</definedName>
    <definedName name="시공지시만들기" localSheetId="5">#REF!</definedName>
    <definedName name="시공지시만들기">#REF!</definedName>
    <definedName name="시공지시서만들기" localSheetId="5">#REF!</definedName>
    <definedName name="시공지시서만들기">#REF!</definedName>
    <definedName name="시공측량사" localSheetId="5">#REF!</definedName>
    <definedName name="시공측량사">#REF!</definedName>
    <definedName name="시공측량사001" localSheetId="5">#REF!</definedName>
    <definedName name="시공측량사001">#REF!</definedName>
    <definedName name="시공측량사002" localSheetId="5">#REF!</definedName>
    <definedName name="시공측량사002">#REF!</definedName>
    <definedName name="시공측량사011" localSheetId="5">#REF!</definedName>
    <definedName name="시공측량사011">#REF!</definedName>
    <definedName name="시공측량사012" localSheetId="5">#REF!</definedName>
    <definedName name="시공측량사012">#REF!</definedName>
    <definedName name="시공측량사982" localSheetId="5">#REF!</definedName>
    <definedName name="시공측량사982">#REF!</definedName>
    <definedName name="시공측량사991" localSheetId="5">#REF!</definedName>
    <definedName name="시공측량사991">#REF!</definedName>
    <definedName name="시공측량사992" localSheetId="5">#REF!</definedName>
    <definedName name="시공측량사992">#REF!</definedName>
    <definedName name="시공측량사조수" localSheetId="5">#REF!</definedName>
    <definedName name="시공측량사조수">#REF!</definedName>
    <definedName name="시공측량사조수001" localSheetId="5">#REF!</definedName>
    <definedName name="시공측량사조수001">#REF!</definedName>
    <definedName name="시공측량사조수002" localSheetId="5">#REF!</definedName>
    <definedName name="시공측량사조수002">#REF!</definedName>
    <definedName name="시공측량사조수011" localSheetId="5">#REF!</definedName>
    <definedName name="시공측량사조수011">#REF!</definedName>
    <definedName name="시공측량사조수012" localSheetId="5">#REF!</definedName>
    <definedName name="시공측량사조수012">#REF!</definedName>
    <definedName name="시공측량사조수982" localSheetId="5">#REF!</definedName>
    <definedName name="시공측량사조수982">#REF!</definedName>
    <definedName name="시공측량사조수991" localSheetId="5">#REF!</definedName>
    <definedName name="시공측량사조수991">#REF!</definedName>
    <definedName name="시공측량사조수992" localSheetId="5">#REF!</definedName>
    <definedName name="시공측량사조수992">#REF!</definedName>
    <definedName name="시국51" localSheetId="5">#REF!</definedName>
    <definedName name="시국51">#REF!</definedName>
    <definedName name="시국52" localSheetId="5">#REF!</definedName>
    <definedName name="시국52">#REF!</definedName>
    <definedName name="시국53" localSheetId="5">#REF!</definedName>
    <definedName name="시국53">#REF!</definedName>
    <definedName name="시동" localSheetId="5">#REF!</definedName>
    <definedName name="시동">#REF!</definedName>
    <definedName name="시리" localSheetId="5">BlankMacro1</definedName>
    <definedName name="시리">BlankMacro1</definedName>
    <definedName name="시멘" localSheetId="5">BlankMacro1</definedName>
    <definedName name="시멘">BlankMacro1</definedName>
    <definedName name="시멘6" localSheetId="5">BlankMacro1</definedName>
    <definedName name="시멘6">BlankMacro1</definedName>
    <definedName name="시멘트" localSheetId="5">#REF!</definedName>
    <definedName name="시멘트">#REF!</definedName>
    <definedName name="시멘트1" localSheetId="5">#REF!</definedName>
    <definedName name="시멘트1">#REF!</definedName>
    <definedName name="시멘트6" localSheetId="5">BlankMacro1</definedName>
    <definedName name="시멘트6">BlankMacro1</definedName>
    <definedName name="시멘트그라우팅" localSheetId="5">#REF!</definedName>
    <definedName name="시멘트그라우팅">#REF!</definedName>
    <definedName name="시멘트벽돌" localSheetId="5">#REF!</definedName>
    <definedName name="시멘트벽돌">#REF!</definedName>
    <definedName name="시멘트액체방수노" localSheetId="5">#REF!</definedName>
    <definedName name="시멘트액체방수노">#REF!</definedName>
    <definedName name="시멘트액체방수재" localSheetId="5">#REF!</definedName>
    <definedName name="시멘트액체방수재">#REF!</definedName>
    <definedName name="시멘트운">#N/A</definedName>
    <definedName name="시멘트운반">#N/A</definedName>
    <definedName name="시멘트운반_덤프10.5톤_경운기_포당" localSheetId="5">#REF!</definedName>
    <definedName name="시멘트운반_덤프10.5톤_경운기_포당">#REF!</definedName>
    <definedName name="시멘트운반경비" localSheetId="5">#REF!</definedName>
    <definedName name="시멘트운반경비">#REF!</definedName>
    <definedName name="시멘트운반계" localSheetId="5">#REF!</definedName>
    <definedName name="시멘트운반계">#REF!</definedName>
    <definedName name="시멘트운반노무비" localSheetId="5">#REF!</definedName>
    <definedName name="시멘트운반노무비">#REF!</definedName>
    <definedName name="시멘트운반상차료경비" localSheetId="5">#REF!</definedName>
    <definedName name="시멘트운반상차료경비">#REF!</definedName>
    <definedName name="시멘트운반상차료계" localSheetId="5">#REF!</definedName>
    <definedName name="시멘트운반상차료계">#REF!</definedName>
    <definedName name="시멘트운반상차료노무비" localSheetId="5">#REF!</definedName>
    <definedName name="시멘트운반상차료노무비">#REF!</definedName>
    <definedName name="시멘트운반상차료재료비" localSheetId="5">#REF!</definedName>
    <definedName name="시멘트운반상차료재료비">#REF!</definedName>
    <definedName name="시멘트운반운반비경비" localSheetId="5">#REF!</definedName>
    <definedName name="시멘트운반운반비경비">#REF!</definedName>
    <definedName name="시멘트운반운반비계" localSheetId="5">#REF!</definedName>
    <definedName name="시멘트운반운반비계">#REF!</definedName>
    <definedName name="시멘트운반운반비노무비" localSheetId="5">#REF!</definedName>
    <definedName name="시멘트운반운반비노무비">#REF!</definedName>
    <definedName name="시멘트운반운반비재료비" localSheetId="5">#REF!</definedName>
    <definedName name="시멘트운반운반비재료비">#REF!</definedName>
    <definedName name="시멘트운반재료비" localSheetId="5">#REF!</definedName>
    <definedName name="시멘트운반재료비">#REF!</definedName>
    <definedName name="시멘트운반하차료경비" localSheetId="5">#REF!</definedName>
    <definedName name="시멘트운반하차료경비">#REF!</definedName>
    <definedName name="시멘트운반하차료계" localSheetId="5">#REF!</definedName>
    <definedName name="시멘트운반하차료계">#REF!</definedName>
    <definedName name="시멘트운반하차료노무비" localSheetId="5">#REF!</definedName>
    <definedName name="시멘트운반하차료노무비">#REF!</definedName>
    <definedName name="시멘트운반하차료재료비" localSheetId="5">#REF!</definedName>
    <definedName name="시멘트운반하차료재료비">#REF!</definedName>
    <definedName name="시멘트합계" localSheetId="5">#REF!</definedName>
    <definedName name="시멘트합계">#REF!</definedName>
    <definedName name="시발" localSheetId="5">BlankMacro1</definedName>
    <definedName name="시발">BlankMacro1</definedName>
    <definedName name="시발2" localSheetId="5">BlankMacro1</definedName>
    <definedName name="시발2">BlankMacro1</definedName>
    <definedName name="시방" localSheetId="5">#REF!</definedName>
    <definedName name="시방">#REF!</definedName>
    <definedName name="시방1" localSheetId="5">#REF!</definedName>
    <definedName name="시방1">#REF!</definedName>
    <definedName name="시방스2" hidden="1">{#N/A,#N/A,FALSE,"포장단가"}</definedName>
    <definedName name="시비1노" localSheetId="5">#REF!</definedName>
    <definedName name="시비1노">#REF!</definedName>
    <definedName name="시비1재" localSheetId="5">#REF!</definedName>
    <definedName name="시비1재">#REF!</definedName>
    <definedName name="시비경" localSheetId="5">#REF!</definedName>
    <definedName name="시비경">#REF!</definedName>
    <definedName name="시비관노" localSheetId="5">#REF!</definedName>
    <definedName name="시비관노">#REF!</definedName>
    <definedName name="시비관재" localSheetId="5">#REF!</definedName>
    <definedName name="시비관재">#REF!</definedName>
    <definedName name="시비노" localSheetId="5">#REF!</definedName>
    <definedName name="시비노">#REF!</definedName>
    <definedName name="시비재" localSheetId="5">#REF!</definedName>
    <definedName name="시비재">#REF!</definedName>
    <definedName name="시선유도집계" localSheetId="5">#REF!,#REF!,#REF!,#REF!,#REF!</definedName>
    <definedName name="시선유도집계">#REF!,#REF!,#REF!,#REF!,#REF!</definedName>
    <definedName name="시설" hidden="1">{#N/A,#N/A,FALSE,"2~8번"}</definedName>
    <definedName name="시설물계" localSheetId="5">#REF!</definedName>
    <definedName name="시설물계">#REF!</definedName>
    <definedName name="시설물공사비" localSheetId="5">#REF!</definedName>
    <definedName name="시설물공사비">#REF!</definedName>
    <definedName name="시설물구조" localSheetId="5">#REF!</definedName>
    <definedName name="시설물구조">#REF!</definedName>
    <definedName name="시설물수량" localSheetId="5">#REF!</definedName>
    <definedName name="시설물수량">#REF!</definedName>
    <definedName name="시설물수량산출서" localSheetId="5">#REF!</definedName>
    <definedName name="시설물수량산출서">#REF!</definedName>
    <definedName name="시설비" localSheetId="5">#REF!</definedName>
    <definedName name="시설비">#REF!</definedName>
    <definedName name="시설수량" localSheetId="5">#REF!</definedName>
    <definedName name="시설수량">#REF!</definedName>
    <definedName name="시설일위" localSheetId="5">#REF!</definedName>
    <definedName name="시설일위">#REF!</definedName>
    <definedName name="시설일위1" localSheetId="5">#REF!</definedName>
    <definedName name="시설일위1">#REF!</definedName>
    <definedName name="시설일위금액" localSheetId="5">#REF!</definedName>
    <definedName name="시설일위금액">#REF!</definedName>
    <definedName name="시설일위대가" localSheetId="5">#REF!</definedName>
    <definedName name="시설일위대가">#REF!</definedName>
    <definedName name="시성" localSheetId="5">#REF!</definedName>
    <definedName name="시성">#REF!</definedName>
    <definedName name="시스템노무비합계" localSheetId="5">#REF!</definedName>
    <definedName name="시스템노무비합계">#REF!</definedName>
    <definedName name="시스템재료비" localSheetId="5">#REF!</definedName>
    <definedName name="시스템재료비">#REF!</definedName>
    <definedName name="시스템재료비합계" localSheetId="5">#REF!</definedName>
    <definedName name="시스템재료비합계">#REF!</definedName>
    <definedName name="시시" localSheetId="5">#REF!</definedName>
    <definedName name="시시">#REF!</definedName>
    <definedName name="시시시" localSheetId="5">#REF!</definedName>
    <definedName name="시시시">#REF!</definedName>
    <definedName name="시시시시" localSheetId="5">#REF!</definedName>
    <definedName name="시시시시">#REF!</definedName>
    <definedName name="시시싯" hidden="1">{#N/A,#N/A,TRUE,"토적및재료집계";#N/A,#N/A,TRUE,"토적및재료집계";#N/A,#N/A,TRUE,"단위량"}</definedName>
    <definedName name="시운" localSheetId="5">#REF!</definedName>
    <definedName name="시운">#REF!</definedName>
    <definedName name="시작" localSheetId="5">#REF!</definedName>
    <definedName name="시작">#REF!</definedName>
    <definedName name="시점" localSheetId="5">#REF!</definedName>
    <definedName name="시점">#REF!</definedName>
    <definedName name="시점1" localSheetId="5">#REF!</definedName>
    <definedName name="시점1">#REF!</definedName>
    <definedName name="시점EXP.B" localSheetId="5">#REF!</definedName>
    <definedName name="시점EXP.B">#REF!</definedName>
    <definedName name="시점EXP.H" localSheetId="5">#REF!</definedName>
    <definedName name="시점EXP.H">#REF!</definedName>
    <definedName name="시점명" localSheetId="5">#REF!</definedName>
    <definedName name="시점명">#REF!</definedName>
    <definedName name="시중" localSheetId="5">#REF!</definedName>
    <definedName name="시중">#REF!</definedName>
    <definedName name="시중노임" localSheetId="5">#REF!</definedName>
    <definedName name="시중노임">#REF!</definedName>
    <definedName name="시중노임1">#N/A</definedName>
    <definedName name="시중단가" hidden="1">{"'단계별시설공사비'!$A$3:$K$51"}</definedName>
    <definedName name="시추조사" localSheetId="5">#REF!</definedName>
    <definedName name="시추조사">#REF!</definedName>
    <definedName name="시트" localSheetId="5">#REF!</definedName>
    <definedName name="시트">#REF!</definedName>
    <definedName name="시트10" hidden="1">{#N/A,#N/A,FALSE,"QUOT_960527"}</definedName>
    <definedName name="시트11" hidden="1">{#N/A,#N/A,FALSE,"QUOT_960527"}</definedName>
    <definedName name="시트13" hidden="1">{#N/A,#N/A,FALSE,"QUOT_960527"}</definedName>
    <definedName name="시행" localSheetId="5">#REF!,#REF!</definedName>
    <definedName name="시행">#REF!,#REF!</definedName>
    <definedName name="시행월" localSheetId="5">#REF!</definedName>
    <definedName name="시행월">#REF!</definedName>
    <definedName name="시행일" localSheetId="5">#REF!</definedName>
    <definedName name="시행일">#REF!</definedName>
    <definedName name="시행청" localSheetId="5">#REF!</definedName>
    <definedName name="시행청">#REF!</definedName>
    <definedName name="시험__보조수" localSheetId="5">#REF!</definedName>
    <definedName name="시험__보조수">#REF!</definedName>
    <definedName name="시험경" localSheetId="5">#REF!</definedName>
    <definedName name="시험경">#REF!</definedName>
    <definedName name="시험관련기사" localSheetId="5">#REF!</definedName>
    <definedName name="시험관련기사">#REF!</definedName>
    <definedName name="시험관련기사_시험사1급001" localSheetId="5">#REF!</definedName>
    <definedName name="시험관련기사_시험사1급001">#REF!</definedName>
    <definedName name="시험관련기사_시험사1급002" localSheetId="5">#REF!</definedName>
    <definedName name="시험관련기사_시험사1급002">#REF!</definedName>
    <definedName name="시험관련기사_시험사1급011" localSheetId="5">#REF!</definedName>
    <definedName name="시험관련기사_시험사1급011">#REF!</definedName>
    <definedName name="시험관련기사_시험사1급012" localSheetId="5">#REF!</definedName>
    <definedName name="시험관련기사_시험사1급012">#REF!</definedName>
    <definedName name="시험관련기사_시험사1급982" localSheetId="5">#REF!</definedName>
    <definedName name="시험관련기사_시험사1급982">#REF!</definedName>
    <definedName name="시험관련기사_시험사1급991" localSheetId="5">#REF!</definedName>
    <definedName name="시험관련기사_시험사1급991">#REF!</definedName>
    <definedName name="시험관련기사_시험사1급992" localSheetId="5">#REF!</definedName>
    <definedName name="시험관련기사_시험사1급992">#REF!</definedName>
    <definedName name="시험관련산업기사" localSheetId="5">#REF!</definedName>
    <definedName name="시험관련산업기사">#REF!</definedName>
    <definedName name="시험관련산업기사_2급001" localSheetId="5">#REF!</definedName>
    <definedName name="시험관련산업기사_2급001">#REF!</definedName>
    <definedName name="시험관련산업기사_2급002" localSheetId="5">#REF!</definedName>
    <definedName name="시험관련산업기사_2급002">#REF!</definedName>
    <definedName name="시험관련산업기사_2급011" localSheetId="5">#REF!</definedName>
    <definedName name="시험관련산업기사_2급011">#REF!</definedName>
    <definedName name="시험관련산업기사_2급012" localSheetId="5">#REF!</definedName>
    <definedName name="시험관련산업기사_2급012">#REF!</definedName>
    <definedName name="시험관련산업기사_2급982" localSheetId="5">#REF!</definedName>
    <definedName name="시험관련산업기사_2급982">#REF!</definedName>
    <definedName name="시험관련산업기사_2급991" localSheetId="5">#REF!</definedName>
    <definedName name="시험관련산업기사_2급991">#REF!</definedName>
    <definedName name="시험관련산업기사_2급992" localSheetId="5">#REF!</definedName>
    <definedName name="시험관련산업기사_2급992">#REF!</definedName>
    <definedName name="시험노" localSheetId="5">#REF!</definedName>
    <definedName name="시험노">#REF!</definedName>
    <definedName name="시험보조수" localSheetId="5">#REF!</definedName>
    <definedName name="시험보조수">#REF!</definedName>
    <definedName name="시험보조수001" localSheetId="5">#REF!</definedName>
    <definedName name="시험보조수001">#REF!</definedName>
    <definedName name="시험보조수002" localSheetId="5">#REF!</definedName>
    <definedName name="시험보조수002">#REF!</definedName>
    <definedName name="시험보조수011" localSheetId="5">#REF!</definedName>
    <definedName name="시험보조수011">#REF!</definedName>
    <definedName name="시험보조수012" localSheetId="5">#REF!</definedName>
    <definedName name="시험보조수012">#REF!</definedName>
    <definedName name="시험보조수982" localSheetId="5">#REF!</definedName>
    <definedName name="시험보조수982">#REF!</definedName>
    <definedName name="시험보조수991" localSheetId="5">#REF!</definedName>
    <definedName name="시험보조수991">#REF!</definedName>
    <definedName name="시험보조수992" localSheetId="5">#REF!</definedName>
    <definedName name="시험보조수992">#REF!</definedName>
    <definedName name="시험사1급" localSheetId="5">#REF!</definedName>
    <definedName name="시험사1급">#REF!</definedName>
    <definedName name="시험사2급" localSheetId="5">#REF!</definedName>
    <definedName name="시험사2급">#REF!</definedName>
    <definedName name="시험사3급" localSheetId="5">#REF!</definedName>
    <definedName name="시험사3급">#REF!</definedName>
    <definedName name="시험사4급" localSheetId="5">#REF!</definedName>
    <definedName name="시험사4급">#REF!</definedName>
    <definedName name="시험재" localSheetId="5">#REF!</definedName>
    <definedName name="시험재">#REF!</definedName>
    <definedName name="시험총" localSheetId="5">#REF!</definedName>
    <definedName name="시험총">#REF!</definedName>
    <definedName name="시험편" localSheetId="5">#REF!</definedName>
    <definedName name="시험편">#REF!</definedName>
    <definedName name="식대">4000+1500*2</definedName>
    <definedName name="식비" localSheetId="5">#REF!</definedName>
    <definedName name="식비">#REF!</definedName>
    <definedName name="식재" localSheetId="5">#REF!</definedName>
    <definedName name="식재">#REF!</definedName>
    <definedName name="식재공" localSheetId="5">#REF!</definedName>
    <definedName name="식재공">#REF!</definedName>
    <definedName name="식재공사97" localSheetId="5">#REF!</definedName>
    <definedName name="식재공사97">#REF!</definedName>
    <definedName name="식재공사비" localSheetId="5">#REF!</definedName>
    <definedName name="식재공사비">#REF!</definedName>
    <definedName name="식재단가" localSheetId="5">#REF!</definedName>
    <definedName name="식재단가">#REF!</definedName>
    <definedName name="식재단가1" localSheetId="5">#REF!</definedName>
    <definedName name="식재단가1">#REF!</definedName>
    <definedName name="식재보통인부" localSheetId="5">#REF!</definedName>
    <definedName name="식재보통인부">#REF!</definedName>
    <definedName name="식재소계" localSheetId="5">#REF!</definedName>
    <definedName name="식재소계">#REF!</definedName>
    <definedName name="식재수량" localSheetId="5">#REF!</definedName>
    <definedName name="식재수량">#REF!</definedName>
    <definedName name="식재수량표" localSheetId="5">#REF!</definedName>
    <definedName name="식재수량표">#REF!</definedName>
    <definedName name="식재일위" localSheetId="5">#REF!</definedName>
    <definedName name="식재일위">#REF!</definedName>
    <definedName name="식재조경공" localSheetId="5">#REF!</definedName>
    <definedName name="식재조경공">#REF!</definedName>
    <definedName name="식혈반경" localSheetId="5">#REF!</definedName>
    <definedName name="식혈반경">#REF!</definedName>
    <definedName name="식혈체적" localSheetId="5">#REF!</definedName>
    <definedName name="식혈체적">#REF!</definedName>
    <definedName name="신"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신_관급자재비" localSheetId="5">#REF!</definedName>
    <definedName name="신_관급자재비">#REF!</definedName>
    <definedName name="신_사급시멘트" localSheetId="5">#REF!</definedName>
    <definedName name="신_사급시멘트">#REF!</definedName>
    <definedName name="신_사급자재비" localSheetId="5">#REF!</definedName>
    <definedName name="신_사급자재비">#REF!</definedName>
    <definedName name="신_사급페인트" localSheetId="5">#REF!</definedName>
    <definedName name="신_사급페인트">#REF!</definedName>
    <definedName name="신_시멘트" localSheetId="5">#REF!</definedName>
    <definedName name="신_시멘트">#REF!</definedName>
    <definedName name="신_페인트" localSheetId="5">#REF!</definedName>
    <definedName name="신_페인트">#REF!</definedName>
    <definedName name="신1" localSheetId="5">#REF!</definedName>
    <definedName name="신1">#REF!</definedName>
    <definedName name="신2" localSheetId="5">#REF!</definedName>
    <definedName name="신2">#REF!</definedName>
    <definedName name="신가교" localSheetId="5">#REF!</definedName>
    <definedName name="신가교">#REF!</definedName>
    <definedName name="신계" localSheetId="5">#REF!</definedName>
    <definedName name="신계">#REF!</definedName>
    <definedName name="신고서" localSheetId="5">BlankMacro1</definedName>
    <definedName name="신고서">BlankMacro1</definedName>
    <definedName name="신구접착제" localSheetId="5">#REF!</definedName>
    <definedName name="신구접착제">#REF!</definedName>
    <definedName name="신구접착제도포" hidden="1">{#N/A,#N/A,TRUE,"960318-1";#N/A,#N/A,TRUE,"960318-2";#N/A,#N/A,TRUE,"960318-3"}</definedName>
    <definedName name="신규1111" localSheetId="5">[46]구조물철거타공정이월!#REF!</definedName>
    <definedName name="신규1111">[46]구조물철거타공정이월!#REF!</definedName>
    <definedName name="신규단가" localSheetId="5">#REF!</definedName>
    <definedName name="신규단가">#REF!</definedName>
    <definedName name="신규완료종료" localSheetId="5">#REF!</definedName>
    <definedName name="신규완료종료">#REF!</definedName>
    <definedName name="신규일위대가" localSheetId="5">#REF!</definedName>
    <definedName name="신규일위대가">#REF!</definedName>
    <definedName name="신나" localSheetId="5">#REF!</definedName>
    <definedName name="신나">#REF!</definedName>
    <definedName name="신너" localSheetId="5">#REF!</definedName>
    <definedName name="신너">#REF!</definedName>
    <definedName name="신당" localSheetId="5">#REF!</definedName>
    <definedName name="신당">#REF!</definedName>
    <definedName name="신라왕경" localSheetId="5">#REF!</definedName>
    <definedName name="신라왕경">#REF!</definedName>
    <definedName name="신매" localSheetId="5">#REF!</definedName>
    <definedName name="신매">#REF!</definedName>
    <definedName name="신상" localSheetId="5">#REF!</definedName>
    <definedName name="신상">#REF!</definedName>
    <definedName name="신설" hidden="1">{#N/A,#N/A,FALSE,"명세표"}</definedName>
    <definedName name="신설기존" localSheetId="5">#REF!</definedName>
    <definedName name="신설기존">#REF!</definedName>
    <definedName name="신성" localSheetId="5">#REF!</definedName>
    <definedName name="신성">#REF!</definedName>
    <definedName name="신성1" localSheetId="5">#REF!</definedName>
    <definedName name="신성1">#REF!</definedName>
    <definedName name="신성2" localSheetId="5">#REF!</definedName>
    <definedName name="신성2">#REF!</definedName>
    <definedName name="신성3" localSheetId="5">#REF!</definedName>
    <definedName name="신성3">#REF!</definedName>
    <definedName name="신성4" localSheetId="5">#REF!</definedName>
    <definedName name="신성4">#REF!</definedName>
    <definedName name="신성5" localSheetId="5">#REF!</definedName>
    <definedName name="신성5">#REF!</definedName>
    <definedName name="신성6" localSheetId="5">#REF!</definedName>
    <definedName name="신성6">#REF!</definedName>
    <definedName name="신성7" localSheetId="5">#REF!</definedName>
    <definedName name="신성7">#REF!</definedName>
    <definedName name="신성감" localSheetId="5">#REF!</definedName>
    <definedName name="신성감">#REF!</definedName>
    <definedName name="신안" localSheetId="5">#REF!</definedName>
    <definedName name="신안">#REF!</definedName>
    <definedName name="신안1" localSheetId="5">#REF!,#REF!</definedName>
    <definedName name="신안1">#REF!,#REF!</definedName>
    <definedName name="신용준" localSheetId="5">#REF!</definedName>
    <definedName name="신용준">#REF!</definedName>
    <definedName name="신종면" localSheetId="5">#REF!</definedName>
    <definedName name="신종면">#REF!</definedName>
    <definedName name="신종배수" localSheetId="5">#REF!</definedName>
    <definedName name="신종배수">#REF!</definedName>
    <definedName name="신철폐복" localSheetId="5">#REF!,#REF!,#REF!</definedName>
    <definedName name="신철폐복">#REF!,#REF!,#REF!</definedName>
    <definedName name="신철폐복2" localSheetId="5">#REF!,#REF!,#REF!</definedName>
    <definedName name="신철폐복2">#REF!,#REF!,#REF!</definedName>
    <definedName name="신철폐복3" localSheetId="5">#REF!,#REF!,#REF!</definedName>
    <definedName name="신철폐복3">#REF!,#REF!,#REF!</definedName>
    <definedName name="신청인" localSheetId="5">#REF!</definedName>
    <definedName name="신청인">#REF!</definedName>
    <definedName name="신청인1" localSheetId="5">#REF!</definedName>
    <definedName name="신청인1">#REF!</definedName>
    <definedName name="신청인주소1" localSheetId="5">#REF!</definedName>
    <definedName name="신청인주소1">#REF!</definedName>
    <definedName name="신청일" localSheetId="5">#REF!</definedName>
    <definedName name="신청일">#REF!</definedName>
    <definedName name="신청일1" localSheetId="5">#REF!</definedName>
    <definedName name="신청일1">#REF!</definedName>
    <definedName name="신축" localSheetId="5">#REF!</definedName>
    <definedName name="신축">#REF!</definedName>
    <definedName name="신축공사" hidden="1">{"'단계별시설공사비'!$A$3:$K$51"}</definedName>
    <definedName name="신축이음" localSheetId="5">#REF!</definedName>
    <definedName name="신축이음">#REF!</definedName>
    <definedName name="신축이음80" localSheetId="5">#REF!</definedName>
    <definedName name="신축이음80">#REF!</definedName>
    <definedName name="신축이음각도" localSheetId="5">#REF!</definedName>
    <definedName name="신축이음각도">#REF!</definedName>
    <definedName name="신축이음갯수" localSheetId="5">#REF!</definedName>
    <definedName name="신축이음갯수">#REF!</definedName>
    <definedName name="신축이음장치" localSheetId="5">#REF!</definedName>
    <definedName name="신축이음장치">#REF!</definedName>
    <definedName name="신축장치" localSheetId="5">#REF!</definedName>
    <definedName name="신축장치">#REF!</definedName>
    <definedName name="신태진" localSheetId="5">#REF!</definedName>
    <definedName name="신태진">#REF!</definedName>
    <definedName name="신통" localSheetId="5">BlankMacro1</definedName>
    <definedName name="신통">BlankMacro1</definedName>
    <definedName name="신품" localSheetId="5" hidden="1">#REF!</definedName>
    <definedName name="신품" hidden="1">#REF!</definedName>
    <definedName name="신호" localSheetId="5">#REF!</definedName>
    <definedName name="신호">#REF!</definedName>
    <definedName name="신호공" localSheetId="5">#REF!</definedName>
    <definedName name="신호공">#REF!</definedName>
    <definedName name="신호기">#N/A</definedName>
    <definedName name="신호기용공배관" localSheetId="5">#REF!</definedName>
    <definedName name="신호기용공배관">#REF!</definedName>
    <definedName name="신호등" localSheetId="5">#REF!</definedName>
    <definedName name="신호등">#REF!</definedName>
    <definedName name="신화" hidden="1">{#N/A,#N/A,TRUE,"960318-1";#N/A,#N/A,TRUE,"960318-2";#N/A,#N/A,TRUE,"960318-3"}</definedName>
    <definedName name="신흥1호" localSheetId="5">#REF!</definedName>
    <definedName name="신흥1호">#REF!</definedName>
    <definedName name="신흥2호" localSheetId="5">#REF!</definedName>
    <definedName name="신흥2호">#REF!</definedName>
    <definedName name="신희" localSheetId="5">#REF!</definedName>
    <definedName name="신희">#REF!</definedName>
    <definedName name="실경상" localSheetId="5">#REF!</definedName>
    <definedName name="실경상">#REF!</definedName>
    <definedName name="실란" localSheetId="5">#REF!</definedName>
    <definedName name="실란">#REF!</definedName>
    <definedName name="실링제" localSheetId="5">#REF!</definedName>
    <definedName name="실링제">#REF!</definedName>
    <definedName name="실소속임금대장" localSheetId="5">BLCH</definedName>
    <definedName name="실소속임금대장">BLCH</definedName>
    <definedName name="실시설계" localSheetId="5">#REF!</definedName>
    <definedName name="실시설계">#REF!</definedName>
    <definedName name="실시설계비" localSheetId="5">#REF!</definedName>
    <definedName name="실시설계비">#REF!</definedName>
    <definedName name="실시설계용역비변경내역" hidden="1">{"'정산내역서'!$A$1:$I$35","'정산서(절.성토부)'!$A$1:$Q$17","'정산서(교량부)'!$A$1:$Q$84","'총괄표'!$A$1:$M$12","'시행현황'!$A$1:$G$12","'표지'!$A$1:$N$27","'정산서(절.성토부)'!$A$3:$Q$7"}</definedName>
    <definedName name="실시적용" localSheetId="5">#REF!</definedName>
    <definedName name="실시적용">#REF!</definedName>
    <definedName name="실시적용1" localSheetId="5">#REF!</definedName>
    <definedName name="실시적용1">#REF!</definedName>
    <definedName name="실시적용2" localSheetId="5">#REF!</definedName>
    <definedName name="실시적용2">#REF!</definedName>
    <definedName name="실적" localSheetId="5">#REF!</definedName>
    <definedName name="실적">#REF!</definedName>
    <definedName name="실적공사비총괄표" localSheetId="5">#REF!</definedName>
    <definedName name="실적공사비총괄표">#REF!</definedName>
    <definedName name="실제">[0]!실제</definedName>
    <definedName name="실지준공년월일" localSheetId="5">#REF!</definedName>
    <definedName name="실지준공년월일">#REF!</definedName>
    <definedName name="실편백10노무" localSheetId="5">#REF!</definedName>
    <definedName name="실편백10노무">#REF!</definedName>
    <definedName name="실편백10재료" localSheetId="5">#REF!</definedName>
    <definedName name="실편백10재료">#REF!</definedName>
    <definedName name="실편백15노무" localSheetId="5">#REF!</definedName>
    <definedName name="실편백15노무">#REF!</definedName>
    <definedName name="실편백15재료" localSheetId="5">#REF!</definedName>
    <definedName name="실편백15재료">#REF!</definedName>
    <definedName name="실행" localSheetId="5">#REF!</definedName>
    <definedName name="실행">#REF!</definedName>
    <definedName name="실행75.5">[0]!실행75.5</definedName>
    <definedName name="실행검토안" localSheetId="5">#REF!</definedName>
    <definedName name="실행검토안">#REF!</definedName>
    <definedName name="실행공기" localSheetId="5">#REF!</definedName>
    <definedName name="실행공기">#REF!</definedName>
    <definedName name="실행공사비추정대비표">[0]!실행공사비추정대비표</definedName>
    <definedName name="실행대비" localSheetId="5">#REF!</definedName>
    <definedName name="실행대비">#REF!</definedName>
    <definedName name="실행분석" localSheetId="5">BlankMacro1</definedName>
    <definedName name="실행분석">BlankMacro1</definedName>
    <definedName name="실행예산서" localSheetId="5">#REF!</definedName>
    <definedName name="실행예산서">#REF!</definedName>
    <definedName name="실행집계" localSheetId="5">#REF!</definedName>
    <definedName name="실행집계">#REF!</definedName>
    <definedName name="실행총괄">[0]!실행총괄</definedName>
    <definedName name="실행추" hidden="1">{#N/A,#N/A,FALSE,"포장2"}</definedName>
    <definedName name="심도" localSheetId="5">#REF!</definedName>
    <definedName name="심도">#REF!</definedName>
    <definedName name="심도구분" localSheetId="5">#REF!</definedName>
    <definedName name="심도구분">#REF!</definedName>
    <definedName name="심도변실" localSheetId="5">#REF!</definedName>
    <definedName name="심도변실">#REF!</definedName>
    <definedName name="심사결과요약서" localSheetId="5">BlankMacro1</definedName>
    <definedName name="심사결과요약서">BlankMacro1</definedName>
    <definedName name="심사평가내역">[0]!심사평가내역</definedName>
    <definedName name="심우" localSheetId="5">#REF!</definedName>
    <definedName name="심우">#REF!</definedName>
    <definedName name="심우을" localSheetId="5">#REF!</definedName>
    <definedName name="심우을">#REF!</definedName>
    <definedName name="심판대" localSheetId="5">#REF!</definedName>
    <definedName name="심판대">#REF!</definedName>
    <definedName name="십" localSheetId="5">#REF!</definedName>
    <definedName name="십">#REF!</definedName>
    <definedName name="십1" localSheetId="5">#REF!</definedName>
    <definedName name="십1">#REF!</definedName>
    <definedName name="십1사1" localSheetId="5">#REF!</definedName>
    <definedName name="십1사1">#REF!</definedName>
    <definedName name="십1사1십1사1" localSheetId="5">#REF!</definedName>
    <definedName name="십1사1십1사1">#REF!</definedName>
    <definedName name="십1사1십1사1십1사1" localSheetId="5">#REF!</definedName>
    <definedName name="십1사1십1사1십1사1">#REF!</definedName>
    <definedName name="십1사1십1사1십1사1십1사1" localSheetId="5">#REF!</definedName>
    <definedName name="십1사1십1사1십1사1십1사1">#REF!</definedName>
    <definedName name="십1삼1" localSheetId="5">#REF!</definedName>
    <definedName name="십1삼1">#REF!</definedName>
    <definedName name="십1삼1십1삼1" localSheetId="5">#REF!</definedName>
    <definedName name="십1삼1십1삼1">#REF!</definedName>
    <definedName name="십1삼1십1삼1십1삼1" localSheetId="5">#REF!</definedName>
    <definedName name="십1삼1십1삼1십1삼1">#REF!</definedName>
    <definedName name="십1삼1십1삼1십1삼1십1삼1" localSheetId="5">#REF!</definedName>
    <definedName name="십1삼1십1삼1십1삼1십1삼1">#REF!</definedName>
    <definedName name="십1십1" localSheetId="5">#REF!</definedName>
    <definedName name="십1십1">#REF!</definedName>
    <definedName name="십1십1십1" localSheetId="5">#REF!</definedName>
    <definedName name="십1십1십1">#REF!</definedName>
    <definedName name="십1십1십1십1" localSheetId="5">#REF!</definedName>
    <definedName name="십1십1십1십1">#REF!</definedName>
    <definedName name="십1오1" localSheetId="5">#REF!</definedName>
    <definedName name="십1오1">#REF!</definedName>
    <definedName name="십1오1십1오1" localSheetId="5">#REF!</definedName>
    <definedName name="십1오1십1오1">#REF!</definedName>
    <definedName name="십1오1십1오1십1오1" localSheetId="5">#REF!</definedName>
    <definedName name="십1오1십1오1십1오1">#REF!</definedName>
    <definedName name="십1오1십1오1십1오1십1오1" localSheetId="5">#REF!</definedName>
    <definedName name="십1오1십1오1십1오1십1오1">#REF!</definedName>
    <definedName name="십1육1" localSheetId="5">#REF!</definedName>
    <definedName name="십1육1">#REF!</definedName>
    <definedName name="십1육1십1육1" localSheetId="5">#REF!</definedName>
    <definedName name="십1육1십1육1">#REF!</definedName>
    <definedName name="십1육1십1육1십1육1" localSheetId="5">#REF!</definedName>
    <definedName name="십1육1십1육1십1육1">#REF!</definedName>
    <definedName name="십1육1십1육1십1육1십1육1" localSheetId="5">#REF!</definedName>
    <definedName name="십1육1십1육1십1육1십1육1">#REF!</definedName>
    <definedName name="십1이1" localSheetId="5">#REF!</definedName>
    <definedName name="십1이1">#REF!</definedName>
    <definedName name="십1이1십1이1" localSheetId="5">#REF!</definedName>
    <definedName name="십1이1십1이1">#REF!</definedName>
    <definedName name="십1이1십1이1십1이1" localSheetId="5">#REF!</definedName>
    <definedName name="십1이1십1이1십1이1">#REF!</definedName>
    <definedName name="십1이1십1이1십1이1십1이1" localSheetId="5">#REF!</definedName>
    <definedName name="십1이1십1이1십1이1십1이1">#REF!</definedName>
    <definedName name="십1일1" localSheetId="5">#REF!</definedName>
    <definedName name="십1일1">#REF!</definedName>
    <definedName name="십1일1십1일1" localSheetId="5">#REF!</definedName>
    <definedName name="십1일1십1일1">#REF!</definedName>
    <definedName name="십1일1십1일1십1일1" localSheetId="5">#REF!</definedName>
    <definedName name="십1일1십1일1십1일1">#REF!</definedName>
    <definedName name="십1일1십1일1십1일1십1일1" localSheetId="5">#REF!</definedName>
    <definedName name="십1일1십1일1십1일1십1일1">#REF!</definedName>
    <definedName name="십1칠1" localSheetId="5">#REF!</definedName>
    <definedName name="십1칠1">#REF!</definedName>
    <definedName name="십1칠1십1칠1" localSheetId="5">#REF!</definedName>
    <definedName name="십1칠1십1칠1">#REF!</definedName>
    <definedName name="십1칠1십1칠1십1칠1" localSheetId="5">#REF!</definedName>
    <definedName name="십1칠1십1칠1십1칠1">#REF!</definedName>
    <definedName name="십1칠1십1칠1십1칠1십1칠1" localSheetId="5">#REF!</definedName>
    <definedName name="십1칠1십1칠1십1칠1십1칠1">#REF!</definedName>
    <definedName name="십2" localSheetId="5">#REF!</definedName>
    <definedName name="십2">#REF!</definedName>
    <definedName name="십2사2" localSheetId="5">#REF!</definedName>
    <definedName name="십2사2">#REF!</definedName>
    <definedName name="십2사2십2사2" localSheetId="5">#REF!</definedName>
    <definedName name="십2사2십2사2">#REF!</definedName>
    <definedName name="십2사2십2사2십2사2" localSheetId="5">#REF!</definedName>
    <definedName name="십2사2십2사2십2사2">#REF!</definedName>
    <definedName name="십2사2십2사2십2사2십2사2" localSheetId="5">#REF!</definedName>
    <definedName name="십2사2십2사2십2사2십2사2">#REF!</definedName>
    <definedName name="십2삼2" localSheetId="5">#REF!</definedName>
    <definedName name="십2삼2">#REF!</definedName>
    <definedName name="십2삼2십2삼2" localSheetId="5">#REF!</definedName>
    <definedName name="십2삼2십2삼2">#REF!</definedName>
    <definedName name="십2삼2십2삼2십2삼2" localSheetId="5">#REF!</definedName>
    <definedName name="십2삼2십2삼2십2삼2">#REF!</definedName>
    <definedName name="십2삼2십2삼2십2삼2십2삼2" localSheetId="5">#REF!</definedName>
    <definedName name="십2삼2십2삼2십2삼2십2삼2">#REF!</definedName>
    <definedName name="십2십2" localSheetId="5">#REF!</definedName>
    <definedName name="십2십2">#REF!</definedName>
    <definedName name="십2십2십2" localSheetId="5">#REF!</definedName>
    <definedName name="십2십2십2">#REF!</definedName>
    <definedName name="십2십2십2십2" localSheetId="5">#REF!</definedName>
    <definedName name="십2십2십2십2">#REF!</definedName>
    <definedName name="십2오2" localSheetId="5">#REF!</definedName>
    <definedName name="십2오2">#REF!</definedName>
    <definedName name="십2오2십2오2" localSheetId="5">#REF!</definedName>
    <definedName name="십2오2십2오2">#REF!</definedName>
    <definedName name="십2오2십2오2십2오2" localSheetId="5">#REF!</definedName>
    <definedName name="십2오2십2오2십2오2">#REF!</definedName>
    <definedName name="십2오2십2오2십2오2십2오2" localSheetId="5">#REF!</definedName>
    <definedName name="십2오2십2오2십2오2십2오2">#REF!</definedName>
    <definedName name="십2육2" localSheetId="5">#REF!</definedName>
    <definedName name="십2육2">#REF!</definedName>
    <definedName name="십2육2십2육2" localSheetId="5">#REF!</definedName>
    <definedName name="십2육2십2육2">#REF!</definedName>
    <definedName name="십2육2십2육2십2육2" localSheetId="5">#REF!</definedName>
    <definedName name="십2육2십2육2십2육2">#REF!</definedName>
    <definedName name="십2육2십2육2십2육2십2육2" localSheetId="5">#REF!</definedName>
    <definedName name="십2육2십2육2십2육2십2육2">#REF!</definedName>
    <definedName name="십2이2" localSheetId="5">#REF!</definedName>
    <definedName name="십2이2">#REF!</definedName>
    <definedName name="십2이2십2이2" localSheetId="5">#REF!</definedName>
    <definedName name="십2이2십2이2">#REF!</definedName>
    <definedName name="십2이2십2이2십2이2" localSheetId="5">#REF!</definedName>
    <definedName name="십2이2십2이2십2이2">#REF!</definedName>
    <definedName name="십2이2십2이2십2이2십2이2" localSheetId="5">#REF!</definedName>
    <definedName name="십2이2십2이2십2이2십2이2">#REF!</definedName>
    <definedName name="십2일2" localSheetId="5">#REF!</definedName>
    <definedName name="십2일2">#REF!</definedName>
    <definedName name="십2일2십2일2" localSheetId="5">#REF!</definedName>
    <definedName name="십2일2십2일2">#REF!</definedName>
    <definedName name="십2일2십2일2십2일2" localSheetId="5">#REF!</definedName>
    <definedName name="십2일2십2일2십2일2">#REF!</definedName>
    <definedName name="십2일2십2일2십2일2십2일2" localSheetId="5">#REF!</definedName>
    <definedName name="십2일2십2일2십2일2십2일2">#REF!</definedName>
    <definedName name="십2칠2" localSheetId="5">#REF!</definedName>
    <definedName name="십2칠2">#REF!</definedName>
    <definedName name="십2칠2십2칠2" localSheetId="5">#REF!</definedName>
    <definedName name="십2칠2십2칠2">#REF!</definedName>
    <definedName name="십2칠2십2칠2십2칠2" localSheetId="5">#REF!</definedName>
    <definedName name="십2칠2십2칠2십2칠2">#REF!</definedName>
    <definedName name="십2칠2십2칠2십2칠2십2칠2" localSheetId="5">#REF!</definedName>
    <definedName name="십2칠2십2칠2십2칠2십2칠2">#REF!</definedName>
    <definedName name="십사" localSheetId="5">#REF!</definedName>
    <definedName name="십사">#REF!</definedName>
    <definedName name="십사십사" localSheetId="5">#REF!</definedName>
    <definedName name="십사십사">#REF!</definedName>
    <definedName name="십사십사십사" localSheetId="5">#REF!</definedName>
    <definedName name="십사십사십사">#REF!</definedName>
    <definedName name="십사십사십사십사" localSheetId="5">#REF!</definedName>
    <definedName name="십사십사십사십사">#REF!</definedName>
    <definedName name="십삼" localSheetId="5">#REF!</definedName>
    <definedName name="십삼">#REF!</definedName>
    <definedName name="십삼십삼" localSheetId="5">#REF!</definedName>
    <definedName name="십삼십삼">#REF!</definedName>
    <definedName name="십삼십삼십삼" localSheetId="5">#REF!</definedName>
    <definedName name="십삼십삼십삼">#REF!</definedName>
    <definedName name="십삼십삼십삼십삼" localSheetId="5">#REF!</definedName>
    <definedName name="십삼십삼십삼십삼">#REF!</definedName>
    <definedName name="십십" localSheetId="5">#REF!</definedName>
    <definedName name="십십">#REF!</definedName>
    <definedName name="십십십" localSheetId="5">#REF!</definedName>
    <definedName name="십십십">#REF!</definedName>
    <definedName name="십십십십" localSheetId="5">#REF!</definedName>
    <definedName name="십십십십">#REF!</definedName>
    <definedName name="십오" localSheetId="5">#REF!</definedName>
    <definedName name="십오">#REF!</definedName>
    <definedName name="십오십오" localSheetId="5">#REF!</definedName>
    <definedName name="십오십오">#REF!</definedName>
    <definedName name="십오십오십오" localSheetId="5">#REF!</definedName>
    <definedName name="십오십오십오">#REF!</definedName>
    <definedName name="십오십오십오십오" localSheetId="5">#REF!</definedName>
    <definedName name="십오십오십오십오">#REF!</definedName>
    <definedName name="십육" localSheetId="5">#REF!</definedName>
    <definedName name="십육">#REF!</definedName>
    <definedName name="십육십육" localSheetId="5">#REF!</definedName>
    <definedName name="십육십육">#REF!</definedName>
    <definedName name="십육십육십육" localSheetId="5">#REF!</definedName>
    <definedName name="십육십육십육">#REF!</definedName>
    <definedName name="십육십육십육십육" localSheetId="5">#REF!</definedName>
    <definedName name="십육십육십육십육">#REF!</definedName>
    <definedName name="십이" localSheetId="5">#REF!</definedName>
    <definedName name="십이">#REF!</definedName>
    <definedName name="십이십이" localSheetId="5">#REF!</definedName>
    <definedName name="십이십이">#REF!</definedName>
    <definedName name="십이십이십이" localSheetId="5">#REF!</definedName>
    <definedName name="십이십이십이">#REF!</definedName>
    <definedName name="십이십이십이십이" localSheetId="5">#REF!</definedName>
    <definedName name="십이십이십이십이">#REF!</definedName>
    <definedName name="십일" localSheetId="5">#REF!</definedName>
    <definedName name="십일">#REF!</definedName>
    <definedName name="십일십일" localSheetId="5">#REF!</definedName>
    <definedName name="십일십일">#REF!</definedName>
    <definedName name="십일십일십일" localSheetId="5">#REF!</definedName>
    <definedName name="십일십일십일">#REF!</definedName>
    <definedName name="십일십일십일십일" localSheetId="5">#REF!</definedName>
    <definedName name="십일십일십일십일">#REF!</definedName>
    <definedName name="십칠" localSheetId="5">#REF!</definedName>
    <definedName name="십칠">#REF!</definedName>
    <definedName name="십칠십칠" localSheetId="5">#REF!</definedName>
    <definedName name="십칠십칠">#REF!</definedName>
    <definedName name="십칠십칠십칠" localSheetId="5">#REF!</definedName>
    <definedName name="십칠십칠십칠">#REF!</definedName>
    <definedName name="십칠십칠십칠십칠" localSheetId="5">#REF!</definedName>
    <definedName name="십칠십칠십칠십칠">#REF!</definedName>
    <definedName name="쌍암1교" localSheetId="5">#REF!</definedName>
    <definedName name="쌍암1교">#REF!</definedName>
    <definedName name="씨" localSheetId="5">#REF!</definedName>
    <definedName name="씨">#REF!</definedName>
    <definedName name="씨그마ck" localSheetId="5">#REF!</definedName>
    <definedName name="씨그마ck">#REF!</definedName>
    <definedName name="씨그마y" localSheetId="5">#REF!</definedName>
    <definedName name="씨그마y">#REF!</definedName>
    <definedName name="씨발" localSheetId="5">#REF!</definedName>
    <definedName name="씨발">#REF!</definedName>
    <definedName name="씨발놈아" localSheetId="5">#REF!</definedName>
    <definedName name="씨발놈아">#REF!</definedName>
    <definedName name="ㅇ" hidden="1">{#N/A,#N/A,TRUE,"총괄"}</definedName>
    <definedName name="ㅇ1" localSheetId="5">#REF!</definedName>
    <definedName name="ㅇ1">#REF!</definedName>
    <definedName name="ㅇ10" localSheetId="5">#REF!</definedName>
    <definedName name="ㅇ10">#REF!</definedName>
    <definedName name="ㅇ12" localSheetId="5">#REF!</definedName>
    <definedName name="ㅇ12">#REF!</definedName>
    <definedName name="ㅇ1200" localSheetId="5">#REF!</definedName>
    <definedName name="ㅇ1200">#REF!</definedName>
    <definedName name="ㅇ20" localSheetId="5">#REF!</definedName>
    <definedName name="ㅇ20">#REF!</definedName>
    <definedName name="ㅇ48" localSheetId="5">#REF!</definedName>
    <definedName name="ㅇ48">#REF!</definedName>
    <definedName name="ㅇ560" localSheetId="5">#REF!</definedName>
    <definedName name="ㅇ560">#REF!</definedName>
    <definedName name="ㅇㄱ" localSheetId="5">BlankMacro1</definedName>
    <definedName name="ㅇㄱ">BlankMacro1</definedName>
    <definedName name="ㅇㄱ1" localSheetId="5">#REF!</definedName>
    <definedName name="ㅇㄱ1">#REF!</definedName>
    <definedName name="ㅇㄱㅇㄹ">#N/A</definedName>
    <definedName name="ㅇㄴ" localSheetId="5">#REF!</definedName>
    <definedName name="ㅇㄴ">#REF!</definedName>
    <definedName name="ㅇㄴㄳ" localSheetId="5">#REF!</definedName>
    <definedName name="ㅇㄴㄳ">#REF!</definedName>
    <definedName name="ㅇㄴㄴ" hidden="1">{#N/A,#N/A,FALSE,"골재소요량";#N/A,#N/A,FALSE,"골재소요량"}</definedName>
    <definedName name="ㅇㄴㄴㄴㄴㄴㄴㄴㄴㄴ" hidden="1">{#N/A,#N/A,FALSE,"혼합골재"}</definedName>
    <definedName name="ㅇㄴㄴㅇㅁㅇ" localSheetId="5">#REF!</definedName>
    <definedName name="ㅇㄴㄴㅇㅁㅇ">#REF!</definedName>
    <definedName name="ㅇㄴㄷㅈㄱㅈㅂㄷㄱㄹㄷㅈㄱ" localSheetId="5">ErrorHandler_1</definedName>
    <definedName name="ㅇㄴㄷㅈㄱㅈㅂㄷㄱㄹㄷㅈㄱ">ErrorHandler_1</definedName>
    <definedName name="ㅇㄴㄹ" localSheetId="5">#REF!</definedName>
    <definedName name="ㅇㄴㄹ">#REF!</definedName>
    <definedName name="ㅇㄴㄹㄴㅁㄻㄴ" localSheetId="5">#REF!</definedName>
    <definedName name="ㅇㄴㄹㄴㅁㄻㄴ">#REF!</definedName>
    <definedName name="ㅇㄴㄹㄴㅇ" hidden="1">{#N/A,"수불부",FALSE,"사급자재수불서";#N/A,"수불부",FALSE,"사급자재수불서"}</definedName>
    <definedName name="ㅇㄴㄹㄴㅇ4344" localSheetId="5">#REF!</definedName>
    <definedName name="ㅇㄴㄹㄴㅇ4344">#REF!</definedName>
    <definedName name="ㅇㄴㄹㄴㅇㄹ" localSheetId="5">#REF!</definedName>
    <definedName name="ㅇㄴㄹㄴㅇㄹ">#REF!</definedName>
    <definedName name="ㅇㄴㄹㄹㄴㄹㄹ" hidden="1">{#N/A,#N/A,FALSE,"운반시간"}</definedName>
    <definedName name="ㅇㄴㄹㅇㄴㄹㅇㄴ">{"Book1","호안(별표&amp;부표).xls","box(최근).xls"}</definedName>
    <definedName name="ㅇㄴㄹㅇㄴㅁㄻㅇㄴㄹ" localSheetId="5">#REF!</definedName>
    <definedName name="ㅇㄴㄹㅇㄴㅁㄻㅇㄴㄹ">#REF!</definedName>
    <definedName name="ㅇㄴㄹㅇㅁㄴㄹㅇㄴㅁㄹ" localSheetId="5">#REF!</definedName>
    <definedName name="ㅇㄴㄹㅇㅁㄴㄹㅇㄴㅁㄹ">#REF!</definedName>
    <definedName name="ㅇㄴㄹㅇㅎㅍㅎ" localSheetId="5">#REF!</definedName>
    <definedName name="ㅇㄴㄹㅇㅎㅍㅎ">#REF!</definedName>
    <definedName name="ㅇㄴㄻ" hidden="1">{#N/A,#N/A,FALSE,"표지목차"}</definedName>
    <definedName name="ㅇㄴㄻㄴ" localSheetId="5">#REF!</definedName>
    <definedName name="ㅇㄴㄻㄴ">#REF!</definedName>
    <definedName name="ㅇㄴㄻㄴㄹㄷㅈㅈㄷㅁㄹ" localSheetId="5">#REF!</definedName>
    <definedName name="ㅇㄴㄻㄴㄹㄷㅈㅈㄷㅁㄹ">#REF!</definedName>
    <definedName name="ㅇㄴㄻㄴㅇ" hidden="1">{#N/A,#N/A,FALSE,"표지목차"}</definedName>
    <definedName name="ㅇㄴㄻㄴㅇㄹㅇㅁㄴㄹ" localSheetId="5">#REF!</definedName>
    <definedName name="ㅇㄴㄻㄴㅇㄹㅇㅁㄴㄹ">#REF!</definedName>
    <definedName name="ㅇㄴㄻㅇㄹㄴㅁ" localSheetId="5" hidden="1">#REF!</definedName>
    <definedName name="ㅇㄴㄻㅇㄹㄴㅁ" hidden="1">#REF!</definedName>
    <definedName name="ㅇㄴㄻㅇㄻㄴㄹㅇㅁㄴㅇㄹ" hidden="1">{"'용역비'!$A$4:$C$8"}</definedName>
    <definedName name="ㅇㄴㄻㅎㅈㄷㅈㄷㄴ" hidden="1">{"'Sheet1'!$D$19","'Sheet1'!$B$22:$E$22"}</definedName>
    <definedName name="ㅇㄴㅀ43" localSheetId="5">#REF!</definedName>
    <definedName name="ㅇㄴㅀ43">#REF!</definedName>
    <definedName name="ㅇㄴㅁ" localSheetId="5" hidden="1">#REF!</definedName>
    <definedName name="ㅇㄴㅁ" hidden="1">#REF!</definedName>
    <definedName name="ㅇㄴㅁㄹㅇㄻㅇㄹㄴㅇ" hidden="1">{#N/A,"수불부",FALSE,"사급자재수불서";#N/A,"수불부",FALSE,"사급자재수불서"}</definedName>
    <definedName name="ㅇㄴㅁㅇㄴㅁ" localSheetId="5">#REF!</definedName>
    <definedName name="ㅇㄴㅁㅇㄴㅁ">#REF!</definedName>
    <definedName name="ㅇㄴㅁㅇㄻㄴ" localSheetId="5">#REF!</definedName>
    <definedName name="ㅇㄴㅁㅇㄻㄴ">#REF!</definedName>
    <definedName name="ㅇㄴㅁㅇㅁㅇ" localSheetId="5">#REF!</definedName>
    <definedName name="ㅇㄴㅁㅇㅁㅇ">#REF!</definedName>
    <definedName name="ㅇㄴㅇ" hidden="1">{"'자리배치도'!$AG$1:$CI$28"}</definedName>
    <definedName name="ㅇㄴㅇㄴ" localSheetId="5">#REF!</definedName>
    <definedName name="ㅇㄴㅇㄴ">#REF!</definedName>
    <definedName name="ㅇㄴㅇㄴㅁ" localSheetId="5">#REF!</definedName>
    <definedName name="ㅇㄴㅇㄴㅁ">#REF!</definedName>
    <definedName name="ㅇㄴㅇㄴㅁㅇㄴ" localSheetId="5">#REF!</definedName>
    <definedName name="ㅇㄴㅇㄴㅁㅇㄴ">#REF!</definedName>
    <definedName name="ㅇㄴㅇㄴㅇ" hidden="1">{#N/A,#N/A,FALSE,"조골재"}</definedName>
    <definedName name="ㅇㄴㅇㄴㅇㄴ">#N/A</definedName>
    <definedName name="ㅇㄴㅇㄴㅇㄴㅁ" localSheetId="5">#REF!</definedName>
    <definedName name="ㅇㄴㅇㄴㅇㄴㅁ">#REF!</definedName>
    <definedName name="ㅇㄴ혿ㄷ" localSheetId="5">#REF!</definedName>
    <definedName name="ㅇㄴ혿ㄷ">#REF!</definedName>
    <definedName name="ㅇ나리" localSheetId="5">#REF!</definedName>
    <definedName name="ㅇ나리">#REF!</definedName>
    <definedName name="ㅇ남러이" localSheetId="5">#REF!</definedName>
    <definedName name="ㅇ남러이">#REF!</definedName>
    <definedName name="ㅇ낯ㅍ" localSheetId="5">#REF!</definedName>
    <definedName name="ㅇ낯ㅍ">#REF!</definedName>
    <definedName name="ㅇ널" localSheetId="5">#REF!</definedName>
    <definedName name="ㅇ널">#REF!</definedName>
    <definedName name="ㅇ노" localSheetId="5">BlankMacro1</definedName>
    <definedName name="ㅇ노">BlankMacro1</definedName>
    <definedName name="ㅇ닐" localSheetId="5">#REF!</definedName>
    <definedName name="ㅇ닐">#REF!</definedName>
    <definedName name="ㅇㄶ" localSheetId="5">#REF!</definedName>
    <definedName name="ㅇㄶ">#REF!</definedName>
    <definedName name="ㅇㄶ34" localSheetId="5">#REF!</definedName>
    <definedName name="ㅇㄶ34">#REF!</definedName>
    <definedName name="ㅇㄶㄹ" localSheetId="5">#REF!</definedName>
    <definedName name="ㅇㄶㄹ">#REF!</definedName>
    <definedName name="ㅇㄶㄹㄷㄱㄹㅈ" hidden="1">{#N/A,"수불부",FALSE,"사급자재수불서";#N/A,"수불부",FALSE,"사급자재수불서"}</definedName>
    <definedName name="ㅇㄶㅁㄴㄱㄷ" hidden="1">{#N/A,"수불부",FALSE,"사급자재수불서";#N/A,"수불부",FALSE,"사급자재수불서"}</definedName>
    <definedName name="ㅇㄶㅁㄷㄱㄹㅈ" hidden="1">{#N/A,"수불부",FALSE,"사급자재수불서";#N/A,"수불부",FALSE,"사급자재수불서"}</definedName>
    <definedName name="ㅇㄷ" localSheetId="5">#REF!</definedName>
    <definedName name="ㅇㄷ">#REF!</definedName>
    <definedName name="ㅇㄷㄴㅁㄷㅇㄴㅁ" localSheetId="5">#REF!</definedName>
    <definedName name="ㅇㄷㄴㅁㄷㅇㄴㅁ">#REF!</definedName>
    <definedName name="ㅇㄷㄷ" localSheetId="5">#REF!</definedName>
    <definedName name="ㅇㄷㄷ">#REF!</definedName>
    <definedName name="ㅇㄷㄷㄷ" localSheetId="5">#REF!</definedName>
    <definedName name="ㅇㄷㄷㄷ">#REF!</definedName>
    <definedName name="ㅇㄷㅂㄴ" localSheetId="5">#REF!</definedName>
    <definedName name="ㅇㄷㅂㄴ">#REF!</definedName>
    <definedName name="ㅇㄷ옫ㅇㄷㅇ" localSheetId="5">#REF!</definedName>
    <definedName name="ㅇㄷ옫ㅇㄷㅇ">#REF!</definedName>
    <definedName name="ㅇㄷㅈ" localSheetId="5">#REF!</definedName>
    <definedName name="ㅇㄷㅈ">#REF!</definedName>
    <definedName name="ㅇㄷㅈㅂ" localSheetId="5">#REF!</definedName>
    <definedName name="ㅇㄷㅈㅂ">#REF!</definedName>
    <definedName name="ㅇㄹ" localSheetId="5">#REF!</definedName>
    <definedName name="ㅇㄹ">#REF!</definedName>
    <definedName name="ㅇㄹㄴ" hidden="1">{#N/A,"수불부",FALSE,"사급자재수불서";#N/A,"수불부",FALSE,"사급자재수불서"}</definedName>
    <definedName name="ㅇㄹㄴㄴㅇㄹ" localSheetId="5">#REF!</definedName>
    <definedName name="ㅇㄹㄴㄴㅇㄹ">#REF!</definedName>
    <definedName name="ㅇㄹㄴㄹ" localSheetId="5">#REF!</definedName>
    <definedName name="ㅇㄹㄴㄹ">#REF!</definedName>
    <definedName name="ㅇㄹㄴㄹㅇㅁㄴㄹㅇㅁㄹㅇ" localSheetId="5">#REF!</definedName>
    <definedName name="ㅇㄹㄴㄹㅇㅁㄴㄹㅇㅁㄹㅇ">#REF!</definedName>
    <definedName name="ㅇㄹㄴㅀㄹㅇㅎㄹㅇㅎ" hidden="1">{#N/A,#N/A,FALSE,"2~8번"}</definedName>
    <definedName name="ㅇㄹㄴㅁㄻㄴㄻㄴㄻㄴㄻㄴ">{"'산출근거'!$B$4:$D$8"}</definedName>
    <definedName name="ㅇㄹㄴㅁㅎㅁㄴ" hidden="1">{#N/A,"수불부",FALSE,"사급자재수불서";#N/A,"수불부",FALSE,"사급자재수불서"}</definedName>
    <definedName name="ㅇㄹㄴㅇㄹㄴㄹ">#N/A</definedName>
    <definedName name="ㅇㄹㄶㄴㅁ" hidden="1">'[47]N賃率-職'!$I$5:$I$30</definedName>
    <definedName name="ㅇㄹㄶㄴㅇㅎ" hidden="1">{#N/A,#N/A,FALSE,"표지목차"}</definedName>
    <definedName name="ㅇㄹㄷㅈ" localSheetId="5">#REF!</definedName>
    <definedName name="ㅇㄹㄷㅈ">#REF!</definedName>
    <definedName name="ㅇㄹㄹ" localSheetId="5" hidden="1">#REF!</definedName>
    <definedName name="ㅇㄹㄹ" hidden="1">#REF!</definedName>
    <definedName name="ㅇㄹㄹㄴㅇㄹㅇㄹㄴㅇ" localSheetId="5" hidden="1">#REF!</definedName>
    <definedName name="ㅇㄹㄹㄴㅇㄹㅇㄹㄴㅇ" hidden="1">#REF!</definedName>
    <definedName name="ㅇㄹㄹㄹ\" localSheetId="5">#REF!</definedName>
    <definedName name="ㅇㄹㄹㄹ\">#REF!</definedName>
    <definedName name="ㅇㄹㄹㄹㄹㄹ" localSheetId="5">#REF!</definedName>
    <definedName name="ㅇㄹㄹㄹㄹㄹ">#REF!</definedName>
    <definedName name="ㅇㄹㄹㄹㄹㄹㄹㄹㄹ">#N/A</definedName>
    <definedName name="ㅇㄹㄹㅇ" hidden="1">{#N/A,#N/A,FALSE,"2~8번"}</definedName>
    <definedName name="ㅇㄹㅀ" localSheetId="5" hidden="1">#REF!</definedName>
    <definedName name="ㅇㄹㅀ" hidden="1">#REF!</definedName>
    <definedName name="ㅇㄹ쇼" localSheetId="5">#REF!</definedName>
    <definedName name="ㅇㄹ쇼">#REF!</definedName>
    <definedName name="ㅇㄹㅇ" hidden="1">{#N/A,#N/A,FALSE,"운반시간"}</definedName>
    <definedName name="ㅇㄹㅇㄴㄹㄴㄹㄴㅇㄹㅈㄷㄹ">{"Book1","호안(별표&amp;부표).xls","box(최근).xls"}</definedName>
    <definedName name="ㅇㄹㅇㄴ러ㅣㅏㄹ">{"Book1","호안(별표&amp;부표).xls","box(최근).xls"}</definedName>
    <definedName name="ㅇㄹㅇㄹ" localSheetId="5" hidden="1">#REF!</definedName>
    <definedName name="ㅇㄹㅇㄹ" hidden="1">#REF!</definedName>
    <definedName name="ㅇㄹㅇㄹㄴㅇㄹ">{"Book1","호안(별표&amp;부표).xls","box(최근).xls"}</definedName>
    <definedName name="ㅇㄹㅇㄹㄴㅇㄹㄴㅇ" localSheetId="5">CHOOSE(#REF!,총괄수량표!공무1과,총괄수량표!공무2과)</definedName>
    <definedName name="ㅇㄹㅇㄹㄴㅇㄹㄴㅇ">CHOOSE(#REF!,[0]!공무1과,[0]!공무2과)</definedName>
    <definedName name="ㅇㄹㅇㄹㅇ" localSheetId="5">[0]!BlankMacro1</definedName>
    <definedName name="ㅇㄹㅇㄹㅇ">[0]!BlankMacro1</definedName>
    <definedName name="ㅇㄹㅇㄻㄹㅇㅁㄴㅇㄹ" localSheetId="5">#REF!</definedName>
    <definedName name="ㅇㄹㅇㄻㄹㅇㅁㄴㅇㄹ">#REF!</definedName>
    <definedName name="ㅇㄹ옹" localSheetId="5">BlankMacro1</definedName>
    <definedName name="ㅇㄹ옹">BlankMacro1</definedName>
    <definedName name="ㅇㄹ이">{"'산출근거'!$B$4:$D$8"}</definedName>
    <definedName name="ㅇㄹㅈㄴ23" localSheetId="5">#REF!</definedName>
    <definedName name="ㅇㄹㅈㄴ23">#REF!</definedName>
    <definedName name="ㅇㄹㅈㄷㅈ" hidden="1">{#N/A,#N/A,FALSE,"골재소요량";#N/A,#N/A,FALSE,"골재소요량"}</definedName>
    <definedName name="ㅇㄹ호" localSheetId="5">#REF!</definedName>
    <definedName name="ㅇㄹ호">#REF!</definedName>
    <definedName name="ㅇ라ㅓㅏ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라ㅓㅏㅣ이" hidden="1">{#N/A,#N/A,FALSE,"조골재"}</definedName>
    <definedName name="ㅇ라ㅣㅇ라ㅣㅇㅇ" localSheetId="5">BLCH</definedName>
    <definedName name="ㅇ라ㅣㅇ라ㅣㅇㅇ">BLCH</definedName>
    <definedName name="ㅇ란어">{"Book1","호안(별표&amp;부표).xls","box(최근).xls"}</definedName>
    <definedName name="ㅇ러" hidden="1">{#N/A,#N/A,FALSE,"단가표지"}</definedName>
    <definedName name="ㅇ러알ㅇㄹㅇㄹ" localSheetId="5" hidden="1">#REF!</definedName>
    <definedName name="ㅇ러알ㅇㄹㅇㄹ" hidden="1">#REF!</definedName>
    <definedName name="ㅇ로ㅘㅑㅐㅐㅇㅇㅇㅇㅇQQQ" hidden="1">{#N/A,#N/A,FALSE,"조골재"}</definedName>
    <definedName name="ㅇ리멍라" localSheetId="5">#REF!</definedName>
    <definedName name="ㅇ리멍라">#REF!</definedName>
    <definedName name="ㅇㄺㅅ" localSheetId="5">BLCH</definedName>
    <definedName name="ㅇㄺㅅ">BLCH</definedName>
    <definedName name="ㅇㄻ" localSheetId="5">#REF!</definedName>
    <definedName name="ㅇㄻ">#REF!</definedName>
    <definedName name="ㅇㄻㄴㄹ">{"'산출근거'!$B$4:$D$8"}</definedName>
    <definedName name="ㅇㄻㄴㅀ" hidden="1">{#N/A,"수불부",FALSE,"사급자재수불서";#N/A,"수불부",FALSE,"사급자재수불서"}</definedName>
    <definedName name="ㅇㄻㄴㅁㄴㄻ" hidden="1">{#N/A,#N/A,FALSE,"단가표지"}</definedName>
    <definedName name="ㅇㄻㄴㅇㄹ" localSheetId="5">#REF!</definedName>
    <definedName name="ㅇㄻㄴㅇㄹ">#REF!</definedName>
    <definedName name="ㅇㄻㄴㅇㄻㄴㅇㄹ" localSheetId="5">#REF!</definedName>
    <definedName name="ㅇㄻㄴㅇㄻㄴㅇㄹ">#REF!</definedName>
    <definedName name="ㅇㄻㅇㄹ" localSheetId="5">#REF!</definedName>
    <definedName name="ㅇㄻㅇㄹ">#REF!</definedName>
    <definedName name="ㅇㄻㅇㄻㄴㄹ" hidden="1">{#N/A,#N/A,FALSE,"단가표지"}</definedName>
    <definedName name="ㅇㄿ" hidden="1">{#N/A,#N/A,FALSE,"2~8번"}</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ㅇㅀ">{"'산출근거'!$B$4:$D$8"}</definedName>
    <definedName name="ㅇㅀㄷ" localSheetId="5">BlankMacro1</definedName>
    <definedName name="ㅇㅀㄷ">BlankMacro1</definedName>
    <definedName name="ㅇㅀㅁㅇㅁㅇ" hidden="1">{#N/A,#N/A,FALSE,"단가표지"}</definedName>
    <definedName name="ㅇㅀㅇㅎ">#N/A</definedName>
    <definedName name="ㅇㅀㅇㅎㅇ" localSheetId="5">#REF!</definedName>
    <definedName name="ㅇㅀㅇㅎㅇ">#REF!</definedName>
    <definedName name="ㅇㅀㅎ" localSheetId="5" hidden="1">#REF!</definedName>
    <definedName name="ㅇㅀㅎ" hidden="1">#REF!</definedName>
    <definedName name="ㅇㅀㅎㅎㅎㅎㅎㅎㅎㅎㅎㅎㅎㅎㅎㅎㅎ" hidden="1">{#N/A,#N/A,FALSE,"구조2"}</definedName>
    <definedName name="ㅇㅁ" localSheetId="5">BlankMacro1</definedName>
    <definedName name="ㅇㅁ">BlankMacro1</definedName>
    <definedName name="ㅇㅁㄴㄹ" hidden="1">{#N/A,#N/A,TRUE,"토적및재료집계";#N/A,#N/A,TRUE,"토적및재료집계";#N/A,#N/A,TRUE,"단위량"}</definedName>
    <definedName name="ㅇㅁㄴㄻ" localSheetId="5">#REF!</definedName>
    <definedName name="ㅇㅁㄴㄻ">#REF!</definedName>
    <definedName name="ㅇㅁㄴㄻㄴㅇㄻㄴㅇㄹ" localSheetId="5">BlankMacro1</definedName>
    <definedName name="ㅇㅁㄴㄻㄴㅇㄻㄴㅇㄹ">BlankMacro1</definedName>
    <definedName name="ㅇㅁㄴㅇ" localSheetId="5">#REF!</definedName>
    <definedName name="ㅇㅁㄴㅇ">#REF!</definedName>
    <definedName name="ㅇㅁㄴㅇㄹ" localSheetId="5">#REF!</definedName>
    <definedName name="ㅇㅁㄴㅇㄹ">#REF!</definedName>
    <definedName name="ㅇㅁㄶㄴㅇㅁㅀㅇㄴ" hidden="1">{#N/A,"수불부",FALSE,"사급자재수불서";#N/A,"수불부",FALSE,"사급자재수불서"}</definedName>
    <definedName name="ㅇㅁㅁ" localSheetId="5">#REF!</definedName>
    <definedName name="ㅇㅁㅁ">#REF!</definedName>
    <definedName name="ㅇㅁㅇ" localSheetId="5">#REF!</definedName>
    <definedName name="ㅇㅁㅇ">#REF!</definedName>
    <definedName name="ㅇㅁㅇㄴㄴㄴ" localSheetId="5">[0]!BlankMacro1</definedName>
    <definedName name="ㅇㅁㅇㄴㄴㄴ">[0]!BlankMacro1</definedName>
    <definedName name="ㅇㅁㅇㅁㅇㅁㅇ" localSheetId="5">#REF!</definedName>
    <definedName name="ㅇㅁㅇㅁㅇㅁㅇ">#REF!</definedName>
    <definedName name="ㅇㅁㅇㅂ" localSheetId="5">#REF!</definedName>
    <definedName name="ㅇㅁㅇㅂ">#REF!</definedName>
    <definedName name="ㅇㅅ" localSheetId="5">#REF!</definedName>
    <definedName name="ㅇㅅ">#REF!</definedName>
    <definedName name="ㅇㅇ" localSheetId="5">#REF!</definedName>
    <definedName name="ㅇㅇ">#REF!</definedName>
    <definedName name="ㅇㅇㄴ" localSheetId="5">#REF!</definedName>
    <definedName name="ㅇㅇㄴ">#REF!</definedName>
    <definedName name="ㅇㅇㄹ" localSheetId="5" hidden="1">#REF!</definedName>
    <definedName name="ㅇㅇㄹ" hidden="1">#REF!</definedName>
    <definedName name="ㅇㅇㄹㅇ" hidden="1">{#N/A,#N/A,FALSE,"운반시간"}</definedName>
    <definedName name="ㅇㅇㄹㅇㅁㄹ" localSheetId="5">#REF!</definedName>
    <definedName name="ㅇㅇㄹㅇㅁㄹ">#REF!</definedName>
    <definedName name="ㅇㅇㅁ" hidden="1">{#N/A,#N/A,FALSE,"골재소요량";#N/A,#N/A,FALSE,"골재소요량"}</definedName>
    <definedName name="ㅇㅇㅁㅇ" localSheetId="5">#REF!</definedName>
    <definedName name="ㅇㅇㅁㅇ">#REF!</definedName>
    <definedName name="ㅇㅇ미가" localSheetId="5">BlankMacro1</definedName>
    <definedName name="ㅇㅇ미가">BlankMacro1</definedName>
    <definedName name="ㅇㅇㅇ" localSheetId="5">#REF!</definedName>
    <definedName name="ㅇㅇㅇ">#REF!</definedName>
    <definedName name="ㅇㅇㅇㄷㄷㄷ" localSheetId="5">[11]!BlankMacro1</definedName>
    <definedName name="ㅇㅇㅇㄷㄷㄷ">[11]!BlankMacro1</definedName>
    <definedName name="ㅇㅇㅇㅇ" localSheetId="5" hidden="1">#REF!</definedName>
    <definedName name="ㅇㅇㅇㅇ" hidden="1">#REF!</definedName>
    <definedName name="ㅇㅇㅇㅇㅁ" localSheetId="5">#REF!</definedName>
    <definedName name="ㅇㅇㅇㅇㅁ">#REF!</definedName>
    <definedName name="ㅇㅇㅇㅇㅇ" localSheetId="5">#REF!</definedName>
    <definedName name="ㅇㅇㅇㅇㅇ">#REF!</definedName>
    <definedName name="ㅇㅇㅇㅇㅇㅇ" hidden="1">{#N/A,#N/A,FALSE,"조골재"}</definedName>
    <definedName name="ㅇㅇㅇㅇㅇㅇㅇ" localSheetId="5">#REF!</definedName>
    <definedName name="ㅇㅇㅇㅇㅇㅇㅇ">#REF!</definedName>
    <definedName name="ㅇㅇㅇㅇㅇㅇㅇㅇㄷㅅㅂㄷㄱㄳㄹ" localSheetId="5">#REF!</definedName>
    <definedName name="ㅇㅇㅇㅇㅇㅇㅇㅇㄷㅅㅂㄷㄱㄳㄹ">#REF!</definedName>
    <definedName name="ㅇㅇㅇㅇㅇㅇㅇㅇㅇ" localSheetId="5" hidden="1">#REF!</definedName>
    <definedName name="ㅇㅇㅇㅇㅇㅇㅇㅇㅇ" hidden="1">#REF!</definedName>
    <definedName name="ㅇㅇㅇㅇㅇㅇㅇㅇㅇㅇ">#N/A</definedName>
    <definedName name="ㅇㅇㅇㅇㅇㅇㅇㅇㅇㅇㅇ" hidden="1">{#N/A,#N/A,FALSE,"단가표지"}</definedName>
    <definedName name="ㅇㅇㅇㅇㅇㅇㅇㅇㅇㅇㅇㅇ" localSheetId="5">CHOOSE(#REF!,총괄수량표!공무1과,총괄수량표!공무2과)</definedName>
    <definedName name="ㅇㅇㅇㅇㅇㅇㅇㅇㅇㅇㅇㅇ">CHOOSE(#REF!,[0]!공무1과,[0]!공무2과)</definedName>
    <definedName name="ㅇㅇㅇㅇㅇㅇㅇㅇㅇㅇㅇㅇㅇㅇ" localSheetId="5">#REF!</definedName>
    <definedName name="ㅇㅇㅇㅇㅇㅇㅇㅇㅇㅇㅇㅇㅇㅇ">#REF!</definedName>
    <definedName name="ㅇㅇㅇㅇㅇㅇㅇㅇㅇㅇㅇㅇㅇㅇㅇ" localSheetId="5">#REF!</definedName>
    <definedName name="ㅇㅇㅇㅇㅇㅇㅇㅇㅇㅇㅇㅇㅇㅇㅇ">#REF!</definedName>
    <definedName name="ㅇㅇㅈ3ㄹㄹ" hidden="1">{#N/A,#N/A,FALSE,"조골재"}</definedName>
    <definedName name="ㅇ어ㅗ" localSheetId="5">#REF!</definedName>
    <definedName name="ㅇ어ㅗ">#REF!</definedName>
    <definedName name="ㅇㅈ" localSheetId="5">#REF!</definedName>
    <definedName name="ㅇㅈ">#REF!</definedName>
    <definedName name="ㅇㅈㄷ" localSheetId="5">BLCH</definedName>
    <definedName name="ㅇㅈㄷ">BLCH</definedName>
    <definedName name="ㅇㅈㄷㅄㅂㅈㄷㄱ" localSheetId="5" hidden="1">#REF!</definedName>
    <definedName name="ㅇㅈㄷㅄㅂㅈㄷㄱ" hidden="1">#REF!</definedName>
    <definedName name="ㅇㅈㄷㅇㅁㄴ" localSheetId="5">#REF!</definedName>
    <definedName name="ㅇㅈㄷㅇㅁㄴ">#REF!</definedName>
    <definedName name="ㅇㅈㄷㅇㅈㄷㅇ" localSheetId="5">#REF!</definedName>
    <definedName name="ㅇㅈㄷㅇㅈㄷㅇ">#REF!</definedName>
    <definedName name="ㅇㅈㅂ" localSheetId="5">#REF!</definedName>
    <definedName name="ㅇㅈㅂ">#REF!</definedName>
    <definedName name="ㅇㅊㅇㅊㅇ" localSheetId="5">#REF!</definedName>
    <definedName name="ㅇㅊㅇㅊㅇ">#REF!</definedName>
    <definedName name="ㅇㅊㅍㅍㅊㅌㅍㅊㅌㅍㅌ" localSheetId="5" hidden="1">#REF!</definedName>
    <definedName name="ㅇㅊㅍㅍㅊㅌㅍㅊㅌㅍㅌ" hidden="1">#REF!</definedName>
    <definedName name="ㅇㅍ" localSheetId="5">BlankMacro1</definedName>
    <definedName name="ㅇㅍ">BlankMacro1</definedName>
    <definedName name="ㅇㅎ">#N/A</definedName>
    <definedName name="ㅇㅎㄴㅇㅎ" hidden="1">{#N/A,#N/A,FALSE,"조골재"}</definedName>
    <definedName name="ㅇㅎ나ㅠㅡ" hidden="1">{#N/A,#N/A,FALSE,"조골재"}</definedName>
    <definedName name="ㅇㅎ노ㅗ" hidden="1">{#N/A,#N/A,FALSE,"조골재"}</definedName>
    <definedName name="ㅇㅎㄶ" localSheetId="5">#REF!</definedName>
    <definedName name="ㅇㅎㄶ">#REF!</definedName>
    <definedName name="ㅇㅎㅁㄴ" localSheetId="5" hidden="1">#REF!</definedName>
    <definedName name="ㅇㅎㅁㄴ" hidden="1">#REF!</definedName>
    <definedName name="ㅇㅎㅁㄴㅇㅎㅁ" localSheetId="5">#REF!</definedName>
    <definedName name="ㅇㅎㅁㄴㅇㅎㅁ">#REF!</definedName>
    <definedName name="ㅇㅎㅁㅇㅎㄴㅇㅁ" hidden="1">{#N/A,"수불부",FALSE,"사급자재수불서";#N/A,"수불부",FALSE,"사급자재수불서"}</definedName>
    <definedName name="ㅇㅎㅇ">{"Book1","토공.xls"}</definedName>
    <definedName name="ㅇㅎㅇㅎ" hidden="1">{"'용역비'!$A$4:$C$8"}</definedName>
    <definedName name="ㅇㅎㅎㄷㄳㄷㄱ" localSheetId="5">#REF!</definedName>
    <definedName name="ㅇㅎㅎㄷㄳㄷㄱ">#REF!</definedName>
    <definedName name="ㅇ하닝" hidden="1">{#N/A,#N/A,FALSE,"조골재"}</definedName>
    <definedName name="ㅇ호" hidden="1">{"'용역비'!$A$4:$C$8"}</definedName>
    <definedName name="ㅇ호ㅓ" hidden="1">{"'용역비'!$A$4:$C$8"}</definedName>
    <definedName name="ㅇ호ㅓㅇㅎ" hidden="1">{"'용역비'!$A$4:$C$8"}</definedName>
    <definedName name="ㅇ호ㅓㅇ호ㅓ" hidden="1">{"'용역비'!$A$4:$C$8"}</definedName>
    <definedName name="ㅇ호ㅓㅎ" hidden="1">{"'용역비'!$A$4:$C$8"}</definedName>
    <definedName name="ㅇ호ㅓ호ㅓ" hidden="1">{"'용역비'!$A$4:$C$8"}</definedName>
    <definedName name="아" localSheetId="5">#REF!</definedName>
    <definedName name="아">#REF!</definedName>
    <definedName name="아._질소_및_탄산가스창고_충격완화용_고무판설치" localSheetId="5">#REF!</definedName>
    <definedName name="아._질소_및_탄산가스창고_충격완화용_고무판설치">#REF!</definedName>
    <definedName name="아경" localSheetId="5">#REF!</definedName>
    <definedName name="아경">#REF!</definedName>
    <definedName name="아경1" localSheetId="5">#REF!</definedName>
    <definedName name="아경1">#REF!</definedName>
    <definedName name="아공" localSheetId="5">#REF!,#REF!,#REF!,#REF!</definedName>
    <definedName name="아공">#REF!,#REF!,#REF!,#REF!</definedName>
    <definedName name="아노" localSheetId="5">#REF!</definedName>
    <definedName name="아노">#REF!</definedName>
    <definedName name="아노1" localSheetId="5">#REF!</definedName>
    <definedName name="아노1">#REF!</definedName>
    <definedName name="아늘믿" localSheetId="5">BlankMacro1</definedName>
    <definedName name="아늘믿">BlankMacro1</definedName>
    <definedName name="아니" localSheetId="5">BlankMacro1</definedName>
    <definedName name="아니">BlankMacro1</definedName>
    <definedName name="아니오" localSheetId="5">#REF!</definedName>
    <definedName name="아니오">#REF!</definedName>
    <definedName name="아니요" localSheetId="5">#REF!</definedName>
    <definedName name="아니요">#REF!</definedName>
    <definedName name="아다" localSheetId="5">BlankMacro1</definedName>
    <definedName name="아다">BlankMacro1</definedName>
    <definedName name="아디" localSheetId="5">BlankMacro1</definedName>
    <definedName name="아디">BlankMacro1</definedName>
    <definedName name="아락" hidden="1">{"'별표'!$N$220"}</definedName>
    <definedName name="아랄" localSheetId="5">[0]!BlankMacro1</definedName>
    <definedName name="아랄">[0]!BlankMacro1</definedName>
    <definedName name="아랑러ㅏㅇㄴㄹ"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아래">[0]!아래</definedName>
    <definedName name="아래1">[0]!아래1</definedName>
    <definedName name="아러" localSheetId="5">BlankMacro1</definedName>
    <definedName name="아러">BlankMacro1</definedName>
    <definedName name="아러이라ㅓ" hidden="1">0</definedName>
    <definedName name="아러ㅏ" localSheetId="5">#REF!</definedName>
    <definedName name="아러ㅏ">#REF!</definedName>
    <definedName name="아루미래싱오">#N/A</definedName>
    <definedName name="아르" localSheetId="5">BlankMacro1</definedName>
    <definedName name="아르">BlankMacro1</definedName>
    <definedName name="아무" hidden="1">{#N/A,#N/A,FALSE,"배수2"}</definedName>
    <definedName name="아무거나" hidden="1">{#N/A,#N/A,FALSE,"배수2"}</definedName>
    <definedName name="아버지" localSheetId="5">#REF!</definedName>
    <definedName name="아버지">#REF!</definedName>
    <definedName name="아사" localSheetId="5">#REF!</definedName>
    <definedName name="아사">#REF!</definedName>
    <definedName name="아사꾸라방식">[0]!아사꾸라방식</definedName>
    <definedName name="아사사" localSheetId="5">#REF!</definedName>
    <definedName name="아사사">#REF!</definedName>
    <definedName name="아서" localSheetId="5">BlankMacro1</definedName>
    <definedName name="아서">BlankMacro1</definedName>
    <definedName name="아세틸렌" localSheetId="5">#REF!</definedName>
    <definedName name="아세틸렌">#REF!</definedName>
    <definedName name="아스콘" localSheetId="5">#REF!</definedName>
    <definedName name="아스콘">#REF!</definedName>
    <definedName name="아스콘1" localSheetId="5">#REF!</definedName>
    <definedName name="아스콘1">#REF!</definedName>
    <definedName name="아스콘2" localSheetId="5" hidden="1">#REF!</definedName>
    <definedName name="아스콘2" hidden="1">#REF!</definedName>
    <definedName name="아스콘걷어내기" localSheetId="5">#REF!</definedName>
    <definedName name="아스콘걷어내기">#REF!</definedName>
    <definedName name="아스콘기층" localSheetId="5">#REF!</definedName>
    <definedName name="아스콘기층">#REF!</definedName>
    <definedName name="아스콘깨기" hidden="1">{#N/A,#N/A,FALSE,"골재소요량";#N/A,#N/A,FALSE,"골재소요량"}</definedName>
    <definedName name="아스콘깨기단가" localSheetId="5">#REF!</definedName>
    <definedName name="아스콘깨기단가">#REF!</definedName>
    <definedName name="아스콘단위수량" localSheetId="5">#REF!</definedName>
    <definedName name="아스콘단위수량">#REF!</definedName>
    <definedName name="아스콘복구비" localSheetId="5">#REF!</definedName>
    <definedName name="아스콘복구비">#REF!</definedName>
    <definedName name="아스콘복구비5" localSheetId="5">#REF!</definedName>
    <definedName name="아스콘복구비5">#REF!</definedName>
    <definedName name="아스콘수량" localSheetId="5">#REF!</definedName>
    <definedName name="아스콘수량">#REF!</definedName>
    <definedName name="아스콘잔재처리경비" localSheetId="5">#REF!</definedName>
    <definedName name="아스콘잔재처리경비">#REF!</definedName>
    <definedName name="아스콘잔재처리계" localSheetId="5">#REF!</definedName>
    <definedName name="아스콘잔재처리계">#REF!</definedName>
    <definedName name="아스콘잔재처리노무비" localSheetId="5">#REF!</definedName>
    <definedName name="아스콘잔재처리노무비">#REF!</definedName>
    <definedName name="아스콘잔재처리재료비" localSheetId="5">#REF!</definedName>
    <definedName name="아스콘잔재처리재료비">#REF!</definedName>
    <definedName name="아스콘토적" localSheetId="5">#REF!</definedName>
    <definedName name="아스콘토적">#REF!</definedName>
    <definedName name="아스콘파괴비" localSheetId="5">#REF!</definedName>
    <definedName name="아스콘파괴비">#REF!</definedName>
    <definedName name="아스콘파쇄단가" localSheetId="5">#REF!</definedName>
    <definedName name="아스콘파쇄단가">#REF!</definedName>
    <definedName name="아스콘표층" localSheetId="5">#REF!</definedName>
    <definedName name="아스콘표층">#REF!</definedName>
    <definedName name="아스콘헐기" localSheetId="5">#REF!</definedName>
    <definedName name="아스콘헐기">#REF!</definedName>
    <definedName name="아스타일__공" localSheetId="5">#REF!</definedName>
    <definedName name="아스타일__공">#REF!</definedName>
    <definedName name="아스타일공" localSheetId="5">#REF!</definedName>
    <definedName name="아스타일공">#REF!</definedName>
    <definedName name="아스틸렌" localSheetId="5">#REF!</definedName>
    <definedName name="아스틸렌">#REF!</definedName>
    <definedName name="아스팔트" localSheetId="5">#REF!</definedName>
    <definedName name="아스팔트">#REF!</definedName>
    <definedName name="아스팔트_페이버" localSheetId="5">#REF!</definedName>
    <definedName name="아스팔트_페이버">#REF!</definedName>
    <definedName name="아스팔트1" localSheetId="5">#REF!</definedName>
    <definedName name="아스팔트1">#REF!</definedName>
    <definedName name="아스팔트2" localSheetId="5">#REF!</definedName>
    <definedName name="아스팔트2">#REF!</definedName>
    <definedName name="아스팔트3" localSheetId="5">#REF!</definedName>
    <definedName name="아스팔트3">#REF!</definedName>
    <definedName name="아스팔트기층" localSheetId="5">#REF!</definedName>
    <definedName name="아스팔트기층">#REF!</definedName>
    <definedName name="아스팔트등급" localSheetId="5">#REF!</definedName>
    <definedName name="아스팔트등급">#REF!</definedName>
    <definedName name="아스팔트디스트리뷰우터3000경비" localSheetId="5">#REF!</definedName>
    <definedName name="아스팔트디스트리뷰우터3000경비">#REF!</definedName>
    <definedName name="아스팔트디스트리뷰우터3000계" localSheetId="5">#REF!</definedName>
    <definedName name="아스팔트디스트리뷰우터3000계">#REF!</definedName>
    <definedName name="아스팔트디스트리뷰우터3000노무비" localSheetId="5">#REF!</definedName>
    <definedName name="아스팔트디스트리뷰우터3000노무비">#REF!</definedName>
    <definedName name="아스팔트디스트리뷰우터3000재료비" localSheetId="5">#REF!</definedName>
    <definedName name="아스팔트디스트리뷰우터3000재료비">#REF!</definedName>
    <definedName name="아스팔트디스트리뷰우터3800경비" localSheetId="5">#REF!</definedName>
    <definedName name="아스팔트디스트리뷰우터3800경비">#REF!</definedName>
    <definedName name="아스팔트디스트리뷰우터3800계" localSheetId="5">#REF!</definedName>
    <definedName name="아스팔트디스트리뷰우터3800계">#REF!</definedName>
    <definedName name="아스팔트디스트리뷰우터3800노무비" localSheetId="5">#REF!</definedName>
    <definedName name="아스팔트디스트리뷰우터3800노무비">#REF!</definedName>
    <definedName name="아스팔트디스트리뷰우터3800재료비" localSheetId="5">#REF!</definedName>
    <definedName name="아스팔트디스트리뷰우터3800재료비">#REF!</definedName>
    <definedName name="아스팔트디스트리뷰터" localSheetId="5">#REF!</definedName>
    <definedName name="아스팔트디스트리뷰터">#REF!</definedName>
    <definedName name="아스팔트디스트리뷰터3800L" localSheetId="5">#REF!</definedName>
    <definedName name="아스팔트디스트리뷰터3800L">#REF!</definedName>
    <definedName name="아스팔트믹싱플랜트80Ton" localSheetId="5">#REF!</definedName>
    <definedName name="아스팔트믹싱플랜트80Ton">#REF!</definedName>
    <definedName name="아스팔트믹싱플렌트120경비" localSheetId="5">#REF!</definedName>
    <definedName name="아스팔트믹싱플렌트120경비">#REF!</definedName>
    <definedName name="아스팔트믹싱플렌트120계" localSheetId="5">#REF!</definedName>
    <definedName name="아스팔트믹싱플렌트120계">#REF!</definedName>
    <definedName name="아스팔트믹싱플렌트120노무비" localSheetId="5">#REF!</definedName>
    <definedName name="아스팔트믹싱플렌트120노무비">#REF!</definedName>
    <definedName name="아스팔트믹싱플렌트120재료비" localSheetId="5">#REF!</definedName>
    <definedName name="아스팔트믹싱플렌트120재료비">#REF!</definedName>
    <definedName name="아스팔트믹싱플렌트60경비" localSheetId="5">#REF!</definedName>
    <definedName name="아스팔트믹싱플렌트60경비">#REF!</definedName>
    <definedName name="아스팔트믹싱플렌트60계" localSheetId="5">#REF!</definedName>
    <definedName name="아스팔트믹싱플렌트60계">#REF!</definedName>
    <definedName name="아스팔트믹싱플렌트60노무비" localSheetId="5">#REF!</definedName>
    <definedName name="아스팔트믹싱플렌트60노무비">#REF!</definedName>
    <definedName name="아스팔트믹싱플렌트60재료비" localSheetId="5">#REF!</definedName>
    <definedName name="아스팔트믹싱플렌트60재료비">#REF!</definedName>
    <definedName name="아스팔트믹싱플렌트80경비" localSheetId="5">#REF!</definedName>
    <definedName name="아스팔트믹싱플렌트80경비">#REF!</definedName>
    <definedName name="아스팔트믹싱플렌트80계" localSheetId="5">#REF!</definedName>
    <definedName name="아스팔트믹싱플렌트80계">#REF!</definedName>
    <definedName name="아스팔트믹싱플렌트80노무비" localSheetId="5">#REF!</definedName>
    <definedName name="아스팔트믹싱플렌트80노무비">#REF!</definedName>
    <definedName name="아스팔트믹싱플렌트80재료비" localSheetId="5">#REF!</definedName>
    <definedName name="아스팔트믹싱플렌트80재료비">#REF!</definedName>
    <definedName name="아스팔트방수" localSheetId="5">#REF!</definedName>
    <definedName name="아스팔트방수">#REF!</definedName>
    <definedName name="아스팔트스프레이어300경비" localSheetId="5">#REF!</definedName>
    <definedName name="아스팔트스프레이어300경비">#REF!</definedName>
    <definedName name="아스팔트스프레이어300계" localSheetId="5">#REF!</definedName>
    <definedName name="아스팔트스프레이어300계">#REF!</definedName>
    <definedName name="아스팔트스프레이어300노무비" localSheetId="5">#REF!</definedName>
    <definedName name="아스팔트스프레이어300노무비">#REF!</definedName>
    <definedName name="아스팔트스프레이어300재료비" localSheetId="5">#REF!</definedName>
    <definedName name="아스팔트스프레이어300재료비">#REF!</definedName>
    <definedName name="아스팔트스프레이어400L" localSheetId="5">#REF!</definedName>
    <definedName name="아스팔트스프레이어400L">#REF!</definedName>
    <definedName name="아스팔트스프레이어400경비" localSheetId="5">#REF!</definedName>
    <definedName name="아스팔트스프레이어400경비">#REF!</definedName>
    <definedName name="아스팔트스프레이어400계" localSheetId="5">#REF!</definedName>
    <definedName name="아스팔트스프레이어400계">#REF!</definedName>
    <definedName name="아스팔트스프레이어400노무비" localSheetId="5">#REF!</definedName>
    <definedName name="아스팔트스프레이어400노무비">#REF!</definedName>
    <definedName name="아스팔트스프레이어400재료비" localSheetId="5">#REF!</definedName>
    <definedName name="아스팔트스프레이어400재료비">#REF!</definedName>
    <definedName name="아스팔트운반dm경비" localSheetId="5">#REF!</definedName>
    <definedName name="아스팔트운반dm경비">#REF!</definedName>
    <definedName name="아스팔트운반dm계" localSheetId="5">#REF!</definedName>
    <definedName name="아스팔트운반dm계">#REF!</definedName>
    <definedName name="아스팔트운반dm노무비" localSheetId="5">#REF!</definedName>
    <definedName name="아스팔트운반dm노무비">#REF!</definedName>
    <definedName name="아스팔트운반dm재료비" localSheetId="5">#REF!</definedName>
    <definedName name="아스팔트운반dm재료비">#REF!</definedName>
    <definedName name="아스팔트운반운반비경비" localSheetId="5">#REF!</definedName>
    <definedName name="아스팔트운반운반비경비">#REF!</definedName>
    <definedName name="아스팔트운반운반비계" localSheetId="5">#REF!</definedName>
    <definedName name="아스팔트운반운반비계">#REF!</definedName>
    <definedName name="아스팔트운반운반비노무비" localSheetId="5">#REF!</definedName>
    <definedName name="아스팔트운반운반비노무비">#REF!</definedName>
    <definedName name="아스팔트운반운반비재료비" localSheetId="5">#REF!</definedName>
    <definedName name="아스팔트운반운반비재료비">#REF!</definedName>
    <definedName name="아스팔트운반톤경비" localSheetId="5">#REF!</definedName>
    <definedName name="아스팔트운반톤경비">#REF!</definedName>
    <definedName name="아스팔트운반톤계" localSheetId="5">#REF!</definedName>
    <definedName name="아스팔트운반톤계">#REF!</definedName>
    <definedName name="아스팔트운반톤노무비" localSheetId="5">#REF!</definedName>
    <definedName name="아스팔트운반톤노무비">#REF!</definedName>
    <definedName name="아스팔트운반톤재료비" localSheetId="5">#REF!</definedName>
    <definedName name="아스팔트운반톤재료비">#REF!</definedName>
    <definedName name="아스팔트운반하차료경비" localSheetId="5">#REF!</definedName>
    <definedName name="아스팔트운반하차료경비">#REF!</definedName>
    <definedName name="아스팔트운반하차료계" localSheetId="5">#REF!</definedName>
    <definedName name="아스팔트운반하차료계">#REF!</definedName>
    <definedName name="아스팔트운반하차료노무비" localSheetId="5">#REF!</definedName>
    <definedName name="아스팔트운반하차료노무비">#REF!</definedName>
    <definedName name="아스팔트운반하차료재료비" localSheetId="5">#REF!</definedName>
    <definedName name="아스팔트운반하차료재료비">#REF!</definedName>
    <definedName name="아스팔트일반" localSheetId="5">#REF!</definedName>
    <definedName name="아스팔트일반">#REF!</definedName>
    <definedName name="아스팔트절단" localSheetId="5">#REF!</definedName>
    <definedName name="아스팔트절단">#REF!</definedName>
    <definedName name="아스팔트중량" localSheetId="5">#REF!</definedName>
    <definedName name="아스팔트중량">#REF!</definedName>
    <definedName name="아스팔트집계" localSheetId="5">#REF!</definedName>
    <definedName name="아스팔트집계">#REF!</definedName>
    <definedName name="아스팔트페이버3M" localSheetId="5">#REF!</definedName>
    <definedName name="아스팔트페이버3M">#REF!</definedName>
    <definedName name="아스팔트페이버3경비" localSheetId="5">#REF!</definedName>
    <definedName name="아스팔트페이버3경비">#REF!</definedName>
    <definedName name="아스팔트페이버3계" localSheetId="5">#REF!</definedName>
    <definedName name="아스팔트페이버3계">#REF!</definedName>
    <definedName name="아스팔트페이버3노무비" localSheetId="5">#REF!</definedName>
    <definedName name="아스팔트페이버3노무비">#REF!</definedName>
    <definedName name="아스팔트페이버3재료비" localSheetId="5">#REF!</definedName>
    <definedName name="아스팔트페이버3재료비">#REF!</definedName>
    <definedName name="아스팔트포장단위수량" localSheetId="5">#REF!</definedName>
    <definedName name="아스팔트포장단위수량">#REF!</definedName>
    <definedName name="아스팔트포장복구">{"Book1","토공.xls"}</definedName>
    <definedName name="아스팔트포장캇타경비" localSheetId="5">#REF!</definedName>
    <definedName name="아스팔트포장캇타경비">#REF!</definedName>
    <definedName name="아스팔트포장캇타계" localSheetId="5">#REF!</definedName>
    <definedName name="아스팔트포장캇타계">#REF!</definedName>
    <definedName name="아스팔트포장캇타노무비" localSheetId="5">#REF!</definedName>
    <definedName name="아스팔트포장캇타노무비">#REF!</definedName>
    <definedName name="아스팔트포장캇타재료비" localSheetId="5">#REF!</definedName>
    <definedName name="아스팔트포장캇타재료비">#REF!</definedName>
    <definedName name="아스팔트포장파괴0.2경비" localSheetId="5">#REF!</definedName>
    <definedName name="아스팔트포장파괴0.2경비">#REF!</definedName>
    <definedName name="아스팔트포장파괴0.2계" localSheetId="5">#REF!</definedName>
    <definedName name="아스팔트포장파괴0.2계">#REF!</definedName>
    <definedName name="아스팔트포장파괴0.2기계경비" localSheetId="5">#REF!</definedName>
    <definedName name="아스팔트포장파괴0.2기계경비">#REF!</definedName>
    <definedName name="아스팔트포장파괴0.2기계계" localSheetId="5">#REF!</definedName>
    <definedName name="아스팔트포장파괴0.2기계계">#REF!</definedName>
    <definedName name="아스팔트포장파괴0.2기계노무비" localSheetId="5">#REF!</definedName>
    <definedName name="아스팔트포장파괴0.2기계노무비">#REF!</definedName>
    <definedName name="아스팔트포장파괴0.2기계재료비" localSheetId="5">#REF!</definedName>
    <definedName name="아스팔트포장파괴0.2기계재료비">#REF!</definedName>
    <definedName name="아스팔트포장파괴0.2노무비" localSheetId="5">#REF!</definedName>
    <definedName name="아스팔트포장파괴0.2노무비">#REF!</definedName>
    <definedName name="아스팔트포장파괴0.2인력계" localSheetId="5">#REF!</definedName>
    <definedName name="아스팔트포장파괴0.2인력계">#REF!</definedName>
    <definedName name="아스팔트포장파괴0.2인력노무비" localSheetId="5">#REF!</definedName>
    <definedName name="아스팔트포장파괴0.2인력노무비">#REF!</definedName>
    <definedName name="아스팔트포장파괴0.2재료비" localSheetId="5">#REF!</definedName>
    <definedName name="아스팔트포장파괴0.2재료비">#REF!</definedName>
    <definedName name="아스팔트포장파괴0.2치즐계" localSheetId="5">#REF!</definedName>
    <definedName name="아스팔트포장파괴0.2치즐계">#REF!</definedName>
    <definedName name="아스팔트포장파괴0.2치즐재료비" localSheetId="5">#REF!</definedName>
    <definedName name="아스팔트포장파괴0.2치즐재료비">#REF!</definedName>
    <definedName name="아스팔트포장파괴0.4경비" localSheetId="5">#REF!</definedName>
    <definedName name="아스팔트포장파괴0.4경비">#REF!</definedName>
    <definedName name="아스팔트포장파괴0.4계" localSheetId="5">#REF!</definedName>
    <definedName name="아스팔트포장파괴0.4계">#REF!</definedName>
    <definedName name="아스팔트포장파괴0.4기계경비" localSheetId="5">#REF!</definedName>
    <definedName name="아스팔트포장파괴0.4기계경비">#REF!</definedName>
    <definedName name="아스팔트포장파괴0.4기계계" localSheetId="5">#REF!</definedName>
    <definedName name="아스팔트포장파괴0.4기계계">#REF!</definedName>
    <definedName name="아스팔트포장파괴0.4기계노무비" localSheetId="5">#REF!</definedName>
    <definedName name="아스팔트포장파괴0.4기계노무비">#REF!</definedName>
    <definedName name="아스팔트포장파괴0.4기계재료비" localSheetId="5">#REF!</definedName>
    <definedName name="아스팔트포장파괴0.4기계재료비">#REF!</definedName>
    <definedName name="아스팔트포장파괴0.4노무비" localSheetId="5">#REF!</definedName>
    <definedName name="아스팔트포장파괴0.4노무비">#REF!</definedName>
    <definedName name="아스팔트포장파괴0.4작업보조원경비" localSheetId="5">#REF!</definedName>
    <definedName name="아스팔트포장파괴0.4작업보조원경비">#REF!</definedName>
    <definedName name="아스팔트포장파괴0.4작업보조원계" localSheetId="5">#REF!</definedName>
    <definedName name="아스팔트포장파괴0.4작업보조원계">#REF!</definedName>
    <definedName name="아스팔트포장파괴0.4작업보조원노무비" localSheetId="5">#REF!</definedName>
    <definedName name="아스팔트포장파괴0.4작업보조원노무비">#REF!</definedName>
    <definedName name="아스팔트포장파괴0.4작업보조원재료비" localSheetId="5">#REF!</definedName>
    <definedName name="아스팔트포장파괴0.4작업보조원재료비">#REF!</definedName>
    <definedName name="아스팔트포장파괴0.4재료비" localSheetId="5">#REF!</definedName>
    <definedName name="아스팔트포장파괴0.4재료비">#REF!</definedName>
    <definedName name="아스팔트포장파괴0.4치즐경비" localSheetId="5">#REF!</definedName>
    <definedName name="아스팔트포장파괴0.4치즐경비">#REF!</definedName>
    <definedName name="아스팔트포장파괴0.4치즐계" localSheetId="5">#REF!</definedName>
    <definedName name="아스팔트포장파괴0.4치즐계">#REF!</definedName>
    <definedName name="아스팔트포장파괴0.4치즐노무비" localSheetId="5">#REF!</definedName>
    <definedName name="아스팔트포장파괴0.4치즐노무비">#REF!</definedName>
    <definedName name="아스팔트포장파괴0.4치즐재료비" localSheetId="5">#REF!</definedName>
    <definedName name="아스팔트포장파괴0.4치즐재료비">#REF!</definedName>
    <definedName name="아스팔트포장파괴0.7경비" localSheetId="5">#REF!</definedName>
    <definedName name="아스팔트포장파괴0.7경비">#REF!</definedName>
    <definedName name="아스팔트포장파괴0.7계" localSheetId="5">#REF!</definedName>
    <definedName name="아스팔트포장파괴0.7계">#REF!</definedName>
    <definedName name="아스팔트포장파괴0.7기계경비" localSheetId="5">#REF!</definedName>
    <definedName name="아스팔트포장파괴0.7기계경비">#REF!</definedName>
    <definedName name="아스팔트포장파괴0.7기계계" localSheetId="5">#REF!</definedName>
    <definedName name="아스팔트포장파괴0.7기계계">#REF!</definedName>
    <definedName name="아스팔트포장파괴0.7기계노무비" localSheetId="5">#REF!</definedName>
    <definedName name="아스팔트포장파괴0.7기계노무비">#REF!</definedName>
    <definedName name="아스팔트포장파괴0.7기계재료비" localSheetId="5">#REF!</definedName>
    <definedName name="아스팔트포장파괴0.7기계재료비">#REF!</definedName>
    <definedName name="아스팔트포장파괴0.7노무비" localSheetId="5">#REF!</definedName>
    <definedName name="아스팔트포장파괴0.7노무비">#REF!</definedName>
    <definedName name="아스팔트포장파괴0.7작업보조원경비" localSheetId="5">#REF!</definedName>
    <definedName name="아스팔트포장파괴0.7작업보조원경비">#REF!</definedName>
    <definedName name="아스팔트포장파괴0.7작업보조원계" localSheetId="5">#REF!</definedName>
    <definedName name="아스팔트포장파괴0.7작업보조원계">#REF!</definedName>
    <definedName name="아스팔트포장파괴0.7작업보조원노무비" localSheetId="5">#REF!</definedName>
    <definedName name="아스팔트포장파괴0.7작업보조원노무비">#REF!</definedName>
    <definedName name="아스팔트포장파괴0.7작업보조원재료비" localSheetId="5">#REF!</definedName>
    <definedName name="아스팔트포장파괴0.7작업보조원재료비">#REF!</definedName>
    <definedName name="아스팔트포장파괴0.7재료비" localSheetId="5">#REF!</definedName>
    <definedName name="아스팔트포장파괴0.7재료비">#REF!</definedName>
    <definedName name="아스팔트포장파괴0.7치즐경비" localSheetId="5">#REF!</definedName>
    <definedName name="아스팔트포장파괴0.7치즐경비">#REF!</definedName>
    <definedName name="아스팔트포장파괴0.7치즐계" localSheetId="5">#REF!</definedName>
    <definedName name="아스팔트포장파괴0.7치즐계">#REF!</definedName>
    <definedName name="아스팔트포장파괴0.7치즐노무비" localSheetId="5">#REF!</definedName>
    <definedName name="아스팔트포장파괴0.7치즐노무비">#REF!</definedName>
    <definedName name="아스팔트포장파괴0.7치즐재료비" localSheetId="5">#REF!</definedName>
    <definedName name="아스팔트포장파괴0.7치즐재료비">#REF!</definedName>
    <definedName name="아스팔트표층" localSheetId="5">#REF!</definedName>
    <definedName name="아스팔트표층">#REF!</definedName>
    <definedName name="아스팔트협소" localSheetId="5">#REF!</definedName>
    <definedName name="아스팔트협소">#REF!</definedName>
    <definedName name="아싸" localSheetId="5">#REF!</definedName>
    <definedName name="아싸">#REF!</definedName>
    <definedName name="아아" localSheetId="5">#REF!</definedName>
    <definedName name="아아">#REF!</definedName>
    <definedName name="아아.엉ㅇ." hidden="1">{#N/A,#N/A,FALSE,"조골재"}</definedName>
    <definedName name="아아아" localSheetId="5">#REF!</definedName>
    <definedName name="아아아">#REF!</definedName>
    <definedName name="아아아아" localSheetId="5">#REF!</definedName>
    <definedName name="아아아아">#REF!</definedName>
    <definedName name="아아아아아앙" localSheetId="5">BlankMacro1</definedName>
    <definedName name="아아아아아앙">BlankMacro1</definedName>
    <definedName name="아앙" localSheetId="5">#REF!</definedName>
    <definedName name="아앙">#REF!</definedName>
    <definedName name="아앙아" hidden="1">{#N/A,#N/A,FALSE,"전력간선"}</definedName>
    <definedName name="아앙아ㅏㅇ" localSheetId="5">#REF!</definedName>
    <definedName name="아앙아ㅏㅇ">#REF!</definedName>
    <definedName name="아야" localSheetId="5">#REF!</definedName>
    <definedName name="아야">#REF!</definedName>
    <definedName name="아연도28C" localSheetId="5">#REF!</definedName>
    <definedName name="아연도28C">#REF!</definedName>
    <definedName name="아연도강관단가" localSheetId="5">#REF!</definedName>
    <definedName name="아연도강관단가">#REF!</definedName>
    <definedName name="아연도배관단가" localSheetId="5">#REF!</definedName>
    <definedName name="아연도배관단가">#REF!</definedName>
    <definedName name="아연도배관자재" localSheetId="5">#REF!</definedName>
    <definedName name="아연도배관자재">#REF!</definedName>
    <definedName name="아연도철선10" localSheetId="5">#REF!</definedName>
    <definedName name="아연도철선10">#REF!</definedName>
    <definedName name="아연도철선8" localSheetId="5">#REF!</definedName>
    <definedName name="아연도철선8">#REF!</definedName>
    <definedName name="아왜나무12노무" localSheetId="5">#REF!</definedName>
    <definedName name="아왜나무12노무">#REF!</definedName>
    <definedName name="아왜나무12재료" localSheetId="5">#REF!</definedName>
    <definedName name="아왜나무12재료">#REF!</definedName>
    <definedName name="아왜나무H2.5" localSheetId="5">#REF!</definedName>
    <definedName name="아왜나무H2.5">#REF!</definedName>
    <definedName name="아운" localSheetId="5">#REF!</definedName>
    <definedName name="아운">#REF!</definedName>
    <definedName name="아이" localSheetId="5">#REF!</definedName>
    <definedName name="아이">#REF!</definedName>
    <definedName name="아이디" localSheetId="5">#REF!,#REF!</definedName>
    <definedName name="아이디">#REF!,#REF!</definedName>
    <definedName name="아자" localSheetId="5">#REF!</definedName>
    <definedName name="아자">#REF!</definedName>
    <definedName name="아재" localSheetId="5">#REF!</definedName>
    <definedName name="아재">#REF!</definedName>
    <definedName name="아재1" localSheetId="5">#REF!</definedName>
    <definedName name="아재1">#REF!</definedName>
    <definedName name="아카노" localSheetId="5">#REF!</definedName>
    <definedName name="아카노">#REF!</definedName>
    <definedName name="아카시아" localSheetId="5">#REF!</definedName>
    <definedName name="아카시아">#REF!</definedName>
    <definedName name="아카재" localSheetId="5">#REF!</definedName>
    <definedName name="아카재">#REF!</definedName>
    <definedName name="아파트" localSheetId="5">#REF!</definedName>
    <definedName name="아파트">#REF!</definedName>
    <definedName name="아파트기초" localSheetId="5">#REF!</definedName>
    <definedName name="아파트기초">#REF!</definedName>
    <definedName name="아파트벽식" localSheetId="5">#REF!</definedName>
    <definedName name="아파트벽식">#REF!</definedName>
    <definedName name="아호" localSheetId="5">BlankMacro1</definedName>
    <definedName name="아호">BlankMacro1</definedName>
    <definedName name="아히다ㅗㄴ하"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아ㅏ" hidden="1">{#N/A,#N/A,FALSE,"조골재"}</definedName>
    <definedName name="아ㅏㅓ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ㅓ림" hidden="1">{#N/A,#N/A,FALSE,"포장1";#N/A,#N/A,FALSE,"포장1"}</definedName>
    <definedName name="아ㅣㅁ하너아ㅣ맣" hidden="1">{#N/A,#N/A,FALSE,"구조2"}</definedName>
    <definedName name="아ㅣ하ㅘㄴ" hidden="1">{#N/A,#N/A,FALSE,"조골재"}</definedName>
    <definedName name="악" localSheetId="5">#REF!</definedName>
    <definedName name="악">#REF!</definedName>
    <definedName name="악취" localSheetId="5">#REF!</definedName>
    <definedName name="악취">#REF!</definedName>
    <definedName name="안" localSheetId="5">#REF!</definedName>
    <definedName name="안">#REF!</definedName>
    <definedName name="안___전__점__검__비" localSheetId="5">#REF!</definedName>
    <definedName name="안___전__점__검__비">#REF!</definedName>
    <definedName name="안내" localSheetId="5">#REF!</definedName>
    <definedName name="안내">#REF!</definedName>
    <definedName name="안미옥" localSheetId="5">#REF!</definedName>
    <definedName name="안미옥">#REF!</definedName>
    <definedName name="안미옥2" localSheetId="5">#REF!</definedName>
    <definedName name="안미옥2">#REF!</definedName>
    <definedName name="안방1호" localSheetId="5">#REF!</definedName>
    <definedName name="안방1호">#REF!</definedName>
    <definedName name="안방2호" localSheetId="5">#REF!</definedName>
    <definedName name="안방2호">#REF!</definedName>
    <definedName name="안벽" localSheetId="5">#REF!</definedName>
    <definedName name="안벽">#REF!</definedName>
    <definedName name="안삽재" localSheetId="5">#REF!</definedName>
    <definedName name="안삽재">#REF!</definedName>
    <definedName name="안삽재교" localSheetId="5">#REF!</definedName>
    <definedName name="안삽재교">#REF!</definedName>
    <definedName name="안양" localSheetId="5">#REF!</definedName>
    <definedName name="안양">#REF!</definedName>
    <definedName name="안억모" localSheetId="5">#REF!</definedName>
    <definedName name="안억모">#REF!</definedName>
    <definedName name="안전" localSheetId="5">#REF!</definedName>
    <definedName name="안전">#REF!</definedName>
    <definedName name="안전1" localSheetId="5">#REF!</definedName>
    <definedName name="안전1">#REF!</definedName>
    <definedName name="안전2" localSheetId="5">#REF!</definedName>
    <definedName name="안전2">#REF!</definedName>
    <definedName name="안전3" localSheetId="5">#REF!</definedName>
    <definedName name="안전3">#REF!</definedName>
    <definedName name="안전A1219" localSheetId="5">#REF!</definedName>
    <definedName name="안전A1219">#REF!</definedName>
    <definedName name="안전관리" localSheetId="5">#REF!</definedName>
    <definedName name="안전관리">#REF!</definedName>
    <definedName name="안전관리기사1급" localSheetId="5">#REF!</definedName>
    <definedName name="안전관리기사1급">#REF!</definedName>
    <definedName name="안전관리기사2급" localSheetId="5">#REF!</definedName>
    <definedName name="안전관리기사2급">#REF!</definedName>
    <definedName name="안전관리비" localSheetId="5">#REF!</definedName>
    <definedName name="안전관리비">#REF!</definedName>
    <definedName name="안전관리비_산식" localSheetId="5">#REF!</definedName>
    <definedName name="안전관리비_산식">#REF!</definedName>
    <definedName name="안전관리비1" localSheetId="5">#REF!</definedName>
    <definedName name="안전관리비1">#REF!</definedName>
    <definedName name="안전관리비기초액" localSheetId="5">#REF!</definedName>
    <definedName name="안전관리비기초액">#REF!</definedName>
    <definedName name="안전관리비요율" localSheetId="5">#REF!</definedName>
    <definedName name="안전관리비요율">#REF!</definedName>
    <definedName name="안전관리비요율_변경" localSheetId="5">#REF!</definedName>
    <definedName name="안전관리비요율_변경">#REF!</definedName>
    <definedName name="안전관리비율" localSheetId="5">#REF!</definedName>
    <definedName name="안전관리비율">#REF!</definedName>
    <definedName name="안전관리비표" localSheetId="5">#REF!</definedName>
    <definedName name="안전관리비표">#REF!</definedName>
    <definedName name="안전기초" localSheetId="5">#REF!</definedName>
    <definedName name="안전기초">#REF!</definedName>
    <definedName name="안전보호책경비" localSheetId="5">#REF!</definedName>
    <definedName name="안전보호책경비">#REF!</definedName>
    <definedName name="안전보호책노무비" localSheetId="5">#REF!</definedName>
    <definedName name="안전보호책노무비">#REF!</definedName>
    <definedName name="안전보호책재료비" localSheetId="5">#REF!</definedName>
    <definedName name="안전보호책재료비">#REF!</definedName>
    <definedName name="안전사다리" localSheetId="5">#REF!</definedName>
    <definedName name="안전사다리">#REF!</definedName>
    <definedName name="안전휀스" localSheetId="5">#REF!</definedName>
    <definedName name="안전휀스">#REF!</definedName>
    <definedName name="안정수위" localSheetId="5">#REF!</definedName>
    <definedName name="안정수위">#REF!</definedName>
    <definedName name="알" localSheetId="5">#REF!</definedName>
    <definedName name="알">#REF!</definedName>
    <definedName name="알d" localSheetId="5">#REF!</definedName>
    <definedName name="알d">#REF!</definedName>
    <definedName name="알수가없네" localSheetId="5">#REF!</definedName>
    <definedName name="알수가없네">#REF!</definedName>
    <definedName name="알어러" localSheetId="5">BLCH</definedName>
    <definedName name="알어러">BLCH</definedName>
    <definedName name="알카리도" localSheetId="5">#REF!</definedName>
    <definedName name="알카리도">#REF!</definedName>
    <definedName name="알파1" localSheetId="5">#REF!</definedName>
    <definedName name="알파1">#REF!</definedName>
    <definedName name="알파2" localSheetId="5">#REF!</definedName>
    <definedName name="알파2">#REF!</definedName>
    <definedName name="암" localSheetId="5">#REF!</definedName>
    <definedName name="암">#REF!</definedName>
    <definedName name="암1" localSheetId="5">#REF!</definedName>
    <definedName name="암1">#REF!</definedName>
    <definedName name="암10" localSheetId="5">#REF!</definedName>
    <definedName name="암10">#REF!</definedName>
    <definedName name="암11" localSheetId="5">#REF!</definedName>
    <definedName name="암11">#REF!</definedName>
    <definedName name="암12" localSheetId="5">#REF!</definedName>
    <definedName name="암12">#REF!</definedName>
    <definedName name="암13" localSheetId="5">#REF!</definedName>
    <definedName name="암13">#REF!</definedName>
    <definedName name="암14" localSheetId="5">#REF!</definedName>
    <definedName name="암14">#REF!</definedName>
    <definedName name="암15" localSheetId="5">#REF!</definedName>
    <definedName name="암15">#REF!</definedName>
    <definedName name="암16" localSheetId="5">#REF!</definedName>
    <definedName name="암16">#REF!</definedName>
    <definedName name="암17" localSheetId="5">#REF!</definedName>
    <definedName name="암17">#REF!</definedName>
    <definedName name="암18" localSheetId="5">#REF!</definedName>
    <definedName name="암18">#REF!</definedName>
    <definedName name="암9" localSheetId="5">#REF!</definedName>
    <definedName name="암9">#REF!</definedName>
    <definedName name="암각도" localSheetId="5">#REF!</definedName>
    <definedName name="암각도">#REF!</definedName>
    <definedName name="암거" localSheetId="5" hidden="1">#REF!</definedName>
    <definedName name="암거" hidden="1">#REF!</definedName>
    <definedName name="암거2" localSheetId="5">#REF!,#REF!</definedName>
    <definedName name="암거2">#REF!,#REF!</definedName>
    <definedName name="암거3" localSheetId="5">#REF!,#REF!</definedName>
    <definedName name="암거3">#REF!,#REF!</definedName>
    <definedName name="암거공" localSheetId="5">#REF!</definedName>
    <definedName name="암거공">#REF!</definedName>
    <definedName name="암거공자재집계" localSheetId="5">#REF!</definedName>
    <definedName name="암거공자재집계">#REF!</definedName>
    <definedName name="암거공집계표" localSheetId="5">#REF!</definedName>
    <definedName name="암거공집계표">#REF!</definedName>
    <definedName name="암거구조물공" localSheetId="5">#REF!</definedName>
    <definedName name="암거구조물공">#REF!</definedName>
    <definedName name="암거구조물자재대" localSheetId="5">#REF!</definedName>
    <definedName name="암거구조물자재대">#REF!</definedName>
    <definedName name="암거구체_재료_수량산출__1" localSheetId="5">#REF!</definedName>
    <definedName name="암거구체_재료_수량산출__1">#REF!</definedName>
    <definedName name="암거구체_토공_수량산출__2" localSheetId="5">#REF!</definedName>
    <definedName name="암거구체_토공_수량산출__2">#REF!</definedName>
    <definedName name="암거구체사보강철근수량산출" localSheetId="5">#REF!</definedName>
    <definedName name="암거구체사보강철근수량산출">#REF!</definedName>
    <definedName name="암거구체상하부면벽재료및토공수량산출" localSheetId="5">#REF!</definedName>
    <definedName name="암거구체상하부면벽재료및토공수량산출">#REF!</definedName>
    <definedName name="암거구체수량산출_1연" localSheetId="5">#REF!</definedName>
    <definedName name="암거구체수량산출_1연">#REF!</definedName>
    <definedName name="암거구체수량산출1연_형식1" localSheetId="5">#REF!</definedName>
    <definedName name="암거구체수량산출1연_형식1">#REF!</definedName>
    <definedName name="암거구체수량산출1연_형식2" localSheetId="5">#REF!</definedName>
    <definedName name="암거구체수량산출1연_형식2">#REF!</definedName>
    <definedName name="암거구체수량산출2연_형식1" localSheetId="5">#REF!</definedName>
    <definedName name="암거구체수량산출2연_형식1">#REF!</definedName>
    <definedName name="암거구체수량산출2연_형식2" localSheetId="5">#REF!</definedName>
    <definedName name="암거구체수량산출2연_형식2">#REF!</definedName>
    <definedName name="암거구체수량산출3연_형식1" localSheetId="5">#REF!</definedName>
    <definedName name="암거구체수량산출3연_형식1">#REF!</definedName>
    <definedName name="암거구체수량산출3연_형식2" localSheetId="5">#REF!</definedName>
    <definedName name="암거구체수량산출3연_형식2">#REF!</definedName>
    <definedName name="암거구체재료수량산출" localSheetId="5">#REF!</definedName>
    <definedName name="암거구체재료수량산출">#REF!</definedName>
    <definedName name="암거구체토공수량산출" localSheetId="5">#REF!</definedName>
    <definedName name="암거구체토공수량산출">#REF!</definedName>
    <definedName name="암거기초수량" localSheetId="5">#REF!</definedName>
    <definedName name="암거기초수량">#REF!</definedName>
    <definedName name="암거난간벽" localSheetId="5">#REF!</definedName>
    <definedName name="암거난간벽">#REF!</definedName>
    <definedName name="암거날개벽" localSheetId="5" hidden="1">#REF!</definedName>
    <definedName name="암거날개벽" hidden="1">#REF!</definedName>
    <definedName name="암거날개벽_재료_및_토공_수량산출__1" localSheetId="5">#REF!</definedName>
    <definedName name="암거날개벽_재료_및_토공_수량산출__1">#REF!</definedName>
    <definedName name="암거날개벽1" localSheetId="5">#REF!</definedName>
    <definedName name="암거날개벽1">#REF!</definedName>
    <definedName name="암거날개벽기초수량" localSheetId="5">#REF!</definedName>
    <definedName name="암거날개벽기초수량">#REF!</definedName>
    <definedName name="암거날개벽단위수량표_성토구배1.8" localSheetId="5">#REF!</definedName>
    <definedName name="암거날개벽단위수량표_성토구배1.8">#REF!</definedName>
    <definedName name="암거날개벽단위수량표제목_성토면경사1.8" localSheetId="5">#REF!</definedName>
    <definedName name="암거날개벽단위수량표제목_성토면경사1.8">#REF!</definedName>
    <definedName name="암거날개벽및면벽단위량산식_성토구배1.8" localSheetId="5">#REF!</definedName>
    <definedName name="암거날개벽및면벽단위량산식_성토구배1.8">#REF!</definedName>
    <definedName name="암거날개벽유출입부바닥콘크리트및공제단위수량산출제목성토구배1.8" localSheetId="5">#REF!</definedName>
    <definedName name="암거날개벽유출입부바닥콘크리트및공제단위수량산출제목성토구배1.8">#REF!</definedName>
    <definedName name="암거날개벽재료및토공수량산출" localSheetId="5">#REF!</definedName>
    <definedName name="암거날개벽재료및토공수량산출">#REF!</definedName>
    <definedName name="암거날개재료집계" localSheetId="5">#REF!</definedName>
    <definedName name="암거날개재료집계">#REF!</definedName>
    <definedName name="암거날개토공집계" localSheetId="5">#REF!</definedName>
    <definedName name="암거날개토공집계">#REF!</definedName>
    <definedName name="암거높이" localSheetId="5">#REF!</definedName>
    <definedName name="암거높이">#REF!</definedName>
    <definedName name="암거단위수량1" localSheetId="5">#REF!</definedName>
    <definedName name="암거단위수량1">#REF!</definedName>
    <definedName name="암거단위수량2" localSheetId="5">#REF!</definedName>
    <definedName name="암거단위수량2">#REF!</definedName>
    <definedName name="암거수량" localSheetId="5">#REF!</definedName>
    <definedName name="암거수량">#REF!</definedName>
    <definedName name="암거자재집계" localSheetId="5">#REF!</definedName>
    <definedName name="암거자재집계">#REF!</definedName>
    <definedName name="암거조서" localSheetId="5">#REF!</definedName>
    <definedName name="암거조서">#REF!</definedName>
    <definedName name="암거조서2" localSheetId="5">#REF!</definedName>
    <definedName name="암거조서2">#REF!</definedName>
    <definedName name="암거토공" localSheetId="5">#REF!</definedName>
    <definedName name="암거토공">#REF!</definedName>
    <definedName name="암거폭" localSheetId="5">#REF!</definedName>
    <definedName name="암거폭">#REF!</definedName>
    <definedName name="암거폭값" localSheetId="5">#REF!</definedName>
    <definedName name="암거폭값">#REF!</definedName>
    <definedName name="암거할증" localSheetId="5">#REF!</definedName>
    <definedName name="암거할증">#REF!</definedName>
    <definedName name="암공종" localSheetId="5">#REF!</definedName>
    <definedName name="암공종">#REF!</definedName>
    <definedName name="암구배" localSheetId="5">#REF!</definedName>
    <definedName name="암구배">#REF!</definedName>
    <definedName name="암도종" localSheetId="5">#REF!</definedName>
    <definedName name="암도종">#REF!</definedName>
    <definedName name="암모니아" localSheetId="5">#REF!</definedName>
    <definedName name="암모니아">#REF!</definedName>
    <definedName name="암물" localSheetId="5">#REF!</definedName>
    <definedName name="암물">#REF!</definedName>
    <definedName name="암상단" localSheetId="5">#REF!</definedName>
    <definedName name="암상단">#REF!</definedName>
    <definedName name="암상단구분" localSheetId="5">#REF!</definedName>
    <definedName name="암상단구분">#REF!</definedName>
    <definedName name="암수량" localSheetId="5">#REF!</definedName>
    <definedName name="암수량">#REF!</definedName>
    <definedName name="암진" localSheetId="5">#REF!</definedName>
    <definedName name="암진">#REF!</definedName>
    <definedName name="암총뒷" localSheetId="5">#REF!</definedName>
    <definedName name="암총뒷">#REF!</definedName>
    <definedName name="암총철13" localSheetId="5">#REF!</definedName>
    <definedName name="암총철13">#REF!</definedName>
    <definedName name="암총철16" localSheetId="5">#REF!</definedName>
    <definedName name="암총철16">#REF!</definedName>
    <definedName name="암총철19" localSheetId="5">#REF!</definedName>
    <definedName name="암총철19">#REF!</definedName>
    <definedName name="암총철22" localSheetId="5">#REF!</definedName>
    <definedName name="암총철22">#REF!</definedName>
    <definedName name="암총철25" localSheetId="5">#REF!</definedName>
    <definedName name="암총철25">#REF!</definedName>
    <definedName name="암총콘135" localSheetId="5">#REF!</definedName>
    <definedName name="암총콘135">#REF!</definedName>
    <definedName name="암총콘210" localSheetId="5">#REF!</definedName>
    <definedName name="암총콘210">#REF!</definedName>
    <definedName name="암총태" localSheetId="5">#REF!</definedName>
    <definedName name="암총태">#REF!</definedName>
    <definedName name="암추가" localSheetId="5">#REF!</definedName>
    <definedName name="암추가">#REF!</definedName>
    <definedName name="암클" localSheetId="5">#REF!</definedName>
    <definedName name="암클">#REF!</definedName>
    <definedName name="암파쇄" localSheetId="5">#REF!,#REF!,#REF!,#REF!,#REF!</definedName>
    <definedName name="암파쇄">#REF!,#REF!,#REF!,#REF!,#REF!</definedName>
    <definedName name="암품" localSheetId="5">#REF!</definedName>
    <definedName name="암품">#REF!</definedName>
    <definedName name="압량" localSheetId="5">BlankMacro1</definedName>
    <definedName name="압량">BlankMacro1</definedName>
    <definedName name="압량1" localSheetId="5">BlankMacro1</definedName>
    <definedName name="압량1">BlankMacro1</definedName>
    <definedName name="압량초등" localSheetId="5">BlankMacro1</definedName>
    <definedName name="압량초등">BlankMacro1</definedName>
    <definedName name="압력단위">"Pa"</definedName>
    <definedName name="압륜1" localSheetId="5">#REF!</definedName>
    <definedName name="압륜1">#REF!</definedName>
    <definedName name="압착터미널" localSheetId="5">#REF!</definedName>
    <definedName name="압착터미널">#REF!</definedName>
    <definedName name="압축강도" localSheetId="5">#REF!</definedName>
    <definedName name="압축강도">#REF!</definedName>
    <definedName name="앙" localSheetId="5">#REF!</definedName>
    <definedName name="앙">#REF!</definedName>
    <definedName name="앙ㄹㄴ" localSheetId="5">#REF!</definedName>
    <definedName name="앙ㄹㄴ">#REF!</definedName>
    <definedName name="앞굽" localSheetId="5">#REF!</definedName>
    <definedName name="앞굽">#REF!</definedName>
    <definedName name="앞굽높이" localSheetId="5">#REF!</definedName>
    <definedName name="앞굽높이">#REF!</definedName>
    <definedName name="앞들1호" localSheetId="5">#REF!</definedName>
    <definedName name="앞들1호">#REF!</definedName>
    <definedName name="앞들2호" localSheetId="5">#REF!</definedName>
    <definedName name="앞들2호">#REF!</definedName>
    <definedName name="앞성토" localSheetId="5">#REF!</definedName>
    <definedName name="앞성토">#REF!</definedName>
    <definedName name="애" localSheetId="5" hidden="1">#REF!</definedName>
    <definedName name="애" hidden="1">#REF!</definedName>
    <definedName name="애자" localSheetId="5">#REF!</definedName>
    <definedName name="애자">#REF!</definedName>
    <definedName name="액체방수" localSheetId="5">#REF!</definedName>
    <definedName name="액체방수">#REF!</definedName>
    <definedName name="앨c" localSheetId="5">#REF!</definedName>
    <definedName name="앨c">#REF!</definedName>
    <definedName name="앨e" localSheetId="5">#REF!</definedName>
    <definedName name="앨e">#REF!</definedName>
    <definedName name="앨보1" localSheetId="5">#REF!</definedName>
    <definedName name="앨보1">#REF!</definedName>
    <definedName name="앵경" localSheetId="5">#REF!</definedName>
    <definedName name="앵경">#REF!</definedName>
    <definedName name="앵노" localSheetId="5">#REF!</definedName>
    <definedName name="앵노">#REF!</definedName>
    <definedName name="앵재" localSheetId="5">#REF!</definedName>
    <definedName name="앵재">#REF!</definedName>
    <definedName name="앵커" localSheetId="5">#REF!</definedName>
    <definedName name="앵커">#REF!</definedName>
    <definedName name="앵커간격" localSheetId="5">#REF!</definedName>
    <definedName name="앵커간격">#REF!</definedName>
    <definedName name="앵커경사" localSheetId="5">#REF!</definedName>
    <definedName name="앵커경사">#REF!</definedName>
    <definedName name="앵커반력" localSheetId="5">#REF!</definedName>
    <definedName name="앵커반력">#REF!</definedName>
    <definedName name="앵커볼트" localSheetId="5">#REF!</definedName>
    <definedName name="앵커볼트">#REF!</definedName>
    <definedName name="앵커볼트설치경비" localSheetId="5">#REF!</definedName>
    <definedName name="앵커볼트설치경비">#REF!</definedName>
    <definedName name="앵커볼트설치노무비" localSheetId="5">#REF!</definedName>
    <definedName name="앵커볼트설치노무비">#REF!</definedName>
    <definedName name="앵커볼트설치재료비" localSheetId="5">#REF!</definedName>
    <definedName name="앵커볼트설치재료비">#REF!</definedName>
    <definedName name="앵커수평반력" localSheetId="5">#REF!</definedName>
    <definedName name="앵커수평반력">#REF!</definedName>
    <definedName name="앵커안전율" localSheetId="5">#REF!</definedName>
    <definedName name="앵커안전율">#REF!</definedName>
    <definedName name="앵커체직경" localSheetId="5">#REF!</definedName>
    <definedName name="앵커체직경">#REF!</definedName>
    <definedName name="야간할증" localSheetId="5">#REF!</definedName>
    <definedName name="야간할증">#REF!</definedName>
    <definedName name="야간할증2" localSheetId="5">#REF!</definedName>
    <definedName name="야간할증2">#REF!</definedName>
    <definedName name="야야" localSheetId="5">#REF!</definedName>
    <definedName name="야야">#REF!</definedName>
    <definedName name="야자노" localSheetId="5">#REF!</definedName>
    <definedName name="야자노">#REF!</definedName>
    <definedName name="야자재" localSheetId="5">#REF!</definedName>
    <definedName name="야자재">#REF!</definedName>
    <definedName name="양" localSheetId="5">#REF!</definedName>
    <definedName name="양">#REF!</definedName>
    <definedName name="양___생___공" localSheetId="5">#REF!</definedName>
    <definedName name="양___생___공">#REF!</definedName>
    <definedName name="양매자0403" localSheetId="5">#REF!</definedName>
    <definedName name="양매자0403">#REF!</definedName>
    <definedName name="양매자0505" localSheetId="5">#REF!</definedName>
    <definedName name="양매자0505">#REF!</definedName>
    <definedName name="양매자0606" localSheetId="5">#REF!</definedName>
    <definedName name="양매자0606">#REF!</definedName>
    <definedName name="양생1" localSheetId="5">#REF!</definedName>
    <definedName name="양생1">#REF!</definedName>
    <definedName name="양생2" localSheetId="5">#REF!</definedName>
    <definedName name="양생2">#REF!</definedName>
    <definedName name="양생경비" localSheetId="5">#REF!</definedName>
    <definedName name="양생경비">#REF!</definedName>
    <definedName name="양생공" localSheetId="5">#REF!</definedName>
    <definedName name="양생공">#REF!</definedName>
    <definedName name="양생노무비" localSheetId="5">#REF!</definedName>
    <definedName name="양생노무비">#REF!</definedName>
    <definedName name="양생재료비" localSheetId="5">#REF!</definedName>
    <definedName name="양생재료비">#REF!</definedName>
    <definedName name="양석" localSheetId="5">#REF!,#REF!,#REF!,#REF!,#REF!,#REF!,#REF!,#REF!,#REF!,#REF!,#REF!,#REF!,#REF!,#REF!,#REF!,#REF!,#REF!,#REF!,#REF!</definedName>
    <definedName name="양석">#REF!,#REF!,#REF!,#REF!,#REF!,#REF!,#REF!,#REF!,#REF!,#REF!,#REF!,#REF!,#REF!,#REF!,#REF!,#REF!,#REF!,#REF!,#REF!</definedName>
    <definedName name="양석김" localSheetId="5">#REF!</definedName>
    <definedName name="양석김">#REF!</definedName>
    <definedName name="양수기" localSheetId="5">#REF!</definedName>
    <definedName name="양수기">#REF!</definedName>
    <definedName name="양수기_건설용펌프" localSheetId="5">#REF!</definedName>
    <definedName name="양수기_건설용펌프">#REF!</definedName>
    <definedName name="양수기100경비" localSheetId="5">#REF!</definedName>
    <definedName name="양수기100경비">#REF!</definedName>
    <definedName name="양수기100계" localSheetId="5">#REF!</definedName>
    <definedName name="양수기100계">#REF!</definedName>
    <definedName name="양수기100노무비" localSheetId="5">#REF!</definedName>
    <definedName name="양수기100노무비">#REF!</definedName>
    <definedName name="양수기100재료비" localSheetId="5">#REF!</definedName>
    <definedName name="양수기100재료비">#REF!</definedName>
    <definedName name="양수기150경비" localSheetId="5">#REF!</definedName>
    <definedName name="양수기150경비">#REF!</definedName>
    <definedName name="양수기150계" localSheetId="5">#REF!</definedName>
    <definedName name="양수기150계">#REF!</definedName>
    <definedName name="양수기150노무비" localSheetId="5">#REF!</definedName>
    <definedName name="양수기150노무비">#REF!</definedName>
    <definedName name="양수기150재료비" localSheetId="5">#REF!</definedName>
    <definedName name="양수기150재료비">#REF!</definedName>
    <definedName name="양수기50경비" localSheetId="5">#REF!</definedName>
    <definedName name="양수기50경비">#REF!</definedName>
    <definedName name="양수기50계" localSheetId="5">#REF!</definedName>
    <definedName name="양수기50계">#REF!</definedName>
    <definedName name="양수기50노무비" localSheetId="5">#REF!</definedName>
    <definedName name="양수기50노무비">#REF!</definedName>
    <definedName name="양수기50재료비" localSheetId="5">#REF!</definedName>
    <definedName name="양수기50재료비">#REF!</definedName>
    <definedName name="양수기80경비" localSheetId="5">#REF!</definedName>
    <definedName name="양수기80경비">#REF!</definedName>
    <definedName name="양수기80계" localSheetId="5">#REF!</definedName>
    <definedName name="양수기80계">#REF!</definedName>
    <definedName name="양수기80노무비" localSheetId="5">#REF!</definedName>
    <definedName name="양수기80노무비">#REF!</definedName>
    <definedName name="양수기80재료비" localSheetId="5">#REF!</definedName>
    <definedName name="양수기80재료비">#REF!</definedName>
    <definedName name="양수량" localSheetId="5">#REF!</definedName>
    <definedName name="양수량">#REF!</definedName>
    <definedName name="양수장">#N/A</definedName>
    <definedName name="양식" localSheetId="5">#REF!</definedName>
    <definedName name="양식">#REF!</definedName>
    <definedName name="양악단관" localSheetId="5">#REF!</definedName>
    <definedName name="양악단관">#REF!</definedName>
    <definedName name="양재승2222222" localSheetId="5" hidden="1">#REF!</definedName>
    <definedName name="양재승2222222" hidden="1">#REF!</definedName>
    <definedName name="양족식진동로울러견인식4경비" localSheetId="5">#REF!</definedName>
    <definedName name="양족식진동로울러견인식4경비">#REF!</definedName>
    <definedName name="양족식진동로울러견인식4계" localSheetId="5">#REF!</definedName>
    <definedName name="양족식진동로울러견인식4계">#REF!</definedName>
    <definedName name="양족식진동로울러견인식4노무비" localSheetId="5">#REF!</definedName>
    <definedName name="양족식진동로울러견인식4노무비">#REF!</definedName>
    <definedName name="양족식진동로울러견인식4재료비" localSheetId="5">#REF!</definedName>
    <definedName name="양족식진동로울러견인식4재료비">#REF!</definedName>
    <definedName name="양천대장1" localSheetId="5">#REF!</definedName>
    <definedName name="양천대장1">#REF!</definedName>
    <definedName name="양해평">[0]!양해평</definedName>
    <definedName name="어" hidden="1">{#N/A,#N/A,FALSE,"조골재"}</definedName>
    <definedName name="어떤거죠" localSheetId="5" hidden="1">#REF!</definedName>
    <definedName name="어떤거죠" hidden="1">#REF!</definedName>
    <definedName name="어랑너ㅣㄹㄴㅇ" hidden="1">{#N/A,"수불부",FALSE,"사급자재수불서";#N/A,"수불부",FALSE,"사급자재수불서"}</definedName>
    <definedName name="어름" localSheetId="5" hidden="1">#REF!</definedName>
    <definedName name="어름" hidden="1">#REF!</definedName>
    <definedName name="어머니" localSheetId="5">#REF!</definedName>
    <definedName name="어머니">#REF!</definedName>
    <definedName name="어야" localSheetId="5">BlankMacro1</definedName>
    <definedName name="어야">BlankMacro1</definedName>
    <definedName name="어절시구리" localSheetId="5">#REF!,#REF!,#REF!,#REF!,#REF!</definedName>
    <definedName name="어절시구리">#REF!,#REF!,#REF!,#REF!,#REF!</definedName>
    <definedName name="어쭈" localSheetId="5">#REF!</definedName>
    <definedName name="어쭈">#REF!</definedName>
    <definedName name="어하너도ㅓㅏㄴ" localSheetId="5" hidden="1">#REF!</definedName>
    <definedName name="어하너도ㅓㅏㄴ" hidden="1">#REF!</definedName>
    <definedName name="어휴이젠마지막이다" localSheetId="5">#REF!</definedName>
    <definedName name="어휴이젠마지막이다">#REF!</definedName>
    <definedName name="어ㅏ" localSheetId="5">#REF!</definedName>
    <definedName name="어ㅏ">#REF!</definedName>
    <definedName name="어ㅏㅇ" localSheetId="5" hidden="1">#REF!</definedName>
    <definedName name="어ㅏㅇ" hidden="1">#REF!</definedName>
    <definedName name="어ㅏ아" localSheetId="5">BLCH</definedName>
    <definedName name="어ㅏ아">BLCH</definedName>
    <definedName name="어ㅓ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ㅛㅗ사" localSheetId="5">BLCH</definedName>
    <definedName name="어ㅛㅗ사">BLCH</definedName>
    <definedName name="억이상" hidden="1">{#N/A,#N/A,FALSE,"2~8번"}</definedName>
    <definedName name="언" localSheetId="5" hidden="1">#REF!</definedName>
    <definedName name="언" hidden="1">#REF!</definedName>
    <definedName name="언어" localSheetId="5">#REF!</definedName>
    <definedName name="언어">#REF!</definedName>
    <definedName name="얼" hidden="1">{#N/A,#N/A,FALSE,"표지목차"}</definedName>
    <definedName name="엄마">#N/A</definedName>
    <definedName name="업" hidden="1">{#N/A,#N/A,FALSE,"포장2"}</definedName>
    <definedName name="업무배분3" hidden="1">{"'관경확장'!$A$79:$M$98","'관경확장'!$A$54:$M$78"}</definedName>
    <definedName name="업무협력비" localSheetId="5" hidden="1">[13]합천내역!#REF!</definedName>
    <definedName name="업무협력비" hidden="1">[13]합천내역!#REF!</definedName>
    <definedName name="업종" hidden="1">{#N/A,#N/A,FALSE,"포장2"}</definedName>
    <definedName name="업체" localSheetId="5" hidden="1">#REF!</definedName>
    <definedName name="업체" hidden="1">#REF!</definedName>
    <definedName name="업체단가" localSheetId="5">#REF!</definedName>
    <definedName name="업체단가">#REF!</definedName>
    <definedName name="업체순위" hidden="1">{#N/A,#N/A,FALSE,"배수2"}</definedName>
    <definedName name="에_어_호_스" localSheetId="5">#REF!</definedName>
    <definedName name="에_어_호_스">#REF!</definedName>
    <definedName name="에1" localSheetId="5">#REF!</definedName>
    <definedName name="에1">#REF!</definedName>
    <definedName name="에154" localSheetId="5">#REF!</definedName>
    <definedName name="에154">#REF!</definedName>
    <definedName name="에2" localSheetId="5">#REF!</definedName>
    <definedName name="에2">#REF!</definedName>
    <definedName name="에3" localSheetId="5">#REF!</definedName>
    <definedName name="에3">#REF!</definedName>
    <definedName name="에4" localSheetId="5">#REF!</definedName>
    <definedName name="에4">#REF!</definedName>
    <definedName name="에5" localSheetId="5">#REF!</definedName>
    <definedName name="에5">#REF!</definedName>
    <definedName name="에6" localSheetId="5">#REF!</definedName>
    <definedName name="에6">#REF!</definedName>
    <definedName name="에나멜" localSheetId="5">#REF!</definedName>
    <definedName name="에나멜">#REF!</definedName>
    <definedName name="에멀션페인트" localSheetId="5">#REF!</definedName>
    <definedName name="에멀션페인트">#REF!</definedName>
    <definedName name="에멀전페인트" localSheetId="5">#REF!</definedName>
    <definedName name="에멀전페인트">#REF!</definedName>
    <definedName name="에어프린피이터경비" localSheetId="5">#REF!</definedName>
    <definedName name="에어프린피이터경비">#REF!</definedName>
    <definedName name="에어프린피이터계" localSheetId="5">#REF!</definedName>
    <definedName name="에어프린피이터계">#REF!</definedName>
    <definedName name="에어프린피이터노무비" localSheetId="5">#REF!</definedName>
    <definedName name="에어프린피이터노무비">#REF!</definedName>
    <definedName name="에어프린피이터재료비" localSheetId="5">#REF!</definedName>
    <definedName name="에어프린피이터재료비">#REF!</definedName>
    <definedName name="에어호스" localSheetId="5">#REF!</definedName>
    <definedName name="에어호스">#REF!</definedName>
    <definedName name="에어호스_3_4__×3B×50M" localSheetId="5">#REF!</definedName>
    <definedName name="에어호스_3_4__×3B×50M">#REF!</definedName>
    <definedName name="에어호스_3_4_3B50M" localSheetId="5">#REF!</definedName>
    <definedName name="에어호스_3_4_3B50M">#REF!</definedName>
    <definedName name="에어호스19경비" localSheetId="5">#REF!</definedName>
    <definedName name="에어호스19경비">#REF!</definedName>
    <definedName name="에어호스19계" localSheetId="5">#REF!</definedName>
    <definedName name="에어호스19계">#REF!</definedName>
    <definedName name="에어호스19노무비" localSheetId="5">#REF!</definedName>
    <definedName name="에어호스19노무비">#REF!</definedName>
    <definedName name="에어호스19재료비" localSheetId="5">#REF!</definedName>
    <definedName name="에어호스19재료비">#REF!</definedName>
    <definedName name="에어호스3B50M" localSheetId="5">#REF!</definedName>
    <definedName name="에어호스3B50M">#REF!</definedName>
    <definedName name="에어호스50경비" localSheetId="5">#REF!</definedName>
    <definedName name="에어호스50경비">#REF!</definedName>
    <definedName name="에어호스50계" localSheetId="5">#REF!</definedName>
    <definedName name="에어호스50계">#REF!</definedName>
    <definedName name="에어호스50노무비" localSheetId="5">#REF!</definedName>
    <definedName name="에어호스50노무비">#REF!</definedName>
    <definedName name="에어호스50재료비" localSheetId="5">#REF!</definedName>
    <definedName name="에어호스50재료비">#REF!</definedName>
    <definedName name="에이블"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에이블1" hidden="1">{#N/A,#N/A,FALSE,"도급대비시행율";#N/A,#N/A,FALSE,"결의서";#N/A,#N/A,FALSE,"내역서";#N/A,#N/A,FALSE,"도급예상"}</definedName>
    <definedName name="에이시" localSheetId="5">#REF!</definedName>
    <definedName name="에이시">#REF!</definedName>
    <definedName name="에치스리" localSheetId="5">#REF!</definedName>
    <definedName name="에치스리">#REF!</definedName>
    <definedName name="에치원" localSheetId="5">#REF!</definedName>
    <definedName name="에치원">#REF!</definedName>
    <definedName name="에치투" localSheetId="5">#REF!</definedName>
    <definedName name="에치투">#REF!</definedName>
    <definedName name="에폭시수지" localSheetId="5">#REF!</definedName>
    <definedName name="에폭시수지">#REF!</definedName>
    <definedName name="엑셀">{"Book1","호안(별표&amp;부표).xls","box(최근).xls"}</definedName>
    <definedName name="엑스1" localSheetId="5">#REF!</definedName>
    <definedName name="엑스1">#REF!</definedName>
    <definedName name="엑스2" localSheetId="5">#REF!</definedName>
    <definedName name="엑스2">#REF!</definedName>
    <definedName name="엑스3" localSheetId="5">#REF!</definedName>
    <definedName name="엑스3">#REF!</definedName>
    <definedName name="엑스4" localSheetId="5">#REF!</definedName>
    <definedName name="엑스4">#REF!</definedName>
    <definedName name="엑스5" localSheetId="5">#REF!</definedName>
    <definedName name="엑스5">#REF!</definedName>
    <definedName name="엑스합계" localSheetId="5">#REF!</definedName>
    <definedName name="엑스합계">#REF!</definedName>
    <definedName name="엔제브본체" localSheetId="5">#REF!</definedName>
    <definedName name="엔제브본체">#REF!</definedName>
    <definedName name="엔제브부품" localSheetId="5">#REF!</definedName>
    <definedName name="엔제브부품">#REF!</definedName>
    <definedName name="엘00085" localSheetId="5">#REF!</definedName>
    <definedName name="엘00085">#REF!</definedName>
    <definedName name="엘10" localSheetId="5">#REF!</definedName>
    <definedName name="엘10">#REF!</definedName>
    <definedName name="엘15" localSheetId="5">#REF!</definedName>
    <definedName name="엘15">#REF!</definedName>
    <definedName name="엘20" localSheetId="5">#REF!</definedName>
    <definedName name="엘20">#REF!</definedName>
    <definedName name="엘25" localSheetId="5">#REF!</definedName>
    <definedName name="엘25">#REF!</definedName>
    <definedName name="엘30" localSheetId="5">#REF!</definedName>
    <definedName name="엘30">#REF!</definedName>
    <definedName name="엘40" localSheetId="5">#REF!</definedName>
    <definedName name="엘40">#REF!</definedName>
    <definedName name="엘피지" localSheetId="5">#REF!</definedName>
    <definedName name="엘피지">#REF!</definedName>
    <definedName name="여과지동" localSheetId="5">#REF!</definedName>
    <definedName name="여과지동">#REF!</definedName>
    <definedName name="여굴" localSheetId="5">#REF!</definedName>
    <definedName name="여굴">#REF!</definedName>
    <definedName name="여굴1" localSheetId="5">#REF!</definedName>
    <definedName name="여굴1">#REF!</definedName>
    <definedName name="여굴2" localSheetId="5">#REF!</definedName>
    <definedName name="여굴2">#REF!</definedName>
    <definedName name="여기" localSheetId="5">#REF!</definedName>
    <definedName name="여기">#REF!</definedName>
    <definedName name="여름" localSheetId="5">#REF!</definedName>
    <definedName name="여름">#REF!</definedName>
    <definedName name="여분" localSheetId="5">#REF!</definedName>
    <definedName name="여분">#REF!</definedName>
    <definedName name="여비" localSheetId="5">#REF!</definedName>
    <definedName name="여비">#REF!</definedName>
    <definedName name="여수토경비" localSheetId="5">#REF!</definedName>
    <definedName name="여수토경비">#REF!</definedName>
    <definedName name="여수토노무비" localSheetId="5">#REF!</definedName>
    <definedName name="여수토노무비">#REF!</definedName>
    <definedName name="여수토재료비" localSheetId="5">#REF!</definedName>
    <definedName name="여수토재료비">#REF!</definedName>
    <definedName name="여유" localSheetId="5">#REF!</definedName>
    <definedName name="여유">#REF!</definedName>
    <definedName name="여유높이" localSheetId="5">#REF!</definedName>
    <definedName name="여유높이">#REF!</definedName>
    <definedName name="여유높이상" localSheetId="5">#REF!</definedName>
    <definedName name="여유높이상">#REF!</definedName>
    <definedName name="여유높이하" localSheetId="5">#REF!</definedName>
    <definedName name="여유높이하">#REF!</definedName>
    <definedName name="여유폭" localSheetId="5">#REF!</definedName>
    <definedName name="여유폭">#REF!</definedName>
    <definedName name="여유폭1" localSheetId="5">#REF!</definedName>
    <definedName name="여유폭1">#REF!</definedName>
    <definedName name="역_T형옹벽_개소별명세" localSheetId="5">#REF!</definedName>
    <definedName name="역_T형옹벽_개소별명세">#REF!</definedName>
    <definedName name="역_T형옹벽_수량집계" localSheetId="5">#REF!</definedName>
    <definedName name="역_T형옹벽_수량집계">#REF!</definedName>
    <definedName name="역L형옹벽개소별명세" localSheetId="5">#REF!</definedName>
    <definedName name="역L형옹벽개소별명세">#REF!</definedName>
    <definedName name="역L형옹벽단위수량산식_성토구배1.5" localSheetId="5">#REF!</definedName>
    <definedName name="역L형옹벽단위수량산식_성토구배1.5">#REF!</definedName>
    <definedName name="역L형옹벽단위수량산식_성토구배1.8" localSheetId="5">#REF!</definedName>
    <definedName name="역L형옹벽단위수량산식_성토구배1.8">#REF!</definedName>
    <definedName name="역L형옹벽단위수량산식_수평" localSheetId="5">#REF!</definedName>
    <definedName name="역L형옹벽단위수량산식_수평">#REF!</definedName>
    <definedName name="역L형옹벽단위수량표_성토구배1.5" localSheetId="5">#REF!</definedName>
    <definedName name="역L형옹벽단위수량표_성토구배1.5">#REF!</definedName>
    <definedName name="역L형옹벽단위수량표_성토구배1.8" localSheetId="5">#REF!</definedName>
    <definedName name="역L형옹벽단위수량표_성토구배1.8">#REF!</definedName>
    <definedName name="역L형옹벽단위수량표_수평" localSheetId="5">#REF!</definedName>
    <definedName name="역L형옹벽단위수량표_수평">#REF!</definedName>
    <definedName name="역L형옹벽수량집계" localSheetId="5">#REF!</definedName>
    <definedName name="역L형옹벽수량집계">#REF!</definedName>
    <definedName name="역L형옹벽치수표_성토구배1.5" localSheetId="5">#REF!</definedName>
    <definedName name="역L형옹벽치수표_성토구배1.5">#REF!</definedName>
    <definedName name="역L형옹벽치수표_성토구배1.8" localSheetId="5">#REF!</definedName>
    <definedName name="역L형옹벽치수표_성토구배1.8">#REF!</definedName>
    <definedName name="역L형옹벽치수표_수평" localSheetId="5">#REF!</definedName>
    <definedName name="역L형옹벽치수표_수평">#REF!</definedName>
    <definedName name="역T형" hidden="1">{#N/A,#N/A,FALSE,"2~8번"}</definedName>
    <definedName name="역T형옹벽개소별명세" localSheetId="5">#REF!</definedName>
    <definedName name="역T형옹벽개소별명세">#REF!</definedName>
    <definedName name="역T형옹벽단위수량산식" localSheetId="5">#REF!</definedName>
    <definedName name="역T형옹벽단위수량산식">#REF!</definedName>
    <definedName name="역T형옹벽단위수량산식_성토구배1.5" localSheetId="5">#REF!</definedName>
    <definedName name="역T형옹벽단위수량산식_성토구배1.5">#REF!</definedName>
    <definedName name="역T형옹벽단위수량산식_성토구배1.8" localSheetId="5">#REF!</definedName>
    <definedName name="역T형옹벽단위수량산식_성토구배1.8">#REF!</definedName>
    <definedName name="역T형옹벽단위수량산식_수평" localSheetId="5">#REF!</definedName>
    <definedName name="역T형옹벽단위수량산식_수평">#REF!</definedName>
    <definedName name="역T형옹벽단위수량표" localSheetId="5">#REF!</definedName>
    <definedName name="역T형옹벽단위수량표">#REF!</definedName>
    <definedName name="역T형옹벽단위수량표_성토구배1.5" localSheetId="5">#REF!</definedName>
    <definedName name="역T형옹벽단위수량표_성토구배1.5">#REF!</definedName>
    <definedName name="역T형옹벽단위수량표_성토구배1.8" localSheetId="5">#REF!</definedName>
    <definedName name="역T형옹벽단위수량표_성토구배1.8">#REF!</definedName>
    <definedName name="역T형옹벽단위수량표_수평" localSheetId="5">#REF!</definedName>
    <definedName name="역T형옹벽단위수량표_수평">#REF!</definedName>
    <definedName name="역T형옹벽수량집계" localSheetId="5">#REF!</definedName>
    <definedName name="역T형옹벽수량집계">#REF!</definedName>
    <definedName name="역T형옹벽치수표" localSheetId="5">#REF!</definedName>
    <definedName name="역T형옹벽치수표">#REF!</definedName>
    <definedName name="역T형옹벽치수표_성토구배1.5" localSheetId="5">#REF!</definedName>
    <definedName name="역T형옹벽치수표_성토구배1.5">#REF!</definedName>
    <definedName name="역T형옹벽치수표_성토구배1.8" localSheetId="5">#REF!</definedName>
    <definedName name="역T형옹벽치수표_성토구배1.8">#REF!</definedName>
    <definedName name="역T형옹벽치수표_수평" localSheetId="5">#REF!</definedName>
    <definedName name="역T형옹벽치수표_수평">#REF!</definedName>
    <definedName name="역ㄴ형">{"'산출근거'!$B$4:$D$8"}</definedName>
    <definedName name="역옹벽" localSheetId="5">#REF!</definedName>
    <definedName name="역옹벽">#REF!</definedName>
    <definedName name="역청질" localSheetId="5">#REF!</definedName>
    <definedName name="역청질">#REF!</definedName>
    <definedName name="연" localSheetId="5">#REF!</definedName>
    <definedName name="연">#REF!</definedName>
    <definedName name="연___돌___공" localSheetId="5">#REF!</definedName>
    <definedName name="연___돌___공">#REF!</definedName>
    <definedName name="연___마___공" localSheetId="5">#REF!</definedName>
    <definedName name="연___마___공">#REF!</definedName>
    <definedName name="연간" localSheetId="5">[48]입찰안!#REF!</definedName>
    <definedName name="연간">[48]입찰안!#REF!</definedName>
    <definedName name="연결관" localSheetId="5">#REF!</definedName>
    <definedName name="연결관">#REF!</definedName>
    <definedName name="연결관일반" localSheetId="5">#REF!</definedName>
    <definedName name="연결관일반">#REF!</definedName>
    <definedName name="연결관주름" localSheetId="5">#REF!</definedName>
    <definedName name="연결관주름">#REF!</definedName>
    <definedName name="연결관집계표" localSheetId="5">BlankMacro1</definedName>
    <definedName name="연결관집계표">BlankMacro1</definedName>
    <definedName name="연결유니온" localSheetId="5">#REF!</definedName>
    <definedName name="연결유니온">#REF!</definedName>
    <definedName name="연결지주목수량산출근거" localSheetId="5">#REF!</definedName>
    <definedName name="연결지주목수량산출근거">#REF!</definedName>
    <definedName name="연결핀" localSheetId="5">#REF!</definedName>
    <definedName name="연결핀">#REF!</definedName>
    <definedName name="연경1교" hidden="1">{#N/A,#N/A,FALSE,"단면 제원"}</definedName>
    <definedName name="연경1교1" hidden="1">{#N/A,#N/A,FALSE,"단면 제원"}</definedName>
    <definedName name="연구" localSheetId="5">#REF!</definedName>
    <definedName name="연구">#REF!</definedName>
    <definedName name="연구보" localSheetId="5">#REF!</definedName>
    <definedName name="연구보">#REF!</definedName>
    <definedName name="연구보조원" localSheetId="5">#REF!</definedName>
    <definedName name="연구보조원">#REF!</definedName>
    <definedName name="연구원" localSheetId="5">#REF!</definedName>
    <definedName name="연구원">#REF!</definedName>
    <definedName name="연금" localSheetId="5">#REF!</definedName>
    <definedName name="연금">#REF!</definedName>
    <definedName name="연금보험료" localSheetId="5">#REF!</definedName>
    <definedName name="연금보험료">#REF!</definedName>
    <definedName name="연내역" localSheetId="5">CHOOSE(#REF!,총괄수량표!공무1과,총괄수량표!공무2과)</definedName>
    <definedName name="연내역">CHOOSE(#REF!,[0]!공무1과,[0]!공무2과)</definedName>
    <definedName name="연돌공" localSheetId="5">#REF!</definedName>
    <definedName name="연돌공">#REF!</definedName>
    <definedName name="연락처" localSheetId="5">#REF!</definedName>
    <definedName name="연락처">#REF!</definedName>
    <definedName name="연립" localSheetId="5">#REF!</definedName>
    <definedName name="연립">#REF!</definedName>
    <definedName name="연마" localSheetId="5">#REF!</definedName>
    <definedName name="연마">#REF!</definedName>
    <definedName name="연마공" localSheetId="5">#REF!</definedName>
    <definedName name="연마공">#REF!</definedName>
    <definedName name="연마공001" localSheetId="5">#REF!</definedName>
    <definedName name="연마공001">#REF!</definedName>
    <definedName name="연마공002" localSheetId="5">#REF!</definedName>
    <definedName name="연마공002">#REF!</definedName>
    <definedName name="연마공011" localSheetId="5">#REF!</definedName>
    <definedName name="연마공011">#REF!</definedName>
    <definedName name="연마공012" localSheetId="5">#REF!</definedName>
    <definedName name="연마공012">#REF!</definedName>
    <definedName name="연마공982" localSheetId="5">#REF!</definedName>
    <definedName name="연마공982">#REF!</definedName>
    <definedName name="연마공991" localSheetId="5">#REF!</definedName>
    <definedName name="연마공991">#REF!</definedName>
    <definedName name="연마공992" localSheetId="5">#REF!</definedName>
    <definedName name="연마공992">#REF!</definedName>
    <definedName name="연마숫돌" localSheetId="5">#REF!</definedName>
    <definedName name="연마숫돌">#REF!</definedName>
    <definedName name="연마지" localSheetId="5">#REF!</definedName>
    <definedName name="연마지">#REF!</definedName>
    <definedName name="연면적" localSheetId="5">#REF!</definedName>
    <definedName name="연면적">#REF!</definedName>
    <definedName name="연못경" localSheetId="5">#REF!</definedName>
    <definedName name="연못경">#REF!</definedName>
    <definedName name="연못노" localSheetId="5">#REF!</definedName>
    <definedName name="연못노">#REF!</definedName>
    <definedName name="연못재" localSheetId="5">#REF!</definedName>
    <definedName name="연못재">#REF!</definedName>
    <definedName name="연번" localSheetId="5">#REF!</definedName>
    <definedName name="연번">#REF!</definedName>
    <definedName name="연번_변실" localSheetId="5" hidden="1">COUNT(#REF!)+1</definedName>
    <definedName name="연번_변실" hidden="1">COUNT(#REF!)+1</definedName>
    <definedName name="연번_부설" localSheetId="5" hidden="1">COUNT(#REF!)+1</definedName>
    <definedName name="연번_부설" hidden="1">COUNT(#REF!)+1</definedName>
    <definedName name="연번_이음부" localSheetId="5" hidden="1">COUNT(#REF!)+1</definedName>
    <definedName name="연번_이음부" hidden="1">COUNT(#REF!)+1</definedName>
    <definedName name="연번_인입" localSheetId="5" hidden="1">COUNT(#REF!)+1</definedName>
    <definedName name="연번_인입" hidden="1">COUNT(#REF!)+1</definedName>
    <definedName name="연석1" localSheetId="5">#REF!</definedName>
    <definedName name="연석1">#REF!</definedName>
    <definedName name="연석2" localSheetId="5">#REF!</definedName>
    <definedName name="연석2">#REF!</definedName>
    <definedName name="연석3" localSheetId="5">#REF!</definedName>
    <definedName name="연석3">#REF!</definedName>
    <definedName name="연석높이" localSheetId="5">#REF!</definedName>
    <definedName name="연석높이">#REF!</definedName>
    <definedName name="연석폭" localSheetId="5">#REF!</definedName>
    <definedName name="연석폭">#REF!</definedName>
    <definedName name="연소방재" localSheetId="5">#REF!</definedName>
    <definedName name="연소방재">#REF!</definedName>
    <definedName name="연속" localSheetId="5">#REF!</definedName>
    <definedName name="연속">#REF!</definedName>
    <definedName name="연속3M" localSheetId="5">#REF!</definedName>
    <definedName name="연속3M">#REF!</definedName>
    <definedName name="연속3Mu" localSheetId="5">#REF!</definedName>
    <definedName name="연속3Mu">#REF!</definedName>
    <definedName name="연수" localSheetId="5">#REF!</definedName>
    <definedName name="연수">#REF!</definedName>
    <definedName name="연수1" localSheetId="5">#REF!</definedName>
    <definedName name="연수1">#REF!</definedName>
    <definedName name="연수기" localSheetId="5">#REF!</definedName>
    <definedName name="연수기">#REF!</definedName>
    <definedName name="연숙" localSheetId="5">#REF!</definedName>
    <definedName name="연숙">#REF!</definedName>
    <definedName name="연습" localSheetId="5">#REF!</definedName>
    <definedName name="연습">#REF!</definedName>
    <definedName name="연습9" localSheetId="5">#REF!</definedName>
    <definedName name="연습9">#REF!</definedName>
    <definedName name="연습99" localSheetId="5">#REF!</definedName>
    <definedName name="연습99">#REF!</definedName>
    <definedName name="연암" localSheetId="5">#REF!</definedName>
    <definedName name="연암">#REF!</definedName>
    <definedName name="연얌">[0]!연얌</definedName>
    <definedName name="연장" localSheetId="5">#REF!</definedName>
    <definedName name="연장">#REF!</definedName>
    <definedName name="연장1" localSheetId="5">#REF!</definedName>
    <definedName name="연장1">#REF!</definedName>
    <definedName name="연장2" localSheetId="5">#REF!</definedName>
    <definedName name="연장2">#REF!</definedName>
    <definedName name="연장3" localSheetId="5">#REF!</definedName>
    <definedName name="연장3">#REF!</definedName>
    <definedName name="연장4" localSheetId="5">#REF!</definedName>
    <definedName name="연장4">#REF!</definedName>
    <definedName name="연장5" localSheetId="5">#REF!</definedName>
    <definedName name="연장5">#REF!</definedName>
    <definedName name="연장6" localSheetId="5">#REF!</definedName>
    <definedName name="연장6">#REF!</definedName>
    <definedName name="연장L형측구" localSheetId="5">#REF!</definedName>
    <definedName name="연장L형측구">#REF!</definedName>
    <definedName name="연장길이" localSheetId="5">#REF!</definedName>
    <definedName name="연장길이">#REF!</definedName>
    <definedName name="연장이름" localSheetId="5">#REF!</definedName>
    <definedName name="연장이름">#REF!</definedName>
    <definedName name="연접">[0]!연접</definedName>
    <definedName name="연접도움말" localSheetId="5">#REF!</definedName>
    <definedName name="연접도움말">#REF!</definedName>
    <definedName name="연접물량">#N/A</definedName>
    <definedName name="연집계" localSheetId="5">BlankMacro1</definedName>
    <definedName name="연집계">BlankMacro1</definedName>
    <definedName name="열차무선전화설비" localSheetId="5">#REF!</definedName>
    <definedName name="열차무선전화설비">#REF!</definedName>
    <definedName name="염색기술3" hidden="1">{#N/A,#N/A,TRUE,"손익보고"}</definedName>
    <definedName name="염화고무계도료" localSheetId="5">#REF!</definedName>
    <definedName name="염화고무계도료">#REF!</definedName>
    <definedName name="영_림__기_사" localSheetId="5">#REF!</definedName>
    <definedName name="영_림__기_사">#REF!</definedName>
    <definedName name="영광원자력56호기" localSheetId="5">#REF!,#REF!</definedName>
    <definedName name="영광원자력56호기">#REF!,#REF!</definedName>
    <definedName name="영구" localSheetId="5">BLCH</definedName>
    <definedName name="영구">BLCH</definedName>
    <definedName name="영구배수" localSheetId="5">#REF!,#REF!</definedName>
    <definedName name="영구배수">#REF!,#REF!</definedName>
    <definedName name="영구배수1" localSheetId="5">#REF!,#REF!</definedName>
    <definedName name="영구배수1">#REF!,#REF!</definedName>
    <definedName name="영림기사" localSheetId="5">#REF!</definedName>
    <definedName name="영림기사">#REF!</definedName>
    <definedName name="영산" hidden="1">{#N/A,#N/A,FALSE,"정산총괄 ";#N/A,#N/A,FALSE,"정산설명개착"}</definedName>
    <definedName name="영산홍" localSheetId="5">#REF!</definedName>
    <definedName name="영산홍">#REF!</definedName>
    <definedName name="영산홍H0.3" localSheetId="5">#REF!</definedName>
    <definedName name="영산홍H0.3">#REF!</definedName>
    <definedName name="영상" hidden="1">{#N/A,#N/A,TRUE,"960318-1";#N/A,#N/A,TRUE,"960318-2";#N/A,#N/A,TRUE,"960318-3"}</definedName>
    <definedName name="영상1" hidden="1">{#N/A,#N/A,TRUE,"960318-1";#N/A,#N/A,TRUE,"960318-2";#N/A,#N/A,TRUE,"960318-3"}</definedName>
    <definedName name="영상일위대가" hidden="1">{#N/A,#N/A,FALSE,"터빈집계";#N/A,#N/A,FALSE,"터빈내역";#N/A,#N/A,FALSE,"보일러집계";#N/A,#N/A,FALSE,"보일러내역"}</definedName>
    <definedName name="영상일위대가1"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영시스템" localSheetId="5" hidden="1">#REF!</definedName>
    <definedName name="영시스템" hidden="1">#REF!</definedName>
    <definedName name="영양고" localSheetId="5">BlankMacro1</definedName>
    <definedName name="영양고">BlankMacro1</definedName>
    <definedName name="영주시관내" localSheetId="5">#REF!</definedName>
    <definedName name="영주시관내">#REF!</definedName>
    <definedName name="영주우회도로" localSheetId="5">#REF!</definedName>
    <definedName name="영주우회도로">#REF!</definedName>
    <definedName name="영천" localSheetId="5">#REF!</definedName>
    <definedName name="영천">#REF!</definedName>
    <definedName name="예" localSheetId="5" hidden="1">#REF!</definedName>
    <definedName name="예" hidden="1">#REF!</definedName>
    <definedName name="예가기초" localSheetId="5">#REF!</definedName>
    <definedName name="예가기초">#REF!</definedName>
    <definedName name="예공" localSheetId="5">#REF!</definedName>
    <definedName name="예공">#REF!</definedName>
    <definedName name="예비" hidden="1">{#N/A,#N/A,TRUE,"토적및재료집계";#N/A,#N/A,TRUE,"토적및재료집계";#N/A,#N/A,TRUE,"단위량"}</definedName>
    <definedName name="예비비수" localSheetId="5">#REF!</definedName>
    <definedName name="예비비수">#REF!</definedName>
    <definedName name="예비비평" localSheetId="5">#REF!</definedName>
    <definedName name="예비비평">#REF!</definedName>
    <definedName name="예산" hidden="1">{#N/A,#N/A,TRUE,"손익보고"}</definedName>
    <definedName name="예산과목" localSheetId="5">#REF!</definedName>
    <definedName name="예산과목">#REF!</definedName>
    <definedName name="예산서" localSheetId="5" hidden="1">#REF!</definedName>
    <definedName name="예산서" hidden="1">#REF!</definedName>
    <definedName name="예산조서" localSheetId="5">#REF!</definedName>
    <definedName name="예산조서">#REF!</definedName>
    <definedName name="예예예" localSheetId="5">BlankMacro1</definedName>
    <definedName name="예예예">BlankMacro1</definedName>
    <definedName name="예외1" localSheetId="5">[4]산정표!#REF!</definedName>
    <definedName name="예외1">[4]산정표!#REF!</definedName>
    <definedName name="예외2" localSheetId="5">[4]산정표!#REF!</definedName>
    <definedName name="예외2">[4]산정표!#REF!</definedName>
    <definedName name="예외3" localSheetId="5">[4]산정표!#REF!</definedName>
    <definedName name="예외3">[4]산정표!#REF!</definedName>
    <definedName name="예외4" localSheetId="5">[4]산정표!#REF!</definedName>
    <definedName name="예외4">[4]산정표!#REF!</definedName>
    <definedName name="예외일1" localSheetId="5">[4]산정표!#REF!</definedName>
    <definedName name="예외일1">[4]산정표!#REF!</definedName>
    <definedName name="예외일2" localSheetId="5">[4]산정표!#REF!</definedName>
    <definedName name="예외일2">[4]산정표!#REF!</definedName>
    <definedName name="예외일3" localSheetId="5">[4]산정표!#REF!</definedName>
    <definedName name="예외일3">[4]산정표!#REF!</definedName>
    <definedName name="예외일4" localSheetId="5">[4]산정표!#REF!</definedName>
    <definedName name="예외일4">[4]산정표!#REF!</definedName>
    <definedName name="예정가" hidden="1">{#N/A,#N/A,FALSE,"포장2"}</definedName>
    <definedName name="예정공정" localSheetId="5">#REF!</definedName>
    <definedName name="예정공정">#REF!</definedName>
    <definedName name="예정공정표" localSheetId="5">#REF!</definedName>
    <definedName name="예정공정표">#REF!</definedName>
    <definedName name="예정공정표4월분" hidden="1">{#N/A,#N/A,TRUE,"1";#N/A,#N/A,TRUE,"2";#N/A,#N/A,TRUE,"3";#N/A,#N/A,TRUE,"4";#N/A,#N/A,TRUE,"5";#N/A,#N/A,TRUE,"6";#N/A,#N/A,TRUE,"7"}</definedName>
    <definedName name="예제범위" localSheetId="5">#REF!</definedName>
    <definedName name="예제범위">#REF!</definedName>
    <definedName name="예제조건범위대" localSheetId="5">#REF!</definedName>
    <definedName name="예제조건범위대">#REF!</definedName>
    <definedName name="예제조건범위소" localSheetId="5">#REF!</definedName>
    <definedName name="예제조건범위소">#REF!</definedName>
    <definedName name="오" localSheetId="5" hidden="1">#REF!</definedName>
    <definedName name="오" hidden="1">#REF!</definedName>
    <definedName name="오1" localSheetId="5">#REF!</definedName>
    <definedName name="오1">#REF!</definedName>
    <definedName name="오1오1" localSheetId="5">#REF!</definedName>
    <definedName name="오1오1">#REF!</definedName>
    <definedName name="오1오1오1" localSheetId="5">#REF!</definedName>
    <definedName name="오1오1오1">#REF!</definedName>
    <definedName name="오1오1오1오1" localSheetId="5">#REF!</definedName>
    <definedName name="오1오1오1오1">#REF!</definedName>
    <definedName name="오2" localSheetId="5">#REF!</definedName>
    <definedName name="오2">#REF!</definedName>
    <definedName name="오2오2" localSheetId="5">#REF!</definedName>
    <definedName name="오2오2">#REF!</definedName>
    <definedName name="오2오2오2" localSheetId="5">#REF!</definedName>
    <definedName name="오2오2오2">#REF!</definedName>
    <definedName name="오2오2오2오2" localSheetId="5">#REF!</definedName>
    <definedName name="오2오2오2오2">#REF!</definedName>
    <definedName name="오나" localSheetId="5">BlankMacro1</definedName>
    <definedName name="오나">BlankMacro1</definedName>
    <definedName name="오나멘트" localSheetId="5">#REF!</definedName>
    <definedName name="오나멘트">#REF!</definedName>
    <definedName name="오노" localSheetId="5">BlankMacro1</definedName>
    <definedName name="오노">BlankMacro1</definedName>
    <definedName name="오라1" localSheetId="5">#REF!</definedName>
    <definedName name="오라1">#REF!</definedName>
    <definedName name="오렁놀ㅇ나">{"Book1","호안(별표&amp;부표).xls","box(최근).xls"}</definedName>
    <definedName name="오리지널" hidden="1">{#N/A,#N/A,FALSE,"토공2"}</definedName>
    <definedName name="오벽높이" localSheetId="5">#REF!</definedName>
    <definedName name="오벽높이">#REF!</definedName>
    <definedName name="오산" localSheetId="5">#REF!</definedName>
    <definedName name="오산">#REF!</definedName>
    <definedName name="오수" localSheetId="5">#REF!</definedName>
    <definedName name="오수">#REF!</definedName>
    <definedName name="오수1호맨홀" localSheetId="5">#REF!</definedName>
    <definedName name="오수1호맨홀">#REF!</definedName>
    <definedName name="오수공" localSheetId="5">#REF!</definedName>
    <definedName name="오수공">#REF!</definedName>
    <definedName name="오수공사" localSheetId="5">#REF!</definedName>
    <definedName name="오수공사">#REF!</definedName>
    <definedName name="오수공수량" localSheetId="5">#REF!</definedName>
    <definedName name="오수공수량">#REF!</definedName>
    <definedName name="오수공수량집계표" localSheetId="5">#REF!</definedName>
    <definedName name="오수공수량집계표">#REF!</definedName>
    <definedName name="오수관단위수량" localSheetId="5">#REF!</definedName>
    <definedName name="오수관단위수량">#REF!</definedName>
    <definedName name="오수관로높이" localSheetId="5">#REF!</definedName>
    <definedName name="오수관로높이">#REF!</definedName>
    <definedName name="오수단위수량1" localSheetId="5">#REF!</definedName>
    <definedName name="오수단위수량1">#REF!</definedName>
    <definedName name="오수단위수량2" localSheetId="5">#REF!</definedName>
    <definedName name="오수단위수량2">#REF!</definedName>
    <definedName name="오수돈" localSheetId="5">#REF!</definedName>
    <definedName name="오수돈">#REF!</definedName>
    <definedName name="오수돈2" localSheetId="5">#REF!</definedName>
    <definedName name="오수돈2">#REF!</definedName>
    <definedName name="오수맨홀" localSheetId="5">#REF!</definedName>
    <definedName name="오수맨홀">#REF!</definedName>
    <definedName name="오수맨홀높이" localSheetId="5">#REF!</definedName>
    <definedName name="오수맨홀높이">#REF!</definedName>
    <definedName name="오수맨홀수량2" localSheetId="5">#REF!</definedName>
    <definedName name="오수맨홀수량2">#REF!</definedName>
    <definedName name="오수맨홀조서">{"'산출근거'!$B$4:$D$8"}</definedName>
    <definedName name="오수맨홀집계" localSheetId="5">#REF!</definedName>
    <definedName name="오수맨홀집계">#REF!</definedName>
    <definedName name="오수받이" localSheetId="5">#REF!</definedName>
    <definedName name="오수받이">#REF!</definedName>
    <definedName name="오수받이수량" localSheetId="5">#REF!</definedName>
    <definedName name="오수받이수량">#REF!</definedName>
    <definedName name="오오" localSheetId="5">#REF!</definedName>
    <definedName name="오오">#REF!</definedName>
    <definedName name="오오오" localSheetId="5">#REF!</definedName>
    <definedName name="오오오">#REF!</definedName>
    <definedName name="오오오오" localSheetId="5">#REF!</definedName>
    <definedName name="오오오오">#REF!</definedName>
    <definedName name="오옹벽" localSheetId="5">#REF!</definedName>
    <definedName name="오옹벽">#REF!</definedName>
    <definedName name="오주1호" localSheetId="5">#REF!</definedName>
    <definedName name="오주1호">#REF!</definedName>
    <definedName name="오주2호" localSheetId="5">#REF!</definedName>
    <definedName name="오주2호">#REF!</definedName>
    <definedName name="오주3호" localSheetId="5">#REF!</definedName>
    <definedName name="오주3호">#REF!</definedName>
    <definedName name="오주4호" localSheetId="5">#REF!</definedName>
    <definedName name="오주4호">#REF!</definedName>
    <definedName name="오지영" localSheetId="5">#REF!</definedName>
    <definedName name="오지영">#REF!</definedName>
    <definedName name="오케이" localSheetId="5">#REF!</definedName>
    <definedName name="오케이">#REF!</definedName>
    <definedName name="오폐수시설" hidden="1">{#N/A,#N/A,FALSE,"명세표"}</definedName>
    <definedName name="오호" localSheetId="5">#REF!</definedName>
    <definedName name="오호">#REF!</definedName>
    <definedName name="오ㅓ러" localSheetId="5">#REF!</definedName>
    <definedName name="오ㅓ러">#REF!</definedName>
    <definedName name="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계1교" localSheetId="5">#REF!</definedName>
    <definedName name="옥계1교">#REF!</definedName>
    <definedName name="옥내1" localSheetId="5">#REF!</definedName>
    <definedName name="옥내1">#REF!</definedName>
    <definedName name="옥내2" localSheetId="5">#REF!</definedName>
    <definedName name="옥내2">#REF!</definedName>
    <definedName name="옥내3" localSheetId="5">#REF!</definedName>
    <definedName name="옥내3">#REF!</definedName>
    <definedName name="옥외A0.125협소" localSheetId="5">#REF!</definedName>
    <definedName name="옥외A0.125협소">#REF!</definedName>
    <definedName name="옥외등신설공구손료" localSheetId="5">#REF!</definedName>
    <definedName name="옥외등신설공구손료">#REF!</definedName>
    <definedName name="옥외등신설공비" localSheetId="5">#REF!</definedName>
    <definedName name="옥외등신설공비">#REF!</definedName>
    <definedName name="옥외등신설재료비" localSheetId="5">#REF!</definedName>
    <definedName name="옥외등신설재료비">#REF!</definedName>
    <definedName name="옥외등철거공구손료" localSheetId="5">#REF!</definedName>
    <definedName name="옥외등철거공구손료">#REF!</definedName>
    <definedName name="옥외등철거공비" localSheetId="5">#REF!</definedName>
    <definedName name="옥외등철거공비">#REF!</definedName>
    <definedName name="옥천1" hidden="1">{#N/A,#N/A,TRUE,"토적및재료집계";#N/A,#N/A,TRUE,"토적및재료집계";#N/A,#N/A,TRUE,"단위량"}</definedName>
    <definedName name="옥향" localSheetId="5">#REF!</definedName>
    <definedName name="옥향">#REF!</definedName>
    <definedName name="옥향H0.5" localSheetId="5">#REF!</definedName>
    <definedName name="옥향H0.5">#REF!</definedName>
    <definedName name="온___돌___공" localSheetId="5">#REF!</definedName>
    <definedName name="온___돌___공">#REF!</definedName>
    <definedName name="온도" localSheetId="5">#REF!</definedName>
    <definedName name="온도">#REF!</definedName>
    <definedName name="온돌공" localSheetId="5">#REF!</definedName>
    <definedName name="온돌공">#REF!</definedName>
    <definedName name="온수보일러" localSheetId="5">#REF!</definedName>
    <definedName name="온수보일러">#REF!</definedName>
    <definedName name="옹" hidden="1">{#N/A,#N/A,FALSE,"골재소요량";#N/A,#N/A,FALSE,"골재소요량"}</definedName>
    <definedName name="옹2되" localSheetId="5">#REF!</definedName>
    <definedName name="옹2되">#REF!</definedName>
    <definedName name="옹2부" localSheetId="5">#REF!</definedName>
    <definedName name="옹2부">#REF!</definedName>
    <definedName name="옹2블캡" localSheetId="5">#REF!</definedName>
    <definedName name="옹2블캡">#REF!</definedName>
    <definedName name="옹2블표" localSheetId="5">#REF!</definedName>
    <definedName name="옹2블표">#REF!</definedName>
    <definedName name="옹2상" localSheetId="5">#REF!</definedName>
    <definedName name="옹2상">#REF!</definedName>
    <definedName name="옹2속" localSheetId="5">#REF!</definedName>
    <definedName name="옹2속">#REF!</definedName>
    <definedName name="옹2잔" localSheetId="5">#REF!</definedName>
    <definedName name="옹2잔">#REF!</definedName>
    <definedName name="옹2잡" localSheetId="5">#REF!</definedName>
    <definedName name="옹2잡">#REF!</definedName>
    <definedName name="옹2지1" localSheetId="5">#REF!</definedName>
    <definedName name="옹2지1">#REF!</definedName>
    <definedName name="옹2지2" localSheetId="5">#REF!</definedName>
    <definedName name="옹2지2">#REF!</definedName>
    <definedName name="옹2지3" localSheetId="5">#REF!</definedName>
    <definedName name="옹2지3">#REF!</definedName>
    <definedName name="옹2터" localSheetId="5">#REF!</definedName>
    <definedName name="옹2터">#REF!</definedName>
    <definedName name="옹2합" localSheetId="5">#REF!</definedName>
    <definedName name="옹2합">#REF!</definedName>
    <definedName name="옹되" localSheetId="5">#REF!</definedName>
    <definedName name="옹되">#REF!</definedName>
    <definedName name="옹벼기ㅑㄴㅅ" localSheetId="5">#REF!</definedName>
    <definedName name="옹벼기ㅑㄴㅅ">#REF!</definedName>
    <definedName name="옹벽" localSheetId="5">#REF!</definedName>
    <definedName name="옹벽">#REF!</definedName>
    <definedName name="옹벽공" localSheetId="5">#REF!</definedName>
    <definedName name="옹벽공">#REF!</definedName>
    <definedName name="옹벽공집계표" localSheetId="5">#REF!</definedName>
    <definedName name="옹벽공집계표">#REF!</definedName>
    <definedName name="옹벽단위" localSheetId="5" hidden="1">#REF!</definedName>
    <definedName name="옹벽단위" hidden="1">#REF!</definedName>
    <definedName name="옹벽뒷채움경비" localSheetId="5">#REF!</definedName>
    <definedName name="옹벽뒷채움경비">#REF!</definedName>
    <definedName name="옹벽뒷채움노무비" localSheetId="5">#REF!</definedName>
    <definedName name="옹벽뒷채움노무비">#REF!</definedName>
    <definedName name="옹벽뒷채움재료비" localSheetId="5">#REF!</definedName>
    <definedName name="옹벽뒷채움재료비">#REF!</definedName>
    <definedName name="옹벽부용수로" localSheetId="5">#REF!</definedName>
    <definedName name="옹벽부용수로">#REF!</definedName>
    <definedName name="옹벽부용수로2" localSheetId="5">#REF!</definedName>
    <definedName name="옹벽부용수로2">#REF!</definedName>
    <definedName name="옹벽수량산출" localSheetId="5">#REF!</definedName>
    <definedName name="옹벽수량산출">#REF!</definedName>
    <definedName name="옹벽수량집계표" hidden="1">{#N/A,#N/A,FALSE,"2~8번"}</definedName>
    <definedName name="옹벽수량집계표총괄" hidden="1">{#N/A,#N/A,FALSE,"혼합골재"}</definedName>
    <definedName name="옹벽연장집계" localSheetId="5">#REF!</definedName>
    <definedName name="옹벽연장집계">#REF!</definedName>
    <definedName name="옹벽자재" localSheetId="5">#REF!</definedName>
    <definedName name="옹벽자재">#REF!</definedName>
    <definedName name="옹벽헐기" localSheetId="5">#REF!</definedName>
    <definedName name="옹벽헐기">#REF!</definedName>
    <definedName name="옹벽형측구1" localSheetId="5">#REF!</definedName>
    <definedName name="옹벽형측구1">#REF!</definedName>
    <definedName name="옹벽형측구2" localSheetId="5">#REF!</definedName>
    <definedName name="옹벽형측구2">#REF!</definedName>
    <definedName name="옹벽형측구깨기" localSheetId="5">#REF!</definedName>
    <definedName name="옹벽형측구깨기">#REF!</definedName>
    <definedName name="옹부" localSheetId="5">#REF!</definedName>
    <definedName name="옹부">#REF!</definedName>
    <definedName name="옹블캡" localSheetId="5">#REF!</definedName>
    <definedName name="옹블캡">#REF!</definedName>
    <definedName name="옹블표" localSheetId="5">#REF!</definedName>
    <definedName name="옹블표">#REF!</definedName>
    <definedName name="옹상" localSheetId="5">#REF!</definedName>
    <definedName name="옹상">#REF!</definedName>
    <definedName name="옹속" localSheetId="5">#REF!</definedName>
    <definedName name="옹속">#REF!</definedName>
    <definedName name="옹ㅇ벽" localSheetId="5" hidden="1">#REF!</definedName>
    <definedName name="옹ㅇ벽" hidden="1">#REF!</definedName>
    <definedName name="옹잔" localSheetId="5">#REF!</definedName>
    <definedName name="옹잔">#REF!</definedName>
    <definedName name="옹잡" localSheetId="5">#REF!</definedName>
    <definedName name="옹잡">#REF!</definedName>
    <definedName name="옹지1" localSheetId="5">#REF!</definedName>
    <definedName name="옹지1">#REF!</definedName>
    <definedName name="옹지2" localSheetId="5">#REF!</definedName>
    <definedName name="옹지2">#REF!</definedName>
    <definedName name="옹지3" localSheetId="5">#REF!</definedName>
    <definedName name="옹지3">#REF!</definedName>
    <definedName name="옹터" localSheetId="5">#REF!</definedName>
    <definedName name="옹터">#REF!</definedName>
    <definedName name="옹합" localSheetId="5">#REF!</definedName>
    <definedName name="옹합">#REF!</definedName>
    <definedName name="와" localSheetId="5">CHOOSE(#REF!,총괄수량표!공무1과,총괄수량표!공무2과)</definedName>
    <definedName name="와">CHOOSE(#REF!,[0]!공무1과,[0]!공무2과)</definedName>
    <definedName name="와경" localSheetId="5">#REF!</definedName>
    <definedName name="와경">#REF!</definedName>
    <definedName name="와노" localSheetId="5">#REF!</definedName>
    <definedName name="와노">#REF!</definedName>
    <definedName name="와사" localSheetId="5">CHOOSE(#REF!,총괄수량표!공무1과,총괄수량표!공무2과)</definedName>
    <definedName name="와사">CHOOSE(#REF!,[0]!공무1과,[0]!공무2과)</definedName>
    <definedName name="와이어매쉬" localSheetId="5">#REF!</definedName>
    <definedName name="와이어매쉬">#REF!</definedName>
    <definedName name="와이어메쉬" localSheetId="5">#REF!</definedName>
    <definedName name="와이어메쉬">#REF!</definedName>
    <definedName name="와재" localSheetId="5">#REF!</definedName>
    <definedName name="와재">#REF!</definedName>
    <definedName name="완공3" localSheetId="5" hidden="1">#REF!</definedName>
    <definedName name="완공3" hidden="1">#REF!</definedName>
    <definedName name="완도" hidden="1">{#N/A,#N/A,FALSE,"포장2"}</definedName>
    <definedName name="완료99" localSheetId="5">#REF!</definedName>
    <definedName name="완료99">#REF!</definedName>
    <definedName name="왕벗" localSheetId="5">#REF!</definedName>
    <definedName name="왕벗">#REF!</definedName>
    <definedName name="왕벚나무" localSheetId="5">#REF!</definedName>
    <definedName name="왕벚나무">#REF!</definedName>
    <definedName name="왕벚나무H4.5" localSheetId="5">#REF!</definedName>
    <definedName name="왕벚나무H4.5">#REF!</definedName>
    <definedName name="왕십리" localSheetId="5">BlankMacro1</definedName>
    <definedName name="왕십리">BlankMacro1</definedName>
    <definedName name="왕암내역" localSheetId="5">#REF!</definedName>
    <definedName name="왕암내역">#REF!</definedName>
    <definedName name="왜" localSheetId="5" hidden="1">#REF!</definedName>
    <definedName name="왜" hidden="1">#REF!</definedName>
    <definedName name="왜관" localSheetId="5">BlankMacro1</definedName>
    <definedName name="왜관">BlankMacro1</definedName>
    <definedName name="왜관초등" localSheetId="5">BlankMacro1</definedName>
    <definedName name="왜관초등">BlankMacro1</definedName>
    <definedName name="왜성도라지" localSheetId="5">#REF!</definedName>
    <definedName name="왜성도라지">#REF!</definedName>
    <definedName name="왜안돼">'[20]ABUT수량-A1'!$T$25</definedName>
    <definedName name="왜안돼?">'[49]ABUT수량-A1'!$T$25</definedName>
    <definedName name="왜이래" localSheetId="5">#REF!</definedName>
    <definedName name="왜이래">#REF!</definedName>
    <definedName name="왜이러는거야?" localSheetId="5">#REF!</definedName>
    <definedName name="왜이러는거야?">#REF!</definedName>
    <definedName name="외" localSheetId="5">#REF!</definedName>
    <definedName name="외">#REF!</definedName>
    <definedName name="외경높이" localSheetId="5">#REF!</definedName>
    <definedName name="외경높이">#REF!</definedName>
    <definedName name="외경폭" localSheetId="5">#REF!</definedName>
    <definedName name="외경폭">#REF!</definedName>
    <definedName name="외등" localSheetId="5">#REF!</definedName>
    <definedName name="외등">#REF!</definedName>
    <definedName name="외벽" localSheetId="5">#REF!</definedName>
    <definedName name="외벽">#REF!</definedName>
    <definedName name="외벽1" localSheetId="5">#REF!</definedName>
    <definedName name="외벽1">#REF!</definedName>
    <definedName name="외벽2" localSheetId="5">#REF!</definedName>
    <definedName name="외벽2">#REF!</definedName>
    <definedName name="외부굴착연장" localSheetId="5">#REF!</definedName>
    <definedName name="외부굴착연장">#REF!</definedName>
    <definedName name="외부길이" localSheetId="5">#REF!</definedName>
    <definedName name="외부길이">#REF!</definedName>
    <definedName name="외부높이" localSheetId="5">#REF!</definedName>
    <definedName name="외부높이">#REF!</definedName>
    <definedName name="외부도종" localSheetId="5">#REF!</definedName>
    <definedName name="외부도종">#REF!</definedName>
    <definedName name="외부비계경" localSheetId="5">#REF!</definedName>
    <definedName name="외부비계경">#REF!</definedName>
    <definedName name="외부비계노" localSheetId="5">#REF!</definedName>
    <definedName name="외부비계노">#REF!</definedName>
    <definedName name="외부비계재" localSheetId="5">#REF!</definedName>
    <definedName name="외부비계재">#REF!</definedName>
    <definedName name="외부연장" localSheetId="5">#REF!</definedName>
    <definedName name="외부연장">#REF!</definedName>
    <definedName name="외부연장1" localSheetId="5">#REF!</definedName>
    <definedName name="외부연장1">#REF!</definedName>
    <definedName name="외부포장" localSheetId="5">#REF!</definedName>
    <definedName name="외부포장">#REF!</definedName>
    <definedName name="외부포장1" localSheetId="5">#REF!</definedName>
    <definedName name="외부포장1">#REF!</definedName>
    <definedName name="외부포장이름" localSheetId="5">#REF!</definedName>
    <definedName name="외부포장이름">#REF!</definedName>
    <definedName name="외부폭" localSheetId="5">#REF!</definedName>
    <definedName name="외부폭">#REF!</definedName>
    <definedName name="외산경비기준" localSheetId="5">#REF!</definedName>
    <definedName name="외산경비기준">#REF!</definedName>
    <definedName name="외산경비비교" localSheetId="5">#REF!</definedName>
    <definedName name="외산경비비교">#REF!</definedName>
    <definedName name="외아일반" localSheetId="5">#REF!</definedName>
    <definedName name="외아일반">#REF!</definedName>
    <definedName name="외아협소" localSheetId="5">#REF!</definedName>
    <definedName name="외아협소">#REF!</definedName>
    <definedName name="외주가공비" localSheetId="5">#REF!</definedName>
    <definedName name="외주가공비">#REF!</definedName>
    <definedName name="외주견적대비">[0]!외주견적대비</definedName>
    <definedName name="외주견적의뢰">[0]!외주견적의뢰</definedName>
    <definedName name="외주견적의뢰2">[0]!외주견적의뢰2</definedName>
    <definedName name="외주변경" localSheetId="5">#REF!</definedName>
    <definedName name="외주변경">#REF!</definedName>
    <definedName name="외주비교" hidden="1">{#N/A,#N/A,FALSE,"결의서";#N/A,#N/A,FALSE,"내역서";#N/A,#N/A,FALSE,"도급예상";#N/A,#N/A,FALSE,"시방서"}</definedName>
    <definedName name="외주산출" hidden="1">{"'용역비'!$A$4:$C$8"}</definedName>
    <definedName name="외주집계" hidden="1">{"'용역비'!$A$4:$C$8"}</definedName>
    <definedName name="요" localSheetId="5">#REF!</definedName>
    <definedName name="요">#REF!</definedName>
    <definedName name="요구일" localSheetId="5">#REF!</definedName>
    <definedName name="요구일">#REF!</definedName>
    <definedName name="요금과" localSheetId="5">#REF!</definedName>
    <definedName name="요금과">#REF!</definedName>
    <definedName name="요동1호" localSheetId="5">#REF!</definedName>
    <definedName name="요동1호">#REF!</definedName>
    <definedName name="요동2호" localSheetId="5">#REF!</definedName>
    <definedName name="요동2호">#REF!</definedName>
    <definedName name="요아" localSheetId="5">BlankMacro1</definedName>
    <definedName name="요아">BlankMacro1</definedName>
    <definedName name="요약" localSheetId="5">#REF!</definedName>
    <definedName name="요약">#REF!</definedName>
    <definedName name="요약문" localSheetId="5">#REF!</definedName>
    <definedName name="요약문">#REF!</definedName>
    <definedName name="요울" localSheetId="5">#REF!</definedName>
    <definedName name="요울">#REF!</definedName>
    <definedName name="요울1" localSheetId="5">#REF!</definedName>
    <definedName name="요울1">#REF!</definedName>
    <definedName name="요율" localSheetId="5">#REF!</definedName>
    <definedName name="요율">#REF!</definedName>
    <definedName name="요율인쇄" localSheetId="5">#REF!</definedName>
    <definedName name="요율인쇄">#REF!</definedName>
    <definedName name="요철개수" localSheetId="5">#REF!</definedName>
    <definedName name="요철개수">#REF!</definedName>
    <definedName name="요철체적" localSheetId="5">#REF!</definedName>
    <definedName name="요철체적">#REF!</definedName>
    <definedName name="요청점검수수료" localSheetId="5">BlankMacro1</definedName>
    <definedName name="요청점검수수료">BlankMacro1</definedName>
    <definedName name="용경비금액" localSheetId="5">#REF!</definedName>
    <definedName name="용경비금액">#REF!</definedName>
    <definedName name="용경비단가" localSheetId="5">#REF!</definedName>
    <definedName name="용경비단가">#REF!</definedName>
    <definedName name="용노무비금액" localSheetId="5">#REF!</definedName>
    <definedName name="용노무비금액">#REF!</definedName>
    <definedName name="용노무비단가" localSheetId="5">#REF!</definedName>
    <definedName name="용노무비단가">#REF!</definedName>
    <definedName name="용량" localSheetId="5">#REF!</definedName>
    <definedName name="용량">#REF!</definedName>
    <definedName name="용마" localSheetId="5">BlankMacro1</definedName>
    <definedName name="용마">BlankMacro1</definedName>
    <definedName name="용마1" localSheetId="5">BlankMacro1</definedName>
    <definedName name="용마1">BlankMacro1</definedName>
    <definedName name="용매수" localSheetId="5">#REF!</definedName>
    <definedName name="용매수">#REF!</definedName>
    <definedName name="용산하도급">[0]!용산하도급</definedName>
    <definedName name="용수로">{"'산출근거'!$B$4:$D$8"}</definedName>
    <definedName name="용수로수량집계" localSheetId="5">#REF!</definedName>
    <definedName name="용수로수량집계">#REF!</definedName>
    <definedName name="용용" hidden="1">{#N/A,#N/A,FALSE,"포장2"}</definedName>
    <definedName name="용원수" localSheetId="5">#REF!</definedName>
    <definedName name="용원수">#REF!</definedName>
    <definedName name="용재료비금액" localSheetId="5">#REF!</definedName>
    <definedName name="용재료비금액">#REF!</definedName>
    <definedName name="용재료비단가" localSheetId="5">#REF!</definedName>
    <definedName name="용재료비단가">#REF!</definedName>
    <definedName name="용접" localSheetId="5">#REF!</definedName>
    <definedName name="용접">#REF!</definedName>
    <definedName name="용접200경비" localSheetId="5">#REF!</definedName>
    <definedName name="용접200경비">#REF!</definedName>
    <definedName name="용접300경비" localSheetId="5">#REF!</definedName>
    <definedName name="용접300경비">#REF!</definedName>
    <definedName name="용접공" localSheetId="5">#REF!</definedName>
    <definedName name="용접공">#REF!</definedName>
    <definedName name="용접공__일반" localSheetId="5">#REF!</definedName>
    <definedName name="용접공__일반">#REF!</definedName>
    <definedName name="용접공_일반" localSheetId="5">#REF!</definedName>
    <definedName name="용접공_일반">#REF!</definedName>
    <definedName name="용접공_일반001" localSheetId="5">#REF!</definedName>
    <definedName name="용접공_일반001">#REF!</definedName>
    <definedName name="용접공_일반002" localSheetId="5">#REF!</definedName>
    <definedName name="용접공_일반002">#REF!</definedName>
    <definedName name="용접공_일반011" localSheetId="5">#REF!</definedName>
    <definedName name="용접공_일반011">#REF!</definedName>
    <definedName name="용접공_일반012" localSheetId="5">#REF!</definedName>
    <definedName name="용접공_일반012">#REF!</definedName>
    <definedName name="용접공_일반982" localSheetId="5">#REF!</definedName>
    <definedName name="용접공_일반982">#REF!</definedName>
    <definedName name="용접공_일반991" localSheetId="5">#REF!</definedName>
    <definedName name="용접공_일반991">#REF!</definedName>
    <definedName name="용접공_일반992" localSheetId="5">#REF!</definedName>
    <definedName name="용접공_일반992">#REF!</definedName>
    <definedName name="용접공_철도" localSheetId="5">#REF!</definedName>
    <definedName name="용접공_철도">#REF!</definedName>
    <definedName name="용접공_철도001" localSheetId="5">#REF!</definedName>
    <definedName name="용접공_철도001">#REF!</definedName>
    <definedName name="용접공_철도002" localSheetId="5">#REF!</definedName>
    <definedName name="용접공_철도002">#REF!</definedName>
    <definedName name="용접공_철도011" localSheetId="5">#REF!</definedName>
    <definedName name="용접공_철도011">#REF!</definedName>
    <definedName name="용접공_철도012" localSheetId="5">#REF!</definedName>
    <definedName name="용접공_철도012">#REF!</definedName>
    <definedName name="용접공_철도982" localSheetId="5">#REF!</definedName>
    <definedName name="용접공_철도982">#REF!</definedName>
    <definedName name="용접공_철도991" localSheetId="5">#REF!</definedName>
    <definedName name="용접공_철도991">#REF!</definedName>
    <definedName name="용접공_철도992" localSheetId="5">#REF!</definedName>
    <definedName name="용접공_철도992">#REF!</definedName>
    <definedName name="용접공단가" localSheetId="5">#REF!</definedName>
    <definedName name="용접공단가">#REF!</definedName>
    <definedName name="용접공일반" localSheetId="5">#REF!</definedName>
    <definedName name="용접공일반">#REF!</definedName>
    <definedName name="용접기__교류" localSheetId="5">#REF!</definedName>
    <definedName name="용접기__교류">#REF!</definedName>
    <definedName name="용접기_교류_200AMP" localSheetId="5">#REF!</definedName>
    <definedName name="용접기_교류_200AMP">#REF!</definedName>
    <definedName name="용접기200교류경비" localSheetId="5">#REF!</definedName>
    <definedName name="용접기200교류경비">#REF!</definedName>
    <definedName name="용접기200교류계" localSheetId="5">#REF!</definedName>
    <definedName name="용접기200교류계">#REF!</definedName>
    <definedName name="용접기200교류노무비" localSheetId="5">#REF!</definedName>
    <definedName name="용접기200교류노무비">#REF!</definedName>
    <definedName name="용접기200교류재료비" localSheetId="5">#REF!</definedName>
    <definedName name="용접기200교류재료비">#REF!</definedName>
    <definedName name="용접기200직류경비" localSheetId="5">#REF!</definedName>
    <definedName name="용접기200직류경비">#REF!</definedName>
    <definedName name="용접기200직류계" localSheetId="5">#REF!</definedName>
    <definedName name="용접기200직류계">#REF!</definedName>
    <definedName name="용접기200직류노무비" localSheetId="5">#REF!</definedName>
    <definedName name="용접기200직류노무비">#REF!</definedName>
    <definedName name="용접기200직류재료비" localSheetId="5">#REF!</definedName>
    <definedName name="용접기200직류재료비">#REF!</definedName>
    <definedName name="용접기300교류경비" localSheetId="5">#REF!</definedName>
    <definedName name="용접기300교류경비">#REF!</definedName>
    <definedName name="용접기300교류계" localSheetId="5">#REF!</definedName>
    <definedName name="용접기300교류계">#REF!</definedName>
    <definedName name="용접기300교류노무비" localSheetId="5">#REF!</definedName>
    <definedName name="용접기300교류노무비">#REF!</definedName>
    <definedName name="용접기300교류재료비" localSheetId="5">#REF!</definedName>
    <definedName name="용접기300교류재료비">#REF!</definedName>
    <definedName name="용접기500교류경비" localSheetId="5">#REF!</definedName>
    <definedName name="용접기500교류경비">#REF!</definedName>
    <definedName name="용접기500교류계" localSheetId="5">#REF!</definedName>
    <definedName name="용접기500교류계">#REF!</definedName>
    <definedName name="용접기500교류노무비" localSheetId="5">#REF!</definedName>
    <definedName name="용접기500교류노무비">#REF!</definedName>
    <definedName name="용접기500교류재료비" localSheetId="5">#REF!</definedName>
    <definedName name="용접기500교류재료비">#REF!</definedName>
    <definedName name="용접봉" localSheetId="5">#REF!</definedName>
    <definedName name="용접봉">#REF!</definedName>
    <definedName name="용접봉스텐" localSheetId="5">#REF!</definedName>
    <definedName name="용접봉스텐">#REF!</definedName>
    <definedName name="용접식_이음" localSheetId="5">#REF!</definedName>
    <definedName name="용접식_이음">#REF!</definedName>
    <definedName name="용지도" localSheetId="5">#REF!</definedName>
    <definedName name="용지도">#REF!</definedName>
    <definedName name="우" localSheetId="5">#REF!</definedName>
    <definedName name="우">#REF!</definedName>
    <definedName name="우___물___공" localSheetId="5">#REF!</definedName>
    <definedName name="우___물___공">#REF!</definedName>
    <definedName name="우1" localSheetId="5">#REF!</definedName>
    <definedName name="우1">#REF!</definedName>
    <definedName name="우22" localSheetId="5">#REF!</definedName>
    <definedName name="우22">#REF!</definedName>
    <definedName name="우J" localSheetId="5">#REF!</definedName>
    <definedName name="우J">#REF!</definedName>
    <definedName name="우가" localSheetId="5">#REF!</definedName>
    <definedName name="우가">#REF!</definedName>
    <definedName name="우강공감율" localSheetId="5">#REF!</definedName>
    <definedName name="우강공감율">#REF!</definedName>
    <definedName name="우강기본율" localSheetId="5">#REF!</definedName>
    <definedName name="우강기본율">#REF!</definedName>
    <definedName name="우강사업율" localSheetId="5">#REF!</definedName>
    <definedName name="우강사업율">#REF!</definedName>
    <definedName name="우강세부율" localSheetId="5">#REF!</definedName>
    <definedName name="우강세부율">#REF!</definedName>
    <definedName name="우록제" localSheetId="5">#REF!</definedName>
    <definedName name="우록제">#REF!</definedName>
    <definedName name="우록제제방" localSheetId="5">#REF!</definedName>
    <definedName name="우록제제방">#REF!</definedName>
    <definedName name="우리" localSheetId="5">#REF!</definedName>
    <definedName name="우리">#REF!</definedName>
    <definedName name="우리집">#N/A</definedName>
    <definedName name="우메" localSheetId="5">BlankMacro1</definedName>
    <definedName name="우메">BlankMacro1</definedName>
    <definedName name="우물공" localSheetId="5">#REF!</definedName>
    <definedName name="우물공">#REF!</definedName>
    <definedName name="우물통_굴착토사" localSheetId="5">#REF!</definedName>
    <definedName name="우물통_굴착토사">#REF!</definedName>
    <definedName name="우물통굴착_리핑암" localSheetId="5">#REF!</definedName>
    <definedName name="우물통굴착_리핑암">#REF!</definedName>
    <definedName name="우물통굴착_발파암" localSheetId="5">#REF!</definedName>
    <definedName name="우물통굴착_발파암">#REF!</definedName>
    <definedName name="우산" localSheetId="5">#REF!</definedName>
    <definedName name="우산">#REF!</definedName>
    <definedName name="우성" localSheetId="5">#REF!</definedName>
    <definedName name="우성">#REF!</definedName>
    <definedName name="우수" localSheetId="5">#REF!</definedName>
    <definedName name="우수">#REF!</definedName>
    <definedName name="우수공" localSheetId="5">#REF!</definedName>
    <definedName name="우수공">#REF!</definedName>
    <definedName name="우수공사" localSheetId="5">#REF!</definedName>
    <definedName name="우수공사">#REF!</definedName>
    <definedName name="우수공수량집계표" localSheetId="5">#REF!</definedName>
    <definedName name="우수공수량집계표">#REF!</definedName>
    <definedName name="우수관깨기" localSheetId="5">#REF!</definedName>
    <definedName name="우수관깨기">#REF!</definedName>
    <definedName name="우수관수량산출" localSheetId="5">#REF!</definedName>
    <definedName name="우수관수량산출">#REF!</definedName>
    <definedName name="우수돈" localSheetId="5">#REF!</definedName>
    <definedName name="우수돈">#REF!</definedName>
    <definedName name="우수돈2" localSheetId="5">#REF!</definedName>
    <definedName name="우수돈2">#REF!</definedName>
    <definedName name="우수로연장" localSheetId="5">#REF!</definedName>
    <definedName name="우수로연장">#REF!</definedName>
    <definedName name="우수받이">#N/A</definedName>
    <definedName name="우수받이1" localSheetId="5">#REF!</definedName>
    <definedName name="우수받이1">#REF!</definedName>
    <definedName name="우수받이2" localSheetId="5">#REF!</definedName>
    <definedName name="우수받이2">#REF!</definedName>
    <definedName name="우수받이3" localSheetId="5">#REF!</definedName>
    <definedName name="우수받이3">#REF!</definedName>
    <definedName name="우수받이4" localSheetId="5">#REF!</definedName>
    <definedName name="우수받이4">#REF!</definedName>
    <definedName name="우수받이설치조서" localSheetId="5">#REF!</definedName>
    <definedName name="우수받이설치조서">#REF!</definedName>
    <definedName name="우수받이설치조서1" localSheetId="5">#REF!</definedName>
    <definedName name="우수받이설치조서1">#REF!</definedName>
    <definedName name="우수받이토공총집계표" localSheetId="5">#REF!</definedName>
    <definedName name="우수받이토공총집계표">#REF!</definedName>
    <definedName name="우수받이현황" localSheetId="5">[50]배수관연장조서!#REF!</definedName>
    <definedName name="우수받이현황">[50]배수관연장조서!#REF!</definedName>
    <definedName name="우오수공" hidden="1">{#N/A,#N/A,FALSE,"기안지";#N/A,#N/A,FALSE,"통신지"}</definedName>
    <definedName name="우우" localSheetId="5">#REF!</definedName>
    <definedName name="우우">#REF!</definedName>
    <definedName name="우일" localSheetId="5">#REF!</definedName>
    <definedName name="우일">#REF!</definedName>
    <definedName name="우절" localSheetId="5">#REF!</definedName>
    <definedName name="우절">#REF!</definedName>
    <definedName name="우편번호" localSheetId="5">#REF!</definedName>
    <definedName name="우편번호">#REF!</definedName>
    <definedName name="우ㅗ홓ㅇ" hidden="1">{#N/A,#N/A,FALSE,"조골재"}</definedName>
    <definedName name="우ㅝㄴ수2" localSheetId="5">#REF!</definedName>
    <definedName name="우ㅝㄴ수2">#REF!</definedName>
    <definedName name="운" localSheetId="5">#REF!</definedName>
    <definedName name="운">#REF!</definedName>
    <definedName name="운반" localSheetId="5">#REF!</definedName>
    <definedName name="운반">#REF!</definedName>
    <definedName name="운반2" localSheetId="5">#REF!</definedName>
    <definedName name="운반2">#REF!</definedName>
    <definedName name="운반거리" localSheetId="5">#REF!</definedName>
    <definedName name="운반거리">#REF!</definedName>
    <definedName name="운반경" localSheetId="5">#REF!</definedName>
    <definedName name="운반경">#REF!</definedName>
    <definedName name="운반구간" localSheetId="5">#REF!</definedName>
    <definedName name="운반구간">#REF!</definedName>
    <definedName name="운반노" localSheetId="5">#REF!</definedName>
    <definedName name="운반노">#REF!</definedName>
    <definedName name="운반노선" localSheetId="5">#REF!</definedName>
    <definedName name="운반노선">#REF!</definedName>
    <definedName name="운반량집계표" hidden="1">{#N/A,#N/A,FALSE,"전력간선"}</definedName>
    <definedName name="운반비" localSheetId="5">#REF!</definedName>
    <definedName name="운반비">#REF!</definedName>
    <definedName name="운반비_선택" localSheetId="5">#REF!</definedName>
    <definedName name="운반비_선택">#REF!</definedName>
    <definedName name="운반비1" localSheetId="5">#REF!</definedName>
    <definedName name="운반비1">#REF!</definedName>
    <definedName name="운반비경비10" localSheetId="5">#REF!</definedName>
    <definedName name="운반비경비10">#REF!</definedName>
    <definedName name="운반비경비15" localSheetId="5">#REF!</definedName>
    <definedName name="운반비경비15">#REF!</definedName>
    <definedName name="운반비경비20" localSheetId="5">#REF!</definedName>
    <definedName name="운반비경비20">#REF!</definedName>
    <definedName name="운반비경비25" localSheetId="5">#REF!</definedName>
    <definedName name="운반비경비25">#REF!</definedName>
    <definedName name="운반비경비30" localSheetId="5">#REF!</definedName>
    <definedName name="운반비경비30">#REF!</definedName>
    <definedName name="운반비노무비10" localSheetId="5">#REF!</definedName>
    <definedName name="운반비노무비10">#REF!</definedName>
    <definedName name="운반비노무비15" localSheetId="5">#REF!</definedName>
    <definedName name="운반비노무비15">#REF!</definedName>
    <definedName name="운반비노무비20" localSheetId="5">#REF!</definedName>
    <definedName name="운반비노무비20">#REF!</definedName>
    <definedName name="운반비노무비25" localSheetId="5">#REF!</definedName>
    <definedName name="운반비노무비25">#REF!</definedName>
    <definedName name="운반비노무비30" localSheetId="5">#REF!</definedName>
    <definedName name="운반비노무비30">#REF!</definedName>
    <definedName name="운반비재료비10" localSheetId="5">#REF!</definedName>
    <definedName name="운반비재료비10">#REF!</definedName>
    <definedName name="운반비재료비15" localSheetId="5">#REF!</definedName>
    <definedName name="운반비재료비15">#REF!</definedName>
    <definedName name="운반비재료비20" localSheetId="5">#REF!</definedName>
    <definedName name="운반비재료비20">#REF!</definedName>
    <definedName name="운반비재료비25" localSheetId="5">#REF!</definedName>
    <definedName name="운반비재료비25">#REF!</definedName>
    <definedName name="운반비재료비30" localSheetId="5">#REF!</definedName>
    <definedName name="운반비재료비30">#REF!</definedName>
    <definedName name="운반산출" localSheetId="5">#REF!</definedName>
    <definedName name="운반산출">#REF!</definedName>
    <definedName name="운반속도" localSheetId="5">#REF!</definedName>
    <definedName name="운반속도">#REF!</definedName>
    <definedName name="운반재" localSheetId="5">#REF!</definedName>
    <definedName name="운반재">#REF!</definedName>
    <definedName name="운반집계" hidden="1">{#N/A,#N/A,FALSE,"전력간선"}</definedName>
    <definedName name="운반집계표" hidden="1">{#N/A,#N/A,FALSE,"전력간선"}</definedName>
    <definedName name="운반차" localSheetId="5">#REF!</definedName>
    <definedName name="운반차">#REF!</definedName>
    <definedName name="운반차운전사" localSheetId="5">#REF!</definedName>
    <definedName name="운반차운전사">#REF!</definedName>
    <definedName name="운반차운전수" localSheetId="5">#REF!</definedName>
    <definedName name="운반차운전수">#REF!</definedName>
    <definedName name="운반총" localSheetId="5">#REF!</definedName>
    <definedName name="운반총">#REF!</definedName>
    <definedName name="운암" localSheetId="5">#REF!</definedName>
    <definedName name="운암">#REF!</definedName>
    <definedName name="운영비기타" localSheetId="5" hidden="1">#REF!</definedName>
    <definedName name="운영비기타" hidden="1">#REF!</definedName>
    <definedName name="운영비기타비용" localSheetId="5" hidden="1">#REF!</definedName>
    <definedName name="운영비기타비용" hidden="1">#REF!</definedName>
    <definedName name="운잔" localSheetId="5">#REF!</definedName>
    <definedName name="운잔">#REF!</definedName>
    <definedName name="운전" localSheetId="5">#REF!</definedName>
    <definedName name="운전">#REF!</definedName>
    <definedName name="운전1" localSheetId="5">#REF!</definedName>
    <definedName name="운전1">#REF!</definedName>
    <definedName name="운전2" localSheetId="5">#REF!</definedName>
    <definedName name="운전2">#REF!</definedName>
    <definedName name="운전3" localSheetId="5">#REF!</definedName>
    <definedName name="운전3">#REF!</definedName>
    <definedName name="운전4" localSheetId="5">#REF!</definedName>
    <definedName name="운전4">#REF!</definedName>
    <definedName name="운전5" localSheetId="5">#REF!</definedName>
    <definedName name="운전5">#REF!</definedName>
    <definedName name="운전기사" localSheetId="5">#REF!</definedName>
    <definedName name="운전기사">#REF!</definedName>
    <definedName name="운전사" localSheetId="5">#REF!</definedName>
    <definedName name="운전사">#REF!</definedName>
    <definedName name="운전사_기계" localSheetId="5">#REF!</definedName>
    <definedName name="운전사_기계">#REF!</definedName>
    <definedName name="운전사_기계001" localSheetId="5">#REF!</definedName>
    <definedName name="운전사_기계001">#REF!</definedName>
    <definedName name="운전사_기계002" localSheetId="5">#REF!</definedName>
    <definedName name="운전사_기계002">#REF!</definedName>
    <definedName name="운전사_기계011" localSheetId="5">#REF!</definedName>
    <definedName name="운전사_기계011">#REF!</definedName>
    <definedName name="운전사_기계012" localSheetId="5">#REF!</definedName>
    <definedName name="운전사_기계012">#REF!</definedName>
    <definedName name="운전사_기계982" localSheetId="5">#REF!</definedName>
    <definedName name="운전사_기계982">#REF!</definedName>
    <definedName name="운전사_기계991" localSheetId="5">#REF!</definedName>
    <definedName name="운전사_기계991">#REF!</definedName>
    <definedName name="운전사_기계992" localSheetId="5">#REF!</definedName>
    <definedName name="운전사_기계992">#REF!</definedName>
    <definedName name="운전사_운반" localSheetId="5">#REF!</definedName>
    <definedName name="운전사_운반">#REF!</definedName>
    <definedName name="운전사_운반차" localSheetId="5">#REF!</definedName>
    <definedName name="운전사_운반차">#REF!</definedName>
    <definedName name="운전사_운반차001" localSheetId="5">#REF!</definedName>
    <definedName name="운전사_운반차001">#REF!</definedName>
    <definedName name="운전사_운반차002" localSheetId="5">#REF!</definedName>
    <definedName name="운전사_운반차002">#REF!</definedName>
    <definedName name="운전사_운반차011" localSheetId="5">#REF!</definedName>
    <definedName name="운전사_운반차011">#REF!</definedName>
    <definedName name="운전사_운반차012" localSheetId="5">#REF!</definedName>
    <definedName name="운전사_운반차012">#REF!</definedName>
    <definedName name="운전사_운반차982" localSheetId="5">#REF!</definedName>
    <definedName name="운전사_운반차982">#REF!</definedName>
    <definedName name="운전사_운반차991" localSheetId="5">#REF!</definedName>
    <definedName name="운전사_운반차991">#REF!</definedName>
    <definedName name="운전사_운반차992" localSheetId="5">#REF!</definedName>
    <definedName name="운전사_운반차992">#REF!</definedName>
    <definedName name="운전사기계" localSheetId="5">#REF!</definedName>
    <definedName name="운전사기계">#REF!</definedName>
    <definedName name="운전사운반차" localSheetId="5">#REF!</definedName>
    <definedName name="운전사운반차">#REF!</definedName>
    <definedName name="운전수" localSheetId="5">#REF!</definedName>
    <definedName name="운전수">#REF!</definedName>
    <definedName name="운전조" localSheetId="5">#REF!</definedName>
    <definedName name="운전조">#REF!</definedName>
    <definedName name="운전조수" localSheetId="5">#REF!</definedName>
    <definedName name="운전조수">#REF!</definedName>
    <definedName name="운진" localSheetId="5">#REF!</definedName>
    <definedName name="운진">#REF!</definedName>
    <definedName name="운호1호" localSheetId="5">#REF!</definedName>
    <definedName name="운호1호">#REF!</definedName>
    <definedName name="운호2호" localSheetId="5">#REF!</definedName>
    <definedName name="운호2호">#REF!</definedName>
    <definedName name="운호3호" localSheetId="5">#REF!</definedName>
    <definedName name="운호3호">#REF!</definedName>
    <definedName name="울사" localSheetId="5">#REF!</definedName>
    <definedName name="울사">#REF!</definedName>
    <definedName name="울산" localSheetId="5">#REF!</definedName>
    <definedName name="울산">#REF!</definedName>
    <definedName name="울운" localSheetId="5">#REF!</definedName>
    <definedName name="울운">#REF!</definedName>
    <definedName name="울타리" localSheetId="5">#REF!</definedName>
    <definedName name="울타리">#REF!</definedName>
    <definedName name="움움" localSheetId="5">#REF!</definedName>
    <definedName name="움움">#REF!</definedName>
    <definedName name="웅벽깨기2">[0]!웅벽깨기2</definedName>
    <definedName name="워" localSheetId="5">#REF!</definedName>
    <definedName name="워">#REF!</definedName>
    <definedName name="원" localSheetId="5">#REF!</definedName>
    <definedName name="원">#REF!</definedName>
    <definedName name="원_가_계_산_서" localSheetId="5">#REF!</definedName>
    <definedName name="원_가_계_산_서">#REF!</definedName>
    <definedName name="원가" localSheetId="5">#REF!</definedName>
    <definedName name="원가">#REF!</definedName>
    <definedName name="원가1">#N/A</definedName>
    <definedName name="원가2안" hidden="1">{#N/A,#N/A,FALSE,"운반시간"}</definedName>
    <definedName name="원가3" localSheetId="5">BlankMacro1</definedName>
    <definedName name="원가3">BlankMacro1</definedName>
    <definedName name="원가가가가가가" localSheetId="5">#REF!</definedName>
    <definedName name="원가가가가가가">#REF!</definedName>
    <definedName name="원가계" localSheetId="5">#REF!</definedName>
    <definedName name="원가계">#REF!</definedName>
    <definedName name="원가계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[0]!원가계산</definedName>
    <definedName name="원가계산1" localSheetId="5">#REF!</definedName>
    <definedName name="원가계산1">#REF!</definedName>
    <definedName name="원가계산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명" localSheetId="5">#REF!</definedName>
    <definedName name="원가계산명">#REF!</definedName>
    <definedName name="원가계산서" localSheetId="5">#REF!</definedName>
    <definedName name="원가계산서">#REF!</definedName>
    <definedName name="원가계산서2" localSheetId="5">#REF!</definedName>
    <definedName name="원가계산서2">#REF!</definedName>
    <definedName name="원가계산선갑지" localSheetId="5">#REF!</definedName>
    <definedName name="원가계산선갑지">#REF!</definedName>
    <definedName name="원가계산창">[0]!원가계산창</definedName>
    <definedName name="원가계신" localSheetId="5">#REF!</definedName>
    <definedName name="원가계신">#REF!</definedName>
    <definedName name="원가교정" hidden="1">{#N/A,#N/A,FALSE,"전열산출서"}</definedName>
    <definedName name="원가분석" hidden="1">{#N/A,#N/A,FALSE,"손익표지";#N/A,#N/A,FALSE,"손익계산";#N/A,#N/A,FALSE,"일반관리비";#N/A,#N/A,FALSE,"영업외수익";#N/A,#N/A,FALSE,"영업외비용";#N/A,#N/A,FALSE,"매출액";#N/A,#N/A,FALSE,"요약손익";#N/A,#N/A,FALSE,"요약대차";#N/A,#N/A,FALSE,"매출채권현황";#N/A,#N/A,FALSE,"매출채권명세"}</definedName>
    <definedName name="원가수정" hidden="1">{#N/A,#N/A,FALSE,"전열산출서"}</definedName>
    <definedName name="원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각계ㅅ산" localSheetId="5">#REF!</definedName>
    <definedName name="원각계ㅅ산">#REF!</definedName>
    <definedName name="원금" localSheetId="5">#REF!</definedName>
    <definedName name="원금">#REF!</definedName>
    <definedName name="원기경" localSheetId="5">#REF!</definedName>
    <definedName name="원기경">#REF!</definedName>
    <definedName name="원기기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노" localSheetId="5">#REF!</definedName>
    <definedName name="원기노">#REF!</definedName>
    <definedName name="원기재" localSheetId="5">#REF!</definedName>
    <definedName name="원기재">#REF!</definedName>
    <definedName name="원남내역" localSheetId="5" hidden="1">#REF!</definedName>
    <definedName name="원남내역" hidden="1">#REF!</definedName>
    <definedName name="원단가" localSheetId="5">#REF!</definedName>
    <definedName name="원단가">#REF!</definedName>
    <definedName name="원동12" localSheetId="5">#REF!</definedName>
    <definedName name="원동12">#REF!</definedName>
    <definedName name="원동2" localSheetId="5">#REF!</definedName>
    <definedName name="원동2">#REF!</definedName>
    <definedName name="원복경" localSheetId="5">#REF!</definedName>
    <definedName name="원복경">#REF!</definedName>
    <definedName name="원복노" localSheetId="5">#REF!</definedName>
    <definedName name="원복노">#REF!</definedName>
    <definedName name="원복재" localSheetId="5">#REF!</definedName>
    <definedName name="원복재">#REF!</definedName>
    <definedName name="원본" localSheetId="5">#REF!</definedName>
    <definedName name="원본">#REF!</definedName>
    <definedName name="원상경" localSheetId="5">#REF!</definedName>
    <definedName name="원상경">#REF!</definedName>
    <definedName name="원상노" localSheetId="5">#REF!</definedName>
    <definedName name="원상노">#REF!</definedName>
    <definedName name="원상재" localSheetId="5">#REF!</definedName>
    <definedName name="원상재">#REF!</definedName>
    <definedName name="원설계" localSheetId="5">#REF!</definedName>
    <definedName name="원설계">#REF!</definedName>
    <definedName name="원수" localSheetId="5">#REF!</definedName>
    <definedName name="원수">#REF!</definedName>
    <definedName name="원심하중" localSheetId="5">#REF!</definedName>
    <definedName name="원심하중">#REF!</definedName>
    <definedName name="원아경" localSheetId="5">#REF!</definedName>
    <definedName name="원아경">#REF!</definedName>
    <definedName name="원아노" localSheetId="5">#REF!</definedName>
    <definedName name="원아노">#REF!</definedName>
    <definedName name="원아재" localSheetId="5">#REF!</definedName>
    <definedName name="원아재">#REF!</definedName>
    <definedName name="원오" localSheetId="5">#REF!</definedName>
    <definedName name="원오">#REF!</definedName>
    <definedName name="원운1호" localSheetId="5">#REF!</definedName>
    <definedName name="원운1호">#REF!</definedName>
    <definedName name="원운2호" localSheetId="5">#REF!</definedName>
    <definedName name="원운2호">#REF!</definedName>
    <definedName name="원자력계장공" localSheetId="5">#REF!</definedName>
    <definedName name="원자력계장공">#REF!</definedName>
    <definedName name="원자력계장공001" localSheetId="5">#REF!</definedName>
    <definedName name="원자력계장공001">#REF!</definedName>
    <definedName name="원자력계장공002" localSheetId="5">#REF!</definedName>
    <definedName name="원자력계장공002">#REF!</definedName>
    <definedName name="원자력계장공011" localSheetId="5">#REF!</definedName>
    <definedName name="원자력계장공011">#REF!</definedName>
    <definedName name="원자력계장공012" localSheetId="5">#REF!</definedName>
    <definedName name="원자력계장공012">#REF!</definedName>
    <definedName name="원자력계장공982" localSheetId="5">#REF!</definedName>
    <definedName name="원자력계장공982">#REF!</definedName>
    <definedName name="원자력계장공991" localSheetId="5">#REF!</definedName>
    <definedName name="원자력계장공991">#REF!</definedName>
    <definedName name="원자력계장공992" localSheetId="5">#REF!</definedName>
    <definedName name="원자력계장공992">#REF!</definedName>
    <definedName name="원자력기계설치공" localSheetId="5">#REF!</definedName>
    <definedName name="원자력기계설치공">#REF!</definedName>
    <definedName name="원자력기계설치공001" localSheetId="5">#REF!</definedName>
    <definedName name="원자력기계설치공001">#REF!</definedName>
    <definedName name="원자력기계설치공002" localSheetId="5">#REF!</definedName>
    <definedName name="원자력기계설치공002">#REF!</definedName>
    <definedName name="원자력기계설치공011" localSheetId="5">#REF!</definedName>
    <definedName name="원자력기계설치공011">#REF!</definedName>
    <definedName name="원자력기계설치공012" localSheetId="5">#REF!</definedName>
    <definedName name="원자력기계설치공012">#REF!</definedName>
    <definedName name="원자력기계설치공982" localSheetId="5">#REF!</definedName>
    <definedName name="원자력기계설치공982">#REF!</definedName>
    <definedName name="원자력기계설치공991" localSheetId="5">#REF!</definedName>
    <definedName name="원자력기계설치공991">#REF!</definedName>
    <definedName name="원자력기계설치공992" localSheetId="5">#REF!</definedName>
    <definedName name="원자력기계설치공992">#REF!</definedName>
    <definedName name="원자력기술자" localSheetId="5">#REF!</definedName>
    <definedName name="원자력기술자">#REF!</definedName>
    <definedName name="원자력기술자001" localSheetId="5">#REF!</definedName>
    <definedName name="원자력기술자001">#REF!</definedName>
    <definedName name="원자력기술자002" localSheetId="5">#REF!</definedName>
    <definedName name="원자력기술자002">#REF!</definedName>
    <definedName name="원자력기술자011" localSheetId="5">#REF!</definedName>
    <definedName name="원자력기술자011">#REF!</definedName>
    <definedName name="원자력기술자012" localSheetId="5">#REF!</definedName>
    <definedName name="원자력기술자012">#REF!</definedName>
    <definedName name="원자력기술자982" localSheetId="5">#REF!</definedName>
    <definedName name="원자력기술자982">#REF!</definedName>
    <definedName name="원자력기술자991" localSheetId="5">#REF!</definedName>
    <definedName name="원자력기술자991">#REF!</definedName>
    <definedName name="원자력기술자992" localSheetId="5">#REF!</definedName>
    <definedName name="원자력기술자992">#REF!</definedName>
    <definedName name="원자력덕트공" localSheetId="5">#REF!</definedName>
    <definedName name="원자력덕트공">#REF!</definedName>
    <definedName name="원자력덕트공001" localSheetId="5">#REF!</definedName>
    <definedName name="원자력덕트공001">#REF!</definedName>
    <definedName name="원자력덕트공002" localSheetId="5">#REF!</definedName>
    <definedName name="원자력덕트공002">#REF!</definedName>
    <definedName name="원자력덕트공011" localSheetId="5">#REF!</definedName>
    <definedName name="원자력덕트공011">#REF!</definedName>
    <definedName name="원자력덕트공012" localSheetId="5">#REF!</definedName>
    <definedName name="원자력덕트공012">#REF!</definedName>
    <definedName name="원자력덕트공982" localSheetId="5">#REF!</definedName>
    <definedName name="원자력덕트공982">#REF!</definedName>
    <definedName name="원자력덕트공991" localSheetId="5">#REF!</definedName>
    <definedName name="원자력덕트공991">#REF!</definedName>
    <definedName name="원자력덕트공992" localSheetId="5">#REF!</definedName>
    <definedName name="원자력덕트공992">#REF!</definedName>
    <definedName name="원자력배관공" localSheetId="5">#REF!</definedName>
    <definedName name="원자력배관공">#REF!</definedName>
    <definedName name="원자력배관공001" localSheetId="5">#REF!</definedName>
    <definedName name="원자력배관공001">#REF!</definedName>
    <definedName name="원자력배관공002" localSheetId="5">#REF!</definedName>
    <definedName name="원자력배관공002">#REF!</definedName>
    <definedName name="원자력배관공011" localSheetId="5">#REF!</definedName>
    <definedName name="원자력배관공011">#REF!</definedName>
    <definedName name="원자력배관공012" localSheetId="5">#REF!</definedName>
    <definedName name="원자력배관공012">#REF!</definedName>
    <definedName name="원자력배관공982" localSheetId="5">#REF!</definedName>
    <definedName name="원자력배관공982">#REF!</definedName>
    <definedName name="원자력배관공991" localSheetId="5">#REF!</definedName>
    <definedName name="원자력배관공991">#REF!</definedName>
    <definedName name="원자력배관공992" localSheetId="5">#REF!</definedName>
    <definedName name="원자력배관공992">#REF!</definedName>
    <definedName name="원자력보온공" localSheetId="5">#REF!</definedName>
    <definedName name="원자력보온공">#REF!</definedName>
    <definedName name="원자력보온공001" localSheetId="5">#REF!</definedName>
    <definedName name="원자력보온공001">#REF!</definedName>
    <definedName name="원자력보온공002" localSheetId="5">#REF!</definedName>
    <definedName name="원자력보온공002">#REF!</definedName>
    <definedName name="원자력보온공011" localSheetId="5">#REF!</definedName>
    <definedName name="원자력보온공011">#REF!</definedName>
    <definedName name="원자력보온공012" localSheetId="5">#REF!</definedName>
    <definedName name="원자력보온공012">#REF!</definedName>
    <definedName name="원자력보온공982" localSheetId="5">#REF!</definedName>
    <definedName name="원자력보온공982">#REF!</definedName>
    <definedName name="원자력보온공991" localSheetId="5">#REF!</definedName>
    <definedName name="원자력보온공991">#REF!</definedName>
    <definedName name="원자력보온공992" localSheetId="5">#REF!</definedName>
    <definedName name="원자력보온공992">#REF!</definedName>
    <definedName name="원자력용접공" localSheetId="5">#REF!</definedName>
    <definedName name="원자력용접공">#REF!</definedName>
    <definedName name="원자력용접공001" localSheetId="5">#REF!</definedName>
    <definedName name="원자력용접공001">#REF!</definedName>
    <definedName name="원자력용접공002" localSheetId="5">#REF!</definedName>
    <definedName name="원자력용접공002">#REF!</definedName>
    <definedName name="원자력용접공011" localSheetId="5">#REF!</definedName>
    <definedName name="원자력용접공011">#REF!</definedName>
    <definedName name="원자력용접공012" localSheetId="5">#REF!</definedName>
    <definedName name="원자력용접공012">#REF!</definedName>
    <definedName name="원자력용접공982" localSheetId="5">#REF!</definedName>
    <definedName name="원자력용접공982">#REF!</definedName>
    <definedName name="원자력용접공991" localSheetId="5">#REF!</definedName>
    <definedName name="원자력용접공991">#REF!</definedName>
    <definedName name="원자력용접공992" localSheetId="5">#REF!</definedName>
    <definedName name="원자력용접공992">#REF!</definedName>
    <definedName name="원자력제관공" localSheetId="5">#REF!</definedName>
    <definedName name="원자력제관공">#REF!</definedName>
    <definedName name="원자력제관공001" localSheetId="5">#REF!</definedName>
    <definedName name="원자력제관공001">#REF!</definedName>
    <definedName name="원자력제관공002" localSheetId="5">#REF!</definedName>
    <definedName name="원자력제관공002">#REF!</definedName>
    <definedName name="원자력제관공011" localSheetId="5">#REF!</definedName>
    <definedName name="원자력제관공011">#REF!</definedName>
    <definedName name="원자력제관공012" localSheetId="5">#REF!</definedName>
    <definedName name="원자력제관공012">#REF!</definedName>
    <definedName name="원자력제관공982" localSheetId="5">#REF!</definedName>
    <definedName name="원자력제관공982">#REF!</definedName>
    <definedName name="원자력제관공991" localSheetId="5">#REF!</definedName>
    <definedName name="원자력제관공991">#REF!</definedName>
    <definedName name="원자력제관공992" localSheetId="5">#REF!</definedName>
    <definedName name="원자력제관공992">#REF!</definedName>
    <definedName name="원자력직공" localSheetId="5">#REF!</definedName>
    <definedName name="원자력직공">#REF!</definedName>
    <definedName name="원자력케이블전공" localSheetId="5">#REF!</definedName>
    <definedName name="원자력케이블전공">#REF!</definedName>
    <definedName name="원자력케이블전공001" localSheetId="5">#REF!</definedName>
    <definedName name="원자력케이블전공001">#REF!</definedName>
    <definedName name="원자력케이블전공002" localSheetId="5">#REF!</definedName>
    <definedName name="원자력케이블전공002">#REF!</definedName>
    <definedName name="원자력케이블전공011" localSheetId="5">#REF!</definedName>
    <definedName name="원자력케이블전공011">#REF!</definedName>
    <definedName name="원자력케이블전공012" localSheetId="5">#REF!</definedName>
    <definedName name="원자력케이블전공012">#REF!</definedName>
    <definedName name="원자력케이블전공982" localSheetId="5">#REF!</definedName>
    <definedName name="원자력케이블전공982">#REF!</definedName>
    <definedName name="원자력케이블전공991" localSheetId="5">#REF!</definedName>
    <definedName name="원자력케이블전공991">#REF!</definedName>
    <definedName name="원자력케이블전공992" localSheetId="5">#REF!</definedName>
    <definedName name="원자력케이블전공992">#REF!</definedName>
    <definedName name="원자력특별인부" localSheetId="5">#REF!</definedName>
    <definedName name="원자력특별인부">#REF!</definedName>
    <definedName name="원자력특별인부001" localSheetId="5">#REF!</definedName>
    <definedName name="원자력특별인부001">#REF!</definedName>
    <definedName name="원자력특별인부002" localSheetId="5">#REF!</definedName>
    <definedName name="원자력특별인부002">#REF!</definedName>
    <definedName name="원자력특별인부011" localSheetId="5">#REF!</definedName>
    <definedName name="원자력특별인부011">#REF!</definedName>
    <definedName name="원자력특별인부012" localSheetId="5">#REF!</definedName>
    <definedName name="원자력특별인부012">#REF!</definedName>
    <definedName name="원자력특별인부982" localSheetId="5">#REF!</definedName>
    <definedName name="원자력특별인부982">#REF!</definedName>
    <definedName name="원자력특별인부991" localSheetId="5">#REF!</definedName>
    <definedName name="원자력특별인부991">#REF!</definedName>
    <definedName name="원자력특별인부992" localSheetId="5">#REF!</definedName>
    <definedName name="원자력특별인부992">#REF!</definedName>
    <definedName name="원자력품질관리사" localSheetId="5">#REF!</definedName>
    <definedName name="원자력품질관리사">#REF!</definedName>
    <definedName name="원자력품질관리사001" localSheetId="5">#REF!</definedName>
    <definedName name="원자력품질관리사001">#REF!</definedName>
    <definedName name="원자력품질관리사002" localSheetId="5">#REF!</definedName>
    <definedName name="원자력품질관리사002">#REF!</definedName>
    <definedName name="원자력품질관리사011" localSheetId="5">#REF!</definedName>
    <definedName name="원자력품질관리사011">#REF!</definedName>
    <definedName name="원자력품질관리사012" localSheetId="5">#REF!</definedName>
    <definedName name="원자력품질관리사012">#REF!</definedName>
    <definedName name="원자력품질관리사982" localSheetId="5">#REF!</definedName>
    <definedName name="원자력품질관리사982">#REF!</definedName>
    <definedName name="원자력품질관리사991" localSheetId="5">#REF!</definedName>
    <definedName name="원자력품질관리사991">#REF!</definedName>
    <definedName name="원자력품질관리사992" localSheetId="5">#REF!</definedName>
    <definedName name="원자력품질관리사992">#REF!</definedName>
    <definedName name="원자력플랜트전공" localSheetId="5">#REF!</definedName>
    <definedName name="원자력플랜트전공">#REF!</definedName>
    <definedName name="원자력플랜트전공001" localSheetId="5">#REF!</definedName>
    <definedName name="원자력플랜트전공001">#REF!</definedName>
    <definedName name="원자력플랜트전공002" localSheetId="5">#REF!</definedName>
    <definedName name="원자력플랜트전공002">#REF!</definedName>
    <definedName name="원자력플랜트전공011" localSheetId="5">#REF!</definedName>
    <definedName name="원자력플랜트전공011">#REF!</definedName>
    <definedName name="원자력플랜트전공012" localSheetId="5">#REF!</definedName>
    <definedName name="원자력플랜트전공012">#REF!</definedName>
    <definedName name="원자력플랜트전공982" localSheetId="5">#REF!</definedName>
    <definedName name="원자력플랜트전공982">#REF!</definedName>
    <definedName name="원자력플랜트전공991" localSheetId="5">#REF!</definedName>
    <definedName name="원자력플랜트전공991">#REF!</definedName>
    <definedName name="원자력플랜트전공992" localSheetId="5">#REF!</definedName>
    <definedName name="원자력플랜트전공992">#REF!</definedName>
    <definedName name="원지경" localSheetId="5">#REF!</definedName>
    <definedName name="원지경">#REF!</definedName>
    <definedName name="원지노" localSheetId="5">#REF!</definedName>
    <definedName name="원지노">#REF!</definedName>
    <definedName name="원지반경" localSheetId="5">#REF!</definedName>
    <definedName name="원지반경">#REF!</definedName>
    <definedName name="원지반노" localSheetId="5">#REF!</definedName>
    <definedName name="원지반노">#REF!</definedName>
    <definedName name="원지반다짐" localSheetId="5">#REF!</definedName>
    <definedName name="원지반다짐">#REF!</definedName>
    <definedName name="원지반재" localSheetId="5">#REF!</definedName>
    <definedName name="원지반재">#REF!</definedName>
    <definedName name="원지재" localSheetId="5">#REF!</definedName>
    <definedName name="원지재">#REF!</definedName>
    <definedName name="원파고라노" localSheetId="5">#REF!</definedName>
    <definedName name="원파고라노">#REF!</definedName>
    <definedName name="원파고라재" localSheetId="5">#REF!</definedName>
    <definedName name="원파고라재">#REF!</definedName>
    <definedName name="원형" localSheetId="5">#REF!</definedName>
    <definedName name="원형">#REF!</definedName>
    <definedName name="원형1" localSheetId="5">#REF!</definedName>
    <definedName name="원형1">#REF!</definedName>
    <definedName name="원형2" localSheetId="5">#REF!</definedName>
    <definedName name="원형2">#REF!</definedName>
    <definedName name="원형3호맨홀" localSheetId="5">#REF!</definedName>
    <definedName name="원형3호맨홀">#REF!</definedName>
    <definedName name="원형3회" localSheetId="5">#REF!</definedName>
    <definedName name="원형3회">#REF!</definedName>
    <definedName name="원형4회" localSheetId="5">#REF!</definedName>
    <definedName name="원형4회">#REF!</definedName>
    <definedName name="원형강재거푸집" localSheetId="5">#REF!</definedName>
    <definedName name="원형강재거푸집">#REF!</definedName>
    <definedName name="원형거푸집" localSheetId="5">#REF!</definedName>
    <definedName name="원형거푸집">#REF!</definedName>
    <definedName name="원형굴착" localSheetId="5">#REF!</definedName>
    <definedName name="원형굴착">#REF!</definedName>
    <definedName name="원형변실관경" localSheetId="5">#REF!</definedName>
    <definedName name="원형변실관경">#REF!</definedName>
    <definedName name="원형철재거푸집" localSheetId="5">#REF!</definedName>
    <definedName name="원형철재거푸집">#REF!</definedName>
    <definedName name="월" localSheetId="5">#REF!</definedName>
    <definedName name="월">#REF!</definedName>
    <definedName name="월별" localSheetId="5">#REF!</definedName>
    <definedName name="월별">#REF!</definedName>
    <definedName name="웨브높이" localSheetId="5">#REF!</definedName>
    <definedName name="웨브높이">#REF!</definedName>
    <definedName name="웨브두께" localSheetId="5">#REF!</definedName>
    <definedName name="웨브두께">#REF!</definedName>
    <definedName name="웨지핀" localSheetId="5">#REF!</definedName>
    <definedName name="웨지핀">#REF!</definedName>
    <definedName name="위" localSheetId="5">#REF!</definedName>
    <definedName name="위">#REF!</definedName>
    <definedName name="위___생___공" localSheetId="5">#REF!</definedName>
    <definedName name="위___생___공">#REF!</definedName>
    <definedName name="위1" localSheetId="5">#REF!</definedName>
    <definedName name="위1">#REF!</definedName>
    <definedName name="위락경관" localSheetId="5">#REF!</definedName>
    <definedName name="위락경관">#REF!</definedName>
    <definedName name="위병면회소" localSheetId="5">#REF!</definedName>
    <definedName name="위병면회소">#REF!</definedName>
    <definedName name="위생공" localSheetId="5">#REF!</definedName>
    <definedName name="위생공">#REF!</definedName>
    <definedName name="위생공001" localSheetId="5">#REF!</definedName>
    <definedName name="위생공001">#REF!</definedName>
    <definedName name="위생공002" localSheetId="5">#REF!</definedName>
    <definedName name="위생공002">#REF!</definedName>
    <definedName name="위생공011" localSheetId="5">#REF!</definedName>
    <definedName name="위생공011">#REF!</definedName>
    <definedName name="위생공012" localSheetId="5">#REF!</definedName>
    <definedName name="위생공012">#REF!</definedName>
    <definedName name="위생공982" localSheetId="5">#REF!</definedName>
    <definedName name="위생공982">#REF!</definedName>
    <definedName name="위생공991" localSheetId="5">#REF!</definedName>
    <definedName name="위생공991">#REF!</definedName>
    <definedName name="위생공992" localSheetId="5">#REF!</definedName>
    <definedName name="위생공992">#REF!</definedName>
    <definedName name="위생보건" localSheetId="5">#REF!</definedName>
    <definedName name="위생보건">#REF!</definedName>
    <definedName name="위치" localSheetId="5">#REF!</definedName>
    <definedName name="위치">#REF!</definedName>
    <definedName name="위치2" localSheetId="5">#REF!</definedName>
    <definedName name="위치2">#REF!</definedName>
    <definedName name="위치조서" localSheetId="5">#REF!</definedName>
    <definedName name="위치조서">#REF!</definedName>
    <definedName name="윈치경" localSheetId="5">#REF!</definedName>
    <definedName name="윈치경">#REF!</definedName>
    <definedName name="윈치노" localSheetId="5">#REF!</definedName>
    <definedName name="윈치노">#REF!</definedName>
    <definedName name="윈치재" localSheetId="5">#REF!</definedName>
    <definedName name="윈치재">#REF!</definedName>
    <definedName name="윗몸일으키기" localSheetId="5">#REF!</definedName>
    <definedName name="윗몸일으키기">#REF!</definedName>
    <definedName name="윗변" localSheetId="5">#REF!</definedName>
    <definedName name="윗변">#REF!</definedName>
    <definedName name="윗변1" localSheetId="5">#REF!</definedName>
    <definedName name="윗변1">#REF!</definedName>
    <definedName name="윗변2" localSheetId="5">#REF!</definedName>
    <definedName name="윗변2">#REF!</definedName>
    <definedName name="윙비트6" localSheetId="5">#REF!</definedName>
    <definedName name="윙비트6">#REF!</definedName>
    <definedName name="윙카" localSheetId="5">#REF!</definedName>
    <definedName name="윙카">#REF!</definedName>
    <definedName name="유" localSheetId="5">BlankMacro1</definedName>
    <definedName name="유">BlankMacro1</definedName>
    <definedName name="유___리___공" localSheetId="5">#REF!</definedName>
    <definedName name="유___리___공">#REF!</definedName>
    <definedName name="유기질" localSheetId="5">#REF!</definedName>
    <definedName name="유기질">#REF!</definedName>
    <definedName name="유량계심도" localSheetId="5">#REF!</definedName>
    <definedName name="유량계심도">#REF!</definedName>
    <definedName name="유량계잔토" localSheetId="5">#REF!</definedName>
    <definedName name="유량계잔토">#REF!</definedName>
    <definedName name="유량계폭" localSheetId="5">#REF!</definedName>
    <definedName name="유량계폭">#REF!</definedName>
    <definedName name="유량계하단" localSheetId="5">#REF!</definedName>
    <definedName name="유량계하단">#REF!</definedName>
    <definedName name="유리A소계" localSheetId="5">#REF!</definedName>
    <definedName name="유리A소계">#REF!</definedName>
    <definedName name="유리B소계" localSheetId="5">#REF!</definedName>
    <definedName name="유리B소계">#REF!</definedName>
    <definedName name="유리경비" localSheetId="5">#REF!</definedName>
    <definedName name="유리경비">#REF!</definedName>
    <definedName name="유리공" localSheetId="5">#REF!</definedName>
    <definedName name="유리공">#REF!</definedName>
    <definedName name="유리공001" localSheetId="5">#REF!</definedName>
    <definedName name="유리공001">#REF!</definedName>
    <definedName name="유리공002" localSheetId="5">#REF!</definedName>
    <definedName name="유리공002">#REF!</definedName>
    <definedName name="유리공011" localSheetId="5">#REF!</definedName>
    <definedName name="유리공011">#REF!</definedName>
    <definedName name="유리공012" localSheetId="5">#REF!</definedName>
    <definedName name="유리공012">#REF!</definedName>
    <definedName name="유리공982" localSheetId="5">#REF!</definedName>
    <definedName name="유리공982">#REF!</definedName>
    <definedName name="유리공991" localSheetId="5">#REF!</definedName>
    <definedName name="유리공991">#REF!</definedName>
    <definedName name="유리공992" localSheetId="5">#REF!</definedName>
    <definedName name="유리공992">#REF!</definedName>
    <definedName name="유리공사" localSheetId="5">#REF!</definedName>
    <definedName name="유리공사">#REF!</definedName>
    <definedName name="유리노" localSheetId="5">#REF!</definedName>
    <definedName name="유리노">#REF!</definedName>
    <definedName name="유리노무" localSheetId="5">#REF!</definedName>
    <definedName name="유리노무">#REF!</definedName>
    <definedName name="유리알버드" localSheetId="5">#REF!</definedName>
    <definedName name="유리알버드">#REF!</definedName>
    <definedName name="유리알비드" localSheetId="5">#REF!</definedName>
    <definedName name="유리알비드">#REF!</definedName>
    <definedName name="유리재" localSheetId="5">#REF!</definedName>
    <definedName name="유리재">#REF!</definedName>
    <definedName name="유리재료" localSheetId="5">#REF!</definedName>
    <definedName name="유리재료">#REF!</definedName>
    <definedName name="유무" localSheetId="5">#REF!</definedName>
    <definedName name="유무">#REF!</definedName>
    <definedName name="유미애" localSheetId="5">BlankMacro1</definedName>
    <definedName name="유미애">BlankMacro1</definedName>
    <definedName name="유사복구" localSheetId="5">#REF!</definedName>
    <definedName name="유사복구">#REF!</definedName>
    <definedName name="유상진" localSheetId="5">#REF!</definedName>
    <definedName name="유상진">#REF!</definedName>
    <definedName name="유수동식물" localSheetId="5">#REF!</definedName>
    <definedName name="유수동식물">#REF!</definedName>
    <definedName name="유압식립퍼19경비" localSheetId="5">#REF!</definedName>
    <definedName name="유압식립퍼19경비">#REF!</definedName>
    <definedName name="유압식립퍼19계" localSheetId="5">#REF!</definedName>
    <definedName name="유압식립퍼19계">#REF!</definedName>
    <definedName name="유압식립퍼19노무비" localSheetId="5">#REF!</definedName>
    <definedName name="유압식립퍼19노무비">#REF!</definedName>
    <definedName name="유압식립퍼19재료비" localSheetId="5">#REF!</definedName>
    <definedName name="유압식립퍼19재료비">#REF!</definedName>
    <definedName name="유압식립퍼32경비" localSheetId="5">#REF!</definedName>
    <definedName name="유압식립퍼32경비">#REF!</definedName>
    <definedName name="유압식립퍼32계" localSheetId="5">#REF!</definedName>
    <definedName name="유압식립퍼32계">#REF!</definedName>
    <definedName name="유압식립퍼32노무비" localSheetId="5">#REF!</definedName>
    <definedName name="유압식립퍼32노무비">#REF!</definedName>
    <definedName name="유압식립퍼32재료비" localSheetId="5">#REF!</definedName>
    <definedName name="유압식립퍼32재료비">#REF!</definedName>
    <definedName name="유압식백호우0.2경비" localSheetId="5">#REF!</definedName>
    <definedName name="유압식백호우0.2경비">#REF!</definedName>
    <definedName name="유압식백호우0.2계" localSheetId="5">#REF!</definedName>
    <definedName name="유압식백호우0.2계">#REF!</definedName>
    <definedName name="유압식백호우0.2노무비" localSheetId="5">#REF!</definedName>
    <definedName name="유압식백호우0.2노무비">#REF!</definedName>
    <definedName name="유압식백호우0.2재료비" localSheetId="5">#REF!</definedName>
    <definedName name="유압식백호우0.2재료비">#REF!</definedName>
    <definedName name="유압식백호우0.4경비" localSheetId="5">#REF!</definedName>
    <definedName name="유압식백호우0.4경비">#REF!</definedName>
    <definedName name="유압식백호우0.4계" localSheetId="5">#REF!</definedName>
    <definedName name="유압식백호우0.4계">#REF!</definedName>
    <definedName name="유압식백호우0.4노무비" localSheetId="5">#REF!</definedName>
    <definedName name="유압식백호우0.4노무비">#REF!</definedName>
    <definedName name="유압식백호우0.4재료비" localSheetId="5">#REF!</definedName>
    <definedName name="유압식백호우0.4재료비">#REF!</definedName>
    <definedName name="유압식백호우0.7경비" localSheetId="5">#REF!</definedName>
    <definedName name="유압식백호우0.7경비">#REF!</definedName>
    <definedName name="유압식백호우0.7계" localSheetId="5">#REF!</definedName>
    <definedName name="유압식백호우0.7계">#REF!</definedName>
    <definedName name="유압식백호우0.7노무비" localSheetId="5">#REF!</definedName>
    <definedName name="유압식백호우0.7노무비">#REF!</definedName>
    <definedName name="유압식백호우0.7재료비" localSheetId="5">#REF!</definedName>
    <definedName name="유압식백호우0.7재료비">#REF!</definedName>
    <definedName name="유압식백호우02경비" localSheetId="5">#REF!</definedName>
    <definedName name="유압식백호우02경비">#REF!</definedName>
    <definedName name="유압식백호우02노무비" localSheetId="5">#REF!</definedName>
    <definedName name="유압식백호우02노무비">#REF!</definedName>
    <definedName name="유압식백호우02재료비" localSheetId="5">#REF!</definedName>
    <definedName name="유압식백호우02재료비">#REF!</definedName>
    <definedName name="유압식백호우1.0경비" localSheetId="5">#REF!</definedName>
    <definedName name="유압식백호우1.0경비">#REF!</definedName>
    <definedName name="유압식백호우1.0계" localSheetId="5">#REF!</definedName>
    <definedName name="유압식백호우1.0계">#REF!</definedName>
    <definedName name="유압식백호우1.0노무비" localSheetId="5">#REF!</definedName>
    <definedName name="유압식백호우1.0노무비">#REF!</definedName>
    <definedName name="유압식백호우1.0재료비" localSheetId="5">#REF!</definedName>
    <definedName name="유압식백호우1.0재료비">#REF!</definedName>
    <definedName name="유언제">#N/A</definedName>
    <definedName name="유입1" localSheetId="5">#REF!</definedName>
    <definedName name="유입1">#REF!</definedName>
    <definedName name="유입2" localSheetId="5">#REF!</definedName>
    <definedName name="유입2">#REF!</definedName>
    <definedName name="유입3" localSheetId="5">#REF!</definedName>
    <definedName name="유입3">#REF!</definedName>
    <definedName name="유입질소량" localSheetId="5">#REF!</definedName>
    <definedName name="유입질소량">#REF!</definedName>
    <definedName name="유제" localSheetId="5">#REF!</definedName>
    <definedName name="유제">#REF!</definedName>
    <definedName name="유지관리비" localSheetId="5" hidden="1">#REF!</definedName>
    <definedName name="유지관리비" hidden="1">#REF!</definedName>
    <definedName name="유지보수" localSheetId="5">#REF!</definedName>
    <definedName name="유지보수">#REF!</definedName>
    <definedName name="유지보수1" localSheetId="5">#REF!</definedName>
    <definedName name="유지보수1">#REF!</definedName>
    <definedName name="유지창고" localSheetId="5">#REF!</definedName>
    <definedName name="유지창고">#REF!</definedName>
    <definedName name="유출TKN" localSheetId="5">#REF!</definedName>
    <definedName name="유출TKN">#REF!</definedName>
    <definedName name="유출관경" localSheetId="5">#REF!</definedName>
    <definedName name="유출관경">#REF!</definedName>
    <definedName name="유출질소량" localSheetId="5">#REF!</definedName>
    <definedName name="유출질소량">#REF!</definedName>
    <definedName name="유카" localSheetId="5">#REF!</definedName>
    <definedName name="유카">#REF!</definedName>
    <definedName name="유현">#N/A</definedName>
    <definedName name="유현렿10">#N/A</definedName>
    <definedName name="유현열">#N/A</definedName>
    <definedName name="유현열12">#N/A</definedName>
    <definedName name="유현열2">#N/A</definedName>
    <definedName name="유현열3">#N/A</definedName>
    <definedName name="유현열5">#N/A</definedName>
    <definedName name="유현열6">#N/A</definedName>
    <definedName name="유효폭" localSheetId="5">#REF!</definedName>
    <definedName name="유효폭">#REF!</definedName>
    <definedName name="육" localSheetId="5">#REF!</definedName>
    <definedName name="육">#REF!</definedName>
    <definedName name="육1" localSheetId="5">#REF!</definedName>
    <definedName name="육1">#REF!</definedName>
    <definedName name="육1육1" localSheetId="5">#REF!</definedName>
    <definedName name="육1육1">#REF!</definedName>
    <definedName name="육1육1육1" localSheetId="5">#REF!</definedName>
    <definedName name="육1육1육1">#REF!</definedName>
    <definedName name="육1육1육1육1" localSheetId="5">#REF!</definedName>
    <definedName name="육1육1육1육1">#REF!</definedName>
    <definedName name="육2" localSheetId="5">#REF!</definedName>
    <definedName name="육2">#REF!</definedName>
    <definedName name="육2육2" localSheetId="5">#REF!</definedName>
    <definedName name="육2육2">#REF!</definedName>
    <definedName name="육2육2육2" localSheetId="5">#REF!</definedName>
    <definedName name="육2육2육2">#REF!</definedName>
    <definedName name="육2육2육2육2" localSheetId="5">#REF!</definedName>
    <definedName name="육2육2육2육2">#REF!</definedName>
    <definedName name="육각정글짐" localSheetId="5">#REF!</definedName>
    <definedName name="육각정글짐">#REF!</definedName>
    <definedName name="육등급" localSheetId="5">#REF!</definedName>
    <definedName name="육등급">#REF!</definedName>
    <definedName name="육리1호" localSheetId="5">#REF!</definedName>
    <definedName name="육리1호">#REF!</definedName>
    <definedName name="육리2호" localSheetId="5">#REF!</definedName>
    <definedName name="육리2호">#REF!</definedName>
    <definedName name="육상동식물" localSheetId="5">#REF!</definedName>
    <definedName name="육상동식물">#REF!</definedName>
    <definedName name="육상면고르기" localSheetId="5">#REF!</definedName>
    <definedName name="육상면고르기">#REF!</definedName>
    <definedName name="육상면정리및청소" localSheetId="5">#REF!</definedName>
    <definedName name="육상면정리및청소">#REF!</definedName>
    <definedName name="육상발파암06" localSheetId="5">#REF!</definedName>
    <definedName name="육상발파암06">#REF!</definedName>
    <definedName name="육상발파암6" localSheetId="5">#REF!</definedName>
    <definedName name="육상발파암6">#REF!</definedName>
    <definedName name="육상암1" localSheetId="5">#REF!</definedName>
    <definedName name="육상암1">#REF!</definedName>
    <definedName name="육상토사06" localSheetId="5">#REF!</definedName>
    <definedName name="육상토사06">#REF!</definedName>
    <definedName name="육상토사1" localSheetId="5">#REF!</definedName>
    <definedName name="육상토사1">#REF!</definedName>
    <definedName name="육상토사2" localSheetId="5">#REF!</definedName>
    <definedName name="육상토사2">#REF!</definedName>
    <definedName name="육상토사6" localSheetId="5">#REF!</definedName>
    <definedName name="육상토사6">#REF!</definedName>
    <definedName name="육상풍화암06" localSheetId="5">#REF!</definedName>
    <definedName name="육상풍화암06">#REF!</definedName>
    <definedName name="육상풍화암6" localSheetId="5">#REF!</definedName>
    <definedName name="육상풍화암6">#REF!</definedName>
    <definedName name="육수동식물" localSheetId="5">#REF!</definedName>
    <definedName name="육수동식물">#REF!</definedName>
    <definedName name="육육" localSheetId="5">#REF!</definedName>
    <definedName name="육육">#REF!</definedName>
    <definedName name="육육육" localSheetId="5">#REF!</definedName>
    <definedName name="육육육">#REF!</definedName>
    <definedName name="육육육육" localSheetId="5">#REF!</definedName>
    <definedName name="육육육육">#REF!</definedName>
    <definedName name="윤" localSheetId="5">#REF!,#REF!,#REF!,#REF!,#REF!,#REF!,#REF!,#REF!,#REF!,#REF!,#REF!,#REF!,#REF!,#REF!,#REF!,#REF!,#REF!,#REF!,#REF!</definedName>
    <definedName name="윤">#REF!,#REF!,#REF!,#REF!,#REF!,#REF!,#REF!,#REF!,#REF!,#REF!,#REF!,#REF!,#REF!,#REF!,#REF!,#REF!,#REF!,#REF!,#REF!</definedName>
    <definedName name="윤창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율" localSheetId="5">#REF!</definedName>
    <definedName name="율">#REF!</definedName>
    <definedName name="융착기100_150MM" localSheetId="5">#REF!</definedName>
    <definedName name="융착기100_150MM">#REF!</definedName>
    <definedName name="융착기300경비" localSheetId="5">#REF!</definedName>
    <definedName name="융착기300경비">#REF!</definedName>
    <definedName name="융착기300계" localSheetId="5">#REF!</definedName>
    <definedName name="융착기300계">#REF!</definedName>
    <definedName name="융착기300노무비" localSheetId="5">#REF!</definedName>
    <definedName name="융착기300노무비">#REF!</definedName>
    <definedName name="융착기300재료비" localSheetId="5">#REF!</definedName>
    <definedName name="융착기300재료비">#REF!</definedName>
    <definedName name="융착기400경비" localSheetId="5">#REF!</definedName>
    <definedName name="융착기400경비">#REF!</definedName>
    <definedName name="융착기400계" localSheetId="5">#REF!</definedName>
    <definedName name="융착기400계">#REF!</definedName>
    <definedName name="융착기400노무비" localSheetId="5">#REF!</definedName>
    <definedName name="융착기400노무비">#REF!</definedName>
    <definedName name="융착기400재료비" localSheetId="5">#REF!</definedName>
    <definedName name="융착기400재료비">#REF!</definedName>
    <definedName name="융착성도료" localSheetId="5">#REF!</definedName>
    <definedName name="융착성도료">#REF!</definedName>
    <definedName name="융착성도료백색" localSheetId="5">#REF!</definedName>
    <definedName name="융착성도료백색">#REF!</definedName>
    <definedName name="융착성도료청색" localSheetId="5">#REF!</definedName>
    <definedName name="융착성도료청색">#REF!</definedName>
    <definedName name="융착성도료황색" localSheetId="5">#REF!</definedName>
    <definedName name="융착성도료황색">#REF!</definedName>
    <definedName name="융ㅍ츛ㅍ" localSheetId="5">#REF!</definedName>
    <definedName name="융ㅍ츛ㅍ">#REF!</definedName>
    <definedName name="윷퓿퓨" localSheetId="5">#REF!</definedName>
    <definedName name="윷퓿퓨">#REF!</definedName>
    <definedName name="으치" localSheetId="5" hidden="1">#REF!</definedName>
    <definedName name="으치" hidden="1">#REF!</definedName>
    <definedName name="은산1호" localSheetId="5">#REF!</definedName>
    <definedName name="은산1호">#REF!</definedName>
    <definedName name="은산2호" localSheetId="5">#REF!</definedName>
    <definedName name="은산2호">#REF!</definedName>
    <definedName name="은산3호" localSheetId="5">#REF!</definedName>
    <definedName name="은산3호">#REF!</definedName>
    <definedName name="은산4호" localSheetId="5">#REF!</definedName>
    <definedName name="은산4호">#REF!</definedName>
    <definedName name="은정이" localSheetId="5">BlankMacro1</definedName>
    <definedName name="은정이">BlankMacro1</definedName>
    <definedName name="은종원">{"'산출근거'!$B$4:$D$8"}</definedName>
    <definedName name="은행12" localSheetId="5">#REF!</definedName>
    <definedName name="은행12">#REF!</definedName>
    <definedName name="은행15" localSheetId="5">#REF!</definedName>
    <definedName name="은행15">#REF!</definedName>
    <definedName name="은행6" localSheetId="5">#REF!</definedName>
    <definedName name="은행6">#REF!</definedName>
    <definedName name="은행8" localSheetId="5">#REF!</definedName>
    <definedName name="은행8">#REF!</definedName>
    <definedName name="은행나무" localSheetId="5">#REF!</definedName>
    <definedName name="은행나무">#REF!</definedName>
    <definedName name="은행나무H3.5" localSheetId="5">#REF!</definedName>
    <definedName name="은행나무H3.5">#REF!</definedName>
    <definedName name="은향" localSheetId="5" hidden="1">#REF!</definedName>
    <definedName name="은향" hidden="1">#REF!</definedName>
    <definedName name="을" localSheetId="5">#REF!</definedName>
    <definedName name="을">#REF!</definedName>
    <definedName name="을부담품목별중량계" localSheetId="5">#REF!</definedName>
    <definedName name="을부담품목별중량계">#REF!</definedName>
    <definedName name="을지" localSheetId="5">#REF!</definedName>
    <definedName name="을지">#REF!</definedName>
    <definedName name="을지양식" localSheetId="5">#REF!</definedName>
    <definedName name="을지양식">#REF!</definedName>
    <definedName name="을지타이틀" localSheetId="5">#REF!</definedName>
    <definedName name="을지타이틀">#REF!</definedName>
    <definedName name="음" hidden="1">{"'자리배치도'!$AG$1:$CI$28"}</definedName>
    <definedName name="음..." localSheetId="5">#REF!</definedName>
    <definedName name="음...">#REF!</definedName>
    <definedName name="음향공사" localSheetId="5">#REF!</definedName>
    <definedName name="음향공사">#REF!</definedName>
    <definedName name="음향산출" localSheetId="5">#REF!</definedName>
    <definedName name="음향산출">#REF!</definedName>
    <definedName name="음향재" localSheetId="5">#REF!</definedName>
    <definedName name="음향재">#REF!</definedName>
    <definedName name="읍면51" localSheetId="5">#REF!</definedName>
    <definedName name="읍면51">#REF!</definedName>
    <definedName name="읍면52" localSheetId="5">#REF!</definedName>
    <definedName name="읍면52">#REF!</definedName>
    <definedName name="읍면53" localSheetId="5">#REF!</definedName>
    <definedName name="읍면53">#REF!</definedName>
    <definedName name="응력증가계수" localSheetId="5">#REF!</definedName>
    <definedName name="응력증가계수">#REF!</definedName>
    <definedName name="의" hidden="1">{#N/A,#N/A,FALSE,"운반시간"}</definedName>
    <definedName name="의보4" localSheetId="5">#REF!</definedName>
    <definedName name="의보4">#REF!</definedName>
    <definedName name="의보51" localSheetId="5">#REF!</definedName>
    <definedName name="의보51">#REF!</definedName>
    <definedName name="의성" localSheetId="5">#REF!</definedName>
    <definedName name="의성">#REF!</definedName>
    <definedName name="의장본관내역" localSheetId="5">#REF!</definedName>
    <definedName name="의장본관내역">#REF!</definedName>
    <definedName name="의정부" localSheetId="5">#REF!</definedName>
    <definedName name="의정부">#REF!</definedName>
    <definedName name="이" hidden="1">{#N/A,#N/A,FALSE,"이정표"}</definedName>
    <definedName name="이______________윤" localSheetId="5">#REF!</definedName>
    <definedName name="이______________윤">#REF!</definedName>
    <definedName name="이______전______비" localSheetId="5">#REF!</definedName>
    <definedName name="이______전______비">#REF!</definedName>
    <definedName name="이1" localSheetId="5">#REF!</definedName>
    <definedName name="이1">#REF!</definedName>
    <definedName name="이15" localSheetId="5">#REF!</definedName>
    <definedName name="이15">#REF!</definedName>
    <definedName name="이1이1" localSheetId="5">#REF!</definedName>
    <definedName name="이1이1">#REF!</definedName>
    <definedName name="이1이1이1" localSheetId="5">#REF!</definedName>
    <definedName name="이1이1이1">#REF!</definedName>
    <definedName name="이1이1이1이1" localSheetId="5">#REF!</definedName>
    <definedName name="이1이1이1이1">#REF!</definedName>
    <definedName name="이2">#N/A</definedName>
    <definedName name="이20" localSheetId="5">#REF!</definedName>
    <definedName name="이20">#REF!</definedName>
    <definedName name="이25" localSheetId="5">#REF!</definedName>
    <definedName name="이25">#REF!</definedName>
    <definedName name="이2이2" localSheetId="5">#REF!</definedName>
    <definedName name="이2이2">#REF!</definedName>
    <definedName name="이2이2이2" localSheetId="5">#REF!</definedName>
    <definedName name="이2이2이2">#REF!</definedName>
    <definedName name="이2이2이2이2" localSheetId="5">#REF!</definedName>
    <definedName name="이2이2이2이2">#REF!</definedName>
    <definedName name="이3">#N/A</definedName>
    <definedName name="이30" localSheetId="5">#REF!</definedName>
    <definedName name="이30">#REF!</definedName>
    <definedName name="이3이3" localSheetId="5">#REF!</definedName>
    <definedName name="이3이3">#REF!</definedName>
    <definedName name="이3이3이3" localSheetId="5">#REF!</definedName>
    <definedName name="이3이3이3">#REF!</definedName>
    <definedName name="이3이3이3이3" localSheetId="5">#REF!</definedName>
    <definedName name="이3이3이3이3">#REF!</definedName>
    <definedName name="이4">#N/A</definedName>
    <definedName name="이40" localSheetId="5">#REF!</definedName>
    <definedName name="이40">#REF!</definedName>
    <definedName name="이423213" localSheetId="5">#REF!</definedName>
    <definedName name="이423213">#REF!</definedName>
    <definedName name="이5">#N/A</definedName>
    <definedName name="이6">#N/A</definedName>
    <definedName name="이7">#N/A</definedName>
    <definedName name="이8">#N/A</definedName>
    <definedName name="이9">#N/A</definedName>
    <definedName name="이99" localSheetId="5">#REF!</definedName>
    <definedName name="이99">#REF!</definedName>
    <definedName name="이가비" localSheetId="5">#REF!</definedName>
    <definedName name="이가비">#REF!</definedName>
    <definedName name="이각" localSheetId="5">#REF!</definedName>
    <definedName name="이각">#REF!</definedName>
    <definedName name="이각A형" localSheetId="5">#REF!</definedName>
    <definedName name="이각A형">#REF!</definedName>
    <definedName name="이각B형" localSheetId="5">#REF!</definedName>
    <definedName name="이각B형">#REF!</definedName>
    <definedName name="이각노" localSheetId="5">#REF!</definedName>
    <definedName name="이각노">#REF!</definedName>
    <definedName name="이각재" localSheetId="5">#REF!</definedName>
    <definedName name="이각재">#REF!</definedName>
    <definedName name="이각지주목" localSheetId="5">#REF!</definedName>
    <definedName name="이각지주목">#REF!</definedName>
    <definedName name="이경소켓" localSheetId="5">#REF!</definedName>
    <definedName name="이경소켓">#REF!</definedName>
    <definedName name="이경훈" localSheetId="5">#REF!</definedName>
    <definedName name="이경훈">#REF!</definedName>
    <definedName name="이공구" localSheetId="5">#REF!</definedName>
    <definedName name="이공구">#REF!</definedName>
    <definedName name="이공구가설비" localSheetId="5">#REF!</definedName>
    <definedName name="이공구가설비">#REF!</definedName>
    <definedName name="이공구간접노무비" localSheetId="5">#REF!</definedName>
    <definedName name="이공구간접노무비">#REF!</definedName>
    <definedName name="이공구공사원가" localSheetId="5">#REF!</definedName>
    <definedName name="이공구공사원가">#REF!</definedName>
    <definedName name="이공구관급" localSheetId="5">#REF!</definedName>
    <definedName name="이공구관급">#REF!</definedName>
    <definedName name="이공구기계경비" localSheetId="5">#REF!</definedName>
    <definedName name="이공구기계경비">#REF!</definedName>
    <definedName name="이공구기타경비" localSheetId="5">#REF!</definedName>
    <definedName name="이공구기타경비">#REF!</definedName>
    <definedName name="이공구부가가치세" localSheetId="5">#REF!</definedName>
    <definedName name="이공구부가가치세">#REF!</definedName>
    <definedName name="이공구산재보험료" localSheetId="5">#REF!</definedName>
    <definedName name="이공구산재보험료">#REF!</definedName>
    <definedName name="이공구안전관리비" localSheetId="5">#REF!</definedName>
    <definedName name="이공구안전관리비">#REF!</definedName>
    <definedName name="이공구이윤" localSheetId="5">#REF!</definedName>
    <definedName name="이공구이윤">#REF!</definedName>
    <definedName name="이공구일반관리비" localSheetId="5">#REF!</definedName>
    <definedName name="이공구일반관리비">#REF!</definedName>
    <definedName name="이공구직접노무비" localSheetId="5">#REF!</definedName>
    <definedName name="이공구직접노무비">#REF!</definedName>
    <definedName name="이공구직접재료비" localSheetId="5">#REF!</definedName>
    <definedName name="이공구직접재료비">#REF!</definedName>
    <definedName name="이공구품질관리비" localSheetId="5">#REF!</definedName>
    <definedName name="이공구품질관리비">#REF!</definedName>
    <definedName name="이광훈11" hidden="1">{#N/A,#N/A,FALSE,"명세표"}</definedName>
    <definedName name="이광훈15" hidden="1">{#N/A,#N/A,FALSE,"명세표"}</definedName>
    <definedName name="이광훈16" hidden="1">{#N/A,#N/A,FALSE,"명세표"}</definedName>
    <definedName name="이광훈17" hidden="1">{#N/A,#N/A,FALSE,"명세표"}</definedName>
    <definedName name="이광훈18" hidden="1">{#N/A,#N/A,FALSE,"명세표"}</definedName>
    <definedName name="이광훈2" hidden="1">{#N/A,#N/A,FALSE,"명세표"}</definedName>
    <definedName name="이광훈20" hidden="1">{#N/A,#N/A,FALSE,"명세표"}</definedName>
    <definedName name="이광훈21" hidden="1">{#N/A,#N/A,FALSE,"명세표"}</definedName>
    <definedName name="이광훈22" hidden="1">{#N/A,#N/A,FALSE,"명세표"}</definedName>
    <definedName name="이광훈23" hidden="1">{#N/A,#N/A,FALSE,"명세표"}</definedName>
    <definedName name="이광훈24" hidden="1">{#N/A,#N/A,FALSE,"명세표"}</definedName>
    <definedName name="이광훈4" hidden="1">{#N/A,#N/A,FALSE,"명세표"}</definedName>
    <definedName name="이광훈6" hidden="1">{#N/A,#N/A,FALSE,"명세표"}</definedName>
    <definedName name="이광훈7" hidden="1">{#N/A,#N/A,FALSE,"명세표"}</definedName>
    <definedName name="이광훈8" hidden="1">{#N/A,#N/A,FALSE,"명세표"}</definedName>
    <definedName name="이광훈9" hidden="1">{#N/A,#N/A,FALSE,"명세표"}</definedName>
    <definedName name="이노" localSheetId="5">#REF!</definedName>
    <definedName name="이노">#REF!</definedName>
    <definedName name="이동" hidden="1">{#N/A,#N/A,FALSE,"조골재"}</definedName>
    <definedName name="이동섭" localSheetId="5">#REF!</definedName>
    <definedName name="이동섭">#REF!</definedName>
    <definedName name="이라" localSheetId="5">#REF!</definedName>
    <definedName name="이라">#REF!</definedName>
    <definedName name="이라라랄" localSheetId="5">#REF!</definedName>
    <definedName name="이라라랄">#REF!</definedName>
    <definedName name="이런" localSheetId="5">#REF!</definedName>
    <definedName name="이런">#REF!</definedName>
    <definedName name="이런1" localSheetId="5">BlankMacro1</definedName>
    <definedName name="이런1">BlankMacro1</definedName>
    <definedName name="이럴수가" localSheetId="5">#REF!</definedName>
    <definedName name="이럴수가">#REF!</definedName>
    <definedName name="이름">[0]!이름</definedName>
    <definedName name="이름충돌" localSheetId="5">#REF!</definedName>
    <definedName name="이름충돌">#REF!</definedName>
    <definedName name="이름표" hidden="1">{#N/A,#N/A,FALSE,"단가표지"}</definedName>
    <definedName name="이릉" localSheetId="5" hidden="1">#REF!</definedName>
    <definedName name="이릉" hidden="1">#REF!</definedName>
    <definedName name="이리" localSheetId="5">#REF!</definedName>
    <definedName name="이리">#REF!</definedName>
    <definedName name="이림">[0]!이림</definedName>
    <definedName name="이메일" localSheetId="5">#REF!</definedName>
    <definedName name="이메일">#REF!</definedName>
    <definedName name="이미">[0]!이미</definedName>
    <definedName name="이미리" localSheetId="5" hidden="1">#REF!</definedName>
    <definedName name="이미리" hidden="1">#REF!</definedName>
    <definedName name="이버" localSheetId="5">BlankMacro1</definedName>
    <definedName name="이버">BlankMacro1</definedName>
    <definedName name="이삼" localSheetId="5">#REF!</definedName>
    <definedName name="이삼">#REF!</definedName>
    <definedName name="이상" localSheetId="5">CHOOSE(#REF!,총괄수량표!공무1과,총괄수량표!공무2과)</definedName>
    <definedName name="이상">CHOOSE(#REF!,[0]!공무1과,[0]!공무2과)</definedName>
    <definedName name="이상정보" localSheetId="5">#REF!</definedName>
    <definedName name="이상정보">#REF!</definedName>
    <definedName name="이상하다" localSheetId="5">#REF!</definedName>
    <definedName name="이상하다">#REF!</definedName>
    <definedName name="이상홍">[0]!이상홍</definedName>
    <definedName name="이설" localSheetId="5">#REF!</definedName>
    <definedName name="이설">#REF!</definedName>
    <definedName name="이설비" localSheetId="5">#REF!</definedName>
    <definedName name="이설비">#REF!</definedName>
    <definedName name="이설비1" localSheetId="5">#REF!</definedName>
    <definedName name="이설비1">#REF!</definedName>
    <definedName name="이설수량산출" localSheetId="5">BlankMacro1</definedName>
    <definedName name="이설수량산출">BlankMacro1</definedName>
    <definedName name="이성희" localSheetId="5">#REF!</definedName>
    <definedName name="이성희">#REF!</definedName>
    <definedName name="이식" localSheetId="5">#REF!</definedName>
    <definedName name="이식">#REF!</definedName>
    <definedName name="이식단가" localSheetId="5">#REF!</definedName>
    <definedName name="이식단가">#REF!</definedName>
    <definedName name="이식단가1" localSheetId="5">#REF!</definedName>
    <definedName name="이식단가1">#REF!</definedName>
    <definedName name="이식일위" localSheetId="5">#REF!</definedName>
    <definedName name="이식일위">#REF!</definedName>
    <definedName name="이알아">[0]!이알아</definedName>
    <definedName name="이우러" localSheetId="5">#REF!</definedName>
    <definedName name="이우러">#REF!</definedName>
    <definedName name="이원걸" localSheetId="5">#REF!</definedName>
    <definedName name="이원걸">#REF!</definedName>
    <definedName name="이월32" localSheetId="5">#REF!</definedName>
    <definedName name="이월32">#REF!</definedName>
    <definedName name="이윤" localSheetId="5">#REF!</definedName>
    <definedName name="이윤">#REF!</definedName>
    <definedName name="利潤" localSheetId="5">#REF!</definedName>
    <definedName name="利潤">#REF!</definedName>
    <definedName name="이윤_산식" localSheetId="5">#REF!</definedName>
    <definedName name="이윤_산식">#REF!</definedName>
    <definedName name="이윤1" localSheetId="5">#REF!</definedName>
    <definedName name="이윤1">#REF!</definedName>
    <definedName name="이윤2" localSheetId="5">#REF!</definedName>
    <definedName name="이윤2">#REF!</definedName>
    <definedName name="이윤3" localSheetId="5">#REF!</definedName>
    <definedName name="이윤3">#REF!</definedName>
    <definedName name="이윤요율" localSheetId="5">#REF!</definedName>
    <definedName name="이윤요율">#REF!</definedName>
    <definedName name="이윤요율_변경" localSheetId="5">#REF!</definedName>
    <definedName name="이윤요율_변경">#REF!</definedName>
    <definedName name="이윤율" localSheetId="5">#REF!</definedName>
    <definedName name="이윤율">#REF!</definedName>
    <definedName name="이윤표" localSheetId="5">#REF!</definedName>
    <definedName name="이윤표">#REF!</definedName>
    <definedName name="이을" localSheetId="5">[11]!BlankMacro1</definedName>
    <definedName name="이을">[11]!BlankMacro1</definedName>
    <definedName name="이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음관" localSheetId="5">#REF!</definedName>
    <definedName name="이음관">#REF!</definedName>
    <definedName name="이음관1" localSheetId="5">#REF!</definedName>
    <definedName name="이음관1">#REF!</definedName>
    <definedName name="이음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음철물" localSheetId="5">#REF!</definedName>
    <definedName name="이음철물">#REF!</definedName>
    <definedName name="이읍">[0]!이읍</definedName>
    <definedName name="이응각" localSheetId="5">#REF!</definedName>
    <definedName name="이응각">#REF!</definedName>
    <definedName name="이이"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이이이" localSheetId="5">#REF!</definedName>
    <definedName name="이이이">#REF!</definedName>
    <definedName name="이이이이" localSheetId="5">#REF!</definedName>
    <definedName name="이이이이">#REF!</definedName>
    <definedName name="이이이이잉" localSheetId="5">#REF!</definedName>
    <definedName name="이이이이잉">#REF!</definedName>
    <definedName name="이이잉" localSheetId="5">#REF!</definedName>
    <definedName name="이이잉">#REF!</definedName>
    <definedName name="이자" localSheetId="5">#REF!</definedName>
    <definedName name="이자">#REF!</definedName>
    <definedName name="이자율">0.125</definedName>
    <definedName name="이재" localSheetId="5">#REF!</definedName>
    <definedName name="이재">#REF!</definedName>
    <definedName name="이재명" localSheetId="5">#REF!</definedName>
    <definedName name="이재명">#REF!</definedName>
    <definedName name="이재명1" localSheetId="5">#REF!</definedName>
    <definedName name="이재명1">#REF!</definedName>
    <definedName name="이재명3" localSheetId="5">#REF!</definedName>
    <definedName name="이재명3">#REF!</definedName>
    <definedName name="이재명4" localSheetId="5">#REF!</definedName>
    <definedName name="이재명4">#REF!</definedName>
    <definedName name="이전비" localSheetId="5">#REF!</definedName>
    <definedName name="이전비">#REF!</definedName>
    <definedName name="이전화면">[0]!이전화면</definedName>
    <definedName name="이전화면1">[0]!이전화면1</definedName>
    <definedName name="이정" hidden="1">{#N/A,#N/A,FALSE,"2~8번"}</definedName>
    <definedName name="이정호1" hidden="1">{#N/A,#N/A,FALSE,"QUOT_960527"}</definedName>
    <definedName name="이정호2" hidden="1">{#N/A,#N/A,FALSE,"QUOT_960527"}</definedName>
    <definedName name="이종훈" localSheetId="5" hidden="1">#REF!</definedName>
    <definedName name="이종훈" hidden="1">#REF!</definedName>
    <definedName name="이준석">{"서울냉천 3차( 5. 6-7).xls","Sheet1"}</definedName>
    <definedName name="이중PE250" localSheetId="5">#REF!</definedName>
    <definedName name="이중PE250">#REF!</definedName>
    <definedName name="이중PE300" localSheetId="5">#REF!</definedName>
    <definedName name="이중PE300">#REF!</definedName>
    <definedName name="이중PE350" localSheetId="5">#REF!</definedName>
    <definedName name="이중PE350">#REF!</definedName>
    <definedName name="이중PE400" localSheetId="5">#REF!</definedName>
    <definedName name="이중PE400">#REF!</definedName>
    <definedName name="이지홍">#N/A</definedName>
    <definedName name="이차결제" localSheetId="5">#REF!</definedName>
    <definedName name="이차결제">#REF!</definedName>
    <definedName name="이차공람" localSheetId="5">#REF!</definedName>
    <definedName name="이차공람">#REF!</definedName>
    <definedName name="이찬영" hidden="1">{"'용역비'!$A$4:$C$8"}</definedName>
    <definedName name="이천순복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탈방지이형관기계접합경200" localSheetId="5">#REF!</definedName>
    <definedName name="이탈방지이형관기계접합경200">#REF!</definedName>
    <definedName name="이탈방지이형관기계접합경300" localSheetId="5">#REF!</definedName>
    <definedName name="이탈방지이형관기계접합경300">#REF!</definedName>
    <definedName name="이탈방지이형관기계접합경400" localSheetId="5">#REF!</definedName>
    <definedName name="이탈방지이형관기계접합경400">#REF!</definedName>
    <definedName name="이탈방지이형관기계접합경500" localSheetId="5">#REF!</definedName>
    <definedName name="이탈방지이형관기계접합경500">#REF!</definedName>
    <definedName name="이탈방지이형관기계접합경600" localSheetId="5">#REF!</definedName>
    <definedName name="이탈방지이형관기계접합경600">#REF!</definedName>
    <definedName name="이탈방지이형관기계접합경700" localSheetId="5">#REF!</definedName>
    <definedName name="이탈방지이형관기계접합경700">#REF!</definedName>
    <definedName name="이탈방지이형관기계접합노200" localSheetId="5">#REF!</definedName>
    <definedName name="이탈방지이형관기계접합노200">#REF!</definedName>
    <definedName name="이탈방지이형관기계접합노300" localSheetId="5">#REF!</definedName>
    <definedName name="이탈방지이형관기계접합노300">#REF!</definedName>
    <definedName name="이탈방지이형관기계접합노400" localSheetId="5">#REF!</definedName>
    <definedName name="이탈방지이형관기계접합노400">#REF!</definedName>
    <definedName name="이탈방지이형관기계접합노500" localSheetId="5">#REF!</definedName>
    <definedName name="이탈방지이형관기계접합노500">#REF!</definedName>
    <definedName name="이탈방지이형관기계접합노600" localSheetId="5">#REF!</definedName>
    <definedName name="이탈방지이형관기계접합노600">#REF!</definedName>
    <definedName name="이탈방지이형관기계접합노700" localSheetId="5">#REF!</definedName>
    <definedName name="이탈방지이형관기계접합노700">#REF!</definedName>
    <definedName name="이탈방지이형관기계접합재200" localSheetId="5">#REF!</definedName>
    <definedName name="이탈방지이형관기계접합재200">#REF!</definedName>
    <definedName name="이탈방지이형관기계접합재300" localSheetId="5">#REF!</definedName>
    <definedName name="이탈방지이형관기계접합재300">#REF!</definedName>
    <definedName name="이탈방지이형관기계접합재400" localSheetId="5">#REF!</definedName>
    <definedName name="이탈방지이형관기계접합재400">#REF!</definedName>
    <definedName name="이탈방지이형관기계접합재500" localSheetId="5">#REF!</definedName>
    <definedName name="이탈방지이형관기계접합재500">#REF!</definedName>
    <definedName name="이탈방지이형관기계접합재600" localSheetId="5">#REF!</definedName>
    <definedName name="이탈방지이형관기계접합재600">#REF!</definedName>
    <definedName name="이탈방지이형관기계접합재700" localSheetId="5">#REF!</definedName>
    <definedName name="이탈방지이형관기계접합재700">#REF!</definedName>
    <definedName name="이탈방지이형관접합노100" localSheetId="5">#REF!</definedName>
    <definedName name="이탈방지이형관접합노100">#REF!</definedName>
    <definedName name="이탈방지이형관접합노150" localSheetId="5">#REF!</definedName>
    <definedName name="이탈방지이형관접합노150">#REF!</definedName>
    <definedName name="이탈방지이형관접합노200" localSheetId="5">#REF!</definedName>
    <definedName name="이탈방지이형관접합노200">#REF!</definedName>
    <definedName name="이탈방지이형관접합노250" localSheetId="5">#REF!</definedName>
    <definedName name="이탈방지이형관접합노250">#REF!</definedName>
    <definedName name="이탈방지이형관접합노300" localSheetId="5">#REF!</definedName>
    <definedName name="이탈방지이형관접합노300">#REF!</definedName>
    <definedName name="이탈방지이형관접합노400" localSheetId="5">#REF!</definedName>
    <definedName name="이탈방지이형관접합노400">#REF!</definedName>
    <definedName name="이탈방지이형관접합노500" localSheetId="5">#REF!</definedName>
    <definedName name="이탈방지이형관접합노500">#REF!</definedName>
    <definedName name="이탈방지이형관접합노600" localSheetId="5">#REF!</definedName>
    <definedName name="이탈방지이형관접합노600">#REF!</definedName>
    <definedName name="이탈방지이형관접합노700" localSheetId="5">#REF!</definedName>
    <definedName name="이탈방지이형관접합노700">#REF!</definedName>
    <definedName name="이탈방지이형관접합노80" localSheetId="5">#REF!</definedName>
    <definedName name="이탈방지이형관접합노80">#REF!</definedName>
    <definedName name="이탈압륜100" localSheetId="5">#REF!</definedName>
    <definedName name="이탈압륜100">#REF!</definedName>
    <definedName name="이탈압륜150" localSheetId="5">#REF!</definedName>
    <definedName name="이탈압륜150">#REF!</definedName>
    <definedName name="이탈압륜200" localSheetId="5">#REF!</definedName>
    <definedName name="이탈압륜200">#REF!</definedName>
    <definedName name="이탈압륜250" localSheetId="5">#REF!</definedName>
    <definedName name="이탈압륜250">#REF!</definedName>
    <definedName name="이탈압륜300" localSheetId="5">#REF!</definedName>
    <definedName name="이탈압륜300">#REF!</definedName>
    <definedName name="이탈압륜350" localSheetId="5">#REF!</definedName>
    <definedName name="이탈압륜350">#REF!</definedName>
    <definedName name="이탈압륜400" localSheetId="5">#REF!</definedName>
    <definedName name="이탈압륜400">#REF!</definedName>
    <definedName name="이탈압륜500" localSheetId="5">#REF!</definedName>
    <definedName name="이탈압륜500">#REF!</definedName>
    <definedName name="이탈압륜600" localSheetId="5">#REF!</definedName>
    <definedName name="이탈압륜600">#REF!</definedName>
    <definedName name="이탈압륜80" localSheetId="5">#REF!</definedName>
    <definedName name="이탈압륜80">#REF!</definedName>
    <definedName name="이태리" localSheetId="5">#REF!</definedName>
    <definedName name="이태리">#REF!</definedName>
    <definedName name="이태리2" localSheetId="5">#REF!</definedName>
    <definedName name="이태리2">#REF!</definedName>
    <definedName name="이태리라" localSheetId="5">#REF!</definedName>
    <definedName name="이태리라">#REF!</definedName>
    <definedName name="이토_배관물량" localSheetId="5">#REF!</definedName>
    <definedName name="이토_배관물량">#REF!</definedName>
    <definedName name="이토변실" localSheetId="5">#REF!</definedName>
    <definedName name="이토변실">#REF!</definedName>
    <definedName name="이팝나무H3.5" localSheetId="5">#REF!</definedName>
    <definedName name="이팝나무H3.5">#REF!</definedName>
    <definedName name="이현구" localSheetId="5">#REF!</definedName>
    <definedName name="이현구">#REF!</definedName>
    <definedName name="이형관" localSheetId="5">#REF!</definedName>
    <definedName name="이형관">#REF!</definedName>
    <definedName name="이형관1" localSheetId="5">#REF!</definedName>
    <definedName name="이형관1">#REF!</definedName>
    <definedName name="이형관2" localSheetId="5">#REF!</definedName>
    <definedName name="이형관2">#REF!</definedName>
    <definedName name="이형관4" localSheetId="5">#REF!</definedName>
    <definedName name="이형관4">#REF!</definedName>
    <definedName name="이형관A" localSheetId="5">#REF!</definedName>
    <definedName name="이형관A">#REF!</definedName>
    <definedName name="이형관B" localSheetId="5">#REF!</definedName>
    <definedName name="이형관B">#REF!</definedName>
    <definedName name="이형관C" localSheetId="5">#REF!</definedName>
    <definedName name="이형관C">#REF!</definedName>
    <definedName name="이형관접합기계경200" localSheetId="5">#REF!</definedName>
    <definedName name="이형관접합기계경200">#REF!</definedName>
    <definedName name="이형관접합기계경250" localSheetId="5">#REF!</definedName>
    <definedName name="이형관접합기계경250">#REF!</definedName>
    <definedName name="이형관접합기계경300" localSheetId="5">#REF!</definedName>
    <definedName name="이형관접합기계경300">#REF!</definedName>
    <definedName name="이형관접합기계경350" localSheetId="5">#REF!</definedName>
    <definedName name="이형관접합기계경350">#REF!</definedName>
    <definedName name="이형관접합기계경400" localSheetId="5">#REF!</definedName>
    <definedName name="이형관접합기계경400">#REF!</definedName>
    <definedName name="이형관접합기계경450" localSheetId="5">#REF!</definedName>
    <definedName name="이형관접합기계경450">#REF!</definedName>
    <definedName name="이형관접합기계경500" localSheetId="5">#REF!</definedName>
    <definedName name="이형관접합기계경500">#REF!</definedName>
    <definedName name="이형관접합기계경600" localSheetId="5">#REF!</definedName>
    <definedName name="이형관접합기계경600">#REF!</definedName>
    <definedName name="이형관접합기계경700" localSheetId="5">#REF!</definedName>
    <definedName name="이형관접합기계경700">#REF!</definedName>
    <definedName name="이형관접합기계노200" localSheetId="5">#REF!</definedName>
    <definedName name="이형관접합기계노200">#REF!</definedName>
    <definedName name="이형관접합기계노250" localSheetId="5">#REF!</definedName>
    <definedName name="이형관접합기계노250">#REF!</definedName>
    <definedName name="이형관접합기계노300" localSheetId="5">#REF!</definedName>
    <definedName name="이형관접합기계노300">#REF!</definedName>
    <definedName name="이형관접합기계노350" localSheetId="5">#REF!</definedName>
    <definedName name="이형관접합기계노350">#REF!</definedName>
    <definedName name="이형관접합기계노400" localSheetId="5">#REF!</definedName>
    <definedName name="이형관접합기계노400">#REF!</definedName>
    <definedName name="이형관접합기계노450" localSheetId="5">#REF!</definedName>
    <definedName name="이형관접합기계노450">#REF!</definedName>
    <definedName name="이형관접합기계노500" localSheetId="5">#REF!</definedName>
    <definedName name="이형관접합기계노500">#REF!</definedName>
    <definedName name="이형관접합기계노600" localSheetId="5">#REF!</definedName>
    <definedName name="이형관접합기계노600">#REF!</definedName>
    <definedName name="이형관접합기계노700" localSheetId="5">#REF!</definedName>
    <definedName name="이형관접합기계노700">#REF!</definedName>
    <definedName name="이형관접합기계재200" localSheetId="5">#REF!</definedName>
    <definedName name="이형관접합기계재200">#REF!</definedName>
    <definedName name="이형관접합기계재250" localSheetId="5">#REF!</definedName>
    <definedName name="이형관접합기계재250">#REF!</definedName>
    <definedName name="이형관접합기계재300" localSheetId="5">#REF!</definedName>
    <definedName name="이형관접합기계재300">#REF!</definedName>
    <definedName name="이형관접합기계재350" localSheetId="5">#REF!</definedName>
    <definedName name="이형관접합기계재350">#REF!</definedName>
    <definedName name="이형관접합기계재400" localSheetId="5">#REF!</definedName>
    <definedName name="이형관접합기계재400">#REF!</definedName>
    <definedName name="이형관접합기계재450" localSheetId="5">#REF!</definedName>
    <definedName name="이형관접합기계재450">#REF!</definedName>
    <definedName name="이형관접합기계재500" localSheetId="5">#REF!</definedName>
    <definedName name="이형관접합기계재500">#REF!</definedName>
    <definedName name="이형관접합기계재600" localSheetId="5">#REF!</definedName>
    <definedName name="이형관접합기계재600">#REF!</definedName>
    <definedName name="이형관접합기계재700" localSheetId="5">#REF!</definedName>
    <definedName name="이형관접합기계재700">#REF!</definedName>
    <definedName name="이형관접합노100" localSheetId="5">#REF!</definedName>
    <definedName name="이형관접합노100">#REF!</definedName>
    <definedName name="이형관접합노150" localSheetId="5">#REF!</definedName>
    <definedName name="이형관접합노150">#REF!</definedName>
    <definedName name="이형관접합노200" localSheetId="5">#REF!</definedName>
    <definedName name="이형관접합노200">#REF!</definedName>
    <definedName name="이형관접합노250" localSheetId="5">#REF!</definedName>
    <definedName name="이형관접합노250">#REF!</definedName>
    <definedName name="이형관접합노300" localSheetId="5">#REF!</definedName>
    <definedName name="이형관접합노300">#REF!</definedName>
    <definedName name="이형관접합노400" localSheetId="5">#REF!</definedName>
    <definedName name="이형관접합노400">#REF!</definedName>
    <definedName name="이형관접합노500" localSheetId="5">#REF!</definedName>
    <definedName name="이형관접합노500">#REF!</definedName>
    <definedName name="이형관접합노80" localSheetId="5">#REF!</definedName>
    <definedName name="이형관접합노80">#REF!</definedName>
    <definedName name="이형관종류데이터" localSheetId="5">#REF!</definedName>
    <definedName name="이형관종류데이터">#REF!</definedName>
    <definedName name="이형관중량" localSheetId="5">#REF!</definedName>
    <definedName name="이형관중량">#REF!</definedName>
    <definedName name="이형우" localSheetId="5">#REF!</definedName>
    <definedName name="이형우">#REF!</definedName>
    <definedName name="이형진">#N/A</definedName>
    <definedName name="이형철근">266523</definedName>
    <definedName name="이형철근10" localSheetId="5">#REF!</definedName>
    <definedName name="이형철근10">#REF!</definedName>
    <definedName name="이형철근13" localSheetId="5">#REF!</definedName>
    <definedName name="이형철근13">#REF!</definedName>
    <definedName name="이형철근16" localSheetId="5">#REF!</definedName>
    <definedName name="이형철근16">#REF!</definedName>
    <definedName name="이희선" localSheetId="5">#REF!,#REF!</definedName>
    <definedName name="이희선">#REF!,#REF!</definedName>
    <definedName name="이히" localSheetId="5">#REF!</definedName>
    <definedName name="이히">#REF!</definedName>
    <definedName name="이ㅏㄴ러" localSheetId="5">#REF!</definedName>
    <definedName name="이ㅏㄴ러">#REF!</definedName>
    <definedName name="이ㅣ" localSheetId="5">BLCH</definedName>
    <definedName name="이ㅣ">BLCH</definedName>
    <definedName name="익벽" localSheetId="5">#REF!</definedName>
    <definedName name="익벽">#REF!</definedName>
    <definedName name="익스팬션" localSheetId="5">#REF!</definedName>
    <definedName name="익스팬션">#REF!</definedName>
    <definedName name="인" localSheetId="5">#REF!</definedName>
    <definedName name="인">#REF!</definedName>
    <definedName name="인1" localSheetId="5">#REF!</definedName>
    <definedName name="인1">#REF!</definedName>
    <definedName name="인2" localSheetId="5">#REF!</definedName>
    <definedName name="인2">#REF!</definedName>
    <definedName name="인3" localSheetId="5">#REF!</definedName>
    <definedName name="인3">#REF!</definedName>
    <definedName name="인4" localSheetId="5">#REF!</definedName>
    <definedName name="인4">#REF!</definedName>
    <definedName name="인5" localSheetId="5">#REF!</definedName>
    <definedName name="인5">#REF!</definedName>
    <definedName name="인6" localSheetId="5">#REF!</definedName>
    <definedName name="인6">#REF!</definedName>
    <definedName name="인7" localSheetId="5">#REF!</definedName>
    <definedName name="인7">#REF!</definedName>
    <definedName name="인8" localSheetId="5">#REF!</definedName>
    <definedName name="인8">#REF!</definedName>
    <definedName name="인9" localSheetId="5">#REF!</definedName>
    <definedName name="인9">#REF!</definedName>
    <definedName name="인N" localSheetId="5">#REF!</definedName>
    <definedName name="인N">#REF!</definedName>
    <definedName name="인가번호" localSheetId="5">#REF!</definedName>
    <definedName name="인가번호">#REF!</definedName>
    <definedName name="인감" localSheetId="5">#REF!</definedName>
    <definedName name="인감">#REF!</definedName>
    <definedName name="인건" localSheetId="5">#REF!</definedName>
    <definedName name="인건">#REF!</definedName>
    <definedName name="인건비" localSheetId="5">#REF!</definedName>
    <definedName name="인건비">#REF!</definedName>
    <definedName name="인건비산출전관방송" localSheetId="5">BlankMacro1</definedName>
    <definedName name="인건비산출전관방송">BlankMacro1</definedName>
    <definedName name="인공" localSheetId="5">#REF!</definedName>
    <definedName name="인공">#REF!</definedName>
    <definedName name="인공1" localSheetId="5">#REF!</definedName>
    <definedName name="인공1">#REF!</definedName>
    <definedName name="인공건축" localSheetId="5">#REF!</definedName>
    <definedName name="인공건축">#REF!</definedName>
    <definedName name="인공산출서" localSheetId="5">#REF!</definedName>
    <definedName name="인공산출서">#REF!</definedName>
    <definedName name="인구" localSheetId="5" hidden="1">#REF!</definedName>
    <definedName name="인구" hidden="1">#REF!</definedName>
    <definedName name="인기300" localSheetId="5">#REF!</definedName>
    <definedName name="인기300">#REF!</definedName>
    <definedName name="인기350" localSheetId="5">#REF!</definedName>
    <definedName name="인기350">#REF!</definedName>
    <definedName name="인동덩쿨" localSheetId="5">#REF!</definedName>
    <definedName name="인동덩쿨">#REF!</definedName>
    <definedName name="인력"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인력기계"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인력터파기1노무비" localSheetId="5">#REF!</definedName>
    <definedName name="인력터파기1노무비">#REF!</definedName>
    <definedName name="인력포장두께" localSheetId="5">#REF!</definedName>
    <definedName name="인력포장두께">#REF!</definedName>
    <definedName name="인버트" localSheetId="5">#REF!</definedName>
    <definedName name="인버트">#REF!</definedName>
    <definedName name="인버트단위수량" localSheetId="5">#REF!</definedName>
    <definedName name="인버트단위수량">#REF!</definedName>
    <definedName name="인버트두께" localSheetId="5">#REF!</definedName>
    <definedName name="인버트두께">#REF!</definedName>
    <definedName name="인부" localSheetId="5">#REF!</definedName>
    <definedName name="인부">#REF!</definedName>
    <definedName name="인부Q" localSheetId="5">#REF!</definedName>
    <definedName name="인부Q">#REF!</definedName>
    <definedName name="인상익" localSheetId="5">BlankMacro1</definedName>
    <definedName name="인상익">BlankMacro1</definedName>
    <definedName name="인쇄" localSheetId="5">#REF!</definedName>
    <definedName name="인쇄">#REF!</definedName>
    <definedName name="인쇄끝" localSheetId="5">#REF!</definedName>
    <definedName name="인쇄끝">#REF!</definedName>
    <definedName name="인쇄범위" localSheetId="5">#REF!</definedName>
    <definedName name="인쇄범위">#REF!</definedName>
    <definedName name="인쇄비" localSheetId="5">#REF!</definedName>
    <definedName name="인쇄비">#REF!</definedName>
    <definedName name="인쇄양식">#N/A</definedName>
    <definedName name="인쇄양식1">#N/A</definedName>
    <definedName name="인쇄양식2">#N/A</definedName>
    <definedName name="인쇄양식3">#N/A</definedName>
    <definedName name="인쇄영역" localSheetId="5">#REF!</definedName>
    <definedName name="인쇄영역">#REF!</definedName>
    <definedName name="인쇄영역2" localSheetId="5">#REF!</definedName>
    <definedName name="인쇄영역2">#REF!</definedName>
    <definedName name="인쇄하기">[0]!인쇄하기</definedName>
    <definedName name="인수">[0]!인수</definedName>
    <definedName name="인암300" localSheetId="5">#REF!</definedName>
    <definedName name="인암300">#REF!</definedName>
    <definedName name="인암350" localSheetId="5">#REF!</definedName>
    <definedName name="인암350">#REF!</definedName>
    <definedName name="인양제내역서" localSheetId="5">#REF!</definedName>
    <definedName name="인양제내역서">#REF!</definedName>
    <definedName name="인원" localSheetId="5">#REF!</definedName>
    <definedName name="인원">#REF!</definedName>
    <definedName name="인원산출표" localSheetId="5">BlankMacro1</definedName>
    <definedName name="인원산출표">BlankMacro1</definedName>
    <definedName name="인입" localSheetId="5">#REF!</definedName>
    <definedName name="인입">#REF!</definedName>
    <definedName name="인입공사비" localSheetId="5">#REF!</definedName>
    <definedName name="인입공사비">#REF!</definedName>
    <definedName name="인입관구경" localSheetId="5">#REF!</definedName>
    <definedName name="인입관구경">#REF!</definedName>
    <definedName name="인입관연장" localSheetId="5">#REF!</definedName>
    <definedName name="인입관연장">#REF!</definedName>
    <definedName name="인입관자재비" localSheetId="5">#REF!</definedName>
    <definedName name="인입관자재비">#REF!</definedName>
    <definedName name="인입선" localSheetId="5">#REF!</definedName>
    <definedName name="인입선">#REF!</definedName>
    <definedName name="인입선분기구경" localSheetId="5">#REF!</definedName>
    <definedName name="인입선분기구경">#REF!</definedName>
    <definedName name="인입주야" localSheetId="5">#REF!</definedName>
    <definedName name="인입주야">#REF!</definedName>
    <definedName name="인장재직경" localSheetId="5">#REF!</definedName>
    <definedName name="인장재직경">#REF!</definedName>
    <definedName name="인천" localSheetId="5">#REF!</definedName>
    <definedName name="인천">#REF!</definedName>
    <definedName name="인천공항고속도로" hidden="1">{#N/A,#N/A,FALSE,"단가표지"}</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토300" localSheetId="5">#REF!</definedName>
    <definedName name="인토300">#REF!</definedName>
    <definedName name="인토350" localSheetId="5">#REF!</definedName>
    <definedName name="인토350">#REF!</definedName>
    <definedName name="인허가" localSheetId="5">#REF!</definedName>
    <definedName name="인허가">#REF!</definedName>
    <definedName name="일" localSheetId="5" hidden="1">#REF!</definedName>
    <definedName name="일" hidden="1">#REF!</definedName>
    <definedName name="일.화장실및관리실" localSheetId="5">#REF!</definedName>
    <definedName name="일.화장실및관리실">#REF!</definedName>
    <definedName name="일__반___관__리__비" localSheetId="5">#REF!</definedName>
    <definedName name="일__반___관__리__비">#REF!</definedName>
    <definedName name="일1" localSheetId="5">#REF!</definedName>
    <definedName name="일1">#REF!</definedName>
    <definedName name="일111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일1일1" localSheetId="5">#REF!</definedName>
    <definedName name="일1일1">#REF!</definedName>
    <definedName name="일1일1일1" localSheetId="5">#REF!</definedName>
    <definedName name="일1일1일1">#REF!</definedName>
    <definedName name="일1일1일1일1" localSheetId="5">#REF!</definedName>
    <definedName name="일1일1일1일1">#REF!</definedName>
    <definedName name="일2" localSheetId="5">#REF!</definedName>
    <definedName name="일2">#REF!</definedName>
    <definedName name="일2일2" localSheetId="5">#REF!</definedName>
    <definedName name="일2일2">#REF!</definedName>
    <definedName name="일2일2일2" localSheetId="5">#REF!</definedName>
    <definedName name="일2일2일2">#REF!</definedName>
    <definedName name="일2일2일2일2" localSheetId="5">#REF!</definedName>
    <definedName name="일2일2일2일2">#REF!</definedName>
    <definedName name="일B0.6" localSheetId="5">#REF!</definedName>
    <definedName name="일B0.6">#REF!</definedName>
    <definedName name="일B6" localSheetId="5">#REF!</definedName>
    <definedName name="일B6">#REF!</definedName>
    <definedName name="일l형측구및보차도경계석설치a경비" localSheetId="5">#REF!</definedName>
    <definedName name="일l형측구및보차도경계석설치a경비">#REF!</definedName>
    <definedName name="일l형측구및보차도경계석설치a계" localSheetId="5">#REF!</definedName>
    <definedName name="일l형측구및보차도경계석설치a계">#REF!</definedName>
    <definedName name="일l형측구및보차도경계석설치a노무비" localSheetId="5">#REF!</definedName>
    <definedName name="일l형측구및보차도경계석설치a노무비">#REF!</definedName>
    <definedName name="일l형측구및보차도경계석설치a재료비" localSheetId="5">#REF!</definedName>
    <definedName name="일l형측구및보차도경계석설치a재료비">#REF!</definedName>
    <definedName name="일가로등및표지판주도색경비" localSheetId="5">#REF!</definedName>
    <definedName name="일가로등및표지판주도색경비">#REF!</definedName>
    <definedName name="일가로등및표지판주도색계" localSheetId="5">#REF!</definedName>
    <definedName name="일가로등및표지판주도색계">#REF!</definedName>
    <definedName name="일가로등및표지판주도색노무비" localSheetId="5">#REF!</definedName>
    <definedName name="일가로등및표지판주도색노무비">#REF!</definedName>
    <definedName name="일가로등및표지판주도색재료비" localSheetId="5">#REF!</definedName>
    <definedName name="일가로등및표지판주도색재료비">#REF!</definedName>
    <definedName name="일가설사무소경비" localSheetId="5">#REF!</definedName>
    <definedName name="일가설사무소경비">#REF!</definedName>
    <definedName name="일가설사무소계" localSheetId="5">#REF!</definedName>
    <definedName name="일가설사무소계">#REF!</definedName>
    <definedName name="일가설사무소노무비" localSheetId="5">#REF!</definedName>
    <definedName name="일가설사무소노무비">#REF!</definedName>
    <definedName name="일가설사무소재료비" localSheetId="5">#REF!</definedName>
    <definedName name="일가설사무소재료비">#REF!</definedName>
    <definedName name="일가설창고경비" localSheetId="5">#REF!</definedName>
    <definedName name="일가설창고경비">#REF!</definedName>
    <definedName name="일가설창고계" localSheetId="5">#REF!</definedName>
    <definedName name="일가설창고계">#REF!</definedName>
    <definedName name="일가설창고노무비" localSheetId="5">#REF!</definedName>
    <definedName name="일가설창고노무비">#REF!</definedName>
    <definedName name="일가설창고재료비" localSheetId="5">#REF!</definedName>
    <definedName name="일가설창고재료비">#REF!</definedName>
    <definedName name="일각" localSheetId="5">#REF!</definedName>
    <definedName name="일각">#REF!</definedName>
    <definedName name="일강관비계경비" localSheetId="5">#REF!</definedName>
    <definedName name="일강관비계경비">#REF!</definedName>
    <definedName name="일강관비계계" localSheetId="5">#REF!</definedName>
    <definedName name="일강관비계계">#REF!</definedName>
    <definedName name="일강관비계노무비" localSheetId="5">#REF!</definedName>
    <definedName name="일강관비계노무비">#REF!</definedName>
    <definedName name="일강관비계재료비" localSheetId="5">#REF!</definedName>
    <definedName name="일강관비계재료비">#REF!</definedName>
    <definedName name="일경" localSheetId="5">#REF!</definedName>
    <definedName name="일경">#REF!</definedName>
    <definedName name="일경계석운반a경비" localSheetId="5">#REF!</definedName>
    <definedName name="일경계석운반a경비">#REF!</definedName>
    <definedName name="일경계석운반a계" localSheetId="5">#REF!</definedName>
    <definedName name="일경계석운반a계">#REF!</definedName>
    <definedName name="일경계석운반a노무비" localSheetId="5">#REF!</definedName>
    <definedName name="일경계석운반a노무비">#REF!</definedName>
    <definedName name="일경계석운반a재료비" localSheetId="5">#REF!</definedName>
    <definedName name="일경계석운반a재료비">#REF!</definedName>
    <definedName name="일경계석운반b경비" localSheetId="5">#REF!</definedName>
    <definedName name="일경계석운반b경비">#REF!</definedName>
    <definedName name="일경계석운반b계" localSheetId="5">#REF!</definedName>
    <definedName name="일경계석운반b계">#REF!</definedName>
    <definedName name="일경계석운반b노무비" localSheetId="5">#REF!</definedName>
    <definedName name="일경계석운반b노무비">#REF!</definedName>
    <definedName name="일경계석운반b재료비" localSheetId="5">#REF!</definedName>
    <definedName name="일경계석운반b재료비">#REF!</definedName>
    <definedName name="일경계석운반c경비" localSheetId="5">#REF!</definedName>
    <definedName name="일경계석운반c경비">#REF!</definedName>
    <definedName name="일경계석운반c계" localSheetId="5">#REF!</definedName>
    <definedName name="일경계석운반c계">#REF!</definedName>
    <definedName name="일경계석운반c노무비" localSheetId="5">#REF!</definedName>
    <definedName name="일경계석운반c노무비">#REF!</definedName>
    <definedName name="일경계석운반c재료비" localSheetId="5">#REF!</definedName>
    <definedName name="일경계석운반c재료비">#REF!</definedName>
    <definedName name="일공구가설" localSheetId="5">#REF!</definedName>
    <definedName name="일공구가설">#REF!</definedName>
    <definedName name="일공구가설비" localSheetId="5">#REF!</definedName>
    <definedName name="일공구가설비">#REF!</definedName>
    <definedName name="일공구간노" localSheetId="5">#REF!</definedName>
    <definedName name="일공구간노">#REF!</definedName>
    <definedName name="일공구간접노무비" localSheetId="5">#REF!</definedName>
    <definedName name="일공구간접노무비">#REF!</definedName>
    <definedName name="일공구공사" localSheetId="5">#REF!</definedName>
    <definedName name="일공구공사">#REF!</definedName>
    <definedName name="일공구관급" localSheetId="5">#REF!</definedName>
    <definedName name="일공구관급">#REF!</definedName>
    <definedName name="일공구기계경비" localSheetId="5">#REF!</definedName>
    <definedName name="일공구기계경비">#REF!</definedName>
    <definedName name="일공구기타경" localSheetId="5">#REF!</definedName>
    <definedName name="일공구기타경">#REF!</definedName>
    <definedName name="일공구기타경비" localSheetId="5">#REF!</definedName>
    <definedName name="일공구기타경비">#REF!</definedName>
    <definedName name="일공구부가" localSheetId="5">#REF!</definedName>
    <definedName name="일공구부가">#REF!</definedName>
    <definedName name="일공구부가가치세" localSheetId="5">#REF!</definedName>
    <definedName name="일공구부가가치세">#REF!</definedName>
    <definedName name="일공구산재" localSheetId="5">#REF!</definedName>
    <definedName name="일공구산재">#REF!</definedName>
    <definedName name="일공구산재보험료" localSheetId="5">#REF!</definedName>
    <definedName name="일공구산재보험료">#REF!</definedName>
    <definedName name="일공구안전관리비" localSheetId="5">#REF!</definedName>
    <definedName name="일공구안전관리비">#REF!</definedName>
    <definedName name="일공구이윤" localSheetId="5">#REF!</definedName>
    <definedName name="일공구이윤">#REF!</definedName>
    <definedName name="일공구일반" localSheetId="5">#REF!</definedName>
    <definedName name="일공구일반">#REF!</definedName>
    <definedName name="일공구일반관리비" localSheetId="5">#REF!</definedName>
    <definedName name="일공구일반관리비">#REF!</definedName>
    <definedName name="일공구직영비" localSheetId="5">#REF!</definedName>
    <definedName name="일공구직영비">#REF!</definedName>
    <definedName name="일공구직접노무비" localSheetId="5">#REF!</definedName>
    <definedName name="일공구직접노무비">#REF!</definedName>
    <definedName name="일공구직접재료비" localSheetId="5">#REF!</definedName>
    <definedName name="일공구직접재료비">#REF!</definedName>
    <definedName name="일공구품질" localSheetId="5">#REF!</definedName>
    <definedName name="일공구품질">#REF!</definedName>
    <definedName name="일공구품질관리비" localSheetId="5">#REF!</definedName>
    <definedName name="일공구품질관리비">#REF!</definedName>
    <definedName name="일과속방지턱설치경비" localSheetId="5">#REF!</definedName>
    <definedName name="일과속방지턱설치경비">#REF!</definedName>
    <definedName name="일과속방지턱설치계" localSheetId="5">#REF!</definedName>
    <definedName name="일과속방지턱설치계">#REF!</definedName>
    <definedName name="일과속방지턱설치노무비" localSheetId="5">#REF!</definedName>
    <definedName name="일과속방지턱설치노무비">#REF!</definedName>
    <definedName name="일과속방지턱설치재료비" localSheetId="5">#REF!</definedName>
    <definedName name="일과속방지턱설치재료비">#REF!</definedName>
    <definedName name="일관" localSheetId="5">#REF!</definedName>
    <definedName name="일관">#REF!</definedName>
    <definedName name="일관1" localSheetId="5">#REF!</definedName>
    <definedName name="일관1">#REF!</definedName>
    <definedName name="일기층포설기계경비" localSheetId="5">#REF!</definedName>
    <definedName name="일기층포설기계경비">#REF!</definedName>
    <definedName name="일기층포설기계계" localSheetId="5">#REF!</definedName>
    <definedName name="일기층포설기계계">#REF!</definedName>
    <definedName name="일기층포설기계노무비" localSheetId="5">#REF!</definedName>
    <definedName name="일기층포설기계노무비">#REF!</definedName>
    <definedName name="일기층포설기계재료비" localSheetId="5">#REF!</definedName>
    <definedName name="일기층포설기계재료비">#REF!</definedName>
    <definedName name="일기층포설인력경비" localSheetId="5">#REF!</definedName>
    <definedName name="일기층포설인력경비">#REF!</definedName>
    <definedName name="일기층포설인력계" localSheetId="5">#REF!</definedName>
    <definedName name="일기층포설인력계">#REF!</definedName>
    <definedName name="일기층포설인력노무비" localSheetId="5">#REF!</definedName>
    <definedName name="일기층포설인력노무비">#REF!</definedName>
    <definedName name="일기층포설인력재료비" localSheetId="5">#REF!</definedName>
    <definedName name="일기층포설인력재료비">#REF!</definedName>
    <definedName name="일노" localSheetId="5">#REF!</definedName>
    <definedName name="일노">#REF!</definedName>
    <definedName name="일노면파쇄기경비" localSheetId="5">#REF!</definedName>
    <definedName name="일노면파쇄기경비">#REF!</definedName>
    <definedName name="일노면파쇄기계" localSheetId="5">#REF!</definedName>
    <definedName name="일노면파쇄기계">#REF!</definedName>
    <definedName name="일노면파쇄기노무비" localSheetId="5">#REF!</definedName>
    <definedName name="일노면파쇄기노무비">#REF!</definedName>
    <definedName name="일노면파쇄기재료비" localSheetId="5">#REF!</definedName>
    <definedName name="일노면파쇄기재료비">#REF!</definedName>
    <definedName name="일녹막이페인트칠경비" localSheetId="5">#REF!</definedName>
    <definedName name="일녹막이페인트칠경비">#REF!</definedName>
    <definedName name="일녹막이페인트칠계" localSheetId="5">#REF!</definedName>
    <definedName name="일녹막이페인트칠계">#REF!</definedName>
    <definedName name="일녹막이페인트칠노무비" localSheetId="5">#REF!</definedName>
    <definedName name="일녹막이페인트칠노무비">#REF!</definedName>
    <definedName name="일녹막이페인트칠재료비" localSheetId="5">#REF!</definedName>
    <definedName name="일녹막이페인트칠재료비">#REF!</definedName>
    <definedName name="일단" localSheetId="5">#REF!</definedName>
    <definedName name="일단">#REF!</definedName>
    <definedName name="일대" localSheetId="5">#REF!</definedName>
    <definedName name="일대">#REF!</definedName>
    <definedName name="일라인마카경비" localSheetId="5">#REF!</definedName>
    <definedName name="일라인마카경비">#REF!</definedName>
    <definedName name="일라인마카노무비" localSheetId="5">#REF!</definedName>
    <definedName name="일라인마카노무비">#REF!</definedName>
    <definedName name="일라인마카재료비" localSheetId="5">#REF!</definedName>
    <definedName name="일라인마카재료비">#REF!</definedName>
    <definedName name="일람" localSheetId="5">#REF!</definedName>
    <definedName name="일람">#REF!</definedName>
    <definedName name="일람이지" localSheetId="5">#REF!</definedName>
    <definedName name="일람이지">#REF!</definedName>
    <definedName name="일레미콘타설무근경비" localSheetId="5">#REF!</definedName>
    <definedName name="일레미콘타설무근경비">#REF!</definedName>
    <definedName name="일레미콘타설무근계" localSheetId="5">#REF!</definedName>
    <definedName name="일레미콘타설무근계">#REF!</definedName>
    <definedName name="일레미콘타설무근노무비" localSheetId="5">#REF!</definedName>
    <definedName name="일레미콘타설무근노무비">#REF!</definedName>
    <definedName name="일레미콘타설무근재료비" localSheetId="5">#REF!</definedName>
    <definedName name="일레미콘타설무근재료비">#REF!</definedName>
    <definedName name="일레미콘타설소형경비" localSheetId="5">#REF!</definedName>
    <definedName name="일레미콘타설소형경비">#REF!</definedName>
    <definedName name="일레미콘타설소형계" localSheetId="5">#REF!</definedName>
    <definedName name="일레미콘타설소형계">#REF!</definedName>
    <definedName name="일레미콘타설소형노무비" localSheetId="5">#REF!</definedName>
    <definedName name="일레미콘타설소형노무비">#REF!</definedName>
    <definedName name="일레미콘타설소형재료비" localSheetId="5">#REF!</definedName>
    <definedName name="일레미콘타설소형재료비">#REF!</definedName>
    <definedName name="일레미콘타설철근경비" localSheetId="5">#REF!</definedName>
    <definedName name="일레미콘타설철근경비">#REF!</definedName>
    <definedName name="일레미콘타설철근계" localSheetId="5">#REF!</definedName>
    <definedName name="일레미콘타설철근계">#REF!</definedName>
    <definedName name="일레미콘타설철근노무비" localSheetId="5">#REF!</definedName>
    <definedName name="일레미콘타설철근노무비">#REF!</definedName>
    <definedName name="일레미콘타설철근재료비" localSheetId="5">#REF!</definedName>
    <definedName name="일레미콘타설철근재료비">#REF!</definedName>
    <definedName name="일만" localSheetId="5">ErrorHandler_1</definedName>
    <definedName name="일만">ErrorHandler_1</definedName>
    <definedName name="일모래운반경비" localSheetId="5">#REF!</definedName>
    <definedName name="일모래운반경비">#REF!</definedName>
    <definedName name="일모래운반계" localSheetId="5">#REF!</definedName>
    <definedName name="일모래운반계">#REF!</definedName>
    <definedName name="일모래운반노무비" localSheetId="5">#REF!</definedName>
    <definedName name="일모래운반노무비">#REF!</definedName>
    <definedName name="일모래운반재료비" localSheetId="5">#REF!</definedName>
    <definedName name="일모래운반재료비">#REF!</definedName>
    <definedName name="일모래운반톤경비" localSheetId="5">#REF!</definedName>
    <definedName name="일모래운반톤경비">#REF!</definedName>
    <definedName name="일모래운반톤계" localSheetId="5">#REF!</definedName>
    <definedName name="일모래운반톤계">#REF!</definedName>
    <definedName name="일모래운반톤노무비" localSheetId="5">#REF!</definedName>
    <definedName name="일모래운반톤노무비">#REF!</definedName>
    <definedName name="일모래운반톤재료비" localSheetId="5">#REF!</definedName>
    <definedName name="일모래운반톤재료비">#REF!</definedName>
    <definedName name="일몰탈1경비" localSheetId="5">#REF!</definedName>
    <definedName name="일몰탈1경비">#REF!</definedName>
    <definedName name="일몰탈1계" localSheetId="5">#REF!</definedName>
    <definedName name="일몰탈1계">#REF!</definedName>
    <definedName name="일몰탈1노무비" localSheetId="5">#REF!</definedName>
    <definedName name="일몰탈1노무비">#REF!</definedName>
    <definedName name="일몰탈1재경비" localSheetId="5">#REF!</definedName>
    <definedName name="일몰탈1재경비">#REF!</definedName>
    <definedName name="일몰탈1재노무비" localSheetId="5">#REF!</definedName>
    <definedName name="일몰탈1재노무비">#REF!</definedName>
    <definedName name="일몰탈1재료비" localSheetId="5">#REF!</definedName>
    <definedName name="일몰탈1재료비">#REF!</definedName>
    <definedName name="일몰탈1재재료비" localSheetId="5">#REF!</definedName>
    <definedName name="일몰탈1재재료비">#REF!</definedName>
    <definedName name="일몰탈2경비" localSheetId="5">#REF!</definedName>
    <definedName name="일몰탈2경비">#REF!</definedName>
    <definedName name="일몰탈2계" localSheetId="5">#REF!</definedName>
    <definedName name="일몰탈2계">#REF!</definedName>
    <definedName name="일몰탈2노무비" localSheetId="5">#REF!</definedName>
    <definedName name="일몰탈2노무비">#REF!</definedName>
    <definedName name="일몰탈2재경비" localSheetId="5">#REF!</definedName>
    <definedName name="일몰탈2재경비">#REF!</definedName>
    <definedName name="일몰탈2재계" localSheetId="5">#REF!</definedName>
    <definedName name="일몰탈2재계">#REF!</definedName>
    <definedName name="일몰탈2재노무비" localSheetId="5">#REF!</definedName>
    <definedName name="일몰탈2재노무비">#REF!</definedName>
    <definedName name="일몰탈2재료비" localSheetId="5">#REF!</definedName>
    <definedName name="일몰탈2재료비">#REF!</definedName>
    <definedName name="일몰탈2재재료비" localSheetId="5">#REF!</definedName>
    <definedName name="일몰탈2재재료비">#REF!</definedName>
    <definedName name="일몰탈3경비" localSheetId="5">#REF!</definedName>
    <definedName name="일몰탈3경비">#REF!</definedName>
    <definedName name="일몰탈3계" localSheetId="5">#REF!</definedName>
    <definedName name="일몰탈3계">#REF!</definedName>
    <definedName name="일몰탈3노무비" localSheetId="5">#REF!</definedName>
    <definedName name="일몰탈3노무비">#REF!</definedName>
    <definedName name="일몰탈3재경비" localSheetId="5">#REF!</definedName>
    <definedName name="일몰탈3재경비">#REF!</definedName>
    <definedName name="일몰탈3재계" localSheetId="5">#REF!</definedName>
    <definedName name="일몰탈3재계">#REF!</definedName>
    <definedName name="일몰탈3재노무비" localSheetId="5">#REF!</definedName>
    <definedName name="일몰탈3재노무비">#REF!</definedName>
    <definedName name="일몰탈3재료비" localSheetId="5">#REF!</definedName>
    <definedName name="일몰탈3재료비">#REF!</definedName>
    <definedName name="일몰탈3재재료비" localSheetId="5">#REF!</definedName>
    <definedName name="일몰탈3재재료비">#REF!</definedName>
    <definedName name="일몰탈재계" localSheetId="5">#REF!</definedName>
    <definedName name="일몰탈재계">#REF!</definedName>
    <definedName name="일문양거푸집경비" localSheetId="5">#REF!</definedName>
    <definedName name="일문양거푸집경비">#REF!</definedName>
    <definedName name="일문양거푸집계" localSheetId="5">#REF!</definedName>
    <definedName name="일문양거푸집계">#REF!</definedName>
    <definedName name="일문양거푸집노무비" localSheetId="5">#REF!</definedName>
    <definedName name="일문양거푸집노무비">#REF!</definedName>
    <definedName name="일문양거푸집재료비" localSheetId="5">#REF!</definedName>
    <definedName name="일문양거푸집재료비">#REF!</definedName>
    <definedName name="일물푸기경비" localSheetId="5">#REF!</definedName>
    <definedName name="일물푸기경비">#REF!</definedName>
    <definedName name="일물푸기재료비" localSheetId="5">#REF!</definedName>
    <definedName name="일물푸기재료비">#REF!</definedName>
    <definedName name="일반">[0]!일반</definedName>
    <definedName name="일반1" localSheetId="5">#REF!</definedName>
    <definedName name="일반1">#REF!</definedName>
    <definedName name="일반2" localSheetId="5">#REF!</definedName>
    <definedName name="일반2">#REF!</definedName>
    <definedName name="일반3" localSheetId="5">#REF!</definedName>
    <definedName name="일반3">#REF!</definedName>
    <definedName name="일반건설공사_갑" localSheetId="5">#REF!</definedName>
    <definedName name="일반건설공사_갑">#REF!</definedName>
    <definedName name="일반건설공사_을" localSheetId="5">#REF!</definedName>
    <definedName name="일반건설공사_을">#REF!</definedName>
    <definedName name="일반격벽갯수" localSheetId="5">#REF!</definedName>
    <definedName name="일반격벽갯수">#REF!</definedName>
    <definedName name="일반격벽상부높이" localSheetId="5">#REF!</definedName>
    <definedName name="일반격벽상부높이">#REF!</definedName>
    <definedName name="일반격벽중간높이" localSheetId="5">#REF!</definedName>
    <definedName name="일반격벽중간높이">#REF!</definedName>
    <definedName name="일반격벽폭" localSheetId="5">#REF!</definedName>
    <definedName name="일반격벽폭">#REF!</definedName>
    <definedName name="일반격벽하부높이" localSheetId="5">#REF!</definedName>
    <definedName name="일반격벽하부높이">#REF!</definedName>
    <definedName name="일반관리비" localSheetId="5">#REF!</definedName>
    <definedName name="일반관리비">#REF!</definedName>
    <definedName name="一般管理費" localSheetId="5">#REF!</definedName>
    <definedName name="一般管理費">#REF!</definedName>
    <definedName name="일반관리비_산식" localSheetId="5">#REF!</definedName>
    <definedName name="일반관리비_산식">#REF!</definedName>
    <definedName name="일반관리비1" localSheetId="5">#REF!</definedName>
    <definedName name="일반관리비1">#REF!</definedName>
    <definedName name="일반관리비요율" localSheetId="5">#REF!</definedName>
    <definedName name="일반관리비요율">#REF!</definedName>
    <definedName name="일반관리비요율_변경" localSheetId="5">#REF!</definedName>
    <definedName name="일반관리비요율_변경">#REF!</definedName>
    <definedName name="일반관리비율" localSheetId="5">#REF!</definedName>
    <definedName name="일반관리비율">#REF!</definedName>
    <definedName name="일반관리비표" localSheetId="5">#REF!</definedName>
    <definedName name="일반관리비표">#REF!</definedName>
    <definedName name="일반관부설" localSheetId="5">#REF!</definedName>
    <definedName name="일반관부설">#REF!</definedName>
    <definedName name="일반부" hidden="1">{#N/A,#N/A,FALSE,"조골재"}</definedName>
    <definedName name="일반부_1" hidden="1">{#N/A,#N/A,FALSE,"조골재"}</definedName>
    <definedName name="일반비" localSheetId="5">#REF!</definedName>
    <definedName name="일반비">#REF!</definedName>
    <definedName name="일반상단" localSheetId="5">#REF!</definedName>
    <definedName name="일반상단">#REF!</definedName>
    <definedName name="일반상단구분" localSheetId="5">#REF!</definedName>
    <definedName name="일반상단구분">#REF!</definedName>
    <definedName name="일반수량931" localSheetId="5">ErrorHandler_1</definedName>
    <definedName name="일반수량931">ErrorHandler_1</definedName>
    <definedName name="일반수량표지2" localSheetId="5">ErrorHandler_1</definedName>
    <definedName name="일반수량표지2">ErrorHandler_1</definedName>
    <definedName name="일반용접공" localSheetId="5">#REF!</definedName>
    <definedName name="일반용접공">#REF!</definedName>
    <definedName name="일반철재" localSheetId="5">Dlog_Show</definedName>
    <definedName name="일반철재">Dlog_Show</definedName>
    <definedName name="일반철콘" hidden="1">{#N/A,#N/A,FALSE,"토공2"}</definedName>
    <definedName name="일반토공" localSheetId="5">#REF!</definedName>
    <definedName name="일반토공">#REF!</definedName>
    <definedName name="일반통신설비" localSheetId="5">#REF!</definedName>
    <definedName name="일반통신설비">#REF!</definedName>
    <definedName name="일반할증" localSheetId="5">#REF!</definedName>
    <definedName name="일반할증">#REF!</definedName>
    <definedName name="일방수경비" localSheetId="5">#REF!</definedName>
    <definedName name="일방수경비">#REF!</definedName>
    <definedName name="일방수노무비" localSheetId="5">#REF!</definedName>
    <definedName name="일방수노무비">#REF!</definedName>
    <definedName name="일방수재료비" localSheetId="5">#REF!</definedName>
    <definedName name="일방수재료비">#REF!</definedName>
    <definedName name="일배수공노무비" localSheetId="5">#REF!</definedName>
    <definedName name="일배수공노무비">#REF!</definedName>
    <definedName name="일배수공재료비" localSheetId="5">#REF!</definedName>
    <definedName name="일배수공재료비">#REF!</definedName>
    <definedName name="일벽돌쌓기경비" localSheetId="5">#REF!</definedName>
    <definedName name="일벽돌쌓기경비">#REF!</definedName>
    <definedName name="일벽돌쌓기노무비" localSheetId="5">#REF!</definedName>
    <definedName name="일벽돌쌓기노무비">#REF!</definedName>
    <definedName name="일벽돌쌓기재료비" localSheetId="5">#REF!</definedName>
    <definedName name="일벽돌쌓기재료비">#REF!</definedName>
    <definedName name="일보도블럭철거경비" localSheetId="5">#REF!</definedName>
    <definedName name="일보도블럭철거경비">#REF!</definedName>
    <definedName name="일보도블럭철거계" localSheetId="5">#REF!</definedName>
    <definedName name="일보도블럭철거계">#REF!</definedName>
    <definedName name="일보도블럭철거노무비" localSheetId="5">#REF!</definedName>
    <definedName name="일보도블럭철거노무비">#REF!</definedName>
    <definedName name="일보도블럭철거재료비" localSheetId="5">#REF!</definedName>
    <definedName name="일보도블럭철거재료비">#REF!</definedName>
    <definedName name="일보면적" localSheetId="5">SUM(#REF!)</definedName>
    <definedName name="일보면적">SUM(#REF!)</definedName>
    <definedName name="일보조기층10경비" localSheetId="5">#REF!</definedName>
    <definedName name="일보조기층10경비">#REF!</definedName>
    <definedName name="일보조기층10계" localSheetId="5">#REF!</definedName>
    <definedName name="일보조기층10계">#REF!</definedName>
    <definedName name="일보조기층10노무비" localSheetId="5">#REF!</definedName>
    <definedName name="일보조기층10노무비">#REF!</definedName>
    <definedName name="일보조기층10재료비" localSheetId="5">#REF!</definedName>
    <definedName name="일보조기층10재료비">#REF!</definedName>
    <definedName name="일보조기층2.5경비" localSheetId="5">#REF!</definedName>
    <definedName name="일보조기층2.5경비">#REF!</definedName>
    <definedName name="일보조기층2.5계" localSheetId="5">#REF!</definedName>
    <definedName name="일보조기층2.5계">#REF!</definedName>
    <definedName name="일보조기층2.5노무비" localSheetId="5">#REF!</definedName>
    <definedName name="일보조기층2.5노무비">#REF!</definedName>
    <definedName name="일보조기층2.5재료비" localSheetId="5">#REF!</definedName>
    <definedName name="일보조기층2.5재료비">#REF!</definedName>
    <definedName name="일보조기층20진동경비" localSheetId="5">#REF!</definedName>
    <definedName name="일보조기층20진동경비">#REF!</definedName>
    <definedName name="일보조기층20진동노무비" localSheetId="5">#REF!</definedName>
    <definedName name="일보조기층20진동노무비">#REF!</definedName>
    <definedName name="일보조기층20진동재료비" localSheetId="5">#REF!</definedName>
    <definedName name="일보조기층20진동재료비">#REF!</definedName>
    <definedName name="일보조기층부설기계경비" localSheetId="5">#REF!</definedName>
    <definedName name="일보조기층부설기계경비">#REF!</definedName>
    <definedName name="일보조기층부설기계계" localSheetId="5">#REF!</definedName>
    <definedName name="일보조기층부설기계계">#REF!</definedName>
    <definedName name="일보조기층부설기계노무비" localSheetId="5">#REF!</definedName>
    <definedName name="일보조기층부설기계노무비">#REF!</definedName>
    <definedName name="일보조기층부설기계재료비" localSheetId="5">#REF!</definedName>
    <definedName name="일보조기층부설기계재료비">#REF!</definedName>
    <definedName name="일보조기층부설인력경비" localSheetId="5">#REF!</definedName>
    <definedName name="일보조기층부설인력경비">#REF!</definedName>
    <definedName name="일보조기층부설인력계" localSheetId="5">#REF!</definedName>
    <definedName name="일보조기층부설인력계">#REF!</definedName>
    <definedName name="일보조기층부설인력노무비" localSheetId="5">#REF!</definedName>
    <definedName name="일보조기층부설인력노무비">#REF!</definedName>
    <definedName name="일보조기층부설인력재료비" localSheetId="5">#REF!</definedName>
    <definedName name="일보조기층부설인력재료비">#REF!</definedName>
    <definedName name="일보조기층운반경비" localSheetId="5">#REF!</definedName>
    <definedName name="일보조기층운반경비">#REF!</definedName>
    <definedName name="일보조기층운반계" localSheetId="5">#REF!</definedName>
    <definedName name="일보조기층운반계">#REF!</definedName>
    <definedName name="일보조기층운반노무비" localSheetId="5">#REF!</definedName>
    <definedName name="일보조기층운반노무비">#REF!</definedName>
    <definedName name="일보조기층운반재료비" localSheetId="5">#REF!</definedName>
    <definedName name="일보조기층운반재료비">#REF!</definedName>
    <definedName name="일보차도경계석b계" localSheetId="5">#REF!</definedName>
    <definedName name="일보차도경계석b계">#REF!</definedName>
    <definedName name="일보차도경계석보수a경비" localSheetId="5">#REF!</definedName>
    <definedName name="일보차도경계석보수a경비">#REF!</definedName>
    <definedName name="일보차도경계석보수a계" localSheetId="5">#REF!</definedName>
    <definedName name="일보차도경계석보수a계">#REF!</definedName>
    <definedName name="일보차도경계석보수a노무비" localSheetId="5">#REF!</definedName>
    <definedName name="일보차도경계석보수a노무비">#REF!</definedName>
    <definedName name="일보차도경계석보수a재료비" localSheetId="5">#REF!</definedName>
    <definedName name="일보차도경계석보수a재료비">#REF!</definedName>
    <definedName name="일보차도경계석보수b경비" localSheetId="5">#REF!</definedName>
    <definedName name="일보차도경계석보수b경비">#REF!</definedName>
    <definedName name="일보차도경계석보수b노무비" localSheetId="5">#REF!</definedName>
    <definedName name="일보차도경계석보수b노무비">#REF!</definedName>
    <definedName name="일보차도경계석보수b재료비" localSheetId="5">#REF!</definedName>
    <definedName name="일보차도경계석보수b재료비">#REF!</definedName>
    <definedName name="일보차도경계석보수c경비" localSheetId="5">#REF!</definedName>
    <definedName name="일보차도경계석보수c경비">#REF!</definedName>
    <definedName name="일보차도경계석보수c계" localSheetId="5">#REF!</definedName>
    <definedName name="일보차도경계석보수c계">#REF!</definedName>
    <definedName name="일보차도경계석보수c노무비" localSheetId="5">#REF!</definedName>
    <definedName name="일보차도경계석보수c노무비">#REF!</definedName>
    <definedName name="일보차도경계석보수c재료비" localSheetId="5">#REF!</definedName>
    <definedName name="일보차도경계석보수c재료비">#REF!</definedName>
    <definedName name="일사각블럭포장경비" localSheetId="5">#REF!</definedName>
    <definedName name="일사각블럭포장경비">#REF!</definedName>
    <definedName name="일사각블럭포장계" localSheetId="5">#REF!</definedName>
    <definedName name="일사각블럭포장계">#REF!</definedName>
    <definedName name="일사각블럭포장노무비" localSheetId="5">#REF!</definedName>
    <definedName name="일사각블럭포장노무비">#REF!</definedName>
    <definedName name="일사각블럭포장복구경비" localSheetId="5">#REF!</definedName>
    <definedName name="일사각블럭포장복구경비">#REF!</definedName>
    <definedName name="일사각블럭포장복구계" localSheetId="5">#REF!</definedName>
    <definedName name="일사각블럭포장복구계">#REF!</definedName>
    <definedName name="일사각블럭포장복구노무비" localSheetId="5">#REF!</definedName>
    <definedName name="일사각블럭포장복구노무비">#REF!</definedName>
    <definedName name="일사각블럭포장복구재료비" localSheetId="5">#REF!</definedName>
    <definedName name="일사각블럭포장복구재료비">#REF!</definedName>
    <definedName name="일사각블럭포장재료비" localSheetId="5">#REF!</definedName>
    <definedName name="일사각블럭포장재료비">#REF!</definedName>
    <definedName name="일산219" hidden="1">{#N/A,#N/A,FALSE,"혼합골재"}</definedName>
    <definedName name="일소형고압블럭포장경비" localSheetId="5">#REF!</definedName>
    <definedName name="일소형고압블럭포장경비">#REF!</definedName>
    <definedName name="일소형고압블럭포장계" localSheetId="5">#REF!</definedName>
    <definedName name="일소형고압블럭포장계">#REF!</definedName>
    <definedName name="일소형고압블럭포장노무비" localSheetId="5">#REF!</definedName>
    <definedName name="일소형고압블럭포장노무비">#REF!</definedName>
    <definedName name="일소형고압블럭포장복구경비" localSheetId="5">#REF!</definedName>
    <definedName name="일소형고압블럭포장복구경비">#REF!</definedName>
    <definedName name="일소형고압블럭포장복구계" localSheetId="5">#REF!</definedName>
    <definedName name="일소형고압블럭포장복구계">#REF!</definedName>
    <definedName name="일소형고압블럭포장복구노무비" localSheetId="5">#REF!</definedName>
    <definedName name="일소형고압블럭포장복구노무비">#REF!</definedName>
    <definedName name="일소형고압블럭포장복구재료비" localSheetId="5">#REF!</definedName>
    <definedName name="일소형고압블럭포장복구재료비">#REF!</definedName>
    <definedName name="일소형고압블럭포장재료비" localSheetId="5">#REF!</definedName>
    <definedName name="일소형고압블럭포장재료비">#REF!</definedName>
    <definedName name="일수" localSheetId="5">#REF!</definedName>
    <definedName name="일수">#REF!</definedName>
    <definedName name="일시멘트운반경비" localSheetId="5">#REF!</definedName>
    <definedName name="일시멘트운반경비">#REF!</definedName>
    <definedName name="일시멘트운반계" localSheetId="5">#REF!</definedName>
    <definedName name="일시멘트운반계">#REF!</definedName>
    <definedName name="일시멘트운반노무비" localSheetId="5">#REF!</definedName>
    <definedName name="일시멘트운반노무비">#REF!</definedName>
    <definedName name="일시멘트운반재료비" localSheetId="5">#REF!</definedName>
    <definedName name="일시멘트운반재료비">#REF!</definedName>
    <definedName name="일아스콘덧씌우기기계경비" localSheetId="5">#REF!</definedName>
    <definedName name="일아스콘덧씌우기기계경비">#REF!</definedName>
    <definedName name="일아스콘덧씌우기기계계" localSheetId="5">#REF!</definedName>
    <definedName name="일아스콘덧씌우기기계계">#REF!</definedName>
    <definedName name="일아스콘덧씌우기기계노무비" localSheetId="5">#REF!</definedName>
    <definedName name="일아스콘덧씌우기기계노무비">#REF!</definedName>
    <definedName name="일아스콘덧씌우기기계재료비" localSheetId="5">#REF!</definedName>
    <definedName name="일아스콘덧씌우기기계재료비">#REF!</definedName>
    <definedName name="일아스콘덧씌우기인력경비" localSheetId="5">#REF!</definedName>
    <definedName name="일아스콘덧씌우기인력경비">#REF!</definedName>
    <definedName name="일아스콘덧씌우기인력계" localSheetId="5">#REF!</definedName>
    <definedName name="일아스콘덧씌우기인력계">#REF!</definedName>
    <definedName name="일아스콘덧씌우기인력노무비" localSheetId="5">#REF!</definedName>
    <definedName name="일아스콘덧씌우기인력노무비">#REF!</definedName>
    <definedName name="일아스콘덧씌우기인력재료비" localSheetId="5">#REF!</definedName>
    <definedName name="일아스콘덧씌우기인력재료비">#REF!</definedName>
    <definedName name="일아스콘처리미터경비" localSheetId="5">#REF!</definedName>
    <definedName name="일아스콘처리미터경비">#REF!</definedName>
    <definedName name="일아스콘처리미터계" localSheetId="5">#REF!</definedName>
    <definedName name="일아스콘처리미터계">#REF!</definedName>
    <definedName name="일아스콘처리미터노무비" localSheetId="5">#REF!</definedName>
    <definedName name="일아스콘처리미터노무비">#REF!</definedName>
    <definedName name="일아스콘처리미터재료비" localSheetId="5">#REF!</definedName>
    <definedName name="일아스콘처리미터재료비">#REF!</definedName>
    <definedName name="일아스콘처리아르경비" localSheetId="5">#REF!</definedName>
    <definedName name="일아스콘처리아르경비">#REF!</definedName>
    <definedName name="일아스콘처리아르계" localSheetId="5">#REF!</definedName>
    <definedName name="일아스콘처리아르계">#REF!</definedName>
    <definedName name="일아스콘처리아르노무비" localSheetId="5">#REF!</definedName>
    <definedName name="일아스콘처리아르노무비">#REF!</definedName>
    <definedName name="일아스콘처리아르재료비" localSheetId="5">#REF!</definedName>
    <definedName name="일아스콘처리아르재료비">#REF!</definedName>
    <definedName name="일아스팔트노면파쇄공기계경비" localSheetId="5">#REF!</definedName>
    <definedName name="일아스팔트노면파쇄공기계경비">#REF!</definedName>
    <definedName name="일아스팔트노면파쇄공기계계" localSheetId="5">#REF!</definedName>
    <definedName name="일아스팔트노면파쇄공기계계">#REF!</definedName>
    <definedName name="일아스팔트노면파쇄공기계노무비" localSheetId="5">#REF!</definedName>
    <definedName name="일아스팔트노면파쇄공기계노무비">#REF!</definedName>
    <definedName name="일아스팔트노면파쇄공기계재료비" localSheetId="5">#REF!</definedName>
    <definedName name="일아스팔트노면파쇄공기계재료비">#REF!</definedName>
    <definedName name="일아스팔트노면파쇄야간경비" localSheetId="5">#REF!</definedName>
    <definedName name="일아스팔트노면파쇄야간경비">#REF!</definedName>
    <definedName name="일아스팔트노면파쇄야간계" localSheetId="5">#REF!</definedName>
    <definedName name="일아스팔트노면파쇄야간계">#REF!</definedName>
    <definedName name="일아스팔트노면파쇄야간노무비" localSheetId="5">#REF!</definedName>
    <definedName name="일아스팔트노면파쇄야간노무비">#REF!</definedName>
    <definedName name="일아스팔트노면파쇄야간재료비" localSheetId="5">#REF!</definedName>
    <definedName name="일아스팔트노면파쇄야간재료비">#REF!</definedName>
    <definedName name="일아스팔트노면파쇄주간경비" localSheetId="5">#REF!</definedName>
    <definedName name="일아스팔트노면파쇄주간경비">#REF!</definedName>
    <definedName name="일아스팔트노면파쇄주간계" localSheetId="5">#REF!</definedName>
    <definedName name="일아스팔트노면파쇄주간계">#REF!</definedName>
    <definedName name="일아스팔트노면파쇄주간노무비" localSheetId="5">#REF!</definedName>
    <definedName name="일아스팔트노면파쇄주간노무비">#REF!</definedName>
    <definedName name="일아스팔트노면파쇄주간재료비" localSheetId="5">#REF!</definedName>
    <definedName name="일아스팔트노면파쇄주간재료비">#REF!</definedName>
    <definedName name="일아스팔트운반경비" localSheetId="5">#REF!</definedName>
    <definedName name="일아스팔트운반경비">#REF!</definedName>
    <definedName name="일아스팔트운반계" localSheetId="5">#REF!</definedName>
    <definedName name="일아스팔트운반계">#REF!</definedName>
    <definedName name="일아스팔트운반노무비" localSheetId="5">#REF!</definedName>
    <definedName name="일아스팔트운반노무비">#REF!</definedName>
    <definedName name="일아스팔트운반재료비" localSheetId="5">#REF!</definedName>
    <definedName name="일아스팔트운반재료비">#REF!</definedName>
    <definedName name="일아스팔트포장복구a경비" localSheetId="5">#REF!</definedName>
    <definedName name="일아스팔트포장복구a경비">#REF!</definedName>
    <definedName name="일아스팔트포장복구a계" localSheetId="5">#REF!</definedName>
    <definedName name="일아스팔트포장복구a계">#REF!</definedName>
    <definedName name="일아스팔트포장복구a노무비" localSheetId="5">#REF!</definedName>
    <definedName name="일아스팔트포장복구a노무비">#REF!</definedName>
    <definedName name="일아스팔트포장복구a재료비" localSheetId="5">#REF!</definedName>
    <definedName name="일아스팔트포장복구a재료비">#REF!</definedName>
    <definedName name="일아스팔트포장복구b경비" localSheetId="5">#REF!</definedName>
    <definedName name="일아스팔트포장복구b경비">#REF!</definedName>
    <definedName name="일아스팔트포장복구b계" localSheetId="5">#REF!</definedName>
    <definedName name="일아스팔트포장복구b계">#REF!</definedName>
    <definedName name="일아스팔트포장복구b노무비" localSheetId="5">#REF!</definedName>
    <definedName name="일아스팔트포장복구b노무비">#REF!</definedName>
    <definedName name="일아스팔트포장복구b재료비" localSheetId="5">#REF!</definedName>
    <definedName name="일아스팔트포장복구b재료비">#REF!</definedName>
    <definedName name="일아스팔트포장캇타경비" localSheetId="5">#REF!</definedName>
    <definedName name="일아스팔트포장캇타경비">#REF!</definedName>
    <definedName name="일아스팔트포장캇타계" localSheetId="5">#REF!</definedName>
    <definedName name="일아스팔트포장캇타계">#REF!</definedName>
    <definedName name="일아스팔트포장캇타노무비" localSheetId="5">#REF!</definedName>
    <definedName name="일아스팔트포장캇타노무비">#REF!</definedName>
    <definedName name="일아스팔트포장캇타재료비" localSheetId="5">#REF!</definedName>
    <definedName name="일아스팔트포장캇타재료비">#REF!</definedName>
    <definedName name="일아스팔트포장파괴0.4경비" localSheetId="5">#REF!</definedName>
    <definedName name="일아스팔트포장파괴0.4경비">#REF!</definedName>
    <definedName name="일아스팔트포장파괴0.4계" localSheetId="5">#REF!</definedName>
    <definedName name="일아스팔트포장파괴0.4계">#REF!</definedName>
    <definedName name="일아스팔트포장파괴0.4노무비" localSheetId="5">#REF!</definedName>
    <definedName name="일아스팔트포장파괴0.4노무비">#REF!</definedName>
    <definedName name="일아스팔트포장파괴0.4재료비" localSheetId="5">#REF!</definedName>
    <definedName name="일아스팔트포장파괴0.4재료비">#REF!</definedName>
    <definedName name="일아스팔트포장파괴0.7경비" localSheetId="5">#REF!</definedName>
    <definedName name="일아스팔트포장파괴0.7경비">#REF!</definedName>
    <definedName name="일아스팔트포장파괴0.7계" localSheetId="5">#REF!</definedName>
    <definedName name="일아스팔트포장파괴0.7계">#REF!</definedName>
    <definedName name="일아스팔트포장파괴0.7노무비" localSheetId="5">#REF!</definedName>
    <definedName name="일아스팔트포장파괴0.7노무비">#REF!</definedName>
    <definedName name="일아스팔트포장파괴0.7재료비" localSheetId="5">#REF!</definedName>
    <definedName name="일아스팔트포장파괴0.7재료비">#REF!</definedName>
    <definedName name="일아스팔트포장파괴경비" localSheetId="5">#REF!</definedName>
    <definedName name="일아스팔트포장파괴경비">#REF!</definedName>
    <definedName name="일아스팔트포장파괴계" localSheetId="5">#REF!</definedName>
    <definedName name="일아스팔트포장파괴계">#REF!</definedName>
    <definedName name="일아스팔트포장파괴노무비" localSheetId="5">#REF!</definedName>
    <definedName name="일아스팔트포장파괴노무비">#REF!</definedName>
    <definedName name="일아스팔트포장파괴재료비" localSheetId="5">#REF!</definedName>
    <definedName name="일아스팔트포장파괴재료비">#REF!</definedName>
    <definedName name="일안전보호책개소경비" localSheetId="5">#REF!</definedName>
    <definedName name="일안전보호책개소경비">#REF!</definedName>
    <definedName name="일안전보호책개소계" localSheetId="5">#REF!</definedName>
    <definedName name="일안전보호책개소계">#REF!</definedName>
    <definedName name="일안전보호책개소노무비" localSheetId="5">#REF!</definedName>
    <definedName name="일안전보호책개소노무비">#REF!</definedName>
    <definedName name="일안전보호책개소재료비" localSheetId="5">#REF!</definedName>
    <definedName name="일안전보호책개소재료비">#REF!</definedName>
    <definedName name="일안전보호책미터경비" localSheetId="5">#REF!</definedName>
    <definedName name="일안전보호책미터경비">#REF!</definedName>
    <definedName name="일안전보호책미터계" localSheetId="5">#REF!</definedName>
    <definedName name="일안전보호책미터계">#REF!</definedName>
    <definedName name="일안전보호책미터노무비" localSheetId="5">#REF!</definedName>
    <definedName name="일안전보호책미터노무비">#REF!</definedName>
    <definedName name="일안전보호책미터재료비" localSheetId="5">#REF!</definedName>
    <definedName name="일안전보호책미터재료비">#REF!</definedName>
    <definedName name="일앙카볼트설치경비" localSheetId="5">#REF!</definedName>
    <definedName name="일앙카볼트설치경비">#REF!</definedName>
    <definedName name="일앙카볼트설치노무비" localSheetId="5">#REF!</definedName>
    <definedName name="일앙카볼트설치노무비">#REF!</definedName>
    <definedName name="일앙카볼트설치재료비" localSheetId="5">#REF!</definedName>
    <definedName name="일앙카볼트설치재료비">#REF!</definedName>
    <definedName name="일액체방수노무비" localSheetId="5">#REF!</definedName>
    <definedName name="일액체방수노무비">#REF!</definedName>
    <definedName name="일액체방수재료비" localSheetId="5">#REF!</definedName>
    <definedName name="일액체방수재료비">#REF!</definedName>
    <definedName name="일우수전설치경비" localSheetId="5">#REF!</definedName>
    <definedName name="일우수전설치경비">#REF!</definedName>
    <definedName name="일우수전설치계" localSheetId="5">#REF!</definedName>
    <definedName name="일우수전설치계">#REF!</definedName>
    <definedName name="일우수전설치노무비" localSheetId="5">#REF!</definedName>
    <definedName name="일우수전설치노무비">#REF!</definedName>
    <definedName name="일우수전설치재료비" localSheetId="5">#REF!</definedName>
    <definedName name="일우수전설치재료비">#REF!</definedName>
    <definedName name="일위" localSheetId="5">#REF!,#REF!</definedName>
    <definedName name="일위">#REF!,#REF!</definedName>
    <definedName name="일위1">[37]일위대가!$A$2:$P$2264</definedName>
    <definedName name="일위2" localSheetId="5">#REF!</definedName>
    <definedName name="일위2">#REF!</definedName>
    <definedName name="일위갑" localSheetId="5">#REF!</definedName>
    <definedName name="일위갑">#REF!</definedName>
    <definedName name="일위규격매크로" localSheetId="5">#REF!</definedName>
    <definedName name="일위규격매크로">#REF!</definedName>
    <definedName name="일위단가" localSheetId="5">#REF!</definedName>
    <definedName name="일위단가">#REF!</definedName>
    <definedName name="일위대" localSheetId="5">#REF!</definedName>
    <definedName name="일위대">#REF!</definedName>
    <definedName name="일위대가" localSheetId="5">#REF!</definedName>
    <definedName name="일위대가">#REF!</definedName>
    <definedName name="일위대가1" localSheetId="5">#REF!</definedName>
    <definedName name="일위대가1">#REF!</definedName>
    <definedName name="일위대가11" localSheetId="5">#REF!</definedName>
    <definedName name="일위대가11">#REF!</definedName>
    <definedName name="일위대가2" localSheetId="5">#REF!</definedName>
    <definedName name="일위대가2">#REF!</definedName>
    <definedName name="일위대가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일위대가목록" localSheetId="5">#REF!</definedName>
    <definedName name="일위대가목록">#REF!</definedName>
    <definedName name="일위대가목록_2" localSheetId="5">#REF!</definedName>
    <definedName name="일위대가목록_2">#REF!</definedName>
    <definedName name="일위대가목록_2_1" localSheetId="5">#REF!</definedName>
    <definedName name="일위대가목록_2_1">#REF!</definedName>
    <definedName name="일위대가목록_2_2" localSheetId="5">#REF!</definedName>
    <definedName name="일위대가목록_2_2">#REF!</definedName>
    <definedName name="일위대가목록_3" localSheetId="5">#REF!</definedName>
    <definedName name="일위대가목록_3">#REF!</definedName>
    <definedName name="일위대가목록표" localSheetId="5">BlankMacro1</definedName>
    <definedName name="일위대가목록표">BlankMacro1</definedName>
    <definedName name="일위대가서" localSheetId="5">#REF!,#REF!</definedName>
    <definedName name="일위대가서">#REF!,#REF!</definedName>
    <definedName name="일위대가음향" localSheetId="5">#REF!</definedName>
    <definedName name="일위대가음향">#REF!</definedName>
    <definedName name="일위대가집계표" localSheetId="5">#REF!</definedName>
    <definedName name="일위대가집계표">#REF!</definedName>
    <definedName name="일위대가폼" localSheetId="5">#REF!</definedName>
    <definedName name="일위대가폼">#REF!</definedName>
    <definedName name="일위대가표" localSheetId="5">#REF!</definedName>
    <definedName name="일위대가표">#REF!</definedName>
    <definedName name="일위댓가" hidden="1">{#N/A,#N/A,FALSE,"전력간선"}</definedName>
    <definedName name="일위댓가301" hidden="1">{#N/A,#N/A,FALSE,"전력간선"}</definedName>
    <definedName name="일위명칭" localSheetId="5">#REF!</definedName>
    <definedName name="일위명칭">#REF!</definedName>
    <definedName name="일위목록" localSheetId="5">#REF!</definedName>
    <definedName name="일위목록">#REF!</definedName>
    <definedName name="일위산출" localSheetId="5">#REF!</definedName>
    <definedName name="일위산출">#REF!</definedName>
    <definedName name="일위산출1" localSheetId="5">#REF!</definedName>
    <definedName name="일위산출1">#REF!</definedName>
    <definedName name="일위샘플" localSheetId="5">BlankMacro1</definedName>
    <definedName name="일위샘플">BlankMacro1</definedName>
    <definedName name="일위집계" localSheetId="5">#REF!</definedName>
    <definedName name="일위집계">#REF!</definedName>
    <definedName name="일위집계표" localSheetId="5">#REF!</definedName>
    <definedName name="일위집계표">#REF!</definedName>
    <definedName name="일위코드입력매크로" localSheetId="5">#REF!</definedName>
    <definedName name="일위코드입력매크로">#REF!</definedName>
    <definedName name="일위표" localSheetId="5">#REF!</definedName>
    <definedName name="일위표">#REF!</definedName>
    <definedName name="일위호표" localSheetId="5">#REF!</definedName>
    <definedName name="일위호표">#REF!</definedName>
    <definedName name="일위화면복귀매크로" localSheetId="5">#REF!</definedName>
    <definedName name="일위화면복귀매크로">#REF!</definedName>
    <definedName name="일유로폼경비" localSheetId="5">#REF!</definedName>
    <definedName name="일유로폼경비">#REF!</definedName>
    <definedName name="일유로폼계" localSheetId="5">#REF!</definedName>
    <definedName name="일유로폼계">#REF!</definedName>
    <definedName name="일유로폼노무비" localSheetId="5">#REF!</definedName>
    <definedName name="일유로폼노무비">#REF!</definedName>
    <definedName name="일유로폼바닥계" localSheetId="5">#REF!</definedName>
    <definedName name="일유로폼바닥계">#REF!</definedName>
    <definedName name="일유로폼바닥노무비" localSheetId="5">#REF!</definedName>
    <definedName name="일유로폼바닥노무비">#REF!</definedName>
    <definedName name="일유로폼바닥재료비" localSheetId="5">#REF!</definedName>
    <definedName name="일유로폼바닥재료비">#REF!</definedName>
    <definedName name="일유로폼벽체노무비" localSheetId="5">#REF!</definedName>
    <definedName name="일유로폼벽체노무비">#REF!</definedName>
    <definedName name="일유로폼벽체재료비" localSheetId="5">#REF!</definedName>
    <definedName name="일유로폼벽체재료비">#REF!</definedName>
    <definedName name="일유로폼재료비" localSheetId="5">#REF!</definedName>
    <definedName name="일유로폼재료비">#REF!</definedName>
    <definedName name="일의01" localSheetId="5">#REF!</definedName>
    <definedName name="일의01">#REF!</definedName>
    <definedName name="일인력되메우기경비" localSheetId="5">#REF!</definedName>
    <definedName name="일인력되메우기경비">#REF!</definedName>
    <definedName name="일인력되메우기계" localSheetId="5">#REF!</definedName>
    <definedName name="일인력되메우기계">#REF!</definedName>
    <definedName name="일인력되메우기노무비" localSheetId="5">#REF!</definedName>
    <definedName name="일인력되메우기노무비">#REF!</definedName>
    <definedName name="일인력되메우기재료비" localSheetId="5">#REF!</definedName>
    <definedName name="일인력되메우기재료비">#REF!</definedName>
    <definedName name="일인력잔토처리" localSheetId="5">#REF!</definedName>
    <definedName name="일인력잔토처리">#REF!</definedName>
    <definedName name="일인력터파기0_1경비" localSheetId="5">#REF!</definedName>
    <definedName name="일인력터파기0_1경비">#REF!</definedName>
    <definedName name="일인력터파기0_1계" localSheetId="5">#REF!</definedName>
    <definedName name="일인력터파기0_1계">#REF!</definedName>
    <definedName name="일인력터파기0_1노무비" localSheetId="5">#REF!</definedName>
    <definedName name="일인력터파기0_1노무비">#REF!</definedName>
    <definedName name="일인력터파기0_1재료비" localSheetId="5">#REF!</definedName>
    <definedName name="일인력터파기0_1재료비">#REF!</definedName>
    <definedName name="일인력터파기1_2경비" localSheetId="5">#REF!</definedName>
    <definedName name="일인력터파기1_2경비">#REF!</definedName>
    <definedName name="일인력터파기1_2계" localSheetId="5">#REF!</definedName>
    <definedName name="일인력터파기1_2계">#REF!</definedName>
    <definedName name="일인력터파기1_2노무비" localSheetId="5">#REF!</definedName>
    <definedName name="일인력터파기1_2노무비">#REF!</definedName>
    <definedName name="일인력터파기1_2재료비" localSheetId="5">#REF!</definedName>
    <definedName name="일인력터파기1_2재료비">#REF!</definedName>
    <definedName name="일인력터파기2_3경비" localSheetId="5">#REF!</definedName>
    <definedName name="일인력터파기2_3경비">#REF!</definedName>
    <definedName name="일인력터파기2_3계" localSheetId="5">#REF!</definedName>
    <definedName name="일인력터파기2_3계">#REF!</definedName>
    <definedName name="일인력터파기2_3노무비" localSheetId="5">#REF!</definedName>
    <definedName name="일인력터파기2_3노무비">#REF!</definedName>
    <definedName name="일인력터파기2_3재료비" localSheetId="5">#REF!</definedName>
    <definedName name="일인력터파기2_3재료비">#REF!</definedName>
    <definedName name="일일" localSheetId="5">#REF!</definedName>
    <definedName name="일일">#REF!</definedName>
    <definedName name="일일일" localSheetId="5">#REF!</definedName>
    <definedName name="일일일">#REF!</definedName>
    <definedName name="일일일일" localSheetId="5">#REF!</definedName>
    <definedName name="일일일일">#REF!</definedName>
    <definedName name="일자갈운반경비" localSheetId="5">#REF!</definedName>
    <definedName name="일자갈운반경비">#REF!</definedName>
    <definedName name="일자갈운반계" localSheetId="5">#REF!</definedName>
    <definedName name="일자갈운반계">#REF!</definedName>
    <definedName name="일자갈운반노무비" localSheetId="5">#REF!</definedName>
    <definedName name="일자갈운반노무비">#REF!</definedName>
    <definedName name="일자갈운반재료비" localSheetId="5">#REF!</definedName>
    <definedName name="일자갈운반재료비">#REF!</definedName>
    <definedName name="일자갈운반톤경비" localSheetId="5">#REF!</definedName>
    <definedName name="일자갈운반톤경비">#REF!</definedName>
    <definedName name="일자갈운반톤계" localSheetId="5">#REF!</definedName>
    <definedName name="일자갈운반톤계">#REF!</definedName>
    <definedName name="일자갈운반톤노무비" localSheetId="5">#REF!</definedName>
    <definedName name="일자갈운반톤노무비">#REF!</definedName>
    <definedName name="일자갈운반톤재료비" localSheetId="5">#REF!</definedName>
    <definedName name="일자갈운반톤재료비">#REF!</definedName>
    <definedName name="일잔토처리0.2경비" localSheetId="5">#REF!</definedName>
    <definedName name="일잔토처리0.2경비">#REF!</definedName>
    <definedName name="일잔토처리0.2노무비" localSheetId="5">#REF!</definedName>
    <definedName name="일잔토처리0.2노무비">#REF!</definedName>
    <definedName name="일잔토처리0.2재료비" localSheetId="5">#REF!</definedName>
    <definedName name="일잔토처리0.2재료비">#REF!</definedName>
    <definedName name="일잔토처리0.4경비" localSheetId="5">#REF!</definedName>
    <definedName name="일잔토처리0.4경비">#REF!</definedName>
    <definedName name="일잔토처리0.4계" localSheetId="5">#REF!</definedName>
    <definedName name="일잔토처리0.4계">#REF!</definedName>
    <definedName name="일잔토처리0.4노무비" localSheetId="5">#REF!</definedName>
    <definedName name="일잔토처리0.4노무비">#REF!</definedName>
    <definedName name="일잔토처리0.4재료비" localSheetId="5">#REF!</definedName>
    <definedName name="일잔토처리0.4재료비">#REF!</definedName>
    <definedName name="일잔토처리0.7경비" localSheetId="5">#REF!</definedName>
    <definedName name="일잔토처리0.7경비">#REF!</definedName>
    <definedName name="일잔토처리0.7계" localSheetId="5">#REF!</definedName>
    <definedName name="일잔토처리0.7계">#REF!</definedName>
    <definedName name="일잔토처리0.7노무비" localSheetId="5">#REF!</definedName>
    <definedName name="일잔토처리0.7노무비">#REF!</definedName>
    <definedName name="일잔토처리0.7재료비" localSheetId="5">#REF!</definedName>
    <definedName name="일잔토처리0.7재료비">#REF!</definedName>
    <definedName name="일잡석부설경비" localSheetId="5">#REF!</definedName>
    <definedName name="일잡석부설경비">#REF!</definedName>
    <definedName name="일잡석부설계" localSheetId="5">#REF!</definedName>
    <definedName name="일잡석부설계">#REF!</definedName>
    <definedName name="일잡석부설노무비" localSheetId="5">#REF!</definedName>
    <definedName name="일잡석부설노무비">#REF!</definedName>
    <definedName name="일잡석부설재료비" localSheetId="5">#REF!</definedName>
    <definedName name="일잡석부설재료비">#REF!</definedName>
    <definedName name="일점토벽돌쌓기1000매경비" localSheetId="5">#REF!</definedName>
    <definedName name="일점토벽돌쌓기1000매경비">#REF!</definedName>
    <definedName name="일점토벽돌쌓기1000매계" localSheetId="5">#REF!</definedName>
    <definedName name="일점토벽돌쌓기1000매계">#REF!</definedName>
    <definedName name="일점토벽돌치장쌓기1000매노무비" localSheetId="5">#REF!</definedName>
    <definedName name="일점토벽돌치장쌓기1000매노무비">#REF!</definedName>
    <definedName name="일점토벽돌치장쌓기1000매재료비" localSheetId="5">#REF!</definedName>
    <definedName name="일점토벽돌치장쌓기1000매재료비">#REF!</definedName>
    <definedName name="일점토벽돌치장쌓기149매경비" localSheetId="5">#REF!</definedName>
    <definedName name="일점토벽돌치장쌓기149매경비">#REF!</definedName>
    <definedName name="일점토벽돌치장쌓기149매계" localSheetId="5">#REF!</definedName>
    <definedName name="일점토벽돌치장쌓기149매계">#REF!</definedName>
    <definedName name="일점토벽돌치장쌓기149매노무비" localSheetId="5">#REF!</definedName>
    <definedName name="일점토벽돌치장쌓기149매노무비">#REF!</definedName>
    <definedName name="일점토벽돌치장쌓기149매재료비" localSheetId="5">#REF!</definedName>
    <definedName name="일점토벽돌치장쌓기149매재료비">#REF!</definedName>
    <definedName name="일점토벽돌치장쌓기미터경비" localSheetId="5">#REF!</definedName>
    <definedName name="일점토벽돌치장쌓기미터경비">#REF!</definedName>
    <definedName name="일점토벽돌치장쌓기미터계" localSheetId="5">#REF!</definedName>
    <definedName name="일점토벽돌치장쌓기미터계">#REF!</definedName>
    <definedName name="일점토벽돌치장쌓기미터노무비" localSheetId="5">#REF!</definedName>
    <definedName name="일점토벽돌치장쌓기미터노무비">#REF!</definedName>
    <definedName name="일점토벽돌치장쌓기미터재료비" localSheetId="5">#REF!</definedName>
    <definedName name="일점토벽돌치장쌓기미터재료비">#REF!</definedName>
    <definedName name="일제" localSheetId="5">#REF!</definedName>
    <definedName name="일제">#REF!</definedName>
    <definedName name="일조장해" localSheetId="5">#REF!</definedName>
    <definedName name="일조장해">#REF!</definedName>
    <definedName name="일조합되메우기0.4경비" localSheetId="5">#REF!</definedName>
    <definedName name="일조합되메우기0.4경비">#REF!</definedName>
    <definedName name="일조합되메우기0.4계" localSheetId="5">#REF!</definedName>
    <definedName name="일조합되메우기0.4계">#REF!</definedName>
    <definedName name="일조합되메우기0.4노무비" localSheetId="5">#REF!</definedName>
    <definedName name="일조합되메우기0.4노무비">#REF!</definedName>
    <definedName name="일조합되메우기0.4재료비" localSheetId="5">#REF!</definedName>
    <definedName name="일조합되메우기0.4재료비">#REF!</definedName>
    <definedName name="일조합되메우기0.7경비" localSheetId="5">#REF!</definedName>
    <definedName name="일조합되메우기0.7경비">#REF!</definedName>
    <definedName name="일조합되메우기0.7계" localSheetId="5">#REF!</definedName>
    <definedName name="일조합되메우기0.7계">#REF!</definedName>
    <definedName name="일조합되메우기0.7노무비" localSheetId="5">#REF!</definedName>
    <definedName name="일조합되메우기0.7노무비">#REF!</definedName>
    <definedName name="일조합되메우기0.7재료비" localSheetId="5">#REF!</definedName>
    <definedName name="일조합되메우기0.7재료비">#REF!</definedName>
    <definedName name="일조합터파기0.4경비" localSheetId="5">#REF!</definedName>
    <definedName name="일조합터파기0.4경비">#REF!</definedName>
    <definedName name="일조합터파기0.4계" localSheetId="5">#REF!</definedName>
    <definedName name="일조합터파기0.4계">#REF!</definedName>
    <definedName name="일조합터파기0.4노무비" localSheetId="5">#REF!</definedName>
    <definedName name="일조합터파기0.4노무비">#REF!</definedName>
    <definedName name="일조합터파기0.4재료비" localSheetId="5">#REF!</definedName>
    <definedName name="일조합터파기0.4재료비">#REF!</definedName>
    <definedName name="일조합터파기0.7경비" localSheetId="5">#REF!</definedName>
    <definedName name="일조합터파기0.7경비">#REF!</definedName>
    <definedName name="일조합터파기0.7계" localSheetId="5">#REF!</definedName>
    <definedName name="일조합터파기0.7계">#REF!</definedName>
    <definedName name="일조합터파기0.7노무비" localSheetId="5">#REF!</definedName>
    <definedName name="일조합터파기0.7노무비">#REF!</definedName>
    <definedName name="일조합터파기0.7재료비" localSheetId="5">#REF!</definedName>
    <definedName name="일조합터파기0.7재료비">#REF!</definedName>
    <definedName name="일조합페인트칠경비" localSheetId="5">#REF!</definedName>
    <definedName name="일조합페인트칠경비">#REF!</definedName>
    <definedName name="일조합페인트칠계" localSheetId="5">#REF!</definedName>
    <definedName name="일조합페인트칠계">#REF!</definedName>
    <definedName name="일조합페인트칠노무비" localSheetId="5">#REF!</definedName>
    <definedName name="일조합페인트칠노무비">#REF!</definedName>
    <definedName name="일조합페인트칠재료비" localSheetId="5">#REF!</definedName>
    <definedName name="일조합페인트칠재료비">#REF!</definedName>
    <definedName name="일중기운반경비" localSheetId="5">#REF!</definedName>
    <definedName name="일중기운반경비">#REF!</definedName>
    <definedName name="일중기운반계" localSheetId="5">#REF!</definedName>
    <definedName name="일중기운반계">#REF!</definedName>
    <definedName name="일중기운반노무비" localSheetId="5">#REF!</definedName>
    <definedName name="일중기운반노무비">#REF!</definedName>
    <definedName name="일중기운반재료비" localSheetId="5">#REF!</definedName>
    <definedName name="일중기운반재료비">#REF!</definedName>
    <definedName name="일집" localSheetId="5" hidden="1">#REF!</definedName>
    <definedName name="일집" hidden="1">#REF!</definedName>
    <definedName name="일차결제" localSheetId="5">#REF!</definedName>
    <definedName name="일차결제">#REF!</definedName>
    <definedName name="일차공람" localSheetId="5">#REF!</definedName>
    <definedName name="일차공람">#REF!</definedName>
    <definedName name="일차선도색기계식경비" localSheetId="5">#REF!</definedName>
    <definedName name="일차선도색기계식경비">#REF!</definedName>
    <definedName name="일차선도색기계식계" localSheetId="5">#REF!</definedName>
    <definedName name="일차선도색기계식계">#REF!</definedName>
    <definedName name="일차선도색기계식노무비" localSheetId="5">#REF!</definedName>
    <definedName name="일차선도색기계식노무비">#REF!</definedName>
    <definedName name="일차선도색기계식재료비" localSheetId="5">#REF!</definedName>
    <definedName name="일차선도색기계식재료비">#REF!</definedName>
    <definedName name="일차선도색수동식경비" localSheetId="5">#REF!</definedName>
    <definedName name="일차선도색수동식경비">#REF!</definedName>
    <definedName name="일차선도색수동식계" localSheetId="5">#REF!</definedName>
    <definedName name="일차선도색수동식계">#REF!</definedName>
    <definedName name="일차선도색수동식노무비" localSheetId="5">#REF!</definedName>
    <definedName name="일차선도색수동식노무비">#REF!</definedName>
    <definedName name="일차선도색수동식재료비" localSheetId="5">#REF!</definedName>
    <definedName name="일차선도색수동식재료비">#REF!</definedName>
    <definedName name="일철근가공및조립간단경비" localSheetId="5">#REF!</definedName>
    <definedName name="일철근가공및조립간단경비">#REF!</definedName>
    <definedName name="일철근가공및조립간단계" localSheetId="5">#REF!</definedName>
    <definedName name="일철근가공및조립간단계">#REF!</definedName>
    <definedName name="일철근가공및조립간단노무비" localSheetId="5">#REF!</definedName>
    <definedName name="일철근가공및조립간단노무비">#REF!</definedName>
    <definedName name="일철근가공및조립간단재료비" localSheetId="5">#REF!</definedName>
    <definedName name="일철근가공및조립간단재료비">#REF!</definedName>
    <definedName name="일철근가공및조립보통경비" localSheetId="5">#REF!</definedName>
    <definedName name="일철근가공및조립보통경비">#REF!</definedName>
    <definedName name="일철근가공및조립보통계" localSheetId="5">#REF!</definedName>
    <definedName name="일철근가공및조립보통계">#REF!</definedName>
    <definedName name="일철근가공및조립보통노무비" localSheetId="5">#REF!</definedName>
    <definedName name="일철근가공및조립보통노무비">#REF!</definedName>
    <definedName name="일철근가공및조립보통재료비" localSheetId="5">#REF!</definedName>
    <definedName name="일철근가공및조립보통재료비">#REF!</definedName>
    <definedName name="일철근가공및조립복잡경비" localSheetId="5">#REF!</definedName>
    <definedName name="일철근가공및조립복잡경비">#REF!</definedName>
    <definedName name="일철근가공및조립복잡계" localSheetId="5">#REF!</definedName>
    <definedName name="일철근가공및조립복잡계">#REF!</definedName>
    <definedName name="일철근가공및조립복잡노무비" localSheetId="5">#REF!</definedName>
    <definedName name="일철근가공및조립복잡노무비">#REF!</definedName>
    <definedName name="일철근가공및조립복잡재료비" localSheetId="5">#REF!</definedName>
    <definedName name="일철근가공및조립복잡재료비">#REF!</definedName>
    <definedName name="일철근운반경비" localSheetId="5">#REF!</definedName>
    <definedName name="일철근운반경비">#REF!</definedName>
    <definedName name="일철근운반계" localSheetId="5">#REF!</definedName>
    <definedName name="일철근운반계">#REF!</definedName>
    <definedName name="일철근운반노무비" localSheetId="5">#REF!</definedName>
    <definedName name="일철근운반노무비">#REF!</definedName>
    <definedName name="일철근운반재료비" localSheetId="5">#REF!</definedName>
    <definedName name="일철근운반재료비">#REF!</definedName>
    <definedName name="일철근콘크리트깨기0.4경비" localSheetId="5">#REF!</definedName>
    <definedName name="일철근콘크리트깨기0.4경비">#REF!</definedName>
    <definedName name="일철근콘크리트깨기0.4계" localSheetId="5">#REF!</definedName>
    <definedName name="일철근콘크리트깨기0.4계">#REF!</definedName>
    <definedName name="일철근콘크리트깨기0.4노무비" localSheetId="5">#REF!</definedName>
    <definedName name="일철근콘크리트깨기0.4노무비">#REF!</definedName>
    <definedName name="일철근콘크리트깨기0.4재료비" localSheetId="5">#REF!</definedName>
    <definedName name="일철근콘크리트깨기0.4재료비">#REF!</definedName>
    <definedName name="일철근콘크리트깨기0.7경비" localSheetId="5">#REF!</definedName>
    <definedName name="일철근콘크리트깨기0.7경비">#REF!</definedName>
    <definedName name="일철근콘크리트깨기0.7계" localSheetId="5">#REF!</definedName>
    <definedName name="일철근콘크리트깨기0.7계">#REF!</definedName>
    <definedName name="일철근콘크리트깨기0.7노무비" localSheetId="5">#REF!</definedName>
    <definedName name="일철근콘크리트깨기0.7노무비">#REF!</definedName>
    <definedName name="일철근콘크리트깨기0.7재료비" localSheetId="5">#REF!</definedName>
    <definedName name="일철근콘크리트깨기0.7재료비">#REF!</definedName>
    <definedName name="일철재면바탕만들기경비" localSheetId="5">#REF!</definedName>
    <definedName name="일철재면바탕만들기경비">#REF!</definedName>
    <definedName name="일철재면바탕만들기계" localSheetId="5">#REF!</definedName>
    <definedName name="일철재면바탕만들기계">#REF!</definedName>
    <definedName name="일철재면바탕만들기노무비" localSheetId="5">#REF!</definedName>
    <definedName name="일철재면바탕만들기노무비">#REF!</definedName>
    <definedName name="일철재면바탕만들기재료비" localSheetId="5">#REF!</definedName>
    <definedName name="일철재면바탕만들기재료비">#REF!</definedName>
    <definedName name="일콘크리트135경비" localSheetId="5">#REF!</definedName>
    <definedName name="일콘크리트135경비">#REF!</definedName>
    <definedName name="일콘크리트135계" localSheetId="5">#REF!</definedName>
    <definedName name="일콘크리트135계">#REF!</definedName>
    <definedName name="일콘크리트135노무비" localSheetId="5">#REF!</definedName>
    <definedName name="일콘크리트135노무비">#REF!</definedName>
    <definedName name="일콘크리트135재경비" localSheetId="5">#REF!</definedName>
    <definedName name="일콘크리트135재경비">#REF!</definedName>
    <definedName name="일콘크리트135재계" localSheetId="5">#REF!</definedName>
    <definedName name="일콘크리트135재계">#REF!</definedName>
    <definedName name="일콘크리트135재노무비" localSheetId="5">#REF!</definedName>
    <definedName name="일콘크리트135재노무비">#REF!</definedName>
    <definedName name="일콘크리트135재료비" localSheetId="5">#REF!</definedName>
    <definedName name="일콘크리트135재료비">#REF!</definedName>
    <definedName name="일콘크리트135재재료비" localSheetId="5">#REF!</definedName>
    <definedName name="일콘크리트135재재료비">#REF!</definedName>
    <definedName name="일콘크리트180경비" localSheetId="5">#REF!</definedName>
    <definedName name="일콘크리트180경비">#REF!</definedName>
    <definedName name="일콘크리트180계" localSheetId="5">#REF!</definedName>
    <definedName name="일콘크리트180계">#REF!</definedName>
    <definedName name="일콘크리트180노무비" localSheetId="5">#REF!</definedName>
    <definedName name="일콘크리트180노무비">#REF!</definedName>
    <definedName name="일콘크리트180재경비" localSheetId="5">#REF!</definedName>
    <definedName name="일콘크리트180재경비">#REF!</definedName>
    <definedName name="일콘크리트180재계" localSheetId="5">#REF!</definedName>
    <definedName name="일콘크리트180재계">#REF!</definedName>
    <definedName name="일콘크리트180재노무비" localSheetId="5">#REF!</definedName>
    <definedName name="일콘크리트180재노무비">#REF!</definedName>
    <definedName name="일콘크리트180재료비" localSheetId="5">#REF!</definedName>
    <definedName name="일콘크리트180재료비">#REF!</definedName>
    <definedName name="일콘크리트180재재료비" localSheetId="5">#REF!</definedName>
    <definedName name="일콘크리트180재재료비">#REF!</definedName>
    <definedName name="일콘크리트210경비" localSheetId="5">#REF!</definedName>
    <definedName name="일콘크리트210경비">#REF!</definedName>
    <definedName name="일콘크리트210계" localSheetId="5">#REF!</definedName>
    <definedName name="일콘크리트210계">#REF!</definedName>
    <definedName name="일콘크리트210노무비" localSheetId="5">#REF!</definedName>
    <definedName name="일콘크리트210노무비">#REF!</definedName>
    <definedName name="일콘크리트210재경비" localSheetId="5">#REF!</definedName>
    <definedName name="일콘크리트210재경비">#REF!</definedName>
    <definedName name="일콘크리트210재계" localSheetId="5">#REF!</definedName>
    <definedName name="일콘크리트210재계">#REF!</definedName>
    <definedName name="일콘크리트210재노무비" localSheetId="5">#REF!</definedName>
    <definedName name="일콘크리트210재노무비">#REF!</definedName>
    <definedName name="일콘크리트210재료비" localSheetId="5">#REF!</definedName>
    <definedName name="일콘크리트210재료비">#REF!</definedName>
    <definedName name="일콘크리트210재재료비" localSheetId="5">#REF!</definedName>
    <definedName name="일콘크리트210재재료비">#REF!</definedName>
    <definedName name="일콘크리트깨기경비" localSheetId="5">#REF!</definedName>
    <definedName name="일콘크리트깨기경비">#REF!</definedName>
    <definedName name="일콘크리트깨기계" localSheetId="5">#REF!</definedName>
    <definedName name="일콘크리트깨기계">#REF!</definedName>
    <definedName name="일콘크리트깨기노무비" localSheetId="5">#REF!</definedName>
    <definedName name="일콘크리트깨기노무비">#REF!</definedName>
    <definedName name="일콘크리트깨기재료비" localSheetId="5">#REF!</definedName>
    <definedName name="일콘크리트깨기재료비">#REF!</definedName>
    <definedName name="일콘크리트소형경비" localSheetId="5">#REF!</definedName>
    <definedName name="일콘크리트소형경비">#REF!</definedName>
    <definedName name="일콘크리트소형노무비" localSheetId="5">#REF!</definedName>
    <definedName name="일콘크리트소형노무비">#REF!</definedName>
    <definedName name="일콘크리트소형재료비" localSheetId="5">#REF!</definedName>
    <definedName name="일콘크리트소형재료비">#REF!</definedName>
    <definedName name="일콘크리트포장경비" localSheetId="5">#REF!</definedName>
    <definedName name="일콘크리트포장경비">#REF!</definedName>
    <definedName name="일콘크리트포장계" localSheetId="5">#REF!</definedName>
    <definedName name="일콘크리트포장계">#REF!</definedName>
    <definedName name="일콘크리트포장노무비" localSheetId="5">#REF!</definedName>
    <definedName name="일콘크리트포장노무비">#REF!</definedName>
    <definedName name="일콘크리트포장복구경비" localSheetId="5">#REF!</definedName>
    <definedName name="일콘크리트포장복구경비">#REF!</definedName>
    <definedName name="일콘크리트포장복구계" localSheetId="5">#REF!</definedName>
    <definedName name="일콘크리트포장복구계">#REF!</definedName>
    <definedName name="일콘크리트포장복구노무비" localSheetId="5">#REF!</definedName>
    <definedName name="일콘크리트포장복구노무비">#REF!</definedName>
    <definedName name="일콘크리트포장복구재료비" localSheetId="5">#REF!</definedName>
    <definedName name="일콘크리트포장복구재료비">#REF!</definedName>
    <definedName name="일콘크리트포장재료비" localSheetId="5">#REF!</definedName>
    <definedName name="일콘크리트포장재료비">#REF!</definedName>
    <definedName name="일콘크리트포장캇타경비" localSheetId="5">#REF!</definedName>
    <definedName name="일콘크리트포장캇타경비">#REF!</definedName>
    <definedName name="일콘크리트포장캇타계" localSheetId="5">#REF!</definedName>
    <definedName name="일콘크리트포장캇타계">#REF!</definedName>
    <definedName name="일콘크리트포장캇타노무비" localSheetId="5">#REF!</definedName>
    <definedName name="일콘크리트포장캇타노무비">#REF!</definedName>
    <definedName name="일콘크리트포장캇타재료비" localSheetId="5">#REF!</definedName>
    <definedName name="일콘크리트포장캇타재료비">#REF!</definedName>
    <definedName name="일콘크리트포장파괴0.4경비" localSheetId="5">#REF!</definedName>
    <definedName name="일콘크리트포장파괴0.4경비">#REF!</definedName>
    <definedName name="일콘크리트포장파괴0.4계" localSheetId="5">#REF!</definedName>
    <definedName name="일콘크리트포장파괴0.4계">#REF!</definedName>
    <definedName name="일콘크리트포장파괴0.4노무비" localSheetId="5">#REF!</definedName>
    <definedName name="일콘크리트포장파괴0.4노무비">#REF!</definedName>
    <definedName name="일콘크리트포장파괴0.4재료비" localSheetId="5">#REF!</definedName>
    <definedName name="일콘크리트포장파괴0.4재료비">#REF!</definedName>
    <definedName name="일콘크리트포장파괴0.7경비" localSheetId="5">#REF!</definedName>
    <definedName name="일콘크리트포장파괴0.7경비">#REF!</definedName>
    <definedName name="일콘크리트포장파괴0.7계" localSheetId="5">#REF!</definedName>
    <definedName name="일콘크리트포장파괴0.7계">#REF!</definedName>
    <definedName name="일콘크리트포장파괴0.7노무비" localSheetId="5">#REF!</definedName>
    <definedName name="일콘크리트포장파괴0.7노무비">#REF!</definedName>
    <definedName name="일콘크리트포장파괴0.7재료비" localSheetId="5">#REF!</definedName>
    <definedName name="일콘크리트포장파괴0.7재료비">#REF!</definedName>
    <definedName name="일택코팅경비" localSheetId="5">#REF!</definedName>
    <definedName name="일택코팅경비">#REF!</definedName>
    <definedName name="일택코팅계" localSheetId="5">#REF!</definedName>
    <definedName name="일택코팅계">#REF!</definedName>
    <definedName name="일택코팅노무비" localSheetId="5">#REF!</definedName>
    <definedName name="일택코팅노무비">#REF!</definedName>
    <definedName name="일택코팅재료비" localSheetId="5">#REF!</definedName>
    <definedName name="일택코팅재료비">#REF!</definedName>
    <definedName name="일표층보수야간경비" localSheetId="5">#REF!</definedName>
    <definedName name="일표층보수야간경비">#REF!</definedName>
    <definedName name="일표층보수야간계" localSheetId="5">#REF!</definedName>
    <definedName name="일표층보수야간계">#REF!</definedName>
    <definedName name="일표층보수야간노무비" localSheetId="5">#REF!</definedName>
    <definedName name="일표층보수야간노무비">#REF!</definedName>
    <definedName name="일표층보수야간재료비" localSheetId="5">#REF!</definedName>
    <definedName name="일표층보수야간재료비">#REF!</definedName>
    <definedName name="일표층보수주간경비" localSheetId="5">#REF!</definedName>
    <definedName name="일표층보수주간경비">#REF!</definedName>
    <definedName name="일표층보수주간계" localSheetId="5">#REF!</definedName>
    <definedName name="일표층보수주간계">#REF!</definedName>
    <definedName name="일표층보수주간노무비" localSheetId="5">#REF!</definedName>
    <definedName name="일표층보수주간노무비">#REF!</definedName>
    <definedName name="일표층보수주간재료비" localSheetId="5">#REF!</definedName>
    <definedName name="일표층보수주간재료비">#REF!</definedName>
    <definedName name="일표층부설경비" localSheetId="5">#REF!</definedName>
    <definedName name="일표층부설경비">#REF!</definedName>
    <definedName name="일표층부설계" localSheetId="5">#REF!</definedName>
    <definedName name="일표층부설계">#REF!</definedName>
    <definedName name="일표층부설노무비" localSheetId="5">#REF!</definedName>
    <definedName name="일표층부설노무비">#REF!</definedName>
    <definedName name="일표층부설재료비" localSheetId="5">#REF!</definedName>
    <definedName name="일표층부설재료비">#REF!</definedName>
    <definedName name="일표층포설경비" localSheetId="5">#REF!</definedName>
    <definedName name="일표층포설경비">#REF!</definedName>
    <definedName name="일표층포설계" localSheetId="5">#REF!</definedName>
    <definedName name="일표층포설계">#REF!</definedName>
    <definedName name="일표층포설기계노무비" localSheetId="5">#REF!</definedName>
    <definedName name="일표층포설기계노무비">#REF!</definedName>
    <definedName name="일표층포설인력경비" localSheetId="5">#REF!</definedName>
    <definedName name="일표층포설인력경비">#REF!</definedName>
    <definedName name="일표층포설인력계" localSheetId="5">#REF!</definedName>
    <definedName name="일표층포설인력계">#REF!</definedName>
    <definedName name="일표층포설인력노무비" localSheetId="5">#REF!</definedName>
    <definedName name="일표층포설인력노무비">#REF!</definedName>
    <definedName name="일표층포설인력재료비" localSheetId="5">#REF!</definedName>
    <definedName name="일표층포설인력재료비">#REF!</definedName>
    <definedName name="일표층포설재료비" localSheetId="5">#REF!</definedName>
    <definedName name="일표층포설재료비">#REF!</definedName>
    <definedName name="일프라임코팅경비" localSheetId="5">#REF!</definedName>
    <definedName name="일프라임코팅경비">#REF!</definedName>
    <definedName name="일프라임코팅계" localSheetId="5">#REF!</definedName>
    <definedName name="일프라임코팅계">#REF!</definedName>
    <definedName name="일프라임코팅노무비" localSheetId="5">#REF!</definedName>
    <definedName name="일프라임코팅노무비">#REF!</definedName>
    <definedName name="일프라임코팅재료비" localSheetId="5">#REF!</definedName>
    <definedName name="일프라임코팅재료비">#REF!</definedName>
    <definedName name="일합판거푸집3회경비" localSheetId="5">#REF!</definedName>
    <definedName name="일합판거푸집3회경비">#REF!</definedName>
    <definedName name="일합판거푸집3회계" localSheetId="5">#REF!</definedName>
    <definedName name="일합판거푸집3회계">#REF!</definedName>
    <definedName name="일합판거푸집3회노무비" localSheetId="5">#REF!</definedName>
    <definedName name="일합판거푸집3회노무비">#REF!</definedName>
    <definedName name="일합판거푸집3회재료비" localSheetId="5">#REF!</definedName>
    <definedName name="일합판거푸집3회재료비">#REF!</definedName>
    <definedName name="일합판거푸집4회경비" localSheetId="5">#REF!</definedName>
    <definedName name="일합판거푸집4회경비">#REF!</definedName>
    <definedName name="일합판거푸집4회계" localSheetId="5">#REF!</definedName>
    <definedName name="일합판거푸집4회계">#REF!</definedName>
    <definedName name="일합판거푸집4회노무비" localSheetId="5">#REF!</definedName>
    <definedName name="일합판거푸집4회노무비">#REF!</definedName>
    <definedName name="일합판거푸집4회재료비" localSheetId="5">#REF!</definedName>
    <definedName name="일합판거푸집4회재료비">#REF!</definedName>
    <definedName name="일합판거푸집6회경비" localSheetId="5">#REF!</definedName>
    <definedName name="일합판거푸집6회경비">#REF!</definedName>
    <definedName name="일합판거푸집6회계" localSheetId="5">#REF!</definedName>
    <definedName name="일합판거푸집6회계">#REF!</definedName>
    <definedName name="일합판거푸집6회노무비" localSheetId="5">#REF!</definedName>
    <definedName name="일합판거푸집6회노무비">#REF!</definedName>
    <definedName name="일합판거푸집6회재료비" localSheetId="5">#REF!</definedName>
    <definedName name="일합판거푸집6회재료비">#REF!</definedName>
    <definedName name="일합판거푸집경비" localSheetId="5">#REF!</definedName>
    <definedName name="일합판거푸집경비">#REF!</definedName>
    <definedName name="일합판거푸집계" localSheetId="5">#REF!</definedName>
    <definedName name="일합판거푸집계">#REF!</definedName>
    <definedName name="일합판거푸집노무비" localSheetId="5">#REF!</definedName>
    <definedName name="일합판거푸집노무비">#REF!</definedName>
    <definedName name="일합판거푸집재료비" localSheetId="5">#REF!</definedName>
    <definedName name="일합판거푸집재료비">#REF!</definedName>
    <definedName name="일현장잔토처리" localSheetId="5">#REF!</definedName>
    <definedName name="일현장잔토처리">#REF!</definedName>
    <definedName name="일현장잔토처리노무비" localSheetId="5">#REF!</definedName>
    <definedName name="일현장잔토처리노무비">#REF!</definedName>
    <definedName name="일흄관운반300경비" localSheetId="5">#REF!</definedName>
    <definedName name="일흄관운반300경비">#REF!</definedName>
    <definedName name="일흄관운반300계" localSheetId="5">#REF!</definedName>
    <definedName name="일흄관운반300계">#REF!</definedName>
    <definedName name="일흄관운반300노무비" localSheetId="5">#REF!</definedName>
    <definedName name="일흄관운반300노무비">#REF!</definedName>
    <definedName name="일흄관운반450경비" localSheetId="5">#REF!</definedName>
    <definedName name="일흄관운반450경비">#REF!</definedName>
    <definedName name="일흄관운반450계" localSheetId="5">#REF!</definedName>
    <definedName name="일흄관운반450계">#REF!</definedName>
    <definedName name="일흄관운반450노무비" localSheetId="5">#REF!</definedName>
    <definedName name="일흄관운반450노무비">#REF!</definedName>
    <definedName name="일흄관운반450재료비" localSheetId="5">#REF!</definedName>
    <definedName name="일흄관운반450재료비">#REF!</definedName>
    <definedName name="일흄관운반600경비" localSheetId="5">#REF!</definedName>
    <definedName name="일흄관운반600경비">#REF!</definedName>
    <definedName name="일흄관운반600계" localSheetId="5">#REF!</definedName>
    <definedName name="일흄관운반600계">#REF!</definedName>
    <definedName name="일흄관운반600노무비" localSheetId="5">#REF!</definedName>
    <definedName name="일흄관운반600노무비">#REF!</definedName>
    <definedName name="일흄관운반600재료비" localSheetId="5">#REF!</definedName>
    <definedName name="일흄관운반600재료비">#REF!</definedName>
    <definedName name="일흄관접합및부설300경비" localSheetId="5">#REF!</definedName>
    <definedName name="일흄관접합및부설300경비">#REF!</definedName>
    <definedName name="일흄관접합및부설300계" localSheetId="5">#REF!</definedName>
    <definedName name="일흄관접합및부설300계">#REF!</definedName>
    <definedName name="일흄관접합및부설300노무비" localSheetId="5">#REF!</definedName>
    <definedName name="일흄관접합및부설300노무비">#REF!</definedName>
    <definedName name="일흄관접합및부설300재료비" localSheetId="5">#REF!</definedName>
    <definedName name="일흄관접합및부설300재료비">#REF!</definedName>
    <definedName name="일흄관접합및부설450경비" localSheetId="5">#REF!</definedName>
    <definedName name="일흄관접합및부설450경비">#REF!</definedName>
    <definedName name="일흄관접합및부설450계" localSheetId="5">#REF!</definedName>
    <definedName name="일흄관접합및부설450계">#REF!</definedName>
    <definedName name="일흄관접합및부설450노무비" localSheetId="5">#REF!</definedName>
    <definedName name="일흄관접합및부설450노무비">#REF!</definedName>
    <definedName name="일흄관접합및부설450재료비" localSheetId="5">#REF!</definedName>
    <definedName name="일흄관접합및부설450재료비">#REF!</definedName>
    <definedName name="일흄관접합및부설600경비" localSheetId="5">#REF!</definedName>
    <definedName name="일흄관접합및부설600경비">#REF!</definedName>
    <definedName name="일흄관접합및부설600계" localSheetId="5">#REF!</definedName>
    <definedName name="일흄관접합및부설600계">#REF!</definedName>
    <definedName name="일흄관접합및부설600노무비" localSheetId="5">#REF!</definedName>
    <definedName name="일흄관접합및부설600노무비">#REF!</definedName>
    <definedName name="일흄관접합및부설600재료비" localSheetId="5">#REF!</definedName>
    <definedName name="일흄관접합및부설600재료비">#REF!</definedName>
    <definedName name="일흄광운반300재료비" localSheetId="5">#REF!</definedName>
    <definedName name="일흄광운반300재료비">#REF!</definedName>
    <definedName name="임" localSheetId="5">#REF!</definedName>
    <definedName name="임">#REF!</definedName>
    <definedName name="임ㄴ" hidden="1">{"'공사부문'!$A$6:$A$32"}</definedName>
    <definedName name="임시" localSheetId="5">#REF!</definedName>
    <definedName name="임시">#REF!</definedName>
    <definedName name="임시1" hidden="1">{#N/A,#N/A,FALSE,"전력간선"}</definedName>
    <definedName name="임시2" hidden="1">{#N/A,#N/A,FALSE,"전력간선"}</definedName>
    <definedName name="임시시설" localSheetId="5">#REF!</definedName>
    <definedName name="임시시설">#REF!</definedName>
    <definedName name="임시차선산출근거">{"Book1","부대-(표지판,데리,가드).xls","부대-(낙,차,중분대).xls"}</definedName>
    <definedName name="임영성">[0]!임영성</definedName>
    <definedName name="임직" localSheetId="5">#REF!</definedName>
    <definedName name="임직">#REF!</definedName>
    <definedName name="입력" localSheetId="5">#REF!</definedName>
    <definedName name="입력">#REF!</definedName>
    <definedName name="입력1" localSheetId="5">#REF!</definedName>
    <definedName name="입력1">#REF!</definedName>
    <definedName name="입력란" localSheetId="5">#REF!</definedName>
    <definedName name="입력란">#REF!</definedName>
    <definedName name="입력선택" localSheetId="5">#REF!</definedName>
    <definedName name="입력선택">#REF!</definedName>
    <definedName name="입력완료">#N/A</definedName>
    <definedName name="입력전체" localSheetId="5">#REF!</definedName>
    <definedName name="입력전체">#REF!</definedName>
    <definedName name="입력하세요" localSheetId="5">#REF!</definedName>
    <definedName name="입력하세요">#REF!</definedName>
    <definedName name="입력현황1" hidden="1">{#N/A,#N/A,FALSE,"DAOCM 2차 검토"}</definedName>
    <definedName name="입안1호" localSheetId="5">#REF!</definedName>
    <definedName name="입안1호">#REF!</definedName>
    <definedName name="입안2호" localSheetId="5">#REF!</definedName>
    <definedName name="입안2호">#REF!</definedName>
    <definedName name="입안3호" localSheetId="5">#REF!</definedName>
    <definedName name="입안3호">#REF!</definedName>
    <definedName name="입안4호" localSheetId="5">#REF!</definedName>
    <definedName name="입안4호">#REF!</definedName>
    <definedName name="입안기존2" localSheetId="5">#REF!</definedName>
    <definedName name="입안기존2">#REF!</definedName>
    <definedName name="입찰" localSheetId="5">#REF!</definedName>
    <definedName name="입찰">#REF!</definedName>
    <definedName name="입찰견적초청현황">[0]!입찰견적초청현황</definedName>
    <definedName name="입찰금액안" localSheetId="5" hidden="1">#REF!</definedName>
    <definedName name="입찰금액안" hidden="1">#REF!</definedName>
    <definedName name="입찰내역" localSheetId="5">#REF!</definedName>
    <definedName name="입찰내역">#REF!</definedName>
    <definedName name="입찰처">"Text 64"</definedName>
    <definedName name="입출고">#N/A</definedName>
    <definedName name="잉">#N/A</definedName>
    <definedName name="잉1">#N/A</definedName>
    <definedName name="잉16">#N/A</definedName>
    <definedName name="잉17">#N/A</definedName>
    <definedName name="잉18">#N/A</definedName>
    <definedName name="잉2">#N/A</definedName>
    <definedName name="잉3">#N/A</definedName>
    <definedName name="잉4">#N/A</definedName>
    <definedName name="ㅈ" hidden="1">{#N/A,#N/A,FALSE,"명세표"}</definedName>
    <definedName name="ㅈ11" localSheetId="5">BlankMacro1</definedName>
    <definedName name="ㅈ11">BlankMacro1</definedName>
    <definedName name="ㅈ238" localSheetId="5">#REF!</definedName>
    <definedName name="ㅈ238">#REF!</definedName>
    <definedName name="ㅈ24" localSheetId="5">#REF!</definedName>
    <definedName name="ㅈ24">#REF!</definedName>
    <definedName name="ㅈ3ㅈㅈㄷㅈㅇ" localSheetId="5">BlankMacro1</definedName>
    <definedName name="ㅈ3ㅈㅈㄷㅈㅇ">BlankMacro1</definedName>
    <definedName name="ㅈ56ㅕ" hidden="1">{"'용역비'!$A$4:$C$8"}</definedName>
    <definedName name="ㅈㄱ" hidden="1">{#N/A,#N/A,FALSE,"조골재"}</definedName>
    <definedName name="ㅈㄱ_1" hidden="1">{#N/A,#N/A,FALSE,"조골재"}</definedName>
    <definedName name="ㅈㄱㅁㅈㄷㄱㄻ" localSheetId="5">#REF!</definedName>
    <definedName name="ㅈㄱㅁㅈㄷㄱㄻ">#REF!</definedName>
    <definedName name="ㅈㄱㅂ" localSheetId="5">#REF!</definedName>
    <definedName name="ㅈㄱㅂ">#REF!</definedName>
    <definedName name="ㅈㄴㅇㄷ지">{"Book1","호안(별표&amp;부표).xls","box(최근).xls"}</definedName>
    <definedName name="ㅈㄴㅌ" localSheetId="5">#REF!</definedName>
    <definedName name="ㅈㄴㅌ">#REF!</definedName>
    <definedName name="ㅈㄴㅌㅇㄷ" hidden="1">{#N/A,#N/A,FALSE,"골재소요량";#N/A,#N/A,FALSE,"골재소요량"}</definedName>
    <definedName name="ㅈㄵ" localSheetId="5">#REF!</definedName>
    <definedName name="ㅈㄵ">#REF!</definedName>
    <definedName name="ㅈㄷ" localSheetId="5">#REF!</definedName>
    <definedName name="ㅈㄷ">#REF!</definedName>
    <definedName name="ㅈㄷ5ㅅㄱ" localSheetId="5">#REF!</definedName>
    <definedName name="ㅈㄷ5ㅅㄱ">#REF!</definedName>
    <definedName name="ㅈㄷㄱ" localSheetId="5">#REF!</definedName>
    <definedName name="ㅈㄷㄱ">#REF!</definedName>
    <definedName name="ㅈㄷㄱㄷㄱㄷ" hidden="1">{"'용역비'!$A$4:$C$8"}</definedName>
    <definedName name="ㅈㄷㄱㄷㅈ" localSheetId="5">#REF!</definedName>
    <definedName name="ㅈㄷㄱㄷㅈ">#REF!</definedName>
    <definedName name="ㅈㄷㄱㄷㅈㄱㄷㅈ" hidden="1">{#N/A,#N/A,FALSE,"표지목차"}</definedName>
    <definedName name="ㅈㄷㄱㄷㅈㄱㅈㄷㄱㅈㄷ" localSheetId="5">#REF!</definedName>
    <definedName name="ㅈㄷㄱㄷㅈㄱㅈㄷㄱㅈㄷ">#REF!</definedName>
    <definedName name="ㅈㄷㄱㄺㅇㄴ" localSheetId="5">#REF!</definedName>
    <definedName name="ㅈㄷㄱㄺㅇㄴ">#REF!</definedName>
    <definedName name="ㅈㄷㄱㅈㄷㄱ" localSheetId="5">#REF!</definedName>
    <definedName name="ㅈㄷㄱㅈㄷㄱ">#REF!</definedName>
    <definedName name="ㅈㄷㄳ호ㅛㅓ" localSheetId="5">#REF!</definedName>
    <definedName name="ㅈㄷㄳ호ㅛㅓ">#REF!</definedName>
    <definedName name="ㅈㄷㄹㅈㄷㄹ" hidden="1">{#N/A,#N/A,FALSE,"명세표"}</definedName>
    <definedName name="ㅈㄷㄻㅇㄹ" localSheetId="5" hidden="1">#REF!</definedName>
    <definedName name="ㅈㄷㄻㅇㄹ" hidden="1">#REF!</definedName>
    <definedName name="ㅈㄷㄻㅈ" localSheetId="5" hidden="1">#REF!</definedName>
    <definedName name="ㅈㄷㄻㅈ" hidden="1">#REF!</definedName>
    <definedName name="ㅈㄷㅁㄷㄱ" localSheetId="5">#REF!</definedName>
    <definedName name="ㅈㄷㅁㄷㄱ">#REF!</definedName>
    <definedName name="ㅈㄷㅂㄱㄹ" localSheetId="5">#REF!</definedName>
    <definedName name="ㅈㄷㅂㄱㄹ">#REF!</definedName>
    <definedName name="ㅈㄷㅇㄹ" hidden="1">{#N/A,#N/A,FALSE,"도급대비시행율";#N/A,#N/A,FALSE,"결의서";#N/A,#N/A,FALSE,"내역서";#N/A,#N/A,FALSE,"도급예상"}</definedName>
    <definedName name="ㅈㄷㅇㅈㄷㅇㅈㄷㅊㅇ" localSheetId="5">#REF!</definedName>
    <definedName name="ㅈㄷㅇㅈㄷㅇㅈㄷㅊㅇ">#REF!</definedName>
    <definedName name="ㅈㄷㅇㅈㅇㅈㄷ" localSheetId="5">#REF!</definedName>
    <definedName name="ㅈㄷㅇㅈㅇㅈㄷ">#REF!</definedName>
    <definedName name="ㅈㄷㅈㄷ" localSheetId="5">#REF!</definedName>
    <definedName name="ㅈㄷㅈㄷ">#REF!</definedName>
    <definedName name="ㅈㄷㅈㄷㅂ" localSheetId="5">#REF!</definedName>
    <definedName name="ㅈㄷㅈㄷㅂ">#REF!</definedName>
    <definedName name="ㅈㄷㅈㄷㅍㄷㄱㅎㄱ" localSheetId="5">#REF!</definedName>
    <definedName name="ㅈㄷㅈㄷㅍㄷㄱㅎㄱ">#REF!</definedName>
    <definedName name="ㅈㄹ"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ㅈㅁ" localSheetId="5">#REF!</definedName>
    <definedName name="ㅈㅁ">#REF!</definedName>
    <definedName name="ㅈㅂ" localSheetId="5">#REF!</definedName>
    <definedName name="ㅈㅂ">#REF!</definedName>
    <definedName name="ㅈㅂㄹ" localSheetId="5">#REF!</definedName>
    <definedName name="ㅈㅂㄹ">#REF!</definedName>
    <definedName name="ㅈㅂㅂㅂㅂ" localSheetId="5">#REF!</definedName>
    <definedName name="ㅈㅂㅂㅂㅂ">#REF!</definedName>
    <definedName name="ㅈㅂㅇ">{"Book1","부대-(표지판,데리,가드).xls","부대-(낙,차,중분대).xls"}</definedName>
    <definedName name="ㅈㅂㅈㄷㅂㄷㅈ" localSheetId="5">#REF!</definedName>
    <definedName name="ㅈㅂㅈㄷㅂㄷㅈ">#REF!</definedName>
    <definedName name="ㅈㅂㅈㅂ" localSheetId="5">#REF!</definedName>
    <definedName name="ㅈㅂㅈㅂ">#REF!</definedName>
    <definedName name="ㅈㅂㅈㅂㅈㅂ" localSheetId="5">#REF!</definedName>
    <definedName name="ㅈㅂㅈㅂㅈㅂ">#REF!</definedName>
    <definedName name="ㅈㅅ" localSheetId="5">#REF!</definedName>
    <definedName name="ㅈㅅ">#REF!</definedName>
    <definedName name="ㅈㅅㄱ" hidden="1">{#N/A,#N/A,FALSE,"포장2"}</definedName>
    <definedName name="ㅈㅅㄷㅅㅈㄷㅅㅈㄷ" localSheetId="5">#REF!</definedName>
    <definedName name="ㅈㅅㄷㅅㅈㄷㅅㅈㄷ">#REF!</definedName>
    <definedName name="ㅈㅅㄷㅈㅄㅅ" localSheetId="5">#REF!</definedName>
    <definedName name="ㅈㅅㄷㅈㅄㅅ">#REF!</definedName>
    <definedName name="ㅈㅅㅎㄷㄷ" localSheetId="5">#REF!</definedName>
    <definedName name="ㅈㅅㅎㄷㄷ">#REF!</definedName>
    <definedName name="ㅈㅇ" hidden="1">{#N/A,#N/A,FALSE,"2~8번"}</definedName>
    <definedName name="ㅈㅇㅇㄴㅁㅇㄴㅁ" localSheetId="5">#REF!</definedName>
    <definedName name="ㅈㅇㅇㄴㅁㅇㄴㅁ">#REF!</definedName>
    <definedName name="ㅈㅇㅈ" localSheetId="5">#REF!</definedName>
    <definedName name="ㅈㅇㅈ">#REF!</definedName>
    <definedName name="ㅈㅈ" localSheetId="5">#REF!</definedName>
    <definedName name="ㅈㅈ">#REF!</definedName>
    <definedName name="ㅈㅈㄷㄱ23ㄱ23ㄱ" localSheetId="5">#REF!</definedName>
    <definedName name="ㅈㅈㄷㄱ23ㄱ23ㄱ">#REF!</definedName>
    <definedName name="ㅈㅈㄷㄱㅈㄷ" localSheetId="5">#REF!</definedName>
    <definedName name="ㅈㅈㄷㄱㅈㄷ">#REF!</definedName>
    <definedName name="ㅈㅈㄷㅈㅂㄷ" localSheetId="5">#REF!</definedName>
    <definedName name="ㅈㅈㄷㅈㅂㄷ">#REF!</definedName>
    <definedName name="ㅈㅈㅂ" localSheetId="5" hidden="1">#REF!</definedName>
    <definedName name="ㅈㅈㅂ" hidden="1">#REF!</definedName>
    <definedName name="ㅈㅈㅈ"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ㅈㅈㅈㅈ" hidden="1">{#N/A,#N/A,FALSE,"명세표"}</definedName>
    <definedName name="ㅈㅈㅈㅈ1" localSheetId="5">#REF!</definedName>
    <definedName name="ㅈㅈㅈㅈ1">#REF!</definedName>
    <definedName name="ㅈㅈㅈㅈㅈㅈ" localSheetId="5">#REF!</definedName>
    <definedName name="ㅈㅈㅈㅈㅈㅈ">#REF!</definedName>
    <definedName name="ㅈㅈㅈㅈㅈㅈㅈㅈㅈㅈㅂ" localSheetId="5">BlankMacro1</definedName>
    <definedName name="ㅈㅈㅈㅈㅈㅈㅈㅈㅈㅈㅂ">BlankMacro1</definedName>
    <definedName name="ㅈㅈㅈㅈㅈㅈㅈㅈㅈㅈㅈㅈㅈㅈㅈㅈ" localSheetId="5">BlankMacro1</definedName>
    <definedName name="ㅈㅈㅈㅈㅈㅈㅈㅈㅈㅈㅈㅈㅈㅈㅈㅈ">BlankMacro1</definedName>
    <definedName name="ㅈㅎㄴㄹㅇㄴㄹㄴㅇㄹㅈ" localSheetId="5">#REF!</definedName>
    <definedName name="ㅈㅎㄴㄹㅇㄴㄹㄴㅇㄹㅈ">#REF!</definedName>
    <definedName name="ㅈㅎㄴㄹㅇㄹ" localSheetId="5">#REF!</definedName>
    <definedName name="ㅈㅎㄴㄹㅇㄹ">#REF!</definedName>
    <definedName name="ㅈㅎㄴㅁㅁ" localSheetId="5">#REF!</definedName>
    <definedName name="ㅈㅎㄴㅁㅁ">#REF!</definedName>
    <definedName name="ㅈㅎㄴㅇㄹㄹㅇ" localSheetId="5">#REF!</definedName>
    <definedName name="ㅈㅎㄴㅇㄹㄹㅇ">#REF!</definedName>
    <definedName name="자" localSheetId="5">#REF!</definedName>
    <definedName name="자">#REF!</definedName>
    <definedName name="자_트" localSheetId="5">#REF!</definedName>
    <definedName name="자_트">#REF!</definedName>
    <definedName name="자1" localSheetId="5">#REF!</definedName>
    <definedName name="자1">#REF!</definedName>
    <definedName name="자10" localSheetId="5">#REF!</definedName>
    <definedName name="자10">#REF!</definedName>
    <definedName name="자11" localSheetId="5">#REF!</definedName>
    <definedName name="자11">#REF!</definedName>
    <definedName name="자12" localSheetId="5">#REF!</definedName>
    <definedName name="자12">#REF!</definedName>
    <definedName name="자13" localSheetId="5">#REF!</definedName>
    <definedName name="자13">#REF!</definedName>
    <definedName name="자14" localSheetId="5">#REF!</definedName>
    <definedName name="자14">#REF!</definedName>
    <definedName name="자15" localSheetId="5">#REF!</definedName>
    <definedName name="자15">#REF!</definedName>
    <definedName name="자16" localSheetId="5">#REF!</definedName>
    <definedName name="자16">#REF!</definedName>
    <definedName name="자17" localSheetId="5">#REF!</definedName>
    <definedName name="자17">#REF!</definedName>
    <definedName name="자18" localSheetId="5">#REF!</definedName>
    <definedName name="자18">#REF!</definedName>
    <definedName name="자19" localSheetId="5">#REF!</definedName>
    <definedName name="자19">#REF!</definedName>
    <definedName name="자2" localSheetId="5">#REF!</definedName>
    <definedName name="자2">#REF!</definedName>
    <definedName name="자20" localSheetId="5">#REF!</definedName>
    <definedName name="자20">#REF!</definedName>
    <definedName name="자21" localSheetId="5">#REF!</definedName>
    <definedName name="자21">#REF!</definedName>
    <definedName name="자22" localSheetId="5">#REF!</definedName>
    <definedName name="자22">#REF!</definedName>
    <definedName name="자23" localSheetId="5">#REF!</definedName>
    <definedName name="자23">#REF!</definedName>
    <definedName name="자24" localSheetId="5">#REF!</definedName>
    <definedName name="자24">#REF!</definedName>
    <definedName name="자25" localSheetId="5">#REF!</definedName>
    <definedName name="자25">#REF!</definedName>
    <definedName name="자26" localSheetId="5">#REF!</definedName>
    <definedName name="자26">#REF!</definedName>
    <definedName name="자27" localSheetId="5">#REF!</definedName>
    <definedName name="자27">#REF!</definedName>
    <definedName name="자28" localSheetId="5">#REF!</definedName>
    <definedName name="자28">#REF!</definedName>
    <definedName name="자29" localSheetId="5">#REF!</definedName>
    <definedName name="자29">#REF!</definedName>
    <definedName name="자3" localSheetId="5">#REF!</definedName>
    <definedName name="자3">#REF!</definedName>
    <definedName name="자30" localSheetId="5">#REF!</definedName>
    <definedName name="자30">#REF!</definedName>
    <definedName name="자31" localSheetId="5">#REF!</definedName>
    <definedName name="자31">#REF!</definedName>
    <definedName name="자32" localSheetId="5">#REF!</definedName>
    <definedName name="자32">#REF!</definedName>
    <definedName name="자33" localSheetId="5">#REF!</definedName>
    <definedName name="자33">#REF!</definedName>
    <definedName name="자34" localSheetId="5">#REF!</definedName>
    <definedName name="자34">#REF!</definedName>
    <definedName name="자35" localSheetId="5">#REF!</definedName>
    <definedName name="자35">#REF!</definedName>
    <definedName name="자36" localSheetId="5">#REF!</definedName>
    <definedName name="자36">#REF!</definedName>
    <definedName name="자37" localSheetId="5">#REF!</definedName>
    <definedName name="자37">#REF!</definedName>
    <definedName name="자38" localSheetId="5">#REF!</definedName>
    <definedName name="자38">#REF!</definedName>
    <definedName name="자39" localSheetId="5">#REF!</definedName>
    <definedName name="자39">#REF!</definedName>
    <definedName name="자4" localSheetId="5">#REF!</definedName>
    <definedName name="자4">#REF!</definedName>
    <definedName name="자40" localSheetId="5">#REF!</definedName>
    <definedName name="자40">#REF!</definedName>
    <definedName name="자41" localSheetId="5">#REF!</definedName>
    <definedName name="자41">#REF!</definedName>
    <definedName name="자42" localSheetId="5">#REF!</definedName>
    <definedName name="자42">#REF!</definedName>
    <definedName name="자43" localSheetId="5">#REF!</definedName>
    <definedName name="자43">#REF!</definedName>
    <definedName name="자44" localSheetId="5">#REF!</definedName>
    <definedName name="자44">#REF!</definedName>
    <definedName name="자45" localSheetId="5">#REF!</definedName>
    <definedName name="자45">#REF!</definedName>
    <definedName name="자46" localSheetId="5">#REF!</definedName>
    <definedName name="자46">#REF!</definedName>
    <definedName name="자47" localSheetId="5">#REF!</definedName>
    <definedName name="자47">#REF!</definedName>
    <definedName name="자48" localSheetId="5">#REF!</definedName>
    <definedName name="자48">#REF!</definedName>
    <definedName name="자49" localSheetId="5">#REF!</definedName>
    <definedName name="자49">#REF!</definedName>
    <definedName name="자5" localSheetId="5">#REF!</definedName>
    <definedName name="자5">#REF!</definedName>
    <definedName name="자50" localSheetId="5">#REF!</definedName>
    <definedName name="자50">#REF!</definedName>
    <definedName name="자51" localSheetId="5">#REF!</definedName>
    <definedName name="자51">#REF!</definedName>
    <definedName name="자52" localSheetId="5">#REF!</definedName>
    <definedName name="자52">#REF!</definedName>
    <definedName name="자53" localSheetId="5">#REF!</definedName>
    <definedName name="자53">#REF!</definedName>
    <definedName name="자54" localSheetId="5">#REF!</definedName>
    <definedName name="자54">#REF!</definedName>
    <definedName name="자55" localSheetId="5">#REF!</definedName>
    <definedName name="자55">#REF!</definedName>
    <definedName name="자56" localSheetId="5">#REF!</definedName>
    <definedName name="자56">#REF!</definedName>
    <definedName name="자57" localSheetId="5">#REF!</definedName>
    <definedName name="자57">#REF!</definedName>
    <definedName name="자58" localSheetId="5">#REF!</definedName>
    <definedName name="자58">#REF!</definedName>
    <definedName name="자59" localSheetId="5">#REF!</definedName>
    <definedName name="자59">#REF!</definedName>
    <definedName name="자6" localSheetId="5">#REF!</definedName>
    <definedName name="자6">#REF!</definedName>
    <definedName name="자60" localSheetId="5">#REF!</definedName>
    <definedName name="자60">#REF!</definedName>
    <definedName name="자61" localSheetId="5">#REF!</definedName>
    <definedName name="자61">#REF!</definedName>
    <definedName name="자62" localSheetId="5">#REF!</definedName>
    <definedName name="자62">#REF!</definedName>
    <definedName name="자63" localSheetId="5">#REF!</definedName>
    <definedName name="자63">#REF!</definedName>
    <definedName name="자64" localSheetId="5">#REF!</definedName>
    <definedName name="자64">#REF!</definedName>
    <definedName name="자65" localSheetId="5">#REF!</definedName>
    <definedName name="자65">#REF!</definedName>
    <definedName name="자66" localSheetId="5">#REF!</definedName>
    <definedName name="자66">#REF!</definedName>
    <definedName name="자67" localSheetId="5">#REF!</definedName>
    <definedName name="자67">#REF!</definedName>
    <definedName name="자68" localSheetId="5">#REF!</definedName>
    <definedName name="자68">#REF!</definedName>
    <definedName name="자69" localSheetId="5">#REF!</definedName>
    <definedName name="자69">#REF!</definedName>
    <definedName name="자7" localSheetId="5">#REF!</definedName>
    <definedName name="자7">#REF!</definedName>
    <definedName name="자70" localSheetId="5">#REF!</definedName>
    <definedName name="자70">#REF!</definedName>
    <definedName name="자71" localSheetId="5">#REF!</definedName>
    <definedName name="자71">#REF!</definedName>
    <definedName name="자72" localSheetId="5">#REF!</definedName>
    <definedName name="자72">#REF!</definedName>
    <definedName name="자73" localSheetId="5">#REF!</definedName>
    <definedName name="자73">#REF!</definedName>
    <definedName name="자74" localSheetId="5">#REF!</definedName>
    <definedName name="자74">#REF!</definedName>
    <definedName name="자75" localSheetId="5">#REF!</definedName>
    <definedName name="자75">#REF!</definedName>
    <definedName name="자76" localSheetId="5">#REF!</definedName>
    <definedName name="자76">#REF!</definedName>
    <definedName name="자77" localSheetId="5">#REF!</definedName>
    <definedName name="자77">#REF!</definedName>
    <definedName name="자78" localSheetId="5">#REF!</definedName>
    <definedName name="자78">#REF!</definedName>
    <definedName name="자79" localSheetId="5">#REF!</definedName>
    <definedName name="자79">#REF!</definedName>
    <definedName name="자8" localSheetId="5">#REF!</definedName>
    <definedName name="자8">#REF!</definedName>
    <definedName name="자80" localSheetId="5">#REF!</definedName>
    <definedName name="자80">#REF!</definedName>
    <definedName name="자81" localSheetId="5">#REF!</definedName>
    <definedName name="자81">#REF!</definedName>
    <definedName name="자9" localSheetId="5">#REF!</definedName>
    <definedName name="자9">#REF!</definedName>
    <definedName name="자R10" localSheetId="5">#REF!</definedName>
    <definedName name="자R10">#REF!</definedName>
    <definedName name="자R15" localSheetId="5">#REF!</definedName>
    <definedName name="자R15">#REF!</definedName>
    <definedName name="자R20" localSheetId="5">#REF!</definedName>
    <definedName name="자R20">#REF!</definedName>
    <definedName name="자R5" localSheetId="5">#REF!</definedName>
    <definedName name="자R5">#REF!</definedName>
    <definedName name="자R6" localSheetId="5">#REF!</definedName>
    <definedName name="자R6">#REF!</definedName>
    <definedName name="자R7" localSheetId="5">#REF!</definedName>
    <definedName name="자R7">#REF!</definedName>
    <definedName name="자R8" localSheetId="5">#REF!</definedName>
    <definedName name="자R8">#REF!</definedName>
    <definedName name="자W0.3" localSheetId="5">#REF!</definedName>
    <definedName name="자W0.3">#REF!</definedName>
    <definedName name="자W0.4" localSheetId="5">#REF!</definedName>
    <definedName name="자W0.4">#REF!</definedName>
    <definedName name="자W0.5" localSheetId="5">#REF!</definedName>
    <definedName name="자W0.5">#REF!</definedName>
    <definedName name="자W0.6" localSheetId="5">#REF!</definedName>
    <definedName name="자W0.6">#REF!</definedName>
    <definedName name="자W0.8" localSheetId="5">#REF!</definedName>
    <definedName name="자W0.8">#REF!</definedName>
    <definedName name="자W1.0" localSheetId="5">#REF!</definedName>
    <definedName name="자W1.0">#REF!</definedName>
    <definedName name="자W1.2" localSheetId="5">#REF!</definedName>
    <definedName name="자W1.2">#REF!</definedName>
    <definedName name="자갈" localSheetId="5">#REF!</definedName>
    <definedName name="자갈">#REF!</definedName>
    <definedName name="자갈19" localSheetId="5">#REF!</definedName>
    <definedName name="자갈19">#REF!</definedName>
    <definedName name="자갈190" localSheetId="5">#REF!</definedName>
    <definedName name="자갈190">#REF!</definedName>
    <definedName name="자갈40" localSheetId="5">#REF!</definedName>
    <definedName name="자갈40">#REF!</definedName>
    <definedName name="자갈50" localSheetId="5">#REF!</definedName>
    <definedName name="자갈50">#REF!</definedName>
    <definedName name="자갈경" localSheetId="5">#REF!</definedName>
    <definedName name="자갈경">#REF!</definedName>
    <definedName name="자갈구입운반_덤프15톤_경운기__㎥당" localSheetId="5">#REF!</definedName>
    <definedName name="자갈구입운반_덤프15톤_경운기__㎥당">#REF!</definedName>
    <definedName name="자갈노" localSheetId="5">#REF!</definedName>
    <definedName name="자갈노">#REF!</definedName>
    <definedName name="자갈부설" localSheetId="5">#REF!</definedName>
    <definedName name="자갈부설">#REF!</definedName>
    <definedName name="자갈시멘트모래" localSheetId="5">#REF!</definedName>
    <definedName name="자갈시멘트모래">#REF!</definedName>
    <definedName name="자갈운반">#N/A</definedName>
    <definedName name="자갈운반경비" localSheetId="5">#REF!</definedName>
    <definedName name="자갈운반경비">#REF!</definedName>
    <definedName name="자갈운반계" localSheetId="5">#REF!</definedName>
    <definedName name="자갈운반계">#REF!</definedName>
    <definedName name="자갈운반노무비" localSheetId="5">#REF!</definedName>
    <definedName name="자갈운반노무비">#REF!</definedName>
    <definedName name="자갈운반비" localSheetId="5">#REF!</definedName>
    <definedName name="자갈운반비">#REF!</definedName>
    <definedName name="자갈운반재료비" localSheetId="5">#REF!</definedName>
    <definedName name="자갈운반재료비">#REF!</definedName>
    <definedName name="자갈운반톤경비" localSheetId="5">#REF!</definedName>
    <definedName name="자갈운반톤경비">#REF!</definedName>
    <definedName name="자갈운반톤계" localSheetId="5">#REF!</definedName>
    <definedName name="자갈운반톤계">#REF!</definedName>
    <definedName name="자갈운반톤노무비" localSheetId="5">#REF!</definedName>
    <definedName name="자갈운반톤노무비">#REF!</definedName>
    <definedName name="자갈운반톤재료비" localSheetId="5">#REF!</definedName>
    <definedName name="자갈운반톤재료비">#REF!</definedName>
    <definedName name="자갈재" localSheetId="5">#REF!</definedName>
    <definedName name="자갈재">#REF!</definedName>
    <definedName name="자갈합" localSheetId="5">#REF!</definedName>
    <definedName name="자갈합">#REF!</definedName>
    <definedName name="자갈합Ø19" localSheetId="5">#REF!</definedName>
    <definedName name="자갈합Ø19">#REF!</definedName>
    <definedName name="자갈합계" localSheetId="5">#REF!</definedName>
    <definedName name="자갈합계">#REF!</definedName>
    <definedName name="자갈합계19" localSheetId="5">#REF!</definedName>
    <definedName name="자갈합계19">#REF!</definedName>
    <definedName name="자경비금액" localSheetId="5">#REF!</definedName>
    <definedName name="자경비금액">#REF!</definedName>
    <definedName name="자경비단가" localSheetId="5">#REF!</definedName>
    <definedName name="자경비단가">#REF!</definedName>
    <definedName name="자귀" localSheetId="5">#REF!</definedName>
    <definedName name="자귀">#REF!</definedName>
    <definedName name="자귀나무" localSheetId="5">#REF!</definedName>
    <definedName name="자귀나무">#REF!</definedName>
    <definedName name="자귀나무H3.0xR8" localSheetId="5">#REF!</definedName>
    <definedName name="자귀나무H3.0xR8">#REF!</definedName>
    <definedName name="자금" localSheetId="5">#REF!,#REF!</definedName>
    <definedName name="자금">#REF!,#REF!</definedName>
    <definedName name="자금수지" localSheetId="5" hidden="1">#REF!</definedName>
    <definedName name="자금수지" hidden="1">#REF!</definedName>
    <definedName name="자기마커50" localSheetId="5">#REF!</definedName>
    <definedName name="자기마커50">#REF!</definedName>
    <definedName name="자기마커70" localSheetId="5">#REF!</definedName>
    <definedName name="자기마커70">#REF!</definedName>
    <definedName name="자노무비금액" localSheetId="5">#REF!</definedName>
    <definedName name="자노무비금액">#REF!</definedName>
    <definedName name="자노무비단가" localSheetId="5">#REF!</definedName>
    <definedName name="자노무비단가">#REF!</definedName>
    <definedName name="자단" localSheetId="5">#REF!</definedName>
    <definedName name="자단">#REF!</definedName>
    <definedName name="자대단가" localSheetId="5">#REF!</definedName>
    <definedName name="자대단가">#REF!</definedName>
    <definedName name="자동" hidden="1">{#N/A,#N/A,FALSE,"전력간선"}</definedName>
    <definedName name="자동안내방송설비" localSheetId="5">#REF!</definedName>
    <definedName name="자동안내방송설비">#REF!</definedName>
    <definedName name="자동제어1차공량산출" localSheetId="5">BlankMacro1</definedName>
    <definedName name="자동제어1차공량산출">BlankMacro1</definedName>
    <definedName name="자동화재탐지설비" localSheetId="5">#REF!</definedName>
    <definedName name="자동화재탐지설비">#REF!</definedName>
    <definedName name="자료" localSheetId="5">#REF!</definedName>
    <definedName name="자료">#REF!</definedName>
    <definedName name="자료1" localSheetId="5">#REF!</definedName>
    <definedName name="자료1">#REF!</definedName>
    <definedName name="자료2" localSheetId="5">#REF!</definedName>
    <definedName name="자료2">#REF!</definedName>
    <definedName name="자료표" localSheetId="5">#REF!</definedName>
    <definedName name="자료표">#REF!</definedName>
    <definedName name="자리" localSheetId="5">#REF!</definedName>
    <definedName name="자리">#REF!</definedName>
    <definedName name="자미" hidden="1">{#N/A,#N/A,FALSE,"명세표"}</definedName>
    <definedName name="자십만원잇아" localSheetId="5">#REF!</definedName>
    <definedName name="자십만원잇아">#REF!</definedName>
    <definedName name="자연석" localSheetId="5">#REF!</definedName>
    <definedName name="자연석">#REF!</definedName>
    <definedName name="자연석1" localSheetId="5">#REF!</definedName>
    <definedName name="자연석1">#REF!</definedName>
    <definedName name="자연석2" localSheetId="5">#REF!</definedName>
    <definedName name="자연석2">#REF!</definedName>
    <definedName name="자연석3" localSheetId="5">#REF!</definedName>
    <definedName name="자연석3">#REF!</definedName>
    <definedName name="자연석경" localSheetId="5">#REF!</definedName>
    <definedName name="자연석경">#REF!</definedName>
    <definedName name="자연석노" localSheetId="5">#REF!</definedName>
    <definedName name="자연석노">#REF!</definedName>
    <definedName name="자연석쌓기" localSheetId="5">#REF!</definedName>
    <definedName name="자연석쌓기">#REF!</definedName>
    <definedName name="자연석쌓기경" localSheetId="5">#REF!</definedName>
    <definedName name="자연석쌓기경">#REF!</definedName>
    <definedName name="자연석쌓기노" localSheetId="5">#REF!</definedName>
    <definedName name="자연석쌓기노">#REF!</definedName>
    <definedName name="자연석쌓기수량집계" localSheetId="5">#REF!</definedName>
    <definedName name="자연석쌓기수량집계">#REF!</definedName>
    <definedName name="자연석쌓기재" localSheetId="5">#REF!</definedName>
    <definedName name="자연석쌓기재">#REF!</definedName>
    <definedName name="자연석재" localSheetId="5">#REF!</definedName>
    <definedName name="자연석재">#REF!</definedName>
    <definedName name="자연수위" localSheetId="5">#REF!</definedName>
    <definedName name="자연수위">#REF!</definedName>
    <definedName name="자원수" localSheetId="5">#REF!</definedName>
    <definedName name="자원수">#REF!</definedName>
    <definedName name="자자" localSheetId="5">#REF!</definedName>
    <definedName name="자자">#REF!</definedName>
    <definedName name="자자자" localSheetId="5">#REF!</definedName>
    <definedName name="자자자">#REF!</definedName>
    <definedName name="자자자자" localSheetId="5">#REF!</definedName>
    <definedName name="자자자자">#REF!</definedName>
    <definedName name="자자잦" localSheetId="5">#REF!</definedName>
    <definedName name="자자잦">#REF!</definedName>
    <definedName name="자재" localSheetId="5">#REF!</definedName>
    <definedName name="자재">#REF!</definedName>
    <definedName name="자재1" localSheetId="5">#REF!</definedName>
    <definedName name="자재1">#REF!</definedName>
    <definedName name="자재1000" localSheetId="5">#REF!</definedName>
    <definedName name="자재1000">#REF!</definedName>
    <definedName name="자재10AB" localSheetId="5">#REF!</definedName>
    <definedName name="자재10AB">#REF!</definedName>
    <definedName name="자재16" localSheetId="5">#REF!</definedName>
    <definedName name="자재16">#REF!</definedName>
    <definedName name="자재19" localSheetId="5">#REF!</definedName>
    <definedName name="자재19">#REF!</definedName>
    <definedName name="자재2" localSheetId="5">#REF!</definedName>
    <definedName name="자재2">#REF!</definedName>
    <definedName name="자재20" localSheetId="5">#REF!</definedName>
    <definedName name="자재20">#REF!</definedName>
    <definedName name="자재3" localSheetId="5">#REF!</definedName>
    <definedName name="자재3">#REF!</definedName>
    <definedName name="자재30" localSheetId="5">#REF!</definedName>
    <definedName name="자재30">#REF!</definedName>
    <definedName name="자재4" localSheetId="5">#REF!</definedName>
    <definedName name="자재4">#REF!</definedName>
    <definedName name="자재DATABASE" localSheetId="5">#REF!</definedName>
    <definedName name="자재DATABASE">#REF!</definedName>
    <definedName name="자재경비" localSheetId="5">#REF!</definedName>
    <definedName name="자재경비">#REF!</definedName>
    <definedName name="자재공사" localSheetId="5">#REF!</definedName>
    <definedName name="자재공사">#REF!</definedName>
    <definedName name="자재규격" localSheetId="5">#REF!</definedName>
    <definedName name="자재규격">#REF!</definedName>
    <definedName name="자재규격1" localSheetId="5">#REF!</definedName>
    <definedName name="자재규격1">#REF!</definedName>
    <definedName name="자재규격2" localSheetId="5">#REF!</definedName>
    <definedName name="자재규격2">#REF!</definedName>
    <definedName name="자재규격3" localSheetId="5">#REF!</definedName>
    <definedName name="자재규격3">#REF!</definedName>
    <definedName name="자재규격4" localSheetId="5">#REF!</definedName>
    <definedName name="자재규격4">#REF!</definedName>
    <definedName name="자재끝" localSheetId="5">#REF!</definedName>
    <definedName name="자재끝">#REF!</definedName>
    <definedName name="자재노무" localSheetId="5">#REF!</definedName>
    <definedName name="자재노무">#REF!</definedName>
    <definedName name="자재단가" localSheetId="5">#REF!</definedName>
    <definedName name="자재단가">#REF!</definedName>
    <definedName name="자재단가근거" localSheetId="5" hidden="1">#REF!</definedName>
    <definedName name="자재단가근거" hidden="1">#REF!</definedName>
    <definedName name="자재단가비교" localSheetId="5">BlankMacro1</definedName>
    <definedName name="자재단가비교">BlankMacro1</definedName>
    <definedName name="자재단가수정완료">[0]!자재단가수정완료</definedName>
    <definedName name="자재단가표" localSheetId="5">#REF!</definedName>
    <definedName name="자재단가표">#REF!</definedName>
    <definedName name="자재대" localSheetId="5">#REF!</definedName>
    <definedName name="자재대">#REF!</definedName>
    <definedName name="자재료비금액" localSheetId="5">#REF!</definedName>
    <definedName name="자재료비금액">#REF!</definedName>
    <definedName name="자재료비단가" localSheetId="5">#REF!</definedName>
    <definedName name="자재료비단가">#REF!</definedName>
    <definedName name="자재명" localSheetId="5">#REF!</definedName>
    <definedName name="자재명">#REF!</definedName>
    <definedName name="자재명1" localSheetId="5">#REF!</definedName>
    <definedName name="자재명1">#REF!</definedName>
    <definedName name="자재명2" localSheetId="5">#REF!</definedName>
    <definedName name="자재명2">#REF!</definedName>
    <definedName name="자재명3" localSheetId="5">#REF!</definedName>
    <definedName name="자재명3">#REF!</definedName>
    <definedName name="자재명4" localSheetId="5">#REF!</definedName>
    <definedName name="자재명4">#REF!</definedName>
    <definedName name="자재비1" localSheetId="5">#REF!</definedName>
    <definedName name="자재비1">#REF!</definedName>
    <definedName name="자재비2" localSheetId="5">#REF!</definedName>
    <definedName name="자재비2">#REF!</definedName>
    <definedName name="자재비율" localSheetId="5">#REF!</definedName>
    <definedName name="자재비율">#REF!</definedName>
    <definedName name="자재사업소자재" localSheetId="5">#REF!</definedName>
    <definedName name="자재사업소자재">#REF!</definedName>
    <definedName name="자재수" localSheetId="5">#REF!</definedName>
    <definedName name="자재수">#REF!</definedName>
    <definedName name="자재수량" localSheetId="5">#REF!</definedName>
    <definedName name="자재수량">#REF!</definedName>
    <definedName name="자재수량1" localSheetId="5">#REF!</definedName>
    <definedName name="자재수량1">#REF!</definedName>
    <definedName name="자재수량2" localSheetId="5">#REF!</definedName>
    <definedName name="자재수량2">#REF!</definedName>
    <definedName name="자재수량3" localSheetId="5">#REF!</definedName>
    <definedName name="자재수량3">#REF!</definedName>
    <definedName name="자재수량4" localSheetId="5">#REF!</definedName>
    <definedName name="자재수량4">#REF!</definedName>
    <definedName name="자재시작" localSheetId="5">#REF!</definedName>
    <definedName name="자재시작">#REF!</definedName>
    <definedName name="자재율1">0.95</definedName>
    <definedName name="자재인력조달" localSheetId="5">#REF!</definedName>
    <definedName name="자재인력조달">#REF!</definedName>
    <definedName name="자재일람" localSheetId="5">#REF!</definedName>
    <definedName name="자재일람">#REF!</definedName>
    <definedName name="자재재" localSheetId="5">#REF!</definedName>
    <definedName name="자재재">#REF!</definedName>
    <definedName name="자재재료" localSheetId="5">#REF!</definedName>
    <definedName name="자재재료">#REF!</definedName>
    <definedName name="자재집게" localSheetId="5">BlankMacro1</definedName>
    <definedName name="자재집게">BlankMacro1</definedName>
    <definedName name="자재집계" localSheetId="5">#REF!</definedName>
    <definedName name="자재집계">#REF!</definedName>
    <definedName name="자재집계1" localSheetId="5">#REF!</definedName>
    <definedName name="자재집계1">#REF!</definedName>
    <definedName name="자재집계5" localSheetId="5">BlankMacro1</definedName>
    <definedName name="자재집계5">BlankMacro1</definedName>
    <definedName name="자재집계표" localSheetId="5">#REF!</definedName>
    <definedName name="자재집계표">#REF!</definedName>
    <definedName name="자재집계표1" localSheetId="5">#REF!</definedName>
    <definedName name="자재집계표1">#REF!</definedName>
    <definedName name="자재집계표2" localSheetId="5">BlankMacro1</definedName>
    <definedName name="자재집계표2">BlankMacro1</definedName>
    <definedName name="자재집계표3" localSheetId="5">BlankMacro1</definedName>
    <definedName name="자재집계표3">BlankMacro1</definedName>
    <definedName name="자재집계표4" localSheetId="5">BlankMacro1</definedName>
    <definedName name="자재집계표4">BlankMacro1</definedName>
    <definedName name="자재집계표제목" localSheetId="5">#REF!</definedName>
    <definedName name="자재집계표제목">#REF!</definedName>
    <definedName name="자재총괄" localSheetId="5">#REF!</definedName>
    <definedName name="자재총괄">#REF!</definedName>
    <definedName name="자재총괄집계2">{"Book1","토공.xls"}</definedName>
    <definedName name="자재총괄집계3">{"Book1","토공.xls"}</definedName>
    <definedName name="자재코팅" localSheetId="5">#REF!</definedName>
    <definedName name="자재코팅">#REF!</definedName>
    <definedName name="자재테이프" localSheetId="5">#REF!</definedName>
    <definedName name="자재테이프">#REF!</definedName>
    <definedName name="자재평" localSheetId="5">#REF!</definedName>
    <definedName name="자재평">#REF!</definedName>
    <definedName name="자재필름" localSheetId="5">#REF!</definedName>
    <definedName name="자재필름">#REF!</definedName>
    <definedName name="작_업__반_장" localSheetId="5">#REF!</definedName>
    <definedName name="작_업__반_장">#REF!</definedName>
    <definedName name="작년단가" localSheetId="5">#REF!</definedName>
    <definedName name="작년단가">#REF!</definedName>
    <definedName name="작성" localSheetId="5">#REF!,#REF!</definedName>
    <definedName name="작성">#REF!,#REF!</definedName>
    <definedName name="작성일" localSheetId="5">#REF!</definedName>
    <definedName name="작성일">#REF!</definedName>
    <definedName name="작성일1" localSheetId="5">#REF!</definedName>
    <definedName name="작성일1">#REF!</definedName>
    <definedName name="작성일자" localSheetId="5">#REF!</definedName>
    <definedName name="작성일자">#REF!</definedName>
    <definedName name="작성자" localSheetId="5">#REF!</definedName>
    <definedName name="작성자">#REF!</definedName>
    <definedName name="작업" localSheetId="5">#REF!</definedName>
    <definedName name="작업">#REF!</definedName>
    <definedName name="작업구구축공경비" localSheetId="5">#REF!</definedName>
    <definedName name="작업구구축공경비">#REF!</definedName>
    <definedName name="작업구구축공노무비" localSheetId="5">#REF!</definedName>
    <definedName name="작업구구축공노무비">#REF!</definedName>
    <definedName name="작업구구축공재료비" localSheetId="5">#REF!</definedName>
    <definedName name="작업구구축공재료비">#REF!</definedName>
    <definedName name="작업구뚜껑" localSheetId="5">#REF!</definedName>
    <definedName name="작업구뚜껑">#REF!</definedName>
    <definedName name="작업반장" localSheetId="5">#REF!</definedName>
    <definedName name="작업반장">#REF!</definedName>
    <definedName name="작업반장001" localSheetId="5">#REF!</definedName>
    <definedName name="작업반장001">#REF!</definedName>
    <definedName name="작업반장002" localSheetId="5">#REF!</definedName>
    <definedName name="작업반장002">#REF!</definedName>
    <definedName name="작업반장011" localSheetId="5">#REF!</definedName>
    <definedName name="작업반장011">#REF!</definedName>
    <definedName name="작업반장012" localSheetId="5">#REF!</definedName>
    <definedName name="작업반장012">#REF!</definedName>
    <definedName name="작업반장982" localSheetId="5">#REF!</definedName>
    <definedName name="작업반장982">#REF!</definedName>
    <definedName name="작업반장991" localSheetId="5">#REF!</definedName>
    <definedName name="작업반장991">#REF!</definedName>
    <definedName name="작업반장992" localSheetId="5">#REF!</definedName>
    <definedName name="작업반장992">#REF!</definedName>
    <definedName name="작업반장단가" localSheetId="5">#REF!</definedName>
    <definedName name="작업반장단가">#REF!</definedName>
    <definedName name="작업방법" localSheetId="5">#REF!</definedName>
    <definedName name="작업방법">#REF!</definedName>
    <definedName name="작업부산물" localSheetId="5">#REF!</definedName>
    <definedName name="작업부산물">#REF!</definedName>
    <definedName name="작업시간" localSheetId="5">#REF!</definedName>
    <definedName name="작업시간">#REF!</definedName>
    <definedName name="작업실부산물등" localSheetId="5">#REF!</definedName>
    <definedName name="작업실부산물등">#REF!</definedName>
    <definedName name="작업일" localSheetId="5">#REF!</definedName>
    <definedName name="작업일">#REF!</definedName>
    <definedName name="작업재" localSheetId="5">#REF!</definedName>
    <definedName name="작업재">#REF!</definedName>
    <definedName name="작업집계표" localSheetId="5">#REF!</definedName>
    <definedName name="작업집계표">#REF!</definedName>
    <definedName name="작업총" localSheetId="5">#REF!</definedName>
    <definedName name="작업총">#REF!</definedName>
    <definedName name="작업코드" localSheetId="5">#REF!</definedName>
    <definedName name="작업코드">#REF!</definedName>
    <definedName name="작은계량기구경" localSheetId="5">#REF!</definedName>
    <definedName name="작은계량기구경">#REF!</definedName>
    <definedName name="잔" localSheetId="5">#REF!</definedName>
    <definedName name="잔">#REF!</definedName>
    <definedName name="잔디" localSheetId="5">#REF!</definedName>
    <definedName name="잔디">#REF!</definedName>
    <definedName name="잔디_평떼" localSheetId="5">#REF!</definedName>
    <definedName name="잔디_평떼">#REF!</definedName>
    <definedName name="잔디1" localSheetId="5">#REF!</definedName>
    <definedName name="잔디1">#REF!</definedName>
    <definedName name="잔디5경" localSheetId="5">#REF!</definedName>
    <definedName name="잔디5경">#REF!</definedName>
    <definedName name="잔디5노무" localSheetId="5">#REF!</definedName>
    <definedName name="잔디5노무">#REF!</definedName>
    <definedName name="잔디5재료" localSheetId="5">#REF!</definedName>
    <definedName name="잔디5재료">#REF!</definedName>
    <definedName name="잔디경" localSheetId="5">#REF!</definedName>
    <definedName name="잔디경">#REF!</definedName>
    <definedName name="잔디노" localSheetId="5">#REF!</definedName>
    <definedName name="잔디노">#REF!</definedName>
    <definedName name="잔디재" localSheetId="5">#REF!</definedName>
    <definedName name="잔디재">#REF!</definedName>
    <definedName name="잔자갈노" localSheetId="5">#REF!</definedName>
    <definedName name="잔자갈노">#REF!</definedName>
    <definedName name="잔자갈재" localSheetId="5">#REF!</definedName>
    <definedName name="잔자갈재">#REF!</definedName>
    <definedName name="잔토" localSheetId="5">#REF!</definedName>
    <definedName name="잔토">#REF!</definedName>
    <definedName name="잔토1" localSheetId="5">#REF!</definedName>
    <definedName name="잔토1">#REF!</definedName>
    <definedName name="잔토2" localSheetId="5">#REF!</definedName>
    <definedName name="잔토2">#REF!</definedName>
    <definedName name="잔토2A" localSheetId="5">#REF!</definedName>
    <definedName name="잔토2A">#REF!</definedName>
    <definedName name="잔토2AC" localSheetId="5">#REF!</definedName>
    <definedName name="잔토2AC">#REF!</definedName>
    <definedName name="잔토2C" localSheetId="5">#REF!</definedName>
    <definedName name="잔토2C">#REF!</definedName>
    <definedName name="잔토2고압" localSheetId="5">#REF!</definedName>
    <definedName name="잔토2고압">#REF!</definedName>
    <definedName name="잔토4A" localSheetId="5">#REF!</definedName>
    <definedName name="잔토4A">#REF!</definedName>
    <definedName name="잔토4AC" localSheetId="5">#REF!</definedName>
    <definedName name="잔토4AC">#REF!</definedName>
    <definedName name="잔토4C" localSheetId="5">#REF!</definedName>
    <definedName name="잔토4C">#REF!</definedName>
    <definedName name="잔토4고압" localSheetId="5">#REF!</definedName>
    <definedName name="잔토4고압">#REF!</definedName>
    <definedName name="잔토경" localSheetId="5">#REF!</definedName>
    <definedName name="잔토경">#REF!</definedName>
    <definedName name="잔토구분" localSheetId="5">#REF!</definedName>
    <definedName name="잔토구분">#REF!</definedName>
    <definedName name="잔토노" localSheetId="5">#REF!</definedName>
    <definedName name="잔토노">#REF!</definedName>
    <definedName name="잔토재" localSheetId="5">#REF!</definedName>
    <definedName name="잔토재">#REF!</definedName>
    <definedName name="잔토처리">#N/A</definedName>
    <definedName name="잔토처리____________인력" localSheetId="5">#REF!</definedName>
    <definedName name="잔토처리____________인력">#REF!</definedName>
    <definedName name="잔토처리0.4경비" localSheetId="5">#REF!</definedName>
    <definedName name="잔토처리0.4경비">#REF!</definedName>
    <definedName name="잔토처리0.4계" localSheetId="5">#REF!</definedName>
    <definedName name="잔토처리0.4계">#REF!</definedName>
    <definedName name="잔토처리0.4노무비" localSheetId="5">#REF!</definedName>
    <definedName name="잔토처리0.4노무비">#REF!</definedName>
    <definedName name="잔토처리0.4운반경비" localSheetId="5">#REF!</definedName>
    <definedName name="잔토처리0.4운반경비">#REF!</definedName>
    <definedName name="잔토처리0.4운반계" localSheetId="5">#REF!</definedName>
    <definedName name="잔토처리0.4운반계">#REF!</definedName>
    <definedName name="잔토처리0.4운반노무비" localSheetId="5">#REF!</definedName>
    <definedName name="잔토처리0.4운반노무비">#REF!</definedName>
    <definedName name="잔토처리0.4운반재료비" localSheetId="5">#REF!</definedName>
    <definedName name="잔토처리0.4운반재료비">#REF!</definedName>
    <definedName name="잔토처리0.4재료비" localSheetId="5">#REF!</definedName>
    <definedName name="잔토처리0.4재료비">#REF!</definedName>
    <definedName name="잔토처리0.4적사경비" localSheetId="5">#REF!</definedName>
    <definedName name="잔토처리0.4적사경비">#REF!</definedName>
    <definedName name="잔토처리0.4적사계" localSheetId="5">#REF!</definedName>
    <definedName name="잔토처리0.4적사계">#REF!</definedName>
    <definedName name="잔토처리0.4적사노무비" localSheetId="5">#REF!</definedName>
    <definedName name="잔토처리0.4적사노무비">#REF!</definedName>
    <definedName name="잔토처리0.4적사재료비" localSheetId="5">#REF!</definedName>
    <definedName name="잔토처리0.4적사재료비">#REF!</definedName>
    <definedName name="잔토처리0.7경비" localSheetId="5">#REF!</definedName>
    <definedName name="잔토처리0.7경비">#REF!</definedName>
    <definedName name="잔토처리0.7계" localSheetId="5">#REF!</definedName>
    <definedName name="잔토처리0.7계">#REF!</definedName>
    <definedName name="잔토처리0.7노무비" localSheetId="5">#REF!</definedName>
    <definedName name="잔토처리0.7노무비">#REF!</definedName>
    <definedName name="잔토처리0.7운반경비" localSheetId="5">#REF!</definedName>
    <definedName name="잔토처리0.7운반경비">#REF!</definedName>
    <definedName name="잔토처리0.7운반계" localSheetId="5">#REF!</definedName>
    <definedName name="잔토처리0.7운반계">#REF!</definedName>
    <definedName name="잔토처리0.7운반노무비" localSheetId="5">#REF!</definedName>
    <definedName name="잔토처리0.7운반노무비">#REF!</definedName>
    <definedName name="잔토처리0.7운반재료비" localSheetId="5">#REF!</definedName>
    <definedName name="잔토처리0.7운반재료비">#REF!</definedName>
    <definedName name="잔토처리0.7재료비" localSheetId="5">#REF!</definedName>
    <definedName name="잔토처리0.7재료비">#REF!</definedName>
    <definedName name="잔토처리0.7적사경비" localSheetId="5">#REF!</definedName>
    <definedName name="잔토처리0.7적사경비">#REF!</definedName>
    <definedName name="잔토처리0.7적사계" localSheetId="5">#REF!</definedName>
    <definedName name="잔토처리0.7적사계">#REF!</definedName>
    <definedName name="잔토처리0.7적사노무비" localSheetId="5">#REF!</definedName>
    <definedName name="잔토처리0.7적사노무비">#REF!</definedName>
    <definedName name="잔토처리0.7적사재료비" localSheetId="5">#REF!</definedName>
    <definedName name="잔토처리0.7적사재료비">#REF!</definedName>
    <definedName name="잔토처리경경" localSheetId="5">#REF!</definedName>
    <definedName name="잔토처리경경">#REF!</definedName>
    <definedName name="잔토처리경노" localSheetId="5">#REF!</definedName>
    <definedName name="잔토처리경노">#REF!</definedName>
    <definedName name="잔토처리경재" localSheetId="5">#REF!</definedName>
    <definedName name="잔토처리경재">#REF!</definedName>
    <definedName name="잔토처리토사" localSheetId="5">#REF!</definedName>
    <definedName name="잔토처리토사">#REF!</definedName>
    <definedName name="잔토처리호박돌" localSheetId="5">#REF!</definedName>
    <definedName name="잔토처리호박돌">#REF!</definedName>
    <definedName name="잠___수___부" localSheetId="5">#REF!</definedName>
    <definedName name="잠___수___부">#REF!</definedName>
    <definedName name="잠___함___공" localSheetId="5">#REF!</definedName>
    <definedName name="잠___함___공">#REF!</definedName>
    <definedName name="잠수부" localSheetId="5">#REF!</definedName>
    <definedName name="잠수부">#REF!</definedName>
    <definedName name="잠수부001" localSheetId="5">#REF!</definedName>
    <definedName name="잠수부001">#REF!</definedName>
    <definedName name="잠수부002" localSheetId="5">#REF!</definedName>
    <definedName name="잠수부002">#REF!</definedName>
    <definedName name="잠수부011" localSheetId="5">#REF!</definedName>
    <definedName name="잠수부011">#REF!</definedName>
    <definedName name="잠수부012" localSheetId="5">#REF!</definedName>
    <definedName name="잠수부012">#REF!</definedName>
    <definedName name="잠수부982" localSheetId="5">#REF!</definedName>
    <definedName name="잠수부982">#REF!</definedName>
    <definedName name="잠수부991" localSheetId="5">#REF!</definedName>
    <definedName name="잠수부991">#REF!</definedName>
    <definedName name="잠수부992" localSheetId="5">#REF!</definedName>
    <definedName name="잠수부992">#REF!</definedName>
    <definedName name="잠함공" localSheetId="5">#REF!</definedName>
    <definedName name="잠함공">#REF!</definedName>
    <definedName name="잡A" localSheetId="5">#REF!</definedName>
    <definedName name="잡A">#REF!</definedName>
    <definedName name="잡A소계" localSheetId="5">#REF!</definedName>
    <definedName name="잡A소계">#REF!</definedName>
    <definedName name="잡B" localSheetId="5">#REF!</definedName>
    <definedName name="잡B">#REF!</definedName>
    <definedName name="잡B소계" localSheetId="5">#REF!</definedName>
    <definedName name="잡B소계">#REF!</definedName>
    <definedName name="잡C소계" localSheetId="5">#REF!</definedName>
    <definedName name="잡C소계">#REF!</definedName>
    <definedName name="잡D소계" localSheetId="5">#REF!</definedName>
    <definedName name="잡D소계">#REF!</definedName>
    <definedName name="잡E소계" localSheetId="5">#REF!</definedName>
    <definedName name="잡E소계">#REF!</definedName>
    <definedName name="잡F소계" localSheetId="5">#REF!</definedName>
    <definedName name="잡F소계">#REF!</definedName>
    <definedName name="잡G소계" localSheetId="5">#REF!</definedName>
    <definedName name="잡G소계">#REF!</definedName>
    <definedName name="잡H소계" localSheetId="5">#REF!</definedName>
    <definedName name="잡H소계">#REF!</definedName>
    <definedName name="잡I소계" localSheetId="5">#REF!</definedName>
    <definedName name="잡I소계">#REF!</definedName>
    <definedName name="잡J소계" localSheetId="5">#REF!</definedName>
    <definedName name="잡J소계">#REF!</definedName>
    <definedName name="잡공경비" localSheetId="5">#REF!</definedName>
    <definedName name="잡공경비">#REF!</definedName>
    <definedName name="잡공노무" localSheetId="5">#REF!</definedName>
    <definedName name="잡공노무">#REF!</definedName>
    <definedName name="잡공사" localSheetId="5">#REF!</definedName>
    <definedName name="잡공사">#REF!</definedName>
    <definedName name="잡공재료" localSheetId="5">#REF!</definedName>
    <definedName name="잡공재료">#REF!</definedName>
    <definedName name="잡괴ㅣ" localSheetId="5">#REF!</definedName>
    <definedName name="잡괴ㅣ">#REF!</definedName>
    <definedName name="잡석" localSheetId="5">#REF!</definedName>
    <definedName name="잡석">#REF!</definedName>
    <definedName name="잡석_150" localSheetId="5">#REF!</definedName>
    <definedName name="잡석_150">#REF!</definedName>
    <definedName name="잡석2" localSheetId="5">#REF!</definedName>
    <definedName name="잡석2">#REF!</definedName>
    <definedName name="잡석기초경" localSheetId="5">#REF!</definedName>
    <definedName name="잡석기초경">#REF!</definedName>
    <definedName name="잡석기초노" localSheetId="5">#REF!</definedName>
    <definedName name="잡석기초노">#REF!</definedName>
    <definedName name="잡석기초재" localSheetId="5">#REF!</definedName>
    <definedName name="잡석기초재">#REF!</definedName>
    <definedName name="잡석깔기" localSheetId="5">#REF!</definedName>
    <definedName name="잡석깔기">#REF!</definedName>
    <definedName name="잡석노" localSheetId="5">#REF!</definedName>
    <definedName name="잡석노">#REF!</definedName>
    <definedName name="잡석높이" localSheetId="5">#REF!</definedName>
    <definedName name="잡석높이">#REF!</definedName>
    <definedName name="잡석바닥경" localSheetId="5">#REF!</definedName>
    <definedName name="잡석바닥경">#REF!</definedName>
    <definedName name="잡석바닥노" localSheetId="5">#REF!</definedName>
    <definedName name="잡석바닥노">#REF!</definedName>
    <definedName name="잡석바닥재" localSheetId="5">#REF!</definedName>
    <definedName name="잡석바닥재">#REF!</definedName>
    <definedName name="잡석재" localSheetId="5">#REF!</definedName>
    <definedName name="잡석재">#REF!</definedName>
    <definedName name="잡석합계" localSheetId="5">#REF!</definedName>
    <definedName name="잡석합계">#REF!</definedName>
    <definedName name="잡자재비" localSheetId="5">#REF!</definedName>
    <definedName name="잡자재비">#REF!</definedName>
    <definedName name="잡지출수" localSheetId="5">#REF!</definedName>
    <definedName name="잡지출수">#REF!</definedName>
    <definedName name="잡지출평" localSheetId="5">#REF!</definedName>
    <definedName name="잡지출평">#REF!</definedName>
    <definedName name="잡철" localSheetId="5">#REF!</definedName>
    <definedName name="잡철">#REF!</definedName>
    <definedName name="잡철경" localSheetId="5">#REF!</definedName>
    <definedName name="잡철경">#REF!</definedName>
    <definedName name="잡철노" localSheetId="5">#REF!</definedName>
    <definedName name="잡철노">#REF!</definedName>
    <definedName name="잡철재" localSheetId="5">#REF!</definedName>
    <definedName name="잡철재">#REF!</definedName>
    <definedName name="잣나무" localSheetId="5">#REF!</definedName>
    <definedName name="잣나무">#REF!</definedName>
    <definedName name="잣나무10노무" localSheetId="5">#REF!</definedName>
    <definedName name="잣나무10노무">#REF!</definedName>
    <definedName name="잣나무10재료" localSheetId="5">#REF!</definedName>
    <definedName name="잣나무10재료">#REF!</definedName>
    <definedName name="잣나무15노무" localSheetId="5">#REF!</definedName>
    <definedName name="잣나무15노무">#REF!</definedName>
    <definedName name="잣나무15재료" localSheetId="5">#REF!</definedName>
    <definedName name="잣나무15재료">#REF!</definedName>
    <definedName name="잣나무18노무" localSheetId="5">#REF!</definedName>
    <definedName name="잣나무18노무">#REF!</definedName>
    <definedName name="잣나무18재료" localSheetId="5">#REF!</definedName>
    <definedName name="잣나무18재료">#REF!</definedName>
    <definedName name="잣나무20노무" localSheetId="5">#REF!</definedName>
    <definedName name="잣나무20노무">#REF!</definedName>
    <definedName name="잣나무20재료" localSheetId="5">#REF!</definedName>
    <definedName name="잣나무20재료">#REF!</definedName>
    <definedName name="잣나무22노무" localSheetId="5">#REF!</definedName>
    <definedName name="잣나무22노무">#REF!</definedName>
    <definedName name="잣나무22재료" localSheetId="5">#REF!</definedName>
    <definedName name="잣나무22재료">#REF!</definedName>
    <definedName name="장" localSheetId="5">#REF!</definedName>
    <definedName name="장">#REF!</definedName>
    <definedName name="장1" localSheetId="5">#REF!</definedName>
    <definedName name="장1">#REF!</definedName>
    <definedName name="장2" localSheetId="5">#REF!</definedName>
    <definedName name="장2">#REF!</definedName>
    <definedName name="장3" localSheetId="5">#REF!</definedName>
    <definedName name="장3">#REF!</definedName>
    <definedName name="장4" localSheetId="5">#REF!</definedName>
    <definedName name="장4">#REF!</definedName>
    <definedName name="장5" localSheetId="5">#REF!</definedName>
    <definedName name="장5">#REF!</definedName>
    <definedName name="장6" localSheetId="5">#REF!</definedName>
    <definedName name="장6">#REF!</definedName>
    <definedName name="장7" localSheetId="5">#REF!</definedName>
    <definedName name="장7">#REF!</definedName>
    <definedName name="장8" localSheetId="5">#REF!</definedName>
    <definedName name="장8">#REF!</definedName>
    <definedName name="장9" localSheetId="5">#REF!</definedName>
    <definedName name="장9">#REF!</definedName>
    <definedName name="장H13" localSheetId="5">#REF!</definedName>
    <definedName name="장H13">#REF!</definedName>
    <definedName name="장H16" localSheetId="5">#REF!</definedName>
    <definedName name="장H16">#REF!</definedName>
    <definedName name="장H19" localSheetId="5">#REF!</definedName>
    <definedName name="장H19">#REF!</definedName>
    <definedName name="장H22" localSheetId="5">#REF!</definedName>
    <definedName name="장H22">#REF!</definedName>
    <definedName name="장H25" localSheetId="5">#REF!</definedName>
    <definedName name="장H25">#REF!</definedName>
    <definedName name="장H29" localSheetId="5">#REF!</definedName>
    <definedName name="장H29">#REF!</definedName>
    <definedName name="장H32" localSheetId="5">#REF!</definedName>
    <definedName name="장H32">#REF!</definedName>
    <definedName name="장경철">#N/A</definedName>
    <definedName name="장고개터널A1353" localSheetId="5">#REF!</definedName>
    <definedName name="장고개터널A1353">#REF!</definedName>
    <definedName name="장노" localSheetId="5">#REF!</definedName>
    <definedName name="장노">#REF!</definedName>
    <definedName name="장대" localSheetId="5">#REF!</definedName>
    <definedName name="장대">#REF!</definedName>
    <definedName name="장비" localSheetId="5">#REF!</definedName>
    <definedName name="장비">#REF!</definedName>
    <definedName name="장비가동시간" localSheetId="5">#REF!</definedName>
    <definedName name="장비가동시간">#REF!</definedName>
    <definedName name="장비대가" localSheetId="5">#REF!</definedName>
    <definedName name="장비대가">#REF!</definedName>
    <definedName name="장비부표" localSheetId="5">#REF!</definedName>
    <definedName name="장비부표">#REF!</definedName>
    <definedName name="장비인건비" localSheetId="5">#REF!</definedName>
    <definedName name="장비인건비">#REF!</definedName>
    <definedName name="장산" localSheetId="5">#REF!</definedName>
    <definedName name="장산">#REF!</definedName>
    <definedName name="장산1" localSheetId="5">#REF!</definedName>
    <definedName name="장산1">#REF!</definedName>
    <definedName name="장산2" localSheetId="5">#REF!</definedName>
    <definedName name="장산2">#REF!</definedName>
    <definedName name="장산3" localSheetId="5">#REF!</definedName>
    <definedName name="장산3">#REF!</definedName>
    <definedName name="장산교" localSheetId="5">#REF!</definedName>
    <definedName name="장산교">#REF!</definedName>
    <definedName name="장산교1" localSheetId="5">#REF!</definedName>
    <definedName name="장산교1">#REF!</definedName>
    <definedName name="장상교" localSheetId="5">#REF!</definedName>
    <definedName name="장상교">#REF!</definedName>
    <definedName name="장서" localSheetId="5">#REF!</definedName>
    <definedName name="장서">#REF!</definedName>
    <definedName name="장성" localSheetId="5">#REF!,#REF!</definedName>
    <definedName name="장성">#REF!,#REF!</definedName>
    <definedName name="장성H32" localSheetId="5">#REF!</definedName>
    <definedName name="장성H32">#REF!</definedName>
    <definedName name="장성제">#N/A</definedName>
    <definedName name="장순상" localSheetId="5">#REF!</definedName>
    <definedName name="장순상">#REF!</definedName>
    <definedName name="장재" localSheetId="5">#REF!</definedName>
    <definedName name="장재">#REF!</definedName>
    <definedName name="장주" localSheetId="5">#REF!</definedName>
    <definedName name="장주">#REF!</definedName>
    <definedName name="장춘" localSheetId="5">#REF!</definedName>
    <definedName name="장춘">#REF!</definedName>
    <definedName name="재">300</definedName>
    <definedName name="재1" localSheetId="5">#REF!</definedName>
    <definedName name="재1">#REF!</definedName>
    <definedName name="재2" localSheetId="5">#REF!</definedName>
    <definedName name="재2">#REF!</definedName>
    <definedName name="재3" localSheetId="5">#REF!</definedName>
    <definedName name="재3">#REF!</definedName>
    <definedName name="재4" localSheetId="5">#REF!</definedName>
    <definedName name="재4">#REF!</definedName>
    <definedName name="재5" localSheetId="5">#REF!</definedName>
    <definedName name="재5">#REF!</definedName>
    <definedName name="재6" localSheetId="5">#REF!</definedName>
    <definedName name="재6">#REF!</definedName>
    <definedName name="재7" localSheetId="5">#REF!</definedName>
    <definedName name="재7">#REF!</definedName>
    <definedName name="재8" localSheetId="5">#REF!</definedName>
    <definedName name="재8">#REF!</definedName>
    <definedName name="재9" localSheetId="5">#REF!</definedName>
    <definedName name="재9">#REF!</definedName>
    <definedName name="재경비" hidden="1">{#N/A,#N/A,TRUE,"총괄"}</definedName>
    <definedName name="재경비21" localSheetId="5">#REF!</definedName>
    <definedName name="재경비21">#REF!</definedName>
    <definedName name="재경비22" localSheetId="5">#REF!</definedName>
    <definedName name="재경비22">#REF!</definedName>
    <definedName name="재경비23" localSheetId="5">#REF!</definedName>
    <definedName name="재경비23">#REF!</definedName>
    <definedName name="재경비24" localSheetId="5">#REF!</definedName>
    <definedName name="재경비24">#REF!</definedName>
    <definedName name="재경비25" localSheetId="5">#REF!</definedName>
    <definedName name="재경비25">#REF!</definedName>
    <definedName name="재경비26" localSheetId="5">#REF!</definedName>
    <definedName name="재경비26">#REF!</definedName>
    <definedName name="재경비27" localSheetId="5">#REF!</definedName>
    <definedName name="재경비27">#REF!</definedName>
    <definedName name="재경비28" localSheetId="5">#REF!</definedName>
    <definedName name="재경비28">#REF!</definedName>
    <definedName name="재경비29" localSheetId="5">#REF!</definedName>
    <definedName name="재경비29">#REF!</definedName>
    <definedName name="재경비30" localSheetId="5">#REF!</definedName>
    <definedName name="재경비30">#REF!</definedName>
    <definedName name="재경비31" localSheetId="5">#REF!</definedName>
    <definedName name="재경비31">#REF!</definedName>
    <definedName name="재경비32" localSheetId="5">#REF!</definedName>
    <definedName name="재경비32">#REF!</definedName>
    <definedName name="재단가" localSheetId="5">#REF!</definedName>
    <definedName name="재단가">#REF!</definedName>
    <definedName name="재료" localSheetId="5">#REF!</definedName>
    <definedName name="재료">#REF!</definedName>
    <definedName name="재료1" localSheetId="5">#REF!</definedName>
    <definedName name="재료1">#REF!</definedName>
    <definedName name="재료11" localSheetId="5">#REF!</definedName>
    <definedName name="재료11">#REF!</definedName>
    <definedName name="재료12" localSheetId="5">#REF!</definedName>
    <definedName name="재료12">#REF!</definedName>
    <definedName name="재료13" localSheetId="5">#REF!</definedName>
    <definedName name="재료13">#REF!</definedName>
    <definedName name="재료14" localSheetId="5">#REF!</definedName>
    <definedName name="재료14">#REF!</definedName>
    <definedName name="재료2" localSheetId="5">#REF!</definedName>
    <definedName name="재료2">#REF!</definedName>
    <definedName name="재료3" localSheetId="5">#REF!</definedName>
    <definedName name="재료3">#REF!</definedName>
    <definedName name="재료4" localSheetId="5">#REF!</definedName>
    <definedName name="재료4">#REF!</definedName>
    <definedName name="재료계산" localSheetId="5">#REF!</definedName>
    <definedName name="재료계산">#REF!</definedName>
    <definedName name="재료계산2" localSheetId="5">#REF!</definedName>
    <definedName name="재료계산2">#REF!</definedName>
    <definedName name="재료계산서" localSheetId="5">#REF!</definedName>
    <definedName name="재료계산서">#REF!</definedName>
    <definedName name="재료단가" localSheetId="5">#REF!</definedName>
    <definedName name="재료단가">#REF!</definedName>
    <definedName name="재료및치수" localSheetId="5">#REF!</definedName>
    <definedName name="재료및치수">#REF!</definedName>
    <definedName name="재료비" localSheetId="5">#REF!</definedName>
    <definedName name="재료비">#REF!</definedName>
    <definedName name="材料費" localSheetId="5">#REF!</definedName>
    <definedName name="材料費">#REF!</definedName>
    <definedName name="재료비_직노__x" localSheetId="5">#REF!</definedName>
    <definedName name="재료비_직노__x">#REF!</definedName>
    <definedName name="재료비2" localSheetId="5">#REF!</definedName>
    <definedName name="재료비2">#REF!</definedName>
    <definedName name="재료비계" localSheetId="5">#REF!</definedName>
    <definedName name="재료비계">#REF!</definedName>
    <definedName name="재료비금액" localSheetId="5">#REF!</definedName>
    <definedName name="재료비금액">#REF!</definedName>
    <definedName name="재료비단가" localSheetId="5">#REF!</definedName>
    <definedName name="재료비단가">#REF!</definedName>
    <definedName name="재료비선택" localSheetId="5">#REF!</definedName>
    <definedName name="재료비선택">#REF!</definedName>
    <definedName name="재료비요율" localSheetId="5">#REF!</definedName>
    <definedName name="재료비요율">#REF!</definedName>
    <definedName name="재료비집계표" localSheetId="5">#REF!</definedName>
    <definedName name="재료비집계표">#REF!</definedName>
    <definedName name="재료비합계" localSheetId="5">#REF!</definedName>
    <definedName name="재료비합계">#REF!</definedName>
    <definedName name="재료집계" localSheetId="5">#REF!</definedName>
    <definedName name="재료집계">#REF!</definedName>
    <definedName name="재료집계2" localSheetId="5">#REF!</definedName>
    <definedName name="재료집계2">#REF!</definedName>
    <definedName name="재료집계3" localSheetId="5">#REF!</definedName>
    <definedName name="재료집계3">#REF!</definedName>
    <definedName name="재료집계호남" localSheetId="5">#REF!</definedName>
    <definedName name="재료집계호남">#REF!</definedName>
    <definedName name="재료표" localSheetId="5">#REF!</definedName>
    <definedName name="재료표">#REF!</definedName>
    <definedName name="재료품명" localSheetId="5">#REF!</definedName>
    <definedName name="재료품명">#REF!</definedName>
    <definedName name="재료합계" localSheetId="5">#REF!</definedName>
    <definedName name="재료합계">#REF!</definedName>
    <definedName name="재료합계1" localSheetId="5">#REF!</definedName>
    <definedName name="재료합계1">#REF!</definedName>
    <definedName name="재무부" localSheetId="5">#REF!</definedName>
    <definedName name="재무부">#REF!</definedName>
    <definedName name="재생골재" localSheetId="5">#REF!</definedName>
    <definedName name="재생골재">#REF!</definedName>
    <definedName name="재생골재합계" localSheetId="5">#REF!</definedName>
    <definedName name="재생골재합계">#REF!</definedName>
    <definedName name="재영설비" localSheetId="5">BlankMacro1</definedName>
    <definedName name="재영설비">BlankMacro1</definedName>
    <definedName name="재집" hidden="1">{"'용역비'!$A$4:$C$8"}</definedName>
    <definedName name="재할증" localSheetId="5">#REF!</definedName>
    <definedName name="재할증">#REF!</definedName>
    <definedName name="쟁료비" localSheetId="5">#REF!</definedName>
    <definedName name="쟁료비">#REF!</definedName>
    <definedName name="저" localSheetId="5">#REF!</definedName>
    <definedName name="저">#REF!</definedName>
    <definedName name="저감방안" localSheetId="5">#REF!</definedName>
    <definedName name="저감방안">#REF!</definedName>
    <definedName name="저격2" localSheetId="5">#REF!</definedName>
    <definedName name="저격2">#REF!</definedName>
    <definedName name="저기" localSheetId="5">BlankMacro1</definedName>
    <definedName name="저기">BlankMacro1</definedName>
    <definedName name="저라" localSheetId="5">#REF!</definedName>
    <definedName name="저라">#REF!</definedName>
    <definedName name="저수조만수위" localSheetId="5">#REF!</definedName>
    <definedName name="저수조만수위">#REF!</definedName>
    <definedName name="저압" localSheetId="5">#REF!</definedName>
    <definedName name="저압">#REF!</definedName>
    <definedName name="저압케이블" localSheetId="5">#REF!</definedName>
    <definedName name="저압케이블">#REF!</definedName>
    <definedName name="저압케이블공" localSheetId="5">'[8] 설계내역서.xlsx'!저압케이블공</definedName>
    <definedName name="저압케이블공">'[8] 설계내역서.xlsx'!저압케이블공</definedName>
    <definedName name="저압케이블공노" localSheetId="5">#REF!</definedName>
    <definedName name="저압케이블공노">#REF!</definedName>
    <definedName name="저압케이블전공" localSheetId="5">#REF!</definedName>
    <definedName name="저압케이블전공">#REF!</definedName>
    <definedName name="저압케이블전공001" localSheetId="5">#REF!</definedName>
    <definedName name="저압케이블전공001">#REF!</definedName>
    <definedName name="저압케이블전공002" localSheetId="5">#REF!</definedName>
    <definedName name="저압케이블전공002">#REF!</definedName>
    <definedName name="저압케이블전공011" localSheetId="5">#REF!</definedName>
    <definedName name="저압케이블전공011">#REF!</definedName>
    <definedName name="저압케이블전공012" localSheetId="5">#REF!</definedName>
    <definedName name="저압케이블전공012">#REF!</definedName>
    <definedName name="저압케이블전공982" localSheetId="5">#REF!</definedName>
    <definedName name="저압케이블전공982">#REF!</definedName>
    <definedName name="저압케이블전공991" localSheetId="5">#REF!</definedName>
    <definedName name="저압케이블전공991">#REF!</definedName>
    <definedName name="저압케이블전공992" localSheetId="5">#REF!</definedName>
    <definedName name="저압케이블전공992">#REF!</definedName>
    <definedName name="저용전선7" localSheetId="5">#REF!</definedName>
    <definedName name="저용전선7">#REF!</definedName>
    <definedName name="저저" localSheetId="5">CHOOSE(#REF!,총괄수량표!공무1과,총괄수량표!공무2과)</definedName>
    <definedName name="저저">CHOOSE(#REF!,[0]!공무1과,[0]!공무2과)</definedName>
    <definedName name="저케" localSheetId="5">#REF!</definedName>
    <definedName name="저케">#REF!</definedName>
    <definedName name="저케CV22신설공구손료" localSheetId="5">#REF!</definedName>
    <definedName name="저케CV22신설공구손료">#REF!</definedName>
    <definedName name="저케CV22신설공비" localSheetId="5">#REF!</definedName>
    <definedName name="저케CV22신설공비">#REF!</definedName>
    <definedName name="저케CV22신설재료비" localSheetId="5">#REF!</definedName>
    <definedName name="저케CV22신설재료비">#REF!</definedName>
    <definedName name="저케CV38신설공구손료" localSheetId="5">#REF!</definedName>
    <definedName name="저케CV38신설공구손료">#REF!</definedName>
    <definedName name="저케CV38신설공비" localSheetId="5">#REF!</definedName>
    <definedName name="저케CV38신설공비">#REF!</definedName>
    <definedName name="저케CV38신설재료비" localSheetId="5">#REF!</definedName>
    <definedName name="저케CV38신설재료비">#REF!</definedName>
    <definedName name="저케CV8신설공구손료" localSheetId="5">#REF!</definedName>
    <definedName name="저케CV8신설공구손료">#REF!</definedName>
    <definedName name="저케CV8신설공비" localSheetId="5">#REF!</definedName>
    <definedName name="저케CV8신설공비">#REF!</definedName>
    <definedName name="저케CV8신설재료비" localSheetId="5">#REF!</definedName>
    <definedName name="저케CV8신설재료비">#REF!</definedName>
    <definedName name="저판" localSheetId="5">#REF!</definedName>
    <definedName name="저판">#REF!</definedName>
    <definedName name="저판1" localSheetId="5">#REF!</definedName>
    <definedName name="저판1">#REF!</definedName>
    <definedName name="저판길이" localSheetId="5">#REF!</definedName>
    <definedName name="저판길이">#REF!</definedName>
    <definedName name="저판높이" localSheetId="5">#REF!</definedName>
    <definedName name="저판높이">#REF!</definedName>
    <definedName name="저판두께" localSheetId="5">#REF!</definedName>
    <definedName name="저판두께">#REF!</definedName>
    <definedName name="저판폭" localSheetId="5">#REF!</definedName>
    <definedName name="저판폭">#REF!</definedName>
    <definedName name="저폭변실" localSheetId="5">#REF!</definedName>
    <definedName name="저폭변실">#REF!</definedName>
    <definedName name="적금입력" localSheetId="5">#REF!</definedName>
    <definedName name="적금입력">#REF!</definedName>
    <definedName name="적벽돌" localSheetId="5">#REF!</definedName>
    <definedName name="적벽돌">#REF!</definedName>
    <definedName name="적벽돌수량" localSheetId="5">#REF!</definedName>
    <definedName name="적벽돌수량">#REF!</definedName>
    <definedName name="적요1" localSheetId="5">#REF!</definedName>
    <definedName name="적요1">#REF!</definedName>
    <definedName name="적요2" localSheetId="5">#REF!</definedName>
    <definedName name="적요2">#REF!</definedName>
    <definedName name="적용" localSheetId="5">#REF!</definedName>
    <definedName name="적용">#REF!</definedName>
    <definedName name="적용거리" localSheetId="5">#REF!</definedName>
    <definedName name="적용거리">#REF!</definedName>
    <definedName name="적용노임" localSheetId="5">#REF!,#REF!</definedName>
    <definedName name="적용노임">#REF!,#REF!</definedName>
    <definedName name="적용단가2" localSheetId="5">#REF!</definedName>
    <definedName name="적용단가2">#REF!</definedName>
    <definedName name="적용대가산출표" localSheetId="5">#REF!</definedName>
    <definedName name="적용대가산출표">#REF!</definedName>
    <definedName name="적용물량프린트범위" localSheetId="5">#REF!</definedName>
    <definedName name="적용물량프린트범위">#REF!</definedName>
    <definedName name="적용속도" localSheetId="5">#REF!</definedName>
    <definedName name="적용속도">#REF!</definedName>
    <definedName name="적용연장" localSheetId="5">#REF!</definedName>
    <definedName name="적용연장">#REF!</definedName>
    <definedName name="적용연장비" localSheetId="5">#REF!</definedName>
    <definedName name="적용연장비">#REF!</definedName>
    <definedName name="적용전선" localSheetId="5">#REF!</definedName>
    <definedName name="적용전선">#REF!</definedName>
    <definedName name="적용전선1" localSheetId="5">#REF!</definedName>
    <definedName name="적용전선1">#REF!</definedName>
    <definedName name="적용전선2" localSheetId="5">#REF!</definedName>
    <definedName name="적용전선2">#REF!</definedName>
    <definedName name="적용전선3" localSheetId="5">#REF!</definedName>
    <definedName name="적용전선3">#REF!</definedName>
    <definedName name="적용전선4" localSheetId="5">#REF!</definedName>
    <definedName name="적용전선4">#REF!</definedName>
    <definedName name="적용전선5" localSheetId="5">#REF!</definedName>
    <definedName name="적용전선5">#REF!</definedName>
    <definedName name="적용전선6" localSheetId="5">#REF!</definedName>
    <definedName name="적용전선6">#REF!</definedName>
    <definedName name="적용전선7" localSheetId="5">#REF!</definedName>
    <definedName name="적용전선7">#REF!</definedName>
    <definedName name="적용톤수" localSheetId="5">#REF!</definedName>
    <definedName name="적용톤수">#REF!</definedName>
    <definedName name="적용호표" localSheetId="5">#REF!</definedName>
    <definedName name="적용호표">#REF!</definedName>
    <definedName name="적용호표1" localSheetId="5">#REF!</definedName>
    <definedName name="적용호표1">#REF!</definedName>
    <definedName name="전" localSheetId="5">#REF!</definedName>
    <definedName name="전">#REF!</definedName>
    <definedName name="전1" localSheetId="5">#REF!</definedName>
    <definedName name="전1">#REF!</definedName>
    <definedName name="전2" localSheetId="5">#REF!</definedName>
    <definedName name="전2">#REF!</definedName>
    <definedName name="전202" localSheetId="5">#REF!</definedName>
    <definedName name="전202">#REF!</definedName>
    <definedName name="전66" localSheetId="5">#REF!</definedName>
    <definedName name="전66">#REF!</definedName>
    <definedName name="전결" localSheetId="5">#REF!</definedName>
    <definedName name="전결">#REF!</definedName>
    <definedName name="전공">64000</definedName>
    <definedName name="전광속" localSheetId="5">#REF!</definedName>
    <definedName name="전광속">#REF!</definedName>
    <definedName name="전기1" localSheetId="5" hidden="1">#REF!</definedName>
    <definedName name="전기1" hidden="1">#REF!</definedName>
    <definedName name="전기경비" localSheetId="5">#REF!,#REF!</definedName>
    <definedName name="전기경비">#REF!,#REF!</definedName>
    <definedName name="전기공사1급" localSheetId="5">#REF!</definedName>
    <definedName name="전기공사1급">#REF!</definedName>
    <definedName name="전기공사2급" localSheetId="5">#REF!</definedName>
    <definedName name="전기공사2급">#REF!</definedName>
    <definedName name="전기공사기사" localSheetId="5">#REF!</definedName>
    <definedName name="전기공사기사">#REF!</definedName>
    <definedName name="전기공사기사_전기공사기사1급001" localSheetId="5">#REF!</definedName>
    <definedName name="전기공사기사_전기공사기사1급001">#REF!</definedName>
    <definedName name="전기공사기사_전기공사기사1급002" localSheetId="5">#REF!</definedName>
    <definedName name="전기공사기사_전기공사기사1급002">#REF!</definedName>
    <definedName name="전기공사기사_전기공사기사1급011" localSheetId="5">#REF!</definedName>
    <definedName name="전기공사기사_전기공사기사1급011">#REF!</definedName>
    <definedName name="전기공사기사_전기공사기사1급012" localSheetId="5">#REF!</definedName>
    <definedName name="전기공사기사_전기공사기사1급012">#REF!</definedName>
    <definedName name="전기공사기사_전기공사기사1급982" localSheetId="5">#REF!</definedName>
    <definedName name="전기공사기사_전기공사기사1급982">#REF!</definedName>
    <definedName name="전기공사기사_전기공사기사1급991" localSheetId="5">#REF!</definedName>
    <definedName name="전기공사기사_전기공사기사1급991">#REF!</definedName>
    <definedName name="전기공사기사_전기공사기사1급992" localSheetId="5">#REF!</definedName>
    <definedName name="전기공사기사_전기공사기사1급992">#REF!</definedName>
    <definedName name="전기공사기사1급" localSheetId="5">#REF!</definedName>
    <definedName name="전기공사기사1급">#REF!</definedName>
    <definedName name="전기공사기사2급" localSheetId="5">#REF!</definedName>
    <definedName name="전기공사기사2급">#REF!</definedName>
    <definedName name="전기공사산업기사" localSheetId="5">#REF!</definedName>
    <definedName name="전기공사산업기사">#REF!</definedName>
    <definedName name="전기공사산업기사_전기공사기사2급001" localSheetId="5">#REF!</definedName>
    <definedName name="전기공사산업기사_전기공사기사2급001">#REF!</definedName>
    <definedName name="전기공사산업기사_전기공사기사2급002" localSheetId="5">#REF!</definedName>
    <definedName name="전기공사산업기사_전기공사기사2급002">#REF!</definedName>
    <definedName name="전기공사산업기사_전기공사기사2급011" localSheetId="5">#REF!</definedName>
    <definedName name="전기공사산업기사_전기공사기사2급011">#REF!</definedName>
    <definedName name="전기공사산업기사_전기공사기사2급012" localSheetId="5">#REF!</definedName>
    <definedName name="전기공사산업기사_전기공사기사2급012">#REF!</definedName>
    <definedName name="전기공사산업기사_전기공사기사2급982" localSheetId="5">#REF!</definedName>
    <definedName name="전기공사산업기사_전기공사기사2급982">#REF!</definedName>
    <definedName name="전기공사산업기사_전기공사기사2급991" localSheetId="5">#REF!</definedName>
    <definedName name="전기공사산업기사_전기공사기사2급991">#REF!</definedName>
    <definedName name="전기공사산업기사_전기공사기사2급992" localSheetId="5">#REF!</definedName>
    <definedName name="전기공사산업기사_전기공사기사2급992">#REF!</definedName>
    <definedName name="전기공사원가" localSheetId="5">BlankMacro1</definedName>
    <definedName name="전기공사원가">BlankMacro1</definedName>
    <definedName name="전기공사원가내역" localSheetId="5">BlankMacro1</definedName>
    <definedName name="전기공사원가내역">BlankMacro1</definedName>
    <definedName name="전기기사1급">64800</definedName>
    <definedName name="전기기사2급">62990</definedName>
    <definedName name="전기내역" hidden="1">{#N/A,#N/A,FALSE,"CCTV"}</definedName>
    <definedName name="전기내역1" localSheetId="5">BlankMacro1</definedName>
    <definedName name="전기내역1">BlankMacro1</definedName>
    <definedName name="전기내역서" localSheetId="5">#REF!</definedName>
    <definedName name="전기내역서">#REF!</definedName>
    <definedName name="전기노무" localSheetId="5">#REF!,#REF!</definedName>
    <definedName name="전기노무">#REF!,#REF!</definedName>
    <definedName name="전기마감" localSheetId="5" hidden="1">#REF!</definedName>
    <definedName name="전기마감" hidden="1">#REF!</definedName>
    <definedName name="전기변경1" localSheetId="5">BlankMacro1</definedName>
    <definedName name="전기변경1">BlankMacro1</definedName>
    <definedName name="전기변경3" localSheetId="5">BlankMacro1</definedName>
    <definedName name="전기변경3">BlankMacro1</definedName>
    <definedName name="전기산출내역" localSheetId="5">#REF!</definedName>
    <definedName name="전기산출내역">#REF!</definedName>
    <definedName name="전기시계" localSheetId="5">#REF!</definedName>
    <definedName name="전기시계">#REF!</definedName>
    <definedName name="전기실집계" localSheetId="5">#REF!</definedName>
    <definedName name="전기실집계">#REF!</definedName>
    <definedName name="전기원가" localSheetId="5">BLCH</definedName>
    <definedName name="전기원가">BLCH</definedName>
    <definedName name="전기일위" localSheetId="5" hidden="1">#REF!</definedName>
    <definedName name="전기일위" hidden="1">#REF!</definedName>
    <definedName name="전기일위대가" localSheetId="5">#REF!</definedName>
    <definedName name="전기일위대가">#REF!</definedName>
    <definedName name="전기재료" localSheetId="5">#REF!,#REF!</definedName>
    <definedName name="전기재료">#REF!,#REF!</definedName>
    <definedName name="전기집계" localSheetId="5">#REF!</definedName>
    <definedName name="전기집계">#REF!</definedName>
    <definedName name="전기집계표" localSheetId="5">#REF!</definedName>
    <definedName name="전기집계표">#REF!</definedName>
    <definedName name="전기품질" localSheetId="5">#REF!</definedName>
    <definedName name="전기품질">#REF!</definedName>
    <definedName name="전기합계" localSheetId="5">#REF!,#REF!</definedName>
    <definedName name="전기합계">#REF!,#REF!</definedName>
    <definedName name="전높" localSheetId="5">#REF!</definedName>
    <definedName name="전높">#REF!</definedName>
    <definedName name="전단면적" localSheetId="5">#REF!</definedName>
    <definedName name="전단면적">#REF!</definedName>
    <definedName name="전동기용량" localSheetId="5">#REF!</definedName>
    <definedName name="전동기용량">#REF!</definedName>
    <definedName name="전등공량" localSheetId="5">#REF!</definedName>
    <definedName name="전등공량">#REF!</definedName>
    <definedName name="전등단가" localSheetId="5">#REF!</definedName>
    <definedName name="전등단가">#REF!</definedName>
    <definedName name="전등단가2" localSheetId="5">#REF!</definedName>
    <definedName name="전등단가2">#REF!</definedName>
    <definedName name="전등수량" localSheetId="5">#REF!</definedName>
    <definedName name="전등수량">#REF!</definedName>
    <definedName name="전등수량2" localSheetId="5">#REF!</definedName>
    <definedName name="전등수량2">#REF!</definedName>
    <definedName name="전등신설" localSheetId="5">#REF!</definedName>
    <definedName name="전등신설">#REF!</definedName>
    <definedName name="전등철거단가" localSheetId="5">#REF!</definedName>
    <definedName name="전등철거단가">#REF!</definedName>
    <definedName name="전력" localSheetId="5">#REF!</definedName>
    <definedName name="전력">#REF!</definedName>
    <definedName name="전력간선" localSheetId="5">BlankMacro1</definedName>
    <definedName name="전력간선">BlankMacro1</definedName>
    <definedName name="전력간선공사" localSheetId="5">'[8] 설계내역서.xlsx'!전력간선공사</definedName>
    <definedName name="전력간선공사">'[8] 설계내역서.xlsx'!전력간선공사</definedName>
    <definedName name="전력기준" localSheetId="5">#REF!</definedName>
    <definedName name="전력기준">#REF!</definedName>
    <definedName name="전력비" localSheetId="5">#REF!</definedName>
    <definedName name="전력비">#REF!</definedName>
    <definedName name="전력비교" localSheetId="5">#REF!</definedName>
    <definedName name="전력비교">#REF!</definedName>
    <definedName name="전류×길이" localSheetId="5">#REF!</definedName>
    <definedName name="전류×길이">#REF!</definedName>
    <definedName name="전류×길이의합" localSheetId="5">#REF!</definedName>
    <definedName name="전류×길이의합">#REF!</definedName>
    <definedName name="전류×길이의합1" localSheetId="5">#REF!</definedName>
    <definedName name="전류×길이의합1">#REF!</definedName>
    <definedName name="전류×길이의합2" localSheetId="5">#REF!</definedName>
    <definedName name="전류×길이의합2">#REF!</definedName>
    <definedName name="전류X길이의합1" localSheetId="5">#REF!</definedName>
    <definedName name="전류X길이의합1">#REF!</definedName>
    <definedName name="전류x길이의합2" localSheetId="5">#REF!</definedName>
    <definedName name="전류x길이의합2">#REF!</definedName>
    <definedName name="전류X길이의합3" localSheetId="5">#REF!</definedName>
    <definedName name="전류X길이의합3">#REF!</definedName>
    <definedName name="전류X길이의합4" localSheetId="5">#REF!</definedName>
    <definedName name="전류X길이의합4">#REF!</definedName>
    <definedName name="전류X길이의합5" localSheetId="5">#REF!</definedName>
    <definedName name="전류X길이의합5">#REF!</definedName>
    <definedName name="전류X길이의합6" localSheetId="5">#REF!</definedName>
    <definedName name="전류X길이의합6">#REF!</definedName>
    <definedName name="전류X길이의합7" localSheetId="5">#REF!</definedName>
    <definedName name="전류X길이의합7">#REF!</definedName>
    <definedName name="전류X길이의합A" localSheetId="5">#REF!</definedName>
    <definedName name="전류X길이의합A">#REF!</definedName>
    <definedName name="전류길이" localSheetId="5">#REF!</definedName>
    <definedName name="전류길이">#REF!</definedName>
    <definedName name="전류길이의합" localSheetId="5">#REF!</definedName>
    <definedName name="전류길이의합">#REF!</definedName>
    <definedName name="전망데크B형">{"'산출근거'!$B$4:$D$8"}</definedName>
    <definedName name="전사모멘트" localSheetId="5">#REF!</definedName>
    <definedName name="전사모멘트">#REF!</definedName>
    <definedName name="전사전단력" localSheetId="5">#REF!</definedName>
    <definedName name="전사전단력">#REF!</definedName>
    <definedName name="전산1교" localSheetId="5">#REF!</definedName>
    <definedName name="전산1교">#REF!</definedName>
    <definedName name="전선" localSheetId="5">#REF!</definedName>
    <definedName name="전선">#REF!</definedName>
    <definedName name="전선_관" localSheetId="5">#REF!</definedName>
    <definedName name="전선_관">#REF!</definedName>
    <definedName name="전선30경" localSheetId="5">#REF!</definedName>
    <definedName name="전선30경">#REF!</definedName>
    <definedName name="전선30노" localSheetId="5">#REF!</definedName>
    <definedName name="전선30노">#REF!</definedName>
    <definedName name="전선30재" localSheetId="5">#REF!</definedName>
    <definedName name="전선30재">#REF!</definedName>
    <definedName name="전선관" localSheetId="5">#REF!</definedName>
    <definedName name="전선관">#REF!</definedName>
    <definedName name="전선관1" localSheetId="5">#REF!</definedName>
    <definedName name="전선관1">#REF!</definedName>
    <definedName name="전선관2" localSheetId="5">#REF!</definedName>
    <definedName name="전선관2">#REF!</definedName>
    <definedName name="전선관랙" localSheetId="5">#REF!</definedName>
    <definedName name="전선관랙">#REF!</definedName>
    <definedName name="전선관부속품비" localSheetId="5">#REF!</definedName>
    <definedName name="전선관부속품비">#REF!</definedName>
    <definedName name="전선및케이블" localSheetId="5">#REF!</definedName>
    <definedName name="전선및케이블">#REF!</definedName>
    <definedName name="전선상선철거" localSheetId="5">#REF!*2</definedName>
    <definedName name="전선상선철거">#REF!*2</definedName>
    <definedName name="전선신설" localSheetId="5">3*#REF!</definedName>
    <definedName name="전선신설">3*#REF!</definedName>
    <definedName name="전선철거" localSheetId="5">#REF!*3</definedName>
    <definedName name="전선철거">#REF!*3</definedName>
    <definedName name="전시" hidden="1">{"'용역비'!$A$4:$C$8"}</definedName>
    <definedName name="전시물량" hidden="1">{"'공사부문'!$A$6:$A$32"}</definedName>
    <definedName name="전시시설물" hidden="1">{"'용역비'!$A$4:$C$8"}</definedName>
    <definedName name="전시장비노임단가" hidden="1">{"SJ - 기본 보기",#N/A,FALSE,"공사별 외주견적"}</definedName>
    <definedName name="전시총집계" localSheetId="5">#REF!</definedName>
    <definedName name="전시총집계">#REF!</definedName>
    <definedName name="전신환율_00" localSheetId="5">#REF!</definedName>
    <definedName name="전신환율_00">#REF!</definedName>
    <definedName name="전신환율_01" localSheetId="5">#REF!</definedName>
    <definedName name="전신환율_01">#REF!</definedName>
    <definedName name="전신환율_02" localSheetId="5">#REF!</definedName>
    <definedName name="전신환율_02">#REF!</definedName>
    <definedName name="전신환율_97" localSheetId="5">#REF!</definedName>
    <definedName name="전신환율_97">#REF!</definedName>
    <definedName name="전신환율_98" localSheetId="5">#REF!</definedName>
    <definedName name="전신환율_98">#REF!</definedName>
    <definedName name="전신환율_99" localSheetId="5">#REF!</definedName>
    <definedName name="전신환율_99">#REF!</definedName>
    <definedName name="전압강하가기" localSheetId="5">#REF!</definedName>
    <definedName name="전압강하가기">#REF!</definedName>
    <definedName name="전열공량" localSheetId="5">#REF!</definedName>
    <definedName name="전열공량">#REF!</definedName>
    <definedName name="전원" hidden="1">{#N/A,#N/A,TRUE,"토적및재료집계";#N/A,#N/A,TRUE,"토적및재료집계";#N/A,#N/A,TRUE,"단위량"}</definedName>
    <definedName name="전원케이블피스표" hidden="1">{#N/A,#N/A,TRUE,"토적및재료집계";#N/A,#N/A,TRUE,"토적및재료집계";#N/A,#N/A,TRUE,"단위량"}</definedName>
    <definedName name="전장" localSheetId="5">#REF!</definedName>
    <definedName name="전장">#REF!</definedName>
    <definedName name="전재만" localSheetId="5">#REF!</definedName>
    <definedName name="전재만">#REF!</definedName>
    <definedName name="전주" localSheetId="5">#REF!</definedName>
    <definedName name="전주">#REF!</definedName>
    <definedName name="전체" localSheetId="5">#REF!</definedName>
    <definedName name="전체">#REF!</definedName>
    <definedName name="전체k1" localSheetId="5">#REF!</definedName>
    <definedName name="전체k1">#REF!</definedName>
    <definedName name="전체k2" localSheetId="5">#REF!</definedName>
    <definedName name="전체k2">#REF!</definedName>
    <definedName name="전체간노" localSheetId="5">#REF!</definedName>
    <definedName name="전체간노">#REF!</definedName>
    <definedName name="전체갑지">[0]!전체갑지</definedName>
    <definedName name="전체공비계" localSheetId="5">#REF!</definedName>
    <definedName name="전체공비계">#REF!</definedName>
    <definedName name="전체기타" localSheetId="5">#REF!</definedName>
    <definedName name="전체기타">#REF!</definedName>
    <definedName name="전체분" localSheetId="5">#REF!</definedName>
    <definedName name="전체분">#REF!</definedName>
    <definedName name="전체산재" localSheetId="5">#REF!</definedName>
    <definedName name="전체산재">#REF!</definedName>
    <definedName name="전체안전" localSheetId="5">#REF!</definedName>
    <definedName name="전체안전">#REF!</definedName>
    <definedName name="전체연면적" localSheetId="5">#REF!</definedName>
    <definedName name="전체연면적">#REF!</definedName>
    <definedName name="전체이윤" localSheetId="5">#REF!</definedName>
    <definedName name="전체이윤">#REF!</definedName>
    <definedName name="전체일반" localSheetId="5">#REF!</definedName>
    <definedName name="전체일반">#REF!</definedName>
    <definedName name="전체집계" localSheetId="5">#REF!</definedName>
    <definedName name="전체집계">#REF!</definedName>
    <definedName name="전토압1" localSheetId="5">#REF!</definedName>
    <definedName name="전토압1">#REF!</definedName>
    <definedName name="전토압2" localSheetId="5">#REF!</definedName>
    <definedName name="전토압2">#REF!</definedName>
    <definedName name="전토압3" localSheetId="5">#REF!</definedName>
    <definedName name="전토압3">#REF!</definedName>
    <definedName name="전토압4" localSheetId="5">#REF!</definedName>
    <definedName name="전토압4">#REF!</definedName>
    <definedName name="전토압도" localSheetId="5">#REF!</definedName>
    <definedName name="전토압도">#REF!</definedName>
    <definedName name="전토압콘" localSheetId="5">#REF!</definedName>
    <definedName name="전토압콘">#REF!</definedName>
    <definedName name="전토처리" localSheetId="5">#REF!</definedName>
    <definedName name="전토처리">#REF!</definedName>
    <definedName name="전화및TV공시청설비" localSheetId="5">#REF!</definedName>
    <definedName name="전화및TV공시청설비">#REF!</definedName>
    <definedName name="전화번호" localSheetId="5">#REF!</definedName>
    <definedName name="전화번호">#REF!</definedName>
    <definedName name="전화번호1" localSheetId="5">#REF!</definedName>
    <definedName name="전화번호1">#REF!</definedName>
    <definedName name="전화번호2" localSheetId="5">#REF!</definedName>
    <definedName name="전화번호2">#REF!</definedName>
    <definedName name="전회수량" localSheetId="5">#REF!</definedName>
    <definedName name="전회수량">#REF!</definedName>
    <definedName name="전후일위대가" localSheetId="5">#REF!</definedName>
    <definedName name="전후일위대가">#REF!</definedName>
    <definedName name="절" localSheetId="5">#REF!</definedName>
    <definedName name="절">#REF!</definedName>
    <definedName name="절_단_공" localSheetId="5">#REF!</definedName>
    <definedName name="절_단_공">#REF!</definedName>
    <definedName name="절1">#N/A</definedName>
    <definedName name="절곡길이" localSheetId="5">#REF!</definedName>
    <definedName name="절곡길이">#REF!</definedName>
    <definedName name="절단" hidden="1">{#N/A,#N/A,FALSE,"골재소요량";#N/A,#N/A,FALSE,"골재소요량"}</definedName>
    <definedName name="절단A" localSheetId="5">#REF!</definedName>
    <definedName name="절단A">#REF!</definedName>
    <definedName name="절단AC" localSheetId="5">#REF!</definedName>
    <definedName name="절단AC">#REF!</definedName>
    <definedName name="절단C" localSheetId="5">#REF!</definedName>
    <definedName name="절단C">#REF!</definedName>
    <definedName name="절단경비" localSheetId="5">#REF!</definedName>
    <definedName name="절단경비">#REF!</definedName>
    <definedName name="절단공" localSheetId="5">#REF!</definedName>
    <definedName name="절단공">#REF!</definedName>
    <definedName name="절단공001" localSheetId="5">#REF!</definedName>
    <definedName name="절단공001">#REF!</definedName>
    <definedName name="절단공002" localSheetId="5">#REF!</definedName>
    <definedName name="절단공002">#REF!</definedName>
    <definedName name="절단공011" localSheetId="5">#REF!</definedName>
    <definedName name="절단공011">#REF!</definedName>
    <definedName name="절단공012" localSheetId="5">#REF!</definedName>
    <definedName name="절단공012">#REF!</definedName>
    <definedName name="절단공982" localSheetId="5">#REF!</definedName>
    <definedName name="절단공982">#REF!</definedName>
    <definedName name="절단공991" localSheetId="5">#REF!</definedName>
    <definedName name="절단공991">#REF!</definedName>
    <definedName name="절단공992" localSheetId="5">#REF!</definedName>
    <definedName name="절단공992">#REF!</definedName>
    <definedName name="절단노무비" localSheetId="5">#REF!</definedName>
    <definedName name="절단노무비">#REF!</definedName>
    <definedName name="절단잔토" localSheetId="5">#REF!</definedName>
    <definedName name="절단잔토">#REF!</definedName>
    <definedName name="절단재료비" localSheetId="5">#REF!</definedName>
    <definedName name="절단재료비">#REF!</definedName>
    <definedName name="절삭" localSheetId="5">#REF!</definedName>
    <definedName name="절삭">#REF!</definedName>
    <definedName name="절삭2" localSheetId="5">#REF!</definedName>
    <definedName name="절삭2">#REF!</definedName>
    <definedName name="절연유니온" localSheetId="5">#REF!</definedName>
    <definedName name="절연유니온">#REF!</definedName>
    <definedName name="절연저항측정1" localSheetId="5">#REF!</definedName>
    <definedName name="절연저항측정1">#REF!</definedName>
    <definedName name="절취" localSheetId="5">#REF!</definedName>
    <definedName name="절취">#REF!</definedName>
    <definedName name="절토">#N/A</definedName>
    <definedName name="절토1">#N/A</definedName>
    <definedName name="절토다짐" localSheetId="5">#REF!</definedName>
    <definedName name="절토다짐">#REF!</definedName>
    <definedName name="절토부L형측구.XLS" localSheetId="5">#REF!</definedName>
    <definedName name="절토부L형측구.XLS">#REF!</definedName>
    <definedName name="절토부도수로_재료수량산출" localSheetId="5">#REF!</definedName>
    <definedName name="절토부도수로_재료수량산출">#REF!</definedName>
    <definedName name="절토부도수로_토공수량산출" localSheetId="5">#REF!</definedName>
    <definedName name="절토부도수로_토공수량산출">#REF!</definedName>
    <definedName name="절토부도수로단위수량산출" localSheetId="5">#REF!</definedName>
    <definedName name="절토부도수로단위수량산출">#REF!</definedName>
    <definedName name="절토부도수로재료수량산출" localSheetId="5">#REF!</definedName>
    <definedName name="절토부도수로재료수량산출">#REF!</definedName>
    <definedName name="절토부도수로토공및공제단위수량산식" localSheetId="5">#REF!</definedName>
    <definedName name="절토부도수로토공및공제단위수량산식">#REF!</definedName>
    <definedName name="절토부도수로토공수량산출" localSheetId="5">#REF!</definedName>
    <definedName name="절토부도수로토공수량산출">#REF!</definedName>
    <definedName name="절토자연" localSheetId="5">#REF!</definedName>
    <definedName name="절토자연">#REF!</definedName>
    <definedName name="점검계단" localSheetId="5">#REF!</definedName>
    <definedName name="점검계단">#REF!</definedName>
    <definedName name="점검통로" localSheetId="5">#REF!</definedName>
    <definedName name="점검통로">#REF!</definedName>
    <definedName name="점멸기" localSheetId="5">#REF!</definedName>
    <definedName name="점멸기">#REF!</definedName>
    <definedName name="점멸기입력">#N/A</definedName>
    <definedName name="점수표" localSheetId="5">#REF!</definedName>
    <definedName name="점수표">#REF!</definedName>
    <definedName name="점용기간" localSheetId="5">#REF!</definedName>
    <definedName name="점용기간">#REF!</definedName>
    <definedName name="점자블럭">#N/A</definedName>
    <definedName name="점자블럭집계표">#N/A</definedName>
    <definedName name="점착력" localSheetId="5">#REF!</definedName>
    <definedName name="점착력">#REF!</definedName>
    <definedName name="점토노" localSheetId="5">#REF!</definedName>
    <definedName name="점토노">#REF!</definedName>
    <definedName name="점토재" localSheetId="5">#REF!</definedName>
    <definedName name="점토재">#REF!</definedName>
    <definedName name="접" localSheetId="5">#REF!</definedName>
    <definedName name="접">#REF!</definedName>
    <definedName name="접_높" localSheetId="5">#REF!</definedName>
    <definedName name="접_높">#REF!</definedName>
    <definedName name="접_폭" localSheetId="5">#REF!</definedName>
    <definedName name="접_폭">#REF!</definedName>
    <definedName name="접고" localSheetId="5">#REF!</definedName>
    <definedName name="접고">#REF!</definedName>
    <definedName name="접속" localSheetId="5">#REF!</definedName>
    <definedName name="접속">#REF!</definedName>
    <definedName name="접속거푸집1" localSheetId="5">#REF!</definedName>
    <definedName name="접속거푸집1">#REF!</definedName>
    <definedName name="접속거푸집2" localSheetId="5">#REF!</definedName>
    <definedName name="접속거푸집2">#REF!</definedName>
    <definedName name="접속도로" localSheetId="5">#REF!</definedName>
    <definedName name="접속도로">#REF!</definedName>
    <definedName name="접속도로." localSheetId="5">#REF!</definedName>
    <definedName name="접속도로.">#REF!</definedName>
    <definedName name="접속도로면적" localSheetId="5">#REF!</definedName>
    <definedName name="접속도로면적">#REF!</definedName>
    <definedName name="접속면적" localSheetId="5">#REF!</definedName>
    <definedName name="접속면적">#REF!</definedName>
    <definedName name="접속부" hidden="1">{#N/A,#N/A,FALSE,"2~8번"}</definedName>
    <definedName name="접속부수량" hidden="1">{#N/A,#N/A,FALSE,"2~8번"}</definedName>
    <definedName name="접속스페이샤" localSheetId="5">#REF!</definedName>
    <definedName name="접속스페이샤">#REF!</definedName>
    <definedName name="접속슬라브" localSheetId="5">#REF!</definedName>
    <definedName name="접속슬라브">#REF!</definedName>
    <definedName name="접속슬라브길이1" localSheetId="5">#REF!</definedName>
    <definedName name="접속슬라브길이1">#REF!</definedName>
    <definedName name="접속슬라브길이2" localSheetId="5">#REF!</definedName>
    <definedName name="접속슬라브길이2">#REF!</definedName>
    <definedName name="접속슬라브폭1" localSheetId="5">#REF!</definedName>
    <definedName name="접속슬라브폭1">#REF!</definedName>
    <definedName name="접속슬라브폭2" localSheetId="5">#REF!</definedName>
    <definedName name="접속슬라브폭2">#REF!</definedName>
    <definedName name="접속슬라브폭3" localSheetId="5">#REF!</definedName>
    <definedName name="접속슬라브폭3">#REF!</definedName>
    <definedName name="접속슬라브폭4" localSheetId="5">#REF!</definedName>
    <definedName name="접속슬라브폭4">#REF!</definedName>
    <definedName name="접속슬래브" localSheetId="5">#REF!</definedName>
    <definedName name="접속슬래브">#REF!</definedName>
    <definedName name="접속슬래브두께" localSheetId="5">#REF!</definedName>
    <definedName name="접속슬래브두께">#REF!</definedName>
    <definedName name="접속슬래브접합공" localSheetId="5">#REF!</definedName>
    <definedName name="접속슬래브접합공">#REF!</definedName>
    <definedName name="접속저판길이1" localSheetId="5">#REF!</definedName>
    <definedName name="접속저판길이1">#REF!</definedName>
    <definedName name="접속저판길이2" localSheetId="5">#REF!</definedName>
    <definedName name="접속저판길이2">#REF!</definedName>
    <definedName name="접속저판폭1" localSheetId="5">#REF!</definedName>
    <definedName name="접속저판폭1">#REF!</definedName>
    <definedName name="접속저판폭2" localSheetId="5">#REF!</definedName>
    <definedName name="접속저판폭2">#REF!</definedName>
    <definedName name="접속저판폭3" localSheetId="5">#REF!</definedName>
    <definedName name="접속저판폭3">#REF!</definedName>
    <definedName name="접속저판폭4" localSheetId="5">#REF!</definedName>
    <definedName name="접속저판폭4">#REF!</definedName>
    <definedName name="접속철근1" localSheetId="5">#REF!</definedName>
    <definedName name="접속철근1">#REF!</definedName>
    <definedName name="접속콘크리트1" localSheetId="5">#REF!</definedName>
    <definedName name="접속콘크리트1">#REF!</definedName>
    <definedName name="접속콘크리트2" localSheetId="5">#REF!</definedName>
    <definedName name="접속콘크리트2">#REF!</definedName>
    <definedName name="접속현황" localSheetId="5">#REF!</definedName>
    <definedName name="접속현황">#REF!</definedName>
    <definedName name="접수번호" localSheetId="5">#REF!</definedName>
    <definedName name="접수번호">#REF!</definedName>
    <definedName name="접수번호1" localSheetId="5">#REF!</definedName>
    <definedName name="접수번호1">#REF!</definedName>
    <definedName name="접수월" localSheetId="5">#REF!</definedName>
    <definedName name="접수월">#REF!</definedName>
    <definedName name="접수일" localSheetId="5">#REF!</definedName>
    <definedName name="접수일">#REF!</definedName>
    <definedName name="접슬SKEW" localSheetId="5">#REF!</definedName>
    <definedName name="접슬SKEW">#REF!</definedName>
    <definedName name="접슬강도" localSheetId="5">#REF!</definedName>
    <definedName name="접슬강도">#REF!</definedName>
    <definedName name="접슬버림강도" localSheetId="5">#REF!</definedName>
    <definedName name="접슬버림강도">#REF!</definedName>
    <definedName name="접지" localSheetId="5">#REF!</definedName>
    <definedName name="접지">#REF!</definedName>
    <definedName name="접지1종합계" localSheetId="5">#REF!</definedName>
    <definedName name="접지1종합계">#REF!</definedName>
    <definedName name="접지3종공구손료" localSheetId="5">#REF!</definedName>
    <definedName name="접지3종공구손료">#REF!</definedName>
    <definedName name="접지3종공비" localSheetId="5">#REF!</definedName>
    <definedName name="접지3종공비">#REF!</definedName>
    <definedName name="접지3종재료비" localSheetId="5">#REF!</definedName>
    <definedName name="접지3종재료비">#REF!</definedName>
    <definedName name="접지수량" localSheetId="5">#REF!</definedName>
    <definedName name="접지수량">#REF!</definedName>
    <definedName name="접지장치" localSheetId="5">#REF!</definedName>
    <definedName name="접지장치">#REF!</definedName>
    <definedName name="접착제" localSheetId="5">#REF!</definedName>
    <definedName name="접착제">#REF!</definedName>
    <definedName name="접합개소" localSheetId="5">#REF!</definedName>
    <definedName name="접합개소">#REF!</definedName>
    <definedName name="접합상변" localSheetId="5">#REF!</definedName>
    <definedName name="접합상변">#REF!</definedName>
    <definedName name="접합상세도" localSheetId="5">#REF!</definedName>
    <definedName name="접합상세도">#REF!</definedName>
    <definedName name="접합정집계" localSheetId="5">#REF!</definedName>
    <definedName name="접합정집계">#REF!</definedName>
    <definedName name="접합터파기고" localSheetId="5">#REF!</definedName>
    <definedName name="접합터파기고">#REF!</definedName>
    <definedName name="접합하변" localSheetId="5">#REF!</definedName>
    <definedName name="접합하변">#REF!</definedName>
    <definedName name="접합환토고" localSheetId="5">#REF!</definedName>
    <definedName name="접합환토고">#REF!</definedName>
    <definedName name="접합환토상변" localSheetId="5">#REF!</definedName>
    <definedName name="접합환토상변">#REF!</definedName>
    <definedName name="정" localSheetId="5">#REF!</definedName>
    <definedName name="정">#REF!</definedName>
    <definedName name="정___비___공" localSheetId="5">#REF!</definedName>
    <definedName name="정___비___공">#REF!</definedName>
    <definedName name="정경비금액" localSheetId="5">#REF!</definedName>
    <definedName name="정경비금액">#REF!</definedName>
    <definedName name="정경비단가" localSheetId="5">#REF!</definedName>
    <definedName name="정경비단가">#REF!</definedName>
    <definedName name="정그린경" localSheetId="5">#REF!</definedName>
    <definedName name="정그린경">#REF!</definedName>
    <definedName name="정그린노" localSheetId="5">#REF!</definedName>
    <definedName name="정그린노">#REF!</definedName>
    <definedName name="정그린재" localSheetId="5">#REF!</definedName>
    <definedName name="정그린재">#REF!</definedName>
    <definedName name="정근" localSheetId="5">#REF!</definedName>
    <definedName name="정근">#REF!</definedName>
    <definedName name="정근호" hidden="1">{#N/A,#N/A,TRUE,"토적및재료집계";#N/A,#N/A,TRUE,"토적및재료집계";#N/A,#N/A,TRUE,"단위량"}</definedName>
    <definedName name="정기안전_점검비용" localSheetId="5">#REF!</definedName>
    <definedName name="정기안전_점검비용">#REF!</definedName>
    <definedName name="정노무비금액" localSheetId="5">#REF!</definedName>
    <definedName name="정노무비금액">#REF!</definedName>
    <definedName name="정노무비단가" localSheetId="5">#REF!</definedName>
    <definedName name="정노무비단가">#REF!</definedName>
    <definedName name="정도로경" localSheetId="5">#REF!</definedName>
    <definedName name="정도로경">#REF!</definedName>
    <definedName name="정도로노" localSheetId="5">#REF!</definedName>
    <definedName name="정도로노">#REF!</definedName>
    <definedName name="정도로재" localSheetId="5">#REF!</definedName>
    <definedName name="정도로재">#REF!</definedName>
    <definedName name="정렬범위" localSheetId="5">#REF!</definedName>
    <definedName name="정렬범위">#REF!</definedName>
    <definedName name="정류기" localSheetId="5">#REF!</definedName>
    <definedName name="정류기">#REF!</definedName>
    <definedName name="정류기재" localSheetId="5">#REF!</definedName>
    <definedName name="정류기재">#REF!</definedName>
    <definedName name="정모" localSheetId="5">#REF!</definedName>
    <definedName name="정모">#REF!</definedName>
    <definedName name="정문찬">"이름"</definedName>
    <definedName name="정방카경" localSheetId="5">#REF!</definedName>
    <definedName name="정방카경">#REF!</definedName>
    <definedName name="정방카노" localSheetId="5">#REF!</definedName>
    <definedName name="정방카노">#REF!</definedName>
    <definedName name="정방카재" localSheetId="5">#REF!</definedName>
    <definedName name="정방카재">#REF!</definedName>
    <definedName name="정배수경" localSheetId="5">#REF!</definedName>
    <definedName name="정배수경">#REF!</definedName>
    <definedName name="정배수노" localSheetId="5">#REF!</definedName>
    <definedName name="정배수노">#REF!</definedName>
    <definedName name="정배수재" localSheetId="5">#REF!</definedName>
    <definedName name="정배수재">#REF!</definedName>
    <definedName name="정부대공경" localSheetId="5">#REF!</definedName>
    <definedName name="정부대공경">#REF!</definedName>
    <definedName name="정부대공노" localSheetId="5">#REF!</definedName>
    <definedName name="정부대공노">#REF!</definedName>
    <definedName name="정부대공재" localSheetId="5">#REF!</definedName>
    <definedName name="정부대공재">#REF!</definedName>
    <definedName name="정비공" localSheetId="5">#REF!</definedName>
    <definedName name="정비공">#REF!</definedName>
    <definedName name="정산경" localSheetId="5">#REF!</definedName>
    <definedName name="정산경">#REF!</definedName>
    <definedName name="정산노" localSheetId="5">#REF!</definedName>
    <definedName name="정산노">#REF!</definedName>
    <definedName name="정산수량" hidden="1">{#N/A,#N/A,TRUE,"수량총괄";#N/A,#N/A,TRUE,"공사비예산서";#N/A,#N/A,TRUE,"공사비예산서 (2)"}</definedName>
    <definedName name="정산재" localSheetId="5">#REF!</definedName>
    <definedName name="정산재">#REF!</definedName>
    <definedName name="정안I.C총괄" localSheetId="5">#REF!</definedName>
    <definedName name="정안I.C총괄">#REF!</definedName>
    <definedName name="정안교" localSheetId="5">#REF!</definedName>
    <definedName name="정안교">#REF!</definedName>
    <definedName name="정액초과20" localSheetId="5">#REF!</definedName>
    <definedName name="정액초과20">#REF!</definedName>
    <definedName name="정연못경" localSheetId="5">#REF!</definedName>
    <definedName name="정연못경">#REF!</definedName>
    <definedName name="정연못노" localSheetId="5">#REF!</definedName>
    <definedName name="정연못노">#REF!</definedName>
    <definedName name="정연못재" localSheetId="5">#REF!</definedName>
    <definedName name="정연못재">#REF!</definedName>
    <definedName name="정열범위" localSheetId="5">#REF!</definedName>
    <definedName name="정열범위">#REF!</definedName>
    <definedName name="정웅하" hidden="1">{"'광피스표'!$A$3:$N$54"}</definedName>
    <definedName name="정원수" localSheetId="5">#REF!</definedName>
    <definedName name="정원수">#REF!</definedName>
    <definedName name="정자관" localSheetId="5">#REF!</definedName>
    <definedName name="정자관">#REF!</definedName>
    <definedName name="정잔디경" localSheetId="5">#REF!</definedName>
    <definedName name="정잔디경">#REF!</definedName>
    <definedName name="정잔디노" localSheetId="5">#REF!</definedName>
    <definedName name="정잔디노">#REF!</definedName>
    <definedName name="정잔디재" localSheetId="5">#REF!</definedName>
    <definedName name="정잔디재">#REF!</definedName>
    <definedName name="정재료비금액" localSheetId="5">#REF!</definedName>
    <definedName name="정재료비금액">#REF!</definedName>
    <definedName name="정재료비단가" localSheetId="5">#REF!</definedName>
    <definedName name="정재료비단가">#REF!</definedName>
    <definedName name="정정" localSheetId="5">#REF!</definedName>
    <definedName name="정정">#REF!</definedName>
    <definedName name="정조형경" localSheetId="5">#REF!</definedName>
    <definedName name="정조형경">#REF!</definedName>
    <definedName name="정조형노" localSheetId="5">#REF!</definedName>
    <definedName name="정조형노">#REF!</definedName>
    <definedName name="정조형재" localSheetId="5">#REF!</definedName>
    <definedName name="정조형재">#REF!</definedName>
    <definedName name="정종태" localSheetId="5">#REF!</definedName>
    <definedName name="정종태">#REF!</definedName>
    <definedName name="정지" localSheetId="5">#REF!</definedName>
    <definedName name="정지">#REF!</definedName>
    <definedName name="정착장치set량" localSheetId="5">#REF!</definedName>
    <definedName name="정착장치set량">#REF!</definedName>
    <definedName name="정창희" localSheetId="5">#REF!</definedName>
    <definedName name="정창희">#REF!</definedName>
    <definedName name="정체인간격" localSheetId="5">#REF!</definedName>
    <definedName name="정체인간격">#REF!</definedName>
    <definedName name="정클러경" localSheetId="5">#REF!</definedName>
    <definedName name="정클러경">#REF!</definedName>
    <definedName name="정클러노" localSheetId="5">#REF!</definedName>
    <definedName name="정클러노">#REF!</definedName>
    <definedName name="정클러재" localSheetId="5">#REF!</definedName>
    <definedName name="정클러재">#REF!</definedName>
    <definedName name="정토공경" localSheetId="5">#REF!</definedName>
    <definedName name="정토공경">#REF!</definedName>
    <definedName name="정토공노" localSheetId="5">#REF!</definedName>
    <definedName name="정토공노">#REF!</definedName>
    <definedName name="정토공재" localSheetId="5">#REF!</definedName>
    <definedName name="정토공재">#REF!</definedName>
    <definedName name="정티경" localSheetId="5">#REF!</definedName>
    <definedName name="정티경">#REF!</definedName>
    <definedName name="정티노" localSheetId="5">#REF!</definedName>
    <definedName name="정티노">#REF!</definedName>
    <definedName name="정티재" localSheetId="5">#REF!</definedName>
    <definedName name="정티재">#REF!</definedName>
    <definedName name="정협사랑" hidden="1">{#N/A,#N/A,TRUE,"토적및재료집계";#N/A,#N/A,TRUE,"토적및재료집계";#N/A,#N/A,TRUE,"단위량"}</definedName>
    <definedName name="제" localSheetId="5" hidden="1">#REF!</definedName>
    <definedName name="제" hidden="1">#REF!</definedName>
    <definedName name="제___경___비___산___출___근___거" localSheetId="5">#REF!</definedName>
    <definedName name="제___경___비___산___출___근___거">#REF!</definedName>
    <definedName name="제___도___사" localSheetId="5">#REF!</definedName>
    <definedName name="제___도___사">#REF!</definedName>
    <definedName name="제___재___공" localSheetId="5">#REF!</definedName>
    <definedName name="제___재___공">#REF!</definedName>
    <definedName name="제_1회_기성부분_명세서" localSheetId="5">#REF!</definedName>
    <definedName name="제_1회_기성부분_명세서">#REF!</definedName>
    <definedName name="제1">#N/A</definedName>
    <definedName name="제1호표" localSheetId="5">#REF!</definedName>
    <definedName name="제1호표">#REF!</definedName>
    <definedName name="제2" localSheetId="5">#REF!</definedName>
    <definedName name="제2">#REF!</definedName>
    <definedName name="제2호표" localSheetId="5">#REF!</definedName>
    <definedName name="제2호표">#REF!</definedName>
    <definedName name="제2회기성감독조서" localSheetId="5">#REF!</definedName>
    <definedName name="제2회기성감독조서">#REF!</definedName>
    <definedName name="제3호표" localSheetId="5">#REF!</definedName>
    <definedName name="제3호표">#REF!</definedName>
    <definedName name="제4호표" localSheetId="5">#REF!</definedName>
    <definedName name="제4호표">#REF!</definedName>
    <definedName name="제5호표" localSheetId="5">#REF!</definedName>
    <definedName name="제5호표">#REF!</definedName>
    <definedName name="제6호표" localSheetId="5">#REF!</definedName>
    <definedName name="제6호표">#REF!</definedName>
    <definedName name="제강슬레그" localSheetId="5">#REF!</definedName>
    <definedName name="제강슬레그">#REF!</definedName>
    <definedName name="제경비" localSheetId="5">#REF!</definedName>
    <definedName name="제경비">#REF!</definedName>
    <definedName name="제경비1" localSheetId="5">#REF!</definedName>
    <definedName name="제경비1">#REF!</definedName>
    <definedName name="제경비율" localSheetId="5">#REF!</definedName>
    <definedName name="제경비율">#REF!</definedName>
    <definedName name="제도사" localSheetId="5">#REF!</definedName>
    <definedName name="제도사">#REF!</definedName>
    <definedName name="제도사001" localSheetId="5">#REF!</definedName>
    <definedName name="제도사001">#REF!</definedName>
    <definedName name="제도사002" localSheetId="5">#REF!</definedName>
    <definedName name="제도사002">#REF!</definedName>
    <definedName name="제도사011" localSheetId="5">#REF!</definedName>
    <definedName name="제도사011">#REF!</definedName>
    <definedName name="제도사012" localSheetId="5">#REF!</definedName>
    <definedName name="제도사012">#REF!</definedName>
    <definedName name="제도사982" localSheetId="5">#REF!</definedName>
    <definedName name="제도사982">#REF!</definedName>
    <definedName name="제도사991" localSheetId="5">#REF!</definedName>
    <definedName name="제도사991">#REF!</definedName>
    <definedName name="제도사992" localSheetId="5">#REF!</definedName>
    <definedName name="제도사992">#REF!</definedName>
    <definedName name="제동" localSheetId="5">#REF!</definedName>
    <definedName name="제동">#REF!</definedName>
    <definedName name="제목" localSheetId="5">#REF!</definedName>
    <definedName name="제목">#REF!</definedName>
    <definedName name="제목2" localSheetId="5">#REF!</definedName>
    <definedName name="제목2">#REF!</definedName>
    <definedName name="제방설계용역비" localSheetId="5">#REF!</definedName>
    <definedName name="제방설계용역비">#REF!</definedName>
    <definedName name="제수문" localSheetId="5" hidden="1">#REF!</definedName>
    <definedName name="제수문" hidden="1">#REF!</definedName>
    <definedName name="제수밸브" localSheetId="5">#REF!</definedName>
    <definedName name="제수밸브">#REF!</definedName>
    <definedName name="제수밸브1" localSheetId="5">#REF!</definedName>
    <definedName name="제수밸브1">#REF!</definedName>
    <definedName name="제수변200" localSheetId="5">[23]내역서!#REF!</definedName>
    <definedName name="제수변200">[23]내역서!#REF!</definedName>
    <definedName name="제수변받침">0.15</definedName>
    <definedName name="제수변설치경200" localSheetId="5">#REF!</definedName>
    <definedName name="제수변설치경200">#REF!</definedName>
    <definedName name="제수변설치기계100경" localSheetId="5">#REF!</definedName>
    <definedName name="제수변설치기계100경">#REF!</definedName>
    <definedName name="제수변설치기계100노" localSheetId="5">#REF!</definedName>
    <definedName name="제수변설치기계100노">#REF!</definedName>
    <definedName name="제수변설치기계100재" localSheetId="5">#REF!</definedName>
    <definedName name="제수변설치기계100재">#REF!</definedName>
    <definedName name="제수변설치기계200경" localSheetId="5">#REF!</definedName>
    <definedName name="제수변설치기계200경">#REF!</definedName>
    <definedName name="제수변설치기계200노" localSheetId="5">#REF!</definedName>
    <definedName name="제수변설치기계200노">#REF!</definedName>
    <definedName name="제수변설치기계200재" localSheetId="5">#REF!</definedName>
    <definedName name="제수변설치기계200재">#REF!</definedName>
    <definedName name="제수변설치노" localSheetId="5">#REF!</definedName>
    <definedName name="제수변설치노">#REF!</definedName>
    <definedName name="제수변설치노200" localSheetId="5">#REF!</definedName>
    <definedName name="제수변설치노200">#REF!</definedName>
    <definedName name="제수변설치노80" localSheetId="5">#REF!</definedName>
    <definedName name="제수변설치노80">#REF!</definedName>
    <definedName name="제수변설치재80" localSheetId="5">#REF!</definedName>
    <definedName name="제수변설치재80">#REF!</definedName>
    <definedName name="제수추가" hidden="1">{"'용역비'!$A$4:$C$8"}</definedName>
    <definedName name="제잡" localSheetId="5">#REF!</definedName>
    <definedName name="제잡">#REF!</definedName>
    <definedName name="제잡비" localSheetId="5">#REF!</definedName>
    <definedName name="제잡비">#REF!</definedName>
    <definedName name="제재공" localSheetId="5">#REF!</definedName>
    <definedName name="제재공">#REF!</definedName>
    <definedName name="제조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노임" localSheetId="5">#REF!</definedName>
    <definedName name="제조노임">#REF!</definedName>
    <definedName name="제조원가율">"database+전체!$A$4:$W$825"</definedName>
    <definedName name="제진설비1" localSheetId="5">#REF!</definedName>
    <definedName name="제진설비1">#REF!</definedName>
    <definedName name="제철__축로공" localSheetId="5">#REF!</definedName>
    <definedName name="제철__축로공">#REF!</definedName>
    <definedName name="제철축로공" localSheetId="5">#REF!</definedName>
    <definedName name="제철축로공">#REF!</definedName>
    <definedName name="제철축로공001" localSheetId="5">#REF!</definedName>
    <definedName name="제철축로공001">#REF!</definedName>
    <definedName name="제철축로공002" localSheetId="5">#REF!</definedName>
    <definedName name="제철축로공002">#REF!</definedName>
    <definedName name="제철축로공011" localSheetId="5">#REF!</definedName>
    <definedName name="제철축로공011">#REF!</definedName>
    <definedName name="제철축로공012" localSheetId="5">#REF!</definedName>
    <definedName name="제철축로공012">#REF!</definedName>
    <definedName name="제철축로공982" localSheetId="5">#REF!</definedName>
    <definedName name="제철축로공982">#REF!</definedName>
    <definedName name="제철축로공991" localSheetId="5">#REF!</definedName>
    <definedName name="제철축로공991">#REF!</definedName>
    <definedName name="제철축로공992" localSheetId="5">#REF!</definedName>
    <definedName name="제철축로공992">#REF!</definedName>
    <definedName name="제초" localSheetId="5">#REF!</definedName>
    <definedName name="제초">#REF!</definedName>
    <definedName name="젠장" localSheetId="5">BlankMacro1</definedName>
    <definedName name="젠장">BlankMacro1</definedName>
    <definedName name="조" localSheetId="5">#REF!</definedName>
    <definedName name="조">#REF!</definedName>
    <definedName name="조___경___공" localSheetId="5">#REF!</definedName>
    <definedName name="조___경___공">#REF!</definedName>
    <definedName name="조___력___공" localSheetId="5">#REF!</definedName>
    <definedName name="조___력___공">#REF!</definedName>
    <definedName name="조___적___공" localSheetId="5">#REF!</definedName>
    <definedName name="조___적___공">#REF!</definedName>
    <definedName name="조_림__인_부" localSheetId="5">#REF!</definedName>
    <definedName name="조_림__인_부">#REF!</definedName>
    <definedName name="조_적_공" localSheetId="5">#REF!</definedName>
    <definedName name="조_적_공">#REF!</definedName>
    <definedName name="조1" localSheetId="5">#REF!</definedName>
    <definedName name="조1">#REF!</definedName>
    <definedName name="조2" localSheetId="5">#REF!</definedName>
    <definedName name="조2">#REF!</definedName>
    <definedName name="조5" localSheetId="5" hidden="1">#REF!</definedName>
    <definedName name="조5" hidden="1">#REF!</definedName>
    <definedName name="조가선재" localSheetId="5">#REF!</definedName>
    <definedName name="조가선재">#REF!</definedName>
    <definedName name="조감도" localSheetId="5">#REF!</definedName>
    <definedName name="조감도">#REF!</definedName>
    <definedName name="조건1" localSheetId="5">#REF!</definedName>
    <definedName name="조건1">#REF!</definedName>
    <definedName name="조건영역" localSheetId="5">#REF!</definedName>
    <definedName name="조건영역">#REF!</definedName>
    <definedName name="조건표" localSheetId="5">#REF!</definedName>
    <definedName name="조건표">#REF!</definedName>
    <definedName name="조경" localSheetId="5">BlankMacro1</definedName>
    <definedName name="조경">BlankMacro1</definedName>
    <definedName name="조경경" localSheetId="5">#REF!</definedName>
    <definedName name="조경경">#REF!</definedName>
    <definedName name="조경경계블럭" localSheetId="5">#REF!</definedName>
    <definedName name="조경경계블럭">#REF!</definedName>
    <definedName name="조경공" localSheetId="5">#REF!</definedName>
    <definedName name="조경공">#REF!</definedName>
    <definedName name="조경공001" localSheetId="5">#REF!</definedName>
    <definedName name="조경공001">#REF!</definedName>
    <definedName name="조경공002" localSheetId="5">#REF!</definedName>
    <definedName name="조경공002">#REF!</definedName>
    <definedName name="조경공011" localSheetId="5">#REF!</definedName>
    <definedName name="조경공011">#REF!</definedName>
    <definedName name="조경공012" localSheetId="5">#REF!</definedName>
    <definedName name="조경공012">#REF!</definedName>
    <definedName name="조경공1" localSheetId="5">#REF!</definedName>
    <definedName name="조경공1">#REF!</definedName>
    <definedName name="조경공982" localSheetId="5">#REF!</definedName>
    <definedName name="조경공982">#REF!</definedName>
    <definedName name="조경공991" localSheetId="5">#REF!</definedName>
    <definedName name="조경공991">#REF!</definedName>
    <definedName name="조경공992" localSheetId="5">#REF!</definedName>
    <definedName name="조경공992">#REF!</definedName>
    <definedName name="조경공B10" localSheetId="5">#REF!</definedName>
    <definedName name="조경공B10">#REF!</definedName>
    <definedName name="조경공B4이하" localSheetId="5">#REF!</definedName>
    <definedName name="조경공B4이하">#REF!</definedName>
    <definedName name="조경공B5" localSheetId="5">#REF!</definedName>
    <definedName name="조경공B5">#REF!</definedName>
    <definedName name="조경공B6" localSheetId="5">#REF!</definedName>
    <definedName name="조경공B6">#REF!</definedName>
    <definedName name="조경공B8" localSheetId="5">#REF!</definedName>
    <definedName name="조경공B8">#REF!</definedName>
    <definedName name="조경공R10" localSheetId="5">#REF!</definedName>
    <definedName name="조경공R10">#REF!</definedName>
    <definedName name="조경공R12" localSheetId="5">#REF!</definedName>
    <definedName name="조경공R12">#REF!</definedName>
    <definedName name="조경공R15" localSheetId="5">#REF!</definedName>
    <definedName name="조경공R15">#REF!</definedName>
    <definedName name="조경공R4이하" localSheetId="5">#REF!</definedName>
    <definedName name="조경공R4이하">#REF!</definedName>
    <definedName name="조경공R5" localSheetId="5">#REF!</definedName>
    <definedName name="조경공R5">#REF!</definedName>
    <definedName name="조경공R6" localSheetId="5">#REF!</definedName>
    <definedName name="조경공R6">#REF!</definedName>
    <definedName name="조경공R7" localSheetId="5">#REF!</definedName>
    <definedName name="조경공R7">#REF!</definedName>
    <definedName name="조경공R8" localSheetId="5">#REF!</definedName>
    <definedName name="조경공R8">#REF!</definedName>
    <definedName name="조경공사집계" localSheetId="5">#REF!</definedName>
    <definedName name="조경공사집계">#REF!</definedName>
    <definedName name="조경노" localSheetId="5">#REF!</definedName>
    <definedName name="조경노">#REF!</definedName>
    <definedName name="조경변경">45400</definedName>
    <definedName name="조경변경내역서1" localSheetId="5">#REF!</definedName>
    <definedName name="조경변경내역서1">#REF!</definedName>
    <definedName name="조경석" localSheetId="5">#REF!</definedName>
    <definedName name="조경석">#REF!</definedName>
    <definedName name="조경원가" localSheetId="5">BlankMacro1</definedName>
    <definedName name="조경원가">BlankMacro1</definedName>
    <definedName name="조경일람" localSheetId="5">#REF!</definedName>
    <definedName name="조경일람">#REF!</definedName>
    <definedName name="조경자재총괄표" hidden="1">{#N/A,#N/A,FALSE,"골재소요량";#N/A,#N/A,FALSE,"골재소요량"}</definedName>
    <definedName name="조경재" localSheetId="5">#REF!</definedName>
    <definedName name="조경재">#REF!</definedName>
    <definedName name="조기준곤원가" localSheetId="5">#REF!</definedName>
    <definedName name="조기준곤원가">#REF!</definedName>
    <definedName name="조달수수료" localSheetId="5">#REF!</definedName>
    <definedName name="조달수수료">#REF!</definedName>
    <definedName name="조달청계약용" localSheetId="5">#REF!</definedName>
    <definedName name="조달청계약용">#REF!</definedName>
    <definedName name="조도" localSheetId="5">#REF!</definedName>
    <definedName name="조도">#REF!</definedName>
    <definedName name="조도1" localSheetId="5">#REF!</definedName>
    <definedName name="조도1">#REF!</definedName>
    <definedName name="조도2" localSheetId="5">#REF!</definedName>
    <definedName name="조도2">#REF!</definedName>
    <definedName name="조도계산">[0]!조도계산</definedName>
    <definedName name="조도계산2">[0]!조도계산2</definedName>
    <definedName name="조도계산3">[0]!조도계산3</definedName>
    <definedName name="조도등주종류" localSheetId="5">'[8] 설계내역서.xlsx'!조도등주종류</definedName>
    <definedName name="조도등주종류">'[8] 설계내역서.xlsx'!조도등주종류</definedName>
    <definedName name="조도케이블길이" localSheetId="5">'[8] 설계내역서.xlsx'!조도케이블길이</definedName>
    <definedName name="조도케이블길이">'[8] 설계내역서.xlsx'!조도케이블길이</definedName>
    <definedName name="조려공" localSheetId="5">#REF!</definedName>
    <definedName name="조려공">#REF!</definedName>
    <definedName name="조력" localSheetId="5">#REF!</definedName>
    <definedName name="조력">#REF!</definedName>
    <definedName name="조력공" localSheetId="5">#REF!</definedName>
    <definedName name="조력공">#REF!</definedName>
    <definedName name="조력공001" localSheetId="5">#REF!</definedName>
    <definedName name="조력공001">#REF!</definedName>
    <definedName name="조력공002" localSheetId="5">#REF!</definedName>
    <definedName name="조력공002">#REF!</definedName>
    <definedName name="조력공011" localSheetId="5">#REF!</definedName>
    <definedName name="조력공011">#REF!</definedName>
    <definedName name="조력공012" localSheetId="5">#REF!</definedName>
    <definedName name="조력공012">#REF!</definedName>
    <definedName name="조력공982" localSheetId="5">#REF!</definedName>
    <definedName name="조력공982">#REF!</definedName>
    <definedName name="조력공991" localSheetId="5">#REF!</definedName>
    <definedName name="조력공991">#REF!</definedName>
    <definedName name="조력공992" localSheetId="5">#REF!</definedName>
    <definedName name="조력공992">#REF!</definedName>
    <definedName name="조림인부" localSheetId="5">#REF!</definedName>
    <definedName name="조림인부">#REF!</definedName>
    <definedName name="조림인부001" localSheetId="5">#REF!</definedName>
    <definedName name="조림인부001">#REF!</definedName>
    <definedName name="조림인부002" localSheetId="5">#REF!</definedName>
    <definedName name="조림인부002">#REF!</definedName>
    <definedName name="조림인부011" localSheetId="5">#REF!</definedName>
    <definedName name="조림인부011">#REF!</definedName>
    <definedName name="조림인부012" localSheetId="5">#REF!</definedName>
    <definedName name="조림인부012">#REF!</definedName>
    <definedName name="조림인부982" localSheetId="5">#REF!</definedName>
    <definedName name="조림인부982">#REF!</definedName>
    <definedName name="조림인부991" localSheetId="5">#REF!</definedName>
    <definedName name="조림인부991">#REF!</definedName>
    <definedName name="조림인부992" localSheetId="5">#REF!</definedName>
    <definedName name="조림인부992">#REF!</definedName>
    <definedName name="조릿대" localSheetId="5">#REF!</definedName>
    <definedName name="조릿대">#REF!</definedName>
    <definedName name="조명" localSheetId="5">#REF!</definedName>
    <definedName name="조명">#REF!</definedName>
    <definedName name="조명기구" localSheetId="5">#REF!</definedName>
    <definedName name="조명기구">#REF!</definedName>
    <definedName name="조명단가" localSheetId="5">#REF!</definedName>
    <definedName name="조명단가">#REF!</definedName>
    <definedName name="조명단가1" localSheetId="5">#REF!</definedName>
    <definedName name="조명단가1">#REF!</definedName>
    <definedName name="조명율표" localSheetId="5">#REF!</definedName>
    <definedName name="조명율표">#REF!</definedName>
    <definedName name="조부" localSheetId="5">#REF!</definedName>
    <definedName name="조부">#REF!</definedName>
    <definedName name="조사9909" localSheetId="5">#REF!</definedName>
    <definedName name="조사9909">#REF!</definedName>
    <definedName name="조사가" localSheetId="5" hidden="1">#REF!</definedName>
    <definedName name="조사가" hidden="1">#REF!</definedName>
    <definedName name="조사결과" localSheetId="5" hidden="1">#REF!</definedName>
    <definedName name="조사결과" hidden="1">#REF!</definedName>
    <definedName name="조사비" localSheetId="5">#REF!</definedName>
    <definedName name="조사비">#REF!</definedName>
    <definedName name="조상익">{"Book1","토공.xls"}</definedName>
    <definedName name="조수" localSheetId="5">#REF!</definedName>
    <definedName name="조수">#REF!</definedName>
    <definedName name="조영" localSheetId="5">#REF!</definedName>
    <definedName name="조영">#REF!</definedName>
    <definedName name="조영수" localSheetId="5">#REF!</definedName>
    <definedName name="조영수">#REF!</definedName>
    <definedName name="조원공" localSheetId="5">#REF!</definedName>
    <definedName name="조원공">#REF!</definedName>
    <definedName name="조원공_1.1_1.5" localSheetId="5">#REF!</definedName>
    <definedName name="조원공_1.1_1.5">#REF!</definedName>
    <definedName name="조임철물" localSheetId="5">#REF!</definedName>
    <definedName name="조임철물">#REF!</definedName>
    <definedName name="조장" localSheetId="5">#REF!</definedName>
    <definedName name="조장">#REF!</definedName>
    <definedName name="조적경비" localSheetId="5">#REF!</definedName>
    <definedName name="조적경비">#REF!</definedName>
    <definedName name="조적공" localSheetId="5">#REF!</definedName>
    <definedName name="조적공">#REF!</definedName>
    <definedName name="조적공001" localSheetId="5">#REF!</definedName>
    <definedName name="조적공001">#REF!</definedName>
    <definedName name="조적공002" localSheetId="5">#REF!</definedName>
    <definedName name="조적공002">#REF!</definedName>
    <definedName name="조적공011" localSheetId="5">#REF!</definedName>
    <definedName name="조적공011">#REF!</definedName>
    <definedName name="조적공012" localSheetId="5">#REF!</definedName>
    <definedName name="조적공012">#REF!</definedName>
    <definedName name="조적공982" localSheetId="5">#REF!</definedName>
    <definedName name="조적공982">#REF!</definedName>
    <definedName name="조적공991" localSheetId="5">#REF!</definedName>
    <definedName name="조적공991">#REF!</definedName>
    <definedName name="조적공992" localSheetId="5">#REF!</definedName>
    <definedName name="조적공992">#REF!</definedName>
    <definedName name="조적공과잡비" localSheetId="5">#REF!</definedName>
    <definedName name="조적공과잡비">#REF!</definedName>
    <definedName name="조적공사" localSheetId="5">#REF!</definedName>
    <definedName name="조적공사">#REF!</definedName>
    <definedName name="조적노" localSheetId="5">#REF!</definedName>
    <definedName name="조적노">#REF!</definedName>
    <definedName name="조적노무" localSheetId="5">#REF!</definedName>
    <definedName name="조적노무">#REF!</definedName>
    <definedName name="조적높이" localSheetId="5">#REF!</definedName>
    <definedName name="조적높이">#REF!</definedName>
    <definedName name="조적소계" localSheetId="5">#REF!</definedName>
    <definedName name="조적소계">#REF!</definedName>
    <definedName name="조적재" localSheetId="5">#REF!</definedName>
    <definedName name="조적재">#REF!</definedName>
    <definedName name="조적재료" localSheetId="5">#REF!</definedName>
    <definedName name="조적재료">#REF!</definedName>
    <definedName name="조적지름" localSheetId="5">#REF!</definedName>
    <definedName name="조적지름">#REF!</definedName>
    <definedName name="조정" localSheetId="5">#REF!</definedName>
    <definedName name="조정">#REF!</definedName>
    <definedName name="조정금액" localSheetId="5" hidden="1">#REF!</definedName>
    <definedName name="조정금액" hidden="1">#REF!</definedName>
    <definedName name="조정후비율" localSheetId="5">#REF!</definedName>
    <definedName name="조정후비율">#REF!</definedName>
    <definedName name="조정후비율1" localSheetId="5">#REF!</definedName>
    <definedName name="조정후비율1">#REF!</definedName>
    <definedName name="조조조조" localSheetId="5">BlankMacro1</definedName>
    <definedName name="조조조조">BlankMacro1</definedName>
    <definedName name="조조조조좆" localSheetId="5">BlankMacro1</definedName>
    <definedName name="조조조조좆">BlankMacro1</definedName>
    <definedName name="조직현황1" localSheetId="5">BLCH</definedName>
    <definedName name="조직현황1">BLCH</definedName>
    <definedName name="조차장" hidden="1">{#N/A,#N/A,FALSE,"명세표"}</definedName>
    <definedName name="조찬" localSheetId="5" hidden="1">#REF!</definedName>
    <definedName name="조찬" hidden="1">#REF!</definedName>
    <definedName name="조치내용" localSheetId="5">#REF!</definedName>
    <definedName name="조치내용">#REF!</definedName>
    <definedName name="조합" localSheetId="5">BlankMacro1</definedName>
    <definedName name="조합">BlankMacro1</definedName>
    <definedName name="조합견적1" localSheetId="5">BlankMacro1</definedName>
    <definedName name="조합견적1">BlankMacro1</definedName>
    <definedName name="조합경" localSheetId="5">#REF!</definedName>
    <definedName name="조합경">#REF!</definedName>
    <definedName name="조합노" localSheetId="5">#REF!</definedName>
    <definedName name="조합노">#REF!</definedName>
    <definedName name="조합놀이대A" localSheetId="5">#REF!</definedName>
    <definedName name="조합놀이대A">#REF!</definedName>
    <definedName name="조합놀이대B" localSheetId="5">#REF!</definedName>
    <definedName name="조합놀이대B">#REF!</definedName>
    <definedName name="조합놀이대C" localSheetId="5">#REF!</definedName>
    <definedName name="조합놀이대C">#REF!</definedName>
    <definedName name="조합되메우기0.2경비" localSheetId="5">#REF!</definedName>
    <definedName name="조합되메우기0.2경비">#REF!</definedName>
    <definedName name="조합되메우기0.2계" localSheetId="5">#REF!</definedName>
    <definedName name="조합되메우기0.2계">#REF!</definedName>
    <definedName name="조합되메우기0.2기계경비" localSheetId="5">#REF!</definedName>
    <definedName name="조합되메우기0.2기계경비">#REF!</definedName>
    <definedName name="조합되메우기0.2기계계" localSheetId="5">#REF!</definedName>
    <definedName name="조합되메우기0.2기계계">#REF!</definedName>
    <definedName name="조합되메우기0.2기계노무비" localSheetId="5">#REF!</definedName>
    <definedName name="조합되메우기0.2기계노무비">#REF!</definedName>
    <definedName name="조합되메우기0.2기계인력계" localSheetId="5">#REF!</definedName>
    <definedName name="조합되메우기0.2기계인력계">#REF!</definedName>
    <definedName name="조합되메우기0.2기계재료비" localSheetId="5">#REF!</definedName>
    <definedName name="조합되메우기0.2기계재료비">#REF!</definedName>
    <definedName name="조합되메우기0.2노무비" localSheetId="5">#REF!</definedName>
    <definedName name="조합되메우기0.2노무비">#REF!</definedName>
    <definedName name="조합되메우기0.2인력계" localSheetId="5">#REF!</definedName>
    <definedName name="조합되메우기0.2인력계">#REF!</definedName>
    <definedName name="조합되메우기0.2인력노무비" localSheetId="5">#REF!</definedName>
    <definedName name="조합되메우기0.2인력노무비">#REF!</definedName>
    <definedName name="조합되메우기0.2재료비" localSheetId="5">#REF!</definedName>
    <definedName name="조합되메우기0.2재료비">#REF!</definedName>
    <definedName name="조합되메우기0.4경비" localSheetId="5">#REF!</definedName>
    <definedName name="조합되메우기0.4경비">#REF!</definedName>
    <definedName name="조합되메우기0.4계" localSheetId="5">#REF!</definedName>
    <definedName name="조합되메우기0.4계">#REF!</definedName>
    <definedName name="조합되메우기0.4기계경비" localSheetId="5">#REF!</definedName>
    <definedName name="조합되메우기0.4기계경비">#REF!</definedName>
    <definedName name="조합되메우기0.4기계계" localSheetId="5">#REF!</definedName>
    <definedName name="조합되메우기0.4기계계">#REF!</definedName>
    <definedName name="조합되메우기0.4기계노무비" localSheetId="5">#REF!</definedName>
    <definedName name="조합되메우기0.4기계노무비">#REF!</definedName>
    <definedName name="조합되메우기0.4기계재료비" localSheetId="5">#REF!</definedName>
    <definedName name="조합되메우기0.4기계재료비">#REF!</definedName>
    <definedName name="조합되메우기0.4노무비" localSheetId="5">#REF!</definedName>
    <definedName name="조합되메우기0.4노무비">#REF!</definedName>
    <definedName name="조합되메우기0.4인력경비" localSheetId="5">#REF!</definedName>
    <definedName name="조합되메우기0.4인력경비">#REF!</definedName>
    <definedName name="조합되메우기0.4인력계" localSheetId="5">#REF!</definedName>
    <definedName name="조합되메우기0.4인력계">#REF!</definedName>
    <definedName name="조합되메우기0.4인력노무비" localSheetId="5">#REF!</definedName>
    <definedName name="조합되메우기0.4인력노무비">#REF!</definedName>
    <definedName name="조합되메우기0.4인력재료비" localSheetId="5">#REF!</definedName>
    <definedName name="조합되메우기0.4인력재료비">#REF!</definedName>
    <definedName name="조합되메우기0.4재료비" localSheetId="5">#REF!</definedName>
    <definedName name="조합되메우기0.4재료비">#REF!</definedName>
    <definedName name="조합되메우기0.7경비" localSheetId="5">#REF!</definedName>
    <definedName name="조합되메우기0.7경비">#REF!</definedName>
    <definedName name="조합되메우기0.7계" localSheetId="5">#REF!</definedName>
    <definedName name="조합되메우기0.7계">#REF!</definedName>
    <definedName name="조합되메우기0.7기계경비" localSheetId="5">#REF!</definedName>
    <definedName name="조합되메우기0.7기계경비">#REF!</definedName>
    <definedName name="조합되메우기0.7기계계" localSheetId="5">#REF!</definedName>
    <definedName name="조합되메우기0.7기계계">#REF!</definedName>
    <definedName name="조합되메우기0.7기계노무비" localSheetId="5">#REF!</definedName>
    <definedName name="조합되메우기0.7기계노무비">#REF!</definedName>
    <definedName name="조합되메우기0.7기계재료비" localSheetId="5">#REF!</definedName>
    <definedName name="조합되메우기0.7기계재료비">#REF!</definedName>
    <definedName name="조합되메우기0.7노무비" localSheetId="5">#REF!</definedName>
    <definedName name="조합되메우기0.7노무비">#REF!</definedName>
    <definedName name="조합되메우기0.7인력경비" localSheetId="5">#REF!</definedName>
    <definedName name="조합되메우기0.7인력경비">#REF!</definedName>
    <definedName name="조합되메우기0.7인력계" localSheetId="5">#REF!</definedName>
    <definedName name="조합되메우기0.7인력계">#REF!</definedName>
    <definedName name="조합되메우기0.7인력노무비" localSheetId="5">#REF!</definedName>
    <definedName name="조합되메우기0.7인력노무비">#REF!</definedName>
    <definedName name="조합되메우기0.7인력재료비" localSheetId="5">#REF!</definedName>
    <definedName name="조합되메우기0.7인력재료비">#REF!</definedName>
    <definedName name="조합되메우기0.7재료비" localSheetId="5">#REF!</definedName>
    <definedName name="조합되메우기0.7재료비">#REF!</definedName>
    <definedName name="조합잔토0.410.5경비" localSheetId="5">#REF!</definedName>
    <definedName name="조합잔토0.410.5경비">#REF!</definedName>
    <definedName name="조합잔토0.410.5노무비" localSheetId="5">#REF!</definedName>
    <definedName name="조합잔토0.410.5노무비">#REF!</definedName>
    <definedName name="조합잔토0.410.5재료비" localSheetId="5">#REF!</definedName>
    <definedName name="조합잔토0.410.5재료비">#REF!</definedName>
    <definedName name="조합잔토0.710.5경비계" localSheetId="5">#REF!</definedName>
    <definedName name="조합잔토0.710.5경비계">#REF!</definedName>
    <definedName name="조합잔토0.710.5노무비계" localSheetId="5">#REF!</definedName>
    <definedName name="조합잔토0.710.5노무비계">#REF!</definedName>
    <definedName name="조합잔토0.710.5재료비계" localSheetId="5">#REF!</definedName>
    <definedName name="조합잔토0.710.5재료비계">#REF!</definedName>
    <definedName name="조합잔토처리0.4노무비" localSheetId="5">#REF!</definedName>
    <definedName name="조합잔토처리0.4노무비">#REF!</definedName>
    <definedName name="조합잔토처리0.4재료비" localSheetId="5">#REF!</definedName>
    <definedName name="조합잔토처리0.4재료비">#REF!</definedName>
    <definedName name="조합재" localSheetId="5">#REF!</definedName>
    <definedName name="조합재">#REF!</definedName>
    <definedName name="조합터파기0.2경비" localSheetId="5">#REF!</definedName>
    <definedName name="조합터파기0.2경비">#REF!</definedName>
    <definedName name="조합터파기0.2계" localSheetId="5">#REF!</definedName>
    <definedName name="조합터파기0.2계">#REF!</definedName>
    <definedName name="조합터파기0.2기계경비" localSheetId="5">#REF!</definedName>
    <definedName name="조합터파기0.2기계경비">#REF!</definedName>
    <definedName name="조합터파기0.2기계계" localSheetId="5">#REF!</definedName>
    <definedName name="조합터파기0.2기계계">#REF!</definedName>
    <definedName name="조합터파기0.2기계노무비" localSheetId="5">#REF!</definedName>
    <definedName name="조합터파기0.2기계노무비">#REF!</definedName>
    <definedName name="조합터파기0.2기계재료비" localSheetId="5">#REF!</definedName>
    <definedName name="조합터파기0.2기계재료비">#REF!</definedName>
    <definedName name="조합터파기0.2긱" localSheetId="5">#REF!</definedName>
    <definedName name="조합터파기0.2긱">#REF!</definedName>
    <definedName name="조합터파기0.2노무비" localSheetId="5">#REF!</definedName>
    <definedName name="조합터파기0.2노무비">#REF!</definedName>
    <definedName name="조합터파기0.2인력계" localSheetId="5">#REF!</definedName>
    <definedName name="조합터파기0.2인력계">#REF!</definedName>
    <definedName name="조합터파기0.2인력노무비" localSheetId="5">#REF!</definedName>
    <definedName name="조합터파기0.2인력노무비">#REF!</definedName>
    <definedName name="조합터파기0.2재료비" localSheetId="5">#REF!</definedName>
    <definedName name="조합터파기0.2재료비">#REF!</definedName>
    <definedName name="조합터파기0.4경비" localSheetId="5">#REF!</definedName>
    <definedName name="조합터파기0.4경비">#REF!</definedName>
    <definedName name="조합터파기0.4계" localSheetId="5">#REF!</definedName>
    <definedName name="조합터파기0.4계">#REF!</definedName>
    <definedName name="조합터파기0.4기계경비" localSheetId="5">#REF!</definedName>
    <definedName name="조합터파기0.4기계경비">#REF!</definedName>
    <definedName name="조합터파기0.4기계계" localSheetId="5">#REF!</definedName>
    <definedName name="조합터파기0.4기계계">#REF!</definedName>
    <definedName name="조합터파기0.4기계노무비" localSheetId="5">#REF!</definedName>
    <definedName name="조합터파기0.4기계노무비">#REF!</definedName>
    <definedName name="조합터파기0.4기계재료비" localSheetId="5">#REF!</definedName>
    <definedName name="조합터파기0.4기계재료비">#REF!</definedName>
    <definedName name="조합터파기0.4노무비" localSheetId="5">#REF!</definedName>
    <definedName name="조합터파기0.4노무비">#REF!</definedName>
    <definedName name="조합터파기0.4인력경비" localSheetId="5">#REF!</definedName>
    <definedName name="조합터파기0.4인력경비">#REF!</definedName>
    <definedName name="조합터파기0.4인력계" localSheetId="5">#REF!</definedName>
    <definedName name="조합터파기0.4인력계">#REF!</definedName>
    <definedName name="조합터파기0.4인력노무비" localSheetId="5">#REF!</definedName>
    <definedName name="조합터파기0.4인력노무비">#REF!</definedName>
    <definedName name="조합터파기0.4인력재료비" localSheetId="5">#REF!</definedName>
    <definedName name="조합터파기0.4인력재료비">#REF!</definedName>
    <definedName name="조합터파기0.4재료비" localSheetId="5">#REF!</definedName>
    <definedName name="조합터파기0.4재료비">#REF!</definedName>
    <definedName name="조합터파기0.7경비" localSheetId="5">#REF!</definedName>
    <definedName name="조합터파기0.7경비">#REF!</definedName>
    <definedName name="조합터파기0.7계" localSheetId="5">#REF!</definedName>
    <definedName name="조합터파기0.7계">#REF!</definedName>
    <definedName name="조합터파기0.7기계경비" localSheetId="5">#REF!</definedName>
    <definedName name="조합터파기0.7기계경비">#REF!</definedName>
    <definedName name="조합터파기0.7기계계" localSheetId="5">#REF!</definedName>
    <definedName name="조합터파기0.7기계계">#REF!</definedName>
    <definedName name="조합터파기0.7기계노무비" localSheetId="5">#REF!</definedName>
    <definedName name="조합터파기0.7기계노무비">#REF!</definedName>
    <definedName name="조합터파기0.7기계재료비" localSheetId="5">#REF!</definedName>
    <definedName name="조합터파기0.7기계재료비">#REF!</definedName>
    <definedName name="조합터파기0.7노무비" localSheetId="5">#REF!</definedName>
    <definedName name="조합터파기0.7노무비">#REF!</definedName>
    <definedName name="조합터파기0.7인력경비" localSheetId="5">#REF!</definedName>
    <definedName name="조합터파기0.7인력경비">#REF!</definedName>
    <definedName name="조합터파기0.7인력계" localSheetId="5">#REF!</definedName>
    <definedName name="조합터파기0.7인력계">#REF!</definedName>
    <definedName name="조합터파기0.7인력노무비" localSheetId="5">#REF!</definedName>
    <definedName name="조합터파기0.7인력노무비">#REF!</definedName>
    <definedName name="조합터파기0.7인력재료비" localSheetId="5">#REF!</definedName>
    <definedName name="조합터파기0.7인력재료비">#REF!</definedName>
    <definedName name="조합터파기0.7재료비" localSheetId="5">#REF!</definedName>
    <definedName name="조합터파기0.7재료비">#REF!</definedName>
    <definedName name="조합페인트" localSheetId="5">#REF!</definedName>
    <definedName name="조합페인트">#REF!</definedName>
    <definedName name="조합페인트1급백색" localSheetId="5">#REF!</definedName>
    <definedName name="조합페인트1급백색">#REF!</definedName>
    <definedName name="조합페인트2급백색" localSheetId="5">#REF!</definedName>
    <definedName name="조합페인트2급백색">#REF!</definedName>
    <definedName name="조형가이즈까3010" localSheetId="5">#REF!</definedName>
    <definedName name="조형가이즈까3010">#REF!</definedName>
    <definedName name="조형가이즈까3012" localSheetId="5">#REF!</definedName>
    <definedName name="조형가이즈까3012">#REF!</definedName>
    <definedName name="조형가이즈까3014" localSheetId="5">#REF!</definedName>
    <definedName name="조형가이즈까3014">#REF!</definedName>
    <definedName name="조형가이즈까3516" localSheetId="5">#REF!</definedName>
    <definedName name="조형가이즈까3516">#REF!</definedName>
    <definedName name="조형경" localSheetId="5">#REF!</definedName>
    <definedName name="조형경">#REF!</definedName>
    <definedName name="조형노" localSheetId="5">#REF!</definedName>
    <definedName name="조형노">#REF!</definedName>
    <definedName name="조형재" localSheetId="5">#REF!</definedName>
    <definedName name="조형재">#REF!</definedName>
    <definedName name="좀작살" localSheetId="5">#REF!</definedName>
    <definedName name="좀작살">#REF!</definedName>
    <definedName name="종" localSheetId="5">#REF!</definedName>
    <definedName name="종">#REF!</definedName>
    <definedName name="종_배_수_관__개_소_별_명_세" localSheetId="5">#REF!</definedName>
    <definedName name="종_배_수_관__개_소_별_명_세">#REF!</definedName>
    <definedName name="종_배_수_관_수_량_집_계" localSheetId="5">#REF!</definedName>
    <definedName name="종_배_수_관_수_량_집_계">#REF!</definedName>
    <definedName name="종구분" localSheetId="5">#REF!</definedName>
    <definedName name="종구분">#REF!</definedName>
    <definedName name="종단위" localSheetId="5">#REF!</definedName>
    <definedName name="종단위">#REF!</definedName>
    <definedName name="종단접속제" localSheetId="5">#REF!</definedName>
    <definedName name="종단접속제">#REF!</definedName>
    <definedName name="종로" localSheetId="5">#REF!</definedName>
    <definedName name="종로">#REF!</definedName>
    <definedName name="종면벽" localSheetId="5">#REF!</definedName>
    <definedName name="종면벽">#REF!</definedName>
    <definedName name="종목" localSheetId="5">#REF!</definedName>
    <definedName name="종목">#REF!</definedName>
    <definedName name="종목수" localSheetId="5">#REF!</definedName>
    <definedName name="종목수">#REF!</definedName>
    <definedName name="종배수" localSheetId="5">#REF!</definedName>
    <definedName name="종배수">#REF!</definedName>
    <definedName name="종배수.....ㅇ" localSheetId="5">#REF!</definedName>
    <definedName name="종배수.....ㅇ">#REF!</definedName>
    <definedName name="종배수공집계" localSheetId="5">#REF!</definedName>
    <definedName name="종배수공집계">#REF!</definedName>
    <definedName name="종배수관" localSheetId="5">#REF!</definedName>
    <definedName name="종배수관">#REF!</definedName>
    <definedName name="종배수관1" localSheetId="5" hidden="1">#REF!</definedName>
    <definedName name="종배수관1" hidden="1">#REF!</definedName>
    <definedName name="종배수관2" localSheetId="5" hidden="1">#REF!</definedName>
    <definedName name="종배수관2" hidden="1">#REF!</definedName>
    <definedName name="종배수관개소별명세" localSheetId="5">#REF!</definedName>
    <definedName name="종배수관개소별명세">#REF!</definedName>
    <definedName name="종배수관공집계표" localSheetId="5">#REF!</definedName>
    <definedName name="종배수관공집계표">#REF!</definedName>
    <definedName name="종배수관구체토공량명세" localSheetId="5">#REF!</definedName>
    <definedName name="종배수관구체토공량명세">#REF!</definedName>
    <definedName name="종배수관기초" localSheetId="5">#REF!</definedName>
    <definedName name="종배수관기초">#REF!</definedName>
    <definedName name="종배수관면벽단위수량" localSheetId="5">#REF!</definedName>
    <definedName name="종배수관면벽단위수량">#REF!</definedName>
    <definedName name="종배수관수량집계" localSheetId="5">#REF!</definedName>
    <definedName name="종배수관수량집계">#REF!</definedName>
    <definedName name="종배수관연장" localSheetId="5">#REF!</definedName>
    <definedName name="종배수관연장">#REF!</definedName>
    <definedName name="종배수맨홀" localSheetId="5">#REF!</definedName>
    <definedName name="종배수맨홀">#REF!</definedName>
    <definedName name="종배수위치" localSheetId="5">#REF!</definedName>
    <definedName name="종배수위치">#REF!</definedName>
    <definedName name="종배토공" localSheetId="5">#REF!</definedName>
    <definedName name="종배토공">#REF!</definedName>
    <definedName name="종별" localSheetId="5">#REF!</definedName>
    <definedName name="종별">#REF!</definedName>
    <definedName name="종연장조서" localSheetId="5">#REF!</definedName>
    <definedName name="종연장조서">#REF!</definedName>
    <definedName name="종점" localSheetId="5">#REF!</definedName>
    <definedName name="종점">#REF!</definedName>
    <definedName name="종점EXP.B" localSheetId="5">#REF!</definedName>
    <definedName name="종점EXP.B">#REF!</definedName>
    <definedName name="종점EXP.H" localSheetId="5">#REF!</definedName>
    <definedName name="종점EXP.H">#REF!</definedName>
    <definedName name="종점부">#N/A</definedName>
    <definedName name="종점분리거리" localSheetId="5">#REF!</definedName>
    <definedName name="종점분리거리">#REF!</definedName>
    <definedName name="종점토공총높이" localSheetId="5">#REF!</definedName>
    <definedName name="종점토공총높이">#REF!</definedName>
    <definedName name="종합" localSheetId="5">#REF!</definedName>
    <definedName name="종합">#REF!</definedName>
    <definedName name="종합결의96.11" localSheetId="5">#REF!</definedName>
    <definedName name="종합결의96.11">#REF!</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평가" localSheetId="5">#REF!</definedName>
    <definedName name="종합평가">#REF!</definedName>
    <definedName name="종현" localSheetId="5">BlankMacro1</definedName>
    <definedName name="종현">BlankMacro1</definedName>
    <definedName name="좆까" localSheetId="5">#REF!</definedName>
    <definedName name="좆까">#REF!</definedName>
    <definedName name="좆도" localSheetId="5">#REF!</definedName>
    <definedName name="좆도">#REF!</definedName>
    <definedName name="좆먹어" localSheetId="5">#REF!</definedName>
    <definedName name="좆먹어">#REF!</definedName>
    <definedName name="좌" localSheetId="5">#REF!</definedName>
    <definedName name="좌">#REF!</definedName>
    <definedName name="좌일" localSheetId="5">#REF!</definedName>
    <definedName name="좌일">#REF!</definedName>
    <definedName name="좌표" localSheetId="5">#REF!</definedName>
    <definedName name="좌표">#REF!</definedName>
    <definedName name="죠ㅠ" localSheetId="5">#REF!</definedName>
    <definedName name="죠ㅠ">#REF!</definedName>
    <definedName name="주" localSheetId="5">#REF!</definedName>
    <definedName name="주">#REF!</definedName>
    <definedName name="주1" localSheetId="5">#REF!</definedName>
    <definedName name="주1">#REF!</definedName>
    <definedName name="주2" localSheetId="5">#REF!</definedName>
    <definedName name="주2">#REF!</definedName>
    <definedName name="주3" localSheetId="5">#REF!</definedName>
    <definedName name="주3">#REF!</definedName>
    <definedName name="주55" localSheetId="5">#REF!</definedName>
    <definedName name="주55">#REF!</definedName>
    <definedName name="주6" localSheetId="5">#REF!</definedName>
    <definedName name="주6">#REF!</definedName>
    <definedName name="주각경" localSheetId="5">#REF!</definedName>
    <definedName name="주각경">#REF!</definedName>
    <definedName name="주각노" localSheetId="5">#REF!</definedName>
    <definedName name="주각노">#REF!</definedName>
    <definedName name="주각재" localSheetId="5">#REF!</definedName>
    <definedName name="주각재">#REF!</definedName>
    <definedName name="주간" hidden="1">{#N/A,#N/A,FALSE,"운반시간"}</definedName>
    <definedName name="주거" localSheetId="5">#REF!</definedName>
    <definedName name="주거">#REF!</definedName>
    <definedName name="주경" localSheetId="5">#REF!</definedName>
    <definedName name="주경">#REF!</definedName>
    <definedName name="주경1" localSheetId="5">#REF!</definedName>
    <definedName name="주경1">#REF!</definedName>
    <definedName name="주경기장수량산출" localSheetId="5">#REF!</definedName>
    <definedName name="주경기장수량산출">#REF!</definedName>
    <definedName name="주노" localSheetId="5">#REF!</definedName>
    <definedName name="주노">#REF!</definedName>
    <definedName name="주노1" localSheetId="5">#REF!</definedName>
    <definedName name="주노1">#REF!</definedName>
    <definedName name="주름마디스텐관" localSheetId="5">#REF!</definedName>
    <definedName name="주름마디스텐관">#REF!</definedName>
    <definedName name="주목" localSheetId="5">#REF!</definedName>
    <definedName name="주목">#REF!</definedName>
    <definedName name="주목1.0노무" localSheetId="5">#REF!</definedName>
    <definedName name="주목1.0노무">#REF!</definedName>
    <definedName name="주목1.0재료" localSheetId="5">#REF!</definedName>
    <definedName name="주목1.0재료">#REF!</definedName>
    <definedName name="주목10노무" localSheetId="5">#REF!</definedName>
    <definedName name="주목10노무">#REF!</definedName>
    <definedName name="주목10재료" localSheetId="5">#REF!</definedName>
    <definedName name="주목10재료">#REF!</definedName>
    <definedName name="주목12노무" localSheetId="5">#REF!</definedName>
    <definedName name="주목12노무">#REF!</definedName>
    <definedName name="주목12재료" localSheetId="5">#REF!</definedName>
    <definedName name="주목12재료">#REF!</definedName>
    <definedName name="주목H2.5" localSheetId="5">#REF!</definedName>
    <definedName name="주목H2.5">#REF!</definedName>
    <definedName name="주민" localSheetId="5">#REF!</definedName>
    <definedName name="주민">#REF!</definedName>
    <definedName name="주민생활" localSheetId="5">#REF!</definedName>
    <definedName name="주민생활">#REF!</definedName>
    <definedName name="주민의견" localSheetId="5">#REF!</definedName>
    <definedName name="주민의견">#REF!</definedName>
    <definedName name="주변시멘트그라우팅" localSheetId="5">#REF!</definedName>
    <definedName name="주변시멘트그라우팅">#REF!</definedName>
    <definedName name="주변저항" localSheetId="5">#REF!</definedName>
    <definedName name="주변저항">#REF!</definedName>
    <definedName name="주빔플랜지" localSheetId="5">#REF!</definedName>
    <definedName name="주빔플랜지">#REF!</definedName>
    <definedName name="주야" localSheetId="5">#REF!</definedName>
    <definedName name="주야">#REF!</definedName>
    <definedName name="주영" localSheetId="5">#REF!</definedName>
    <definedName name="주영">#REF!</definedName>
    <definedName name="주영돈" localSheetId="5">BlankMacro1</definedName>
    <definedName name="주영돈">BlankMacro1</definedName>
    <definedName name="주영이" localSheetId="5">#REF!,#REF!,#REF!</definedName>
    <definedName name="주영이">#REF!,#REF!,#REF!</definedName>
    <definedName name="주요자재" localSheetId="5">#REF!</definedName>
    <definedName name="주요자재">#REF!</definedName>
    <definedName name="주요자재대" localSheetId="5">#REF!</definedName>
    <definedName name="주요자재대">#REF!</definedName>
    <definedName name="주요자재집계표" localSheetId="5">#REF!</definedName>
    <definedName name="주요자재집계표">#REF!</definedName>
    <definedName name="주요자재총괄" hidden="1">{#N/A,#N/A,FALSE,"골재소요량";#N/A,#N/A,FALSE,"골재소요량"}</definedName>
    <definedName name="주용도" localSheetId="5">#REF!</definedName>
    <definedName name="주용도">#REF!</definedName>
    <definedName name="주이" localSheetId="5">#REF!</definedName>
    <definedName name="주이">#REF!</definedName>
    <definedName name="주인" localSheetId="5">#REF!</definedName>
    <definedName name="주인">#REF!</definedName>
    <definedName name="주장상부찾" localSheetId="5">#REF!</definedName>
    <definedName name="주장상부찾">#REF!</definedName>
    <definedName name="주재" localSheetId="5">#REF!</definedName>
    <definedName name="주재">#REF!</definedName>
    <definedName name="주재1" localSheetId="5">#REF!</definedName>
    <definedName name="주재1">#REF!</definedName>
    <definedName name="주주노" localSheetId="5">#REF!</definedName>
    <definedName name="주주노">#REF!</definedName>
    <definedName name="주주재" localSheetId="5">#REF!</definedName>
    <definedName name="주주재">#REF!</definedName>
    <definedName name="주집" localSheetId="5">#REF!</definedName>
    <definedName name="주집">#REF!</definedName>
    <definedName name="주차관제" localSheetId="5">#REF!</definedName>
    <definedName name="주차관제">#REF!</definedName>
    <definedName name="주차장기계경비" localSheetId="5">#REF!</definedName>
    <definedName name="주차장기계경비">#REF!</definedName>
    <definedName name="주차장기초" localSheetId="5">#REF!</definedName>
    <definedName name="주차장기초">#REF!</definedName>
    <definedName name="주차장토공" localSheetId="5">#REF!</definedName>
    <definedName name="주차장토공">#REF!</definedName>
    <definedName name="주철" localSheetId="5">#REF!</definedName>
    <definedName name="주철">#REF!</definedName>
    <definedName name="주철관자재비" localSheetId="5">#REF!</definedName>
    <definedName name="주철관자재비">#REF!</definedName>
    <definedName name="주철관절단100경비" localSheetId="5">#REF!</definedName>
    <definedName name="주철관절단100경비">#REF!</definedName>
    <definedName name="주철관절단100노무비" localSheetId="5">#REF!</definedName>
    <definedName name="주철관절단100노무비">#REF!</definedName>
    <definedName name="주철관절단100재료비" localSheetId="5">#REF!</definedName>
    <definedName name="주철관절단100재료비">#REF!</definedName>
    <definedName name="주철관절단150경비" localSheetId="5">#REF!</definedName>
    <definedName name="주철관절단150경비">#REF!</definedName>
    <definedName name="주철관절단150노무비" localSheetId="5">#REF!</definedName>
    <definedName name="주철관절단150노무비">#REF!</definedName>
    <definedName name="주철관절단150재료비" localSheetId="5">#REF!</definedName>
    <definedName name="주철관절단150재료비">#REF!</definedName>
    <definedName name="주철관절단200경비" localSheetId="5">#REF!</definedName>
    <definedName name="주철관절단200경비">#REF!</definedName>
    <definedName name="주철관절단200노무비" localSheetId="5">#REF!</definedName>
    <definedName name="주철관절단200노무비">#REF!</definedName>
    <definedName name="주철관절단200재료비" localSheetId="5">#REF!</definedName>
    <definedName name="주철관절단200재료비">#REF!</definedName>
    <definedName name="주철관절단300경비" localSheetId="5">#REF!</definedName>
    <definedName name="주철관절단300경비">#REF!</definedName>
    <definedName name="주철관절단300노무비" localSheetId="5">#REF!</definedName>
    <definedName name="주철관절단300노무비">#REF!</definedName>
    <definedName name="주철관절단300재료비" localSheetId="5">#REF!</definedName>
    <definedName name="주철관절단300재료비">#REF!</definedName>
    <definedName name="주철관절단350경비" localSheetId="5">#REF!</definedName>
    <definedName name="주철관절단350경비">#REF!</definedName>
    <definedName name="주철관절단350노무비" localSheetId="5">#REF!</definedName>
    <definedName name="주철관절단350노무비">#REF!</definedName>
    <definedName name="주철관절단350재료비" localSheetId="5">#REF!</definedName>
    <definedName name="주철관절단350재료비">#REF!</definedName>
    <definedName name="주철관절단400경비" localSheetId="5">#REF!</definedName>
    <definedName name="주철관절단400경비">#REF!</definedName>
    <definedName name="주철관절단400노무비" localSheetId="5">#REF!</definedName>
    <definedName name="주철관절단400노무비">#REF!</definedName>
    <definedName name="주철관절단400재료비" localSheetId="5">#REF!</definedName>
    <definedName name="주철관절단400재료비">#REF!</definedName>
    <definedName name="주철관절단500경비" localSheetId="5">#REF!</definedName>
    <definedName name="주철관절단500경비">#REF!</definedName>
    <definedName name="주철관절단500노무비" localSheetId="5">#REF!</definedName>
    <definedName name="주철관절단500노무비">#REF!</definedName>
    <definedName name="주철관절단500재료비" localSheetId="5">#REF!</definedName>
    <definedName name="주철관절단500재료비">#REF!</definedName>
    <definedName name="주철관절단80경비" localSheetId="5">#REF!</definedName>
    <definedName name="주철관절단80경비">#REF!</definedName>
    <definedName name="주철관절단80노무비" localSheetId="5">#REF!</definedName>
    <definedName name="주철관절단80노무비">#REF!</definedName>
    <definedName name="주철관절단80재료비" localSheetId="5">#REF!</definedName>
    <definedName name="주철관절단80재료비">#REF!</definedName>
    <definedName name="주철소계" localSheetId="5">#REF!</definedName>
    <definedName name="주철소계">#REF!</definedName>
    <definedName name="주택계량기" localSheetId="5">#REF!</definedName>
    <definedName name="주택계량기">#REF!</definedName>
    <definedName name="주택계량기구경" localSheetId="5">#REF!</definedName>
    <definedName name="주택계량기구경">#REF!</definedName>
    <definedName name="주택사업본부" localSheetId="5">#REF!</definedName>
    <definedName name="주택사업본부">#REF!</definedName>
    <definedName name="주택시설분담금" localSheetId="5">#REF!</definedName>
    <definedName name="주택시설분담금">#REF!</definedName>
    <definedName name="주택연장" localSheetId="5">#REF!</definedName>
    <definedName name="주택연장">#REF!</definedName>
    <definedName name="주형받침" localSheetId="5">#REF!</definedName>
    <definedName name="주형받침">#REF!</definedName>
    <definedName name="주형받침EA" localSheetId="5">#REF!</definedName>
    <definedName name="주형받침EA">#REF!</definedName>
    <definedName name="준공" localSheetId="5">#REF!</definedName>
    <definedName name="준공">#REF!</definedName>
    <definedName name="준공감독자" localSheetId="5">#REF!</definedName>
    <definedName name="준공감독자">#REF!</definedName>
    <definedName name="준공검사자" localSheetId="5">#REF!</definedName>
    <definedName name="준공검사자">#REF!</definedName>
    <definedName name="준공계" localSheetId="5">#REF!</definedName>
    <definedName name="준공계">#REF!</definedName>
    <definedName name="준공계1" localSheetId="5">#REF!</definedName>
    <definedName name="준공계1">#REF!</definedName>
    <definedName name="준공기한" localSheetId="5">#REF!</definedName>
    <definedName name="준공기한">#REF!</definedName>
    <definedName name="준공년월일" localSheetId="5">#REF!</definedName>
    <definedName name="준공년월일">#REF!</definedName>
    <definedName name="준공사진대장" localSheetId="5">#REF!</definedName>
    <definedName name="준공사진대장">#REF!</definedName>
    <definedName name="준공예정일" localSheetId="5">#REF!</definedName>
    <definedName name="준공예정일">#REF!</definedName>
    <definedName name="준공일" localSheetId="5">#REF!</definedName>
    <definedName name="준공일">#REF!</definedName>
    <definedName name="준공총괄" hidden="1">{"'별표'!$N$220"}</definedName>
    <definedName name="준설">{"Book1","부대-(표지판,데리,가드).xls","부대-(낙,차,중분대).xls"}</definedName>
    <definedName name="준설경비" localSheetId="5">#REF!</definedName>
    <definedName name="준설경비">#REF!</definedName>
    <definedName name="준설노무" localSheetId="5">#REF!</definedName>
    <definedName name="준설노무">#REF!</definedName>
    <definedName name="준설선__선장" localSheetId="5">#REF!</definedName>
    <definedName name="준설선__선장">#REF!</definedName>
    <definedName name="준설선기관사" localSheetId="5">#REF!</definedName>
    <definedName name="준설선기관사">#REF!</definedName>
    <definedName name="준설선기관사001" localSheetId="5">#REF!</definedName>
    <definedName name="준설선기관사001">#REF!</definedName>
    <definedName name="준설선기관사002" localSheetId="5">#REF!</definedName>
    <definedName name="준설선기관사002">#REF!</definedName>
    <definedName name="준설선기관사012" localSheetId="5">#REF!</definedName>
    <definedName name="준설선기관사012">#REF!</definedName>
    <definedName name="준설선기관사982" localSheetId="5">#REF!</definedName>
    <definedName name="준설선기관사982">#REF!</definedName>
    <definedName name="준설선기관사991" localSheetId="5">#REF!</definedName>
    <definedName name="준설선기관사991">#REF!</definedName>
    <definedName name="준설선기관사992" localSheetId="5">#REF!</definedName>
    <definedName name="준설선기관사992">#REF!</definedName>
    <definedName name="준설선기관장" localSheetId="5">#REF!</definedName>
    <definedName name="준설선기관장">#REF!</definedName>
    <definedName name="준설선기관장001" localSheetId="5">#REF!</definedName>
    <definedName name="준설선기관장001">#REF!</definedName>
    <definedName name="준설선기관장002" localSheetId="5">#REF!</definedName>
    <definedName name="준설선기관장002">#REF!</definedName>
    <definedName name="준설선기관장011" localSheetId="5">#REF!</definedName>
    <definedName name="준설선기관장011">#REF!</definedName>
    <definedName name="준설선기관장012" localSheetId="5">#REF!</definedName>
    <definedName name="준설선기관장012">#REF!</definedName>
    <definedName name="준설선기관장982" localSheetId="5">#REF!</definedName>
    <definedName name="준설선기관장982">#REF!</definedName>
    <definedName name="준설선기관장991" localSheetId="5">#REF!</definedName>
    <definedName name="준설선기관장991">#REF!</definedName>
    <definedName name="준설선기관장992" localSheetId="5">#REF!</definedName>
    <definedName name="준설선기관장992">#REF!</definedName>
    <definedName name="준설선선장" localSheetId="5">#REF!</definedName>
    <definedName name="준설선선장">#REF!</definedName>
    <definedName name="준설선선장001" localSheetId="5">#REF!</definedName>
    <definedName name="준설선선장001">#REF!</definedName>
    <definedName name="준설선선장002" localSheetId="5">#REF!</definedName>
    <definedName name="준설선선장002">#REF!</definedName>
    <definedName name="준설선선장011" localSheetId="5">#REF!</definedName>
    <definedName name="준설선선장011">#REF!</definedName>
    <definedName name="준설선선장012" localSheetId="5">#REF!</definedName>
    <definedName name="준설선선장012">#REF!</definedName>
    <definedName name="준설선선장982" localSheetId="5">#REF!</definedName>
    <definedName name="준설선선장982">#REF!</definedName>
    <definedName name="준설선선장991" localSheetId="5">#REF!</definedName>
    <definedName name="준설선선장991">#REF!</definedName>
    <definedName name="준설선선장992" localSheetId="5">#REF!</definedName>
    <definedName name="준설선선장992">#REF!</definedName>
    <definedName name="준설선운전사" localSheetId="5">#REF!</definedName>
    <definedName name="준설선운전사">#REF!</definedName>
    <definedName name="준설선운전사001" localSheetId="5">#REF!</definedName>
    <definedName name="준설선운전사001">#REF!</definedName>
    <definedName name="준설선운전사002" localSheetId="5">#REF!</definedName>
    <definedName name="준설선운전사002">#REF!</definedName>
    <definedName name="준설선운전사012" localSheetId="5">#REF!</definedName>
    <definedName name="준설선운전사012">#REF!</definedName>
    <definedName name="준설선운전사982" localSheetId="5">#REF!</definedName>
    <definedName name="준설선운전사982">#REF!</definedName>
    <definedName name="준설선운전사991" localSheetId="5">#REF!</definedName>
    <definedName name="준설선운전사991">#REF!</definedName>
    <definedName name="준설선운전사992" localSheetId="5">#REF!</definedName>
    <definedName name="준설선운전사992">#REF!</definedName>
    <definedName name="준설선전기사" localSheetId="5">#REF!</definedName>
    <definedName name="준설선전기사">#REF!</definedName>
    <definedName name="준설선전기사001" localSheetId="5">#REF!</definedName>
    <definedName name="준설선전기사001">#REF!</definedName>
    <definedName name="준설선전기사002" localSheetId="5">#REF!</definedName>
    <definedName name="준설선전기사002">#REF!</definedName>
    <definedName name="준설선전기사012" localSheetId="5">#REF!</definedName>
    <definedName name="준설선전기사012">#REF!</definedName>
    <definedName name="준설선전기사982" localSheetId="5">#REF!</definedName>
    <definedName name="준설선전기사982">#REF!</definedName>
    <definedName name="준설선전기사991" localSheetId="5">#REF!</definedName>
    <definedName name="준설선전기사991">#REF!</definedName>
    <definedName name="준설선전기사992" localSheetId="5">#REF!</definedName>
    <definedName name="준설선전기사992">#REF!</definedName>
    <definedName name="준설설기관사011" localSheetId="5">#REF!</definedName>
    <definedName name="준설설기관사011">#REF!</definedName>
    <definedName name="준설설운전기사011" localSheetId="5">#REF!</definedName>
    <definedName name="준설설운전기사011">#REF!</definedName>
    <definedName name="준설설운전사011" localSheetId="5">#REF!</definedName>
    <definedName name="준설설운전사011">#REF!</definedName>
    <definedName name="준설설전기사011" localSheetId="5">#REF!</definedName>
    <definedName name="준설설전기사011">#REF!</definedName>
    <definedName name="준설재료" localSheetId="5">#REF!</definedName>
    <definedName name="준설재료">#REF!</definedName>
    <definedName name="준설토">{"Book1","부대-(표지판,데리,가드).xls","부대-(낙,차,중분대).xls"}</definedName>
    <definedName name="준희" localSheetId="5">#REF!</definedName>
    <definedName name="준희">#REF!</definedName>
    <definedName name="줄" localSheetId="5">#REF!</definedName>
    <definedName name="줄">#REF!</definedName>
    <definedName name="줄___눈___공" localSheetId="5">#REF!</definedName>
    <definedName name="줄___눈___공">#REF!</definedName>
    <definedName name="줄기초2" localSheetId="5">#REF!</definedName>
    <definedName name="줄기초2">#REF!</definedName>
    <definedName name="줄눈">46760</definedName>
    <definedName name="줄눈공" localSheetId="5">#REF!</definedName>
    <definedName name="줄눈공">#REF!</definedName>
    <definedName name="줄눈공001" localSheetId="5">#REF!</definedName>
    <definedName name="줄눈공001">#REF!</definedName>
    <definedName name="줄눈공002" localSheetId="5">#REF!</definedName>
    <definedName name="줄눈공002">#REF!</definedName>
    <definedName name="줄눈공011" localSheetId="5">#REF!</definedName>
    <definedName name="줄눈공011">#REF!</definedName>
    <definedName name="줄눈공012" localSheetId="5">#REF!</definedName>
    <definedName name="줄눈공012">#REF!</definedName>
    <definedName name="줄눈공982" localSheetId="5">#REF!</definedName>
    <definedName name="줄눈공982">#REF!</definedName>
    <definedName name="줄눈공991" localSheetId="5">#REF!</definedName>
    <definedName name="줄눈공991">#REF!</definedName>
    <definedName name="줄눈공992" localSheetId="5">#REF!</definedName>
    <definedName name="줄눈공992">#REF!</definedName>
    <definedName name="줄사철" localSheetId="5">#REF!</definedName>
    <definedName name="줄사철">#REF!</definedName>
    <definedName name="중" localSheetId="5">#REF!</definedName>
    <definedName name="중">#REF!</definedName>
    <definedName name="중_2" localSheetId="5">#REF!</definedName>
    <definedName name="중_2">#REF!</definedName>
    <definedName name="중_3" localSheetId="5">#REF!</definedName>
    <definedName name="중_3">#REF!</definedName>
    <definedName name="중_5" localSheetId="5">#REF!</definedName>
    <definedName name="중_5">#REF!</definedName>
    <definedName name="중_6" localSheetId="5">#REF!</definedName>
    <definedName name="중_6">#REF!</definedName>
    <definedName name="중_9" localSheetId="5">#REF!</definedName>
    <definedName name="중_9">#REF!</definedName>
    <definedName name="중_기__조_장" localSheetId="5">#REF!</definedName>
    <definedName name="중_기__조_장">#REF!</definedName>
    <definedName name="중1" localSheetId="5">#REF!</definedName>
    <definedName name="중1">#REF!</definedName>
    <definedName name="중2" localSheetId="5">#REF!</definedName>
    <definedName name="중2">#REF!</definedName>
    <definedName name="중3" localSheetId="5">#REF!</definedName>
    <definedName name="중3">#REF!</definedName>
    <definedName name="중4" localSheetId="5">#REF!</definedName>
    <definedName name="중4">#REF!</definedName>
    <definedName name="중5" localSheetId="5">#REF!</definedName>
    <definedName name="중5">#REF!</definedName>
    <definedName name="중6" localSheetId="5">#REF!</definedName>
    <definedName name="중6">#REF!</definedName>
    <definedName name="중7" localSheetId="5">#REF!</definedName>
    <definedName name="중7">#REF!</definedName>
    <definedName name="중8" localSheetId="5">#REF!</definedName>
    <definedName name="중8">#REF!</definedName>
    <definedName name="중9" localSheetId="5">#REF!</definedName>
    <definedName name="중9">#REF!</definedName>
    <definedName name="중간" localSheetId="5">#REF!</definedName>
    <definedName name="중간">#REF!</definedName>
    <definedName name="중간근입깊이" localSheetId="5">#REF!</definedName>
    <definedName name="중간근입깊이">#REF!</definedName>
    <definedName name="중간기초길이" localSheetId="5">#REF!</definedName>
    <definedName name="중간기초길이">#REF!</definedName>
    <definedName name="중간기초두께" localSheetId="5">#REF!</definedName>
    <definedName name="중간기초두께">#REF!</definedName>
    <definedName name="중간기초폭" localSheetId="5">#REF!</definedName>
    <definedName name="중간기초폭">#REF!</definedName>
    <definedName name="중간뒷굽" localSheetId="5">#REF!</definedName>
    <definedName name="중간뒷굽">#REF!</definedName>
    <definedName name="중간벽체두께" localSheetId="5">#REF!</definedName>
    <definedName name="중간벽체두께">#REF!</definedName>
    <definedName name="중간압굽" localSheetId="5">#REF!</definedName>
    <definedName name="중간압굽">#REF!</definedName>
    <definedName name="중간앞굽" localSheetId="5">#REF!</definedName>
    <definedName name="중간앞굽">#REF!</definedName>
    <definedName name="중간저판폭" localSheetId="5">#REF!</definedName>
    <definedName name="중간저판폭">#REF!</definedName>
    <definedName name="중간층1_누계" localSheetId="5">#REF!</definedName>
    <definedName name="중간층1_누계">#REF!</definedName>
    <definedName name="중건설공사" localSheetId="5">#REF!</definedName>
    <definedName name="중건설공사">#REF!</definedName>
    <definedName name="중구" localSheetId="5">#REF!</definedName>
    <definedName name="중구">#REF!</definedName>
    <definedName name="중국" localSheetId="5">#REF!</definedName>
    <definedName name="중국">#REF!</definedName>
    <definedName name="중금속" localSheetId="5">#REF!</definedName>
    <definedName name="중금속">#REF!</definedName>
    <definedName name="중급기능단가" localSheetId="5">#REF!</definedName>
    <definedName name="중급기능단가">#REF!</definedName>
    <definedName name="중급기능사" localSheetId="5">#REF!</definedName>
    <definedName name="중급기능사">#REF!</definedName>
    <definedName name="중급기술자" localSheetId="5">#REF!</definedName>
    <definedName name="중급기술자">#REF!</definedName>
    <definedName name="중급기술자_측량" localSheetId="5">#REF!</definedName>
    <definedName name="중급기술자_측량">#REF!</definedName>
    <definedName name="중급기술자노무비" localSheetId="5">#REF!</definedName>
    <definedName name="중급기술자노무비">#REF!</definedName>
    <definedName name="중급단가" localSheetId="5">#REF!</definedName>
    <definedName name="중급단가">#REF!</definedName>
    <definedName name="중급원자력기술자" localSheetId="5">#REF!</definedName>
    <definedName name="중급원자력기술자">#REF!</definedName>
    <definedName name="중급원자력기술자001" localSheetId="5">#REF!</definedName>
    <definedName name="중급원자력기술자001">#REF!</definedName>
    <definedName name="중급원자력기술자002" localSheetId="5">#REF!</definedName>
    <definedName name="중급원자력기술자002">#REF!</definedName>
    <definedName name="중급원자력기술자011" localSheetId="5">#REF!</definedName>
    <definedName name="중급원자력기술자011">#REF!</definedName>
    <definedName name="중급원자력기술자012" localSheetId="5">#REF!</definedName>
    <definedName name="중급원자력기술자012">#REF!</definedName>
    <definedName name="중급원자력기술자982" localSheetId="5">#REF!</definedName>
    <definedName name="중급원자력기술자982">#REF!</definedName>
    <definedName name="중급원자력기술자991" localSheetId="5">#REF!</definedName>
    <definedName name="중급원자력기술자991">#REF!</definedName>
    <definedName name="중급원자력기술자992" localSheetId="5">#REF!</definedName>
    <definedName name="중급원자력기술자992">#REF!</definedName>
    <definedName name="중급전체" localSheetId="5">#REF!</definedName>
    <definedName name="중급전체">#REF!</definedName>
    <definedName name="중급할증" localSheetId="5">#REF!</definedName>
    <definedName name="중급할증">#REF!</definedName>
    <definedName name="중기" localSheetId="5">#REF!</definedName>
    <definedName name="중기">#REF!</definedName>
    <definedName name="중기경" localSheetId="5">#REF!</definedName>
    <definedName name="중기경">#REF!</definedName>
    <definedName name="중기기사" localSheetId="5">#REF!</definedName>
    <definedName name="중기기사">#REF!</definedName>
    <definedName name="중기노" localSheetId="5">#REF!</definedName>
    <definedName name="중기노">#REF!</definedName>
    <definedName name="중기단가2" localSheetId="5">#REF!</definedName>
    <definedName name="중기단가2">#REF!</definedName>
    <definedName name="중기목" localSheetId="5">#REF!</definedName>
    <definedName name="중기목">#REF!</definedName>
    <definedName name="중기목록" localSheetId="5">#REF!</definedName>
    <definedName name="중기목록">#REF!</definedName>
    <definedName name="중기산출" localSheetId="5">#REF!</definedName>
    <definedName name="중기산출">#REF!</definedName>
    <definedName name="중기손료">#N/A</definedName>
    <definedName name="중기운반_8톤덤프__1회당" localSheetId="5">#REF!</definedName>
    <definedName name="중기운반_8톤덤프__1회당">#REF!</definedName>
    <definedName name="중기운반경비" localSheetId="5">#REF!</definedName>
    <definedName name="중기운반경비">#REF!</definedName>
    <definedName name="중기운반계" localSheetId="5">#REF!</definedName>
    <definedName name="중기운반계">#REF!</definedName>
    <definedName name="중기운반노무비" localSheetId="5">#REF!</definedName>
    <definedName name="중기운반노무비">#REF!</definedName>
    <definedName name="중기운반재료비" localSheetId="5">#REF!</definedName>
    <definedName name="중기운반재료비">#REF!</definedName>
    <definedName name="중기운전기사" localSheetId="5">#REF!</definedName>
    <definedName name="중기운전기사">#REF!</definedName>
    <definedName name="중기운전사" localSheetId="5">#REF!</definedName>
    <definedName name="중기운전사">#REF!</definedName>
    <definedName name="중기운전수" localSheetId="5">#REF!</definedName>
    <definedName name="중기운전수">#REF!</definedName>
    <definedName name="중기운전조수" localSheetId="5">#REF!</definedName>
    <definedName name="중기운전조수">#REF!</definedName>
    <definedName name="중기입력자료" localSheetId="5">#REF!</definedName>
    <definedName name="중기입력자료">#REF!</definedName>
    <definedName name="중기재" localSheetId="5">#REF!</definedName>
    <definedName name="중기재">#REF!</definedName>
    <definedName name="중기조건" localSheetId="5">#REF!,#REF!</definedName>
    <definedName name="중기조건">#REF!,#REF!</definedName>
    <definedName name="중기조수" localSheetId="5">#REF!</definedName>
    <definedName name="중기조수">#REF!</definedName>
    <definedName name="중기조장" localSheetId="5">#REF!</definedName>
    <definedName name="중기조장">#REF!</definedName>
    <definedName name="중기총" localSheetId="5">#REF!</definedName>
    <definedName name="중기총">#REF!</definedName>
    <definedName name="중노할증" localSheetId="5">#REF!</definedName>
    <definedName name="중노할증">#REF!</definedName>
    <definedName name="중단" localSheetId="5">#REF!</definedName>
    <definedName name="중단">#REF!</definedName>
    <definedName name="중대가시설2">#N/A</definedName>
    <definedName name="중등" localSheetId="5">#REF!</definedName>
    <definedName name="중등">#REF!</definedName>
    <definedName name="중등부분합" localSheetId="5">#REF!</definedName>
    <definedName name="중등부분합">#REF!</definedName>
    <definedName name="중량" localSheetId="5">#REF!</definedName>
    <definedName name="중량">#REF!</definedName>
    <definedName name="중량표" localSheetId="5">#REF!</definedName>
    <definedName name="중량표">#REF!</definedName>
    <definedName name="중력식옹벽_개소별명세" localSheetId="5">#REF!</definedName>
    <definedName name="중력식옹벽_개소별명세">#REF!</definedName>
    <definedName name="중력식옹벽_수량집계" localSheetId="5">#REF!</definedName>
    <definedName name="중력식옹벽_수량집계">#REF!</definedName>
    <definedName name="중력식옹벽개소별명세" localSheetId="5">#REF!</definedName>
    <definedName name="중력식옹벽개소별명세">#REF!</definedName>
    <definedName name="중력식옹벽단위수량및치수표_성토구배1.5_1.8" localSheetId="5">#REF!</definedName>
    <definedName name="중력식옹벽단위수량및치수표_성토구배1.5_1.8">#REF!</definedName>
    <definedName name="중력식옹벽단위수량산식_성토구배1.5_1.8" localSheetId="5">#REF!</definedName>
    <definedName name="중력식옹벽단위수량산식_성토구배1.5_1.8">#REF!</definedName>
    <definedName name="중력식옹벽단위수량산식_수평" localSheetId="5">#REF!</definedName>
    <definedName name="중력식옹벽단위수량산식_수평">#REF!</definedName>
    <definedName name="중력식옹벽단위수량표_수평" localSheetId="5">#REF!</definedName>
    <definedName name="중력식옹벽단위수량표_수평">#REF!</definedName>
    <definedName name="중력식옹벽수량집계" localSheetId="5">#REF!</definedName>
    <definedName name="중력식옹벽수량집계">#REF!</definedName>
    <definedName name="중력식옹벽치수표_성토구배1.5_1.8" localSheetId="5">#REF!</definedName>
    <definedName name="중력식옹벽치수표_성토구배1.5_1.8">#REF!</definedName>
    <definedName name="중력식옹벽치수표_수평" localSheetId="5">#REF!</definedName>
    <definedName name="중력식옹벽치수표_수평">#REF!</definedName>
    <definedName name="중마배수설비" localSheetId="5">#REF!</definedName>
    <definedName name="중마배수설비">#REF!</definedName>
    <definedName name="중마우수" localSheetId="5">#REF!</definedName>
    <definedName name="중마우수">#REF!</definedName>
    <definedName name="중벽" localSheetId="5">#REF!</definedName>
    <definedName name="중벽">#REF!</definedName>
    <definedName name="중부지점" localSheetId="5">BlankMacro1</definedName>
    <definedName name="중부지점">BlankMacro1</definedName>
    <definedName name="중부지점1" localSheetId="5">BlankMacro1</definedName>
    <definedName name="중부지점1">BlankMacro1</definedName>
    <definedName name="중분대" localSheetId="5">#REF!</definedName>
    <definedName name="중분대">#REF!</definedName>
    <definedName name="중분대1" localSheetId="5">#REF!</definedName>
    <definedName name="중분대1">#REF!</definedName>
    <definedName name="중분대2" localSheetId="5">#REF!</definedName>
    <definedName name="중분대2">#REF!</definedName>
    <definedName name="중분대경계석조서" hidden="1">{#N/A,#N/A,FALSE,"골재소요량";#N/A,#N/A,FALSE,"골재소요량"}</definedName>
    <definedName name="중분대부" localSheetId="5">#REF!</definedName>
    <definedName name="중분대부">#REF!</definedName>
    <definedName name="중분대설계" localSheetId="5">#REF!</definedName>
    <definedName name="중분대설계">#REF!</definedName>
    <definedName name="중분대조서" localSheetId="5">#REF!,#REF!,#REF!,#REF!,#REF!</definedName>
    <definedName name="중분대조서">#REF!,#REF!,#REF!,#REF!,#REF!</definedName>
    <definedName name="중분대중량" localSheetId="5">#REF!</definedName>
    <definedName name="중분대중량">#REF!</definedName>
    <definedName name="중앙선추가">{"Book1","부대-(표지판,데리,가드).xls","부대-(낙,차,중분대).xls"}</definedName>
    <definedName name="중원1교A502" localSheetId="5">#REF!</definedName>
    <definedName name="중원1교A502">#REF!</definedName>
    <definedName name="중원대교A258" localSheetId="5">#REF!</definedName>
    <definedName name="중원대교A258">#REF!</definedName>
    <definedName name="중유" localSheetId="5">#REF!</definedName>
    <definedName name="중유">#REF!</definedName>
    <definedName name="중장비">#N/A</definedName>
    <definedName name="중장비산" localSheetId="5">#REF!</definedName>
    <definedName name="중장비산">#REF!</definedName>
    <definedName name="중폭" localSheetId="5">#REF!</definedName>
    <definedName name="중폭">#REF!</definedName>
    <definedName name="중합3회1" localSheetId="5">#REF!</definedName>
    <definedName name="중합3회1">#REF!</definedName>
    <definedName name="중합3회2" localSheetId="5">#REF!</definedName>
    <definedName name="중합3회2">#REF!</definedName>
    <definedName name="중형1호관경" localSheetId="5">#REF!</definedName>
    <definedName name="중형1호관경">#REF!</definedName>
    <definedName name="중형2호관경" localSheetId="5">#REF!</definedName>
    <definedName name="중형2호관경">#REF!</definedName>
    <definedName name="중형변실심도" localSheetId="5">#REF!</definedName>
    <definedName name="중형변실심도">#REF!</definedName>
    <definedName name="중형심도" localSheetId="5">#REF!</definedName>
    <definedName name="중형심도">#REF!</definedName>
    <definedName name="중형잔토" localSheetId="5">#REF!</definedName>
    <definedName name="중형잔토">#REF!</definedName>
    <definedName name="중형폭" localSheetId="5">#REF!</definedName>
    <definedName name="중형폭">#REF!</definedName>
    <definedName name="중형하단" localSheetId="5">#REF!</definedName>
    <definedName name="중형하단">#REF!</definedName>
    <definedName name="중흥부두2" localSheetId="5">#REF!</definedName>
    <definedName name="중흥부두2">#REF!</definedName>
    <definedName name="쥐똥" localSheetId="5">#REF!</definedName>
    <definedName name="쥐똥">#REF!</definedName>
    <definedName name="증감" hidden="1">{#N/A,#N/A,TRUE,"1";#N/A,#N/A,TRUE,"2";#N/A,#N/A,TRUE,"3";#N/A,#N/A,TRUE,"4";#N/A,#N/A,TRUE,"5";#N/A,#N/A,TRUE,"6";#N/A,#N/A,TRUE,"7"}</definedName>
    <definedName name="증감1" hidden="1">{#N/A,#N/A,TRUE,"1";#N/A,#N/A,TRUE,"2";#N/A,#N/A,TRUE,"3";#N/A,#N/A,TRUE,"4";#N/A,#N/A,TRUE,"5";#N/A,#N/A,TRUE,"6";#N/A,#N/A,TRUE,"7"}</definedName>
    <definedName name="증감대비" localSheetId="5">#REF!</definedName>
    <definedName name="증감대비">#REF!</definedName>
    <definedName name="증감표" localSheetId="5">#REF!</definedName>
    <definedName name="증감표">#REF!</definedName>
    <definedName name="증경" localSheetId="5">#REF!</definedName>
    <definedName name="증경">#REF!</definedName>
    <definedName name="증계" localSheetId="5">#REF!</definedName>
    <definedName name="증계">#REF!</definedName>
    <definedName name="증노" localSheetId="5">#REF!</definedName>
    <definedName name="증노">#REF!</definedName>
    <definedName name="증설13205계" localSheetId="5">#REF!</definedName>
    <definedName name="증설13205계">#REF!</definedName>
    <definedName name="증수" localSheetId="5">#REF!</definedName>
    <definedName name="증수">#REF!</definedName>
    <definedName name="증재" localSheetId="5">#REF!</definedName>
    <definedName name="증재">#REF!</definedName>
    <definedName name="지" localSheetId="5">#REF!</definedName>
    <definedName name="지">#REF!</definedName>
    <definedName name="지__급__자__재__비" localSheetId="5">#REF!</definedName>
    <definedName name="지__급__자__재__비">#REF!</definedName>
    <definedName name="지2" localSheetId="5">#REF!</definedName>
    <definedName name="지2">#REF!</definedName>
    <definedName name="지k1" localSheetId="5">#REF!</definedName>
    <definedName name="지k1">#REF!</definedName>
    <definedName name="지k2" localSheetId="5">#REF!</definedName>
    <definedName name="지k2">#REF!</definedName>
    <definedName name="지k4" localSheetId="5">#REF!</definedName>
    <definedName name="지k4">#REF!</definedName>
    <definedName name="지VI1" localSheetId="5">#REF!</definedName>
    <definedName name="지VI1">#REF!</definedName>
    <definedName name="지VI2" localSheetId="5">#REF!</definedName>
    <definedName name="지VI2">#REF!</definedName>
    <definedName name="지VI3" localSheetId="5">#REF!</definedName>
    <definedName name="지VI3">#REF!</definedName>
    <definedName name="지VI4" localSheetId="5">#REF!</definedName>
    <definedName name="지VI4">#REF!</definedName>
    <definedName name="지vi5" localSheetId="5">#REF!</definedName>
    <definedName name="지vi5">#REF!</definedName>
    <definedName name="지간" localSheetId="5">#REF!</definedName>
    <definedName name="지간">#REF!</definedName>
    <definedName name="지간1" localSheetId="5">#REF!</definedName>
    <definedName name="지간1">#REF!</definedName>
    <definedName name="지간2" localSheetId="5">#REF!</definedName>
    <definedName name="지간2">#REF!</definedName>
    <definedName name="지간수" localSheetId="5">#REF!</definedName>
    <definedName name="지간수">#REF!</definedName>
    <definedName name="지간장1" localSheetId="5">#REF!</definedName>
    <definedName name="지간장1">#REF!</definedName>
    <definedName name="지간장2" localSheetId="5">#REF!</definedName>
    <definedName name="지간장2">#REF!</definedName>
    <definedName name="지간장3" localSheetId="5">#REF!</definedName>
    <definedName name="지간장3">#REF!</definedName>
    <definedName name="지경" localSheetId="5">#REF!</definedName>
    <definedName name="지경">#REF!</definedName>
    <definedName name="지경1" localSheetId="5">#REF!</definedName>
    <definedName name="지경1">#REF!</definedName>
    <definedName name="지관데이터" localSheetId="5">#REF!</definedName>
    <definedName name="지관데이터">#REF!</definedName>
    <definedName name="지구명" localSheetId="5">#REF!</definedName>
    <definedName name="지구명">#REF!</definedName>
    <definedName name="지급" localSheetId="5">#REF!,#REF!,#REF!</definedName>
    <definedName name="지급">#REF!,#REF!,#REF!</definedName>
    <definedName name="지급2" localSheetId="5">#REF!</definedName>
    <definedName name="지급2">#REF!</definedName>
    <definedName name="지급부가제외" localSheetId="5">#REF!</definedName>
    <definedName name="지급부가제외">#REF!</definedName>
    <definedName name="지급부가포함" localSheetId="5">#REF!</definedName>
    <definedName name="지급부가포함">#REF!</definedName>
    <definedName name="지급자" hidden="1">{#N/A,#N/A,FALSE,"단면 제원"}</definedName>
    <definedName name="지급자재" localSheetId="5">#REF!</definedName>
    <definedName name="지급자재">#REF!</definedName>
    <definedName name="지노" localSheetId="5">#REF!</definedName>
    <definedName name="지노">#REF!</definedName>
    <definedName name="지노1" localSheetId="5">#REF!</definedName>
    <definedName name="지노1">#REF!</definedName>
    <definedName name="지동" localSheetId="5">#REF!</definedName>
    <definedName name="지동">#REF!</definedName>
    <definedName name="지랄" localSheetId="5">#REF!</definedName>
    <definedName name="지랄">#REF!</definedName>
    <definedName name="지롤" localSheetId="5">BlankMacro1</definedName>
    <definedName name="지롤">BlankMacro1</definedName>
    <definedName name="지름" localSheetId="5">#REF!</definedName>
    <definedName name="지름">#REF!</definedName>
    <definedName name="지리" localSheetId="5">ErrorHandler_1</definedName>
    <definedName name="지리">ErrorHandler_1</definedName>
    <definedName name="지목" localSheetId="5">#REF!</definedName>
    <definedName name="지목">#REF!</definedName>
    <definedName name="지반단위중량" localSheetId="5">#REF!</definedName>
    <definedName name="지반단위중량">#REF!</definedName>
    <definedName name="지방51" localSheetId="5">#REF!</definedName>
    <definedName name="지방51">#REF!</definedName>
    <definedName name="지방52" localSheetId="5">#REF!</definedName>
    <definedName name="지방52">#REF!</definedName>
    <definedName name="지방53" localSheetId="5">#REF!</definedName>
    <definedName name="지방53">#REF!</definedName>
    <definedName name="지번" localSheetId="5">#REF!</definedName>
    <definedName name="지번">#REF!</definedName>
    <definedName name="지베타" localSheetId="5">#REF!</definedName>
    <definedName name="지베타">#REF!</definedName>
    <definedName name="지병" localSheetId="5">#REF!</definedName>
    <definedName name="지병">#REF!</definedName>
    <definedName name="지보공제작" localSheetId="5">#REF!</definedName>
    <definedName name="지보공제작">#REF!</definedName>
    <definedName name="지부외배" localSheetId="5">#REF!</definedName>
    <definedName name="지부외배">#REF!</definedName>
    <definedName name="지부외평" localSheetId="5">#REF!</definedName>
    <definedName name="지부외평">#REF!</definedName>
    <definedName name="지부포배" localSheetId="5">#REF!</definedName>
    <definedName name="지부포배">#REF!</definedName>
    <definedName name="지부포수" localSheetId="5">#REF!</definedName>
    <definedName name="지부포수">#REF!</definedName>
    <definedName name="지부포평" localSheetId="5">#REF!</definedName>
    <definedName name="지부포평">#REF!</definedName>
    <definedName name="지분율" localSheetId="5">#REF!</definedName>
    <definedName name="지분율">#REF!</definedName>
    <definedName name="지붕__잇기공" localSheetId="5">#REF!</definedName>
    <definedName name="지붕__잇기공">#REF!</definedName>
    <definedName name="지붕경비" localSheetId="5">#REF!</definedName>
    <definedName name="지붕경비">#REF!</definedName>
    <definedName name="지붕노무" localSheetId="5">#REF!</definedName>
    <definedName name="지붕노무">#REF!</definedName>
    <definedName name="지붕및홈통공사" localSheetId="5">#REF!</definedName>
    <definedName name="지붕및홈통공사">#REF!</definedName>
    <definedName name="지붕잇기공" localSheetId="5">#REF!</definedName>
    <definedName name="지붕잇기공">#REF!</definedName>
    <definedName name="지붕잇기공001" localSheetId="5">#REF!</definedName>
    <definedName name="지붕잇기공001">#REF!</definedName>
    <definedName name="지붕잇기공002" localSheetId="5">#REF!</definedName>
    <definedName name="지붕잇기공002">#REF!</definedName>
    <definedName name="지붕잇기공011" localSheetId="5">#REF!</definedName>
    <definedName name="지붕잇기공011">#REF!</definedName>
    <definedName name="지붕잇기공012" localSheetId="5">#REF!</definedName>
    <definedName name="지붕잇기공012">#REF!</definedName>
    <definedName name="지붕잇기공982" localSheetId="5">#REF!</definedName>
    <definedName name="지붕잇기공982">#REF!</definedName>
    <definedName name="지붕잇기공991" localSheetId="5">#REF!</definedName>
    <definedName name="지붕잇기공991">#REF!</definedName>
    <definedName name="지붕잇기공992" localSheetId="5">#REF!</definedName>
    <definedName name="지붕잇기공992">#REF!</definedName>
    <definedName name="지붕재료" localSheetId="5">#REF!</definedName>
    <definedName name="지붕재료">#REF!</definedName>
    <definedName name="지선" localSheetId="5">#REF!</definedName>
    <definedName name="지선">#REF!</definedName>
    <definedName name="지선공사비" localSheetId="5">#REF!</definedName>
    <definedName name="지선공사비">#REF!</definedName>
    <definedName name="지수" localSheetId="5">#REF!</definedName>
    <definedName name="지수">#REF!</definedName>
    <definedName name="지수1" localSheetId="5">#REF!</definedName>
    <definedName name="지수1">#REF!</definedName>
    <definedName name="지수2" localSheetId="5">#REF!</definedName>
    <definedName name="지수2">#REF!</definedName>
    <definedName name="지수3" localSheetId="5">#REF!</definedName>
    <definedName name="지수3">#REF!</definedName>
    <definedName name="지수율" localSheetId="5">#REF!</definedName>
    <definedName name="지수율">#REF!</definedName>
    <definedName name="지수판" localSheetId="5">#REF!</definedName>
    <definedName name="지수판">#REF!</definedName>
    <definedName name="지수표" localSheetId="5">#REF!</definedName>
    <definedName name="지수표">#REF!</definedName>
    <definedName name="지시번호" localSheetId="5">#REF!</definedName>
    <definedName name="지시번호">#REF!</definedName>
    <definedName name="지시서관급끝" localSheetId="5">#REF!</definedName>
    <definedName name="지시서관급끝">#REF!</definedName>
    <definedName name="지시일" localSheetId="5">#REF!</definedName>
    <definedName name="지시일">#REF!</definedName>
    <definedName name="지역" localSheetId="5">#REF!</definedName>
    <definedName name="지역">#REF!</definedName>
    <definedName name="지역1" localSheetId="5">#REF!</definedName>
    <definedName name="지역1">#REF!</definedName>
    <definedName name="지역3" localSheetId="5">#REF!</definedName>
    <definedName name="지역3">#REF!</definedName>
    <definedName name="지역4" localSheetId="5">#REF!</definedName>
    <definedName name="지역4">#REF!</definedName>
    <definedName name="지역본부" hidden="1">{#N/A,#N/A,FALSE,"DAOCM 2차 검토"}</definedName>
    <definedName name="지역업체" hidden="1">{#N/A,#N/A,FALSE,"배수2"}</definedName>
    <definedName name="지움" hidden="1">{#N/A,#N/A,FALSE,"속도"}</definedName>
    <definedName name="지움2" hidden="1">{#N/A,#N/A,FALSE,"토공2"}</definedName>
    <definedName name="지움3" hidden="1">{#N/A,#N/A,FALSE,"표지목차"}</definedName>
    <definedName name="지원" localSheetId="5">BlankMacro1</definedName>
    <definedName name="지원">BlankMacro1</definedName>
    <definedName name="지원앱" localSheetId="5">BlankMacro1</definedName>
    <definedName name="지원앱">BlankMacro1</definedName>
    <definedName name="지이" localSheetId="5">#REF!</definedName>
    <definedName name="지이">#REF!</definedName>
    <definedName name="지입자재">[0]!지입자재</definedName>
    <definedName name="지입자재검수2" localSheetId="5">BlankMacro1</definedName>
    <definedName name="지입자재검수2">BlankMacro1</definedName>
    <definedName name="지입재료비" localSheetId="5">#REF!</definedName>
    <definedName name="지입재료비">#REF!</definedName>
    <definedName name="지장" localSheetId="5">#REF!</definedName>
    <definedName name="지장">#REF!</definedName>
    <definedName name="지장1" localSheetId="5">#REF!</definedName>
    <definedName name="지장1">#REF!</definedName>
    <definedName name="지장물도">#N/A</definedName>
    <definedName name="지장선로" localSheetId="5">#REF!</definedName>
    <definedName name="지장선로">#REF!</definedName>
    <definedName name="지재" localSheetId="5">#REF!</definedName>
    <definedName name="지재">#REF!</definedName>
    <definedName name="지재1" localSheetId="5">#REF!</definedName>
    <definedName name="지재1">#REF!</definedName>
    <definedName name="지적" localSheetId="5">#REF!</definedName>
    <definedName name="지적">#REF!</definedName>
    <definedName name="지적기능사" localSheetId="5">#REF!</definedName>
    <definedName name="지적기능사">#REF!</definedName>
    <definedName name="지적기능사_지적기능사2급001" localSheetId="5">#REF!</definedName>
    <definedName name="지적기능사_지적기능사2급001">#REF!</definedName>
    <definedName name="지적기능사_지적기능사2급002" localSheetId="5">#REF!</definedName>
    <definedName name="지적기능사_지적기능사2급002">#REF!</definedName>
    <definedName name="지적기능사_지적기능사2급011" localSheetId="5">#REF!</definedName>
    <definedName name="지적기능사_지적기능사2급011">#REF!</definedName>
    <definedName name="지적기능사_지적기능사2급012" localSheetId="5">#REF!</definedName>
    <definedName name="지적기능사_지적기능사2급012">#REF!</definedName>
    <definedName name="지적기능사_지적기능사2급982" localSheetId="5">#REF!</definedName>
    <definedName name="지적기능사_지적기능사2급982">#REF!</definedName>
    <definedName name="지적기능사_지적기능사2급991" localSheetId="5">#REF!</definedName>
    <definedName name="지적기능사_지적기능사2급991">#REF!</definedName>
    <definedName name="지적기능사_지적기능사2급992" localSheetId="5">#REF!</definedName>
    <definedName name="지적기능사_지적기능사2급992">#REF!</definedName>
    <definedName name="지적기능사1급" localSheetId="5">#REF!</definedName>
    <definedName name="지적기능사1급">#REF!</definedName>
    <definedName name="지적기능사2급" localSheetId="5">#REF!</definedName>
    <definedName name="지적기능사2급">#REF!</definedName>
    <definedName name="지적기능산업기사" localSheetId="5">#REF!</definedName>
    <definedName name="지적기능산업기사">#REF!</definedName>
    <definedName name="지적기능산업기사_지적기능사1급001" localSheetId="5">#REF!</definedName>
    <definedName name="지적기능산업기사_지적기능사1급001">#REF!</definedName>
    <definedName name="지적기능산업기사_지적기능사1급002" localSheetId="5">#REF!</definedName>
    <definedName name="지적기능산업기사_지적기능사1급002">#REF!</definedName>
    <definedName name="지적기능산업기사_지적기능사1급011" localSheetId="5">#REF!</definedName>
    <definedName name="지적기능산업기사_지적기능사1급011">#REF!</definedName>
    <definedName name="지적기능산업기사_지적기능사1급012" localSheetId="5">#REF!</definedName>
    <definedName name="지적기능산업기사_지적기능사1급012">#REF!</definedName>
    <definedName name="지적기능산업기사_지적기능사1급982" localSheetId="5">#REF!</definedName>
    <definedName name="지적기능산업기사_지적기능사1급982">#REF!</definedName>
    <definedName name="지적기능산업기사_지적기능사1급991" localSheetId="5">#REF!</definedName>
    <definedName name="지적기능산업기사_지적기능사1급991">#REF!</definedName>
    <definedName name="지적기능산업기사_지적기능사1급992" localSheetId="5">#REF!</definedName>
    <definedName name="지적기능산업기사_지적기능사1급992">#REF!</definedName>
    <definedName name="지적기사" localSheetId="5">#REF!</definedName>
    <definedName name="지적기사">#REF!</definedName>
    <definedName name="지적기사_1급" localSheetId="5">#REF!</definedName>
    <definedName name="지적기사_1급">#REF!</definedName>
    <definedName name="지적기사_2급" localSheetId="5">#REF!</definedName>
    <definedName name="지적기사_2급">#REF!</definedName>
    <definedName name="지적기사_지적기사1급001" localSheetId="5">#REF!</definedName>
    <definedName name="지적기사_지적기사1급001">#REF!</definedName>
    <definedName name="지적기사_지적기사1급002" localSheetId="5">#REF!</definedName>
    <definedName name="지적기사_지적기사1급002">#REF!</definedName>
    <definedName name="지적기사_지적기사1급011" localSheetId="5">#REF!</definedName>
    <definedName name="지적기사_지적기사1급011">#REF!</definedName>
    <definedName name="지적기사_지적기사1급012" localSheetId="5">#REF!</definedName>
    <definedName name="지적기사_지적기사1급012">#REF!</definedName>
    <definedName name="지적기사_지적기사1급982" localSheetId="5">#REF!</definedName>
    <definedName name="지적기사_지적기사1급982">#REF!</definedName>
    <definedName name="지적기사_지적기사1급991" localSheetId="5">#REF!</definedName>
    <definedName name="지적기사_지적기사1급991">#REF!</definedName>
    <definedName name="지적기사_지적기사1급992" localSheetId="5">#REF!</definedName>
    <definedName name="지적기사_지적기사1급992">#REF!</definedName>
    <definedName name="지적기사1급" localSheetId="5">#REF!</definedName>
    <definedName name="지적기사1급">#REF!</definedName>
    <definedName name="지적기사2급" localSheetId="5">#REF!</definedName>
    <definedName name="지적기사2급">#REF!</definedName>
    <definedName name="지적도복사" localSheetId="5">#REF!</definedName>
    <definedName name="지적도복사">#REF!</definedName>
    <definedName name="지적사항" localSheetId="5">#REF!</definedName>
    <definedName name="지적사항">#REF!</definedName>
    <definedName name="지적산업기사" localSheetId="5">#REF!</definedName>
    <definedName name="지적산업기사">#REF!</definedName>
    <definedName name="지적산업기사_지적기사2급001" localSheetId="5">#REF!</definedName>
    <definedName name="지적산업기사_지적기사2급001">#REF!</definedName>
    <definedName name="지적산업기사_지적기사2급002" localSheetId="5">#REF!</definedName>
    <definedName name="지적산업기사_지적기사2급002">#REF!</definedName>
    <definedName name="지적산업기사_지적기사2급011" localSheetId="5">#REF!</definedName>
    <definedName name="지적산업기사_지적기사2급011">#REF!</definedName>
    <definedName name="지적산업기사_지적기사2급012" localSheetId="5">#REF!</definedName>
    <definedName name="지적산업기사_지적기사2급012">#REF!</definedName>
    <definedName name="지적산업기사_지적기사2급982" localSheetId="5">#REF!</definedName>
    <definedName name="지적산업기사_지적기사2급982">#REF!</definedName>
    <definedName name="지적산업기사_지적기사2급991" localSheetId="5">#REF!</definedName>
    <definedName name="지적산업기사_지적기사2급991">#REF!</definedName>
    <definedName name="지적산업기사_지적기사2급992" localSheetId="5">#REF!</definedName>
    <definedName name="지적산업기사_지적기사2급992">#REF!</definedName>
    <definedName name="지적편입면적" localSheetId="5">#REF!</definedName>
    <definedName name="지적편입면적">#REF!</definedName>
    <definedName name="지주">#N/A</definedName>
    <definedName name="지주목" localSheetId="5">BlankMacro1</definedName>
    <definedName name="지주목">BlankMacro1</definedName>
    <definedName name="지주목수량산출근거" localSheetId="5">#REF!</definedName>
    <definedName name="지주목수량산출근거">#REF!</definedName>
    <definedName name="지중자재" localSheetId="5">#REF!</definedName>
    <definedName name="지중자재">#REF!</definedName>
    <definedName name="지지" localSheetId="5">#REF!</definedName>
    <definedName name="지지">#REF!</definedName>
    <definedName name="지지지" localSheetId="5">#REF!</definedName>
    <definedName name="지지지">#REF!</definedName>
    <definedName name="지지지지" localSheetId="5">#REF!</definedName>
    <definedName name="지지지지">#REF!</definedName>
    <definedName name="지진D" localSheetId="5">#REF!</definedName>
    <definedName name="지진D">#REF!</definedName>
    <definedName name="지진L" localSheetId="5">#REF!</definedName>
    <definedName name="지진L">#REF!</definedName>
    <definedName name="지질시험" localSheetId="5">#REF!</definedName>
    <definedName name="지질시험">#REF!</definedName>
    <definedName name="지질조사" localSheetId="5">#REF!</definedName>
    <definedName name="지질조사">#REF!</definedName>
    <definedName name="지질조사비" localSheetId="5">#REF!</definedName>
    <definedName name="지질조사비">#REF!</definedName>
    <definedName name="지철" hidden="1">{#N/A,#N/A,FALSE,"포장2"}</definedName>
    <definedName name="지철자재" hidden="1">{#N/A,#N/A,FALSE,"포장2"}</definedName>
    <definedName name="지토" hidden="1">{#N/A,#N/A,FALSE,"포장1";#N/A,#N/A,FALSE,"포장1"}</definedName>
    <definedName name="지토자재" hidden="1">{#N/A,#N/A,FALSE,"포장2"}</definedName>
    <definedName name="지표수" localSheetId="5">#REF!</definedName>
    <definedName name="지표수">#REF!</definedName>
    <definedName name="지표수측정지점수" localSheetId="5">#REF!</definedName>
    <definedName name="지표수측정지점수">#REF!</definedName>
    <definedName name="지하수" localSheetId="5">#REF!</definedName>
    <definedName name="지하수">#REF!</definedName>
    <definedName name="지하수위조사비" localSheetId="5">#REF!</definedName>
    <definedName name="지하수위조사비">#REF!</definedName>
    <definedName name="지하수측정지점수" localSheetId="5">#REF!</definedName>
    <definedName name="지하수측정지점수">#REF!</definedName>
    <definedName name="지형지질" localSheetId="5">#REF!</definedName>
    <definedName name="지형지질">#REF!</definedName>
    <definedName name="지형측량비" localSheetId="5">#REF!</definedName>
    <definedName name="지형측량비">#REF!</definedName>
    <definedName name="지힌k1" localSheetId="5">#REF!</definedName>
    <definedName name="지힌k1">#REF!</definedName>
    <definedName name="지힌k2" localSheetId="5">#REF!</definedName>
    <definedName name="지힌k2">#REF!</definedName>
    <definedName name="지힌k4" localSheetId="5">#REF!</definedName>
    <definedName name="지힌k4">#REF!</definedName>
    <definedName name="지힌VI1" localSheetId="5">#REF!</definedName>
    <definedName name="지힌VI1">#REF!</definedName>
    <definedName name="지힌VI2" localSheetId="5">#REF!</definedName>
    <definedName name="지힌VI2">#REF!</definedName>
    <definedName name="지힌VI3" localSheetId="5">#REF!</definedName>
    <definedName name="지힌VI3">#REF!</definedName>
    <definedName name="지힌VI4" localSheetId="5">#REF!</definedName>
    <definedName name="지힌VI4">#REF!</definedName>
    <definedName name="지힌vi5" localSheetId="5">#REF!</definedName>
    <definedName name="지힌vi5">#REF!</definedName>
    <definedName name="직1CO" localSheetId="5">#REF!</definedName>
    <definedName name="직1CO">#REF!</definedName>
    <definedName name="직N" localSheetId="5">#REF!</definedName>
    <definedName name="직N">#REF!</definedName>
    <definedName name="직각주차장" localSheetId="5">#REF!</definedName>
    <definedName name="직각주차장">#REF!</definedName>
    <definedName name="직경" localSheetId="5">#REF!</definedName>
    <definedName name="직경">#REF!</definedName>
    <definedName name="직공" localSheetId="5">#REF!</definedName>
    <definedName name="직공">#REF!</definedName>
    <definedName name="직관" localSheetId="5">#REF!</definedName>
    <definedName name="직관">#REF!</definedName>
    <definedName name="직관.J" localSheetId="5">#REF!</definedName>
    <definedName name="직관.J">#REF!</definedName>
    <definedName name="직관.M" localSheetId="5">#REF!</definedName>
    <definedName name="직관.M">#REF!</definedName>
    <definedName name="직관내역끝" localSheetId="5">#REF!</definedName>
    <definedName name="직관내역끝">#REF!</definedName>
    <definedName name="직관수량" localSheetId="5">#REF!</definedName>
    <definedName name="직관수량">#REF!</definedName>
    <definedName name="직노" localSheetId="5">#REF!</definedName>
    <definedName name="직노">#REF!</definedName>
    <definedName name="직노2" localSheetId="5">#REF!</definedName>
    <definedName name="직노2">#REF!</definedName>
    <definedName name="직노3" localSheetId="5">#REF!</definedName>
    <definedName name="직노3">#REF!</definedName>
    <definedName name="직노비" localSheetId="5">#REF!</definedName>
    <definedName name="직노비">#REF!</definedName>
    <definedName name="직매54P" hidden="1">{#N/A,#N/A,TRUE,"토적및재료집계";#N/A,#N/A,TRUE,"토적및재료집계";#N/A,#N/A,TRUE,"단위량"}</definedName>
    <definedName name="직법" localSheetId="5">#REF!</definedName>
    <definedName name="직법">#REF!</definedName>
    <definedName name="직산내역" localSheetId="5">BlankMacro1</definedName>
    <definedName name="직산내역">BlankMacro1</definedName>
    <definedName name="직영비" localSheetId="5">#REF!</definedName>
    <definedName name="직영비">#REF!</definedName>
    <definedName name="직재" localSheetId="5">#REF!</definedName>
    <definedName name="직재">#REF!</definedName>
    <definedName name="직재비" localSheetId="5">#REF!</definedName>
    <definedName name="직재비">#REF!</definedName>
    <definedName name="직접1000" localSheetId="5">#REF!</definedName>
    <definedName name="직접1000">#REF!</definedName>
    <definedName name="직접1050" localSheetId="5">#REF!</definedName>
    <definedName name="직접1050">#REF!</definedName>
    <definedName name="직접1100" localSheetId="5">#REF!</definedName>
    <definedName name="직접1100">#REF!</definedName>
    <definedName name="직접1150" localSheetId="5">#REF!</definedName>
    <definedName name="직접1150">#REF!</definedName>
    <definedName name="직접1200" localSheetId="5">#REF!</definedName>
    <definedName name="직접1200">#REF!</definedName>
    <definedName name="직접1250" localSheetId="5">#REF!</definedName>
    <definedName name="직접1250">#REF!</definedName>
    <definedName name="직접1300" localSheetId="5">#REF!</definedName>
    <definedName name="직접1300">#REF!</definedName>
    <definedName name="직접1350" localSheetId="5">#REF!</definedName>
    <definedName name="직접1350">#REF!</definedName>
    <definedName name="직접1400" localSheetId="5">#REF!</definedName>
    <definedName name="직접1400">#REF!</definedName>
    <definedName name="직접1450" localSheetId="5">#REF!</definedName>
    <definedName name="직접1450">#REF!</definedName>
    <definedName name="직접1500" localSheetId="5">#REF!</definedName>
    <definedName name="직접1500">#REF!</definedName>
    <definedName name="직접300" localSheetId="5">#REF!</definedName>
    <definedName name="직접300">#REF!</definedName>
    <definedName name="직접350" localSheetId="5">#REF!</definedName>
    <definedName name="직접350">#REF!</definedName>
    <definedName name="직접400" localSheetId="5">#REF!</definedName>
    <definedName name="직접400">#REF!</definedName>
    <definedName name="직접500" localSheetId="5">#REF!</definedName>
    <definedName name="직접500">#REF!</definedName>
    <definedName name="직접550" localSheetId="5">#REF!</definedName>
    <definedName name="직접550">#REF!</definedName>
    <definedName name="직접650" localSheetId="5">#REF!</definedName>
    <definedName name="직접650">#REF!</definedName>
    <definedName name="직접750" localSheetId="5">#REF!</definedName>
    <definedName name="직접750">#REF!</definedName>
    <definedName name="직접800" localSheetId="5">#REF!</definedName>
    <definedName name="직접800">#REF!</definedName>
    <definedName name="직접850" localSheetId="5">#REF!</definedName>
    <definedName name="직접850">#REF!</definedName>
    <definedName name="직접900" localSheetId="5">#REF!</definedName>
    <definedName name="직접900">#REF!</definedName>
    <definedName name="직접950" localSheetId="5">#REF!</definedName>
    <definedName name="직접950">#REF!</definedName>
    <definedName name="직접경비" localSheetId="5">#REF!</definedName>
    <definedName name="직접경비">#REF!</definedName>
    <definedName name="직접공사비" localSheetId="5">#REF!</definedName>
    <definedName name="직접공사비">#REF!</definedName>
    <definedName name="직접노무비" localSheetId="5">#REF!</definedName>
    <definedName name="직접노무비">#REF!</definedName>
    <definedName name="직접노무비요율" localSheetId="5">#REF!</definedName>
    <definedName name="직접노무비요율">#REF!</definedName>
    <definedName name="직접노무비합계" localSheetId="5">#REF!</definedName>
    <definedName name="직접노무비합계">#REF!</definedName>
    <definedName name="직접인건비" localSheetId="5">#REF!</definedName>
    <definedName name="직접인건비">#REF!</definedName>
    <definedName name="直接人件費" localSheetId="5">#REF!</definedName>
    <definedName name="直接人件費">#REF!</definedName>
    <definedName name="직접재료비" localSheetId="5">#REF!</definedName>
    <definedName name="직접재료비">#REF!</definedName>
    <definedName name="직접재료비합" localSheetId="5">#REF!</definedName>
    <definedName name="직접재료비합">#REF!</definedName>
    <definedName name="직종" localSheetId="5">#REF!</definedName>
    <definedName name="직종">#REF!</definedName>
    <definedName name="직종번호" localSheetId="5">#REF!</definedName>
    <definedName name="직종번호">#REF!</definedName>
    <definedName name="진" localSheetId="5">#REF!</definedName>
    <definedName name="진">#REF!</definedName>
    <definedName name="진공흡입준설차계" localSheetId="5">#REF!</definedName>
    <definedName name="진공흡입준설차계">#REF!</definedName>
    <definedName name="진달래" localSheetId="5">#REF!</definedName>
    <definedName name="진달래">#REF!</definedName>
    <definedName name="진달래H0.6" localSheetId="5">#REF!</definedName>
    <definedName name="진달래H0.6">#REF!</definedName>
    <definedName name="진달래중량">ROUND((4/3*3.14*(0.075*0.075*0.075))*(1200*0.9),2)</definedName>
    <definedName name="진동" localSheetId="5">#REF!</definedName>
    <definedName name="진동">#REF!</definedName>
    <definedName name="진동_파일_햄머" localSheetId="5">#REF!</definedName>
    <definedName name="진동_파일_햄머">#REF!</definedName>
    <definedName name="진동2" localSheetId="5">#REF!</definedName>
    <definedName name="진동2">#REF!</definedName>
    <definedName name="진동3" localSheetId="5">#REF!</definedName>
    <definedName name="진동3">#REF!</definedName>
    <definedName name="진동로라노무비" localSheetId="5">#REF!</definedName>
    <definedName name="진동로라노무비">#REF!</definedName>
    <definedName name="진동로울러_자주식_2.5TON" localSheetId="5">#REF!</definedName>
    <definedName name="진동로울러_자주식_2.5TON">#REF!</definedName>
    <definedName name="진동로울러0.7.노무비" localSheetId="5">#REF!</definedName>
    <definedName name="진동로울러0.7.노무비">#REF!</definedName>
    <definedName name="진동로울러0.7.재료비" localSheetId="5">#REF!</definedName>
    <definedName name="진동로울러0.7.재료비">#REF!</definedName>
    <definedName name="진동로울러0.7경비" localSheetId="5">#REF!</definedName>
    <definedName name="진동로울러0.7경비">#REF!</definedName>
    <definedName name="진동로울러0.7계" localSheetId="5">#REF!</definedName>
    <definedName name="진동로울러0.7계">#REF!</definedName>
    <definedName name="진동로울러0.7노무비" localSheetId="5">#REF!</definedName>
    <definedName name="진동로울러0.7노무비">#REF!</definedName>
    <definedName name="진동로울러0.7재료비" localSheetId="5">#REF!</definedName>
    <definedName name="진동로울러0.7재료비">#REF!</definedName>
    <definedName name="진동로울러10경비" localSheetId="5">#REF!</definedName>
    <definedName name="진동로울러10경비">#REF!</definedName>
    <definedName name="진동로울러10노무비" localSheetId="5">#REF!</definedName>
    <definedName name="진동로울러10노무비">#REF!</definedName>
    <definedName name="진동로울러10재료비" localSheetId="5">#REF!</definedName>
    <definedName name="진동로울러10재료비">#REF!</definedName>
    <definedName name="진동로울러2.5경비" localSheetId="5">#REF!</definedName>
    <definedName name="진동로울러2.5경비">#REF!</definedName>
    <definedName name="진동로울러2.5계" localSheetId="5">#REF!</definedName>
    <definedName name="진동로울러2.5계">#REF!</definedName>
    <definedName name="진동로울러2.5노무비" localSheetId="5">#REF!</definedName>
    <definedName name="진동로울러2.5노무비">#REF!</definedName>
    <definedName name="진동로울러2.5재료비" localSheetId="5">#REF!</definedName>
    <definedName name="진동로울러2.5재료비">#REF!</definedName>
    <definedName name="진동로울러견인식1경비" localSheetId="5">#REF!</definedName>
    <definedName name="진동로울러견인식1경비">#REF!</definedName>
    <definedName name="진동로울러견인식1계" localSheetId="5">#REF!</definedName>
    <definedName name="진동로울러견인식1계">#REF!</definedName>
    <definedName name="진동로울러견인식1노무비" localSheetId="5">#REF!</definedName>
    <definedName name="진동로울러견인식1노무비">#REF!</definedName>
    <definedName name="진동로울러견인식1재료비" localSheetId="5">#REF!</definedName>
    <definedName name="진동로울러견인식1재료비">#REF!</definedName>
    <definedName name="진동로울러자주식10경비" localSheetId="5">#REF!</definedName>
    <definedName name="진동로울러자주식10경비">#REF!</definedName>
    <definedName name="진동로울러자주식10계" localSheetId="5">#REF!</definedName>
    <definedName name="진동로울러자주식10계">#REF!</definedName>
    <definedName name="진동로울러자주식10노무비" localSheetId="5">#REF!</definedName>
    <definedName name="진동로울러자주식10노무비">#REF!</definedName>
    <definedName name="진동로울러자주식10재료비" localSheetId="5">#REF!</definedName>
    <definedName name="진동로울러자주식10재료비">#REF!</definedName>
    <definedName name="진동로울러자주식2.5경비" localSheetId="5">#REF!</definedName>
    <definedName name="진동로울러자주식2.5경비">#REF!</definedName>
    <definedName name="진동로울러자주식2.5계" localSheetId="5">#REF!</definedName>
    <definedName name="진동로울러자주식2.5계">#REF!</definedName>
    <definedName name="진동로울러자주식2.5노무비" localSheetId="5">#REF!</definedName>
    <definedName name="진동로울러자주식2.5노무비">#REF!</definedName>
    <definedName name="진동로울러자주식2.5재료비" localSheetId="5">#REF!</definedName>
    <definedName name="진동로울러자주식2.5재료비">#REF!</definedName>
    <definedName name="진동로울러자주식4.4계" localSheetId="5">#REF!</definedName>
    <definedName name="진동로울러자주식4.4계">#REF!</definedName>
    <definedName name="진동로울러자주식6경비" localSheetId="5">#REF!</definedName>
    <definedName name="진동로울러자주식6경비">#REF!</definedName>
    <definedName name="진동로울러자주식6계" localSheetId="5">#REF!</definedName>
    <definedName name="진동로울러자주식6계">#REF!</definedName>
    <definedName name="진동로울러자주식6노무비" localSheetId="5">#REF!</definedName>
    <definedName name="진동로울러자주식6노무비">#REF!</definedName>
    <definedName name="진동로울러자주식6재료비" localSheetId="5">#REF!</definedName>
    <definedName name="진동로울러자주식6재료비">#REF!</definedName>
    <definedName name="진동롤라경" localSheetId="5">#REF!</definedName>
    <definedName name="진동롤라경">#REF!</definedName>
    <definedName name="진동롤라경비" localSheetId="5">#REF!</definedName>
    <definedName name="진동롤라경비">#REF!</definedName>
    <definedName name="진동롤라노무" localSheetId="5">#REF!</definedName>
    <definedName name="진동롤라노무">#REF!</definedName>
    <definedName name="진동롤라재료" localSheetId="5">#REF!</definedName>
    <definedName name="진동롤라재료">#REF!</definedName>
    <definedName name="진동롤라재료비" localSheetId="5">#REF!</definedName>
    <definedName name="진동롤라재료비">#REF!</definedName>
    <definedName name="진동롤러" localSheetId="5">#REF!</definedName>
    <definedName name="진동롤러">#REF!</definedName>
    <definedName name="진동파일햄머30계" localSheetId="5">#REF!</definedName>
    <definedName name="진동파일햄머30계">#REF!</definedName>
    <definedName name="진동파일햄머30노무비" localSheetId="5">#REF!</definedName>
    <definedName name="진동파일햄머30노무비">#REF!</definedName>
    <definedName name="진동파일햄머30재료비" localSheetId="5">#REF!</definedName>
    <definedName name="진동파일햄머30재료비">#REF!</definedName>
    <definedName name="진동파일햄머40경비" localSheetId="5">#REF!</definedName>
    <definedName name="진동파일햄머40경비">#REF!</definedName>
    <definedName name="진동파일햄머40계" localSheetId="5">#REF!</definedName>
    <definedName name="진동파일햄머40계">#REF!</definedName>
    <definedName name="진동파일햄머40노무비" localSheetId="5">#REF!</definedName>
    <definedName name="진동파일햄머40노무비">#REF!</definedName>
    <definedName name="진동파일햄머40재료비" localSheetId="5">#REF!</definedName>
    <definedName name="진동파일햄머40재료비">#REF!</definedName>
    <definedName name="진동파일햄머45경비" localSheetId="5">#REF!</definedName>
    <definedName name="진동파일햄머45경비">#REF!</definedName>
    <definedName name="진동파일햄머45계" localSheetId="5">#REF!</definedName>
    <definedName name="진동파일햄머45계">#REF!</definedName>
    <definedName name="진동파일햄머45노무비" localSheetId="5">#REF!</definedName>
    <definedName name="진동파일햄머45노무비">#REF!</definedName>
    <definedName name="진동파일햄머45재료비" localSheetId="5">#REF!</definedName>
    <definedName name="진동파일햄머45재료비">#REF!</definedName>
    <definedName name="진동파일햄머60경비" localSheetId="5">#REF!</definedName>
    <definedName name="진동파일햄머60경비">#REF!</definedName>
    <definedName name="진동파일햄머60계" localSheetId="5">#REF!</definedName>
    <definedName name="진동파일햄머60계">#REF!</definedName>
    <definedName name="진동파일햄머60노무비" localSheetId="5">#REF!</definedName>
    <definedName name="진동파일햄머60노무비">#REF!</definedName>
    <definedName name="진동파일햄머60재료비" localSheetId="5">#REF!</definedName>
    <definedName name="진동파일햄머60재료비">#REF!</definedName>
    <definedName name="진만" localSheetId="5">#REF!</definedName>
    <definedName name="진만">#REF!</definedName>
    <definedName name="진상" localSheetId="5">#REF!</definedName>
    <definedName name="진상">#REF!</definedName>
    <definedName name="진석" localSheetId="5">#REF!,#REF!</definedName>
    <definedName name="진석">#REF!,#REF!</definedName>
    <definedName name="진성" localSheetId="5">BlankMacro1</definedName>
    <definedName name="진성">BlankMacro1</definedName>
    <definedName name="진성초등" localSheetId="5">BlankMacro1</definedName>
    <definedName name="진성초등">BlankMacro1</definedName>
    <definedName name="진수" localSheetId="5">BLCH</definedName>
    <definedName name="진수">BLCH</definedName>
    <definedName name="진영" localSheetId="5">#REF!</definedName>
    <definedName name="진영">#REF!</definedName>
    <definedName name="진입" localSheetId="5">#REF!</definedName>
    <definedName name="진입">#REF!</definedName>
    <definedName name="진입로개소별명세" localSheetId="5">#REF!</definedName>
    <definedName name="진입로개소별명세">#REF!</definedName>
    <definedName name="진짜원가" localSheetId="5">#REF!</definedName>
    <definedName name="진짜원가">#REF!</definedName>
    <definedName name="질의답변적용" localSheetId="5">BlankMacro1</definedName>
    <definedName name="질의답변적용">BlankMacro1</definedName>
    <definedName name="집" localSheetId="5">#REF!</definedName>
    <definedName name="집">#REF!</definedName>
    <definedName name="집1" localSheetId="5">BlankMacro1</definedName>
    <definedName name="집1">BlankMacro1</definedName>
    <definedName name="집게표" localSheetId="5">#REF!</definedName>
    <definedName name="집게표">#REF!</definedName>
    <definedName name="집계">[51]집!$A$3:$O$1691</definedName>
    <definedName name="집계." localSheetId="5">#REF!</definedName>
    <definedName name="집계.">#REF!</definedName>
    <definedName name="집계1" localSheetId="5">#REF!</definedName>
    <definedName name="집계1">#REF!</definedName>
    <definedName name="집계2" localSheetId="5">#REF!</definedName>
    <definedName name="집계2">#REF!</definedName>
    <definedName name="집계3"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집계경비" localSheetId="5">#REF!,#REF!,#REF!</definedName>
    <definedName name="집계경비">#REF!,#REF!,#REF!</definedName>
    <definedName name="집계노무" localSheetId="5">#REF!,#REF!,#REF!</definedName>
    <definedName name="집계노무">#REF!,#REF!,#REF!</definedName>
    <definedName name="집계서" localSheetId="5">BlankMacro1</definedName>
    <definedName name="집계서">BlankMacro1</definedName>
    <definedName name="집계역티" localSheetId="5">BlankMacro1</definedName>
    <definedName name="집계역티">BlankMacro1</definedName>
    <definedName name="집계재료" localSheetId="5">#REF!,#REF!,#REF!</definedName>
    <definedName name="집계재료">#REF!,#REF!,#REF!</definedName>
    <definedName name="집계표" localSheetId="5">#REF!</definedName>
    <definedName name="집계표">#REF!</definedName>
    <definedName name="집계표1" localSheetId="5">#REF!</definedName>
    <definedName name="집계표1">#REF!</definedName>
    <definedName name="집계표111" localSheetId="5">#REF!</definedName>
    <definedName name="집계표111">#REF!</definedName>
    <definedName name="집계표12" localSheetId="5">BlankMacro1</definedName>
    <definedName name="집계표12">BlankMacro1</definedName>
    <definedName name="집계표2" localSheetId="5">#REF!</definedName>
    <definedName name="집계표2">#REF!</definedName>
    <definedName name="집계표3" localSheetId="5">#REF!</definedName>
    <definedName name="집계표3">#REF!</definedName>
    <definedName name="집계표4" localSheetId="5">#REF!</definedName>
    <definedName name="집계표4">#REF!</definedName>
    <definedName name="집계표5" localSheetId="5">#REF!</definedName>
    <definedName name="집계표5">#REF!</definedName>
    <definedName name="집계표8" localSheetId="5">#REF!</definedName>
    <definedName name="집계표8">#REF!</definedName>
    <definedName name="집계합계" localSheetId="5">#REF!,#REF!,#REF!</definedName>
    <definedName name="집계합계">#REF!,#REF!,#REF!</definedName>
    <definedName name="집수" localSheetId="5">#REF!</definedName>
    <definedName name="집수">#REF!</definedName>
    <definedName name="집수거현황" localSheetId="5">ErrorHandler_1</definedName>
    <definedName name="집수거현황">ErrorHandler_1</definedName>
    <definedName name="집수구" localSheetId="5">#REF!</definedName>
    <definedName name="집수구">#REF!</definedName>
    <definedName name="집수정" localSheetId="5" hidden="1">#REF!</definedName>
    <definedName name="집수정" hidden="1">#REF!</definedName>
    <definedName name="집수정_수량산출" localSheetId="5">#REF!</definedName>
    <definedName name="집수정_수량산출">#REF!</definedName>
    <definedName name="집수정T1" localSheetId="5">#REF!</definedName>
    <definedName name="집수정T1">#REF!</definedName>
    <definedName name="집수정공" localSheetId="5">BlankMacro1</definedName>
    <definedName name="집수정공">BlankMacro1</definedName>
    <definedName name="집수정관경" localSheetId="5">#REF!</definedName>
    <definedName name="집수정관경">#REF!</definedName>
    <definedName name="집수정규격" localSheetId="5">#REF!</definedName>
    <definedName name="집수정규격">#REF!</definedName>
    <definedName name="집수정단" localSheetId="5">#REF!</definedName>
    <definedName name="집수정단">#REF!</definedName>
    <definedName name="집수정단위" hidden="1">{#N/A,#N/A,FALSE,"골재소요량";#N/A,#N/A,FALSE,"골재소요량"}</definedName>
    <definedName name="집수정단위수량_건설교통부" localSheetId="5">#REF!</definedName>
    <definedName name="집수정단위수량_건설교통부">#REF!</definedName>
    <definedName name="집수정단위수량깍기부" localSheetId="5">BlankMacro1</definedName>
    <definedName name="집수정단위수량깍기부">BlankMacro1</definedName>
    <definedName name="집수정단위수량표_강원도" localSheetId="5">#REF!</definedName>
    <definedName name="집수정단위수량표_강원도">#REF!</definedName>
    <definedName name="집수정수" localSheetId="5">#REF!</definedName>
    <definedName name="집수정수">#REF!</definedName>
    <definedName name="집수정수량" localSheetId="5">#REF!</definedName>
    <definedName name="집수정수량">#REF!</definedName>
    <definedName name="집수정수량1" localSheetId="5">#REF!</definedName>
    <definedName name="집수정수량1">#REF!</definedName>
    <definedName name="집수정수량산출" localSheetId="5">#REF!</definedName>
    <definedName name="집수정수량산출">#REF!</definedName>
    <definedName name="집수정수량산출조서" localSheetId="5">BlankMacro1</definedName>
    <definedName name="집수정수량산출조서">BlankMacro1</definedName>
    <definedName name="집수정수량집계표" localSheetId="5">#REF!</definedName>
    <definedName name="집수정수량집계표">#REF!</definedName>
    <definedName name="집수정연장산출" localSheetId="5">#REF!</definedName>
    <definedName name="집수정연장산출">#REF!</definedName>
    <definedName name="집수정재료집계" localSheetId="5">#REF!</definedName>
    <definedName name="집수정재료집계">#REF!</definedName>
    <definedName name="집수정조서" hidden="1">{#N/A,#N/A,FALSE,"2~8번"}</definedName>
    <definedName name="집수정집계표" localSheetId="5">#REF!</definedName>
    <definedName name="집수정집계표">#REF!</definedName>
    <definedName name="집수정처파기" localSheetId="5">BlankMacro1</definedName>
    <definedName name="집수정처파기">BlankMacro1</definedName>
    <definedName name="집수정토공" localSheetId="5" hidden="1">#REF!</definedName>
    <definedName name="집수정토공" hidden="1">#REF!</definedName>
    <definedName name="집수정토공집계" localSheetId="5">#REF!</definedName>
    <definedName name="집수정토공집계">#REF!</definedName>
    <definedName name="집행" hidden="1">{#N/A,#N/A,TRUE,"960318-1";#N/A,#N/A,TRUE,"960318-2";#N/A,#N/A,TRUE,"960318-3"}</definedName>
    <definedName name="집행품의" hidden="1">{#N/A,#N/A,TRUE,"960318-1";#N/A,#N/A,TRUE,"960318-2";#N/A,#N/A,TRUE,"960318-3"}</definedName>
    <definedName name="짜장" localSheetId="5">#REF!</definedName>
    <definedName name="짜장">#REF!</definedName>
    <definedName name="짜증" localSheetId="5">#REF!</definedName>
    <definedName name="짜증">#REF!</definedName>
    <definedName name="쪽재비" localSheetId="5">#REF!</definedName>
    <definedName name="쪽재비">#REF!</definedName>
    <definedName name="쪽재비노" localSheetId="5">#REF!</definedName>
    <definedName name="쪽재비노">#REF!</definedName>
    <definedName name="쪽재비재" localSheetId="5">#REF!</definedName>
    <definedName name="쪽재비재">#REF!</definedName>
    <definedName name="ㅊ" hidden="1">{#N/A,#N/A,TRUE,"총괄"}</definedName>
    <definedName name="ㅊ1" localSheetId="5">#REF!</definedName>
    <definedName name="ㅊ1">#REF!</definedName>
    <definedName name="ㅊ12" localSheetId="5">#REF!</definedName>
    <definedName name="ㅊ12">#REF!</definedName>
    <definedName name="ㅊ1555" localSheetId="5">#REF!</definedName>
    <definedName name="ㅊ1555">#REF!</definedName>
    <definedName name="ㅊ20" localSheetId="5">#REF!</definedName>
    <definedName name="ㅊ20">#REF!</definedName>
    <definedName name="ㅊ22" localSheetId="5">#REF!</definedName>
    <definedName name="ㅊ22">#REF!</definedName>
    <definedName name="ㅊ27" localSheetId="5">#REF!</definedName>
    <definedName name="ㅊ27">#REF!</definedName>
    <definedName name="ㅊ3030" localSheetId="5">#REF!</definedName>
    <definedName name="ㅊ3030">#REF!</definedName>
    <definedName name="ㅊ5" localSheetId="5">#REF!</definedName>
    <definedName name="ㅊ5">#REF!</definedName>
    <definedName name="ㅊ520" localSheetId="5">#REF!</definedName>
    <definedName name="ㅊ520">#REF!</definedName>
    <definedName name="ㅊ600" localSheetId="5">#REF!</definedName>
    <definedName name="ㅊ600">#REF!</definedName>
    <definedName name="ㅊ94" localSheetId="5">#REF!</definedName>
    <definedName name="ㅊ94">#REF!</definedName>
    <definedName name="ㅊ모" localSheetId="5">#REF!</definedName>
    <definedName name="ㅊ모">#REF!</definedName>
    <definedName name="ㅊㅅ" localSheetId="5">#REF!</definedName>
    <definedName name="ㅊㅅ">#REF!</definedName>
    <definedName name="ㅊㅇ" localSheetId="5">#REF!</definedName>
    <definedName name="ㅊㅇ">#REF!</definedName>
    <definedName name="ㅊㅇㅊㅇㅊ" localSheetId="5">#REF!</definedName>
    <definedName name="ㅊㅇㅊㅇㅊ">#REF!</definedName>
    <definedName name="ㅊㅇㅊㅇㅊㅇ" localSheetId="5">#REF!</definedName>
    <definedName name="ㅊㅇㅊㅇㅊㅇ">#REF!</definedName>
    <definedName name="ㅊㅊ" localSheetId="5">#REF!</definedName>
    <definedName name="ㅊㅊ">#REF!</definedName>
    <definedName name="ㅊㅊㅊ">{"Book1","부대-(표지판,데리,가드).xls","부대-(낙,차,중분대).xls"}</definedName>
    <definedName name="ㅊㅊㅊㅊ" localSheetId="5">#REF!</definedName>
    <definedName name="ㅊㅊㅊㅊ">#REF!</definedName>
    <definedName name="ㅊㅊㅊㅊㅊ" localSheetId="5">#REF!</definedName>
    <definedName name="ㅊㅊㅊㅊㅊ">#REF!</definedName>
    <definedName name="ㅊㅊㅊㅊㅊㅊㅊ" hidden="1">{#N/A,#N/A,FALSE,"배수2"}</definedName>
    <definedName name="ㅊㅌ" localSheetId="5">#REF!</definedName>
    <definedName name="ㅊㅌ">#REF!</definedName>
    <definedName name="ㅊㅌㅊㅊㅊ" localSheetId="5">BlankMacro1</definedName>
    <definedName name="ㅊㅌㅊㅊㅊ">BlankMacro1</definedName>
    <definedName name="ㅊㅌㅍ">{"Book1","물양장설계서991221.xls"}</definedName>
    <definedName name="ㅊㅍ" localSheetId="5">#REF!</definedName>
    <definedName name="ㅊㅍ">#REF!</definedName>
    <definedName name="ㅊㅍㅋㅌㅊㅋ" hidden="1">{#N/A,#N/A,FALSE,"운반시간"}</definedName>
    <definedName name="ㅊㅍㅋㅌㅍㅌ" hidden="1">{#N/A,#N/A,FALSE,"혼합골재"}</definedName>
    <definedName name="ㅊㅍㅍ푠" localSheetId="5">#REF!</definedName>
    <definedName name="ㅊㅍㅍ푠">#REF!</definedName>
    <definedName name="ㅊ퓸ㄴ" localSheetId="5">#REF!</definedName>
    <definedName name="ㅊ퓸ㄴ">#REF!</definedName>
    <definedName name="ㅊ퓿ㅍ" hidden="1">{#N/A,#N/A,FALSE,"혼합골재"}</definedName>
    <definedName name="ㅊ픁츝ㅊㅍ" localSheetId="5">#REF!</definedName>
    <definedName name="ㅊ픁츝ㅊㅍ">#REF!</definedName>
    <definedName name="ㅊㅎㄴ" localSheetId="5">BLCH</definedName>
    <definedName name="ㅊㅎㄴ">BLCH</definedName>
    <definedName name="ㅊㅎㅁㄴ" localSheetId="5">#REF!</definedName>
    <definedName name="ㅊㅎㅁㄴ">#REF!</definedName>
    <definedName name="차" localSheetId="5">#REF!</definedName>
    <definedName name="차">#REF!</definedName>
    <definedName name="차_선_도_색__집_계" localSheetId="5">#REF!</definedName>
    <definedName name="차_선_도_색__집_계">#REF!</definedName>
    <definedName name="차2" localSheetId="5">[0]!BlankMacro1</definedName>
    <definedName name="차2">[0]!BlankMacro1</definedName>
    <definedName name="차3" localSheetId="5">[0]!BlankMacro1</definedName>
    <definedName name="차3">[0]!BlankMacro1</definedName>
    <definedName name="차4" localSheetId="5">[0]!BlankMacro1</definedName>
    <definedName name="차4">[0]!BlankMacro1</definedName>
    <definedName name="차5" localSheetId="5">[0]!BlankMacro1</definedName>
    <definedName name="차5">[0]!BlankMacro1</definedName>
    <definedName name="차가" localSheetId="5">#REF!</definedName>
    <definedName name="차가">#REF!</definedName>
    <definedName name="차가차가" localSheetId="5">#REF!</definedName>
    <definedName name="차가차가">#REF!</definedName>
    <definedName name="차가차가차가" localSheetId="5">#REF!</definedName>
    <definedName name="차가차가차가">#REF!</definedName>
    <definedName name="차가차가차가차가" localSheetId="5">#REF!</definedName>
    <definedName name="차가차가차가차가">#REF!</definedName>
    <definedName name="차나" localSheetId="5">#REF!</definedName>
    <definedName name="차나">#REF!</definedName>
    <definedName name="차나차나" localSheetId="5">#REF!</definedName>
    <definedName name="차나차나">#REF!</definedName>
    <definedName name="차나차나차나" localSheetId="5">#REF!</definedName>
    <definedName name="차나차나차나">#REF!</definedName>
    <definedName name="차나차나차나차나" localSheetId="5">#REF!</definedName>
    <definedName name="차나차나차나차나">#REF!</definedName>
    <definedName name="차다" localSheetId="5">#REF!</definedName>
    <definedName name="차다">#REF!</definedName>
    <definedName name="차다차다" localSheetId="5">#REF!</definedName>
    <definedName name="차다차다">#REF!</definedName>
    <definedName name="차다차다차다" localSheetId="5">#REF!</definedName>
    <definedName name="차다차다차다">#REF!</definedName>
    <definedName name="차다차다차다차다" localSheetId="5">#REF!</definedName>
    <definedName name="차다차다차다차다">#REF!</definedName>
    <definedName name="차도1호갯수" localSheetId="5">#REF!</definedName>
    <definedName name="차도1호갯수">#REF!</definedName>
    <definedName name="차라" localSheetId="5">#REF!</definedName>
    <definedName name="차라">#REF!</definedName>
    <definedName name="차라차라" localSheetId="5">#REF!</definedName>
    <definedName name="차라차라">#REF!</definedName>
    <definedName name="차라차라차라" localSheetId="5">#REF!</definedName>
    <definedName name="차라차라차라">#REF!</definedName>
    <definedName name="차라차라차라차라" localSheetId="5">#REF!</definedName>
    <definedName name="차라차라차라차라">#REF!</definedName>
    <definedName name="차량가격" localSheetId="5">#REF!</definedName>
    <definedName name="차량가격">#REF!</definedName>
    <definedName name="차량충격방지시설" localSheetId="5" hidden="1">#REF!</definedName>
    <definedName name="차량충격방지시설" hidden="1">#REF!</definedName>
    <definedName name="차례">[0]!차례</definedName>
    <definedName name="차마" localSheetId="5">#REF!</definedName>
    <definedName name="차마">#REF!</definedName>
    <definedName name="차마차마" localSheetId="5">#REF!</definedName>
    <definedName name="차마차마">#REF!</definedName>
    <definedName name="차마차마차마" localSheetId="5">#REF!</definedName>
    <definedName name="차마차마차마">#REF!</definedName>
    <definedName name="차마차마차마차마" localSheetId="5">#REF!</definedName>
    <definedName name="차마차마차마차마">#REF!</definedName>
    <definedName name="차막이고" localSheetId="5">#REF!</definedName>
    <definedName name="차막이고">#REF!</definedName>
    <definedName name="차바" localSheetId="5">#REF!</definedName>
    <definedName name="차바">#REF!</definedName>
    <definedName name="차바차바" localSheetId="5">#REF!</definedName>
    <definedName name="차바차바">#REF!</definedName>
    <definedName name="차바차바차바" localSheetId="5">#REF!</definedName>
    <definedName name="차바차바차바">#REF!</definedName>
    <definedName name="차바차바차바차바" localSheetId="5">#REF!</definedName>
    <definedName name="차바차바차바차바">#REF!</definedName>
    <definedName name="차사" localSheetId="5">#REF!</definedName>
    <definedName name="차사">#REF!</definedName>
    <definedName name="차사차사" localSheetId="5">#REF!</definedName>
    <definedName name="차사차사">#REF!</definedName>
    <definedName name="차사차사차사" localSheetId="5">#REF!</definedName>
    <definedName name="차사차사차사">#REF!</definedName>
    <definedName name="차사차사차사차사" localSheetId="5">#REF!</definedName>
    <definedName name="차사차사차사차사">#REF!</definedName>
    <definedName name="차선" localSheetId="5">#REF!</definedName>
    <definedName name="차선">#REF!</definedName>
    <definedName name="차선내역서" hidden="1">{#N/A,#N/A,FALSE,"전력간선"}</definedName>
    <definedName name="차선단위4">{"Book1","지방도904호선외1개노선차선도색수량.xls","지방도904호외1개노선차선도색내역.xls"}</definedName>
    <definedName name="차선단위5" hidden="1">{#N/A,#N/A,FALSE,"포장단가"}</definedName>
    <definedName name="차선단위6" hidden="1">{#N/A,#N/A,FALSE,"포장단가"}</definedName>
    <definedName name="차선도" localSheetId="5">#REF!</definedName>
    <definedName name="차선도">#REF!</definedName>
    <definedName name="차선도색" localSheetId="5">#REF!</definedName>
    <definedName name="차선도색">#REF!</definedName>
    <definedName name="차선도색단위수량" localSheetId="5">#REF!</definedName>
    <definedName name="차선도색단위수량">#REF!</definedName>
    <definedName name="차선도색설치현황1" localSheetId="5">#REF!,#REF!,#REF!,#REF!,#REF!</definedName>
    <definedName name="차선도색설치현황1">#REF!,#REF!,#REF!,#REF!,#REF!</definedName>
    <definedName name="차선도색중앙선수량" localSheetId="5">#REF!</definedName>
    <definedName name="차선도색중앙선수량">#REF!</definedName>
    <definedName name="차선도색직각주차수량" localSheetId="5">#REF!</definedName>
    <definedName name="차선도색직각주차수량">#REF!</definedName>
    <definedName name="차선도색집계" localSheetId="5">#REF!</definedName>
    <definedName name="차선도색집계">#REF!</definedName>
    <definedName name="차선도색평행주차수량" localSheetId="5">#REF!</definedName>
    <definedName name="차선도색평행주차수량">#REF!</definedName>
    <definedName name="차선제거기경비" localSheetId="5">#REF!</definedName>
    <definedName name="차선제거기경비">#REF!</definedName>
    <definedName name="차선제거기계" localSheetId="5">#REF!</definedName>
    <definedName name="차선제거기계">#REF!</definedName>
    <definedName name="차선제거기인건비" localSheetId="5">#REF!</definedName>
    <definedName name="차선제거기인건비">#REF!</definedName>
    <definedName name="차선제거기재료비" localSheetId="5">#REF!</definedName>
    <definedName name="차선제거기재료비">#REF!</definedName>
    <definedName name="차선지우기" localSheetId="5">BlankMacro1</definedName>
    <definedName name="차선지우기">BlankMacro1</definedName>
    <definedName name="차수도급2" localSheetId="5">#REF!</definedName>
    <definedName name="차수도급2">#REF!</definedName>
    <definedName name="차수벽2.5수정" hidden="1">{#N/A,#N/A,FALSE,"배수1"}</definedName>
    <definedName name="차수벽높이" localSheetId="5">#REF!</definedName>
    <definedName name="차수벽높이">#REF!</definedName>
    <definedName name="차수벽두께" localSheetId="5">#REF!</definedName>
    <definedName name="차수벽두께">#REF!</definedName>
    <definedName name="차수별" localSheetId="5">#REF!</definedName>
    <definedName name="차수별">#REF!</definedName>
    <definedName name="차수별수량" localSheetId="5">#REF!</definedName>
    <definedName name="차수별수량">#REF!</definedName>
    <definedName name="차집" localSheetId="5">[0]!BlankMacro1</definedName>
    <definedName name="차집">[0]!BlankMacro1</definedName>
    <definedName name="차집관거단가" localSheetId="5">#REF!</definedName>
    <definedName name="차집관거단가">#REF!</definedName>
    <definedName name="차집관로" localSheetId="5">[0]!BlankMacro1</definedName>
    <definedName name="차집관로">[0]!BlankMacro1</definedName>
    <definedName name="차집관로일반" localSheetId="5">[0]!BlankMacro1</definedName>
    <definedName name="차집관로일반">[0]!BlankMacro1</definedName>
    <definedName name="차집관로토공" localSheetId="5">[0]!BlankMacro1</definedName>
    <definedName name="차집관로토공">[0]!BlankMacro1</definedName>
    <definedName name="차차" localSheetId="5" hidden="1">#REF!</definedName>
    <definedName name="차차" hidden="1">#REF!</definedName>
    <definedName name="차차차" localSheetId="5">#REF!</definedName>
    <definedName name="차차차">#REF!</definedName>
    <definedName name="차차차차" localSheetId="5">#REF!</definedName>
    <definedName name="차차차차">#REF!</definedName>
    <definedName name="착___암___공" localSheetId="5">#REF!</definedName>
    <definedName name="착___암___공">#REF!</definedName>
    <definedName name="착_암_기__주간" localSheetId="5">#REF!</definedName>
    <definedName name="착_암_기__주간">#REF!</definedName>
    <definedName name="착공" localSheetId="5">#REF!</definedName>
    <definedName name="착공">#REF!</definedName>
    <definedName name="착공계" localSheetId="5">#REF!</definedName>
    <definedName name="착공계">#REF!</definedName>
    <definedName name="착공기한" localSheetId="5">#REF!</definedName>
    <definedName name="착공기한">#REF!</definedName>
    <definedName name="착공년">#N/A</definedName>
    <definedName name="착공년월일" localSheetId="5">#REF!</definedName>
    <definedName name="착공년월일">#REF!</definedName>
    <definedName name="착공다시" localSheetId="5">#REF!</definedName>
    <definedName name="착공다시">#REF!</definedName>
    <definedName name="착공월" localSheetId="5">#REF!</definedName>
    <definedName name="착공월">#REF!</definedName>
    <definedName name="착공일" localSheetId="5">#REF!</definedName>
    <definedName name="착공일">#REF!</definedName>
    <definedName name="착암" localSheetId="5">#REF!</definedName>
    <definedName name="착암">#REF!</definedName>
    <definedName name="착암공" localSheetId="5">#REF!</definedName>
    <definedName name="착암공">#REF!</definedName>
    <definedName name="착암공001" localSheetId="5">#REF!</definedName>
    <definedName name="착암공001">#REF!</definedName>
    <definedName name="착암공002" localSheetId="5">#REF!</definedName>
    <definedName name="착암공002">#REF!</definedName>
    <definedName name="착암공011" localSheetId="5">#REF!</definedName>
    <definedName name="착암공011">#REF!</definedName>
    <definedName name="착암공012" localSheetId="5">#REF!</definedName>
    <definedName name="착암공012">#REF!</definedName>
    <definedName name="착암공982" localSheetId="5">#REF!</definedName>
    <definedName name="착암공982">#REF!</definedName>
    <definedName name="착암공991" localSheetId="5">#REF!</definedName>
    <definedName name="착암공991">#REF!</definedName>
    <definedName name="착암공992" localSheetId="5">#REF!</definedName>
    <definedName name="착암공992">#REF!</definedName>
    <definedName name="착암기경비" localSheetId="5">#REF!</definedName>
    <definedName name="착암기경비">#REF!</definedName>
    <definedName name="착암기계" localSheetId="5">#REF!</definedName>
    <definedName name="착암기계">#REF!</definedName>
    <definedName name="착암기노무비" localSheetId="5">#REF!</definedName>
    <definedName name="착암기노무비">#REF!</definedName>
    <definedName name="착암기재료비" localSheetId="5">#REF!</definedName>
    <definedName name="착암기재료비">#REF!</definedName>
    <definedName name="착오" localSheetId="5">BlankMacro1</definedName>
    <definedName name="착오">BlankMacro1</definedName>
    <definedName name="착정" localSheetId="5">#REF!</definedName>
    <definedName name="착정">#REF!</definedName>
    <definedName name="착정심도" localSheetId="5">#REF!</definedName>
    <definedName name="착정심도">#REF!</definedName>
    <definedName name="찬선규제" localSheetId="5">#REF!</definedName>
    <definedName name="찬선규제">#REF!</definedName>
    <definedName name="찰샇기" localSheetId="5" hidden="1">#REF!</definedName>
    <definedName name="찰샇기" hidden="1">#REF!</definedName>
    <definedName name="찰쌓기석축단위수량" localSheetId="5">#REF!</definedName>
    <definedName name="찰쌓기석축단위수량">#REF!</definedName>
    <definedName name="참고BOX철근수량집계" localSheetId="5">#REF!</definedName>
    <definedName name="참고BOX철근수량집계">#REF!</definedName>
    <definedName name="참고용" localSheetId="5">#REF!</definedName>
    <definedName name="참고용">#REF!</definedName>
    <definedName name="참조" localSheetId="5">#REF!</definedName>
    <definedName name="참조">#REF!</definedName>
    <definedName name="참조2" localSheetId="5">#REF!</definedName>
    <definedName name="참조2">#REF!</definedName>
    <definedName name="참조여부" localSheetId="5">#REF!</definedName>
    <definedName name="참조여부">#REF!</definedName>
    <definedName name="창" localSheetId="5">#REF!</definedName>
    <definedName name="창">#REF!</definedName>
    <definedName name="창고경" localSheetId="5">#REF!</definedName>
    <definedName name="창고경">#REF!</definedName>
    <definedName name="창고노" localSheetId="5">#REF!</definedName>
    <definedName name="창고노">#REF!</definedName>
    <definedName name="창고재" localSheetId="5">#REF!</definedName>
    <definedName name="창고재">#REF!</definedName>
    <definedName name="창공" localSheetId="5">#REF!</definedName>
    <definedName name="창공">#REF!</definedName>
    <definedName name="창원" localSheetId="5">BlankMacro1</definedName>
    <definedName name="창원">BlankMacro1</definedName>
    <definedName name="창포노" localSheetId="5">#REF!</definedName>
    <definedName name="창포노">#REF!</definedName>
    <definedName name="창포재" localSheetId="5">#REF!</definedName>
    <definedName name="창포재">#REF!</definedName>
    <definedName name="창호" localSheetId="5">#REF!</definedName>
    <definedName name="창호">#REF!</definedName>
    <definedName name="창호1" localSheetId="5">#REF!</definedName>
    <definedName name="창호1">#REF!</definedName>
    <definedName name="창호2" localSheetId="5">#REF!</definedName>
    <definedName name="창호2">#REF!</definedName>
    <definedName name="창호3" localSheetId="5">#REF!</definedName>
    <definedName name="창호3">#REF!</definedName>
    <definedName name="창호경비" localSheetId="5">#REF!</definedName>
    <definedName name="창호경비">#REF!</definedName>
    <definedName name="창호공사" localSheetId="5">#REF!</definedName>
    <definedName name="창호공사">#REF!</definedName>
    <definedName name="창호노" localSheetId="5">#REF!</definedName>
    <definedName name="창호노">#REF!</definedName>
    <definedName name="창호노무" localSheetId="5">#REF!</definedName>
    <definedName name="창호노무">#REF!</definedName>
    <definedName name="창호목공" localSheetId="5">#REF!</definedName>
    <definedName name="창호목공">#REF!</definedName>
    <definedName name="창호목공001" localSheetId="5">#REF!</definedName>
    <definedName name="창호목공001">#REF!</definedName>
    <definedName name="창호목공002" localSheetId="5">#REF!</definedName>
    <definedName name="창호목공002">#REF!</definedName>
    <definedName name="창호목공011" localSheetId="5">#REF!</definedName>
    <definedName name="창호목공011">#REF!</definedName>
    <definedName name="창호목공012" localSheetId="5">#REF!</definedName>
    <definedName name="창호목공012">#REF!</definedName>
    <definedName name="창호목공982" localSheetId="5">#REF!</definedName>
    <definedName name="창호목공982">#REF!</definedName>
    <definedName name="창호목공991" localSheetId="5">#REF!</definedName>
    <definedName name="창호목공991">#REF!</definedName>
    <definedName name="창호목공992" localSheetId="5">#REF!</definedName>
    <definedName name="창호목공992">#REF!</definedName>
    <definedName name="창호소계" localSheetId="5">#REF!</definedName>
    <definedName name="창호소계">#REF!</definedName>
    <definedName name="창호재" localSheetId="5">#REF!</definedName>
    <definedName name="창호재">#REF!</definedName>
    <definedName name="창호재료" localSheetId="5">#REF!</definedName>
    <definedName name="창호재료">#REF!</definedName>
    <definedName name="찾는지시번호" localSheetId="5">#REF!</definedName>
    <definedName name="찾는지시번호">#REF!</definedName>
    <definedName name="찾은값" localSheetId="5">#REF!</definedName>
    <definedName name="찾은값">#REF!</definedName>
    <definedName name="채움그라우팅" localSheetId="5">#REF!</definedName>
    <definedName name="채움그라우팅">#REF!</definedName>
    <definedName name="책연1" localSheetId="5">#REF!</definedName>
    <definedName name="책연1">#REF!</definedName>
    <definedName name="책연2" localSheetId="5">#REF!</definedName>
    <definedName name="책연2">#REF!</definedName>
    <definedName name="책임연" localSheetId="5">#REF!</definedName>
    <definedName name="책임연">#REF!</definedName>
    <definedName name="책임연구원" localSheetId="5">#REF!</definedName>
    <definedName name="책임연구원">#REF!</definedName>
    <definedName name="책임연구원공정" localSheetId="5">#REF!</definedName>
    <definedName name="책임연구원공정">#REF!</definedName>
    <definedName name="챠01" localSheetId="5">#REF!</definedName>
    <definedName name="챠01">#REF!</definedName>
    <definedName name="챠02" localSheetId="5">#REF!</definedName>
    <definedName name="챠02">#REF!</definedName>
    <definedName name="챠트4" localSheetId="5">[4]산정표!#REF!</definedName>
    <definedName name="챠트4">[4]산정표!#REF!</definedName>
    <definedName name="챠트소스날짜" localSheetId="5">OFFSET(#REF!,1,0,COUNTA(#REF!)-2,1)</definedName>
    <definedName name="챠트소스날짜">OFFSET(#REF!,1,0,COUNTA(#REF!)-2,1)</definedName>
    <definedName name="챠트소스범위" localSheetId="5">OFFSET(#REF!,1,0,COUNTA(#REF!)-2,2)</definedName>
    <definedName name="챠트소스범위">OFFSET(#REF!,1,0,COUNTA(#REF!)-2,2)</definedName>
    <definedName name="챠트소스지수율" localSheetId="5">OFFSET(#REF!,1,1,COUNTA(#REF!)-1,1)</definedName>
    <definedName name="챠트소스지수율">OFFSET(#REF!,1,1,COUNTA(#REF!)-1,1)</definedName>
    <definedName name="처리부서" localSheetId="5">#REF!</definedName>
    <definedName name="처리부서">#REF!</definedName>
    <definedName name="처리비" localSheetId="5">#REF!</definedName>
    <definedName name="처리비">#REF!</definedName>
    <definedName name="처얼근" localSheetId="5">#REF!</definedName>
    <definedName name="처얼근">#REF!</definedName>
    <definedName name="처음" localSheetId="5">#REF!</definedName>
    <definedName name="처음">#REF!</definedName>
    <definedName name="천">#N/A</definedName>
    <definedName name="천공간격" localSheetId="5">#REF!</definedName>
    <definedName name="천공간격">#REF!</definedName>
    <definedName name="천공집계" localSheetId="5">BlankMacro1</definedName>
    <definedName name="천공집계">BlankMacro1</definedName>
    <definedName name="천사" hidden="1">{"'용역비'!$A$4:$C$8"}</definedName>
    <definedName name="천안토공_토공_List" localSheetId="5">#REF!</definedName>
    <definedName name="천안토공_토공_List">#REF!</definedName>
    <definedName name="천연공사갑지" localSheetId="5" hidden="1">#REF!</definedName>
    <definedName name="천연공사갑지" hidden="1">#REF!</definedName>
    <definedName name="천정수장공사" localSheetId="5">#REF!</definedName>
    <definedName name="천정수장공사">#REF!</definedName>
    <definedName name="천호" localSheetId="5">#REF!</definedName>
    <definedName name="천호">#REF!</definedName>
    <definedName name="천호대비" localSheetId="5">#REF!</definedName>
    <definedName name="천호대비">#REF!</definedName>
    <definedName name="철" localSheetId="5">#REF!</definedName>
    <definedName name="철">#REF!</definedName>
    <definedName name="철____공" localSheetId="5">#REF!</definedName>
    <definedName name="철____공">#REF!</definedName>
    <definedName name="철_13" localSheetId="5">#REF!</definedName>
    <definedName name="철_13">#REF!</definedName>
    <definedName name="철_16" localSheetId="5">#REF!</definedName>
    <definedName name="철_16">#REF!</definedName>
    <definedName name="철_19" localSheetId="5">#REF!</definedName>
    <definedName name="철_19">#REF!</definedName>
    <definedName name="철_199" localSheetId="5">#REF!</definedName>
    <definedName name="철_199">#REF!</definedName>
    <definedName name="철_999" localSheetId="5">#REF!</definedName>
    <definedName name="철_999">#REF!</definedName>
    <definedName name="철_골_공" localSheetId="5">#REF!</definedName>
    <definedName name="철_골_공">#REF!</definedName>
    <definedName name="철_총" localSheetId="5">#REF!</definedName>
    <definedName name="철_총">#REF!</definedName>
    <definedName name="철1">#N/A</definedName>
    <definedName name="철2">#N/A</definedName>
    <definedName name="철강" localSheetId="5" hidden="1">#REF!</definedName>
    <definedName name="철강" hidden="1">#REF!</definedName>
    <definedName name="철개1" localSheetId="5">#REF!</definedName>
    <definedName name="철개1">#REF!</definedName>
    <definedName name="철개소계" localSheetId="5">#REF!</definedName>
    <definedName name="철개소계">#REF!</definedName>
    <definedName name="철거" localSheetId="5" hidden="1">#REF!</definedName>
    <definedName name="철거" hidden="1">#REF!</definedName>
    <definedName name="철거1" localSheetId="5">#REF!</definedName>
    <definedName name="철거1">#REF!</definedName>
    <definedName name="철거관종1" localSheetId="5">#REF!</definedName>
    <definedName name="철거관종1">#REF!</definedName>
    <definedName name="철거관종2" localSheetId="5">#REF!</definedName>
    <definedName name="철거관종2">#REF!</definedName>
    <definedName name="철거구경1" localSheetId="5">#REF!</definedName>
    <definedName name="철거구경1">#REF!</definedName>
    <definedName name="철거구경2" localSheetId="5">#REF!</definedName>
    <definedName name="철거구경2">#REF!</definedName>
    <definedName name="철거규격1" localSheetId="5">#REF!</definedName>
    <definedName name="철거규격1">#REF!</definedName>
    <definedName name="철거규격2" localSheetId="5">#REF!</definedName>
    <definedName name="철거규격2">#REF!</definedName>
    <definedName name="철거부속1" localSheetId="5">#REF!</definedName>
    <definedName name="철거부속1">#REF!</definedName>
    <definedName name="철거부속2" localSheetId="5">#REF!</definedName>
    <definedName name="철거부속2">#REF!</definedName>
    <definedName name="철거산출근거서" localSheetId="5">#REF!</definedName>
    <definedName name="철거산출근거서">#REF!</definedName>
    <definedName name="철거수량" localSheetId="5" hidden="1">#REF!</definedName>
    <definedName name="철거수량" hidden="1">#REF!</definedName>
    <definedName name="철거수량1" localSheetId="5">#REF!</definedName>
    <definedName name="철거수량1">#REF!</definedName>
    <definedName name="철거수량2" localSheetId="5">#REF!</definedName>
    <definedName name="철거수량2">#REF!</definedName>
    <definedName name="철거연장1" localSheetId="5">#REF!</definedName>
    <definedName name="철거연장1">#REF!</definedName>
    <definedName name="철거연장2" localSheetId="5">#REF!</definedName>
    <definedName name="철거연장2">#REF!</definedName>
    <definedName name="철거자재" localSheetId="5">#REF!</definedName>
    <definedName name="철거자재">#REF!</definedName>
    <definedName name="철거전등단가" localSheetId="5">#REF!</definedName>
    <definedName name="철거전등단가">#REF!</definedName>
    <definedName name="철거폭_m" localSheetId="5">#REF!</definedName>
    <definedName name="철거폭_m">#REF!</definedName>
    <definedName name="철골" localSheetId="5">#REF!</definedName>
    <definedName name="철골">#REF!</definedName>
    <definedName name="철골1" localSheetId="5">#REF!</definedName>
    <definedName name="철골1">#REF!</definedName>
    <definedName name="철골2" localSheetId="5">#REF!</definedName>
    <definedName name="철골2">#REF!</definedName>
    <definedName name="철골가공경" localSheetId="5">#REF!</definedName>
    <definedName name="철골가공경">#REF!</definedName>
    <definedName name="철골가공노" localSheetId="5">#REF!</definedName>
    <definedName name="철골가공노">#REF!</definedName>
    <definedName name="철골가공재" localSheetId="5">#REF!</definedName>
    <definedName name="철골가공재">#REF!</definedName>
    <definedName name="철골경" localSheetId="5">#REF!</definedName>
    <definedName name="철골경">#REF!</definedName>
    <definedName name="철골경비" localSheetId="5">#REF!</definedName>
    <definedName name="철골경비">#REF!</definedName>
    <definedName name="철골공" localSheetId="5">#REF!</definedName>
    <definedName name="철골공">#REF!</definedName>
    <definedName name="철골공001" localSheetId="5">#REF!</definedName>
    <definedName name="철골공001">#REF!</definedName>
    <definedName name="철골공002" localSheetId="5">#REF!</definedName>
    <definedName name="철골공002">#REF!</definedName>
    <definedName name="철골공011" localSheetId="5">#REF!</definedName>
    <definedName name="철골공011">#REF!</definedName>
    <definedName name="철골공012" localSheetId="5">#REF!</definedName>
    <definedName name="철골공012">#REF!</definedName>
    <definedName name="철골공982" localSheetId="5">#REF!</definedName>
    <definedName name="철골공982">#REF!</definedName>
    <definedName name="철골공991" localSheetId="5">#REF!</definedName>
    <definedName name="철골공991">#REF!</definedName>
    <definedName name="철골공992" localSheetId="5">#REF!</definedName>
    <definedName name="철골공992">#REF!</definedName>
    <definedName name="철골공사" localSheetId="5">#REF!</definedName>
    <definedName name="철골공사">#REF!</definedName>
    <definedName name="철골노" localSheetId="5">#REF!</definedName>
    <definedName name="철골노">#REF!</definedName>
    <definedName name="철골노무" localSheetId="5">#REF!</definedName>
    <definedName name="철골노무">#REF!</definedName>
    <definedName name="철골재" localSheetId="5">#REF!</definedName>
    <definedName name="철골재">#REF!</definedName>
    <definedName name="철골재료" localSheetId="5">#REF!</definedName>
    <definedName name="철골재료">#REF!</definedName>
    <definedName name="철골총" localSheetId="5">#REF!</definedName>
    <definedName name="철골총">#REF!</definedName>
    <definedName name="철공" localSheetId="5">#REF!</definedName>
    <definedName name="철공">#REF!</definedName>
    <definedName name="철공001" localSheetId="5">#REF!</definedName>
    <definedName name="철공001">#REF!</definedName>
    <definedName name="철공002" localSheetId="5">#REF!</definedName>
    <definedName name="철공002">#REF!</definedName>
    <definedName name="철공011" localSheetId="5">#REF!</definedName>
    <definedName name="철공011">#REF!</definedName>
    <definedName name="철공012" localSheetId="5">#REF!</definedName>
    <definedName name="철공012">#REF!</definedName>
    <definedName name="철공982" localSheetId="5">#REF!</definedName>
    <definedName name="철공982">#REF!</definedName>
    <definedName name="철공991" localSheetId="5">#REF!</definedName>
    <definedName name="철공991">#REF!</definedName>
    <definedName name="철공992" localSheetId="5">#REF!</definedName>
    <definedName name="철공992">#REF!</definedName>
    <definedName name="철구사업본부" localSheetId="5">#REF!</definedName>
    <definedName name="철구사업본부">#REF!</definedName>
    <definedName name="철근" localSheetId="5">#REF!</definedName>
    <definedName name="철근">#REF!</definedName>
    <definedName name="철근_콘크리트_깨기__기계____㎥당" localSheetId="5">#REF!</definedName>
    <definedName name="철근_콘크리트_깨기__기계____㎥당">#REF!</definedName>
    <definedName name="철근_콘크리트_깨기__기계_T_30㎝미만_대형____㎥당" localSheetId="5">#REF!</definedName>
    <definedName name="철근_콘크리트_깨기__기계_T_30㎝미만_대형____㎥당">#REF!</definedName>
    <definedName name="철근_콘크리트_깨기__기계_T_30㎝미만_대형_소운반제외__㎥당" localSheetId="5">#REF!</definedName>
    <definedName name="철근_콘크리트_깨기__기계_T_30㎝미만_대형_소운반제외__㎥당">#REF!</definedName>
    <definedName name="철근_콘크리트_깨기__인력__㎥당" localSheetId="5">#REF!</definedName>
    <definedName name="철근_콘크리트_깨기__인력__㎥당">#REF!</definedName>
    <definedName name="철근_콘크리트_깨기__인력__㎥당__소운반_제외" localSheetId="5">#REF!</definedName>
    <definedName name="철근_콘크리트_깨기__인력__㎥당__소운반_제외">#REF!</definedName>
    <definedName name="철근_콘크리트_깨기__인력_20__기계_80_____㎥당" localSheetId="5">#REF!</definedName>
    <definedName name="철근_콘크리트_깨기__인력_20__기계_80_____㎥당">#REF!</definedName>
    <definedName name="철근_콘크리트_깨기__인력_20__기계_80__소운반제외____㎥당" localSheetId="5">#REF!</definedName>
    <definedName name="철근_콘크리트_깨기__인력_20__기계_80__소운반제외____㎥당">#REF!</definedName>
    <definedName name="철근1" localSheetId="5">#REF!</definedName>
    <definedName name="철근1">#REF!</definedName>
    <definedName name="철근1.51.5" localSheetId="5">#REF!</definedName>
    <definedName name="철근1.51.5">#REF!</definedName>
    <definedName name="철근13" localSheetId="5">#REF!</definedName>
    <definedName name="철근13">#REF!</definedName>
    <definedName name="철근16" localSheetId="5">#REF!</definedName>
    <definedName name="철근16">#REF!</definedName>
    <definedName name="철근2" localSheetId="5">BlankMacro1</definedName>
    <definedName name="철근2">BlankMacro1</definedName>
    <definedName name="철근22015" localSheetId="5">#REF!</definedName>
    <definedName name="철근22015">#REF!</definedName>
    <definedName name="철근22515" localSheetId="5">#REF!</definedName>
    <definedName name="철근22515">#REF!</definedName>
    <definedName name="철근가공경" localSheetId="5">#REF!</definedName>
    <definedName name="철근가공경">#REF!</definedName>
    <definedName name="철근가공노" localSheetId="5">#REF!</definedName>
    <definedName name="철근가공노">#REF!</definedName>
    <definedName name="철근가공재" localSheetId="5">#REF!</definedName>
    <definedName name="철근가공재">#REF!</definedName>
    <definedName name="철근가공조립" localSheetId="5">#REF!</definedName>
    <definedName name="철근가공조립">#REF!</definedName>
    <definedName name="철근가공조립.복잡" localSheetId="5">#REF!</definedName>
    <definedName name="철근가공조립.복잡">#REF!</definedName>
    <definedName name="철근가공조립OPEN" localSheetId="5">#REF!</definedName>
    <definedName name="철근가공조립OPEN">#REF!</definedName>
    <definedName name="철근가공조립터널구간" localSheetId="5">#REF!</definedName>
    <definedName name="철근가공조립터널구간">#REF!</definedName>
    <definedName name="철근경" localSheetId="5">#REF!</definedName>
    <definedName name="철근경">#REF!</definedName>
    <definedName name="철근공" localSheetId="5">#REF!</definedName>
    <definedName name="철근공">#REF!</definedName>
    <definedName name="철근공001" localSheetId="5">#REF!</definedName>
    <definedName name="철근공001">#REF!</definedName>
    <definedName name="철근공002" localSheetId="5">#REF!</definedName>
    <definedName name="철근공002">#REF!</definedName>
    <definedName name="철근공011" localSheetId="5">#REF!</definedName>
    <definedName name="철근공011">#REF!</definedName>
    <definedName name="철근공012" localSheetId="5">#REF!</definedName>
    <definedName name="철근공012">#REF!</definedName>
    <definedName name="철근공982" localSheetId="5">#REF!</definedName>
    <definedName name="철근공982">#REF!</definedName>
    <definedName name="철근공991" localSheetId="5">#REF!</definedName>
    <definedName name="철근공991">#REF!</definedName>
    <definedName name="철근공992" localSheetId="5">#REF!</definedName>
    <definedName name="철근공992">#REF!</definedName>
    <definedName name="철근깨기수량" localSheetId="5">#REF!</definedName>
    <definedName name="철근깨기수량">#REF!</definedName>
    <definedName name="철근노" localSheetId="5">#REF!</definedName>
    <definedName name="철근노">#REF!</definedName>
    <definedName name="철근단면적" localSheetId="5">#REF!</definedName>
    <definedName name="철근단면적">#REF!</definedName>
    <definedName name="철근량" localSheetId="5">#REF!</definedName>
    <definedName name="철근량">#REF!</definedName>
    <definedName name="철근복잡1" localSheetId="5">#REF!</definedName>
    <definedName name="철근복잡1">#REF!</definedName>
    <definedName name="철근복잡2" localSheetId="5">#REF!</definedName>
    <definedName name="철근복잡2">#REF!</definedName>
    <definedName name="철근수량" localSheetId="5">#REF!</definedName>
    <definedName name="철근수량">#REF!</definedName>
    <definedName name="철근용접노무" localSheetId="5">#REF!</definedName>
    <definedName name="철근용접노무">#REF!</definedName>
    <definedName name="철근용접재료" localSheetId="5">#REF!</definedName>
    <definedName name="철근용접재료">#REF!</definedName>
    <definedName name="철근운반">#N/A</definedName>
    <definedName name="철근운반_덤프10.5톤_경운기__Ton당" localSheetId="5">#REF!</definedName>
    <definedName name="철근운반_덤프10.5톤_경운기__Ton당">#REF!</definedName>
    <definedName name="철근운반경비" localSheetId="5">#REF!</definedName>
    <definedName name="철근운반경비">#REF!</definedName>
    <definedName name="철근운반계" localSheetId="5">#REF!</definedName>
    <definedName name="철근운반계">#REF!</definedName>
    <definedName name="철근운반노무비" localSheetId="5">#REF!</definedName>
    <definedName name="철근운반노무비">#REF!</definedName>
    <definedName name="철근운반운반비경비" localSheetId="5">#REF!</definedName>
    <definedName name="철근운반운반비경비">#REF!</definedName>
    <definedName name="철근운반운반비계" localSheetId="5">#REF!</definedName>
    <definedName name="철근운반운반비계">#REF!</definedName>
    <definedName name="철근운반운반비노무비" localSheetId="5">#REF!</definedName>
    <definedName name="철근운반운반비노무비">#REF!</definedName>
    <definedName name="철근운반운반비재료비" localSheetId="5">#REF!</definedName>
    <definedName name="철근운반운반비재료비">#REF!</definedName>
    <definedName name="철근운반재료비" localSheetId="5">#REF!</definedName>
    <definedName name="철근운반재료비">#REF!</definedName>
    <definedName name="철근운반하차료경비" localSheetId="5">#REF!</definedName>
    <definedName name="철근운반하차료경비">#REF!</definedName>
    <definedName name="철근운반하차료계" localSheetId="5">#REF!</definedName>
    <definedName name="철근운반하차료계">#REF!</definedName>
    <definedName name="철근운반하차료노무비" localSheetId="5">#REF!</definedName>
    <definedName name="철근운반하차료노무비">#REF!</definedName>
    <definedName name="철근운반하차료재료비" localSheetId="5">#REF!</definedName>
    <definedName name="철근운반하차료재료비">#REF!</definedName>
    <definedName name="철근율1">1.08</definedName>
    <definedName name="철근자료" localSheetId="5" hidden="1">#REF!</definedName>
    <definedName name="철근자료" hidden="1">#REF!</definedName>
    <definedName name="철근재" localSheetId="5">#REF!</definedName>
    <definedName name="철근재">#REF!</definedName>
    <definedName name="철근조립노" localSheetId="5">#REF!</definedName>
    <definedName name="철근조립노">#REF!</definedName>
    <definedName name="철근조립재" localSheetId="5">#REF!</definedName>
    <definedName name="철근조립재">#REF!</definedName>
    <definedName name="철근직경D13" localSheetId="5">#REF!</definedName>
    <definedName name="철근직경D13">#REF!</definedName>
    <definedName name="철근직경D16_25" localSheetId="5">#REF!</definedName>
    <definedName name="철근직경D16_25">#REF!</definedName>
    <definedName name="철근직경D29_35" localSheetId="5">#REF!</definedName>
    <definedName name="철근직경D29_35">#REF!</definedName>
    <definedName name="철근집계" localSheetId="5">#REF!</definedName>
    <definedName name="철근집계">#REF!</definedName>
    <definedName name="철근집계1" hidden="1">{#N/A,#N/A,FALSE,"배수1"}</definedName>
    <definedName name="철근집계표" hidden="1">{#N/A,#N/A,FALSE,"단가표지"}</definedName>
    <definedName name="철근콘크리트공사" localSheetId="5">#REF!</definedName>
    <definedName name="철근콘크리트공사">#REF!</definedName>
    <definedName name="철근콘크리트깨기" localSheetId="5">#REF!</definedName>
    <definedName name="철근콘크리트깨기">#REF!</definedName>
    <definedName name="철근콘크리트깨기0.4경비" localSheetId="5">#REF!</definedName>
    <definedName name="철근콘크리트깨기0.4경비">#REF!</definedName>
    <definedName name="철근콘크리트깨기0.4계" localSheetId="5">#REF!</definedName>
    <definedName name="철근콘크리트깨기0.4계">#REF!</definedName>
    <definedName name="철근콘크리트깨기0.4기계경비" localSheetId="5">#REF!</definedName>
    <definedName name="철근콘크리트깨기0.4기계경비">#REF!</definedName>
    <definedName name="철근콘크리트깨기0.4기계계" localSheetId="5">#REF!</definedName>
    <definedName name="철근콘크리트깨기0.4기계계">#REF!</definedName>
    <definedName name="철근콘크리트깨기0.4기계노무비" localSheetId="5">#REF!</definedName>
    <definedName name="철근콘크리트깨기0.4기계노무비">#REF!</definedName>
    <definedName name="철근콘크리트깨기0.4기계재료비" localSheetId="5">#REF!</definedName>
    <definedName name="철근콘크리트깨기0.4기계재료비">#REF!</definedName>
    <definedName name="철근콘크리트깨기0.4노무비" localSheetId="5">#REF!</definedName>
    <definedName name="철근콘크리트깨기0.4노무비">#REF!</definedName>
    <definedName name="철근콘크리트깨기0.4작업보조원경비" localSheetId="5">#REF!</definedName>
    <definedName name="철근콘크리트깨기0.4작업보조원경비">#REF!</definedName>
    <definedName name="철근콘크리트깨기0.4작업보조원계" localSheetId="5">#REF!</definedName>
    <definedName name="철근콘크리트깨기0.4작업보조원계">#REF!</definedName>
    <definedName name="철근콘크리트깨기0.4작업보조원노무비" localSheetId="5">#REF!</definedName>
    <definedName name="철근콘크리트깨기0.4작업보조원노무비">#REF!</definedName>
    <definedName name="철근콘크리트깨기0.4작업보조원재료비" localSheetId="5">#REF!</definedName>
    <definedName name="철근콘크리트깨기0.4작업보조원재료비">#REF!</definedName>
    <definedName name="철근콘크리트깨기0.4재료비" localSheetId="5">#REF!</definedName>
    <definedName name="철근콘크리트깨기0.4재료비">#REF!</definedName>
    <definedName name="철근콘크리트깨기0.4치즐경비" localSheetId="5">#REF!</definedName>
    <definedName name="철근콘크리트깨기0.4치즐경비">#REF!</definedName>
    <definedName name="철근콘크리트깨기0.4치즐계" localSheetId="5">#REF!</definedName>
    <definedName name="철근콘크리트깨기0.4치즐계">#REF!</definedName>
    <definedName name="철근콘크리트깨기0.4치즐노무비" localSheetId="5">#REF!</definedName>
    <definedName name="철근콘크리트깨기0.4치즐노무비">#REF!</definedName>
    <definedName name="철근콘크리트깨기0.4치즐재료비" localSheetId="5">#REF!</definedName>
    <definedName name="철근콘크리트깨기0.4치즐재료비">#REF!</definedName>
    <definedName name="철근콘크리트깨기0.7경비" localSheetId="5">#REF!</definedName>
    <definedName name="철근콘크리트깨기0.7경비">#REF!</definedName>
    <definedName name="철근콘크리트깨기0.7계" localSheetId="5">#REF!</definedName>
    <definedName name="철근콘크리트깨기0.7계">#REF!</definedName>
    <definedName name="철근콘크리트깨기0.7기계경비" localSheetId="5">#REF!</definedName>
    <definedName name="철근콘크리트깨기0.7기계경비">#REF!</definedName>
    <definedName name="철근콘크리트깨기0.7기계계" localSheetId="5">#REF!</definedName>
    <definedName name="철근콘크리트깨기0.7기계계">#REF!</definedName>
    <definedName name="철근콘크리트깨기0.7기계노무비" localSheetId="5">#REF!</definedName>
    <definedName name="철근콘크리트깨기0.7기계노무비">#REF!</definedName>
    <definedName name="철근콘크리트깨기0.7기계재료비" localSheetId="5">#REF!</definedName>
    <definedName name="철근콘크리트깨기0.7기계재료비">#REF!</definedName>
    <definedName name="철근콘크리트깨기0.7노무비" localSheetId="5">#REF!</definedName>
    <definedName name="철근콘크리트깨기0.7노무비">#REF!</definedName>
    <definedName name="철근콘크리트깨기0.7작업보조원경비" localSheetId="5">#REF!</definedName>
    <definedName name="철근콘크리트깨기0.7작업보조원경비">#REF!</definedName>
    <definedName name="철근콘크리트깨기0.7작업보조원계" localSheetId="5">#REF!</definedName>
    <definedName name="철근콘크리트깨기0.7작업보조원계">#REF!</definedName>
    <definedName name="철근콘크리트깨기0.7작업보조원노무비" localSheetId="5">#REF!</definedName>
    <definedName name="철근콘크리트깨기0.7작업보조원노무비">#REF!</definedName>
    <definedName name="철근콘크리트깨기0.7작업보조원재료비" localSheetId="5">#REF!</definedName>
    <definedName name="철근콘크리트깨기0.7작업보조원재료비">#REF!</definedName>
    <definedName name="철근콘크리트깨기0.7재료비" localSheetId="5">#REF!</definedName>
    <definedName name="철근콘크리트깨기0.7재료비">#REF!</definedName>
    <definedName name="철근콘크리트깨기0.7치즐경비" localSheetId="5">#REF!</definedName>
    <definedName name="철근콘크리트깨기0.7치즐경비">#REF!</definedName>
    <definedName name="철근콘크리트깨기0.7치즐계" localSheetId="5">#REF!</definedName>
    <definedName name="철근콘크리트깨기0.7치즐계">#REF!</definedName>
    <definedName name="철근콘크리트깨기0.7치즐노무비" localSheetId="5">#REF!</definedName>
    <definedName name="철근콘크리트깨기0.7치즐노무비">#REF!</definedName>
    <definedName name="철근콘크리트깨기0.7치즐재료비" localSheetId="5">#REF!</definedName>
    <definedName name="철근콘크리트깨기0.7치즐재료비">#REF!</definedName>
    <definedName name="철근콘크리트타설" localSheetId="5">#REF!</definedName>
    <definedName name="철근콘크리트타설">#REF!</definedName>
    <definedName name="철근콘크리트헐기" localSheetId="5">#REF!</definedName>
    <definedName name="철근콘크리트헐기">#REF!</definedName>
    <definedName name="철근탄성계수" localSheetId="5">#REF!</definedName>
    <definedName name="철근탄성계수">#REF!</definedName>
    <definedName name="철근피복" localSheetId="5">#REF!</definedName>
    <definedName name="철근피복">#REF!</definedName>
    <definedName name="철근항복강도" localSheetId="5">#REF!</definedName>
    <definedName name="철근항복강도">#REF!</definedName>
    <definedName name="철근항복응력" localSheetId="5">#REF!</definedName>
    <definedName name="철근항복응력">#REF!</definedName>
    <definedName name="철노" localSheetId="5">#REF!</definedName>
    <definedName name="철노">#REF!</definedName>
    <definedName name="철도__궤도공" localSheetId="5">#REF!</definedName>
    <definedName name="철도__궤도공">#REF!</definedName>
    <definedName name="철도__신호공" localSheetId="5">#REF!</definedName>
    <definedName name="철도__신호공">#REF!</definedName>
    <definedName name="철도궤도공" localSheetId="5">#REF!</definedName>
    <definedName name="철도궤도공">#REF!</definedName>
    <definedName name="철도궤도신설공사" localSheetId="5">#REF!</definedName>
    <definedName name="철도궤도신설공사">#REF!</definedName>
    <definedName name="철도신호공" localSheetId="5">#REF!</definedName>
    <definedName name="철도신호공">#REF!</definedName>
    <definedName name="철도신호공001" localSheetId="5">#REF!</definedName>
    <definedName name="철도신호공001">#REF!</definedName>
    <definedName name="철도신호공002" localSheetId="5">#REF!</definedName>
    <definedName name="철도신호공002">#REF!</definedName>
    <definedName name="철도신호공011" localSheetId="5">#REF!</definedName>
    <definedName name="철도신호공011">#REF!</definedName>
    <definedName name="철도신호공012" localSheetId="5">#REF!</definedName>
    <definedName name="철도신호공012">#REF!</definedName>
    <definedName name="철도신호공982" localSheetId="5">#REF!</definedName>
    <definedName name="철도신호공982">#REF!</definedName>
    <definedName name="철도신호공991" localSheetId="5">#REF!</definedName>
    <definedName name="철도신호공991">#REF!</definedName>
    <definedName name="철도신호공992" localSheetId="5">#REF!</definedName>
    <definedName name="철도신호공992">#REF!</definedName>
    <definedName name="철망" localSheetId="5">#REF!</definedName>
    <definedName name="철망">#REF!</definedName>
    <definedName name="철목1호" localSheetId="5">#REF!</definedName>
    <definedName name="철목1호">#REF!</definedName>
    <definedName name="철목2호" localSheetId="5">#REF!</definedName>
    <definedName name="철목2호">#REF!</definedName>
    <definedName name="철목3호" localSheetId="5">#REF!</definedName>
    <definedName name="철목3호">#REF!</definedName>
    <definedName name="철목4호" localSheetId="5">#REF!</definedName>
    <definedName name="철목4호">#REF!</definedName>
    <definedName name="철물" localSheetId="5">#REF!</definedName>
    <definedName name="철물">#REF!</definedName>
    <definedName name="철물갑지" localSheetId="5">Dlog_Show</definedName>
    <definedName name="철물갑지">Dlog_Show</definedName>
    <definedName name="철봉" localSheetId="5">#REF!</definedName>
    <definedName name="철봉">#REF!</definedName>
    <definedName name="철선" localSheetId="5">#REF!</definedName>
    <definedName name="철선">#REF!</definedName>
    <definedName name="철선8" localSheetId="5">#REF!</definedName>
    <definedName name="철선8">#REF!</definedName>
    <definedName name="철세경" localSheetId="5">#REF!</definedName>
    <definedName name="철세경">#REF!</definedName>
    <definedName name="철세노" localSheetId="5">#REF!</definedName>
    <definedName name="철세노">#REF!</definedName>
    <definedName name="철세재" localSheetId="5">#REF!</definedName>
    <definedName name="철세재">#REF!</definedName>
    <definedName name="철인" localSheetId="5">#REF!</definedName>
    <definedName name="철인">#REF!</definedName>
    <definedName name="철자" localSheetId="5">#REF!</definedName>
    <definedName name="철자">#REF!</definedName>
    <definedName name="철재" localSheetId="5">#REF!</definedName>
    <definedName name="철재">#REF!</definedName>
    <definedName name="철주신설공구손료" localSheetId="5">#REF!</definedName>
    <definedName name="철주신설공구손료">#REF!</definedName>
    <definedName name="철주신설공비" localSheetId="5">#REF!</definedName>
    <definedName name="철주신설공비">#REF!</definedName>
    <definedName name="철주신설재료비" localSheetId="5">#REF!</definedName>
    <definedName name="철주신설재료비">#REF!</definedName>
    <definedName name="철쭉중량">ROUND((4/3*3.14*(0.075*0.075*0.075))*(1200*0.9),2)</definedName>
    <definedName name="철콘" localSheetId="5">#REF!</definedName>
    <definedName name="철콘">#REF!</definedName>
    <definedName name="철콘견적" localSheetId="5">#REF!</definedName>
    <definedName name="철콘견적">#REF!</definedName>
    <definedName name="철콘경비" localSheetId="5">#REF!</definedName>
    <definedName name="철콘경비">#REF!</definedName>
    <definedName name="철콘노무" localSheetId="5">#REF!</definedName>
    <definedName name="철콘노무">#REF!</definedName>
    <definedName name="철콘번호" localSheetId="5">#REF!</definedName>
    <definedName name="철콘번호">#REF!</definedName>
    <definedName name="철콘부대외" hidden="1">{#N/A,#N/A,FALSE,"Sheet1"}</definedName>
    <definedName name="철콘재료" localSheetId="5">#REF!</definedName>
    <definedName name="철콘재료">#REF!</definedName>
    <definedName name="철판3" localSheetId="5">#REF!</definedName>
    <definedName name="철판3">#REF!</definedName>
    <definedName name="철판공" localSheetId="5">#REF!</definedName>
    <definedName name="철판공">#REF!</definedName>
    <definedName name="철판공001" localSheetId="5">#REF!</definedName>
    <definedName name="철판공001">#REF!</definedName>
    <definedName name="철판공002" localSheetId="5">#REF!</definedName>
    <definedName name="철판공002">#REF!</definedName>
    <definedName name="철판공011" localSheetId="5">#REF!</definedName>
    <definedName name="철판공011">#REF!</definedName>
    <definedName name="철판공012" localSheetId="5">#REF!</definedName>
    <definedName name="철판공012">#REF!</definedName>
    <definedName name="철판공982" localSheetId="5">#REF!</definedName>
    <definedName name="철판공982">#REF!</definedName>
    <definedName name="철판공991" localSheetId="5">#REF!</definedName>
    <definedName name="철판공991">#REF!</definedName>
    <definedName name="철판공992" localSheetId="5">#REF!</definedName>
    <definedName name="철판공992">#REF!</definedName>
    <definedName name="첫번" localSheetId="5">#REF!</definedName>
    <definedName name="첫번">#REF!</definedName>
    <definedName name="첫장" localSheetId="5">#REF!</definedName>
    <definedName name="첫장">#REF!</definedName>
    <definedName name="청" localSheetId="5">#REF!</definedName>
    <definedName name="청">#REF!</definedName>
    <definedName name="청공" localSheetId="5">#REF!</definedName>
    <definedName name="청공">#REF!</definedName>
    <definedName name="청단" localSheetId="5">#REF!</definedName>
    <definedName name="청단">#REF!</definedName>
    <definedName name="청단풍" localSheetId="5">#REF!</definedName>
    <definedName name="청단풍">#REF!</definedName>
    <definedName name="청단풍H3.0" localSheetId="5">#REF!</definedName>
    <definedName name="청단풍H3.0">#REF!</definedName>
    <definedName name="청동밸브" localSheetId="5">#REF!</definedName>
    <definedName name="청동밸브">#REF!</definedName>
    <definedName name="청림1호" localSheetId="5">#REF!</definedName>
    <definedName name="청림1호">#REF!</definedName>
    <definedName name="청림2호" localSheetId="5">#REF!</definedName>
    <definedName name="청림2호">#REF!</definedName>
    <definedName name="청림3호" localSheetId="5">#REF!</definedName>
    <definedName name="청림3호">#REF!</definedName>
    <definedName name="청마총괄" localSheetId="5">#REF!</definedName>
    <definedName name="청마총괄">#REF!</definedName>
    <definedName name="청천200" localSheetId="5">#REF!</definedName>
    <definedName name="청천200">#REF!</definedName>
    <definedName name="체" localSheetId="5">BlankMacro1</definedName>
    <definedName name="체">BlankMacro1</definedName>
    <definedName name="체적">"㎥"</definedName>
    <definedName name="체적변화율" localSheetId="5">#REF!</definedName>
    <definedName name="체적변화율">#REF!</definedName>
    <definedName name="초" localSheetId="5">#REF!</definedName>
    <definedName name="초">#REF!</definedName>
    <definedName name="초_고_압_펌_프" localSheetId="5">#REF!</definedName>
    <definedName name="초_고_압_펌_프">#REF!</definedName>
    <definedName name="초고압펌프" localSheetId="5">#REF!</definedName>
    <definedName name="초고압펌프">#REF!</definedName>
    <definedName name="초급" localSheetId="5">#REF!</definedName>
    <definedName name="초급">#REF!</definedName>
    <definedName name="초급기능사" localSheetId="5">#REF!</definedName>
    <definedName name="초급기능사">#REF!</definedName>
    <definedName name="초급기능사_측량" localSheetId="5">#REF!</definedName>
    <definedName name="초급기능사_측량">#REF!</definedName>
    <definedName name="초급기술자" localSheetId="5">#REF!</definedName>
    <definedName name="초급기술자">#REF!</definedName>
    <definedName name="초급기술자_측량" localSheetId="5">#REF!</definedName>
    <definedName name="초급기술자_측량">#REF!</definedName>
    <definedName name="초급기술자노무비" localSheetId="5">#REF!</definedName>
    <definedName name="초급기술자노무비">#REF!</definedName>
    <definedName name="초급단가" localSheetId="5">#REF!</definedName>
    <definedName name="초급단가">#REF!</definedName>
    <definedName name="초급엔지니어링" localSheetId="5">#REF!</definedName>
    <definedName name="초급엔지니어링">#REF!</definedName>
    <definedName name="초급전체" localSheetId="5">#REF!</definedName>
    <definedName name="초급전체">#REF!</definedName>
    <definedName name="초급할증" localSheetId="5">#REF!</definedName>
    <definedName name="초급할증">#REF!</definedName>
    <definedName name="초기화면" localSheetId="5">#REF!</definedName>
    <definedName name="초기화면">#REF!</definedName>
    <definedName name="초기화면복귀" localSheetId="5">#REF!</definedName>
    <definedName name="초기화면복귀">#REF!</definedName>
    <definedName name="초등" localSheetId="5">#REF!</definedName>
    <definedName name="초등">#REF!</definedName>
    <definedName name="초배지" localSheetId="5">#REF!</definedName>
    <definedName name="초배지">#REF!</definedName>
    <definedName name="초화류" localSheetId="5">#REF!</definedName>
    <definedName name="초화류">#REF!</definedName>
    <definedName name="총" localSheetId="5">#REF!</definedName>
    <definedName name="총">#REF!</definedName>
    <definedName name="총______원_______가" localSheetId="5">#REF!</definedName>
    <definedName name="총______원_______가">#REF!</definedName>
    <definedName name="총___공____사___비" localSheetId="5">#REF!</definedName>
    <definedName name="총___공____사___비">#REF!</definedName>
    <definedName name="총k44" localSheetId="5">#REF!</definedName>
    <definedName name="총k44">#REF!</definedName>
    <definedName name="총계" localSheetId="5">#REF!</definedName>
    <definedName name="총계">#REF!</definedName>
    <definedName name="총골집계" localSheetId="5">#REF!</definedName>
    <definedName name="총골집계">#REF!</definedName>
    <definedName name="총공" hidden="1">{#N/A,#N/A,FALSE,"운반시간"}</definedName>
    <definedName name="총공사비" localSheetId="5">#REF!</definedName>
    <definedName name="총공사비">#REF!</definedName>
    <definedName name="총공사비1" localSheetId="5">#REF!</definedName>
    <definedName name="총공사비1">#REF!</definedName>
    <definedName name="총괄" hidden="1">{#N/A,#N/A,TRUE,"총괄"}</definedName>
    <definedName name="총괄1" localSheetId="5">#REF!</definedName>
    <definedName name="총괄1">#REF!</definedName>
    <definedName name="총괄2" localSheetId="5">#REF!</definedName>
    <definedName name="총괄2">#REF!</definedName>
    <definedName name="총괄7"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총괄공사예산서" localSheetId="5">#REF!</definedName>
    <definedName name="총괄공사예산서">#REF!</definedName>
    <definedName name="총괄관급">총괄관급</definedName>
    <definedName name="총괄내역서" localSheetId="5">CHOOSE(#REF!,#REF!,#REF!)</definedName>
    <definedName name="총괄내역서">CHOOSE(#REF!,#REF!,#REF!)</definedName>
    <definedName name="총괄수량집계">{"Book1","토공.xls"}</definedName>
    <definedName name="총괄수량집계표" localSheetId="5">#REF!</definedName>
    <definedName name="총괄수량집계표">#REF!</definedName>
    <definedName name="총괄자재" localSheetId="5">BlankMacro1</definedName>
    <definedName name="총괄자재">BlankMacro1</definedName>
    <definedName name="총괄표" hidden="1">{#N/A,#N/A,TRUE,"총괄"}</definedName>
    <definedName name="총기" localSheetId="5">#REF!</definedName>
    <definedName name="총기">#REF!</definedName>
    <definedName name="총내역서" localSheetId="5">BlankMacro1</definedName>
    <definedName name="총내역서">BlankMacro1</definedName>
    <definedName name="총노" localSheetId="5">#REF!</definedName>
    <definedName name="총노">#REF!</definedName>
    <definedName name="총높이" localSheetId="5">#REF!</definedName>
    <definedName name="총높이">#REF!</definedName>
    <definedName name="총동" localSheetId="5">#REF!</definedName>
    <definedName name="총동">#REF!</definedName>
    <definedName name="총면적" localSheetId="5">#REF!</definedName>
    <definedName name="총면적">#REF!</definedName>
    <definedName name="총보" localSheetId="5">#REF!</definedName>
    <definedName name="총보">#REF!</definedName>
    <definedName name="총비" localSheetId="5">#REF!</definedName>
    <definedName name="총비">#REF!</definedName>
    <definedName name="총사업비수" localSheetId="5">#REF!</definedName>
    <definedName name="총사업비수">#REF!</definedName>
    <definedName name="총사업비평" localSheetId="5">#REF!</definedName>
    <definedName name="총사업비평">#REF!</definedName>
    <definedName name="총설계내역" localSheetId="5">#REF!</definedName>
    <definedName name="총설계내역">#REF!</definedName>
    <definedName name="총수량" localSheetId="5">#REF!</definedName>
    <definedName name="총수량">#REF!</definedName>
    <definedName name="총액" localSheetId="5">#REF!</definedName>
    <definedName name="총액">#REF!</definedName>
    <definedName name="총액금액" localSheetId="5">#REF!</definedName>
    <definedName name="총액금액">#REF!</definedName>
    <definedName name="총에치" localSheetId="5">#REF!</definedName>
    <definedName name="총에치">#REF!</definedName>
    <definedName name="총연장" localSheetId="5">#REF!</definedName>
    <definedName name="총연장">#REF!</definedName>
    <definedName name="총연장1" localSheetId="5">#REF!</definedName>
    <definedName name="총연장1">#REF!</definedName>
    <definedName name="총원가" localSheetId="5">#REF!</definedName>
    <definedName name="총원가">#REF!</definedName>
    <definedName name="總原價" localSheetId="5">#REF!</definedName>
    <definedName name="總原價">#REF!</definedName>
    <definedName name="총원가2" localSheetId="5">#REF!</definedName>
    <definedName name="총원가2">#REF!</definedName>
    <definedName name="총원가격" localSheetId="5">#REF!</definedName>
    <definedName name="총원가격">#REF!</definedName>
    <definedName name="총이윤" localSheetId="5">#REF!</definedName>
    <definedName name="총이윤">#REF!</definedName>
    <definedName name="총이윤ㅡ" localSheetId="5">#REF!</definedName>
    <definedName name="총이윤ㅡ">#REF!</definedName>
    <definedName name="총집계"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총집계표" localSheetId="5">#REF!</definedName>
    <definedName name="총집계표">#REF!</definedName>
    <definedName name="총차갑지" localSheetId="5" hidden="1">#REF!</definedName>
    <definedName name="총차갑지" hidden="1">#REF!</definedName>
    <definedName name="총체수량.XLS" localSheetId="5">#REF!</definedName>
    <definedName name="총체수량.XLS">#REF!</definedName>
    <definedName name="총총" localSheetId="5">#REF!</definedName>
    <definedName name="총총">#REF!</definedName>
    <definedName name="총택" localSheetId="5">#REF!</definedName>
    <definedName name="총택">#REF!</definedName>
    <definedName name="총토탈" localSheetId="5">#REF!</definedName>
    <definedName name="총토탈">#REF!</definedName>
    <definedName name="총토탈1" localSheetId="5">#REF!</definedName>
    <definedName name="총토탈1">#REF!</definedName>
    <definedName name="총토탈2" localSheetId="5">#REF!</definedName>
    <definedName name="총토탈2">#REF!</definedName>
    <definedName name="총폭" localSheetId="5">#REF!</definedName>
    <definedName name="총폭">#REF!</definedName>
    <definedName name="총표" localSheetId="5">#REF!</definedName>
    <definedName name="총표">#REF!</definedName>
    <definedName name="총프" localSheetId="5">#REF!</definedName>
    <definedName name="총프">#REF!</definedName>
    <definedName name="총프모" localSheetId="5">#REF!</definedName>
    <definedName name="총프모">#REF!</definedName>
    <definedName name="총합계" localSheetId="5">#REF!</definedName>
    <definedName name="총합계">#REF!</definedName>
    <definedName name="총합계1" localSheetId="5">#REF!</definedName>
    <definedName name="총합계1">#REF!</definedName>
    <definedName name="최두" hidden="1">{#N/A,#N/A,FALSE,"조골재"}</definedName>
    <definedName name="최이갑" localSheetId="5">#REF!</definedName>
    <definedName name="최이갑">#REF!</definedName>
    <definedName name="최종결제" localSheetId="5">#REF!</definedName>
    <definedName name="최종결제">#REF!</definedName>
    <definedName name="최종단면" localSheetId="5">#REF!</definedName>
    <definedName name="최종단면">#REF!</definedName>
    <definedName name="최종단면2" localSheetId="5">#REF!</definedName>
    <definedName name="최종단면2">#REF!</definedName>
    <definedName name="최초성립일" localSheetId="5">#REF!</definedName>
    <definedName name="최초성립일">#REF!</definedName>
    <definedName name="최현ㅇ">{"'산출근거'!$B$4:$D$8"}</definedName>
    <definedName name="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추2"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추가" localSheetId="5">#REF!</definedName>
    <definedName name="추가">#REF!</definedName>
    <definedName name="추가2"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추가E"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추가목록" localSheetId="5">#REF!</definedName>
    <definedName name="추가목록">#REF!</definedName>
    <definedName name="추가통보내용1" localSheetId="5">#REF!</definedName>
    <definedName name="추가통보내용1">#REF!</definedName>
    <definedName name="추가통보내용2" localSheetId="5">#REF!</definedName>
    <definedName name="추가통보내용2">#REF!</definedName>
    <definedName name="추노" localSheetId="5">#REF!</definedName>
    <definedName name="추노">#REF!</definedName>
    <definedName name="추레이" localSheetId="5">#REF!</definedName>
    <definedName name="추레이">#REF!</definedName>
    <definedName name="추재" localSheetId="5">#REF!</definedName>
    <definedName name="추재">#REF!</definedName>
    <definedName name="추정" hidden="1">{#N/A,#N/A,FALSE,"포장2"}</definedName>
    <definedName name="추정가격" localSheetId="5">#REF!</definedName>
    <definedName name="추정가격">#REF!</definedName>
    <definedName name="추진중99" localSheetId="5">#REF!</definedName>
    <definedName name="추진중99">#REF!</definedName>
    <definedName name="추초" localSheetId="5" hidden="1">#REF!</definedName>
    <definedName name="추초" hidden="1">#REF!</definedName>
    <definedName name="추출값" localSheetId="5">#REF!</definedName>
    <definedName name="추출값">#REF!</definedName>
    <definedName name="축도고" localSheetId="5">#REF!</definedName>
    <definedName name="축도고">#REF!</definedName>
    <definedName name="축열식심야전기온돌공사" localSheetId="5">BlankMacro1</definedName>
    <definedName name="축열식심야전기온돌공사">BlankMacro1</definedName>
    <definedName name="축중기차로옹벽" localSheetId="5">ErrorHandler_1</definedName>
    <definedName name="축중기차로옹벽">ErrorHandler_1</definedName>
    <definedName name="출" localSheetId="5">#REF!</definedName>
    <definedName name="출">#REF!</definedName>
    <definedName name="출장비" localSheetId="5">#REF!</definedName>
    <definedName name="출장비">#REF!</definedName>
    <definedName name="출처" localSheetId="5">#REF!</definedName>
    <definedName name="출처">#REF!</definedName>
    <definedName name="출처2" localSheetId="5">#REF!</definedName>
    <definedName name="출처2">#REF!</definedName>
    <definedName name="충격" localSheetId="5">#REF!</definedName>
    <definedName name="충격">#REF!</definedName>
    <definedName name="충도리" localSheetId="5">#REF!</definedName>
    <definedName name="충도리">#REF!</definedName>
    <definedName name="충돌" hidden="1">{#N/A,#N/A,FALSE,"전력간선"}</definedName>
    <definedName name="충동" localSheetId="5" hidden="1">#REF!</definedName>
    <definedName name="충동" hidden="1">#REF!</definedName>
    <definedName name="충일" localSheetId="5">#REF!</definedName>
    <definedName name="충일">#REF!</definedName>
    <definedName name="충일거래명세서" localSheetId="5">#REF!</definedName>
    <definedName name="충일거래명세서">#REF!</definedName>
    <definedName name="충진제" localSheetId="5">#REF!</definedName>
    <definedName name="충진제">#REF!</definedName>
    <definedName name="취소" localSheetId="5" hidden="1">#REF!</definedName>
    <definedName name="취소" hidden="1">#REF!</definedName>
    <definedName name="취입" localSheetId="5" hidden="1">#REF!</definedName>
    <definedName name="취입" hidden="1">#REF!</definedName>
    <definedName name="츄" localSheetId="5">#REF!</definedName>
    <definedName name="츄">#REF!</definedName>
    <definedName name="츄ㅗㄹㅊㄹ초"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츞" localSheetId="5">#REF!</definedName>
    <definedName name="츞">#REF!</definedName>
    <definedName name="츠" localSheetId="5">#REF!</definedName>
    <definedName name="츠">#REF!</definedName>
    <definedName name="츠구" localSheetId="5">#REF!</definedName>
    <definedName name="츠구">#REF!</definedName>
    <definedName name="측" localSheetId="5">#REF!</definedName>
    <definedName name="측">#REF!</definedName>
    <definedName name="측________부" localSheetId="5">#REF!</definedName>
    <definedName name="측________부">#REF!</definedName>
    <definedName name="측____점" localSheetId="5">#REF!</definedName>
    <definedName name="측____점">#REF!</definedName>
    <definedName name="측_구_공_수_량_집_계" localSheetId="5">#REF!</definedName>
    <definedName name="측_구_공_수_량_집_계">#REF!</definedName>
    <definedName name="측구" localSheetId="5">#REF!</definedName>
    <definedName name="측구">#REF!</definedName>
    <definedName name="측구1" localSheetId="5">#REF!</definedName>
    <definedName name="측구1">#REF!</definedName>
    <definedName name="측구3" localSheetId="5">#REF!</definedName>
    <definedName name="측구3">#REF!</definedName>
    <definedName name="측구4" localSheetId="5">#REF!</definedName>
    <definedName name="측구4">#REF!</definedName>
    <definedName name="측구5" localSheetId="5">#REF!</definedName>
    <definedName name="측구5">#REF!</definedName>
    <definedName name="측구6" localSheetId="5">#REF!</definedName>
    <definedName name="측구6">#REF!</definedName>
    <definedName name="측구공" localSheetId="5">BlankMacro1</definedName>
    <definedName name="측구공">BlankMacro1</definedName>
    <definedName name="측구공_개소별명세_제목" localSheetId="5">#REF!</definedName>
    <definedName name="측구공_개소별명세_제목">#REF!</definedName>
    <definedName name="측구공개소별명세" localSheetId="5">#REF!</definedName>
    <definedName name="측구공개소별명세">#REF!</definedName>
    <definedName name="측구공개소별연장명세" localSheetId="5">#REF!</definedName>
    <definedName name="측구공개소별연장명세">#REF!</definedName>
    <definedName name="측구공집계표" localSheetId="5">#REF!</definedName>
    <definedName name="측구공집계표">#REF!</definedName>
    <definedName name="측구깨기" localSheetId="5">#REF!</definedName>
    <definedName name="측구깨기">#REF!</definedName>
    <definedName name="측구및맹암거단위수량" localSheetId="5">#REF!</definedName>
    <definedName name="측구및맹암거단위수량">#REF!</definedName>
    <definedName name="측구조서" hidden="1">{#N/A,#N/A,FALSE,"2~8번"}</definedName>
    <definedName name="측량" localSheetId="5">#REF!</definedName>
    <definedName name="측량">#REF!</definedName>
    <definedName name="측면성토폭" localSheetId="5">#REF!</definedName>
    <definedName name="측면성토폭">#REF!</definedName>
    <definedName name="측부" localSheetId="5">#REF!</definedName>
    <definedName name="측부">#REF!</definedName>
    <definedName name="측부001" localSheetId="5">#REF!</definedName>
    <definedName name="측부001">#REF!</definedName>
    <definedName name="측부002" localSheetId="5">#REF!</definedName>
    <definedName name="측부002">#REF!</definedName>
    <definedName name="측부011" localSheetId="5">#REF!</definedName>
    <definedName name="측부011">#REF!</definedName>
    <definedName name="측부012" localSheetId="5">#REF!</definedName>
    <definedName name="측부012">#REF!</definedName>
    <definedName name="측부982" localSheetId="5">#REF!</definedName>
    <definedName name="측부982">#REF!</definedName>
    <definedName name="측부991" localSheetId="5">#REF!</definedName>
    <definedName name="측부991">#REF!</definedName>
    <definedName name="측부992" localSheetId="5">#REF!</definedName>
    <definedName name="측부992">#REF!</definedName>
    <definedName name="측설비수" localSheetId="5">#REF!</definedName>
    <definedName name="측설비수">#REF!</definedName>
    <definedName name="측설비평" localSheetId="5">#REF!</definedName>
    <definedName name="측설비평">#REF!</definedName>
    <definedName name="측설평" localSheetId="5">#REF!</definedName>
    <definedName name="측설평">#REF!</definedName>
    <definedName name="측점" localSheetId="5">#REF!</definedName>
    <definedName name="측점">#REF!</definedName>
    <definedName name="측점별배수관수량산출" localSheetId="5">#REF!</definedName>
    <definedName name="측점별배수관수량산출">#REF!</definedName>
    <definedName name="측정경비" localSheetId="5">#REF!</definedName>
    <definedName name="측정경비">#REF!</definedName>
    <definedName name="측정업무" localSheetId="5">#REF!</definedName>
    <definedName name="측정업무">#REF!</definedName>
    <definedName name="측정함" localSheetId="5">#REF!</definedName>
    <definedName name="측정함">#REF!</definedName>
    <definedName name="측정횟수" localSheetId="5">#REF!</definedName>
    <definedName name="측정횟수">#REF!</definedName>
    <definedName name="층1노무비합계" localSheetId="5">#REF!</definedName>
    <definedName name="층1노무비합계">#REF!</definedName>
    <definedName name="층1재료비합계" localSheetId="5">#REF!</definedName>
    <definedName name="층1재료비합계">#REF!</definedName>
    <definedName name="층2노무비합계" localSheetId="5">#REF!</definedName>
    <definedName name="층2노무비합계">#REF!</definedName>
    <definedName name="층2재료비합계" localSheetId="5">#REF!</definedName>
    <definedName name="층2재료비합계">#REF!</definedName>
    <definedName name="층층" localSheetId="5">#REF!</definedName>
    <definedName name="층층">#REF!</definedName>
    <definedName name="치" localSheetId="5">#REF!</definedName>
    <definedName name="치">#REF!</definedName>
    <definedName name="치_장_벽_돌_공" localSheetId="5">#REF!</definedName>
    <definedName name="치_장_벽_돌_공">#REF!</definedName>
    <definedName name="치기" localSheetId="5">#REF!</definedName>
    <definedName name="치기">#REF!</definedName>
    <definedName name="치기치기" localSheetId="5">#REF!</definedName>
    <definedName name="치기치기">#REF!</definedName>
    <definedName name="치기치기치기" localSheetId="5">#REF!</definedName>
    <definedName name="치기치기치기">#REF!</definedName>
    <definedName name="치기치기치기치기" localSheetId="5">#REF!</definedName>
    <definedName name="치기치기치기치기">#REF!</definedName>
    <definedName name="치니" localSheetId="5">#REF!</definedName>
    <definedName name="치니">#REF!</definedName>
    <definedName name="치니치니" localSheetId="5">#REF!</definedName>
    <definedName name="치니치니">#REF!</definedName>
    <definedName name="치니치니치니" localSheetId="5">#REF!</definedName>
    <definedName name="치니치니치니">#REF!</definedName>
    <definedName name="치니치니치니치니" localSheetId="5">#REF!</definedName>
    <definedName name="치니치니치니치니">#REF!</definedName>
    <definedName name="치디" localSheetId="5">#REF!</definedName>
    <definedName name="치디">#REF!</definedName>
    <definedName name="치디치디" localSheetId="5">#REF!</definedName>
    <definedName name="치디치디">#REF!</definedName>
    <definedName name="치디치디치디" localSheetId="5">#REF!</definedName>
    <definedName name="치디치디치디">#REF!</definedName>
    <definedName name="치디치디치디치디" localSheetId="5">#REF!</definedName>
    <definedName name="치디치디치디치디">#REF!</definedName>
    <definedName name="치리" localSheetId="5">#REF!</definedName>
    <definedName name="치리">#REF!</definedName>
    <definedName name="치리치리" localSheetId="5">#REF!</definedName>
    <definedName name="치리치리">#REF!</definedName>
    <definedName name="치리치리치리" localSheetId="5">#REF!</definedName>
    <definedName name="치리치리치리">#REF!</definedName>
    <definedName name="치리치리치리치리" localSheetId="5">#REF!</definedName>
    <definedName name="치리치리치리치리">#REF!</definedName>
    <definedName name="치미" localSheetId="5">#REF!</definedName>
    <definedName name="치미">#REF!</definedName>
    <definedName name="치미치미" localSheetId="5">#REF!</definedName>
    <definedName name="치미치미">#REF!</definedName>
    <definedName name="치미치미치미" localSheetId="5">#REF!</definedName>
    <definedName name="치미치미치미">#REF!</definedName>
    <definedName name="치미치미치미치미" localSheetId="5">#REF!</definedName>
    <definedName name="치미치미치미치미">#REF!</definedName>
    <definedName name="치비" localSheetId="5">#REF!</definedName>
    <definedName name="치비">#REF!</definedName>
    <definedName name="치비치비" localSheetId="5">#REF!</definedName>
    <definedName name="치비치비">#REF!</definedName>
    <definedName name="치비치비치비" localSheetId="5">#REF!</definedName>
    <definedName name="치비치비치비">#REF!</definedName>
    <definedName name="치비치비치비치비" localSheetId="5">#REF!</definedName>
    <definedName name="치비치비치비치비">#REF!</definedName>
    <definedName name="치시" localSheetId="5">#REF!</definedName>
    <definedName name="치시">#REF!</definedName>
    <definedName name="치시치시" localSheetId="5">#REF!</definedName>
    <definedName name="치시치시">#REF!</definedName>
    <definedName name="치시치시치시" localSheetId="5">#REF!</definedName>
    <definedName name="치시치시치시">#REF!</definedName>
    <definedName name="치시치시치시치시" localSheetId="5">#REF!</definedName>
    <definedName name="치시치시치시치시">#REF!</definedName>
    <definedName name="치장__벽돌공" localSheetId="5">#REF!</definedName>
    <definedName name="치장__벽돌공">#REF!</definedName>
    <definedName name="치장벽돌공" localSheetId="5">#REF!</definedName>
    <definedName name="치장벽돌공">#REF!</definedName>
    <definedName name="치장벽돌공001" localSheetId="5">#REF!</definedName>
    <definedName name="치장벽돌공001">#REF!</definedName>
    <definedName name="치장벽돌공002" localSheetId="5">#REF!</definedName>
    <definedName name="치장벽돌공002">#REF!</definedName>
    <definedName name="치장벽돌공011" localSheetId="5">#REF!</definedName>
    <definedName name="치장벽돌공011">#REF!</definedName>
    <definedName name="치장벽돌공012" localSheetId="5">#REF!</definedName>
    <definedName name="치장벽돌공012">#REF!</definedName>
    <definedName name="치장벽돌공982" localSheetId="5">#REF!</definedName>
    <definedName name="치장벽돌공982">#REF!</definedName>
    <definedName name="치장벽돌공991" localSheetId="5">#REF!</definedName>
    <definedName name="치장벽돌공991">#REF!</definedName>
    <definedName name="치장벽돌공992" localSheetId="5">#REF!</definedName>
    <definedName name="치장벽돌공992">#REF!</definedName>
    <definedName name="치즐" localSheetId="5">#REF!</definedName>
    <definedName name="치즐">#REF!</definedName>
    <definedName name="치치" localSheetId="5">#REF!</definedName>
    <definedName name="치치">#REF!</definedName>
    <definedName name="치치치" localSheetId="5">#REF!</definedName>
    <definedName name="치치치">#REF!</definedName>
    <definedName name="치치치치" localSheetId="5">#REF!</definedName>
    <definedName name="치치치치">#REF!</definedName>
    <definedName name="치핑" localSheetId="5">#REF!</definedName>
    <definedName name="치핑">#REF!</definedName>
    <definedName name="친모래합계" localSheetId="5">#REF!</definedName>
    <definedName name="친모래합계">#REF!</definedName>
    <definedName name="칠" localSheetId="5">#REF!</definedName>
    <definedName name="칠">#REF!</definedName>
    <definedName name="칠1" localSheetId="5">#REF!</definedName>
    <definedName name="칠1">#REF!</definedName>
    <definedName name="칠1칠1" localSheetId="5">#REF!</definedName>
    <definedName name="칠1칠1">#REF!</definedName>
    <definedName name="칠1칠1칠1" localSheetId="5">#REF!</definedName>
    <definedName name="칠1칠1칠1">#REF!</definedName>
    <definedName name="칠1칠1칠1칠1" localSheetId="5">#REF!</definedName>
    <definedName name="칠1칠1칠1칠1">#REF!</definedName>
    <definedName name="칠2" localSheetId="5">#REF!</definedName>
    <definedName name="칠2">#REF!</definedName>
    <definedName name="칠2칠2" localSheetId="5">#REF!</definedName>
    <definedName name="칠2칠2">#REF!</definedName>
    <definedName name="칠2칠2칠2" localSheetId="5">#REF!</definedName>
    <definedName name="칠2칠2칠2">#REF!</definedName>
    <definedName name="칠2칠2칠2칠2" localSheetId="5">#REF!</definedName>
    <definedName name="칠2칠2칠2칠2">#REF!</definedName>
    <definedName name="칠곡" hidden="1">{#N/A,#N/A,TRUE,"손익보고"}</definedName>
    <definedName name="칠성" localSheetId="5" hidden="1">#REF!</definedName>
    <definedName name="칠성" hidden="1">#REF!</definedName>
    <definedName name="칠칠" localSheetId="5">#REF!</definedName>
    <definedName name="칠칠">#REF!</definedName>
    <definedName name="칠칠칠" localSheetId="5">#REF!</definedName>
    <definedName name="칠칠칠">#REF!</definedName>
    <definedName name="칠칠칠칠" localSheetId="5">#REF!</definedName>
    <definedName name="칠칠칠칠">#REF!</definedName>
    <definedName name="칠푼이" hidden="1">{#N/A,#N/A,FALSE,"2~8번"}</definedName>
    <definedName name="침사지유출부단위수량" localSheetId="5">#REF!</definedName>
    <definedName name="침사지유출부단위수량">#REF!</definedName>
    <definedName name="ㅋ" hidden="1">{#N/A,#N/A,FALSE,"조골재"}</definedName>
    <definedName name="ㅋ_1" hidden="1">{#N/A,#N/A,FALSE,"조골재"}</definedName>
    <definedName name="ㅋ1" localSheetId="5">#REF!</definedName>
    <definedName name="ㅋ1">#REF!</definedName>
    <definedName name="ㅋ248" localSheetId="5">#REF!</definedName>
    <definedName name="ㅋ248">#REF!</definedName>
    <definedName name="ㅋㄹㅇㄴㄹ">#N/A</definedName>
    <definedName name="ㅋ륭ㅎㄹㅇㄹ" localSheetId="5">[11]!BlankMacro1</definedName>
    <definedName name="ㅋ륭ㅎㄹㅇㄹ">[11]!BlankMacro1</definedName>
    <definedName name="ㅋㅁ" hidden="1">{#N/A,#N/A,FALSE,"명세표"}</definedName>
    <definedName name="ㅋㅁㄴㅇ" localSheetId="5">BLCH</definedName>
    <definedName name="ㅋㅁㄴㅇ">BLCH</definedName>
    <definedName name="ㅋㅇㅁㄴㅇㅁㅇ" localSheetId="5">#REF!</definedName>
    <definedName name="ㅋㅇㅁㄴㅇㅁㅇ">#REF!</definedName>
    <definedName name="ㅋㅇㅁㅇ" hidden="1">{"'공사부문'!$A$6:$A$32"}</definedName>
    <definedName name="ㅋㅇㅇㅇㅇㅇ" localSheetId="5">#REF!</definedName>
    <definedName name="ㅋㅇㅇㅇㅇㅇ">#REF!</definedName>
    <definedName name="ㅋㅋ" hidden="1">{#N/A,#N/A,FALSE,"조골재"}</definedName>
    <definedName name="ㅋㅋㅋ" hidden="1">{#N/A,#N/A,FALSE,"명세표"}</definedName>
    <definedName name="ㅋㅋㅋㅋ" localSheetId="5">#REF!</definedName>
    <definedName name="ㅋㅋㅋㅋ">#REF!</definedName>
    <definedName name="ㅋㅋㅋㅋㅋ" localSheetId="5">BlankMacro1</definedName>
    <definedName name="ㅋㅋㅋㅋㅋ">BlankMacro1</definedName>
    <definedName name="ㅋㅋㅋㅋㅋㅋ" localSheetId="5">#REF!</definedName>
    <definedName name="ㅋㅋㅋㅋㅋㅋ">#REF!</definedName>
    <definedName name="ㅋㅋㅋㅋㅋㅋㅋ" localSheetId="5">#REF!</definedName>
    <definedName name="ㅋㅋㅋㅋㅋㅋㅋ">#REF!</definedName>
    <definedName name="ㅋㅋㅋㅋㅋㅋㅋㅋ" hidden="1">{#N/A,#N/A,FALSE,"2~8번"}</definedName>
    <definedName name="ㅋㅋㅋㅋㅋㅋㅋㅋㅋㅋㅋㅋㅋㅋㅋ" localSheetId="5">#REF!</definedName>
    <definedName name="ㅋㅋㅋㅋㅋㅋㅋㅋㅋㅋㅋㅋㅋㅋㅋ">#REF!</definedName>
    <definedName name="ㅋㅌ" hidden="1">{"'용역비'!$A$4:$C$8"}</definedName>
    <definedName name="ㅋㅌㅇㅈㄷㅇ" localSheetId="5">BLCH</definedName>
    <definedName name="ㅋㅌㅇㅈㄷㅇ">BLCH</definedName>
    <definedName name="ㅋㅌㅊ" localSheetId="5">#REF!</definedName>
    <definedName name="ㅋㅌㅊ">#REF!</definedName>
    <definedName name="ㅋㅍ" localSheetId="5">BlankMacro1</definedName>
    <definedName name="ㅋㅍ">BlankMacro1</definedName>
    <definedName name="카" localSheetId="5">#REF!</definedName>
    <definedName name="카">#REF!</definedName>
    <definedName name="카5" localSheetId="5">#REF!</definedName>
    <definedName name="카5">#REF!</definedName>
    <definedName name="카6" localSheetId="5">#REF!</definedName>
    <definedName name="카6">#REF!</definedName>
    <definedName name="카7" localSheetId="5">#REF!</definedName>
    <definedName name="카7">#REF!</definedName>
    <definedName name="카메라경비" localSheetId="5">#REF!</definedName>
    <definedName name="카메라경비">#REF!</definedName>
    <definedName name="카메라계" localSheetId="5">#REF!</definedName>
    <definedName name="카메라계">#REF!</definedName>
    <definedName name="카메라인건비" localSheetId="5">#REF!</definedName>
    <definedName name="카메라인건비">#REF!</definedName>
    <definedName name="카메라재료비" localSheetId="5">#REF!</definedName>
    <definedName name="카메라재료비">#REF!</definedName>
    <definedName name="카비" localSheetId="5">#REF!</definedName>
    <definedName name="카비">#REF!</definedName>
    <definedName name="카빋" localSheetId="5">#REF!</definedName>
    <definedName name="카빋">#REF!</definedName>
    <definedName name="카프링" localSheetId="5">#REF!</definedName>
    <definedName name="카프링">#REF!</definedName>
    <definedName name="칼라록크하드" localSheetId="5">#REF!</definedName>
    <definedName name="칼라록크하드">#REF!</definedName>
    <definedName name="칼라샌드블록수량" localSheetId="5">#REF!</definedName>
    <definedName name="칼라샌드블록수량">#REF!</definedName>
    <definedName name="칼라철판" localSheetId="5">#REF!</definedName>
    <definedName name="칼라철판">#REF!</definedName>
    <definedName name="칼라콘" localSheetId="5">#REF!</definedName>
    <definedName name="칼라콘">#REF!</definedName>
    <definedName name="캇타간재" localSheetId="5">#REF!</definedName>
    <definedName name="캇타간재">#REF!</definedName>
    <definedName name="캇타노무" localSheetId="5">#REF!</definedName>
    <definedName name="캇타노무">#REF!</definedName>
    <definedName name="캇타손료" localSheetId="5">#REF!</definedName>
    <definedName name="캇타손료">#REF!</definedName>
    <definedName name="캑코팅수동재료비계" localSheetId="5">#REF!</definedName>
    <definedName name="캑코팅수동재료비계">#REF!</definedName>
    <definedName name="컷터320_400MM" localSheetId="5">#REF!</definedName>
    <definedName name="컷터320_400MM">#REF!</definedName>
    <definedName name="컷트" localSheetId="5">#REF!</definedName>
    <definedName name="컷트">#REF!</definedName>
    <definedName name="컷팅" localSheetId="5">#REF!</definedName>
    <definedName name="컷팅">#REF!</definedName>
    <definedName name="케이블" localSheetId="5">#REF!</definedName>
    <definedName name="케이블">#REF!</definedName>
    <definedName name="케이블_1" localSheetId="5">#REF!</definedName>
    <definedName name="케이블_1">#REF!</definedName>
    <definedName name="케이블간지" hidden="1">{#N/A,#N/A,TRUE,"토적및재료집계";#N/A,#N/A,TRUE,"토적및재료집계";#N/A,#N/A,TRUE,"단위량"}</definedName>
    <definedName name="케이블공노" localSheetId="5">#REF!</definedName>
    <definedName name="케이블공노">#REF!</definedName>
    <definedName name="케이싱" localSheetId="5">#REF!</definedName>
    <definedName name="케이싱">#REF!</definedName>
    <definedName name="코" localSheetId="5">#REF!</definedName>
    <definedName name="코">#REF!</definedName>
    <definedName name="코___킹___공" localSheetId="5">#REF!</definedName>
    <definedName name="코___킹___공">#REF!</definedName>
    <definedName name="코SKEW" localSheetId="5">#REF!</definedName>
    <definedName name="코SKEW">#REF!</definedName>
    <definedName name="코드" localSheetId="5">#REF!</definedName>
    <definedName name="코드">#REF!</definedName>
    <definedName name="코사" localSheetId="5">#REF!</definedName>
    <definedName name="코사">#REF!</definedName>
    <definedName name="코아리프터NX" localSheetId="5">#REF!</definedName>
    <definedName name="코아리프터NX">#REF!</definedName>
    <definedName name="코아튜브NX" localSheetId="5">#REF!</definedName>
    <definedName name="코아튜브NX">#REF!</definedName>
    <definedName name="코어드릴10경비" localSheetId="5">#REF!</definedName>
    <definedName name="코어드릴10경비">#REF!</definedName>
    <definedName name="코어드릴10계" localSheetId="5">#REF!</definedName>
    <definedName name="코어드릴10계">#REF!</definedName>
    <definedName name="코어드릴10노무비" localSheetId="5">#REF!</definedName>
    <definedName name="코어드릴10노무비">#REF!</definedName>
    <definedName name="코어드릴10재료비" localSheetId="5">#REF!</definedName>
    <definedName name="코어드릴10재료비">#REF!</definedName>
    <definedName name="코어드릴6경비" localSheetId="5">#REF!</definedName>
    <definedName name="코어드릴6경비">#REF!</definedName>
    <definedName name="코어드릴6계" localSheetId="5">#REF!</definedName>
    <definedName name="코어드릴6계">#REF!</definedName>
    <definedName name="코어드릴6노무비" localSheetId="5">#REF!</definedName>
    <definedName name="코어드릴6노무비">#REF!</definedName>
    <definedName name="코어드릴6재료비" localSheetId="5">#REF!</definedName>
    <definedName name="코어드릴6재료비">#REF!</definedName>
    <definedName name="코킹" localSheetId="5">#REF!</definedName>
    <definedName name="코킹">#REF!</definedName>
    <definedName name="코킹공" localSheetId="5">#REF!</definedName>
    <definedName name="코킹공">#REF!</definedName>
    <definedName name="코킹공001" localSheetId="5">#REF!</definedName>
    <definedName name="코킹공001">#REF!</definedName>
    <definedName name="코킹공002" localSheetId="5">#REF!</definedName>
    <definedName name="코킹공002">#REF!</definedName>
    <definedName name="코킹공011" localSheetId="5">#REF!</definedName>
    <definedName name="코킹공011">#REF!</definedName>
    <definedName name="코킹공012" localSheetId="5">#REF!</definedName>
    <definedName name="코킹공012">#REF!</definedName>
    <definedName name="코킹공982" localSheetId="5">#REF!</definedName>
    <definedName name="코킹공982">#REF!</definedName>
    <definedName name="코킹공991" localSheetId="5">#REF!</definedName>
    <definedName name="코킹공991">#REF!</definedName>
    <definedName name="코킹공992" localSheetId="5">#REF!</definedName>
    <definedName name="코킹공992">#REF!</definedName>
    <definedName name="코팅1" localSheetId="5">#REF!</definedName>
    <definedName name="코팅1">#REF!</definedName>
    <definedName name="코팅2" localSheetId="5">#REF!</definedName>
    <definedName name="코팅2">#REF!</definedName>
    <definedName name="코핑B" localSheetId="5">#REF!</definedName>
    <definedName name="코핑B">#REF!</definedName>
    <definedName name="코핑길이" localSheetId="5">#REF!</definedName>
    <definedName name="코핑길이">#REF!</definedName>
    <definedName name="코핑높이" localSheetId="5">#REF!</definedName>
    <definedName name="코핑높이">#REF!</definedName>
    <definedName name="코핑높이1">1.6</definedName>
    <definedName name="코핑상단" localSheetId="5">#REF!</definedName>
    <definedName name="코핑상단">#REF!</definedName>
    <definedName name="코핑자중" localSheetId="5">#REF!</definedName>
    <definedName name="코핑자중">#REF!</definedName>
    <definedName name="코핑자중3" localSheetId="5">#REF!</definedName>
    <definedName name="코핑자중3">#REF!</definedName>
    <definedName name="코핑자중T" localSheetId="5">#REF!</definedName>
    <definedName name="코핑자중T">#REF!</definedName>
    <definedName name="코핑폭" localSheetId="5">#REF!</definedName>
    <definedName name="코핑폭">#REF!</definedName>
    <definedName name="코핑하단" localSheetId="5">#REF!</definedName>
    <definedName name="코핑하단">#REF!</definedName>
    <definedName name="코핑헌치" localSheetId="5">#REF!</definedName>
    <definedName name="코핑헌치">#REF!</definedName>
    <definedName name="콘" localSheetId="5">#REF!</definedName>
    <definedName name="콘">#REF!</definedName>
    <definedName name="콘_크_리_트_진_동_기" localSheetId="5">#REF!</definedName>
    <definedName name="콘_크_리_트_진_동_기">#REF!</definedName>
    <definedName name="콘10" localSheetId="5">#REF!</definedName>
    <definedName name="콘10">#REF!</definedName>
    <definedName name="콘120규격" localSheetId="5">#REF!</definedName>
    <definedName name="콘120규격">#REF!</definedName>
    <definedName name="콘15일반" localSheetId="5">#REF!</definedName>
    <definedName name="콘15일반">#REF!</definedName>
    <definedName name="콘15협소" localSheetId="5">#REF!</definedName>
    <definedName name="콘15협소">#REF!</definedName>
    <definedName name="콘1601" localSheetId="5">#REF!</definedName>
    <definedName name="콘1601">#REF!</definedName>
    <definedName name="콘1602" localSheetId="5">#REF!</definedName>
    <definedName name="콘1602">#REF!</definedName>
    <definedName name="콘180규격" localSheetId="5">#REF!</definedName>
    <definedName name="콘180규격">#REF!</definedName>
    <definedName name="콘20" localSheetId="5">#REF!</definedName>
    <definedName name="콘20">#REF!</definedName>
    <definedName name="콘25" localSheetId="5">#REF!</definedName>
    <definedName name="콘25">#REF!</definedName>
    <definedName name="콘2701" localSheetId="5">#REF!</definedName>
    <definedName name="콘2701">#REF!</definedName>
    <definedName name="콘2702" localSheetId="5">#REF!</definedName>
    <definedName name="콘2702">#REF!</definedName>
    <definedName name="콘270함" localSheetId="5">#REF!</definedName>
    <definedName name="콘270함">#REF!</definedName>
    <definedName name="콘40" localSheetId="5">#REF!</definedName>
    <definedName name="콘40">#REF!</definedName>
    <definedName name="콘7" localSheetId="5">#REF!</definedName>
    <definedName name="콘7">#REF!</definedName>
    <definedName name="콘8" localSheetId="5">#REF!</definedName>
    <definedName name="콘8">#REF!</definedName>
    <definedName name="콘9" localSheetId="5">#REF!</definedName>
    <definedName name="콘9">#REF!</definedName>
    <definedName name="콘강도">240</definedName>
    <definedName name="콘공" localSheetId="5">#REF!,#REF!,#REF!,#REF!</definedName>
    <definedName name="콘공">#REF!,#REF!,#REF!,#REF!</definedName>
    <definedName name="콘구체150" localSheetId="5">#REF!</definedName>
    <definedName name="콘구체150">#REF!</definedName>
    <definedName name="콘구체타설0펌진" localSheetId="5">#REF!</definedName>
    <definedName name="콘구체타설0펌진">#REF!</definedName>
    <definedName name="콘노" localSheetId="5">#REF!</definedName>
    <definedName name="콘노">#REF!</definedName>
    <definedName name="콘단면적" localSheetId="5">#REF!</definedName>
    <definedName name="콘단면적">#REF!</definedName>
    <definedName name="콘버림함" localSheetId="5">#REF!</definedName>
    <definedName name="콘버림함">#REF!</definedName>
    <definedName name="콘센트신설재료비" localSheetId="5">#REF!</definedName>
    <definedName name="콘센트신설재료비">#REF!</definedName>
    <definedName name="콘재" localSheetId="5">#REF!</definedName>
    <definedName name="콘재">#REF!</definedName>
    <definedName name="콘주철거공구손료" localSheetId="5">#REF!</definedName>
    <definedName name="콘주철거공구손료">#REF!</definedName>
    <definedName name="콘주철거공비" localSheetId="5">#REF!</definedName>
    <definedName name="콘주철거공비">#REF!</definedName>
    <definedName name="콘주철거합계" localSheetId="5">#REF!</definedName>
    <definedName name="콘주철거합계">#REF!</definedName>
    <definedName name="콘집계" localSheetId="5">#REF!</definedName>
    <definedName name="콘집계">#REF!</definedName>
    <definedName name="콘크" localSheetId="5">#REF!</definedName>
    <definedName name="콘크">#REF!</definedName>
    <definedName name="콘크리트" localSheetId="5">#REF!</definedName>
    <definedName name="콘크리트">#REF!</definedName>
    <definedName name="콘크리트__공" localSheetId="5">#REF!</definedName>
    <definedName name="콘크리트__공">#REF!</definedName>
    <definedName name="콘크리트_광의" localSheetId="5">#REF!</definedName>
    <definedName name="콘크리트_광의">#REF!</definedName>
    <definedName name="콘크리트_구입" localSheetId="5">#REF!</definedName>
    <definedName name="콘크리트_구입">#REF!</definedName>
    <definedName name="콘크리트_생산" localSheetId="5">#REF!</definedName>
    <definedName name="콘크리트_생산">#REF!</definedName>
    <definedName name="콘크리트_재료량산출" localSheetId="5">#REF!</definedName>
    <definedName name="콘크리트_재료량산출">#REF!</definedName>
    <definedName name="콘크리트_진동기" localSheetId="5">#REF!</definedName>
    <definedName name="콘크리트_진동기">#REF!</definedName>
    <definedName name="콘크리트_커트" localSheetId="5">#REF!</definedName>
    <definedName name="콘크리트_커트">#REF!</definedName>
    <definedName name="콘크리트_타설" localSheetId="5">#REF!</definedName>
    <definedName name="콘크리트_타설">#REF!</definedName>
    <definedName name="콘크리트1" localSheetId="5">#REF!</definedName>
    <definedName name="콘크리트1">#REF!</definedName>
    <definedName name="콘크리트160" localSheetId="5">#REF!</definedName>
    <definedName name="콘크리트160">#REF!</definedName>
    <definedName name="콘크리트180" localSheetId="5">#REF!</definedName>
    <definedName name="콘크리트180">#REF!</definedName>
    <definedName name="콘크리트2" localSheetId="5" hidden="1">#REF!</definedName>
    <definedName name="콘크리트2" hidden="1">#REF!</definedName>
    <definedName name="콘크리트240" localSheetId="5">#REF!</definedName>
    <definedName name="콘크리트240">#REF!</definedName>
    <definedName name="콘크리트25_180_8" localSheetId="5">#REF!</definedName>
    <definedName name="콘크리트25_180_8">#REF!</definedName>
    <definedName name="콘크리트270" localSheetId="5">#REF!</definedName>
    <definedName name="콘크리트270">#REF!</definedName>
    <definedName name="콘크리트9" localSheetId="5">#REF!</definedName>
    <definedName name="콘크리트9">#REF!</definedName>
    <definedName name="콘크리트경계석" localSheetId="5">#REF!</definedName>
    <definedName name="콘크리트경계석">#REF!</definedName>
    <definedName name="콘크리트공" localSheetId="5">#REF!</definedName>
    <definedName name="콘크리트공">#REF!</definedName>
    <definedName name="콘크리트공_광의" localSheetId="5">#REF!</definedName>
    <definedName name="콘크리트공_광의">#REF!</definedName>
    <definedName name="콘크리트공001" localSheetId="5">#REF!</definedName>
    <definedName name="콘크리트공001">#REF!</definedName>
    <definedName name="콘크리트공002" localSheetId="5">#REF!</definedName>
    <definedName name="콘크리트공002">#REF!</definedName>
    <definedName name="콘크리트공011" localSheetId="5">#REF!</definedName>
    <definedName name="콘크리트공011">#REF!</definedName>
    <definedName name="콘크리트공012" localSheetId="5">#REF!</definedName>
    <definedName name="콘크리트공012">#REF!</definedName>
    <definedName name="콘크리트공982" localSheetId="5">#REF!</definedName>
    <definedName name="콘크리트공982">#REF!</definedName>
    <definedName name="콘크리트공991" localSheetId="5">#REF!</definedName>
    <definedName name="콘크리트공991">#REF!</definedName>
    <definedName name="콘크리트공992" localSheetId="5">#REF!</definedName>
    <definedName name="콘크리트공992">#REF!</definedName>
    <definedName name="콘크리트공칭강도" localSheetId="5">#REF!</definedName>
    <definedName name="콘크리트공칭강도">#REF!</definedName>
    <definedName name="콘크리트깨기단가" localSheetId="5">#REF!</definedName>
    <definedName name="콘크리트깨기단가">#REF!</definedName>
    <definedName name="콘크리트다짐대" localSheetId="5">#REF!</definedName>
    <definedName name="콘크리트다짐대">#REF!</definedName>
    <definedName name="콘크리트다짐소" localSheetId="5">#REF!</definedName>
    <definedName name="콘크리트다짐소">#REF!</definedName>
    <definedName name="콘크리트등급" localSheetId="5">#REF!</definedName>
    <definedName name="콘크리트등급">#REF!</definedName>
    <definedName name="콘크리트량" localSheetId="5">#REF!</definedName>
    <definedName name="콘크리트량">#REF!</definedName>
    <definedName name="콘크리트믹서0.30경비" localSheetId="5">#REF!</definedName>
    <definedName name="콘크리트믹서0.30경비">#REF!</definedName>
    <definedName name="콘크리트믹서0.30계" localSheetId="5">#REF!</definedName>
    <definedName name="콘크리트믹서0.30계">#REF!</definedName>
    <definedName name="콘크리트믹서0.30노무비" localSheetId="5">#REF!</definedName>
    <definedName name="콘크리트믹서0.30노무비">#REF!</definedName>
    <definedName name="콘크리트믹서0.30재료비" localSheetId="5">#REF!</definedName>
    <definedName name="콘크리트믹서0.30재료비">#REF!</definedName>
    <definedName name="콘크리트믹서0.45경비" localSheetId="5">#REF!</definedName>
    <definedName name="콘크리트믹서0.45경비">#REF!</definedName>
    <definedName name="콘크리트믹서0.45계" localSheetId="5">#REF!</definedName>
    <definedName name="콘크리트믹서0.45계">#REF!</definedName>
    <definedName name="콘크리트믹서0.45노무비" localSheetId="5">#REF!</definedName>
    <definedName name="콘크리트믹서0.45노무비">#REF!</definedName>
    <definedName name="콘크리트믹서0.45재료비" localSheetId="5">#REF!</definedName>
    <definedName name="콘크리트믹서0.45재료비">#REF!</definedName>
    <definedName name="콘크리트믹서트럭l경비" localSheetId="5">#REF!</definedName>
    <definedName name="콘크리트믹서트럭l경비">#REF!</definedName>
    <definedName name="콘크리트믹서트럭l계" localSheetId="5">#REF!</definedName>
    <definedName name="콘크리트믹서트럭l계">#REF!</definedName>
    <definedName name="콘크리트믹서트럭l노무비" localSheetId="5">#REF!</definedName>
    <definedName name="콘크리트믹서트럭l노무비">#REF!</definedName>
    <definedName name="콘크리트믹서트럭l재료비" localSheetId="5">#REF!</definedName>
    <definedName name="콘크리트믹서트럭l재료비">#REF!</definedName>
    <definedName name="콘크리트믹서트럭m경비" localSheetId="5">#REF!</definedName>
    <definedName name="콘크리트믹서트럭m경비">#REF!</definedName>
    <definedName name="콘크리트믹서트럭m계" localSheetId="5">#REF!</definedName>
    <definedName name="콘크리트믹서트럭m계">#REF!</definedName>
    <definedName name="콘크리트믹서트럭m노무비" localSheetId="5">#REF!</definedName>
    <definedName name="콘크리트믹서트럭m노무비">#REF!</definedName>
    <definedName name="콘크리트믹서트럭m재료비" localSheetId="5">#REF!</definedName>
    <definedName name="콘크리트믹서트럭m재료비">#REF!</definedName>
    <definedName name="콘크리트배치플렌트120경비" localSheetId="5">#REF!</definedName>
    <definedName name="콘크리트배치플렌트120경비">#REF!</definedName>
    <definedName name="콘크리트배치플렌트120계" localSheetId="5">#REF!</definedName>
    <definedName name="콘크리트배치플렌트120계">#REF!</definedName>
    <definedName name="콘크리트배치플렌트120노무비" localSheetId="5">#REF!</definedName>
    <definedName name="콘크리트배치플렌트120노무비">#REF!</definedName>
    <definedName name="콘크리트배치플렌트120재료비" localSheetId="5">#REF!</definedName>
    <definedName name="콘크리트배치플렌트120재료비">#REF!</definedName>
    <definedName name="콘크리트배치플렌트40경비" localSheetId="5">#REF!</definedName>
    <definedName name="콘크리트배치플렌트40경비">#REF!</definedName>
    <definedName name="콘크리트배치플렌트40계" localSheetId="5">#REF!</definedName>
    <definedName name="콘크리트배치플렌트40계">#REF!</definedName>
    <definedName name="콘크리트배치플렌트40노무비" localSheetId="5">#REF!</definedName>
    <definedName name="콘크리트배치플렌트40노무비">#REF!</definedName>
    <definedName name="콘크리트배치플렌트40재료비" localSheetId="5">#REF!</definedName>
    <definedName name="콘크리트배치플렌트40재료비">#REF!</definedName>
    <definedName name="콘크리트배치플렌트60경비" localSheetId="5">#REF!</definedName>
    <definedName name="콘크리트배치플렌트60경비">#REF!</definedName>
    <definedName name="콘크리트배치플렌트60계" localSheetId="5">#REF!</definedName>
    <definedName name="콘크리트배치플렌트60계">#REF!</definedName>
    <definedName name="콘크리트배치플렌트60노무비" localSheetId="5">#REF!</definedName>
    <definedName name="콘크리트배치플렌트60노무비">#REF!</definedName>
    <definedName name="콘크리트배치플렌트60재료비" localSheetId="5">#REF!</definedName>
    <definedName name="콘크리트배치플렌트60재료비">#REF!</definedName>
    <definedName name="콘크리트복구비" localSheetId="5">#REF!</definedName>
    <definedName name="콘크리트복구비">#REF!</definedName>
    <definedName name="콘크리트스프레더7.95경비" localSheetId="5">#REF!</definedName>
    <definedName name="콘크리트스프레더7.95경비">#REF!</definedName>
    <definedName name="콘크리트스프레더7.95계" localSheetId="5">#REF!</definedName>
    <definedName name="콘크리트스프레더7.95계">#REF!</definedName>
    <definedName name="콘크리트스프레더7.95노무비" localSheetId="5">#REF!</definedName>
    <definedName name="콘크리트스프레더7.95노무비">#REF!</definedName>
    <definedName name="콘크리트스프레더7.95재료비" localSheetId="5">#REF!</definedName>
    <definedName name="콘크리트스프레더7.95재료비">#REF!</definedName>
    <definedName name="콘크리트슬리폼페이버100경비" localSheetId="5">#REF!</definedName>
    <definedName name="콘크리트슬리폼페이버100경비">#REF!</definedName>
    <definedName name="콘크리트슬리폼페이버100계" localSheetId="5">#REF!</definedName>
    <definedName name="콘크리트슬리폼페이버100계">#REF!</definedName>
    <definedName name="콘크리트슬리폼페이버100노무비" localSheetId="5">#REF!</definedName>
    <definedName name="콘크리트슬리폼페이버100노무비">#REF!</definedName>
    <definedName name="콘크리트슬리폼페이버100재료비" localSheetId="5">#REF!</definedName>
    <definedName name="콘크리트슬리폼페이버100재료비">#REF!</definedName>
    <definedName name="콘크리트슬리폼페이버215경비" localSheetId="5">#REF!</definedName>
    <definedName name="콘크리트슬리폼페이버215경비">#REF!</definedName>
    <definedName name="콘크리트슬리폼페이버215계" localSheetId="5">#REF!</definedName>
    <definedName name="콘크리트슬리폼페이버215계">#REF!</definedName>
    <definedName name="콘크리트슬리폼페이버215노무비" localSheetId="5">#REF!</definedName>
    <definedName name="콘크리트슬리폼페이버215노무비">#REF!</definedName>
    <definedName name="콘크리트슬리폼페이버215재료비" localSheetId="5">#REF!</definedName>
    <definedName name="콘크리트슬리폼페이버215재료비">#REF!</definedName>
    <definedName name="콘크리트슬리폼페이버250경비" localSheetId="5">#REF!</definedName>
    <definedName name="콘크리트슬리폼페이버250경비">#REF!</definedName>
    <definedName name="콘크리트슬리폼페이버250계" localSheetId="5">#REF!</definedName>
    <definedName name="콘크리트슬리폼페이버250계">#REF!</definedName>
    <definedName name="콘크리트슬리폼페이버250노무비" localSheetId="5">#REF!</definedName>
    <definedName name="콘크리트슬리폼페이버250노무비">#REF!</definedName>
    <definedName name="콘크리트슬리폼페이버250재료비" localSheetId="5">#REF!</definedName>
    <definedName name="콘크리트슬리폼페이버250재료비">#REF!</definedName>
    <definedName name="콘크리트압축강도" localSheetId="5">#REF!</definedName>
    <definedName name="콘크리트압축강도">#REF!</definedName>
    <definedName name="콘크리트용파이프직관3경비" localSheetId="5">#REF!</definedName>
    <definedName name="콘크리트용파이프직관3경비">#REF!</definedName>
    <definedName name="콘크리트용파이프직관3계" localSheetId="5">#REF!</definedName>
    <definedName name="콘크리트용파이프직관3계">#REF!</definedName>
    <definedName name="콘크리트용파이프직관3노무비" localSheetId="5">#REF!</definedName>
    <definedName name="콘크리트용파이프직관3노무비">#REF!</definedName>
    <definedName name="콘크리트용파이프직관3재료비" localSheetId="5">#REF!</definedName>
    <definedName name="콘크리트용파이프직관3재료비">#REF!</definedName>
    <definedName name="콘크리트접속면적" localSheetId="5">#REF!</definedName>
    <definedName name="콘크리트접속면적">#REF!</definedName>
    <definedName name="콘크리트조면마무리기7.95경비" localSheetId="5">#REF!</definedName>
    <definedName name="콘크리트조면마무리기7.95경비">#REF!</definedName>
    <definedName name="콘크리트조면마무리기7.95계" localSheetId="5">#REF!</definedName>
    <definedName name="콘크리트조면마무리기7.95계">#REF!</definedName>
    <definedName name="콘크리트조면마무리기7.95노무비" localSheetId="5">#REF!</definedName>
    <definedName name="콘크리트조면마무리기7.95노무비">#REF!</definedName>
    <definedName name="콘크리트조면마무리기7.95재료비" localSheetId="5">#REF!</definedName>
    <definedName name="콘크리트조면마무리기7.95재료비">#REF!</definedName>
    <definedName name="콘크리트진동기3.5경비" localSheetId="5">#REF!</definedName>
    <definedName name="콘크리트진동기3.5경비">#REF!</definedName>
    <definedName name="콘크리트진동기3.5계" localSheetId="5">#REF!</definedName>
    <definedName name="콘크리트진동기3.5계">#REF!</definedName>
    <definedName name="콘크리트진동기3.5노무비" localSheetId="5">#REF!</definedName>
    <definedName name="콘크리트진동기3.5노무비">#REF!</definedName>
    <definedName name="콘크리트진동기3.5재료비" localSheetId="5">#REF!</definedName>
    <definedName name="콘크리트진동기3.5재료비">#REF!</definedName>
    <definedName name="콘크리트진동기45D_3.5HP_엔진식" localSheetId="5">#REF!</definedName>
    <definedName name="콘크리트진동기45D_3.5HP_엔진식">#REF!</definedName>
    <definedName name="콘크리트진동기전기식후렉시블형45MM" localSheetId="5">#REF!</definedName>
    <definedName name="콘크리트진동기전기식후렉시블형45MM">#REF!</definedName>
    <definedName name="콘크리트측구연장" localSheetId="5">#REF!</definedName>
    <definedName name="콘크리트측구연장">#REF!</definedName>
    <definedName name="콘크리트캇타320계" localSheetId="5">#REF!</definedName>
    <definedName name="콘크리트캇타320계">#REF!</definedName>
    <definedName name="콘크리트캇타경비" localSheetId="5">#REF!</definedName>
    <definedName name="콘크리트캇타경비">#REF!</definedName>
    <definedName name="콘크리트캇타계" localSheetId="5">#REF!</definedName>
    <definedName name="콘크리트캇타계">#REF!</definedName>
    <definedName name="콘크리트캇타노무비" localSheetId="5">#REF!</definedName>
    <definedName name="콘크리트캇타노무비">#REF!</definedName>
    <definedName name="콘크리트캇타재료비" localSheetId="5">#REF!</definedName>
    <definedName name="콘크리트캇타재료비">#REF!</definedName>
    <definedName name="콘크리트타석" localSheetId="5">#REF!</definedName>
    <definedName name="콘크리트타석">#REF!</definedName>
    <definedName name="콘크리트타설" localSheetId="5">#REF!</definedName>
    <definedName name="콘크리트타설">#REF!</definedName>
    <definedName name="콘크리트탄성계수">2350000</definedName>
    <definedName name="콘크리트파괴비" localSheetId="5">#REF!</definedName>
    <definedName name="콘크리트파괴비">#REF!</definedName>
    <definedName name="콘크리트펌프20경비" localSheetId="5">#REF!</definedName>
    <definedName name="콘크리트펌프20경비">#REF!</definedName>
    <definedName name="콘크리트펌프20계" localSheetId="5">#REF!</definedName>
    <definedName name="콘크리트펌프20계">#REF!</definedName>
    <definedName name="콘크리트펌프20노무비" localSheetId="5">#REF!</definedName>
    <definedName name="콘크리트펌프20노무비">#REF!</definedName>
    <definedName name="콘크리트펌프20재료비" localSheetId="5">#REF!</definedName>
    <definedName name="콘크리트펌프20재료비">#REF!</definedName>
    <definedName name="콘크리트펌프차80경비" localSheetId="5">#REF!</definedName>
    <definedName name="콘크리트펌프차80경비">#REF!</definedName>
    <definedName name="콘크리트펌프차80계" localSheetId="5">#REF!</definedName>
    <definedName name="콘크리트펌프차80계">#REF!</definedName>
    <definedName name="콘크리트펌프차80노무비" localSheetId="5">#REF!</definedName>
    <definedName name="콘크리트펌프차80노무비">#REF!</definedName>
    <definedName name="콘크리트펌프차80재료비" localSheetId="5">#REF!</definedName>
    <definedName name="콘크리트펌프차80재료비">#REF!</definedName>
    <definedName name="콘크리트포장" localSheetId="5">#REF!</definedName>
    <definedName name="콘크리트포장">#REF!</definedName>
    <definedName name="콘크리트포장파괴0.2경비" localSheetId="5">#REF!</definedName>
    <definedName name="콘크리트포장파괴0.2경비">#REF!</definedName>
    <definedName name="콘크리트포장파괴0.2계" localSheetId="5">#REF!</definedName>
    <definedName name="콘크리트포장파괴0.2계">#REF!</definedName>
    <definedName name="콘크리트포장파괴0.2기계경비" localSheetId="5">#REF!</definedName>
    <definedName name="콘크리트포장파괴0.2기계경비">#REF!</definedName>
    <definedName name="콘크리트포장파괴0.2기계계" localSheetId="5">#REF!</definedName>
    <definedName name="콘크리트포장파괴0.2기계계">#REF!</definedName>
    <definedName name="콘크리트포장파괴0.2기계노무비" localSheetId="5">#REF!</definedName>
    <definedName name="콘크리트포장파괴0.2기계노무비">#REF!</definedName>
    <definedName name="콘크리트포장파괴0.2기계재료비" localSheetId="5">#REF!</definedName>
    <definedName name="콘크리트포장파괴0.2기계재료비">#REF!</definedName>
    <definedName name="콘크리트포장파괴0.2노무비" localSheetId="5">#REF!</definedName>
    <definedName name="콘크리트포장파괴0.2노무비">#REF!</definedName>
    <definedName name="콘크리트포장파괴0.2인력계" localSheetId="5">#REF!</definedName>
    <definedName name="콘크리트포장파괴0.2인력계">#REF!</definedName>
    <definedName name="콘크리트포장파괴0.2인력노무비" localSheetId="5">#REF!</definedName>
    <definedName name="콘크리트포장파괴0.2인력노무비">#REF!</definedName>
    <definedName name="콘크리트포장파괴0.2재료비" localSheetId="5">#REF!</definedName>
    <definedName name="콘크리트포장파괴0.2재료비">#REF!</definedName>
    <definedName name="콘크리트포장파괴0.2치즐계" localSheetId="5">#REF!</definedName>
    <definedName name="콘크리트포장파괴0.2치즐계">#REF!</definedName>
    <definedName name="콘크리트포장파괴0.2치즐재료비" localSheetId="5">#REF!</definedName>
    <definedName name="콘크리트포장파괴0.2치즐재료비">#REF!</definedName>
    <definedName name="콘크리트포장파괴0.4경비" localSheetId="5">#REF!</definedName>
    <definedName name="콘크리트포장파괴0.4경비">#REF!</definedName>
    <definedName name="콘크리트포장파괴0.4계" localSheetId="5">#REF!</definedName>
    <definedName name="콘크리트포장파괴0.4계">#REF!</definedName>
    <definedName name="콘크리트포장파괴0.4기계경비" localSheetId="5">#REF!</definedName>
    <definedName name="콘크리트포장파괴0.4기계경비">#REF!</definedName>
    <definedName name="콘크리트포장파괴0.4기계계" localSheetId="5">#REF!</definedName>
    <definedName name="콘크리트포장파괴0.4기계계">#REF!</definedName>
    <definedName name="콘크리트포장파괴0.4기계노무비" localSheetId="5">#REF!</definedName>
    <definedName name="콘크리트포장파괴0.4기계노무비">#REF!</definedName>
    <definedName name="콘크리트포장파괴0.4기계재료비" localSheetId="5">#REF!</definedName>
    <definedName name="콘크리트포장파괴0.4기계재료비">#REF!</definedName>
    <definedName name="콘크리트포장파괴0.4노무비" localSheetId="5">#REF!</definedName>
    <definedName name="콘크리트포장파괴0.4노무비">#REF!</definedName>
    <definedName name="콘크리트포장파괴0.4작업보조원경비" localSheetId="5">#REF!</definedName>
    <definedName name="콘크리트포장파괴0.4작업보조원경비">#REF!</definedName>
    <definedName name="콘크리트포장파괴0.4작업보조원계" localSheetId="5">#REF!</definedName>
    <definedName name="콘크리트포장파괴0.4작업보조원계">#REF!</definedName>
    <definedName name="콘크리트포장파괴0.4작업보조원노무비" localSheetId="5">#REF!</definedName>
    <definedName name="콘크리트포장파괴0.4작업보조원노무비">#REF!</definedName>
    <definedName name="콘크리트포장파괴0.4작업보조원재료비" localSheetId="5">#REF!</definedName>
    <definedName name="콘크리트포장파괴0.4작업보조원재료비">#REF!</definedName>
    <definedName name="콘크리트포장파괴0.4재료비" localSheetId="5">#REF!</definedName>
    <definedName name="콘크리트포장파괴0.4재료비">#REF!</definedName>
    <definedName name="콘크리트포장파괴0.4치즐경비" localSheetId="5">#REF!</definedName>
    <definedName name="콘크리트포장파괴0.4치즐경비">#REF!</definedName>
    <definedName name="콘크리트포장파괴0.4치즐계" localSheetId="5">#REF!</definedName>
    <definedName name="콘크리트포장파괴0.4치즐계">#REF!</definedName>
    <definedName name="콘크리트포장파괴0.4치즐노무비" localSheetId="5">#REF!</definedName>
    <definedName name="콘크리트포장파괴0.4치즐노무비">#REF!</definedName>
    <definedName name="콘크리트포장파괴0.4치즐재료비" localSheetId="5">#REF!</definedName>
    <definedName name="콘크리트포장파괴0.4치즐재료비">#REF!</definedName>
    <definedName name="콘크리트포장파괴0.7경비" localSheetId="5">#REF!</definedName>
    <definedName name="콘크리트포장파괴0.7경비">#REF!</definedName>
    <definedName name="콘크리트포장파괴0.7계" localSheetId="5">#REF!</definedName>
    <definedName name="콘크리트포장파괴0.7계">#REF!</definedName>
    <definedName name="콘크리트포장파괴0.7기계경비" localSheetId="5">#REF!</definedName>
    <definedName name="콘크리트포장파괴0.7기계경비">#REF!</definedName>
    <definedName name="콘크리트포장파괴0.7기계계" localSheetId="5">#REF!</definedName>
    <definedName name="콘크리트포장파괴0.7기계계">#REF!</definedName>
    <definedName name="콘크리트포장파괴0.7기계노무비" localSheetId="5">#REF!</definedName>
    <definedName name="콘크리트포장파괴0.7기계노무비">#REF!</definedName>
    <definedName name="콘크리트포장파괴0.7기계재료비" localSheetId="5">#REF!</definedName>
    <definedName name="콘크리트포장파괴0.7기계재료비">#REF!</definedName>
    <definedName name="콘크리트포장파괴0.7노무비" localSheetId="5">#REF!</definedName>
    <definedName name="콘크리트포장파괴0.7노무비">#REF!</definedName>
    <definedName name="콘크리트포장파괴0.7작업보조원경비" localSheetId="5">#REF!</definedName>
    <definedName name="콘크리트포장파괴0.7작업보조원경비">#REF!</definedName>
    <definedName name="콘크리트포장파괴0.7작업보조원계" localSheetId="5">#REF!</definedName>
    <definedName name="콘크리트포장파괴0.7작업보조원계">#REF!</definedName>
    <definedName name="콘크리트포장파괴0.7작업보조원노무비" localSheetId="5">#REF!</definedName>
    <definedName name="콘크리트포장파괴0.7작업보조원노무비">#REF!</definedName>
    <definedName name="콘크리트포장파괴0.7작업보조원재료비" localSheetId="5">#REF!</definedName>
    <definedName name="콘크리트포장파괴0.7작업보조원재료비">#REF!</definedName>
    <definedName name="콘크리트포장파괴0.7재료비" localSheetId="5">#REF!</definedName>
    <definedName name="콘크리트포장파괴0.7재료비">#REF!</definedName>
    <definedName name="콘크리트포장파괴0.7치즐경비" localSheetId="5">#REF!</definedName>
    <definedName name="콘크리트포장파괴0.7치즐경비">#REF!</definedName>
    <definedName name="콘크리트포장파괴0.7치즐계" localSheetId="5">#REF!</definedName>
    <definedName name="콘크리트포장파괴0.7치즐계">#REF!</definedName>
    <definedName name="콘크리트포장파괴0.7치즐노무비" localSheetId="5">#REF!</definedName>
    <definedName name="콘크리트포장파괴0.7치즐노무비">#REF!</definedName>
    <definedName name="콘크리트포장파괴0.7치즐재료비" localSheetId="5">#REF!</definedName>
    <definedName name="콘크리트포장파괴0.7치즐재료비">#REF!</definedName>
    <definedName name="콘크리트함" localSheetId="5">#REF!</definedName>
    <definedName name="콘크리트함">#REF!</definedName>
    <definedName name="콘크리트헐기" localSheetId="5">#REF!</definedName>
    <definedName name="콘크리트헐기">#REF!</definedName>
    <definedName name="콘크리트휘니샤중앙분리대용경비" localSheetId="5">#REF!</definedName>
    <definedName name="콘크리트휘니샤중앙분리대용경비">#REF!</definedName>
    <definedName name="콘크리트휘니샤중앙분리대용계" localSheetId="5">#REF!</definedName>
    <definedName name="콘크리트휘니샤중앙분리대용계">#REF!</definedName>
    <definedName name="콘크리트휘니샤중앙분리대용노무비" localSheetId="5">#REF!</definedName>
    <definedName name="콘크리트휘니샤중앙분리대용노무비">#REF!</definedName>
    <definedName name="콘크리트휘니샤중앙분리대용재료비" localSheetId="5">#REF!</definedName>
    <definedName name="콘크리트휘니샤중앙분리대용재료비">#REF!</definedName>
    <definedName name="콘크측구재료집계" localSheetId="5">#REF!</definedName>
    <definedName name="콘크측구재료집계">#REF!</definedName>
    <definedName name="콘탄성계수" localSheetId="5">#REF!</definedName>
    <definedName name="콘탄성계수">#REF!</definedName>
    <definedName name="콘포" localSheetId="5">#REF!</definedName>
    <definedName name="콘포">#REF!</definedName>
    <definedName name="콤팩터" localSheetId="5">#REF!</definedName>
    <definedName name="콤팩터">#REF!</definedName>
    <definedName name="콤팩터경비" localSheetId="5">#REF!</definedName>
    <definedName name="콤팩터경비">#REF!</definedName>
    <definedName name="콤팩터노무비" localSheetId="5">#REF!</definedName>
    <definedName name="콤팩터노무비">#REF!</definedName>
    <definedName name="콤팩터재료비" localSheetId="5">#REF!</definedName>
    <definedName name="콤팩터재료비">#REF!</definedName>
    <definedName name="콤프" localSheetId="5">#REF!</definedName>
    <definedName name="콤프">#REF!</definedName>
    <definedName name="큐비클응급공사" localSheetId="5">#REF!</definedName>
    <definedName name="큐비클응급공사">#REF!</definedName>
    <definedName name="크____람____셸" localSheetId="5">#REF!</definedName>
    <definedName name="크____람____셸">#REF!</definedName>
    <definedName name="크____레____인" localSheetId="5">#REF!</definedName>
    <definedName name="크____레____인">#REF!</definedName>
    <definedName name="크_레_인__트럭" localSheetId="5">#REF!</definedName>
    <definedName name="크_레_인__트럭">#REF!</definedName>
    <definedName name="크기" localSheetId="5">#REF!</definedName>
    <definedName name="크기">#REF!</definedName>
    <definedName name="크기1" localSheetId="5">#REF!</definedName>
    <definedName name="크기1">#REF!</definedName>
    <definedName name="크레인__트럭" localSheetId="5">#REF!</definedName>
    <definedName name="크레인__트럭">#REF!</definedName>
    <definedName name="크레인_트럭_10TON" localSheetId="5">#REF!</definedName>
    <definedName name="크레인_트럭_10TON">#REF!</definedName>
    <definedName name="크레인_트럭탑재형" localSheetId="5">#REF!</definedName>
    <definedName name="크레인_트럭탑재형">#REF!</definedName>
    <definedName name="크레인10톤단가" localSheetId="5">#REF!</definedName>
    <definedName name="크레인10톤단가">#REF!</definedName>
    <definedName name="크레인15TON단가" localSheetId="5">#REF!</definedName>
    <definedName name="크레인15TON단가">#REF!</definedName>
    <definedName name="크레인15톤단가" localSheetId="5">#REF!</definedName>
    <definedName name="크레인15톤단가">#REF!</definedName>
    <definedName name="크레인20톤단가" localSheetId="5">#REF!</definedName>
    <definedName name="크레인20톤단가">#REF!</definedName>
    <definedName name="크레인가격" localSheetId="5">'[8] 설계내역서.xlsx'!크레인가격</definedName>
    <definedName name="크레인가격">'[8] 설계내역서.xlsx'!크레인가격</definedName>
    <definedName name="크레인무한궤도100경비" localSheetId="5">#REF!</definedName>
    <definedName name="크레인무한궤도100경비">#REF!</definedName>
    <definedName name="크레인무한궤도100계" localSheetId="5">#REF!</definedName>
    <definedName name="크레인무한궤도100계">#REF!</definedName>
    <definedName name="크레인무한궤도100노무비" localSheetId="5">#REF!</definedName>
    <definedName name="크레인무한궤도100노무비">#REF!</definedName>
    <definedName name="크레인무한궤도100재료비" localSheetId="5">#REF!</definedName>
    <definedName name="크레인무한궤도100재료비">#REF!</definedName>
    <definedName name="크레인무한궤도10경비" localSheetId="5">#REF!</definedName>
    <definedName name="크레인무한궤도10경비">#REF!</definedName>
    <definedName name="크레인무한궤도10계" localSheetId="5">#REF!</definedName>
    <definedName name="크레인무한궤도10계">#REF!</definedName>
    <definedName name="크레인무한궤도10노무비" localSheetId="5">#REF!</definedName>
    <definedName name="크레인무한궤도10노무비">#REF!</definedName>
    <definedName name="크레인무한궤도10재료비" localSheetId="5">#REF!</definedName>
    <definedName name="크레인무한궤도10재료비">#REF!</definedName>
    <definedName name="크레인무한궤도15경비" localSheetId="5">#REF!</definedName>
    <definedName name="크레인무한궤도15경비">#REF!</definedName>
    <definedName name="크레인무한궤도15계" localSheetId="5">#REF!</definedName>
    <definedName name="크레인무한궤도15계">#REF!</definedName>
    <definedName name="크레인무한궤도15노무비" localSheetId="5">#REF!</definedName>
    <definedName name="크레인무한궤도15노무비">#REF!</definedName>
    <definedName name="크레인무한궤도15재료비" localSheetId="5">#REF!</definedName>
    <definedName name="크레인무한궤도15재료비">#REF!</definedName>
    <definedName name="크레인무한궤도20경비" localSheetId="5">#REF!</definedName>
    <definedName name="크레인무한궤도20경비">#REF!</definedName>
    <definedName name="크레인무한궤도20계" localSheetId="5">#REF!</definedName>
    <definedName name="크레인무한궤도20계">#REF!</definedName>
    <definedName name="크레인무한궤도20노무비" localSheetId="5">#REF!</definedName>
    <definedName name="크레인무한궤도20노무비">#REF!</definedName>
    <definedName name="크레인무한궤도20재료비" localSheetId="5">#REF!</definedName>
    <definedName name="크레인무한궤도20재료비">#REF!</definedName>
    <definedName name="크레인무한궤도25경비" localSheetId="5">#REF!</definedName>
    <definedName name="크레인무한궤도25경비">#REF!</definedName>
    <definedName name="크레인무한궤도25계" localSheetId="5">#REF!</definedName>
    <definedName name="크레인무한궤도25계">#REF!</definedName>
    <definedName name="크레인무한궤도25노무비" localSheetId="5">#REF!</definedName>
    <definedName name="크레인무한궤도25노무비">#REF!</definedName>
    <definedName name="크레인무한궤도25재료비" localSheetId="5">#REF!</definedName>
    <definedName name="크레인무한궤도25재료비">#REF!</definedName>
    <definedName name="크레인무한궤도30계" localSheetId="5">#REF!</definedName>
    <definedName name="크레인무한궤도30계">#REF!</definedName>
    <definedName name="크레인무한궤도40경비" localSheetId="5">#REF!</definedName>
    <definedName name="크레인무한궤도40경비">#REF!</definedName>
    <definedName name="크레인무한궤도40계" localSheetId="5">#REF!</definedName>
    <definedName name="크레인무한궤도40계">#REF!</definedName>
    <definedName name="크레인무한궤도40노무비" localSheetId="5">#REF!</definedName>
    <definedName name="크레인무한궤도40노무비">#REF!</definedName>
    <definedName name="크레인무한궤도40재료비" localSheetId="5">#REF!</definedName>
    <definedName name="크레인무한궤도40재료비">#REF!</definedName>
    <definedName name="크레인무한궤도50경비" localSheetId="5">#REF!</definedName>
    <definedName name="크레인무한궤도50경비">#REF!</definedName>
    <definedName name="크레인무한궤도50계" localSheetId="5">#REF!</definedName>
    <definedName name="크레인무한궤도50계">#REF!</definedName>
    <definedName name="크레인무한궤도50노무비" localSheetId="5">#REF!</definedName>
    <definedName name="크레인무한궤도50노무비">#REF!</definedName>
    <definedName name="크레인무한궤도50재료비" localSheetId="5">#REF!</definedName>
    <definedName name="크레인무한궤도50재료비">#REF!</definedName>
    <definedName name="크레인무한궤도80경비" localSheetId="5">#REF!</definedName>
    <definedName name="크레인무한궤도80경비">#REF!</definedName>
    <definedName name="크레인무한궤도80계" localSheetId="5">#REF!</definedName>
    <definedName name="크레인무한궤도80계">#REF!</definedName>
    <definedName name="크레인무한궤도80노무비" localSheetId="5">#REF!</definedName>
    <definedName name="크레인무한궤도80노무비">#REF!</definedName>
    <definedName name="크레인무한궤도80재료비" localSheetId="5">#REF!</definedName>
    <definedName name="크레인무한궤도80재료비">#REF!</definedName>
    <definedName name="크레인타이어" localSheetId="5">#REF!</definedName>
    <definedName name="크레인타이어">#REF!</definedName>
    <definedName name="크레인트럭10계" localSheetId="5">#REF!</definedName>
    <definedName name="크레인트럭10계">#REF!</definedName>
    <definedName name="크레인트럭15경비" localSheetId="5">#REF!</definedName>
    <definedName name="크레인트럭15경비">#REF!</definedName>
    <definedName name="크레인트럭15계" localSheetId="5">#REF!</definedName>
    <definedName name="크레인트럭15계">#REF!</definedName>
    <definedName name="크레인트럭15노무비" localSheetId="5">#REF!</definedName>
    <definedName name="크레인트럭15노무비">#REF!</definedName>
    <definedName name="크레인트럭15재료비" localSheetId="5">#REF!</definedName>
    <definedName name="크레인트럭15재료비">#REF!</definedName>
    <definedName name="크레인트럭20경비" localSheetId="5">#REF!</definedName>
    <definedName name="크레인트럭20경비">#REF!</definedName>
    <definedName name="크레인트럭20계" localSheetId="5">#REF!</definedName>
    <definedName name="크레인트럭20계">#REF!</definedName>
    <definedName name="크레인트럭20노무비" localSheetId="5">#REF!</definedName>
    <definedName name="크레인트럭20노무비">#REF!</definedName>
    <definedName name="크레인트럭20재료비" localSheetId="5">#REF!</definedName>
    <definedName name="크레인트럭20재료비">#REF!</definedName>
    <definedName name="크레인트럭25계" localSheetId="5">#REF!</definedName>
    <definedName name="크레인트럭25계">#REF!</definedName>
    <definedName name="크레인트럭30경비" localSheetId="5">#REF!</definedName>
    <definedName name="크레인트럭30경비">#REF!</definedName>
    <definedName name="크레인트럭30계" localSheetId="5">#REF!</definedName>
    <definedName name="크레인트럭30계">#REF!</definedName>
    <definedName name="크레인트럭30노무비" localSheetId="5">#REF!</definedName>
    <definedName name="크레인트럭30노무비">#REF!</definedName>
    <definedName name="크레인트럭30재료비" localSheetId="5">#REF!</definedName>
    <definedName name="크레인트럭30재료비">#REF!</definedName>
    <definedName name="크레인트럭40경비" localSheetId="5">#REF!</definedName>
    <definedName name="크레인트럭40경비">#REF!</definedName>
    <definedName name="크레인트럭40계" localSheetId="5">#REF!</definedName>
    <definedName name="크레인트럭40계">#REF!</definedName>
    <definedName name="크레인트럭40노무비" localSheetId="5">#REF!</definedName>
    <definedName name="크레인트럭40노무비">#REF!</definedName>
    <definedName name="크레인트럭40재료비" localSheetId="5">#REF!</definedName>
    <definedName name="크레인트럭40재료비">#REF!</definedName>
    <definedName name="크레인트럭50경비" localSheetId="5">#REF!</definedName>
    <definedName name="크레인트럭50경비">#REF!</definedName>
    <definedName name="크레인트럭50계" localSheetId="5">#REF!</definedName>
    <definedName name="크레인트럭50계">#REF!</definedName>
    <definedName name="크레인트럭50노무비" localSheetId="5">#REF!</definedName>
    <definedName name="크레인트럭50노무비">#REF!</definedName>
    <definedName name="크레인트럭50재료비" localSheetId="5">#REF!</definedName>
    <definedName name="크레인트럭50재료비">#REF!</definedName>
    <definedName name="크레인트럭60경비" localSheetId="5">#REF!</definedName>
    <definedName name="크레인트럭60경비">#REF!</definedName>
    <definedName name="크레인트럭60계" localSheetId="5">#REF!</definedName>
    <definedName name="크레인트럭60계">#REF!</definedName>
    <definedName name="크레인트럭60노무비" localSheetId="5">#REF!</definedName>
    <definedName name="크레인트럭60노무비">#REF!</definedName>
    <definedName name="크레인트럭60재료비" localSheetId="5">#REF!</definedName>
    <definedName name="크레인트럭60재료비">#REF!</definedName>
    <definedName name="크레인트럭70경비" localSheetId="5">#REF!</definedName>
    <definedName name="크레인트럭70경비">#REF!</definedName>
    <definedName name="크레인트럭70계" localSheetId="5">#REF!</definedName>
    <definedName name="크레인트럭70계">#REF!</definedName>
    <definedName name="크레인트럭70노무비" localSheetId="5">#REF!</definedName>
    <definedName name="크레인트럭70노무비">#REF!</definedName>
    <definedName name="크레인트럭70재료비" localSheetId="5">#REF!</definedName>
    <definedName name="크레인트럭70재료비">#REF!</definedName>
    <definedName name="크레인트럭80경비" localSheetId="5">#REF!</definedName>
    <definedName name="크레인트럭80경비">#REF!</definedName>
    <definedName name="크레인트럭80계" localSheetId="5">#REF!</definedName>
    <definedName name="크레인트럭80계">#REF!</definedName>
    <definedName name="크레인트럭80노무비" localSheetId="5">#REF!</definedName>
    <definedName name="크레인트럭80노무비">#REF!</definedName>
    <definedName name="크레인트럭80재료비" localSheetId="5">#REF!</definedName>
    <definedName name="크레인트럭80재료비">#REF!</definedName>
    <definedName name="크렘쉘0.38경비" localSheetId="5">#REF!</definedName>
    <definedName name="크렘쉘0.38경비">#REF!</definedName>
    <definedName name="크렘쉘0.38계" localSheetId="5">#REF!</definedName>
    <definedName name="크렘쉘0.38계">#REF!</definedName>
    <definedName name="크렘쉘0.38노무비" localSheetId="5">#REF!</definedName>
    <definedName name="크렘쉘0.38노무비">#REF!</definedName>
    <definedName name="크렘쉘0.38재료비" localSheetId="5">#REF!</definedName>
    <definedName name="크렘쉘0.38재료비">#REF!</definedName>
    <definedName name="크렘쉘0.57경비" localSheetId="5">#REF!</definedName>
    <definedName name="크렘쉘0.57경비">#REF!</definedName>
    <definedName name="크렘쉘0.57계" localSheetId="5">#REF!</definedName>
    <definedName name="크렘쉘0.57계">#REF!</definedName>
    <definedName name="크렘쉘0.57노무비" localSheetId="5">#REF!</definedName>
    <definedName name="크렘쉘0.57노무비">#REF!</definedName>
    <definedName name="크렘쉘0.57재료비" localSheetId="5">#REF!</definedName>
    <definedName name="크렘쉘0.57재료비">#REF!</definedName>
    <definedName name="크렘쉘1.15경비" localSheetId="5">#REF!</definedName>
    <definedName name="크렘쉘1.15경비">#REF!</definedName>
    <definedName name="크렘쉘1.15계" localSheetId="5">#REF!</definedName>
    <definedName name="크렘쉘1.15계">#REF!</definedName>
    <definedName name="크렘쉘1.15노무비" localSheetId="5">#REF!</definedName>
    <definedName name="크렘쉘1.15노무비">#REF!</definedName>
    <definedName name="크렘쉘1.15재료비" localSheetId="5">#REF!</definedName>
    <definedName name="크렘쉘1.15재료비">#REF!</definedName>
    <definedName name="크렘쉘1.91경비" localSheetId="5">#REF!</definedName>
    <definedName name="크렘쉘1.91경비">#REF!</definedName>
    <definedName name="크렘쉘1.91계" localSheetId="5">#REF!</definedName>
    <definedName name="크렘쉘1.91계">#REF!</definedName>
    <definedName name="크렘쉘1.91노무비" localSheetId="5">#REF!</definedName>
    <definedName name="크렘쉘1.91노무비">#REF!</definedName>
    <definedName name="크렘쉘1.91재료비" localSheetId="5">#REF!</definedName>
    <definedName name="크렘쉘1.91재료비">#REF!</definedName>
    <definedName name="크로울러드릴17경비" localSheetId="5">#REF!</definedName>
    <definedName name="크로울러드릴17경비">#REF!</definedName>
    <definedName name="크로울러드릴17계" localSheetId="5">#REF!</definedName>
    <definedName name="크로울러드릴17계">#REF!</definedName>
    <definedName name="크로울러드릴17노무비" localSheetId="5">#REF!</definedName>
    <definedName name="크로울러드릴17노무비">#REF!</definedName>
    <definedName name="크로울러드릴17재료비" localSheetId="5">#REF!</definedName>
    <definedName name="크로울러드릴17재료비">#REF!</definedName>
    <definedName name="크리프계수" localSheetId="5">#REF!</definedName>
    <definedName name="크리프계수">#REF!</definedName>
    <definedName name="크오">{"'산출근거'!$B$4:$D$8"}</definedName>
    <definedName name="큰계량기구경" localSheetId="5">#REF!</definedName>
    <definedName name="큰계량기구경">#REF!</definedName>
    <definedName name="클러경" localSheetId="5">#REF!</definedName>
    <definedName name="클러경">#REF!</definedName>
    <definedName name="클러노" localSheetId="5">#REF!</definedName>
    <definedName name="클러노">#REF!</definedName>
    <definedName name="클러재" localSheetId="5">#REF!</definedName>
    <definedName name="클러재">#REF!</definedName>
    <definedName name="키키" localSheetId="5">#REF!</definedName>
    <definedName name="키키">#REF!</definedName>
    <definedName name="ㅌ" hidden="1">{#N/A,#N/A,FALSE,"2~8번"}</definedName>
    <definedName name="ㅌ_1" hidden="1">{#N/A,#N/A,FALSE,"2~8번"}</definedName>
    <definedName name="ㅌ1" localSheetId="5">#REF!</definedName>
    <definedName name="ㅌ1">#REF!</definedName>
    <definedName name="ㅌ1121" localSheetId="5">#REF!</definedName>
    <definedName name="ㅌ1121">#REF!</definedName>
    <definedName name="ㅌ2" localSheetId="5">#REF!</definedName>
    <definedName name="ㅌ2">#REF!</definedName>
    <definedName name="ㅌ42" localSheetId="5">#REF!</definedName>
    <definedName name="ㅌ42">#REF!</definedName>
    <definedName name="ㅌㄴㅋㄹ" localSheetId="5">#REF!</definedName>
    <definedName name="ㅌㄴㅋㄹ">#REF!</definedName>
    <definedName name="ㅌ노" localSheetId="5">#REF!</definedName>
    <definedName name="ㅌ노">#REF!</definedName>
    <definedName name="ㅌㅇㅇㅇㅇㅇㅇㅇㅇㅇㅇㅇㅇㅇㅇㅇㅇㅇㅇㅇㅇㅇㅇㅇㅇㅇㅇㅇㅇㅇㅇㅇㅇㅇㅇㅇ" hidden="1">{#N/A,#N/A,FALSE,"운반시간"}</definedName>
    <definedName name="ㅌㅊ" localSheetId="5">#REF!</definedName>
    <definedName name="ㅌㅊ">#REF!</definedName>
    <definedName name="ㅌㅊㅊ" localSheetId="5">#REF!</definedName>
    <definedName name="ㅌㅊㅊ">#REF!</definedName>
    <definedName name="ㅌㅊ퓨" localSheetId="5">#REF!</definedName>
    <definedName name="ㅌㅊ퓨">#REF!</definedName>
    <definedName name="ㅌ처포" localSheetId="5">#REF!</definedName>
    <definedName name="ㅌ처포">#REF!</definedName>
    <definedName name="ㅌㅋ" localSheetId="5">#REF!</definedName>
    <definedName name="ㅌㅋ">#REF!</definedName>
    <definedName name="ㅌㅌㅌ" localSheetId="5">BLCH</definedName>
    <definedName name="ㅌㅌㅌ">BLCH</definedName>
    <definedName name="ㅌㅌㅌㅌ" localSheetId="5">#REF!</definedName>
    <definedName name="ㅌㅌㅌㅌ">#REF!</definedName>
    <definedName name="ㅌㅌㅌㅌㅌ" localSheetId="5">BlankMacro1</definedName>
    <definedName name="ㅌㅌㅌㅌㅌ">BlankMacro1</definedName>
    <definedName name="ㅌㅌㅌㅌㅌㅌ" localSheetId="5">#REF!</definedName>
    <definedName name="ㅌㅌㅌㅌㅌㅌ">#REF!</definedName>
    <definedName name="ㅌㅌㅌㅌㅌㅌㅌ" localSheetId="5">#REF!</definedName>
    <definedName name="ㅌㅌㅌㅌㅌㅌㅌ">#REF!</definedName>
    <definedName name="ㅌㅍㅁㄴㅋ" hidden="1">'[43]N賃率-職'!$I$5:$I$30</definedName>
    <definedName name="ㅌㅍㅊㅇㅌㅎ" hidden="1">{#N/A,#N/A,FALSE,"도급대비시행율";#N/A,#N/A,FALSE,"결의서";#N/A,#N/A,FALSE,"내역서";#N/A,#N/A,FALSE,"도급예상"}</definedName>
    <definedName name="ㅌㅍ츛ㅌ" hidden="1">{#N/A,#N/A,FALSE,"운반시간"}</definedName>
    <definedName name="타" localSheetId="5">#REF!</definedName>
    <definedName name="타">#REF!</definedName>
    <definedName name="타._다목적_운동장" localSheetId="5">#REF!</definedName>
    <definedName name="타._다목적_운동장">#REF!</definedName>
    <definedName name="타___일___공" localSheetId="5">#REF!</definedName>
    <definedName name="타___일___공">#REF!</definedName>
    <definedName name="타1" localSheetId="5">#REF!</definedName>
    <definedName name="타1">#REF!</definedName>
    <definedName name="타견적" localSheetId="5" hidden="1">#REF!</definedName>
    <definedName name="타견적" hidden="1">#REF!</definedName>
    <definedName name="타공이기" localSheetId="5">#REF!</definedName>
    <definedName name="타공이기">#REF!</definedName>
    <definedName name="타공종" localSheetId="5">#REF!</definedName>
    <definedName name="타공종">#REF!</definedName>
    <definedName name="타공종이월" localSheetId="5">#REF!</definedName>
    <definedName name="타공종이월">#REF!</definedName>
    <definedName name="타공종이월수량" localSheetId="5">BlankMacro1</definedName>
    <definedName name="타공종이월수량">BlankMacro1</definedName>
    <definedName name="타르페이퍼" localSheetId="5">#REF!</definedName>
    <definedName name="타르페이퍼">#REF!</definedName>
    <definedName name="타르페이퍼단위수량" localSheetId="5">#REF!</definedName>
    <definedName name="타르페이퍼단위수량">#REF!</definedName>
    <definedName name="타원형돌망태단위수량" localSheetId="5">#REF!</definedName>
    <definedName name="타원형돌망태단위수량">#REF!</definedName>
    <definedName name="타이어" localSheetId="5">#REF!</definedName>
    <definedName name="타이어">#REF!</definedName>
    <definedName name="타이어_롤러" localSheetId="5">#REF!</definedName>
    <definedName name="타이어_롤러">#REF!</definedName>
    <definedName name="타이어경" localSheetId="5">#REF!</definedName>
    <definedName name="타이어경">#REF!</definedName>
    <definedName name="타이어노무" localSheetId="5">#REF!</definedName>
    <definedName name="타이어노무">#REF!</definedName>
    <definedName name="타이어로울러_자주식_5_8TON" localSheetId="5">#REF!</definedName>
    <definedName name="타이어로울러_자주식_5_8TON">#REF!</definedName>
    <definedName name="타이어로울러5계" localSheetId="5">#REF!</definedName>
    <definedName name="타이어로울러5계">#REF!</definedName>
    <definedName name="타이어로울러자주식15경비" localSheetId="5">#REF!</definedName>
    <definedName name="타이어로울러자주식15경비">#REF!</definedName>
    <definedName name="타이어로울러자주식15계" localSheetId="5">#REF!</definedName>
    <definedName name="타이어로울러자주식15계">#REF!</definedName>
    <definedName name="타이어로울러자주식15노무비" localSheetId="5">#REF!</definedName>
    <definedName name="타이어로울러자주식15노무비">#REF!</definedName>
    <definedName name="타이어로울러자주식15재료비" localSheetId="5">#REF!</definedName>
    <definedName name="타이어로울러자주식15재료비">#REF!</definedName>
    <definedName name="타이어로울러자주식5경비" localSheetId="5">#REF!</definedName>
    <definedName name="타이어로울러자주식5경비">#REF!</definedName>
    <definedName name="타이어로울러자주식5계" localSheetId="5">#REF!</definedName>
    <definedName name="타이어로울러자주식5계">#REF!</definedName>
    <definedName name="타이어로울러자주식5노무비" localSheetId="5">#REF!</definedName>
    <definedName name="타이어로울러자주식5노무비">#REF!</definedName>
    <definedName name="타이어로울러자주식5재료비" localSheetId="5">#REF!</definedName>
    <definedName name="타이어로울러자주식5재료비">#REF!</definedName>
    <definedName name="타이어로울러자주식8경비" localSheetId="5">#REF!</definedName>
    <definedName name="타이어로울러자주식8경비">#REF!</definedName>
    <definedName name="타이어로울러자주식8계" localSheetId="5">#REF!</definedName>
    <definedName name="타이어로울러자주식8계">#REF!</definedName>
    <definedName name="타이어로울러자주식8노무비" localSheetId="5">#REF!</definedName>
    <definedName name="타이어로울러자주식8노무비">#REF!</definedName>
    <definedName name="타이어로울러자주식8재료비" localSheetId="5">#REF!</definedName>
    <definedName name="타이어로울러자주식8재료비">#REF!</definedName>
    <definedName name="타이어롤러8의10Ton" localSheetId="5">#REF!</definedName>
    <definedName name="타이어롤러8의10Ton">#REF!</definedName>
    <definedName name="타이어재료" localSheetId="5">#REF!</definedName>
    <definedName name="타이어재료">#REF!</definedName>
    <definedName name="타이튼타일주철관" localSheetId="5">#REF!</definedName>
    <definedName name="타이튼타일주철관">#REF!</definedName>
    <definedName name="타이틀" localSheetId="5">#REF!</definedName>
    <definedName name="타이틀">#REF!</definedName>
    <definedName name="타일A소계" localSheetId="5">#REF!</definedName>
    <definedName name="타일A소계">#REF!</definedName>
    <definedName name="타일B소계" localSheetId="5">#REF!</definedName>
    <definedName name="타일B소계">#REF!</definedName>
    <definedName name="타일경비" localSheetId="5">#REF!</definedName>
    <definedName name="타일경비">#REF!</definedName>
    <definedName name="타일공" localSheetId="5">#REF!</definedName>
    <definedName name="타일공">#REF!</definedName>
    <definedName name="타일공001" localSheetId="5">#REF!</definedName>
    <definedName name="타일공001">#REF!</definedName>
    <definedName name="타일공002" localSheetId="5">#REF!</definedName>
    <definedName name="타일공002">#REF!</definedName>
    <definedName name="타일공011" localSheetId="5">#REF!</definedName>
    <definedName name="타일공011">#REF!</definedName>
    <definedName name="타일공012" localSheetId="5">#REF!</definedName>
    <definedName name="타일공012">#REF!</definedName>
    <definedName name="타일공982" localSheetId="5">#REF!</definedName>
    <definedName name="타일공982">#REF!</definedName>
    <definedName name="타일공991" localSheetId="5">#REF!</definedName>
    <definedName name="타일공991">#REF!</definedName>
    <definedName name="타일공992" localSheetId="5">#REF!</definedName>
    <definedName name="타일공992">#REF!</definedName>
    <definedName name="타일공과잡비" localSheetId="5">#REF!</definedName>
    <definedName name="타일공과잡비">#REF!</definedName>
    <definedName name="타일공사" localSheetId="5">#REF!</definedName>
    <definedName name="타일공사">#REF!</definedName>
    <definedName name="타일노" localSheetId="5">#REF!</definedName>
    <definedName name="타일노">#REF!</definedName>
    <definedName name="타일노무" localSheetId="5">#REF!</definedName>
    <definedName name="타일노무">#REF!</definedName>
    <definedName name="타일석공사" localSheetId="5">#REF!</definedName>
    <definedName name="타일석공사">#REF!</definedName>
    <definedName name="타일재" localSheetId="5">#REF!</definedName>
    <definedName name="타일재">#REF!</definedName>
    <definedName name="타일재료" localSheetId="5">#REF!</definedName>
    <definedName name="타일재료">#REF!</definedName>
    <definedName name="타입" localSheetId="5">#REF!</definedName>
    <definedName name="타입">#REF!</definedName>
    <definedName name="타입데이터" localSheetId="5">#REF!</definedName>
    <definedName name="타입데이터">#REF!</definedName>
    <definedName name="탄뎀로울러자주식10경비" localSheetId="5">#REF!</definedName>
    <definedName name="탄뎀로울러자주식10경비">#REF!</definedName>
    <definedName name="탄뎀로울러자주식10계" localSheetId="5">#REF!</definedName>
    <definedName name="탄뎀로울러자주식10계">#REF!</definedName>
    <definedName name="탄뎀로울러자주식10노무비" localSheetId="5">#REF!</definedName>
    <definedName name="탄뎀로울러자주식10노무비">#REF!</definedName>
    <definedName name="탄뎀로울러자주식10재료비" localSheetId="5">#REF!</definedName>
    <definedName name="탄뎀로울러자주식10재료비">#REF!</definedName>
    <definedName name="탄뎀로울러자주식5경비" localSheetId="5">#REF!</definedName>
    <definedName name="탄뎀로울러자주식5경비">#REF!</definedName>
    <definedName name="탄뎀로울러자주식5계" localSheetId="5">#REF!</definedName>
    <definedName name="탄뎀로울러자주식5계">#REF!</definedName>
    <definedName name="탄뎀로울러자주식5노무비" localSheetId="5">#REF!</definedName>
    <definedName name="탄뎀로울러자주식5노무비">#REF!</definedName>
    <definedName name="탄뎀로울러자주식5재료비" localSheetId="5">#REF!</definedName>
    <definedName name="탄뎀로울러자주식5재료비">#REF!</definedName>
    <definedName name="탄뎀로울러자주식8경비" localSheetId="5">#REF!</definedName>
    <definedName name="탄뎀로울러자주식8경비">#REF!</definedName>
    <definedName name="탄뎀로울러자주식8계" localSheetId="5">#REF!</definedName>
    <definedName name="탄뎀로울러자주식8계">#REF!</definedName>
    <definedName name="탄뎀로울러자주식8노무비" localSheetId="5">#REF!</definedName>
    <definedName name="탄뎀로울러자주식8노무비">#REF!</definedName>
    <definedName name="탄뎀로울러자주식8재료비" localSheetId="5">#REF!</definedName>
    <definedName name="탄뎀로울러자주식8재료비">#REF!</definedName>
    <definedName name="탄뎀로울러진동자주식2경비" localSheetId="5">#REF!</definedName>
    <definedName name="탄뎀로울러진동자주식2경비">#REF!</definedName>
    <definedName name="탄뎀로울러진동자주식2계" localSheetId="5">#REF!</definedName>
    <definedName name="탄뎀로울러진동자주식2계">#REF!</definedName>
    <definedName name="탄뎀로울러진동자주식2노무비" localSheetId="5">#REF!</definedName>
    <definedName name="탄뎀로울러진동자주식2노무비">#REF!</definedName>
    <definedName name="탄뎀로울러진동자주식2재료비" localSheetId="5">#REF!</definedName>
    <definedName name="탄뎀로울러진동자주식2재료비">#REF!</definedName>
    <definedName name="탄성10다" localSheetId="5">#REF!</definedName>
    <definedName name="탄성10다">#REF!</definedName>
    <definedName name="탄성8다" localSheetId="5">#REF!</definedName>
    <definedName name="탄성8다">#REF!</definedName>
    <definedName name="탄성계수" localSheetId="5">#REF!</definedName>
    <definedName name="탄성계수">#REF!</definedName>
    <definedName name="탄성계수비" localSheetId="5">#REF!</definedName>
    <definedName name="탄성계수비">#REF!</definedName>
    <definedName name="탄성고무받침" localSheetId="5">#REF!</definedName>
    <definedName name="탄성고무받침">#REF!</definedName>
    <definedName name="탄성받침_스페리칼" localSheetId="5">#REF!</definedName>
    <definedName name="탄성받침_스페리칼">#REF!</definedName>
    <definedName name="탈기조" localSheetId="5">#REF!</definedName>
    <definedName name="탈기조">#REF!</definedName>
    <definedName name="탈수기동" localSheetId="5">BlankMacro1</definedName>
    <definedName name="탈수기동">BlankMacro1</definedName>
    <definedName name="탈취설비" localSheetId="5">#REF!</definedName>
    <definedName name="탈취설비">#REF!</definedName>
    <definedName name="태림내역" hidden="1">{#N/A,#N/A,FALSE,"손익표지";#N/A,#N/A,FALSE,"손익계산";#N/A,#N/A,FALSE,"일반관리비";#N/A,#N/A,FALSE,"영업외수익";#N/A,#N/A,FALSE,"영업외비용";#N/A,#N/A,FALSE,"매출액";#N/A,#N/A,FALSE,"요약손익";#N/A,#N/A,FALSE,"요약대차";#N/A,#N/A,FALSE,"매출채권현황";#N/A,#N/A,FALSE,"매출채권명세"}</definedName>
    <definedName name="태산목10노무" localSheetId="5">#REF!</definedName>
    <definedName name="태산목10노무">#REF!</definedName>
    <definedName name="태산목10재료" localSheetId="5">#REF!</definedName>
    <definedName name="태산목10재료">#REF!</definedName>
    <definedName name="태산목12노무" localSheetId="5">#REF!</definedName>
    <definedName name="태산목12노무">#REF!</definedName>
    <definedName name="태산목12재료" localSheetId="5">#REF!</definedName>
    <definedName name="태산목12재료">#REF!</definedName>
    <definedName name="태산목H2.5" localSheetId="5">#REF!</definedName>
    <definedName name="태산목H2.5">#REF!</definedName>
    <definedName name="태영지급" hidden="1">{#N/A,#N/A,FALSE,"부대1"}</definedName>
    <definedName name="택" localSheetId="5">#REF!</definedName>
    <definedName name="택">#REF!</definedName>
    <definedName name="택코팅" localSheetId="5">#REF!</definedName>
    <definedName name="택코팅">#REF!</definedName>
    <definedName name="택코팅1" localSheetId="5">#REF!</definedName>
    <definedName name="택코팅1">#REF!</definedName>
    <definedName name="택코팅2" localSheetId="5">#REF!</definedName>
    <definedName name="택코팅2">#REF!</definedName>
    <definedName name="택코팅30디스트리뷰우터3000경비" localSheetId="5">#REF!</definedName>
    <definedName name="택코팅30디스트리뷰우터3000경비">#REF!</definedName>
    <definedName name="택코팅30디스트리뷰우터3000계" localSheetId="5">#REF!</definedName>
    <definedName name="택코팅30디스트리뷰우터3000계">#REF!</definedName>
    <definedName name="택코팅30디스트리뷰우터3000노무비" localSheetId="5">#REF!</definedName>
    <definedName name="택코팅30디스트리뷰우터3000노무비">#REF!</definedName>
    <definedName name="택코팅30디스트리뷰우터3000살포경비" localSheetId="5">#REF!</definedName>
    <definedName name="택코팅30디스트리뷰우터3000살포경비">#REF!</definedName>
    <definedName name="택코팅30디스트리뷰우터3000살포노무비" localSheetId="5">#REF!</definedName>
    <definedName name="택코팅30디스트리뷰우터3000살포노무비">#REF!</definedName>
    <definedName name="택코팅30디스트리뷰우터3000살포재료비" localSheetId="5">#REF!</definedName>
    <definedName name="택코팅30디스트리뷰우터3000살포재료비">#REF!</definedName>
    <definedName name="택코팅30디스트리뷰우터3000인건비경비" localSheetId="5">#REF!</definedName>
    <definedName name="택코팅30디스트리뷰우터3000인건비경비">#REF!</definedName>
    <definedName name="택코팅30디스트리뷰우터3000인건비계" localSheetId="5">#REF!</definedName>
    <definedName name="택코팅30디스트리뷰우터3000인건비계">#REF!</definedName>
    <definedName name="택코팅30디스트리뷰우터3000인건비노무비" localSheetId="5">#REF!</definedName>
    <definedName name="택코팅30디스트리뷰우터3000인건비노무비">#REF!</definedName>
    <definedName name="택코팅30디스트리뷰우터3000인건비재료비" localSheetId="5">#REF!</definedName>
    <definedName name="택코팅30디스트리뷰우터3000인건비재료비">#REF!</definedName>
    <definedName name="택코팅30디스트리뷰우터3000재료비" localSheetId="5">#REF!</definedName>
    <definedName name="택코팅30디스트리뷰우터3000재료비">#REF!</definedName>
    <definedName name="택코팅30디스트리뷰우터3000청소비경비" localSheetId="5">#REF!</definedName>
    <definedName name="택코팅30디스트리뷰우터3000청소비경비">#REF!</definedName>
    <definedName name="택코팅30디스트리뷰우터3000청소비계" localSheetId="5">#REF!</definedName>
    <definedName name="택코팅30디스트리뷰우터3000청소비계">#REF!</definedName>
    <definedName name="택코팅30디스트리뷰우터3000청소비노무비" localSheetId="5">#REF!</definedName>
    <definedName name="택코팅30디스트리뷰우터3000청소비노무비">#REF!</definedName>
    <definedName name="택코팅30디스트리뷰우터3000청소비재료비" localSheetId="5">#REF!</definedName>
    <definedName name="택코팅30디스트리뷰우터3000청소비재료비">#REF!</definedName>
    <definedName name="택코팅40아스팔트스프레이어300경비" localSheetId="5">#REF!</definedName>
    <definedName name="택코팅40아스팔트스프레이어300경비">#REF!</definedName>
    <definedName name="택코팅40아스팔트스프레이어300계" localSheetId="5">#REF!</definedName>
    <definedName name="택코팅40아스팔트스프레이어300계">#REF!</definedName>
    <definedName name="택코팅40아스팔트스프레이어300노무비" localSheetId="5">#REF!</definedName>
    <definedName name="택코팅40아스팔트스프레이어300노무비">#REF!</definedName>
    <definedName name="택코팅40아스팔트스프레이어300살포경비" localSheetId="5">#REF!</definedName>
    <definedName name="택코팅40아스팔트스프레이어300살포경비">#REF!</definedName>
    <definedName name="택코팅40아스팔트스프레이어300살포계" localSheetId="5">#REF!</definedName>
    <definedName name="택코팅40아스팔트스프레이어300살포계">#REF!</definedName>
    <definedName name="택코팅40아스팔트스프레이어300살포노무비" localSheetId="5">#REF!</definedName>
    <definedName name="택코팅40아스팔트스프레이어300살포노무비">#REF!</definedName>
    <definedName name="택코팅40아스팔트스프레이어300살포재료비" localSheetId="5">#REF!</definedName>
    <definedName name="택코팅40아스팔트스프레이어300살포재료비">#REF!</definedName>
    <definedName name="택코팅40아스팔트스프레이어300인건비경비" localSheetId="5">#REF!</definedName>
    <definedName name="택코팅40아스팔트스프레이어300인건비경비">#REF!</definedName>
    <definedName name="택코팅40아스팔트스프레이어300인건비계" localSheetId="5">#REF!</definedName>
    <definedName name="택코팅40아스팔트스프레이어300인건비계">#REF!</definedName>
    <definedName name="택코팅40아스팔트스프레이어300인건비노무비" localSheetId="5">#REF!</definedName>
    <definedName name="택코팅40아스팔트스프레이어300인건비노무비">#REF!</definedName>
    <definedName name="택코팅40아스팔트스프레이어300인건비재료비" localSheetId="5">#REF!</definedName>
    <definedName name="택코팅40아스팔트스프레이어300인건비재료비">#REF!</definedName>
    <definedName name="택코팅40아스팔트스프레이어300재료비" localSheetId="5">#REF!</definedName>
    <definedName name="택코팅40아스팔트스프레이어300재료비">#REF!</definedName>
    <definedName name="택코팅40아스팔트스프레이어300청소비경비" localSheetId="5">#REF!</definedName>
    <definedName name="택코팅40아스팔트스프레이어300청소비경비">#REF!</definedName>
    <definedName name="택코팅40아스팔트스프레이어300청소비계" localSheetId="5">#REF!</definedName>
    <definedName name="택코팅40아스팔트스프레이어300청소비계">#REF!</definedName>
    <definedName name="택코팅40아스팔트스프레이어300청소비노무비" localSheetId="5">#REF!</definedName>
    <definedName name="택코팅40아스팔트스프레이어300청소비노무비">#REF!</definedName>
    <definedName name="택코팅40아스팔트스프레이어300청소비재료비" localSheetId="5">#REF!</definedName>
    <definedName name="택코팅40아스팔트스프레이어300청소비재료비">#REF!</definedName>
    <definedName name="택코팅노" localSheetId="5">#REF!</definedName>
    <definedName name="택코팅노">#REF!</definedName>
    <definedName name="택코팅수동노무비계" localSheetId="5">#REF!</definedName>
    <definedName name="택코팅수동노무비계">#REF!</definedName>
    <definedName name="택코팅수동재료비계" localSheetId="5">#REF!</definedName>
    <definedName name="택코팅수동재료비계">#REF!</definedName>
    <definedName name="택코팅스프레이어300경비계" localSheetId="5">#REF!</definedName>
    <definedName name="택코팅스프레이어300경비계">#REF!</definedName>
    <definedName name="택코팅스프레이어300노무비계" localSheetId="5">#REF!</definedName>
    <definedName name="택코팅스프레이어300노무비계">#REF!</definedName>
    <definedName name="택코팅스프레이어300재료비계" localSheetId="5">#REF!</definedName>
    <definedName name="택코팅스프레이어300재료비계">#REF!</definedName>
    <definedName name="택코팅재" localSheetId="5">#REF!</definedName>
    <definedName name="택코팅재">#REF!</definedName>
    <definedName name="탠덤_로울러" localSheetId="5">#REF!</definedName>
    <definedName name="탠덤_로울러">#REF!</definedName>
    <definedName name="탠덤로울러_자주식_5_8TON" localSheetId="5">#REF!</definedName>
    <definedName name="탠덤로울러_자주식_5_8TON">#REF!</definedName>
    <definedName name="탠덤롤러10의14톤" localSheetId="5">#REF!</definedName>
    <definedName name="탠덤롤러10의14톤">#REF!</definedName>
    <definedName name="터" localSheetId="5">#REF!</definedName>
    <definedName name="터">#REF!</definedName>
    <definedName name="터_높" localSheetId="5">#REF!</definedName>
    <definedName name="터_높">#REF!</definedName>
    <definedName name="터_폭" localSheetId="5">#REF!</definedName>
    <definedName name="터_폭">#REF!</definedName>
    <definedName name="터1">#N/A</definedName>
    <definedName name="터12A" localSheetId="5">#REF!</definedName>
    <definedName name="터12A">#REF!</definedName>
    <definedName name="터12AC" localSheetId="5">#REF!</definedName>
    <definedName name="터12AC">#REF!</definedName>
    <definedName name="터12C" localSheetId="5">#REF!</definedName>
    <definedName name="터12C">#REF!</definedName>
    <definedName name="터12고압" localSheetId="5">#REF!</definedName>
    <definedName name="터12고압">#REF!</definedName>
    <definedName name="터14A" localSheetId="5">#REF!</definedName>
    <definedName name="터14A">#REF!</definedName>
    <definedName name="터14AC" localSheetId="5">#REF!</definedName>
    <definedName name="터14AC">#REF!</definedName>
    <definedName name="터14C" localSheetId="5">#REF!</definedName>
    <definedName name="터14C">#REF!</definedName>
    <definedName name="터14고압" localSheetId="5">#REF!</definedName>
    <definedName name="터14고압">#REF!</definedName>
    <definedName name="터1인A" localSheetId="5">#REF!</definedName>
    <definedName name="터1인A">#REF!</definedName>
    <definedName name="터1인AC" localSheetId="5">#REF!</definedName>
    <definedName name="터1인AC">#REF!</definedName>
    <definedName name="터1인C" localSheetId="5">#REF!</definedName>
    <definedName name="터1인C">#REF!</definedName>
    <definedName name="터1인고압" localSheetId="5">#REF!</definedName>
    <definedName name="터1인고압">#REF!</definedName>
    <definedName name="터22A" localSheetId="5">#REF!</definedName>
    <definedName name="터22A">#REF!</definedName>
    <definedName name="터22AC" localSheetId="5">#REF!</definedName>
    <definedName name="터22AC">#REF!</definedName>
    <definedName name="터22C" localSheetId="5">#REF!</definedName>
    <definedName name="터22C">#REF!</definedName>
    <definedName name="터22고압" localSheetId="5">#REF!</definedName>
    <definedName name="터22고압">#REF!</definedName>
    <definedName name="터24A" localSheetId="5">#REF!</definedName>
    <definedName name="터24A">#REF!</definedName>
    <definedName name="터24AC" localSheetId="5">#REF!</definedName>
    <definedName name="터24AC">#REF!</definedName>
    <definedName name="터24C" localSheetId="5">#REF!</definedName>
    <definedName name="터24C">#REF!</definedName>
    <definedName name="터24고압" localSheetId="5">#REF!</definedName>
    <definedName name="터24고압">#REF!</definedName>
    <definedName name="터2인A" localSheetId="5">#REF!</definedName>
    <definedName name="터2인A">#REF!</definedName>
    <definedName name="터2인AC" localSheetId="5">#REF!</definedName>
    <definedName name="터2인AC">#REF!</definedName>
    <definedName name="터2인C" localSheetId="5">#REF!</definedName>
    <definedName name="터2인C">#REF!</definedName>
    <definedName name="터2인고압" localSheetId="5">#REF!</definedName>
    <definedName name="터2인고압">#REF!</definedName>
    <definedName name="터32A" localSheetId="5">#REF!</definedName>
    <definedName name="터32A">#REF!</definedName>
    <definedName name="터32AC" localSheetId="5">#REF!</definedName>
    <definedName name="터32AC">#REF!</definedName>
    <definedName name="터32고압" localSheetId="5">#REF!</definedName>
    <definedName name="터32고압">#REF!</definedName>
    <definedName name="터34A" localSheetId="5">#REF!</definedName>
    <definedName name="터34A">#REF!</definedName>
    <definedName name="터34AC" localSheetId="5">#REF!</definedName>
    <definedName name="터34AC">#REF!</definedName>
    <definedName name="터34고압" localSheetId="5">#REF!</definedName>
    <definedName name="터34고압">#REF!</definedName>
    <definedName name="터3인A" localSheetId="5">#REF!</definedName>
    <definedName name="터3인A">#REF!</definedName>
    <definedName name="터3인AC" localSheetId="5">#REF!</definedName>
    <definedName name="터3인AC">#REF!</definedName>
    <definedName name="터3인고압" localSheetId="5">#REF!</definedName>
    <definedName name="터3인고압">#REF!</definedName>
    <definedName name="터견경" localSheetId="5">#REF!</definedName>
    <definedName name="터견경">#REF!</definedName>
    <definedName name="터견노" localSheetId="5">#REF!</definedName>
    <definedName name="터견노">#REF!</definedName>
    <definedName name="터견재" localSheetId="5">#REF!</definedName>
    <definedName name="터견재">#REF!</definedName>
    <definedName name="터널">[0]!터널</definedName>
    <definedName name="터널할증" localSheetId="5">#REF!</definedName>
    <definedName name="터널할증">#REF!</definedName>
    <definedName name="터미날" localSheetId="5">#REF!</definedName>
    <definedName name="터미날">#REF!</definedName>
    <definedName name="터보노" localSheetId="5">#REF!</definedName>
    <definedName name="터보노">#REF!</definedName>
    <definedName name="터파기" localSheetId="5">#REF!</definedName>
    <definedName name="터파기">#REF!</definedName>
    <definedName name="터파기.." localSheetId="5">#REF!</definedName>
    <definedName name="터파기..">#REF!</definedName>
    <definedName name="터파기01" localSheetId="5">#REF!</definedName>
    <definedName name="터파기01">#REF!</definedName>
    <definedName name="터파기1" localSheetId="5">#REF!</definedName>
    <definedName name="터파기1">#REF!</definedName>
    <definedName name="터파기12" localSheetId="5">#REF!</definedName>
    <definedName name="터파기12">#REF!</definedName>
    <definedName name="터파기2" localSheetId="5">#REF!</definedName>
    <definedName name="터파기2">#REF!</definedName>
    <definedName name="터파기3" localSheetId="5">#REF!</definedName>
    <definedName name="터파기3">#REF!</definedName>
    <definedName name="터파기경" localSheetId="5">#REF!</definedName>
    <definedName name="터파기경">#REF!</definedName>
    <definedName name="터파기계산" localSheetId="5">#REF!</definedName>
    <definedName name="터파기계산">#REF!</definedName>
    <definedName name="터파기고" localSheetId="5">#REF!</definedName>
    <definedName name="터파기고">#REF!</definedName>
    <definedName name="터파기구배" localSheetId="5">#REF!</definedName>
    <definedName name="터파기구배">#REF!</definedName>
    <definedName name="터파기기계0.2경비" localSheetId="5">#REF!</definedName>
    <definedName name="터파기기계0.2경비">#REF!</definedName>
    <definedName name="터파기기계0.2계" localSheetId="5">#REF!</definedName>
    <definedName name="터파기기계0.2계">#REF!</definedName>
    <definedName name="터파기기계0.2노무비" localSheetId="5">#REF!</definedName>
    <definedName name="터파기기계0.2노무비">#REF!</definedName>
    <definedName name="터파기기계0.2재료비" localSheetId="5">#REF!</definedName>
    <definedName name="터파기기계0.2재료비">#REF!</definedName>
    <definedName name="터파기기계0.4경비" localSheetId="5">#REF!</definedName>
    <definedName name="터파기기계0.4경비">#REF!</definedName>
    <definedName name="터파기기계0.4계" localSheetId="5">#REF!</definedName>
    <definedName name="터파기기계0.4계">#REF!</definedName>
    <definedName name="터파기기계0.4노무비" localSheetId="5">#REF!</definedName>
    <definedName name="터파기기계0.4노무비">#REF!</definedName>
    <definedName name="터파기기계0.4재료비" localSheetId="5">#REF!</definedName>
    <definedName name="터파기기계0.4재료비">#REF!</definedName>
    <definedName name="터파기기계0.4재료비1" localSheetId="5">#REF!</definedName>
    <definedName name="터파기기계0.4재료비1">#REF!</definedName>
    <definedName name="터파기기계0.7경비" localSheetId="5">#REF!</definedName>
    <definedName name="터파기기계0.7경비">#REF!</definedName>
    <definedName name="터파기기계0.7계" localSheetId="5">#REF!</definedName>
    <definedName name="터파기기계0.7계">#REF!</definedName>
    <definedName name="터파기기계0.7노무비" localSheetId="5">#REF!</definedName>
    <definedName name="터파기기계0.7노무비">#REF!</definedName>
    <definedName name="터파기기계0.7재료비" localSheetId="5">#REF!</definedName>
    <definedName name="터파기기계0.7재료비">#REF!</definedName>
    <definedName name="터파기기계노무비0.2" localSheetId="5">#REF!</definedName>
    <definedName name="터파기기계노무비0.2">#REF!</definedName>
    <definedName name="터파기깊이" localSheetId="5">#REF!</definedName>
    <definedName name="터파기깊이">#REF!</definedName>
    <definedName name="터파기노" localSheetId="5">#REF!</definedName>
    <definedName name="터파기노">#REF!</definedName>
    <definedName name="터파기높이" localSheetId="5">#REF!</definedName>
    <definedName name="터파기높이">#REF!</definedName>
    <definedName name="터파기량" localSheetId="5">#REF!</definedName>
    <definedName name="터파기량">#REF!</definedName>
    <definedName name="터파기리핑" localSheetId="5">#REF!</definedName>
    <definedName name="터파기리핑">#REF!</definedName>
    <definedName name="터파기반경" localSheetId="5">#REF!</definedName>
    <definedName name="터파기반경">#REF!</definedName>
    <definedName name="터파기발파암" localSheetId="5">#REF!</definedName>
    <definedName name="터파기발파암">#REF!</definedName>
    <definedName name="터파기방법" localSheetId="5">#REF!</definedName>
    <definedName name="터파기방법">#REF!</definedName>
    <definedName name="터파기상폭" localSheetId="5">#REF!</definedName>
    <definedName name="터파기상폭">#REF!</definedName>
    <definedName name="터파기여유" localSheetId="5">#REF!</definedName>
    <definedName name="터파기여유">#REF!</definedName>
    <definedName name="터파기재" localSheetId="5">#REF!</definedName>
    <definedName name="터파기재">#REF!</definedName>
    <definedName name="터파기재료" localSheetId="5">#REF!</definedName>
    <definedName name="터파기재료">#REF!</definedName>
    <definedName name="터파기체적" localSheetId="5">#REF!</definedName>
    <definedName name="터파기체적">#REF!</definedName>
    <definedName name="터파기토사" localSheetId="5">#REF!</definedName>
    <definedName name="터파기토사">#REF!</definedName>
    <definedName name="터파노" localSheetId="5">#REF!</definedName>
    <definedName name="터파노">#REF!</definedName>
    <definedName name="터파재" localSheetId="5">#REF!</definedName>
    <definedName name="터파재">#REF!</definedName>
    <definedName name="테B10" localSheetId="5">#REF!</definedName>
    <definedName name="테B10">#REF!</definedName>
    <definedName name="테B12" localSheetId="5">#REF!</definedName>
    <definedName name="테B12">#REF!</definedName>
    <definedName name="테B20" localSheetId="5">#REF!</definedName>
    <definedName name="테B20">#REF!</definedName>
    <definedName name="테B6" localSheetId="5">#REF!</definedName>
    <definedName name="테B6">#REF!</definedName>
    <definedName name="테B8" localSheetId="5">#REF!</definedName>
    <definedName name="테B8">#REF!</definedName>
    <definedName name="테H1.5" localSheetId="5">#REF!</definedName>
    <definedName name="테H1.5">#REF!</definedName>
    <definedName name="테H2.0" localSheetId="5">#REF!</definedName>
    <definedName name="테H2.0">#REF!</definedName>
    <definedName name="테H2.5" localSheetId="5">#REF!</definedName>
    <definedName name="테H2.5">#REF!</definedName>
    <definedName name="테H3.0" localSheetId="5">#REF!</definedName>
    <definedName name="테H3.0">#REF!</definedName>
    <definedName name="테H3.5" localSheetId="5">#REF!</definedName>
    <definedName name="테H3.5">#REF!</definedName>
    <definedName name="테R10" localSheetId="5">#REF!</definedName>
    <definedName name="테R10">#REF!</definedName>
    <definedName name="테R12" localSheetId="5">#REF!</definedName>
    <definedName name="테R12">#REF!</definedName>
    <definedName name="테R15" localSheetId="5">#REF!</definedName>
    <definedName name="테R15">#REF!</definedName>
    <definedName name="테R4" localSheetId="5">#REF!</definedName>
    <definedName name="테R4">#REF!</definedName>
    <definedName name="테R5" localSheetId="5">#REF!</definedName>
    <definedName name="테R5">#REF!</definedName>
    <definedName name="테R6" localSheetId="5">#REF!</definedName>
    <definedName name="테R6">#REF!</definedName>
    <definedName name="테R8" localSheetId="5">#REF!</definedName>
    <definedName name="테R8">#REF!</definedName>
    <definedName name="테관0.4" localSheetId="5">#REF!</definedName>
    <definedName name="테관0.4">#REF!</definedName>
    <definedName name="테관0.5" localSheetId="5">#REF!</definedName>
    <definedName name="테관0.5">#REF!</definedName>
    <definedName name="테관0.6" localSheetId="5">#REF!</definedName>
    <definedName name="테관0.6">#REF!</definedName>
    <definedName name="테관1.0" localSheetId="5">#REF!</definedName>
    <definedName name="테관1.0">#REF!</definedName>
    <definedName name="테관1.2" localSheetId="5">#REF!</definedName>
    <definedName name="테관1.2">#REF!</definedName>
    <definedName name="테관1.5" localSheetId="5">#REF!</definedName>
    <definedName name="테관1.5">#REF!</definedName>
    <definedName name="테관2.0" localSheetId="5">#REF!</definedName>
    <definedName name="테관2.0">#REF!</definedName>
    <definedName name="테니스지주" localSheetId="5">#REF!</definedName>
    <definedName name="테니스지주">#REF!</definedName>
    <definedName name="테스크" hidden="1">{#N/A,#N/A,FALSE,"단가표지"}</definedName>
    <definedName name="테스트" localSheetId="5" hidden="1">#REF!</definedName>
    <definedName name="테스트" hidden="1">#REF!</definedName>
    <definedName name="테지" localSheetId="5">#REF!</definedName>
    <definedName name="테지">#REF!</definedName>
    <definedName name="텍스" localSheetId="5">#REF!</definedName>
    <definedName name="텍스">#REF!</definedName>
    <definedName name="텍코우팅" localSheetId="5">#REF!</definedName>
    <definedName name="텍코우팅">#REF!</definedName>
    <definedName name="텍코팅경" localSheetId="5">#REF!</definedName>
    <definedName name="텍코팅경">#REF!</definedName>
    <definedName name="템" localSheetId="5">BlankMacro1</definedName>
    <definedName name="템">BlankMacro1</definedName>
    <definedName name="템11" localSheetId="5">BlankMacro1</definedName>
    <definedName name="템11">BlankMacro1</definedName>
    <definedName name="템111" localSheetId="5">BlankMacro1</definedName>
    <definedName name="템111">BlankMacro1</definedName>
    <definedName name="템13" localSheetId="5">BlankMacro1</definedName>
    <definedName name="템13">BlankMacro1</definedName>
    <definedName name="템14" localSheetId="5">BlankMacro1</definedName>
    <definedName name="템14">BlankMacro1</definedName>
    <definedName name="템15" localSheetId="5">BlankMacro1</definedName>
    <definedName name="템15">BlankMacro1</definedName>
    <definedName name="템16" localSheetId="5">BlankMacro1</definedName>
    <definedName name="템16">BlankMacro1</definedName>
    <definedName name="템2" localSheetId="5">BlankMacro1</definedName>
    <definedName name="템2">BlankMacro1</definedName>
    <definedName name="템222" localSheetId="5">BlankMacro1</definedName>
    <definedName name="템222">BlankMacro1</definedName>
    <definedName name="템3" localSheetId="5">BlankMacro1</definedName>
    <definedName name="템3">BlankMacro1</definedName>
    <definedName name="템333" localSheetId="5">BlankMacro1</definedName>
    <definedName name="템333">BlankMacro1</definedName>
    <definedName name="템4" localSheetId="5">BlankMacro1</definedName>
    <definedName name="템4">BlankMacro1</definedName>
    <definedName name="템4444" localSheetId="5">BlankMacro1</definedName>
    <definedName name="템4444">BlankMacro1</definedName>
    <definedName name="템5" localSheetId="5">BlankMacro1</definedName>
    <definedName name="템5">BlankMacro1</definedName>
    <definedName name="템5555" localSheetId="5">BlankMacro1</definedName>
    <definedName name="템5555">BlankMacro1</definedName>
    <definedName name="템6" localSheetId="5">BlankMacro1</definedName>
    <definedName name="템6">BlankMacro1</definedName>
    <definedName name="템66666" localSheetId="5">BlankMacro1</definedName>
    <definedName name="템66666">BlankMacro1</definedName>
    <definedName name="템이1" localSheetId="5">BlankMacro1</definedName>
    <definedName name="템이1">BlankMacro1</definedName>
    <definedName name="템플" localSheetId="5">BlankMacro1</definedName>
    <definedName name="템플">BlankMacro1</definedName>
    <definedName name="템플2" localSheetId="5">BlankMacro1</definedName>
    <definedName name="템플2">BlankMacro1</definedName>
    <definedName name="템플3" localSheetId="5">BlankMacro1</definedName>
    <definedName name="템플3">BlankMacro1</definedName>
    <definedName name="템플4" localSheetId="5">BlankMacro1</definedName>
    <definedName name="템플4">BlankMacro1</definedName>
    <definedName name="템플5" localSheetId="5">BlankMacro1</definedName>
    <definedName name="템플5">BlankMacro1</definedName>
    <definedName name="템플6" localSheetId="5">BlankMacro1</definedName>
    <definedName name="템플6">BlankMacro1</definedName>
    <definedName name="템플리트모2" localSheetId="5">BlankMacro1</definedName>
    <definedName name="템플리트모2">BlankMacro1</definedName>
    <definedName name="템플리트모듈1" localSheetId="5">BlankMacro1</definedName>
    <definedName name="템플리트모듈1">BlankMacro1</definedName>
    <definedName name="템플리트모듈10" localSheetId="5">BlankMacro1</definedName>
    <definedName name="템플리트모듈10">BlankMacro1</definedName>
    <definedName name="템플리트모듈2" localSheetId="5">BlankMacro1</definedName>
    <definedName name="템플리트모듈2">BlankMacro1</definedName>
    <definedName name="템플리트모듈2.xls" localSheetId="5">BlankMacro1</definedName>
    <definedName name="템플리트모듈2.xls">BlankMacro1</definedName>
    <definedName name="템플리트모듈3" localSheetId="5">BlankMacro1</definedName>
    <definedName name="템플리트모듈3">BlankMacro1</definedName>
    <definedName name="템플리트모듈4" localSheetId="5">BlankMacro1</definedName>
    <definedName name="템플리트모듈4">BlankMacro1</definedName>
    <definedName name="템플리트모듈5" localSheetId="5">BlankMacro1</definedName>
    <definedName name="템플리트모듈5">BlankMacro1</definedName>
    <definedName name="템플리트모듈6" localSheetId="5">BlankMacro1</definedName>
    <definedName name="템플리트모듈6">BlankMacro1</definedName>
    <definedName name="텤" localSheetId="5">BlankMacro1</definedName>
    <definedName name="텤">BlankMacro1</definedName>
    <definedName name="토" localSheetId="5" hidden="1">#REF!</definedName>
    <definedName name="토" hidden="1">#REF!</definedName>
    <definedName name="토_________공" localSheetId="5">#REF!</definedName>
    <definedName name="토_________공">#REF!</definedName>
    <definedName name="토_공_수_량__산_출_근_거" localSheetId="5">#REF!</definedName>
    <definedName name="토_공_수_량__산_출_근_거">#REF!</definedName>
    <definedName name="토_공_집_계_표" localSheetId="5">#REF!</definedName>
    <definedName name="토_공_집_계_표">#REF!</definedName>
    <definedName name="토1" localSheetId="5">#REF!</definedName>
    <definedName name="토1">#REF!</definedName>
    <definedName name="토3" localSheetId="5">BlankMacro1</definedName>
    <definedName name="토3">BlankMacro1</definedName>
    <definedName name="토3333" localSheetId="5">BlankMacro1</definedName>
    <definedName name="토3333">BlankMacro1</definedName>
    <definedName name="토공">[0]!토공</definedName>
    <definedName name="토공_규준틀___개소당" localSheetId="5">#REF!</definedName>
    <definedName name="토공_규준틀___개소당">#REF!</definedName>
    <definedName name="토공1" localSheetId="5">#REF!</definedName>
    <definedName name="토공1">#REF!</definedName>
    <definedName name="토공11" hidden="1">{#N/A,#N/A,FALSE,"포장2"}</definedName>
    <definedName name="토공222" hidden="1">{#N/A,#N/A,FALSE,"토공2"}</definedName>
    <definedName name="토공A25" localSheetId="5">#REF!</definedName>
    <definedName name="토공A25">#REF!</definedName>
    <definedName name="토공견적" localSheetId="5">#REF!</definedName>
    <definedName name="토공견적">#REF!</definedName>
    <definedName name="토공경" localSheetId="5">#REF!</definedName>
    <definedName name="토공경">#REF!</definedName>
    <definedName name="토공경비" localSheetId="5">#REF!</definedName>
    <definedName name="토공경비">#REF!</definedName>
    <definedName name="토공계" localSheetId="5">#REF!</definedName>
    <definedName name="토공계">#REF!</definedName>
    <definedName name="토공계획" localSheetId="5">#REF!</definedName>
    <definedName name="토공계획">#REF!</definedName>
    <definedName name="토공구조물잔토및발파암유용량집계표" localSheetId="5">#REF!</definedName>
    <definedName name="토공구조물잔토및발파암유용량집계표">#REF!</definedName>
    <definedName name="토공기본자료" localSheetId="5">#REF!</definedName>
    <definedName name="토공기본자료">#REF!</definedName>
    <definedName name="토공기본자료2" localSheetId="5">#REF!</definedName>
    <definedName name="토공기본자료2">#REF!</definedName>
    <definedName name="토공기존구조물철거량개소별집계" localSheetId="5">#REF!</definedName>
    <definedName name="토공기존구조물철거량개소별집계">#REF!</definedName>
    <definedName name="토공끝" localSheetId="5">#REF!</definedName>
    <definedName name="토공끝">#REF!</definedName>
    <definedName name="토공내역" localSheetId="5">#REF!</definedName>
    <definedName name="토공내역">#REF!</definedName>
    <definedName name="토공노" localSheetId="5">#REF!</definedName>
    <definedName name="토공노">#REF!</definedName>
    <definedName name="토공노무" localSheetId="5">#REF!</definedName>
    <definedName name="토공노무">#REF!</definedName>
    <definedName name="토공노무비" localSheetId="5">#REF!</definedName>
    <definedName name="토공노무비">#REF!</definedName>
    <definedName name="토공노선별" localSheetId="5">#REF!</definedName>
    <definedName name="토공노선별">#REF!</definedName>
    <definedName name="토공량" hidden="1">{#N/A,#N/A,FALSE,"기안지";#N/A,#N/A,FALSE,"통신지"}</definedName>
    <definedName name="토공번호" localSheetId="5">#REF!</definedName>
    <definedName name="토공번호">#REF!</definedName>
    <definedName name="토공부대2" localSheetId="5">#REF!</definedName>
    <definedName name="토공부대2">#REF!</definedName>
    <definedName name="토공사" localSheetId="5">#REF!</definedName>
    <definedName name="토공사">#REF!</definedName>
    <definedName name="토공사1" localSheetId="5">BlankMacro1</definedName>
    <definedName name="토공사1">BlankMacro1</definedName>
    <definedName name="토공사2" localSheetId="5">#REF!</definedName>
    <definedName name="토공사2">#REF!</definedName>
    <definedName name="토공사현장설명서">[0]!토공사현장설명서</definedName>
    <definedName name="토공수량" localSheetId="5">#REF!</definedName>
    <definedName name="토공수량">#REF!</definedName>
    <definedName name="토공수량산출근거" localSheetId="5">#REF!</definedName>
    <definedName name="토공수량산출근거">#REF!</definedName>
    <definedName name="토공수량집계표">[0]!토공수량집계표</definedName>
    <definedName name="토공시작" localSheetId="5">#REF!</definedName>
    <definedName name="토공시작">#REF!</definedName>
    <definedName name="토공유동" localSheetId="5">#REF!</definedName>
    <definedName name="토공유동">#REF!</definedName>
    <definedName name="토공유동표" localSheetId="5">#REF!</definedName>
    <definedName name="토공유동표">#REF!</definedName>
    <definedName name="토공이수" localSheetId="5" hidden="1">#REF!</definedName>
    <definedName name="토공이수" hidden="1">#REF!</definedName>
    <definedName name="토공일반">[0]!토공일반</definedName>
    <definedName name="토공재" localSheetId="5">#REF!</definedName>
    <definedName name="토공재">#REF!</definedName>
    <definedName name="토공재료" localSheetId="5">#REF!</definedName>
    <definedName name="토공재료">#REF!</definedName>
    <definedName name="토공재료비" localSheetId="5">#REF!</definedName>
    <definedName name="토공재료비">#REF!</definedName>
    <definedName name="토공집계" localSheetId="5">#REF!</definedName>
    <definedName name="토공집계">#REF!</definedName>
    <definedName name="토공집계표" localSheetId="5">#REF!</definedName>
    <definedName name="토공집계표">#REF!</definedName>
    <definedName name="토공집ㄲ표" localSheetId="5">#REF!</definedName>
    <definedName name="토공집ㄲ표">#REF!</definedName>
    <definedName name="토공참조" localSheetId="5">#REF!</definedName>
    <definedName name="토공참조">#REF!</definedName>
    <definedName name="토공총괄집계" localSheetId="5">#REF!</definedName>
    <definedName name="토공총괄집계">#REF!</definedName>
    <definedName name="토공총괄집계표" hidden="1">{#N/A,#N/A,FALSE,"2~8번"}</definedName>
    <definedName name="토공총높이" localSheetId="5">#REF!</definedName>
    <definedName name="토공총높이">#REF!</definedName>
    <definedName name="토공합계" localSheetId="5">#REF!</definedName>
    <definedName name="토공합계">#REF!</definedName>
    <definedName name="토노" localSheetId="5">#REF!</definedName>
    <definedName name="토노">#REF!</definedName>
    <definedName name="토당초" localSheetId="5">#REF!,#REF!</definedName>
    <definedName name="토당초">#REF!,#REF!</definedName>
    <definedName name="토류공경비" localSheetId="5">#REF!</definedName>
    <definedName name="토류공경비">#REF!</definedName>
    <definedName name="토류공노무비" localSheetId="5">#REF!</definedName>
    <definedName name="토류공노무비">#REF!</definedName>
    <definedName name="토류공재료비" localSheetId="5">#REF!</definedName>
    <definedName name="토류공재료비">#REF!</definedName>
    <definedName name="토류판" localSheetId="5">#REF!</definedName>
    <definedName name="토류판">#REF!</definedName>
    <definedName name="토류판설치" localSheetId="5">#REF!</definedName>
    <definedName name="토류판설치">#REF!</definedName>
    <definedName name="토류판설치및해체" localSheetId="5">#REF!</definedName>
    <definedName name="토류판설치및해체">#REF!</definedName>
    <definedName name="토목" hidden="1">{#N/A,#N/A,FALSE,"단가표지"}</definedName>
    <definedName name="토목1" localSheetId="5">#REF!</definedName>
    <definedName name="토목1">#REF!</definedName>
    <definedName name="토목기타공사" localSheetId="5">#REF!</definedName>
    <definedName name="토목기타공사">#REF!</definedName>
    <definedName name="토목내역" localSheetId="5">#REF!</definedName>
    <definedName name="토목내역">#REF!</definedName>
    <definedName name="토목별표" localSheetId="5">#REF!</definedName>
    <definedName name="토목별표">#REF!</definedName>
    <definedName name="토목부대1" localSheetId="5">#REF!</definedName>
    <definedName name="토목부대1">#REF!</definedName>
    <definedName name="토목산재" localSheetId="5">#REF!</definedName>
    <definedName name="토목산재">#REF!</definedName>
    <definedName name="토목설계" hidden="1">{#N/A,#N/A,FALSE,"골재소요량";#N/A,#N/A,FALSE,"골재소요량"}</definedName>
    <definedName name="토목안전" localSheetId="5">#REF!</definedName>
    <definedName name="토목안전">#REF!</definedName>
    <definedName name="토목점검" localSheetId="5">#REF!</definedName>
    <definedName name="토목점검">#REF!</definedName>
    <definedName name="토목집계" localSheetId="5">#REF!</definedName>
    <definedName name="토목집계">#REF!</definedName>
    <definedName name="토변경" localSheetId="5">#REF!,#REF!</definedName>
    <definedName name="토변경">#REF!,#REF!</definedName>
    <definedName name="토사" localSheetId="5">#REF!</definedName>
    <definedName name="토사">#REF!</definedName>
    <definedName name="토사_깍기_도쟈_19_TON__㎥_당" localSheetId="5">#REF!</definedName>
    <definedName name="토사_깍기_도쟈_19_TON__㎥_당">#REF!</definedName>
    <definedName name="토사1" localSheetId="5">#REF!</definedName>
    <definedName name="토사1">#REF!</definedName>
    <definedName name="토사10" localSheetId="5">#REF!</definedName>
    <definedName name="토사10">#REF!</definedName>
    <definedName name="토사11" localSheetId="5">#REF!</definedName>
    <definedName name="토사11">#REF!</definedName>
    <definedName name="토사12" localSheetId="5">#REF!</definedName>
    <definedName name="토사12">#REF!</definedName>
    <definedName name="토사13" localSheetId="5">#REF!</definedName>
    <definedName name="토사13">#REF!</definedName>
    <definedName name="토사14" localSheetId="5">#REF!</definedName>
    <definedName name="토사14">#REF!</definedName>
    <definedName name="토사15" localSheetId="5">#REF!</definedName>
    <definedName name="토사15">#REF!</definedName>
    <definedName name="토사16" localSheetId="5">#REF!</definedName>
    <definedName name="토사16">#REF!</definedName>
    <definedName name="토사17" localSheetId="5">#REF!</definedName>
    <definedName name="토사17">#REF!</definedName>
    <definedName name="토사18" localSheetId="5">#REF!</definedName>
    <definedName name="토사18">#REF!</definedName>
    <definedName name="토사2" localSheetId="5">#REF!</definedName>
    <definedName name="토사2">#REF!</definedName>
    <definedName name="토사3" localSheetId="5">#REF!</definedName>
    <definedName name="토사3">#REF!</definedName>
    <definedName name="토사9" localSheetId="5">#REF!</definedName>
    <definedName name="토사9">#REF!</definedName>
    <definedName name="토사구배" localSheetId="5">#REF!</definedName>
    <definedName name="토사구배">#REF!</definedName>
    <definedName name="토사다짐" localSheetId="5">#REF!</definedName>
    <definedName name="토사다짐">#REF!</definedName>
    <definedName name="토사물" localSheetId="5">#REF!</definedName>
    <definedName name="토사물">#REF!</definedName>
    <definedName name="토사운반__덤__프_15Ton____㎥당" localSheetId="5">#REF!</definedName>
    <definedName name="토사운반__덤__프_15Ton____㎥당">#REF!</definedName>
    <definedName name="토사자연" localSheetId="5">#REF!</definedName>
    <definedName name="토사자연">#REF!</definedName>
    <definedName name="토사자연A" localSheetId="5">#REF!</definedName>
    <definedName name="토사자연A">#REF!</definedName>
    <definedName name="토사자중">710.185</definedName>
    <definedName name="토사중량" localSheetId="5">#REF!</definedName>
    <definedName name="토사중량">#REF!</definedName>
    <definedName name="토사중량1" localSheetId="5">#REF!</definedName>
    <definedName name="토사중량1">#REF!</definedName>
    <definedName name="토사진" localSheetId="5">#REF!</definedName>
    <definedName name="토사진">#REF!</definedName>
    <definedName name="토사천공개소" localSheetId="5">#REF!</definedName>
    <definedName name="토사천공개소">#REF!</definedName>
    <definedName name="토사클" localSheetId="5">#REF!</definedName>
    <definedName name="토사클">#REF!</definedName>
    <definedName name="토압계수" localSheetId="5">#REF!</definedName>
    <definedName name="토압계수">#REF!</definedName>
    <definedName name="토양" localSheetId="5">#REF!</definedName>
    <definedName name="토양">#REF!</definedName>
    <definedName name="토양질" localSheetId="5">#REF!</definedName>
    <definedName name="토양질">#REF!</definedName>
    <definedName name="토양측정지점수" localSheetId="5">#REF!</definedName>
    <definedName name="토양측정지점수">#REF!</definedName>
    <definedName name="토재" localSheetId="5">#REF!</definedName>
    <definedName name="토재">#REF!</definedName>
    <definedName name="토적" localSheetId="5" hidden="1">#REF!</definedName>
    <definedName name="토적" hidden="1">#REF!</definedName>
    <definedName name="토적1" localSheetId="5">#REF!</definedName>
    <definedName name="토적1">#REF!</definedName>
    <definedName name="토적1공구" localSheetId="5">#REF!</definedName>
    <definedName name="토적1공구">#REF!</definedName>
    <definedName name="토적2공구" localSheetId="5">#REF!</definedName>
    <definedName name="토적2공구">#REF!</definedName>
    <definedName name="토적계산" localSheetId="5" hidden="1">#REF!</definedName>
    <definedName name="토적계산" hidden="1">#REF!</definedName>
    <definedName name="토적계산2" localSheetId="5">#REF!</definedName>
    <definedName name="토적계산2">#REF!</definedName>
    <definedName name="토적되메우기" localSheetId="5">#REF!</definedName>
    <definedName name="토적되메우기">#REF!</definedName>
    <definedName name="토적보조기층" localSheetId="5">#REF!</definedName>
    <definedName name="토적보조기층">#REF!</definedName>
    <definedName name="토적아스팔트포장" localSheetId="5">#REF!</definedName>
    <definedName name="토적아스팔트포장">#REF!</definedName>
    <definedName name="토적집계" localSheetId="5">#REF!</definedName>
    <definedName name="토적집계">#REF!</definedName>
    <definedName name="토적집계1" hidden="1">{#N/A,#N/A,TRUE,"토적및재료집계";#N/A,#N/A,TRUE,"토적및재료집계";#N/A,#N/A,TRUE,"단위량"}</definedName>
    <definedName name="토적집계2" hidden="1">{#N/A,#N/A,TRUE,"토적및재료집계";#N/A,#N/A,TRUE,"토적및재료집계";#N/A,#N/A,TRUE,"단위량"}</definedName>
    <definedName name="토적집계표" hidden="1">{#N/A,#N/A,FALSE,"혼합골재"}</definedName>
    <definedName name="토적터파기" localSheetId="5">#REF!</definedName>
    <definedName name="토적터파기">#REF!</definedName>
    <definedName name="토적포장깨기" localSheetId="5">#REF!</definedName>
    <definedName name="토적포장깨기">#REF!</definedName>
    <definedName name="토적포장절단" localSheetId="5">#REF!</definedName>
    <definedName name="토적포장절단">#REF!</definedName>
    <definedName name="토적표" localSheetId="5" hidden="1">#REF!</definedName>
    <definedName name="토적표" hidden="1">#REF!</definedName>
    <definedName name="토적표01" localSheetId="5" hidden="1">#REF!</definedName>
    <definedName name="토적표01" hidden="1">#REF!</definedName>
    <definedName name="토적표1" localSheetId="5">#REF!</definedName>
    <definedName name="토적표1">#REF!</definedName>
    <definedName name="토적표2" localSheetId="5">#REF!</definedName>
    <definedName name="토적표2">#REF!</definedName>
    <definedName name="토지" localSheetId="5">#REF!</definedName>
    <definedName name="토지">#REF!</definedName>
    <definedName name="토지이용" localSheetId="5">#REF!</definedName>
    <definedName name="토지이용">#REF!</definedName>
    <definedName name="토집" localSheetId="5">#REF!</definedName>
    <definedName name="토집">#REF!</definedName>
    <definedName name="토토" localSheetId="5">BlankMacro1</definedName>
    <definedName name="토토">BlankMacro1</definedName>
    <definedName name="토토1" localSheetId="5">BlankMacro1</definedName>
    <definedName name="토토1">BlankMacro1</definedName>
    <definedName name="토피" localSheetId="5">#REF!</definedName>
    <definedName name="토피">#REF!</definedName>
    <definedName name="토피고" localSheetId="5">#REF!</definedName>
    <definedName name="토피고">#REF!</definedName>
    <definedName name="토현1가도교" localSheetId="5">#REF!</definedName>
    <definedName name="토현1가도교">#REF!</definedName>
    <definedName name="토현2가도교" localSheetId="5">#REF!</definedName>
    <definedName name="토현2가도교">#REF!</definedName>
    <definedName name="토ㅠㅍ" localSheetId="5">#REF!</definedName>
    <definedName name="토ㅠㅍ">#REF!</definedName>
    <definedName name="톭" localSheetId="5">#REF!</definedName>
    <definedName name="톭">#REF!</definedName>
    <definedName name="톱" localSheetId="5">#REF!</definedName>
    <definedName name="톱">#REF!</definedName>
    <definedName name="톱밥퇴비" localSheetId="5">#REF!</definedName>
    <definedName name="톱밥퇴비">#REF!</definedName>
    <definedName name="통" localSheetId="5">#REF!</definedName>
    <definedName name="통">#REF!</definedName>
    <definedName name="통2" localSheetId="5">#REF!</definedName>
    <definedName name="통2">#REF!</definedName>
    <definedName name="통과점수" localSheetId="5">#REF!</definedName>
    <definedName name="통과점수">#REF!</definedName>
    <definedName name="통나무" localSheetId="5">#REF!</definedName>
    <definedName name="통나무">#REF!</definedName>
    <definedName name="통나무사다리" localSheetId="5">#REF!</definedName>
    <definedName name="통나무사다리">#REF!</definedName>
    <definedName name="통내" localSheetId="5">#REF!</definedName>
    <definedName name="통내">#REF!</definedName>
    <definedName name="통보일자" localSheetId="5">#REF!</definedName>
    <definedName name="통보일자">#REF!</definedName>
    <definedName name="통설" localSheetId="5">#REF!</definedName>
    <definedName name="통설">#REF!</definedName>
    <definedName name="통신" localSheetId="5">#REF!</definedName>
    <definedName name="통신">#REF!</definedName>
    <definedName name="통신__기능사" localSheetId="5">#REF!</definedName>
    <definedName name="통신__기능사">#REF!</definedName>
    <definedName name="통신__내선공" localSheetId="5">#REF!</definedName>
    <definedName name="통신__내선공">#REF!</definedName>
    <definedName name="통신__설비공" localSheetId="5">#REF!</definedName>
    <definedName name="통신__설비공">#REF!</definedName>
    <definedName name="통신__외선공" localSheetId="5">#REF!</definedName>
    <definedName name="통신__외선공">#REF!</definedName>
    <definedName name="통신갑지" localSheetId="5">BlankMacro1</definedName>
    <definedName name="통신갑지">BlankMacro1</definedName>
    <definedName name="통신관련기능사" localSheetId="5">#REF!</definedName>
    <definedName name="통신관련기능사">#REF!</definedName>
    <definedName name="통신관련기능사_통신기능사001" localSheetId="5">#REF!</definedName>
    <definedName name="통신관련기능사_통신기능사001">#REF!</definedName>
    <definedName name="통신관련기능사_통신기능사002" localSheetId="5">#REF!</definedName>
    <definedName name="통신관련기능사_통신기능사002">#REF!</definedName>
    <definedName name="통신관련기능사_통신기능사011" localSheetId="5">#REF!</definedName>
    <definedName name="통신관련기능사_통신기능사011">#REF!</definedName>
    <definedName name="통신관련기능사_통신기능사012" localSheetId="5">#REF!</definedName>
    <definedName name="통신관련기능사_통신기능사012">#REF!</definedName>
    <definedName name="통신관련기능사_통신기능사982" localSheetId="5">#REF!</definedName>
    <definedName name="통신관련기능사_통신기능사982">#REF!</definedName>
    <definedName name="통신관련기능사_통신기능사991" localSheetId="5">#REF!</definedName>
    <definedName name="통신관련기능사_통신기능사991">#REF!</definedName>
    <definedName name="통신관련기능사_통신기능사992" localSheetId="5">#REF!</definedName>
    <definedName name="통신관련기능사_통신기능사992">#REF!</definedName>
    <definedName name="통신관련기사" localSheetId="5">#REF!</definedName>
    <definedName name="통신관련기사">#REF!</definedName>
    <definedName name="통신관련기사_통신기사1급001" localSheetId="5">#REF!</definedName>
    <definedName name="통신관련기사_통신기사1급001">#REF!</definedName>
    <definedName name="통신관련기사_통신기사1급002" localSheetId="5">#REF!</definedName>
    <definedName name="통신관련기사_통신기사1급002">#REF!</definedName>
    <definedName name="통신관련기사_통신기사1급011" localSheetId="5">#REF!</definedName>
    <definedName name="통신관련기사_통신기사1급011">#REF!</definedName>
    <definedName name="통신관련기사_통신기사1급012" localSheetId="5">#REF!</definedName>
    <definedName name="통신관련기사_통신기사1급012">#REF!</definedName>
    <definedName name="통신관련기사_통신기사1급982" localSheetId="5">#REF!</definedName>
    <definedName name="통신관련기사_통신기사1급982">#REF!</definedName>
    <definedName name="통신관련기사_통신기사1급991" localSheetId="5">#REF!</definedName>
    <definedName name="통신관련기사_통신기사1급991">#REF!</definedName>
    <definedName name="통신관련기사_통신기사1급992" localSheetId="5">#REF!</definedName>
    <definedName name="통신관련기사_통신기사1급992">#REF!</definedName>
    <definedName name="통신관련산업기사" localSheetId="5">#REF!</definedName>
    <definedName name="통신관련산업기사">#REF!</definedName>
    <definedName name="통신관련산업기사_통신기사2급001" localSheetId="5">#REF!</definedName>
    <definedName name="통신관련산업기사_통신기사2급001">#REF!</definedName>
    <definedName name="통신관련산업기사_통신기사2급002" localSheetId="5">#REF!</definedName>
    <definedName name="통신관련산업기사_통신기사2급002">#REF!</definedName>
    <definedName name="통신관련산업기사_통신기사2급011" localSheetId="5">#REF!</definedName>
    <definedName name="통신관련산업기사_통신기사2급011">#REF!</definedName>
    <definedName name="통신관련산업기사_통신기사2급012" localSheetId="5">#REF!</definedName>
    <definedName name="통신관련산업기사_통신기사2급012">#REF!</definedName>
    <definedName name="통신관련산업기사_통신기사2급982" localSheetId="5">#REF!</definedName>
    <definedName name="통신관련산업기사_통신기사2급982">#REF!</definedName>
    <definedName name="통신관련산업기사_통신기사2급991" localSheetId="5">#REF!</definedName>
    <definedName name="통신관련산업기사_통신기사2급991">#REF!</definedName>
    <definedName name="통신관련산업기사_통신기사2급992" localSheetId="5">#REF!</definedName>
    <definedName name="통신관련산업기사_통신기사2급992">#REF!</definedName>
    <definedName name="통신기능사" localSheetId="5">#REF!</definedName>
    <definedName name="통신기능사">#REF!</definedName>
    <definedName name="통신기사" localSheetId="5">#REF!</definedName>
    <definedName name="통신기사">#REF!</definedName>
    <definedName name="통신기사_1급" localSheetId="5">#REF!</definedName>
    <definedName name="통신기사_1급">#REF!</definedName>
    <definedName name="통신기사_2급" localSheetId="5">#REF!</definedName>
    <definedName name="통신기사_2급">#REF!</definedName>
    <definedName name="통신기사1급" localSheetId="5">#REF!</definedName>
    <definedName name="통신기사1급">#REF!</definedName>
    <definedName name="통신기사2급" localSheetId="5">#REF!</definedName>
    <definedName name="통신기사2급">#REF!</definedName>
    <definedName name="통신내" localSheetId="5">#REF!</definedName>
    <definedName name="통신내">#REF!</definedName>
    <definedName name="통신내선" localSheetId="5">#REF!</definedName>
    <definedName name="통신내선">#REF!</definedName>
    <definedName name="통신내선공" localSheetId="5">#REF!</definedName>
    <definedName name="통신내선공">#REF!</definedName>
    <definedName name="통신내선공001" localSheetId="5">#REF!</definedName>
    <definedName name="통신내선공001">#REF!</definedName>
    <definedName name="통신내선공002" localSheetId="5">#REF!</definedName>
    <definedName name="통신내선공002">#REF!</definedName>
    <definedName name="통신내선공011" localSheetId="5">#REF!</definedName>
    <definedName name="통신내선공011">#REF!</definedName>
    <definedName name="통신내선공012" localSheetId="5">#REF!</definedName>
    <definedName name="통신내선공012">#REF!</definedName>
    <definedName name="통신내선공982" localSheetId="5">#REF!</definedName>
    <definedName name="통신내선공982">#REF!</definedName>
    <definedName name="통신내선공991" localSheetId="5">#REF!</definedName>
    <definedName name="통신내선공991">#REF!</definedName>
    <definedName name="통신내선공992" localSheetId="5">#REF!</definedName>
    <definedName name="통신내선공992">#REF!</definedName>
    <definedName name="통신산업기사">91949</definedName>
    <definedName name="통신설">[41]인건비!$B$19</definedName>
    <definedName name="통신설비" localSheetId="5">#REF!</definedName>
    <definedName name="통신설비">#REF!</definedName>
    <definedName name="통신설비공" localSheetId="5">#REF!</definedName>
    <definedName name="통신설비공">#REF!</definedName>
    <definedName name="통신설비공001" localSheetId="5">#REF!</definedName>
    <definedName name="통신설비공001">#REF!</definedName>
    <definedName name="통신설비공002" localSheetId="5">#REF!</definedName>
    <definedName name="통신설비공002">#REF!</definedName>
    <definedName name="통신설비공011" localSheetId="5">#REF!</definedName>
    <definedName name="통신설비공011">#REF!</definedName>
    <definedName name="통신설비공012" localSheetId="5">#REF!</definedName>
    <definedName name="통신설비공012">#REF!</definedName>
    <definedName name="통신설비공982" localSheetId="5">#REF!</definedName>
    <definedName name="통신설비공982">#REF!</definedName>
    <definedName name="통신설비공991" localSheetId="5">#REF!</definedName>
    <definedName name="통신설비공991">#REF!</definedName>
    <definedName name="통신설비공992" localSheetId="5">#REF!</definedName>
    <definedName name="통신설비공992">#REF!</definedName>
    <definedName name="통신외선공" localSheetId="5">#REF!</definedName>
    <definedName name="통신외선공">#REF!</definedName>
    <definedName name="통신외선공001" localSheetId="5">#REF!</definedName>
    <definedName name="통신외선공001">#REF!</definedName>
    <definedName name="통신외선공002" localSheetId="5">#REF!</definedName>
    <definedName name="통신외선공002">#REF!</definedName>
    <definedName name="통신외선공011" localSheetId="5">#REF!</definedName>
    <definedName name="통신외선공011">#REF!</definedName>
    <definedName name="통신외선공012" localSheetId="5">#REF!</definedName>
    <definedName name="통신외선공012">#REF!</definedName>
    <definedName name="통신외선공982" localSheetId="5">#REF!</definedName>
    <definedName name="통신외선공982">#REF!</definedName>
    <definedName name="통신외선공991" localSheetId="5">#REF!</definedName>
    <definedName name="통신외선공991">#REF!</definedName>
    <definedName name="통신외선공992" localSheetId="5">#REF!</definedName>
    <definedName name="통신외선공992">#REF!</definedName>
    <definedName name="통신일위대가" localSheetId="5">BlankMacro1</definedName>
    <definedName name="통신일위대가">BlankMacro1</definedName>
    <definedName name="통신집계" localSheetId="5">BlankMacro1</definedName>
    <definedName name="통신집계">BlankMacro1</definedName>
    <definedName name="통신케이블공" localSheetId="5">#REF!</definedName>
    <definedName name="통신케이블공">#REF!</definedName>
    <definedName name="통신케이블공001" localSheetId="5">#REF!</definedName>
    <definedName name="통신케이블공001">#REF!</definedName>
    <definedName name="통신케이블공002" localSheetId="5">#REF!</definedName>
    <definedName name="통신케이블공002">#REF!</definedName>
    <definedName name="통신케이블공011" localSheetId="5">#REF!</definedName>
    <definedName name="통신케이블공011">#REF!</definedName>
    <definedName name="통신케이블공012" localSheetId="5">#REF!</definedName>
    <definedName name="통신케이블공012">#REF!</definedName>
    <definedName name="통신케이블공982" localSheetId="5">#REF!</definedName>
    <definedName name="통신케이블공982">#REF!</definedName>
    <definedName name="통신케이블공991" localSheetId="5">#REF!</definedName>
    <definedName name="통신케이블공991">#REF!</definedName>
    <definedName name="통신케이블공992" localSheetId="5">#REF!</definedName>
    <definedName name="통신케이블공992">#REF!</definedName>
    <definedName name="통영2터널" hidden="1">{#N/A,#N/A,TRUE,"토적및재료집계";#N/A,#N/A,TRUE,"토적및재료집계";#N/A,#N/A,TRUE,"단위량"}</definedName>
    <definedName name="통영수량" localSheetId="5">#REF!</definedName>
    <definedName name="통영수량">#REF!</definedName>
    <definedName name="통외" localSheetId="5">#REF!</definedName>
    <definedName name="통외">#REF!</definedName>
    <definedName name="통일로" localSheetId="5">#REF!</definedName>
    <definedName name="통일로">#REF!</definedName>
    <definedName name="통장2" localSheetId="5">BlankMacro1</definedName>
    <definedName name="통장2">BlankMacro1</definedName>
    <definedName name="통케" localSheetId="5">#REF!</definedName>
    <definedName name="통케">#REF!</definedName>
    <definedName name="통통통">#N/A</definedName>
    <definedName name="통합">#N/A</definedName>
    <definedName name="통합1" localSheetId="5">#REF!</definedName>
    <definedName name="통합1">#REF!</definedName>
    <definedName name="통합경비기준" localSheetId="5">#REF!</definedName>
    <definedName name="통합경비기준">#REF!</definedName>
    <definedName name="통합경비비교" localSheetId="5">#REF!</definedName>
    <definedName name="통합경비비교">#REF!</definedName>
    <definedName name="통화일시" localSheetId="5">#REF!</definedName>
    <definedName name="통화일시">#REF!</definedName>
    <definedName name="통화자" localSheetId="5">#REF!</definedName>
    <definedName name="통화자">#REF!</definedName>
    <definedName name="퇴적깊이450" localSheetId="5">#REF!</definedName>
    <definedName name="퇴적깊이450">#REF!</definedName>
    <definedName name="퇴적량" localSheetId="5">#REF!</definedName>
    <definedName name="퇴적량">#REF!</definedName>
    <definedName name="퇴적량450" localSheetId="5">#REF!</definedName>
    <definedName name="퇴적량450">#REF!</definedName>
    <definedName name="퇴적면적" localSheetId="5">#REF!</definedName>
    <definedName name="퇴적면적">#REF!</definedName>
    <definedName name="퇴직" localSheetId="5">#REF!</definedName>
    <definedName name="퇴직">#REF!</definedName>
    <definedName name="퇴직공제" localSheetId="5">#REF!</definedName>
    <definedName name="퇴직공제">#REF!</definedName>
    <definedName name="퇴직공제부금" localSheetId="5">#REF!</definedName>
    <definedName name="퇴직공제부금">#REF!</definedName>
    <definedName name="퇴직공제부금비" localSheetId="5">#REF!</definedName>
    <definedName name="퇴직공제부금비">#REF!</definedName>
    <definedName name="퇴직공제비율" localSheetId="5">#REF!</definedName>
    <definedName name="퇴직공제비율">#REF!</definedName>
    <definedName name="퇴직부금비" localSheetId="5">#REF!</definedName>
    <definedName name="퇴직부금비">#REF!</definedName>
    <definedName name="퇴직부금비_산식" localSheetId="5">#REF!</definedName>
    <definedName name="퇴직부금비_산식">#REF!</definedName>
    <definedName name="투3" hidden="1">{#N/A,#N/A,FALSE,"배수2"}</definedName>
    <definedName name="투간접노무비" localSheetId="5">#REF!</definedName>
    <definedName name="투간접노무비">#REF!</definedName>
    <definedName name="투경비" localSheetId="5">#REF!</definedName>
    <definedName name="투경비">#REF!</definedName>
    <definedName name="투고용보험료" localSheetId="5">#REF!</definedName>
    <definedName name="투고용보험료">#REF!</definedName>
    <definedName name="투공급가액" localSheetId="5">#REF!</definedName>
    <definedName name="투공급가액">#REF!</definedName>
    <definedName name="투공사원가" localSheetId="5">#REF!</definedName>
    <definedName name="투공사원가">#REF!</definedName>
    <definedName name="투기타경비" localSheetId="5">#REF!</definedName>
    <definedName name="투기타경비">#REF!</definedName>
    <definedName name="투노무비" localSheetId="5">#REF!</definedName>
    <definedName name="투노무비">#REF!</definedName>
    <definedName name="투도급액" localSheetId="5">#REF!</definedName>
    <definedName name="투도급액">#REF!</definedName>
    <definedName name="투물가상승비" localSheetId="5">#REF!</definedName>
    <definedName name="투물가상승비">#REF!</definedName>
    <definedName name="투부가가치세" localSheetId="5">#REF!</definedName>
    <definedName name="투부가가치세">#REF!</definedName>
    <definedName name="투산재보험료" localSheetId="5">#REF!</definedName>
    <definedName name="투산재보험료">#REF!</definedName>
    <definedName name="투수콘" localSheetId="5">#REF!</definedName>
    <definedName name="투수콘">#REF!</definedName>
    <definedName name="투순공사원가" localSheetId="5">#REF!</definedName>
    <definedName name="투순공사원가">#REF!</definedName>
    <definedName name="투안전관리비" localSheetId="5">#REF!</definedName>
    <definedName name="투안전관리비">#REF!</definedName>
    <definedName name="투이윤" localSheetId="5">#REF!</definedName>
    <definedName name="투이윤">#REF!</definedName>
    <definedName name="투일반관리비" localSheetId="5">#REF!</definedName>
    <definedName name="투일반관리비">#REF!</definedName>
    <definedName name="투입" localSheetId="5">#REF!</definedName>
    <definedName name="투입">#REF!</definedName>
    <definedName name="투자" localSheetId="5">#REF!</definedName>
    <definedName name="투자">#REF!</definedName>
    <definedName name="투재료비" localSheetId="5">#REF!</definedName>
    <definedName name="투재료비">#REF!</definedName>
    <definedName name="투찰" localSheetId="5">#REF!</definedName>
    <definedName name="투찰">#REF!</definedName>
    <definedName name="투찰내역" localSheetId="5">#REF!</definedName>
    <definedName name="투찰내역">#REF!</definedName>
    <definedName name="투찰서_2" localSheetId="5">#REF!</definedName>
    <definedName name="투찰서_2">#REF!</definedName>
    <definedName name="투찰서_3" localSheetId="5">#REF!</definedName>
    <definedName name="투찰서_3">#REF!</definedName>
    <definedName name="투찰서2" localSheetId="5">#REF!</definedName>
    <definedName name="투찰서2">#REF!</definedName>
    <definedName name="투찰원가" hidden="1">{#N/A,#N/A,FALSE,"2~8번"}</definedName>
    <definedName name="투찰율1">0.83</definedName>
    <definedName name="투찰율2">0.75</definedName>
    <definedName name="투찰율3">0.7</definedName>
    <definedName name="투찰표" localSheetId="5">#REF!</definedName>
    <definedName name="투찰표">#REF!</definedName>
    <definedName name="투퇴직공제부금비" localSheetId="5">#REF!</definedName>
    <definedName name="투퇴직공제부금비">#REF!</definedName>
    <definedName name="투폐기물처리비" localSheetId="5">#REF!</definedName>
    <definedName name="투폐기물처리비">#REF!</definedName>
    <definedName name="투환경보전비" localSheetId="5">#REF!</definedName>
    <definedName name="투환경보전비">#REF!</definedName>
    <definedName name="튜" localSheetId="5">#REF!</definedName>
    <definedName name="튜">#REF!</definedName>
    <definedName name="트랙터타이어3.5경비" localSheetId="5">#REF!</definedName>
    <definedName name="트랙터타이어3.5경비">#REF!</definedName>
    <definedName name="트랙터타이어3.5계" localSheetId="5">#REF!</definedName>
    <definedName name="트랙터타이어3.5계">#REF!</definedName>
    <definedName name="트랙터타이어3.5노무비" localSheetId="5">#REF!</definedName>
    <definedName name="트랙터타이어3.5노무비">#REF!</definedName>
    <definedName name="트랙터타이어3.5재료비" localSheetId="5">#REF!</definedName>
    <definedName name="트랙터타이어3.5재료비">#REF!</definedName>
    <definedName name="트랙터타이어4.5경비" localSheetId="5">#REF!</definedName>
    <definedName name="트랙터타이어4.5경비">#REF!</definedName>
    <definedName name="트랙터타이어4.5계" localSheetId="5">#REF!</definedName>
    <definedName name="트랙터타이어4.5계">#REF!</definedName>
    <definedName name="트랙터타이어4.5노무비" localSheetId="5">#REF!</definedName>
    <definedName name="트랙터타이어4.5노무비">#REF!</definedName>
    <definedName name="트랙터타이어4.5재료비" localSheetId="5">#REF!</definedName>
    <definedName name="트랙터타이어4.5재료비">#REF!</definedName>
    <definedName name="트랜치수량산출" localSheetId="5">#REF!</definedName>
    <definedName name="트랜치수량산출">#REF!</definedName>
    <definedName name="트럭탑재형크레인3경비" localSheetId="5">#REF!</definedName>
    <definedName name="트럭탑재형크레인3경비">#REF!</definedName>
    <definedName name="트럭탑재형크레인3계" localSheetId="5">#REF!</definedName>
    <definedName name="트럭탑재형크레인3계">#REF!</definedName>
    <definedName name="트럭탑재형크레인3노무비" localSheetId="5">#REF!</definedName>
    <definedName name="트럭탑재형크레인3노무비">#REF!</definedName>
    <definedName name="트럭탑재형크레인3재료비" localSheetId="5">#REF!</definedName>
    <definedName name="트럭탑재형크레인3재료비">#REF!</definedName>
    <definedName name="트럭트레일러20Ton" localSheetId="5">#REF!</definedName>
    <definedName name="트럭트레일러20Ton">#REF!</definedName>
    <definedName name="트레일러20계" localSheetId="5">#REF!</definedName>
    <definedName name="트레일러20계">#REF!</definedName>
    <definedName name="트레일러30경비" localSheetId="5">#REF!</definedName>
    <definedName name="트레일러30경비">#REF!</definedName>
    <definedName name="트레일러30계" localSheetId="5">#REF!</definedName>
    <definedName name="트레일러30계">#REF!</definedName>
    <definedName name="트레일러30노무비" localSheetId="5">#REF!</definedName>
    <definedName name="트레일러30노무비">#REF!</definedName>
    <definedName name="트레일러30재료비" localSheetId="5">#REF!</definedName>
    <definedName name="트레일러30재료비">#REF!</definedName>
    <definedName name="트레일러40경비" localSheetId="5">#REF!</definedName>
    <definedName name="트레일러40경비">#REF!</definedName>
    <definedName name="트레일러40계" localSheetId="5">#REF!</definedName>
    <definedName name="트레일러40계">#REF!</definedName>
    <definedName name="트레일러40노무비" localSheetId="5">#REF!</definedName>
    <definedName name="트레일러40노무비">#REF!</definedName>
    <definedName name="트레일러40재료비" localSheetId="5">#REF!</definedName>
    <definedName name="트레일러40재료비">#REF!</definedName>
    <definedName name="트레일러60경비" localSheetId="5">#REF!</definedName>
    <definedName name="트레일러60경비">#REF!</definedName>
    <definedName name="트레일러60계" localSheetId="5">#REF!</definedName>
    <definedName name="트레일러60계">#REF!</definedName>
    <definedName name="트레일러60노무비" localSheetId="5">#REF!</definedName>
    <definedName name="트레일러60노무비">#REF!</definedName>
    <definedName name="트레일러60재료비" localSheetId="5">#REF!</definedName>
    <definedName name="트레일러60재료비">#REF!</definedName>
    <definedName name="트렉트_및_트레일러" localSheetId="5">#REF!</definedName>
    <definedName name="트렉트_및_트레일러">#REF!</definedName>
    <definedName name="특_별__인_부" localSheetId="5">#REF!</definedName>
    <definedName name="특_별__인_부">#REF!</definedName>
    <definedName name="특_수_화__공" localSheetId="5">#REF!</definedName>
    <definedName name="특_수_화__공">#REF!</definedName>
    <definedName name="특1" localSheetId="5">#REF!</definedName>
    <definedName name="특1">#REF!</definedName>
    <definedName name="특1호_맨홀" localSheetId="5">#REF!</definedName>
    <definedName name="특1호_맨홀">#REF!</definedName>
    <definedName name="특1호_부관" localSheetId="5">#REF!</definedName>
    <definedName name="특1호_부관">#REF!</definedName>
    <definedName name="특2" localSheetId="5">#REF!</definedName>
    <definedName name="특2">#REF!</definedName>
    <definedName name="특3" localSheetId="5">#REF!</definedName>
    <definedName name="특3">#REF!</definedName>
    <definedName name="특4" localSheetId="5">#REF!</definedName>
    <definedName name="특4">#REF!</definedName>
    <definedName name="특5" localSheetId="5">#REF!</definedName>
    <definedName name="특5">#REF!</definedName>
    <definedName name="특6" localSheetId="5">#REF!</definedName>
    <definedName name="특6">#REF!</definedName>
    <definedName name="특7" localSheetId="5">#REF!</definedName>
    <definedName name="특7">#REF!</definedName>
    <definedName name="특8" localSheetId="5">#REF!</definedName>
    <definedName name="특8">#REF!</definedName>
    <definedName name="특9" localSheetId="5">#REF!</definedName>
    <definedName name="특9">#REF!</definedName>
    <definedName name="특고" localSheetId="5">#REF!</definedName>
    <definedName name="특고">#REF!</definedName>
    <definedName name="특고압" localSheetId="5">#REF!</definedName>
    <definedName name="특고압">#REF!</definedName>
    <definedName name="특고압케이블전공" localSheetId="5">#REF!</definedName>
    <definedName name="특고압케이블전공">#REF!</definedName>
    <definedName name="특고압케이블전공001" localSheetId="5">#REF!</definedName>
    <definedName name="특고압케이블전공001">#REF!</definedName>
    <definedName name="특고압케이블전공002" localSheetId="5">#REF!</definedName>
    <definedName name="특고압케이블전공002">#REF!</definedName>
    <definedName name="특고압케이블전공011" localSheetId="5">#REF!</definedName>
    <definedName name="특고압케이블전공011">#REF!</definedName>
    <definedName name="특고압케이블전공012" localSheetId="5">#REF!</definedName>
    <definedName name="특고압케이블전공012">#REF!</definedName>
    <definedName name="특고압케이블전공982" localSheetId="5">#REF!</definedName>
    <definedName name="특고압케이블전공982">#REF!</definedName>
    <definedName name="특고압케이블전공991" localSheetId="5">#REF!</definedName>
    <definedName name="특고압케이블전공991">#REF!</definedName>
    <definedName name="특고압케이블전공992" localSheetId="5">#REF!</definedName>
    <definedName name="특고압케이블전공992">#REF!</definedName>
    <definedName name="특급" localSheetId="5">#REF!,#REF!,#REF!,#REF!,#REF!,#REF!</definedName>
    <definedName name="특급">#REF!,#REF!,#REF!,#REF!,#REF!,#REF!</definedName>
    <definedName name="특급기술자" localSheetId="5">#REF!,#REF!,#REF!,#REF!,#REF!,#REF!</definedName>
    <definedName name="특급기술자">#REF!,#REF!,#REF!,#REF!,#REF!,#REF!</definedName>
    <definedName name="특급기술자노무비" localSheetId="5">#REF!</definedName>
    <definedName name="특급기술자노무비">#REF!</definedName>
    <definedName name="특급단가" localSheetId="5">#REF!</definedName>
    <definedName name="특급단가">#REF!</definedName>
    <definedName name="특급원자력비파괴시험" localSheetId="5">#REF!</definedName>
    <definedName name="특급원자력비파괴시험">#REF!</definedName>
    <definedName name="특급원자력비파괴시험공" localSheetId="5">#REF!</definedName>
    <definedName name="특급원자력비파괴시험공">#REF!</definedName>
    <definedName name="특급원자력비파괴시험공001" localSheetId="5">#REF!</definedName>
    <definedName name="특급원자력비파괴시험공001">#REF!</definedName>
    <definedName name="특급원자력비파괴시험공002" localSheetId="5">#REF!</definedName>
    <definedName name="특급원자력비파괴시험공002">#REF!</definedName>
    <definedName name="특급원자력비파괴시험공011" localSheetId="5">#REF!</definedName>
    <definedName name="특급원자력비파괴시험공011">#REF!</definedName>
    <definedName name="특급원자력비파괴시험공012" localSheetId="5">#REF!</definedName>
    <definedName name="특급원자력비파괴시험공012">#REF!</definedName>
    <definedName name="특급원자력비파괴시험공982" localSheetId="5">#REF!</definedName>
    <definedName name="특급원자력비파괴시험공982">#REF!</definedName>
    <definedName name="특급원자력비파괴시험공991" localSheetId="5">#REF!</definedName>
    <definedName name="특급원자력비파괴시험공991">#REF!</definedName>
    <definedName name="특급원자력비파괴시험공992" localSheetId="5">#REF!</definedName>
    <definedName name="특급원자력비파괴시험공992">#REF!</definedName>
    <definedName name="특급자" localSheetId="5">#REF!,#REF!,#REF!,#REF!,#REF!,#REF!</definedName>
    <definedName name="특급자">#REF!,#REF!,#REF!,#REF!,#REF!,#REF!</definedName>
    <definedName name="특급전체" localSheetId="5">#REF!</definedName>
    <definedName name="특급전체">#REF!</definedName>
    <definedName name="특급할증" localSheetId="5">#REF!</definedName>
    <definedName name="특급할증">#REF!</definedName>
    <definedName name="특별" localSheetId="5">#REF!</definedName>
    <definedName name="특별">#REF!</definedName>
    <definedName name="특별고압케이블전공" localSheetId="5">#REF!</definedName>
    <definedName name="특별고압케이블전공">#REF!</definedName>
    <definedName name="특별인부" localSheetId="5">#REF!</definedName>
    <definedName name="특별인부">#REF!</definedName>
    <definedName name="특별인부001" localSheetId="5">#REF!</definedName>
    <definedName name="특별인부001">#REF!</definedName>
    <definedName name="특별인부002" localSheetId="5">#REF!</definedName>
    <definedName name="특별인부002">#REF!</definedName>
    <definedName name="특별인부011" localSheetId="5">#REF!</definedName>
    <definedName name="특별인부011">#REF!</definedName>
    <definedName name="특별인부012" localSheetId="5">#REF!</definedName>
    <definedName name="특별인부012">#REF!</definedName>
    <definedName name="특별인부982" localSheetId="5">#REF!</definedName>
    <definedName name="특별인부982">#REF!</definedName>
    <definedName name="특별인부991" localSheetId="5">#REF!</definedName>
    <definedName name="특별인부991">#REF!</definedName>
    <definedName name="특별인부992" localSheetId="5">#REF!</definedName>
    <definedName name="특별인부992">#REF!</definedName>
    <definedName name="특수및기타건설공사" localSheetId="5">#REF!</definedName>
    <definedName name="특수및기타건설공사">#REF!</definedName>
    <definedName name="특수부분함" localSheetId="5">#REF!</definedName>
    <definedName name="특수부분함">#REF!</definedName>
    <definedName name="특수비계공" localSheetId="5">#REF!</definedName>
    <definedName name="특수비계공">#REF!</definedName>
    <definedName name="특수비계공001" localSheetId="5">#REF!</definedName>
    <definedName name="특수비계공001">#REF!</definedName>
    <definedName name="특수비계공002" localSheetId="5">#REF!</definedName>
    <definedName name="특수비계공002">#REF!</definedName>
    <definedName name="특수비계공011" localSheetId="5">#REF!</definedName>
    <definedName name="특수비계공011">#REF!</definedName>
    <definedName name="특수비계공012" localSheetId="5">#REF!</definedName>
    <definedName name="특수비계공012">#REF!</definedName>
    <definedName name="특수비계공982" localSheetId="5">#REF!</definedName>
    <definedName name="특수비계공982">#REF!</definedName>
    <definedName name="특수비계공991" localSheetId="5">#REF!</definedName>
    <definedName name="특수비계공991">#REF!</definedName>
    <definedName name="특수비계공992" localSheetId="5">#REF!</definedName>
    <definedName name="특수비계공992">#REF!</definedName>
    <definedName name="특수인부">62000</definedName>
    <definedName name="특수화공" localSheetId="5">#REF!</definedName>
    <definedName name="특수화공">#REF!</definedName>
    <definedName name="특수화공001" localSheetId="5">#REF!</definedName>
    <definedName name="특수화공001">#REF!</definedName>
    <definedName name="특수화공002" localSheetId="5">#REF!</definedName>
    <definedName name="특수화공002">#REF!</definedName>
    <definedName name="특수화공011" localSheetId="5">#REF!</definedName>
    <definedName name="특수화공011">#REF!</definedName>
    <definedName name="특수화공012" localSheetId="5">#REF!</definedName>
    <definedName name="특수화공012">#REF!</definedName>
    <definedName name="특수화공982" localSheetId="5">#REF!</definedName>
    <definedName name="특수화공982">#REF!</definedName>
    <definedName name="특수화공991" localSheetId="5">#REF!</definedName>
    <definedName name="특수화공991">#REF!</definedName>
    <definedName name="특수화공992" localSheetId="5">#REF!</definedName>
    <definedName name="특수화공992">#REF!</definedName>
    <definedName name="특인" localSheetId="5">#REF!</definedName>
    <definedName name="특인">#REF!</definedName>
    <definedName name="특케" localSheetId="5">#REF!</definedName>
    <definedName name="특케">#REF!</definedName>
    <definedName name="틀공" localSheetId="5">#REF!</definedName>
    <definedName name="틀공">#REF!</definedName>
    <definedName name="티" localSheetId="5">#REF!</definedName>
    <definedName name="티">#REF!</definedName>
    <definedName name="티경" localSheetId="5">#REF!</definedName>
    <definedName name="티경">#REF!</definedName>
    <definedName name="티구경" localSheetId="5">#REF!</definedName>
    <definedName name="티구경">#REF!</definedName>
    <definedName name="티노" localSheetId="5">#REF!</definedName>
    <definedName name="티노">#REF!</definedName>
    <definedName name="티스0.4" localSheetId="5">#REF!</definedName>
    <definedName name="티스0.4">#REF!</definedName>
    <definedName name="티스0.7" localSheetId="5">#REF!</definedName>
    <definedName name="티스0.7">#REF!</definedName>
    <definedName name="티스1.0" localSheetId="5">#REF!</definedName>
    <definedName name="티스1.0">#REF!</definedName>
    <definedName name="티스2.0" localSheetId="5">#REF!</definedName>
    <definedName name="티스2.0">#REF!</definedName>
    <definedName name="티에스접합100노무비" localSheetId="5">#REF!</definedName>
    <definedName name="티에스접합100노무비">#REF!</definedName>
    <definedName name="티에스접합100재료비" localSheetId="5">#REF!</definedName>
    <definedName name="티에스접합100재료비">#REF!</definedName>
    <definedName name="티에스접합150노무비" localSheetId="5">#REF!</definedName>
    <definedName name="티에스접합150노무비">#REF!</definedName>
    <definedName name="티에스접합150재료비" localSheetId="5">#REF!</definedName>
    <definedName name="티에스접합150재료비">#REF!</definedName>
    <definedName name="티에스접합50노무비" localSheetId="5">#REF!</definedName>
    <definedName name="티에스접합50노무비">#REF!</definedName>
    <definedName name="티에스접합50재료비" localSheetId="5">#REF!</definedName>
    <definedName name="티에스접합50재료비">#REF!</definedName>
    <definedName name="티에스접합75노무비" localSheetId="5">#REF!</definedName>
    <definedName name="티에스접합75노무비">#REF!</definedName>
    <definedName name="티에스접합75재료비" localSheetId="5">#REF!</definedName>
    <definedName name="티에스접합75재료비">#REF!</definedName>
    <definedName name="티재" localSheetId="5">#REF!</definedName>
    <definedName name="티재">#REF!</definedName>
    <definedName name="티형관1" localSheetId="5">#REF!</definedName>
    <definedName name="티형관1">#REF!</definedName>
    <definedName name="틴" localSheetId="5">ErrorHandler_1</definedName>
    <definedName name="틴">ErrorHandler_1</definedName>
    <definedName name="팁" localSheetId="5">#REF!</definedName>
    <definedName name="팁">#REF!</definedName>
    <definedName name="ㅍ" hidden="1">{#N/A,#N/A,FALSE,"2~8번"}</definedName>
    <definedName name="ㅍ_1" hidden="1">{#N/A,#N/A,FALSE,"2~8번"}</definedName>
    <definedName name="ㅍ3">#N/A</definedName>
    <definedName name="ㅍ49" localSheetId="5">#REF!</definedName>
    <definedName name="ㅍ49">#REF!</definedName>
    <definedName name="ㅍㄴㅇㄹ" localSheetId="5" hidden="1">#REF!</definedName>
    <definedName name="ㅍㄴㅇㄹ" hidden="1">#REF!</definedName>
    <definedName name="ㅍㅅㄴ" localSheetId="5">#REF!</definedName>
    <definedName name="ㅍㅅㄴ">#REF!</definedName>
    <definedName name="ㅍㅅ퓨ㅠ" localSheetId="5">#REF!</definedName>
    <definedName name="ㅍㅅ퓨ㅠ">#REF!</definedName>
    <definedName name="ㅍ춫" hidden="1">{#N/A,#N/A,FALSE,"골재소요량";#N/A,#N/A,FALSE,"골재소요량"}</definedName>
    <definedName name="ㅍ츝" hidden="1">{#N/A,#N/A,FALSE,"표지목차"}</definedName>
    <definedName name="ㅍㅋㅌㅍㅋㅌㅊㅍ" localSheetId="5">#REF!</definedName>
    <definedName name="ㅍㅋㅌㅍㅋㅌㅊㅍ">#REF!</definedName>
    <definedName name="ㅍ큪ㅊㅋ" localSheetId="5" hidden="1">#REF!</definedName>
    <definedName name="ㅍ큪ㅊㅋ" hidden="1">#REF!</definedName>
    <definedName name="ㅍㅍ" hidden="1">{#N/A,#N/A,TRUE,"토적및재료집계";#N/A,#N/A,TRUE,"토적및재료집계";#N/A,#N/A,TRUE,"단위량"}</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ㅌ" hidden="1">{#N/A,#N/A,FALSE,"조골재"}</definedName>
    <definedName name="ㅍㅍ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ㅍ" localSheetId="5">#REF!</definedName>
    <definedName name="ㅍㅍㅍㅍ">#REF!</definedName>
    <definedName name="ㅍㅍㅍㅍㅍ">#N/A</definedName>
    <definedName name="ㅍㅍㅍㅍㅍㅍ" localSheetId="5">BlankMacro1</definedName>
    <definedName name="ㅍㅍㅍㅍㅍㅍ">BlankMacro1</definedName>
    <definedName name="ㅍㅍㅍㅍㅍㅍㅍㅍ" localSheetId="5">#REF!</definedName>
    <definedName name="ㅍㅍㅍㅍㅍㅍㅍㅍ">#REF!</definedName>
    <definedName name="ㅍㅍㅍㅍㅍㅍㅍㅍㅍ" localSheetId="5">#REF!</definedName>
    <definedName name="ㅍㅍㅍㅍㅍㅍㅍㅍㅍ">#REF!</definedName>
    <definedName name="ㅍㅍㅍㅍㅍㅍㅍㅍㅍㅍ" hidden="1">{#N/A,#N/A,FALSE,"부대1"}</definedName>
    <definedName name="ㅍ퓨">#N/A</definedName>
    <definedName name="파" localSheetId="5">#REF!</definedName>
    <definedName name="파">#REF!</definedName>
    <definedName name="파1" localSheetId="5">#REF!</definedName>
    <definedName name="파1">#REF!</definedName>
    <definedName name="파5" localSheetId="5">#REF!</definedName>
    <definedName name="파5">#REF!</definedName>
    <definedName name="파고라" localSheetId="5">#REF!</definedName>
    <definedName name="파고라">#REF!</definedName>
    <definedName name="파고라노" localSheetId="5">#REF!</definedName>
    <definedName name="파고라노">#REF!</definedName>
    <definedName name="파고라재" localSheetId="5">#REF!</definedName>
    <definedName name="파고라재">#REF!</definedName>
    <definedName name="파군재교" hidden="1">{#N/A,#N/A,FALSE,"단면 제원"}</definedName>
    <definedName name="파라페트강도" localSheetId="5">#REF!</definedName>
    <definedName name="파라페트강도">#REF!</definedName>
    <definedName name="파쇄기팁" localSheetId="5">#REF!</definedName>
    <definedName name="파쇄기팁">#REF!</definedName>
    <definedName name="파이1" localSheetId="5">#REF!</definedName>
    <definedName name="파이1">#REF!</definedName>
    <definedName name="파이2" localSheetId="5">#REF!</definedName>
    <definedName name="파이2">#REF!</definedName>
    <definedName name="파이프" localSheetId="5">#REF!</definedName>
    <definedName name="파이프">#REF!</definedName>
    <definedName name="파이프펜던트" localSheetId="5">#REF!</definedName>
    <definedName name="파이프펜던트">#REF!</definedName>
    <definedName name="파이프행가" localSheetId="5">#REF!</definedName>
    <definedName name="파이프행가">#REF!</definedName>
    <definedName name="파일" localSheetId="5" hidden="1">#REF!</definedName>
    <definedName name="파일" hidden="1">#REF!</definedName>
    <definedName name="파일1간격">0.6</definedName>
    <definedName name="파일간격">1.3</definedName>
    <definedName name="파일간격교직">1.4</definedName>
    <definedName name="파일간격교축">1.4</definedName>
    <definedName name="파일길이" localSheetId="5">#REF!</definedName>
    <definedName name="파일길이">#REF!</definedName>
    <definedName name="파일종갯수" localSheetId="5">#REF!</definedName>
    <definedName name="파일종갯수">#REF!</definedName>
    <definedName name="파일중량" localSheetId="5">#REF!</definedName>
    <definedName name="파일중량">#REF!</definedName>
    <definedName name="파일횡갯수" localSheetId="5">#REF!</definedName>
    <definedName name="파일횡갯수">#REF!</definedName>
    <definedName name="파카숀빗드" localSheetId="5">#REF!</definedName>
    <definedName name="파카숀빗드">#REF!</definedName>
    <definedName name="파호" localSheetId="5">BlankMacro1</definedName>
    <definedName name="파호">BlankMacro1</definedName>
    <definedName name="판넬" hidden="1">{"'단계별시설공사비'!$A$3:$K$51"}</definedName>
    <definedName name="판넬__조립공" localSheetId="5">#REF!</definedName>
    <definedName name="판넬__조립공">#REF!</definedName>
    <definedName name="판넬자재" localSheetId="5">#REF!</definedName>
    <definedName name="판넬자재">#REF!</definedName>
    <definedName name="판넬조립공" localSheetId="5">#REF!</definedName>
    <definedName name="판넬조립공">#REF!</definedName>
    <definedName name="판넬조립공001" localSheetId="5">#REF!</definedName>
    <definedName name="판넬조립공001">#REF!</definedName>
    <definedName name="판넬조립공002" localSheetId="5">#REF!</definedName>
    <definedName name="판넬조립공002">#REF!</definedName>
    <definedName name="판넬조립공011" localSheetId="5">#REF!</definedName>
    <definedName name="판넬조립공011">#REF!</definedName>
    <definedName name="판넬조립공012" localSheetId="5">#REF!</definedName>
    <definedName name="판넬조립공012">#REF!</definedName>
    <definedName name="판넬조립공982" localSheetId="5">#REF!</definedName>
    <definedName name="판넬조립공982">#REF!</definedName>
    <definedName name="판넬조립공991" localSheetId="5">#REF!</definedName>
    <definedName name="판넬조립공991">#REF!</definedName>
    <definedName name="판넬조립공992" localSheetId="5">#REF!</definedName>
    <definedName name="판넬조립공992">#REF!</definedName>
    <definedName name="판벽경" localSheetId="5">#REF!</definedName>
    <definedName name="판벽경">#REF!</definedName>
    <definedName name="판벽노" localSheetId="5">#REF!</definedName>
    <definedName name="판벽노">#REF!</definedName>
    <definedName name="판벽재" localSheetId="5">#REF!</definedName>
    <definedName name="판벽재">#REF!</definedName>
    <definedName name="판석노" localSheetId="5">#REF!</definedName>
    <definedName name="판석노">#REF!</definedName>
    <definedName name="판석재" localSheetId="5">#REF!</definedName>
    <definedName name="판석재">#REF!</definedName>
    <definedName name="판재" localSheetId="5">#REF!</definedName>
    <definedName name="판재">#REF!</definedName>
    <definedName name="판지경" localSheetId="5">#REF!</definedName>
    <definedName name="판지경">#REF!</definedName>
    <definedName name="판지노" localSheetId="5">#REF!</definedName>
    <definedName name="판지노">#REF!</definedName>
    <definedName name="판지붕경" localSheetId="5">#REF!</definedName>
    <definedName name="판지붕경">#REF!</definedName>
    <definedName name="판지붕노" localSheetId="5">#REF!</definedName>
    <definedName name="판지붕노">#REF!</definedName>
    <definedName name="판지붕재" localSheetId="5">#REF!</definedName>
    <definedName name="판지붕재">#REF!</definedName>
    <definedName name="판지재" localSheetId="5">#REF!</definedName>
    <definedName name="판지재">#REF!</definedName>
    <definedName name="팔" localSheetId="5" hidden="1">#REF!</definedName>
    <definedName name="팔" hidden="1">#REF!</definedName>
    <definedName name="팔1" localSheetId="5">#REF!</definedName>
    <definedName name="팔1">#REF!</definedName>
    <definedName name="팔1팔1" localSheetId="5">#REF!</definedName>
    <definedName name="팔1팔1">#REF!</definedName>
    <definedName name="팔1팔1팔1" localSheetId="5">#REF!</definedName>
    <definedName name="팔1팔1팔1">#REF!</definedName>
    <definedName name="팔1팔1팔1팔1" localSheetId="5">#REF!</definedName>
    <definedName name="팔1팔1팔1팔1">#REF!</definedName>
    <definedName name="팔2" localSheetId="5">#REF!</definedName>
    <definedName name="팔2">#REF!</definedName>
    <definedName name="팔2팔2" localSheetId="5">#REF!</definedName>
    <definedName name="팔2팔2">#REF!</definedName>
    <definedName name="팔2팔2팔2" localSheetId="5">#REF!</definedName>
    <definedName name="팔2팔2팔2">#REF!</definedName>
    <definedName name="팔2팔2팔2팔2" localSheetId="5">#REF!</definedName>
    <definedName name="팔2팔2팔2팔2">#REF!</definedName>
    <definedName name="팔굽혀펴기" localSheetId="5">#REF!</definedName>
    <definedName name="팔굽혀펴기">#REF!</definedName>
    <definedName name="팔팔" localSheetId="5">#REF!</definedName>
    <definedName name="팔팔">#REF!</definedName>
    <definedName name="팔팔팔" localSheetId="5">#REF!</definedName>
    <definedName name="팔팔팔">#REF!</definedName>
    <definedName name="팔팔팔팔" localSheetId="5">#REF!</definedName>
    <definedName name="팔팔팔팔">#REF!</definedName>
    <definedName name="팥배나무H3.0" localSheetId="5">#REF!</definedName>
    <definedName name="팥배나무H3.0">#REF!</definedName>
    <definedName name="패널" localSheetId="5">#REF!</definedName>
    <definedName name="패널">#REF!</definedName>
    <definedName name="패널바닥" localSheetId="5">#REF!</definedName>
    <definedName name="패널바닥">#REF!</definedName>
    <definedName name="팩스" localSheetId="5">#REF!</definedName>
    <definedName name="팩스">#REF!</definedName>
    <definedName name="팩스번호" localSheetId="5">#REF!</definedName>
    <definedName name="팩스번호">#REF!</definedName>
    <definedName name="팽" localSheetId="5">#REF!</definedName>
    <definedName name="팽">#REF!</definedName>
    <definedName name="팽나무H4.0" localSheetId="5">#REF!</definedName>
    <definedName name="팽나무H4.0">#REF!</definedName>
    <definedName name="팽창" localSheetId="5">#REF!</definedName>
    <definedName name="팽창">#REF!</definedName>
    <definedName name="퍼티" localSheetId="5">#REF!</definedName>
    <definedName name="퍼티">#REF!</definedName>
    <definedName name="펌무경" localSheetId="5">#REF!</definedName>
    <definedName name="펌무경">#REF!</definedName>
    <definedName name="펌무노" localSheetId="5">#REF!</definedName>
    <definedName name="펌무노">#REF!</definedName>
    <definedName name="펌무재" localSheetId="5">#REF!</definedName>
    <definedName name="펌무재">#REF!</definedName>
    <definedName name="펌철경" localSheetId="5">#REF!</definedName>
    <definedName name="펌철경">#REF!</definedName>
    <definedName name="펌철노" localSheetId="5">#REF!</definedName>
    <definedName name="펌철노">#REF!</definedName>
    <definedName name="펌철재" localSheetId="5">#REF!</definedName>
    <definedName name="펌철재">#REF!</definedName>
    <definedName name="펌퍼치들" localSheetId="5">#REF!</definedName>
    <definedName name="펌퍼치들">#REF!</definedName>
    <definedName name="펌퍼치즐" localSheetId="5">#REF!</definedName>
    <definedName name="펌퍼치즐">#REF!</definedName>
    <definedName name="펌프구경" localSheetId="5">#REF!</definedName>
    <definedName name="펌프구경">#REF!</definedName>
    <definedName name="펌프장" localSheetId="5">#REF!</definedName>
    <definedName name="펌프장">#REF!</definedName>
    <definedName name="펌프장수량" localSheetId="5">#REF!</definedName>
    <definedName name="펌프장수량">#REF!</definedName>
    <definedName name="펌프치즐" localSheetId="5">#REF!</definedName>
    <definedName name="펌프치즐">#REF!</definedName>
    <definedName name="펔퍼치즐" localSheetId="5">#REF!</definedName>
    <definedName name="펔퍼치즐">#REF!</definedName>
    <definedName name="페기갑지" localSheetId="5" hidden="1">#REF!</definedName>
    <definedName name="페기갑지" hidden="1">#REF!</definedName>
    <definedName name="페이브먼트_브레카" localSheetId="5">#REF!</definedName>
    <definedName name="페이브먼트_브레카">#REF!</definedName>
    <definedName name="페인트" localSheetId="5">#REF!</definedName>
    <definedName name="페인트">#REF!</definedName>
    <definedName name="페인트백색" localSheetId="5">#REF!</definedName>
    <definedName name="페인트백색">#REF!</definedName>
    <definedName name="펴기물2" localSheetId="5">#REF!,#REF!,#REF!,#REF!,#REF!</definedName>
    <definedName name="펴기물2">#REF!,#REF!,#REF!,#REF!,#REF!</definedName>
    <definedName name="편구배구간수량산출" localSheetId="5">#REF!</definedName>
    <definedName name="편구배구간수량산출">#REF!</definedName>
    <definedName name="편구배별연장명세및확폭면적산출서" localSheetId="5">#REF!</definedName>
    <definedName name="편구배별연장명세및확폭면적산출서">#REF!</definedName>
    <definedName name="편구배별포장단위수량" localSheetId="5">#REF!</definedName>
    <definedName name="편구배별포장단위수량">#REF!</definedName>
    <definedName name="편락A1" localSheetId="5">#REF!</definedName>
    <definedName name="편락A1">#REF!</definedName>
    <definedName name="편락B1" localSheetId="5">#REF!</definedName>
    <definedName name="편락B1">#REF!</definedName>
    <definedName name="편락관" localSheetId="5">#REF!</definedName>
    <definedName name="편락관">#REF!</definedName>
    <definedName name="편입토지조서" localSheetId="5">#REF!</definedName>
    <definedName name="편입토지조서">#REF!</definedName>
    <definedName name="편지기초" hidden="1">{#N/A,#N/A,FALSE,"배수2"}</definedName>
    <definedName name="평k1" localSheetId="5">#REF!</definedName>
    <definedName name="평k1">#REF!</definedName>
    <definedName name="평k2" localSheetId="5">#REF!</definedName>
    <definedName name="평k2">#REF!</definedName>
    <definedName name="평k4" localSheetId="5">#REF!</definedName>
    <definedName name="평k4">#REF!</definedName>
    <definedName name="평VI1" localSheetId="5">#REF!</definedName>
    <definedName name="평VI1">#REF!</definedName>
    <definedName name="평VI2" localSheetId="5">#REF!</definedName>
    <definedName name="평VI2">#REF!</definedName>
    <definedName name="평VI3" localSheetId="5">#REF!</definedName>
    <definedName name="평VI3">#REF!</definedName>
    <definedName name="평VI4" localSheetId="5">#REF!</definedName>
    <definedName name="평VI4">#REF!</definedName>
    <definedName name="평vi5" localSheetId="5">#REF!</definedName>
    <definedName name="평vi5">#REF!</definedName>
    <definedName name="평가기준" localSheetId="5">#REF!</definedName>
    <definedName name="평가기준">#REF!</definedName>
    <definedName name="평가대기질" localSheetId="5">#REF!</definedName>
    <definedName name="평가대기질">#REF!</definedName>
    <definedName name="평가소음진동" localSheetId="5">#REF!</definedName>
    <definedName name="평가소음진동">#REF!</definedName>
    <definedName name="평가항목" localSheetId="5">#REF!</definedName>
    <definedName name="평가항목">#REF!</definedName>
    <definedName name="평균" localSheetId="5">#REF!</definedName>
    <definedName name="평균">#REF!</definedName>
    <definedName name="평균H" localSheetId="5">#REF!</definedName>
    <definedName name="평균H">#REF!</definedName>
    <definedName name="평균H1" localSheetId="5">#REF!</definedName>
    <definedName name="평균H1">#REF!</definedName>
    <definedName name="평균H2" localSheetId="5">#REF!</definedName>
    <definedName name="평균H2">#REF!</definedName>
    <definedName name="평균높이" localSheetId="5">#REF!</definedName>
    <definedName name="평균높이">#REF!</definedName>
    <definedName name="평균높이2" localSheetId="5">#REF!</definedName>
    <definedName name="평균높이2">#REF!</definedName>
    <definedName name="평균연장공주" localSheetId="5">#REF!</definedName>
    <definedName name="평균연장공주">#REF!</definedName>
    <definedName name="평균연장서천" localSheetId="5">#REF!</definedName>
    <definedName name="평균연장서천">#REF!</definedName>
    <definedName name="평떼" localSheetId="5">#REF!</definedName>
    <definedName name="평떼">#REF!</definedName>
    <definedName name="평면선형" localSheetId="5">#REF!</definedName>
    <definedName name="평면선형">#REF!</definedName>
    <definedName name="평베타" localSheetId="5">#REF!</definedName>
    <definedName name="평베타">#REF!</definedName>
    <definedName name="평야부" localSheetId="5">#REF!</definedName>
    <definedName name="평야부">#REF!</definedName>
    <definedName name="평야부자재" localSheetId="5">#REF!</definedName>
    <definedName name="평야부자재">#REF!</definedName>
    <definedName name="평의자" localSheetId="5">#REF!</definedName>
    <definedName name="평의자">#REF!</definedName>
    <definedName name="평의자1" localSheetId="5">#REF!</definedName>
    <definedName name="평의자1">#REF!</definedName>
    <definedName name="평의자노" localSheetId="5">#REF!</definedName>
    <definedName name="평의자노">#REF!</definedName>
    <definedName name="평의자재" localSheetId="5">#REF!</definedName>
    <definedName name="평의자재">#REF!</definedName>
    <definedName name="평자재단가" localSheetId="5">#REF!</definedName>
    <definedName name="평자재단가">#REF!</definedName>
    <definedName name="평자재단위당" localSheetId="5">#REF!</definedName>
    <definedName name="평자재단위당">#REF!</definedName>
    <definedName name="평택" localSheetId="5">#REF!</definedName>
    <definedName name="평택">#REF!</definedName>
    <definedName name="평행봉" localSheetId="5">#REF!</definedName>
    <definedName name="평행봉">#REF!</definedName>
    <definedName name="평힌k1" localSheetId="5">#REF!</definedName>
    <definedName name="평힌k1">#REF!</definedName>
    <definedName name="평힌k2" localSheetId="5">#REF!</definedName>
    <definedName name="평힌k2">#REF!</definedName>
    <definedName name="평힌k4" localSheetId="5">#REF!</definedName>
    <definedName name="평힌k4">#REF!</definedName>
    <definedName name="평힌VI1" localSheetId="5">#REF!</definedName>
    <definedName name="평힌VI1">#REF!</definedName>
    <definedName name="평힌VI2" localSheetId="5">#REF!</definedName>
    <definedName name="평힌VI2">#REF!</definedName>
    <definedName name="평힌VI3" localSheetId="5">#REF!</definedName>
    <definedName name="평힌VI3">#REF!</definedName>
    <definedName name="평힌VI4" localSheetId="5">#REF!</definedName>
    <definedName name="평힌VI4">#REF!</definedName>
    <definedName name="평힌vi5" localSheetId="5">#REF!</definedName>
    <definedName name="평힌vi5">#REF!</definedName>
    <definedName name="폐_기_물___수_수_료" localSheetId="5">#REF!</definedName>
    <definedName name="폐_기_물___수_수_료">#REF!</definedName>
    <definedName name="폐_기_물___처_리_비" localSheetId="5">#REF!</definedName>
    <definedName name="폐_기_물___처_리_비">#REF!</definedName>
    <definedName name="폐가" localSheetId="5">BlankMacro1</definedName>
    <definedName name="폐가">BlankMacro1</definedName>
    <definedName name="폐공집계1" hidden="1">{#N/A,#N/A,FALSE,"운반시간"}</definedName>
    <definedName name="폐공집계2" hidden="1">{#N/A,#N/A,FALSE,"골재소요량";#N/A,#N/A,FALSE,"골재소요량"}</definedName>
    <definedName name="폐공집계3" hidden="1">{#N/A,#N/A,FALSE,"2~8번"}</definedName>
    <definedName name="폐공집계4" hidden="1">{#N/A,#N/A,FALSE,"2~8번"}</definedName>
    <definedName name="폐공집계5" hidden="1">{#N/A,#N/A,FALSE,"조골재"}</definedName>
    <definedName name="폐기" localSheetId="5" hidden="1">#REF!</definedName>
    <definedName name="폐기" hidden="1">#REF!</definedName>
    <definedName name="폐기A" localSheetId="5">#REF!</definedName>
    <definedName name="폐기A">#REF!</definedName>
    <definedName name="폐기ACA" localSheetId="5">#REF!</definedName>
    <definedName name="폐기ACA">#REF!</definedName>
    <definedName name="폐기ACC" localSheetId="5">#REF!</definedName>
    <definedName name="폐기ACC">#REF!</definedName>
    <definedName name="폐기C" localSheetId="5">#REF!</definedName>
    <definedName name="폐기C">#REF!</definedName>
    <definedName name="폐기갑지용" localSheetId="5" hidden="1">#REF!</definedName>
    <definedName name="폐기갑지용" hidden="1">#REF!</definedName>
    <definedName name="폐기고" localSheetId="5">#REF!</definedName>
    <definedName name="폐기고">#REF!</definedName>
    <definedName name="폐기공" localSheetId="5" hidden="1">#REF!</definedName>
    <definedName name="폐기공" hidden="1">#REF!</definedName>
    <definedName name="폐기물" localSheetId="5">#REF!</definedName>
    <definedName name="폐기물">#REF!</definedName>
    <definedName name="폐기물1" localSheetId="5">#REF!</definedName>
    <definedName name="폐기물1">#REF!</definedName>
    <definedName name="폐기물2" localSheetId="5">#REF!</definedName>
    <definedName name="폐기물2">#REF!</definedName>
    <definedName name="폐기물3" localSheetId="5">#REF!,#REF!,#REF!,#REF!,#REF!</definedName>
    <definedName name="폐기물3">#REF!,#REF!,#REF!,#REF!,#REF!</definedName>
    <definedName name="폐기물4" localSheetId="5">#REF!,#REF!,#REF!,#REF!,#REF!</definedName>
    <definedName name="폐기물4">#REF!,#REF!,#REF!,#REF!,#REF!</definedName>
    <definedName name="폐기물5" localSheetId="5">#REF!,#REF!,#REF!,#REF!,#REF!</definedName>
    <definedName name="폐기물5">#REF!,#REF!,#REF!,#REF!,#REF!</definedName>
    <definedName name="폐기물6" localSheetId="5">#REF!,#REF!,#REF!,#REF!,#REF!</definedName>
    <definedName name="폐기물6">#REF!,#REF!,#REF!,#REF!,#REF!</definedName>
    <definedName name="폐기물7" localSheetId="5">#REF!,#REF!,#REF!,#REF!,#REF!</definedName>
    <definedName name="폐기물7">#REF!,#REF!,#REF!,#REF!,#REF!</definedName>
    <definedName name="폐기물8" localSheetId="5">#REF!,#REF!,#REF!,#REF!,#REF!</definedName>
    <definedName name="폐기물8">#REF!,#REF!,#REF!,#REF!,#REF!</definedName>
    <definedName name="폐기물9" localSheetId="5">#REF!,#REF!,#REF!,#REF!,#REF!</definedName>
    <definedName name="폐기물9">#REF!,#REF!,#REF!,#REF!,#REF!</definedName>
    <definedName name="폐기물갑지" localSheetId="5">BlankMacro1</definedName>
    <definedName name="폐기물갑지">BlankMacro1</definedName>
    <definedName name="폐기물내역" localSheetId="5">#REF!</definedName>
    <definedName name="폐기물내역">#REF!</definedName>
    <definedName name="폐기물내역서">#N/A</definedName>
    <definedName name="폐기물등수량" localSheetId="5">BlankMacro1</definedName>
    <definedName name="폐기물등수량">BlankMacro1</definedName>
    <definedName name="폐기물물량" localSheetId="5">BlankMacro1</definedName>
    <definedName name="폐기물물량">BlankMacro1</definedName>
    <definedName name="폐기물상차비" localSheetId="5">#REF!</definedName>
    <definedName name="폐기물상차비">#REF!</definedName>
    <definedName name="폐기물수량산출서" localSheetId="5" hidden="1">#REF!</definedName>
    <definedName name="폐기물수량산출서" hidden="1">#REF!</definedName>
    <definedName name="폐기물수수료" localSheetId="5">#REF!</definedName>
    <definedName name="폐기물수수료">#REF!</definedName>
    <definedName name="폐기물운반" localSheetId="5">#REF!</definedName>
    <definedName name="폐기물운반">#REF!</definedName>
    <definedName name="폐기물운반비" localSheetId="5">#REF!</definedName>
    <definedName name="폐기물운반비">#REF!</definedName>
    <definedName name="폐기물적재" localSheetId="5">#REF!</definedName>
    <definedName name="폐기물적재">#REF!</definedName>
    <definedName name="폐기물집계표">#N/A</definedName>
    <definedName name="폐기물처리" localSheetId="5">CHOOSE(#REF!,총괄수량표!공무1과,총괄수량표!공무2과)</definedName>
    <definedName name="폐기물처리">CHOOSE(#REF!,[0]!공무1과,[0]!공무2과)</definedName>
    <definedName name="폐기물처리3" localSheetId="5">#REF!</definedName>
    <definedName name="폐기물처리3">#REF!</definedName>
    <definedName name="폐기물처리내역서" localSheetId="5">#REF!</definedName>
    <definedName name="폐기물처리내역서">#REF!</definedName>
    <definedName name="폐기물처리비" localSheetId="5">#REF!</definedName>
    <definedName name="폐기물처리비">#REF!</definedName>
    <definedName name="폐기물처리비1" localSheetId="5">#REF!</definedName>
    <definedName name="폐기물처리비1">#REF!</definedName>
    <definedName name="폐기수량" localSheetId="5">BlankMacro1</definedName>
    <definedName name="폐기수량">BlankMacro1</definedName>
    <definedName name="폐쇄연장1" localSheetId="5">#REF!</definedName>
    <definedName name="폐쇄연장1">#REF!</definedName>
    <definedName name="폐쇄연장2" localSheetId="5">#REF!</definedName>
    <definedName name="폐쇄연장2">#REF!</definedName>
    <definedName name="폐자재" localSheetId="5">CHOOSE(#REF!,총괄수량표!공무1과,총괄수량표!공무2과)</definedName>
    <definedName name="폐자재">CHOOSE(#REF!,[0]!공무1과,[0]!공무2과)</definedName>
    <definedName name="폐재처리비" localSheetId="5">#REF!</definedName>
    <definedName name="폐재처리비">#REF!</definedName>
    <definedName name="폐재처리비1" localSheetId="5">#REF!</definedName>
    <definedName name="폐재처리비1">#REF!</definedName>
    <definedName name="폐추니아" localSheetId="5">#REF!</definedName>
    <definedName name="폐추니아">#REF!</definedName>
    <definedName name="폐타이어" localSheetId="5">#REF!</definedName>
    <definedName name="폐타이어">#REF!</definedName>
    <definedName name="포" localSheetId="5">#REF!</definedName>
    <definedName name="포">#REF!</definedName>
    <definedName name="포____장____공" localSheetId="5">#REF!</definedName>
    <definedName name="포____장____공">#REF!</definedName>
    <definedName name="포___설___공" localSheetId="5">#REF!</definedName>
    <definedName name="포___설___공">#REF!</definedName>
    <definedName name="포___장___공" localSheetId="5">#REF!</definedName>
    <definedName name="포___장___공">#REF!</definedName>
    <definedName name="포당초" localSheetId="5">#REF!,#REF!</definedName>
    <definedName name="포당초">#REF!,#REF!</definedName>
    <definedName name="포변경" localSheetId="5">#REF!,#REF!</definedName>
    <definedName name="포변경">#REF!,#REF!</definedName>
    <definedName name="포설" localSheetId="5">#REF!</definedName>
    <definedName name="포설">#REF!</definedName>
    <definedName name="포설공" localSheetId="5">#REF!</definedName>
    <definedName name="포설공">#REF!</definedName>
    <definedName name="포설공001" localSheetId="5">#REF!</definedName>
    <definedName name="포설공001">#REF!</definedName>
    <definedName name="포설공002" localSheetId="5">#REF!</definedName>
    <definedName name="포설공002">#REF!</definedName>
    <definedName name="포설공011" localSheetId="5">#REF!</definedName>
    <definedName name="포설공011">#REF!</definedName>
    <definedName name="포설공012" localSheetId="5">#REF!</definedName>
    <definedName name="포설공012">#REF!</definedName>
    <definedName name="포설공982" localSheetId="5">#REF!</definedName>
    <definedName name="포설공982">#REF!</definedName>
    <definedName name="포설공991" localSheetId="5">#REF!</definedName>
    <definedName name="포설공991">#REF!</definedName>
    <definedName name="포설공992" localSheetId="5">#REF!</definedName>
    <definedName name="포설공992">#REF!</definedName>
    <definedName name="포설단산" localSheetId="5">#REF!</definedName>
    <definedName name="포설단산">#REF!</definedName>
    <definedName name="포일" localSheetId="5">#REF!</definedName>
    <definedName name="포일">#REF!</definedName>
    <definedName name="포자공" localSheetId="5">#REF!</definedName>
    <definedName name="포자공">#REF!</definedName>
    <definedName name="포장" localSheetId="5">#REF!</definedName>
    <definedName name="포장">#REF!</definedName>
    <definedName name="포장1" localSheetId="5">#REF!</definedName>
    <definedName name="포장1">#REF!</definedName>
    <definedName name="포장111">#N/A</definedName>
    <definedName name="포장2" localSheetId="5">#REF!</definedName>
    <definedName name="포장2">#REF!</definedName>
    <definedName name="포장3" localSheetId="5">#REF!</definedName>
    <definedName name="포장3">#REF!</definedName>
    <definedName name="포장4" localSheetId="5">#REF!</definedName>
    <definedName name="포장4">#REF!</definedName>
    <definedName name="포장5" localSheetId="5">#REF!</definedName>
    <definedName name="포장5">#REF!</definedName>
    <definedName name="포장6" localSheetId="5">#REF!</definedName>
    <definedName name="포장6">#REF!</definedName>
    <definedName name="포장7" localSheetId="5">#REF!</definedName>
    <definedName name="포장7">#REF!</definedName>
    <definedName name="포장8" localSheetId="5">#REF!</definedName>
    <definedName name="포장8">#REF!</definedName>
    <definedName name="포장DATA" localSheetId="5">#REF!</definedName>
    <definedName name="포장DATA">#REF!</definedName>
    <definedName name="포장T" localSheetId="5">#REF!</definedName>
    <definedName name="포장T">#REF!</definedName>
    <definedName name="포장공" localSheetId="5">#REF!</definedName>
    <definedName name="포장공">#REF!</definedName>
    <definedName name="포장공001" localSheetId="5">#REF!</definedName>
    <definedName name="포장공001">#REF!</definedName>
    <definedName name="포장공002" localSheetId="5">#REF!</definedName>
    <definedName name="포장공002">#REF!</definedName>
    <definedName name="포장공011" localSheetId="5">#REF!</definedName>
    <definedName name="포장공011">#REF!</definedName>
    <definedName name="포장공012" localSheetId="5">#REF!</definedName>
    <definedName name="포장공012">#REF!</definedName>
    <definedName name="포장공1" localSheetId="5">BlankMacro1</definedName>
    <definedName name="포장공1">BlankMacro1</definedName>
    <definedName name="포장공982" localSheetId="5">#REF!</definedName>
    <definedName name="포장공982">#REF!</definedName>
    <definedName name="포장공991" localSheetId="5">#REF!</definedName>
    <definedName name="포장공991">#REF!</definedName>
    <definedName name="포장공992" localSheetId="5">#REF!</definedName>
    <definedName name="포장공992">#REF!</definedName>
    <definedName name="포장공A985" localSheetId="5">#REF!</definedName>
    <definedName name="포장공A985">#REF!</definedName>
    <definedName name="포장공내역" localSheetId="5">#REF!</definedName>
    <definedName name="포장공내역">#REF!</definedName>
    <definedName name="포장공사" localSheetId="5">#REF!</definedName>
    <definedName name="포장공사">#REF!</definedName>
    <definedName name="포장공수량집계표" localSheetId="5">#REF!</definedName>
    <definedName name="포장공수량집계표">#REF!</definedName>
    <definedName name="포장공집계" localSheetId="5">#REF!</definedName>
    <definedName name="포장공집계">#REF!</definedName>
    <definedName name="포장공집계표" localSheetId="5">#REF!</definedName>
    <definedName name="포장공집계표">#REF!</definedName>
    <definedName name="포장구분" localSheetId="5">#REF!</definedName>
    <definedName name="포장구분">#REF!</definedName>
    <definedName name="포장깨기__아스팔트____㎡당" localSheetId="5">#REF!</definedName>
    <definedName name="포장깨기__아스팔트____㎡당">#REF!</definedName>
    <definedName name="포장깨기__콘크리트____㎡당" localSheetId="5">#REF!</definedName>
    <definedName name="포장깨기__콘크리트____㎡당">#REF!</definedName>
    <definedName name="포장단위수량" localSheetId="5">#REF!</definedName>
    <definedName name="포장단위수량">#REF!</definedName>
    <definedName name="포장두께" localSheetId="5">#REF!</definedName>
    <definedName name="포장두께">#REF!</definedName>
    <definedName name="포장면적" localSheetId="5">#REF!</definedName>
    <definedName name="포장면적">#REF!</definedName>
    <definedName name="포장복구두께" localSheetId="5">#REF!</definedName>
    <definedName name="포장복구두께">#REF!</definedName>
    <definedName name="포장복구비" localSheetId="5">#REF!</definedName>
    <definedName name="포장복구비">#REF!</definedName>
    <definedName name="포장비" localSheetId="5">#REF!</definedName>
    <definedName name="포장비">#REF!</definedName>
    <definedName name="포장상태" localSheetId="5">#REF!</definedName>
    <definedName name="포장상태">#REF!</definedName>
    <definedName name="포장수량" localSheetId="5">#REF!</definedName>
    <definedName name="포장수량">#REF!</definedName>
    <definedName name="포장수량산출" localSheetId="5" hidden="1">#REF!</definedName>
    <definedName name="포장수량산출" hidden="1">#REF!</definedName>
    <definedName name="포장일위2" localSheetId="5">#REF!</definedName>
    <definedName name="포장일위2">#REF!</definedName>
    <definedName name="포장자르기" localSheetId="5">#REF!</definedName>
    <definedName name="포장자르기">#REF!</definedName>
    <definedName name="포장장장" localSheetId="5">#REF!</definedName>
    <definedName name="포장장장">#REF!</definedName>
    <definedName name="포장절단" localSheetId="5">#REF!</definedName>
    <definedName name="포장절단">#REF!</definedName>
    <definedName name="포장절단__ASPHALT_포장____M당" localSheetId="5">#REF!</definedName>
    <definedName name="포장절단__ASPHALT_포장____M당">#REF!</definedName>
    <definedName name="포장절단__콘크리트_포장____M당" localSheetId="5">#REF!</definedName>
    <definedName name="포장절단__콘크리트_포장____M당">#REF!</definedName>
    <definedName name="포장조서" localSheetId="5">#REF!</definedName>
    <definedName name="포장조서">#REF!</definedName>
    <definedName name="포장조서2" hidden="1">{#N/A,#N/A,FALSE,"골재소요량";#N/A,#N/A,FALSE,"골재소요량"}</definedName>
    <definedName name="포장종류" localSheetId="5">#REF!</definedName>
    <definedName name="포장종류">#REF!</definedName>
    <definedName name="포장증감단위수량" localSheetId="5">#REF!</definedName>
    <definedName name="포장증감단위수량">#REF!</definedName>
    <definedName name="포장집계" localSheetId="5">#REF!</definedName>
    <definedName name="포장집계">#REF!</definedName>
    <definedName name="포장추가분" localSheetId="5">#REF!</definedName>
    <definedName name="포장추가분">#REF!</definedName>
    <definedName name="포장층_높이" localSheetId="5">#REF!</definedName>
    <definedName name="포장층_높이">#REF!</definedName>
    <definedName name="포장층두께" localSheetId="5">#REF!</definedName>
    <definedName name="포장층두께">#REF!</definedName>
    <definedName name="포장토적015" localSheetId="5">#REF!</definedName>
    <definedName name="포장토적015">#REF!</definedName>
    <definedName name="포장토적02" localSheetId="5">#REF!</definedName>
    <definedName name="포장토적02">#REF!</definedName>
    <definedName name="포장파취" localSheetId="5">#REF!</definedName>
    <definedName name="포장파취">#REF!</definedName>
    <definedName name="포장표준단면도" localSheetId="5">#REF!</definedName>
    <definedName name="포장표준단면도">#REF!</definedName>
    <definedName name="포천석노" localSheetId="5">#REF!</definedName>
    <definedName name="포천석노">#REF!</definedName>
    <definedName name="포천석재" localSheetId="5">#REF!</definedName>
    <definedName name="포천석재">#REF!</definedName>
    <definedName name="포항학전" localSheetId="5">#REF!</definedName>
    <definedName name="포항학전">#REF!</definedName>
    <definedName name="포허" localSheetId="5">BlankMacro1</definedName>
    <definedName name="포허">BlankMacro1</definedName>
    <definedName name="포화" localSheetId="5">#REF!</definedName>
    <definedName name="포화">#REF!</definedName>
    <definedName name="폭" localSheetId="5">#REF!</definedName>
    <definedName name="폭">#REF!</definedName>
    <definedName name="폭1" localSheetId="5">#REF!</definedName>
    <definedName name="폭1">#REF!</definedName>
    <definedName name="폭2" localSheetId="5">#REF!</definedName>
    <definedName name="폭2">#REF!</definedName>
    <definedName name="폭222" localSheetId="5">#REF!</definedName>
    <definedName name="폭222">#REF!</definedName>
    <definedName name="폭3" localSheetId="5">#REF!</definedName>
    <definedName name="폭3">#REF!</definedName>
    <definedName name="폭300" localSheetId="5">#REF!</definedName>
    <definedName name="폭300">#REF!</definedName>
    <definedName name="폭350" localSheetId="5">#REF!</definedName>
    <definedName name="폭350">#REF!</definedName>
    <definedName name="폭4" localSheetId="5">#REF!</definedName>
    <definedName name="폭4">#REF!</definedName>
    <definedName name="폭5" localSheetId="5">#REF!</definedName>
    <definedName name="폭5">#REF!</definedName>
    <definedName name="폭6" localSheetId="5">#REF!</definedName>
    <definedName name="폭6">#REF!</definedName>
    <definedName name="폭7" localSheetId="5">#REF!</definedName>
    <definedName name="폭7">#REF!</definedName>
    <definedName name="폭8" localSheetId="5">#REF!</definedName>
    <definedName name="폭8">#REF!</definedName>
    <definedName name="폭9" localSheetId="5">#REF!</definedName>
    <definedName name="폭9">#REF!</definedName>
    <definedName name="폭구분" localSheetId="5">#REF!</definedName>
    <definedName name="폭구분">#REF!</definedName>
    <definedName name="폭심도" localSheetId="5">#REF!</definedName>
    <definedName name="폭심도">#REF!</definedName>
    <definedName name="폭원" localSheetId="5">#REF!</definedName>
    <definedName name="폭원">#REF!</definedName>
    <definedName name="폭원.J" localSheetId="5">#REF!</definedName>
    <definedName name="폭원.J">#REF!</definedName>
    <definedName name="폼" localSheetId="5">#REF!</definedName>
    <definedName name="폼">#REF!</definedName>
    <definedName name="폼타이" localSheetId="5">#REF!</definedName>
    <definedName name="폼타이">#REF!</definedName>
    <definedName name="표" localSheetId="5">#REF!</definedName>
    <definedName name="표">#REF!</definedName>
    <definedName name="표경" localSheetId="5">#REF!</definedName>
    <definedName name="표경">#REF!</definedName>
    <definedName name="표노" localSheetId="5">#REF!</definedName>
    <definedName name="표노">#REF!</definedName>
    <definedName name="표면보호경비" localSheetId="5">#REF!</definedName>
    <definedName name="표면보호경비">#REF!</definedName>
    <definedName name="표면보호노무비" localSheetId="5">#REF!</definedName>
    <definedName name="표면보호노무비">#REF!</definedName>
    <definedName name="표면보호재료비" localSheetId="5">#REF!</definedName>
    <definedName name="표면보호재료비">#REF!</definedName>
    <definedName name="표면처리" localSheetId="5">#REF!</definedName>
    <definedName name="표면처리">#REF!</definedName>
    <definedName name="표복사" localSheetId="5">#REF!</definedName>
    <definedName name="표복사">#REF!</definedName>
    <definedName name="표석" localSheetId="5">#REF!</definedName>
    <definedName name="표석">#REF!</definedName>
    <definedName name="표어" localSheetId="5">#REF!</definedName>
    <definedName name="표어">#REF!</definedName>
    <definedName name="표재" localSheetId="5">#REF!</definedName>
    <definedName name="표재">#REF!</definedName>
    <definedName name="표준경비" localSheetId="5">#REF!</definedName>
    <definedName name="표준경비">#REF!</definedName>
    <definedName name="표준공수" localSheetId="5">#REF!</definedName>
    <definedName name="표준공수">#REF!</definedName>
    <definedName name="표준구간포장단위수량" localSheetId="5">#REF!</definedName>
    <definedName name="표준구간포장단위수량">#REF!</definedName>
    <definedName name="표준노무비" localSheetId="5">#REF!</definedName>
    <definedName name="표준노무비">#REF!</definedName>
    <definedName name="표준단면도" hidden="1">{#N/A,#N/A,FALSE,"강교";#N/A,#N/A,FALSE,"한전";#N/A,#N/A,FALSE,"중방";#N/A,#N/A,FALSE,"회소"}</definedName>
    <definedName name="표준양식" localSheetId="5">#REF!</definedName>
    <definedName name="표준양식">#REF!</definedName>
    <definedName name="표준재료비" localSheetId="5">#REF!</definedName>
    <definedName name="표준재료비">#REF!</definedName>
    <definedName name="표준합계" localSheetId="5">#REF!</definedName>
    <definedName name="표준합계">#REF!</definedName>
    <definedName name="표지" localSheetId="5">#REF!</definedName>
    <definedName name="표지">#REF!</definedName>
    <definedName name="표지001">#N/A</definedName>
    <definedName name="표지01">#N/A</definedName>
    <definedName name="표지1" localSheetId="5">BlankMacro1</definedName>
    <definedName name="표지1">BlankMacro1</definedName>
    <definedName name="표지14" localSheetId="5">BlankMacro1</definedName>
    <definedName name="표지14">BlankMacro1</definedName>
    <definedName name="표지2" localSheetId="5" hidden="1">#REF!</definedName>
    <definedName name="표지2" hidden="1">#REF!</definedName>
    <definedName name="표지3" localSheetId="5">#REF!</definedName>
    <definedName name="표지3">#REF!</definedName>
    <definedName name="표지다" localSheetId="5">#REF!</definedName>
    <definedName name="표지다">#REF!</definedName>
    <definedName name="표지집계" localSheetId="5">#REF!</definedName>
    <definedName name="표지집계">#REF!</definedName>
    <definedName name="표지판" hidden="1">{#N/A,#N/A,FALSE,"포장단가"}</definedName>
    <definedName name="표지판11" hidden="1">{#N/A,#N/A,FALSE,"포장단가"}</definedName>
    <definedName name="표지판수량" localSheetId="5">#REF!</definedName>
    <definedName name="표지판수량">#REF!</definedName>
    <definedName name="표지판집계." localSheetId="5">#REF!</definedName>
    <definedName name="표지판집계.">#REF!</definedName>
    <definedName name="표지폭" hidden="1">{#N/A,#N/A,FALSE,"표지목차"}</definedName>
    <definedName name="표층">2.32</definedName>
    <definedName name="표층1_누계" localSheetId="5">#REF!</definedName>
    <definedName name="표층1_누계">#REF!</definedName>
    <definedName name="표층5경" localSheetId="5">#REF!</definedName>
    <definedName name="표층5경">#REF!</definedName>
    <definedName name="표층5노" localSheetId="5">#REF!</definedName>
    <definedName name="표층5노">#REF!</definedName>
    <definedName name="표층5재" localSheetId="5">#REF!</definedName>
    <definedName name="표층5재">#REF!</definedName>
    <definedName name="표층t" localSheetId="5">#REF!</definedName>
    <definedName name="표층t">#REF!</definedName>
    <definedName name="표층기계경비" localSheetId="5">#REF!</definedName>
    <definedName name="표층기계경비">#REF!</definedName>
    <definedName name="표층기계경비계" localSheetId="5">#REF!</definedName>
    <definedName name="표층기계경비계">#REF!</definedName>
    <definedName name="표층기계계" localSheetId="5">#REF!</definedName>
    <definedName name="표층기계계">#REF!</definedName>
    <definedName name="표층기계노무비" localSheetId="5">#REF!</definedName>
    <definedName name="표층기계노무비">#REF!</definedName>
    <definedName name="표층기계노무비계" localSheetId="5">#REF!</definedName>
    <definedName name="표층기계노무비계">#REF!</definedName>
    <definedName name="표층기계살수경비" localSheetId="5">#REF!</definedName>
    <definedName name="표층기계살수경비">#REF!</definedName>
    <definedName name="표층기계살수계" localSheetId="5">#REF!</definedName>
    <definedName name="표층기계살수계">#REF!</definedName>
    <definedName name="표층기계살수노무비" localSheetId="5">#REF!</definedName>
    <definedName name="표층기계살수노무비">#REF!</definedName>
    <definedName name="표층기계살수재료비" localSheetId="5">#REF!</definedName>
    <definedName name="표층기계살수재료비">#REF!</definedName>
    <definedName name="표층기계인건비경비" localSheetId="5">#REF!</definedName>
    <definedName name="표층기계인건비경비">#REF!</definedName>
    <definedName name="표층기계인건비계" localSheetId="5">#REF!</definedName>
    <definedName name="표층기계인건비계">#REF!</definedName>
    <definedName name="표층기계인건비노무비" localSheetId="5">#REF!</definedName>
    <definedName name="표층기계인건비노무비">#REF!</definedName>
    <definedName name="표층기계인건비재료비" localSheetId="5">#REF!</definedName>
    <definedName name="표층기계인건비재료비">#REF!</definedName>
    <definedName name="표층기계재료비" localSheetId="5">#REF!</definedName>
    <definedName name="표층기계재료비">#REF!</definedName>
    <definedName name="표층기계재료비계" localSheetId="5">#REF!</definedName>
    <definedName name="표층기계재료비계">#REF!</definedName>
    <definedName name="표층기계전압단뎀경비" localSheetId="5">#REF!</definedName>
    <definedName name="표층기계전압단뎀경비">#REF!</definedName>
    <definedName name="표층기계전압단뎀계" localSheetId="5">#REF!</definedName>
    <definedName name="표층기계전압단뎀계">#REF!</definedName>
    <definedName name="표층기계전압단뎀노무비" localSheetId="5">#REF!</definedName>
    <definedName name="표층기계전압단뎀노무비">#REF!</definedName>
    <definedName name="표층기계전압단뎀재료비" localSheetId="5">#REF!</definedName>
    <definedName name="표층기계전압단뎀재료비">#REF!</definedName>
    <definedName name="표층기계전압마카담경비" localSheetId="5">#REF!</definedName>
    <definedName name="표층기계전압마카담경비">#REF!</definedName>
    <definedName name="표층기계전압마카담계" localSheetId="5">#REF!</definedName>
    <definedName name="표층기계전압마카담계">#REF!</definedName>
    <definedName name="표층기계전압마카담노무비" localSheetId="5">#REF!</definedName>
    <definedName name="표층기계전압마카담노무비">#REF!</definedName>
    <definedName name="표층기계전압마카담재료비" localSheetId="5">#REF!</definedName>
    <definedName name="표층기계전압마카담재료비">#REF!</definedName>
    <definedName name="표층기계전압타이어경비" localSheetId="5">#REF!</definedName>
    <definedName name="표층기계전압타이어경비">#REF!</definedName>
    <definedName name="표층기계전압타이어계" localSheetId="5">#REF!</definedName>
    <definedName name="표층기계전압타이어계">#REF!</definedName>
    <definedName name="표층기계전압타이어노무비" localSheetId="5">#REF!</definedName>
    <definedName name="표층기계전압타이어노무비">#REF!</definedName>
    <definedName name="표층기계전압타이어재료비" localSheetId="5">#REF!</definedName>
    <definedName name="표층기계전압타이어재료비">#REF!</definedName>
    <definedName name="표층기계포설경비" localSheetId="5">#REF!</definedName>
    <definedName name="표층기계포설경비">#REF!</definedName>
    <definedName name="표층기계포설계" localSheetId="5">#REF!</definedName>
    <definedName name="표층기계포설계">#REF!</definedName>
    <definedName name="표층기계포설노무비" localSheetId="5">#REF!</definedName>
    <definedName name="표층기계포설노무비">#REF!</definedName>
    <definedName name="표층기계포설재료비" localSheetId="5">#REF!</definedName>
    <definedName name="표층기계포설재료비">#REF!</definedName>
    <definedName name="표층다짐1" localSheetId="5">#REF!</definedName>
    <definedName name="표층다짐1">#REF!</definedName>
    <definedName name="표층다짐2" localSheetId="5">#REF!</definedName>
    <definedName name="표층다짐2">#REF!</definedName>
    <definedName name="표층다짐3" localSheetId="5">#REF!</definedName>
    <definedName name="표층다짐3">#REF!</definedName>
    <definedName name="표층소규모경비" localSheetId="5">#REF!</definedName>
    <definedName name="표층소규모경비">#REF!</definedName>
    <definedName name="표층소규모계" localSheetId="5">#REF!</definedName>
    <definedName name="표층소규모계">#REF!</definedName>
    <definedName name="표층소규모노무비" localSheetId="5">#REF!</definedName>
    <definedName name="표층소규모노무비">#REF!</definedName>
    <definedName name="표층소규모재료비" localSheetId="5">#REF!</definedName>
    <definedName name="표층소규모재료비">#REF!</definedName>
    <definedName name="표층소규모전압단뎀경비" localSheetId="5">#REF!</definedName>
    <definedName name="표층소규모전압단뎀경비">#REF!</definedName>
    <definedName name="표층소규모전압단뎀계" localSheetId="5">#REF!</definedName>
    <definedName name="표층소규모전압단뎀계">#REF!</definedName>
    <definedName name="표층소규모전압단뎀노무비" localSheetId="5">#REF!</definedName>
    <definedName name="표층소규모전압단뎀노무비">#REF!</definedName>
    <definedName name="표층소규모전압단뎀재료비" localSheetId="5">#REF!</definedName>
    <definedName name="표층소규모전압단뎀재료비">#REF!</definedName>
    <definedName name="표층소규모포설경비" localSheetId="5">#REF!</definedName>
    <definedName name="표층소규모포설경비">#REF!</definedName>
    <definedName name="표층소규모포설계" localSheetId="5">#REF!</definedName>
    <definedName name="표층소규모포설계">#REF!</definedName>
    <definedName name="표층소규모포설노무비" localSheetId="5">#REF!</definedName>
    <definedName name="표층소규모포설노무비">#REF!</definedName>
    <definedName name="표층소규모포설재료비" localSheetId="5">#REF!</definedName>
    <definedName name="표층소규모포설재료비">#REF!</definedName>
    <definedName name="표층운반" localSheetId="5">#REF!</definedName>
    <definedName name="표층운반">#REF!</definedName>
    <definedName name="표층인력경비" localSheetId="5">#REF!</definedName>
    <definedName name="표층인력경비">#REF!</definedName>
    <definedName name="표층인력경비계" localSheetId="5">#REF!</definedName>
    <definedName name="표층인력경비계">#REF!</definedName>
    <definedName name="표층인력계" localSheetId="5">#REF!</definedName>
    <definedName name="표층인력계">#REF!</definedName>
    <definedName name="표층인력노무비" localSheetId="5">#REF!</definedName>
    <definedName name="표층인력노무비">#REF!</definedName>
    <definedName name="표층인력노무비계" localSheetId="5">#REF!</definedName>
    <definedName name="표층인력노무비계">#REF!</definedName>
    <definedName name="표층인력살수경비" localSheetId="5">#REF!</definedName>
    <definedName name="표층인력살수경비">#REF!</definedName>
    <definedName name="표층인력살수계" localSheetId="5">#REF!</definedName>
    <definedName name="표층인력살수계">#REF!</definedName>
    <definedName name="표층인력살수노무비" localSheetId="5">#REF!</definedName>
    <definedName name="표층인력살수노무비">#REF!</definedName>
    <definedName name="표층인력살수재료비" localSheetId="5">#REF!</definedName>
    <definedName name="표층인력살수재료비">#REF!</definedName>
    <definedName name="표층인력재료비" localSheetId="5">#REF!</definedName>
    <definedName name="표층인력재료비">#REF!</definedName>
    <definedName name="표층인력재료비계" localSheetId="5">#REF!</definedName>
    <definedName name="표층인력재료비계">#REF!</definedName>
    <definedName name="표층인력전압단뎀경비" localSheetId="5">#REF!</definedName>
    <definedName name="표층인력전압단뎀경비">#REF!</definedName>
    <definedName name="표층인력전압단뎀계" localSheetId="5">#REF!</definedName>
    <definedName name="표층인력전압단뎀계">#REF!</definedName>
    <definedName name="표층인력전압단뎀노무비" localSheetId="5">#REF!</definedName>
    <definedName name="표층인력전압단뎀노무비">#REF!</definedName>
    <definedName name="표층인력전압단뎀재료비" localSheetId="5">#REF!</definedName>
    <definedName name="표층인력전압단뎀재료비">#REF!</definedName>
    <definedName name="표층인력전압마카담경비" localSheetId="5">#REF!</definedName>
    <definedName name="표층인력전압마카담경비">#REF!</definedName>
    <definedName name="표층인력전압마카담계" localSheetId="5">#REF!</definedName>
    <definedName name="표층인력전압마카담계">#REF!</definedName>
    <definedName name="표층인력전압마카담노무비" localSheetId="5">#REF!</definedName>
    <definedName name="표층인력전압마카담노무비">#REF!</definedName>
    <definedName name="표층인력전압마카담재료비" localSheetId="5">#REF!</definedName>
    <definedName name="표층인력전압마카담재료비">#REF!</definedName>
    <definedName name="표층인력전압타이어경비" localSheetId="5">#REF!</definedName>
    <definedName name="표층인력전압타이어경비">#REF!</definedName>
    <definedName name="표층인력전압타이어계" localSheetId="5">#REF!</definedName>
    <definedName name="표층인력전압타이어계">#REF!</definedName>
    <definedName name="표층인력전압타이어노무비" localSheetId="5">#REF!</definedName>
    <definedName name="표층인력전압타이어노무비">#REF!</definedName>
    <definedName name="표층인력전압타이어재료비" localSheetId="5">#REF!</definedName>
    <definedName name="표층인력전압타이어재료비">#REF!</definedName>
    <definedName name="표층인력포설경비" localSheetId="5">#REF!</definedName>
    <definedName name="표층인력포설경비">#REF!</definedName>
    <definedName name="표층인력포설계" localSheetId="5">#REF!</definedName>
    <definedName name="표층인력포설계">#REF!</definedName>
    <definedName name="표층인력포설노무비" localSheetId="5">#REF!</definedName>
    <definedName name="표층인력포설노무비">#REF!</definedName>
    <definedName name="표층인력포설재료비" localSheetId="5">#REF!</definedName>
    <definedName name="표층인력포설재료비">#REF!</definedName>
    <definedName name="표층진동경비" localSheetId="5">#REF!</definedName>
    <definedName name="표층진동경비">#REF!</definedName>
    <definedName name="표층진동계" localSheetId="5">#REF!</definedName>
    <definedName name="표층진동계">#REF!</definedName>
    <definedName name="표층진동노무비" localSheetId="5">#REF!</definedName>
    <definedName name="표층진동노무비">#REF!</definedName>
    <definedName name="표층진동살수경비" localSheetId="5">#REF!</definedName>
    <definedName name="표층진동살수경비">#REF!</definedName>
    <definedName name="표층진동살수계" localSheetId="5">#REF!</definedName>
    <definedName name="표층진동살수계">#REF!</definedName>
    <definedName name="표층진동살수노무비" localSheetId="5">#REF!</definedName>
    <definedName name="표층진동살수노무비">#REF!</definedName>
    <definedName name="표층진동살수재료비" localSheetId="5">#REF!</definedName>
    <definedName name="표층진동살수재료비">#REF!</definedName>
    <definedName name="표층진동재료비" localSheetId="5">#REF!</definedName>
    <definedName name="표층진동재료비">#REF!</definedName>
    <definedName name="표층진동전압경비" localSheetId="5">#REF!</definedName>
    <definedName name="표층진동전압경비">#REF!</definedName>
    <definedName name="표층진동전압계" localSheetId="5">#REF!</definedName>
    <definedName name="표층진동전압계">#REF!</definedName>
    <definedName name="표층진동전압노무비" localSheetId="5">#REF!</definedName>
    <definedName name="표층진동전압노무비">#REF!</definedName>
    <definedName name="표층진동전압재료비" localSheetId="5">#REF!</definedName>
    <definedName name="표층진동전압재료비">#REF!</definedName>
    <definedName name="표층진동포설경비" localSheetId="5">#REF!</definedName>
    <definedName name="표층진동포설경비">#REF!</definedName>
    <definedName name="표층진동포설계" localSheetId="5">#REF!</definedName>
    <definedName name="표층진동포설계">#REF!</definedName>
    <definedName name="표층진동포설노무비" localSheetId="5">#REF!</definedName>
    <definedName name="표층진동포설노무비">#REF!</definedName>
    <definedName name="표층진동포설재료비" localSheetId="5">#REF!</definedName>
    <definedName name="표층진동포설재료비">#REF!</definedName>
    <definedName name="표층콘크리파괴" localSheetId="5">#REF!</definedName>
    <definedName name="표층콘크리파괴">#REF!</definedName>
    <definedName name="표층포설" localSheetId="5">#REF!</definedName>
    <definedName name="표층포설">#REF!</definedName>
    <definedName name="표토" localSheetId="5">#REF!</definedName>
    <definedName name="표토">#REF!</definedName>
    <definedName name="표품_통신_6_13" localSheetId="5">#REF!</definedName>
    <definedName name="표품_통신_6_13">#REF!</definedName>
    <definedName name="풀" localSheetId="5">#REF!</definedName>
    <definedName name="풀">#REF!</definedName>
    <definedName name="풀박스" localSheetId="5">#REF!</definedName>
    <definedName name="풀박스">#REF!</definedName>
    <definedName name="품" localSheetId="5">#REF!</definedName>
    <definedName name="품">#REF!</definedName>
    <definedName name="품_______명" localSheetId="5">#REF!</definedName>
    <definedName name="품_______명">#REF!</definedName>
    <definedName name="품1" localSheetId="5">#REF!</definedName>
    <definedName name="품1">#REF!</definedName>
    <definedName name="품명" localSheetId="5">OFFSET(#REF!,0,0,COUNTA(#REF!)-1,1)</definedName>
    <definedName name="품명">OFFSET(#REF!,0,0,COUNTA(#REF!)-1,1)</definedName>
    <definedName name="품명1" localSheetId="5">OFFSET(#REF!,0,0,COUNTA(#REF!)-1,1)</definedName>
    <definedName name="품명1">OFFSET(#REF!,0,0,COUNTA(#REF!)-1,1)</definedName>
    <definedName name="품명2" localSheetId="5">#REF!</definedName>
    <definedName name="품명2">#REF!</definedName>
    <definedName name="품목코드" localSheetId="5">#REF!</definedName>
    <definedName name="품목코드">#REF!</definedName>
    <definedName name="품셈공종" localSheetId="5">#REF!</definedName>
    <definedName name="품셈공종">#REF!</definedName>
    <definedName name="품셈근거" localSheetId="5">#REF!</definedName>
    <definedName name="품셈근거">#REF!</definedName>
    <definedName name="품셈내역2" localSheetId="5">#REF!</definedName>
    <definedName name="품셈내역2">#REF!</definedName>
    <definedName name="품셈단가" localSheetId="5">#REF!</definedName>
    <definedName name="품셈단가">#REF!</definedName>
    <definedName name="품신" localSheetId="5">#REF!</definedName>
    <definedName name="품신">#REF!</definedName>
    <definedName name="품위내역서" localSheetId="5">BlankMacro1</definedName>
    <definedName name="품위내역서">BlankMacro1</definedName>
    <definedName name="품의" localSheetId="5">#REF!</definedName>
    <definedName name="품의">#REF!</definedName>
    <definedName name="품의민원"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품의서">[0]!품의서</definedName>
    <definedName name="품질" localSheetId="5">#REF!</definedName>
    <definedName name="품질">#REF!</definedName>
    <definedName name="품질관리계" localSheetId="5">#REF!</definedName>
    <definedName name="품질관리계">#REF!</definedName>
    <definedName name="풍전2" hidden="1">{#N/A,#N/A,TRUE,"손익보고"}</definedName>
    <definedName name="풍하중모멘트" localSheetId="5">#REF!</definedName>
    <definedName name="풍하중모멘트">#REF!</definedName>
    <definedName name="풍화암" localSheetId="5">#REF!</definedName>
    <definedName name="풍화암">#REF!</definedName>
    <definedName name="풍화암C" localSheetId="5">#REF!</definedName>
    <definedName name="풍화암C">#REF!</definedName>
    <definedName name="풍화암L" localSheetId="5">#REF!</definedName>
    <definedName name="풍화암L">#REF!</definedName>
    <definedName name="풍화암선" localSheetId="5">#REF!</definedName>
    <definedName name="풍화암선">#REF!</definedName>
    <definedName name="풍화토" localSheetId="5">#REF!</definedName>
    <definedName name="풍화토">#REF!</definedName>
    <definedName name="퓨">#N/A</definedName>
    <definedName name="퓨투" localSheetId="5">BLCH</definedName>
    <definedName name="퓨투">BLCH</definedName>
    <definedName name="퓨ㅛㅠㄹ" localSheetId="5">#REF!</definedName>
    <definedName name="퓨ㅛㅠㄹ">#REF!</definedName>
    <definedName name="퓨ㅜ파ㅗㅓ" localSheetId="5">#REF!,#REF!</definedName>
    <definedName name="퓨ㅜ파ㅗㅓ">#REF!,#REF!</definedName>
    <definedName name="프라이드" localSheetId="5">#REF!</definedName>
    <definedName name="프라이드">#REF!</definedName>
    <definedName name="프라이머" localSheetId="5">#REF!</definedName>
    <definedName name="프라이머">#REF!</definedName>
    <definedName name="프라임" localSheetId="5">#REF!</definedName>
    <definedName name="프라임">#REF!</definedName>
    <definedName name="프라임경" localSheetId="5">#REF!</definedName>
    <definedName name="프라임경">#REF!</definedName>
    <definedName name="프라임노" localSheetId="5">#REF!</definedName>
    <definedName name="프라임노">#REF!</definedName>
    <definedName name="프라임재" localSheetId="5">#REF!</definedName>
    <definedName name="프라임재">#REF!</definedName>
    <definedName name="프라임코트" localSheetId="5">#REF!</definedName>
    <definedName name="프라임코트">#REF!</definedName>
    <definedName name="프라임코팅" localSheetId="5">#REF!</definedName>
    <definedName name="프라임코팅">#REF!</definedName>
    <definedName name="프라임코팅75디스트리뷰우터3000경비" localSheetId="5">#REF!</definedName>
    <definedName name="프라임코팅75디스트리뷰우터3000경비">#REF!</definedName>
    <definedName name="프라임코팅75디스트리뷰우터3000계" localSheetId="5">#REF!</definedName>
    <definedName name="프라임코팅75디스트리뷰우터3000계">#REF!</definedName>
    <definedName name="프라임코팅75디스트리뷰우터3000노무비" localSheetId="5">#REF!</definedName>
    <definedName name="프라임코팅75디스트리뷰우터3000노무비">#REF!</definedName>
    <definedName name="프라임코팅75디스트리뷰우터3000살포경비" localSheetId="5">#REF!</definedName>
    <definedName name="프라임코팅75디스트리뷰우터3000살포경비">#REF!</definedName>
    <definedName name="프라임코팅75디스트리뷰우터3000살포계" localSheetId="5">#REF!</definedName>
    <definedName name="프라임코팅75디스트리뷰우터3000살포계">#REF!</definedName>
    <definedName name="프라임코팅75디스트리뷰우터3000살포노무비" localSheetId="5">#REF!</definedName>
    <definedName name="프라임코팅75디스트리뷰우터3000살포노무비">#REF!</definedName>
    <definedName name="프라임코팅75디스트리뷰우터3000살포재료비" localSheetId="5">#REF!</definedName>
    <definedName name="프라임코팅75디스트리뷰우터3000살포재료비">#REF!</definedName>
    <definedName name="프라임코팅75디스트리뷰우터3000용해비경비" localSheetId="5">#REF!</definedName>
    <definedName name="프라임코팅75디스트리뷰우터3000용해비경비">#REF!</definedName>
    <definedName name="프라임코팅75디스트리뷰우터3000용해비계" localSheetId="5">#REF!</definedName>
    <definedName name="프라임코팅75디스트리뷰우터3000용해비계">#REF!</definedName>
    <definedName name="프라임코팅75디스트리뷰우터3000용해비노무비" localSheetId="5">#REF!</definedName>
    <definedName name="프라임코팅75디스트리뷰우터3000용해비노무비">#REF!</definedName>
    <definedName name="프라임코팅75디스트리뷰우터3000용해비재료비" localSheetId="5">#REF!</definedName>
    <definedName name="프라임코팅75디스트리뷰우터3000용해비재료비">#REF!</definedName>
    <definedName name="프라임코팅75디스트리뷰우터3000인건비경비" localSheetId="5">#REF!</definedName>
    <definedName name="프라임코팅75디스트리뷰우터3000인건비경비">#REF!</definedName>
    <definedName name="프라임코팅75디스트리뷰우터3000인건비계" localSheetId="5">#REF!</definedName>
    <definedName name="프라임코팅75디스트리뷰우터3000인건비계">#REF!</definedName>
    <definedName name="프라임코팅75디스트리뷰우터3000인건비노무비" localSheetId="5">#REF!</definedName>
    <definedName name="프라임코팅75디스트리뷰우터3000인건비노무비">#REF!</definedName>
    <definedName name="프라임코팅75디스트리뷰우터3000인건비재료비" localSheetId="5">#REF!</definedName>
    <definedName name="프라임코팅75디스트리뷰우터3000인건비재료비">#REF!</definedName>
    <definedName name="프라임코팅75디스트리뷰우터3000재료비" localSheetId="5">#REF!</definedName>
    <definedName name="프라임코팅75디스트리뷰우터3000재료비">#REF!</definedName>
    <definedName name="프라임코팅75디스트리뷰우터3000청소비경비" localSheetId="5">#REF!</definedName>
    <definedName name="프라임코팅75디스트리뷰우터3000청소비경비">#REF!</definedName>
    <definedName name="프라임코팅75디스트리뷰우터3000청소비계" localSheetId="5">#REF!</definedName>
    <definedName name="프라임코팅75디스트리뷰우터3000청소비계">#REF!</definedName>
    <definedName name="프라임코팅75디스트리뷰우터3000청소비노무비" localSheetId="5">#REF!</definedName>
    <definedName name="프라임코팅75디스트리뷰우터3000청소비노무비">#REF!</definedName>
    <definedName name="프라임코팅75디스트리뷰우터3000청소비재료비" localSheetId="5">#REF!</definedName>
    <definedName name="프라임코팅75디스트리뷰우터3000청소비재료비">#REF!</definedName>
    <definedName name="프라임코팅75아스팔트스프레이어300경비" localSheetId="5">#REF!</definedName>
    <definedName name="프라임코팅75아스팔트스프레이어300경비">#REF!</definedName>
    <definedName name="프라임코팅75아스팔트스프레이어300계" localSheetId="5">#REF!</definedName>
    <definedName name="프라임코팅75아스팔트스프레이어300계">#REF!</definedName>
    <definedName name="프라임코팅75아스팔트스프레이어300노무비" localSheetId="5">#REF!</definedName>
    <definedName name="프라임코팅75아스팔트스프레이어300노무비">#REF!</definedName>
    <definedName name="프라임코팅75아스팔트스프레이어300살포경비" localSheetId="5">#REF!</definedName>
    <definedName name="프라임코팅75아스팔트스프레이어300살포경비">#REF!</definedName>
    <definedName name="프라임코팅75아스팔트스프레이어300살포계" localSheetId="5">#REF!</definedName>
    <definedName name="프라임코팅75아스팔트스프레이어300살포계">#REF!</definedName>
    <definedName name="프라임코팅75아스팔트스프레이어300살포노무비" localSheetId="5">#REF!</definedName>
    <definedName name="프라임코팅75아스팔트스프레이어300살포노무비">#REF!</definedName>
    <definedName name="프라임코팅75아스팔트스프레이어300살포재료비" localSheetId="5">#REF!</definedName>
    <definedName name="프라임코팅75아스팔트스프레이어300살포재료비">#REF!</definedName>
    <definedName name="프라임코팅75아스팔트스프레이어300용해비경비" localSheetId="5">#REF!</definedName>
    <definedName name="프라임코팅75아스팔트스프레이어300용해비경비">#REF!</definedName>
    <definedName name="프라임코팅75아스팔트스프레이어300용해비계" localSheetId="5">#REF!</definedName>
    <definedName name="프라임코팅75아스팔트스프레이어300용해비계">#REF!</definedName>
    <definedName name="프라임코팅75아스팔트스프레이어300용해비노무비" localSheetId="5">#REF!</definedName>
    <definedName name="프라임코팅75아스팔트스프레이어300용해비노무비">#REF!</definedName>
    <definedName name="프라임코팅75아스팔트스프레이어300용해비재료비" localSheetId="5">#REF!</definedName>
    <definedName name="프라임코팅75아스팔트스프레이어300용해비재료비">#REF!</definedName>
    <definedName name="프라임코팅75아스팔트스프레이어300인건비경비" localSheetId="5">#REF!</definedName>
    <definedName name="프라임코팅75아스팔트스프레이어300인건비경비">#REF!</definedName>
    <definedName name="프라임코팅75아스팔트스프레이어300인건비계" localSheetId="5">#REF!</definedName>
    <definedName name="프라임코팅75아스팔트스프레이어300인건비계">#REF!</definedName>
    <definedName name="프라임코팅75아스팔트스프레이어300인건비노무비" localSheetId="5">#REF!</definedName>
    <definedName name="프라임코팅75아스팔트스프레이어300인건비노무비">#REF!</definedName>
    <definedName name="프라임코팅75아스팔트스프레이어300인건비재료비" localSheetId="5">#REF!</definedName>
    <definedName name="프라임코팅75아스팔트스프레이어300인건비재료비">#REF!</definedName>
    <definedName name="프라임코팅75아스팔트스프레이어300재료비" localSheetId="5">#REF!</definedName>
    <definedName name="프라임코팅75아스팔트스프레이어300재료비">#REF!</definedName>
    <definedName name="프라임코팅75아스팔트스프레이어300청소비경비" localSheetId="5">#REF!</definedName>
    <definedName name="프라임코팅75아스팔트스프레이어300청소비경비">#REF!</definedName>
    <definedName name="프라임코팅75아스팔트스프레이어300청소비계" localSheetId="5">#REF!</definedName>
    <definedName name="프라임코팅75아스팔트스프레이어300청소비계">#REF!</definedName>
    <definedName name="프라임코팅75아스팔트스프레이어300청소비노무비" localSheetId="5">#REF!</definedName>
    <definedName name="프라임코팅75아스팔트스프레이어300청소비노무비">#REF!</definedName>
    <definedName name="프라임코팅75아스팔트스프레이어300청소비재료비" localSheetId="5">#REF!</definedName>
    <definedName name="프라임코팅75아스팔트스프레이어300청소비재료비">#REF!</definedName>
    <definedName name="프랜지접합노100" localSheetId="5">#REF!</definedName>
    <definedName name="프랜지접합노100">#REF!</definedName>
    <definedName name="프랜지접합노150" localSheetId="5">#REF!</definedName>
    <definedName name="프랜지접합노150">#REF!</definedName>
    <definedName name="프랜지접합노200" localSheetId="5">#REF!</definedName>
    <definedName name="프랜지접합노200">#REF!</definedName>
    <definedName name="프랜지접합노250" localSheetId="5">#REF!</definedName>
    <definedName name="프랜지접합노250">#REF!</definedName>
    <definedName name="프랜지접합노300" localSheetId="5">#REF!</definedName>
    <definedName name="프랜지접합노300">#REF!</definedName>
    <definedName name="프랜지접합노400" localSheetId="5">#REF!</definedName>
    <definedName name="프랜지접합노400">#REF!</definedName>
    <definedName name="프랜지접합노500" localSheetId="5">#REF!</definedName>
    <definedName name="프랜지접합노500">#REF!</definedName>
    <definedName name="프랜지접합노600" localSheetId="5">#REF!</definedName>
    <definedName name="프랜지접합노600">#REF!</definedName>
    <definedName name="프랜지접합노700" localSheetId="5">#REF!</definedName>
    <definedName name="프랜지접합노700">#REF!</definedName>
    <definedName name="프랜지접합노80" localSheetId="5">#REF!</definedName>
    <definedName name="프랜지접합노80">#REF!</definedName>
    <definedName name="프랜지접합재100" localSheetId="5">#REF!</definedName>
    <definedName name="프랜지접합재100">#REF!</definedName>
    <definedName name="프랜지접합재150" localSheetId="5">#REF!</definedName>
    <definedName name="프랜지접합재150">#REF!</definedName>
    <definedName name="프랜지접합재200" localSheetId="5">#REF!</definedName>
    <definedName name="프랜지접합재200">#REF!</definedName>
    <definedName name="프랜지접합재250" localSheetId="5">#REF!</definedName>
    <definedName name="프랜지접합재250">#REF!</definedName>
    <definedName name="프랜지접합재300" localSheetId="5">#REF!</definedName>
    <definedName name="프랜지접합재300">#REF!</definedName>
    <definedName name="프랜지접합재400" localSheetId="5">#REF!</definedName>
    <definedName name="프랜지접합재400">#REF!</definedName>
    <definedName name="프랜지접합재500" localSheetId="5">#REF!</definedName>
    <definedName name="프랜지접합재500">#REF!</definedName>
    <definedName name="프랜지접합재600" localSheetId="5">#REF!</definedName>
    <definedName name="프랜지접합재600">#REF!</definedName>
    <definedName name="프랜지접합재700" localSheetId="5">#REF!</definedName>
    <definedName name="프랜지접합재700">#REF!</definedName>
    <definedName name="프랜지접합재80" localSheetId="5">#REF!</definedName>
    <definedName name="프랜지접합재80">#REF!</definedName>
    <definedName name="프랜트기계설치공" localSheetId="5">#REF!</definedName>
    <definedName name="프랜트기계설치공">#REF!</definedName>
    <definedName name="프레트타이" localSheetId="5">#REF!</definedName>
    <definedName name="프레트타이">#REF!</definedName>
    <definedName name="프로그램.메인_메뉴호출" localSheetId="5">#REF!</definedName>
    <definedName name="프로그램.메인_메뉴호출">#REF!</definedName>
    <definedName name="프로판가스" localSheetId="5">#REF!</definedName>
    <definedName name="프로판가스">#REF!</definedName>
    <definedName name="프린터" localSheetId="5">#REF!</definedName>
    <definedName name="프린터">#REF!</definedName>
    <definedName name="플라타너스B8" localSheetId="5">#REF!</definedName>
    <definedName name="플라타너스B8">#REF!</definedName>
    <definedName name="플랜" localSheetId="5">#REF!</definedName>
    <definedName name="플랜">#REF!</definedName>
    <definedName name="플랜배관공" localSheetId="5">#REF!</definedName>
    <definedName name="플랜배관공">#REF!</definedName>
    <definedName name="플랜지관" localSheetId="5">#REF!</definedName>
    <definedName name="플랜지관">#REF!</definedName>
    <definedName name="플랜지관1" localSheetId="5">#REF!</definedName>
    <definedName name="플랜지관1">#REF!</definedName>
    <definedName name="플랜지관철거100노무비" localSheetId="5">#REF!</definedName>
    <definedName name="플랜지관철거100노무비">#REF!</definedName>
    <definedName name="플랜지관철거150노무비" localSheetId="5">#REF!</definedName>
    <definedName name="플랜지관철거150노무비">#REF!</definedName>
    <definedName name="플랜지관철거200노무비" localSheetId="5">#REF!</definedName>
    <definedName name="플랜지관철거200노무비">#REF!</definedName>
    <definedName name="플랜지관철거250노무비" localSheetId="5">#REF!</definedName>
    <definedName name="플랜지관철거250노무비">#REF!</definedName>
    <definedName name="플랜지관철거300노무비" localSheetId="5">#REF!</definedName>
    <definedName name="플랜지관철거300노무비">#REF!</definedName>
    <definedName name="플랜지관철거400노무비" localSheetId="5">#REF!</definedName>
    <definedName name="플랜지관철거400노무비">#REF!</definedName>
    <definedName name="플랜지관철거500노무비" localSheetId="5">#REF!</definedName>
    <definedName name="플랜지관철거500노무비">#REF!</definedName>
    <definedName name="플랜지관철거80노무비" localSheetId="5">#REF!</definedName>
    <definedName name="플랜지관철거80노무비">#REF!</definedName>
    <definedName name="플랜지돌출폭" localSheetId="5">#REF!</definedName>
    <definedName name="플랜지돌출폭">#REF!</definedName>
    <definedName name="플랜지부속1" localSheetId="5">#REF!</definedName>
    <definedName name="플랜지부속1">#REF!</definedName>
    <definedName name="플랜지소켓관" localSheetId="5">#REF!</definedName>
    <definedName name="플랜지소켓관">#REF!</definedName>
    <definedName name="플랜지소켓관1" localSheetId="5">#REF!</definedName>
    <definedName name="플랜지소켓관1">#REF!</definedName>
    <definedName name="플랜지소켓관100" localSheetId="5">#REF!</definedName>
    <definedName name="플랜지소켓관100">#REF!</definedName>
    <definedName name="플랜지소켓관150" localSheetId="5">#REF!</definedName>
    <definedName name="플랜지소켓관150">#REF!</definedName>
    <definedName name="플랜지소켓관200" localSheetId="5">#REF!</definedName>
    <definedName name="플랜지소켓관200">#REF!</definedName>
    <definedName name="플랜지소켓관250" localSheetId="5">#REF!</definedName>
    <definedName name="플랜지소켓관250">#REF!</definedName>
    <definedName name="플랜지소켓관300" localSheetId="5">#REF!</definedName>
    <definedName name="플랜지소켓관300">#REF!</definedName>
    <definedName name="플랜지소켓관400" localSheetId="5">#REF!</definedName>
    <definedName name="플랜지소켓관400">#REF!</definedName>
    <definedName name="플랜지소켓관500" localSheetId="5">#REF!</definedName>
    <definedName name="플랜지소켓관500">#REF!</definedName>
    <definedName name="플랜지소켓관80" localSheetId="5">#REF!</definedName>
    <definedName name="플랜지소켓관80">#REF!</definedName>
    <definedName name="플랜지접합노200" localSheetId="5">#REF!</definedName>
    <definedName name="플랜지접합노200">#REF!</definedName>
    <definedName name="플랜지접합노80" localSheetId="5">#REF!</definedName>
    <definedName name="플랜지접합노80">#REF!</definedName>
    <definedName name="플랜지접합부속100" localSheetId="5">#REF!</definedName>
    <definedName name="플랜지접합부속100">#REF!</definedName>
    <definedName name="플랜지접합부속150" localSheetId="5">#REF!</definedName>
    <definedName name="플랜지접합부속150">#REF!</definedName>
    <definedName name="플랜지접합부속200" localSheetId="5">#REF!</definedName>
    <definedName name="플랜지접합부속200">#REF!</definedName>
    <definedName name="플랜지접합부속250" localSheetId="5">#REF!</definedName>
    <definedName name="플랜지접합부속250">#REF!</definedName>
    <definedName name="플랜지접합부속300" localSheetId="5">#REF!</definedName>
    <definedName name="플랜지접합부속300">#REF!</definedName>
    <definedName name="플랜지접합부속350" localSheetId="5">#REF!</definedName>
    <definedName name="플랜지접합부속350">#REF!</definedName>
    <definedName name="플랜지접합부속400" localSheetId="5">#REF!</definedName>
    <definedName name="플랜지접합부속400">#REF!</definedName>
    <definedName name="플랜지접합부속500" localSheetId="5">#REF!</definedName>
    <definedName name="플랜지접합부속500">#REF!</definedName>
    <definedName name="플랜지접합부속600" localSheetId="5">#REF!</definedName>
    <definedName name="플랜지접합부속600">#REF!</definedName>
    <definedName name="플랜지접합부속700" localSheetId="5">#REF!</definedName>
    <definedName name="플랜지접합부속700">#REF!</definedName>
    <definedName name="플랜지접합부속80" localSheetId="5">#REF!</definedName>
    <definedName name="플랜지접합부속80">#REF!</definedName>
    <definedName name="플랜지접합재80" localSheetId="5">#REF!</definedName>
    <definedName name="플랜지접합재80">#REF!</definedName>
    <definedName name="플랜지편락A" localSheetId="5">#REF!</definedName>
    <definedName name="플랜지편락A">#REF!</definedName>
    <definedName name="플랜지편락B" localSheetId="5">#REF!</definedName>
    <definedName name="플랜지편락B">#REF!</definedName>
    <definedName name="플랜지폭" localSheetId="5">#REF!</definedName>
    <definedName name="플랜지폭">#REF!</definedName>
    <definedName name="플랜트" localSheetId="5">#REF!</definedName>
    <definedName name="플랜트">#REF!</definedName>
    <definedName name="플랜트__전공" localSheetId="5">#REF!</definedName>
    <definedName name="플랜트__전공">#REF!</definedName>
    <definedName name="플랜트기계설치공" localSheetId="5">#REF!</definedName>
    <definedName name="플랜트기계설치공">#REF!</definedName>
    <definedName name="플랜트기계설치공001" localSheetId="5">#REF!</definedName>
    <definedName name="플랜트기계설치공001">#REF!</definedName>
    <definedName name="플랜트기계설치공002" localSheetId="5">#REF!</definedName>
    <definedName name="플랜트기계설치공002">#REF!</definedName>
    <definedName name="플랜트기계설치공011" localSheetId="5">#REF!</definedName>
    <definedName name="플랜트기계설치공011">#REF!</definedName>
    <definedName name="플랜트기계설치공012" localSheetId="5">#REF!</definedName>
    <definedName name="플랜트기계설치공012">#REF!</definedName>
    <definedName name="플랜트기계설치공982" localSheetId="5">#REF!</definedName>
    <definedName name="플랜트기계설치공982">#REF!</definedName>
    <definedName name="플랜트기계설치공991" localSheetId="5">#REF!</definedName>
    <definedName name="플랜트기계설치공991">#REF!</definedName>
    <definedName name="플랜트기계설치공992" localSheetId="5">#REF!</definedName>
    <definedName name="플랜트기계설치공992">#REF!</definedName>
    <definedName name="플랜트노" localSheetId="5">#REF!</definedName>
    <definedName name="플랜트노">#REF!</definedName>
    <definedName name="플랜트배관공" localSheetId="5">#REF!</definedName>
    <definedName name="플랜트배관공">#REF!</definedName>
    <definedName name="플랜트배관공001" localSheetId="5">#REF!</definedName>
    <definedName name="플랜트배관공001">#REF!</definedName>
    <definedName name="플랜트배관공002" localSheetId="5">#REF!</definedName>
    <definedName name="플랜트배관공002">#REF!</definedName>
    <definedName name="플랜트배관공011" localSheetId="5">#REF!</definedName>
    <definedName name="플랜트배관공011">#REF!</definedName>
    <definedName name="플랜트배관공012" localSheetId="5">#REF!</definedName>
    <definedName name="플랜트배관공012">#REF!</definedName>
    <definedName name="플랜트배관공982" localSheetId="5">#REF!</definedName>
    <definedName name="플랜트배관공982">#REF!</definedName>
    <definedName name="플랜트배관공991" localSheetId="5">#REF!</definedName>
    <definedName name="플랜트배관공991">#REF!</definedName>
    <definedName name="플랜트배관공992" localSheetId="5">#REF!</definedName>
    <definedName name="플랜트배관공992">#REF!</definedName>
    <definedName name="플랜트용접공" localSheetId="5">#REF!</definedName>
    <definedName name="플랜트용접공">#REF!</definedName>
    <definedName name="플랜트용접공001" localSheetId="5">#REF!</definedName>
    <definedName name="플랜트용접공001">#REF!</definedName>
    <definedName name="플랜트용접공002" localSheetId="5">#REF!</definedName>
    <definedName name="플랜트용접공002">#REF!</definedName>
    <definedName name="플랜트용접공011" localSheetId="5">#REF!</definedName>
    <definedName name="플랜트용접공011">#REF!</definedName>
    <definedName name="플랜트용접공012" localSheetId="5">#REF!</definedName>
    <definedName name="플랜트용접공012">#REF!</definedName>
    <definedName name="플랜트용접공982" localSheetId="5">#REF!</definedName>
    <definedName name="플랜트용접공982">#REF!</definedName>
    <definedName name="플랜트용접공991" localSheetId="5">#REF!</definedName>
    <definedName name="플랜트용접공991">#REF!</definedName>
    <definedName name="플랜트용접공992" localSheetId="5">#REF!</definedName>
    <definedName name="플랜트용접공992">#REF!</definedName>
    <definedName name="플랜트전공" localSheetId="5">#REF!</definedName>
    <definedName name="플랜트전공">#REF!</definedName>
    <definedName name="플랜트전공001" localSheetId="5">#REF!</definedName>
    <definedName name="플랜트전공001">#REF!</definedName>
    <definedName name="플랜트전공002" localSheetId="5">#REF!</definedName>
    <definedName name="플랜트전공002">#REF!</definedName>
    <definedName name="플랜트전공011" localSheetId="5">#REF!</definedName>
    <definedName name="플랜트전공011">#REF!</definedName>
    <definedName name="플랜트전공012" localSheetId="5">#REF!</definedName>
    <definedName name="플랜트전공012">#REF!</definedName>
    <definedName name="플랜트전공982" localSheetId="5">#REF!</definedName>
    <definedName name="플랜트전공982">#REF!</definedName>
    <definedName name="플랜트전공991" localSheetId="5">#REF!</definedName>
    <definedName name="플랜트전공991">#REF!</definedName>
    <definedName name="플랜트전공992" localSheetId="5">#REF!</definedName>
    <definedName name="플랜트전공992">#REF!</definedName>
    <definedName name="플랜트제관공" localSheetId="5">#REF!</definedName>
    <definedName name="플랜트제관공">#REF!</definedName>
    <definedName name="플랜트제관공001" localSheetId="5">#REF!</definedName>
    <definedName name="플랜트제관공001">#REF!</definedName>
    <definedName name="플랜트제관공002" localSheetId="5">#REF!</definedName>
    <definedName name="플랜트제관공002">#REF!</definedName>
    <definedName name="플랜트제관공011" localSheetId="5">#REF!</definedName>
    <definedName name="플랜트제관공011">#REF!</definedName>
    <definedName name="플랜트제관공012" localSheetId="5">#REF!</definedName>
    <definedName name="플랜트제관공012">#REF!</definedName>
    <definedName name="플랜트제관공982" localSheetId="5">#REF!</definedName>
    <definedName name="플랜트제관공982">#REF!</definedName>
    <definedName name="플랜트제관공991" localSheetId="5">#REF!</definedName>
    <definedName name="플랜트제관공991">#REF!</definedName>
    <definedName name="플랜트제관공992" localSheetId="5">#REF!</definedName>
    <definedName name="플랜트제관공992">#REF!</definedName>
    <definedName name="플랜트제반공" localSheetId="5">#REF!</definedName>
    <definedName name="플랜트제반공">#REF!</definedName>
    <definedName name="플랜트특수용접공" localSheetId="5">#REF!</definedName>
    <definedName name="플랜트특수용접공">#REF!</definedName>
    <definedName name="플랜트특수용접공001" localSheetId="5">#REF!</definedName>
    <definedName name="플랜트특수용접공001">#REF!</definedName>
    <definedName name="플랜트특수용접공002" localSheetId="5">#REF!</definedName>
    <definedName name="플랜트특수용접공002">#REF!</definedName>
    <definedName name="플랜트특수용접공011" localSheetId="5">#REF!</definedName>
    <definedName name="플랜트특수용접공011">#REF!</definedName>
    <definedName name="플랜트특수용접공012" localSheetId="5">#REF!</definedName>
    <definedName name="플랜트특수용접공012">#REF!</definedName>
    <definedName name="플랜트특수용접공982" localSheetId="5">#REF!</definedName>
    <definedName name="플랜트특수용접공982">#REF!</definedName>
    <definedName name="플랜트특수용접공991" localSheetId="5">#REF!</definedName>
    <definedName name="플랜트특수용접공991">#REF!</definedName>
    <definedName name="플랜트특수용접공992" localSheetId="5">#REF!</definedName>
    <definedName name="플랜트특수용접공992">#REF!</definedName>
    <definedName name="플러그" localSheetId="5">#REF!</definedName>
    <definedName name="플러그">#REF!</definedName>
    <definedName name="플럭" localSheetId="5">#REF!</definedName>
    <definedName name="플럭">#REF!</definedName>
    <definedName name="플럭13" localSheetId="5">#REF!</definedName>
    <definedName name="플럭13">#REF!</definedName>
    <definedName name="플럭20" localSheetId="5">#REF!</definedName>
    <definedName name="플럭20">#REF!</definedName>
    <definedName name="플럭25" localSheetId="5">#REF!</definedName>
    <definedName name="플럭25">#REF!</definedName>
    <definedName name="플럭32" localSheetId="5">#REF!</definedName>
    <definedName name="플럭32">#REF!</definedName>
    <definedName name="플럭40" localSheetId="5">#REF!</definedName>
    <definedName name="플럭40">#REF!</definedName>
    <definedName name="플럭50" localSheetId="5">#REF!</definedName>
    <definedName name="플럭50">#REF!</definedName>
    <definedName name="플레이트콤펙터1.5경비" localSheetId="5">#REF!</definedName>
    <definedName name="플레이트콤펙터1.5경비">#REF!</definedName>
    <definedName name="플레이트콤펙터1.5계" localSheetId="5">#REF!</definedName>
    <definedName name="플레이트콤펙터1.5계">#REF!</definedName>
    <definedName name="플레이트콤펙터1.5노무비" localSheetId="5">#REF!</definedName>
    <definedName name="플레이트콤펙터1.5노무비">#REF!</definedName>
    <definedName name="플레이트콤펙터1.5재료비" localSheetId="5">#REF!</definedName>
    <definedName name="플레이트콤펙터1.5재료비">#REF!</definedName>
    <definedName name="플레이트콤펙터경비" localSheetId="5">#REF!</definedName>
    <definedName name="플레이트콤펙터경비">#REF!</definedName>
    <definedName name="플레이트콤펙터계" localSheetId="5">#REF!</definedName>
    <definedName name="플레이트콤펙터계">#REF!</definedName>
    <definedName name="플레이트콤펙터노무비" localSheetId="5">#REF!</definedName>
    <definedName name="플레이트콤펙터노무비">#REF!</definedName>
    <definedName name="플레이트콤펙터재료비" localSheetId="5">#REF!</definedName>
    <definedName name="플레이트콤펙터재료비">#REF!</definedName>
    <definedName name="플렌지폭" localSheetId="5">#REF!</definedName>
    <definedName name="플렌지폭">#REF!</definedName>
    <definedName name="피" localSheetId="5">#REF!</definedName>
    <definedName name="피">#REF!</definedName>
    <definedName name="피라칸사스H1.5" localSheetId="5">#REF!</definedName>
    <definedName name="피라칸사스H1.5">#REF!</definedName>
    <definedName name="피뢰기" localSheetId="5">#REF!</definedName>
    <definedName name="피뢰기">#REF!</definedName>
    <definedName name="피복">0.15</definedName>
    <definedName name="피복두께" localSheetId="5">#REF!</definedName>
    <definedName name="피복두께">#REF!</definedName>
    <definedName name="피어지름" localSheetId="5">#REF!</definedName>
    <definedName name="피어지름">#REF!</definedName>
    <definedName name="핑" localSheetId="5">#REF!</definedName>
    <definedName name="핑">#REF!</definedName>
    <definedName name="ㅎ" localSheetId="5">#REF!</definedName>
    <definedName name="ㅎ">#REF!</definedName>
    <definedName name="ㅎ1" localSheetId="5">#REF!</definedName>
    <definedName name="ㅎ1">#REF!</definedName>
    <definedName name="ㅎ10" localSheetId="5">#REF!</definedName>
    <definedName name="ㅎ10">#REF!</definedName>
    <definedName name="ㅎ115" localSheetId="5">#REF!</definedName>
    <definedName name="ㅎ115">#REF!</definedName>
    <definedName name="ㅎ143" localSheetId="5">#REF!</definedName>
    <definedName name="ㅎ143">#REF!</definedName>
    <definedName name="ㅎ23" localSheetId="5">#REF!</definedName>
    <definedName name="ㅎ23">#REF!</definedName>
    <definedName name="ㅎ2628" localSheetId="5">#REF!</definedName>
    <definedName name="ㅎ2628">#REF!</definedName>
    <definedName name="ㅎ314" localSheetId="5">#REF!</definedName>
    <definedName name="ㅎ314">#REF!</definedName>
    <definedName name="ㅎ32" localSheetId="5">#REF!</definedName>
    <definedName name="ㅎ32">#REF!</definedName>
    <definedName name="ㅎ384" localSheetId="5">#REF!</definedName>
    <definedName name="ㅎ384">#REF!</definedName>
    <definedName name="ㅎ43" localSheetId="5">#REF!</definedName>
    <definedName name="ㅎ43">#REF!</definedName>
    <definedName name="ㅎ434" localSheetId="5">#REF!</definedName>
    <definedName name="ㅎ434">#REF!</definedName>
    <definedName name="ㅎ4ㅅ고46" localSheetId="5" hidden="1">#REF!</definedName>
    <definedName name="ㅎ4ㅅ고46" hidden="1">#REF!</definedName>
    <definedName name="ㅎ5" hidden="1">{#N/A,#N/A,FALSE,"골재소요량";#N/A,#N/A,FALSE,"골재소요량"}</definedName>
    <definedName name="ㅎ5_1" hidden="1">{#N/A,#N/A,FALSE,"골재소요량";#N/A,#N/A,FALSE,"골재소요량"}</definedName>
    <definedName name="ㅎ605" localSheetId="5">#REF!</definedName>
    <definedName name="ㅎ605">#REF!</definedName>
    <definedName name="ㅎ7" localSheetId="5">#REF!</definedName>
    <definedName name="ㅎ7">#REF!</definedName>
    <definedName name="ㅎ940" localSheetId="5">#REF!</definedName>
    <definedName name="ㅎ940">#REF!</definedName>
    <definedName name="ㅎG22" localSheetId="5">#REF!</definedName>
    <definedName name="ㅎG22">#REF!</definedName>
    <definedName name="ㅎㄱ" localSheetId="5">BlankMacro1</definedName>
    <definedName name="ㅎㄱ">BlankMacro1</definedName>
    <definedName name="ㅎㄱㄷㅅㄱ" localSheetId="5">BLCH</definedName>
    <definedName name="ㅎㄱㄷㅅㄱ">BLCH</definedName>
    <definedName name="ㅎㄱ룧" localSheetId="5">#REF!</definedName>
    <definedName name="ㅎㄱ룧">#REF!</definedName>
    <definedName name="ㅎㄱㅎ" localSheetId="5">#REF!</definedName>
    <definedName name="ㅎㄱㅎ">#REF!</definedName>
    <definedName name="ㅎㄱㅎㄱ" localSheetId="5">#REF!</definedName>
    <definedName name="ㅎㄱㅎㄱ">#REF!</definedName>
    <definedName name="ㅎㄳㄱㄷㅈㄷㅅㄱ" localSheetId="5">#REF!</definedName>
    <definedName name="ㅎㄳㄱㄷㅈㄷㅅㄱ">#REF!</definedName>
    <definedName name="ㅎㄴ" hidden="1">{#N/A,#N/A,FALSE,"단가표지"}</definedName>
    <definedName name="ㅎㄴㅁㄹㅇㄹㄴ" hidden="1">{#N/A,"수불부",FALSE,"사급자재수불서";#N/A,"수불부",FALSE,"사급자재수불서"}</definedName>
    <definedName name="ㅎ노ㅠ" hidden="1">{#N/A,#N/A,FALSE,"배수1"}</definedName>
    <definedName name="ㅎㄵㅈㅈㅈ" localSheetId="5">#REF!</definedName>
    <definedName name="ㅎㄵㅈㅈㅈ">#REF!</definedName>
    <definedName name="ㅎㄶ" hidden="1">{#N/A,#N/A,FALSE,"속도"}</definedName>
    <definedName name="ㅎㄷ혿" localSheetId="5">#REF!</definedName>
    <definedName name="ㅎㄷ혿">#REF!</definedName>
    <definedName name="ㅎㄹ" localSheetId="5">#REF!</definedName>
    <definedName name="ㅎㄹ">#REF!</definedName>
    <definedName name="ㅎㄹㄴㅇ" hidden="1">{#N/A,#N/A,FALSE,"단가표지"}</definedName>
    <definedName name="ㅎㄹ노" localSheetId="5">BlankMacro1</definedName>
    <definedName name="ㅎㄹ노">BlankMacro1</definedName>
    <definedName name="ㅎㄹㄹ" localSheetId="5">#REF!</definedName>
    <definedName name="ㅎㄹㄹ">#REF!</definedName>
    <definedName name="ㅎㄹㅇ" localSheetId="5">#REF!</definedName>
    <definedName name="ㅎㄹㅇ">#REF!</definedName>
    <definedName name="ㅎㄹㅇㄴ" hidden="1">{#N/A,#N/A,FALSE,"골재소요량";#N/A,#N/A,FALSE,"골재소요량"}</definedName>
    <definedName name="ㅎㄹㅇㅀ" hidden="1">{#N/A,#N/A,FALSE,"부대1"}</definedName>
    <definedName name="ㅎㄹㅇㅀㅇㅀ" localSheetId="5">#REF!</definedName>
    <definedName name="ㅎㄹㅇㅀㅇㅀ">#REF!</definedName>
    <definedName name="ㅎㄹㅇㅁㅁㅎ" hidden="1">{#N/A,#N/A,FALSE,"조골재"}</definedName>
    <definedName name="ㅎㄹㅇㅁㅎㅁ" hidden="1">{#N/A,#N/A,FALSE,"표지목차"}</definedName>
    <definedName name="ㅎㄹㅇㅎ" hidden="1">{#N/A,#N/A,FALSE,"단가표지"}</definedName>
    <definedName name="ㅎㄹㅇㅎㄷㄳ" hidden="1">{#N/A,#N/A,FALSE,"도급대비시행율";#N/A,#N/A,FALSE,"결의서";#N/A,#N/A,FALSE,"내역서";#N/A,#N/A,FALSE,"도급예상"}</definedName>
    <definedName name="ㅎㄹㅇㅎㅇㄹ" localSheetId="5">#REF!</definedName>
    <definedName name="ㅎㄹㅇㅎㅇㄹ">#REF!</definedName>
    <definedName name="ㅎㄹㅇㅎㅇㅀㅇㅎ" localSheetId="5">#REF!</definedName>
    <definedName name="ㅎㄹㅇㅎㅇㅀㅇㅎ">#REF!</definedName>
    <definedName name="ㅎㄹㅇㅎㅇㅁㅎ" hidden="1">{#N/A,#N/A,FALSE,"운반시간"}</definedName>
    <definedName name="ㅎㄹ오하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략" localSheetId="5">#REF!</definedName>
    <definedName name="ㅎ략">#REF!</definedName>
    <definedName name="ㅎ로러">#N/A</definedName>
    <definedName name="ㅎ로ㅓ" hidden="1">{#N/A,#N/A,FALSE,"운반시간"}</definedName>
    <definedName name="ㅎ롱ㄹ호ㅗ">{"'산출근거'!$B$4:$D$8"}</definedName>
    <definedName name="ㅎ륜ㅇㄹ" hidden="1">{#N/A,#N/A,FALSE,"2~8번"}</definedName>
    <definedName name="ㅎ르ㅓㅗㅓ" hidden="1">{#N/A,#N/A,FALSE,"골재소요량";#N/A,#N/A,FALSE,"골재소요량"}</definedName>
    <definedName name="ㅎㄺㅎㄺㄷ" localSheetId="5">BlankMacro1</definedName>
    <definedName name="ㅎㄺㅎㄺㄷ">BlankMacro1</definedName>
    <definedName name="ㅎㄻㄹㅇㅎㅇㅁ" hidden="1">{#N/A,#N/A,FALSE,"혼합골재"}</definedName>
    <definedName name="ㅎㄻㅇㅎㅁㅇㅎㅁㅇㅎ" hidden="1">{#N/A,#N/A,FALSE,"골재소요량";#N/A,#N/A,FALSE,"골재소요량"}</definedName>
    <definedName name="ㅎㅀㄹ" hidden="1">{#N/A,#N/A,FALSE,"운반시간"}</definedName>
    <definedName name="ㅎㅁㄶㄹ" hidden="1">{#N/A,#N/A,FALSE,"조골재"}</definedName>
    <definedName name="ㅎㅁㄹㄷㅂㅎ" hidden="1">{#N/A,#N/A,FALSE,"배수1"}</definedName>
    <definedName name="ㅎㅁㅇㅀㅁㅇ" hidden="1">{#N/A,#N/A,FALSE,"단가표지"}</definedName>
    <definedName name="ㅎㅁㅇㅀㅁㅇㅎㅁ" hidden="1">{#N/A,#N/A,FALSE,"단가표지"}</definedName>
    <definedName name="ㅎㅁㅎㄻㄴㅇ" hidden="1">{#N/A,#N/A,FALSE,"단가표지"}</definedName>
    <definedName name="ㅎㅂㄷㄱ" localSheetId="5">#REF!</definedName>
    <definedName name="ㅎㅂㄷㄱ">#REF!</definedName>
    <definedName name="ㅎㅅ" localSheetId="5">BlankMacro1</definedName>
    <definedName name="ㅎㅅ">BlankMacro1</definedName>
    <definedName name="ㅎㅅㅎ" localSheetId="5">BlankMacro1</definedName>
    <definedName name="ㅎㅅㅎ">BlankMacro1</definedName>
    <definedName name="ㅎㅇ" hidden="1">{"'용역비'!$A$4:$C$8"}</definedName>
    <definedName name="ㅎㅇㄴ" hidden="1">{#N/A,#N/A,FALSE,"단가표지"}</definedName>
    <definedName name="ㅎㅇㄴㄱㅎㄴㅁㄳㅎ" localSheetId="5">BlankMacro1</definedName>
    <definedName name="ㅎㅇㄴㄱㅎㄴㅁㄳㅎ">BlankMacro1</definedName>
    <definedName name="ㅎㅇㄶㄷㄱ" localSheetId="5" hidden="1">#REF!</definedName>
    <definedName name="ㅎㅇㄶㄷㄱ" hidden="1">#REF!</definedName>
    <definedName name="ㅎㅇㄶㄹㅇㄴ" localSheetId="5">#REF!</definedName>
    <definedName name="ㅎㅇㄶㄹㅇㄴ">#REF!</definedName>
    <definedName name="ㅎㅇㄶㅁㄴ" localSheetId="5">#REF!</definedName>
    <definedName name="ㅎㅇㄶㅁㄴ">#REF!</definedName>
    <definedName name="ㅎㅇㄹ홍ㄴ로" hidden="1">{#N/A,#N/A,FALSE,"단가표지"}</definedName>
    <definedName name="ㅎㅇㄻㅎㅁㅇ" hidden="1">{#N/A,#N/A,FALSE,"혼합골재"}</definedName>
    <definedName name="ㅎㅇㄻㅎㅁㅎㅁㅇ" hidden="1">{#N/A,#N/A,FALSE,"운반시간"}</definedName>
    <definedName name="ㅎㅇㅀ" hidden="1">{#N/A,#N/A,FALSE,"단가표지"}</definedName>
    <definedName name="ㅎㅇㅀㄴ" hidden="1">{#N/A,#N/A,FALSE,"골재소요량";#N/A,#N/A,FALSE,"골재소요량"}</definedName>
    <definedName name="ㅎㅇㅀㅁㅇㅎㅁㅇ" hidden="1">{#N/A,#N/A,FALSE,"단가표지"}</definedName>
    <definedName name="ㅎㅇㅀㅇㅀ" hidden="1">{#N/A,#N/A,FALSE,"표지목차"}</definedName>
    <definedName name="ㅎㅇㅀㅇㅀㅇ" hidden="1">{#N/A,#N/A,FALSE,"표지목차"}</definedName>
    <definedName name="ㅎㅇㅀㅇㅀㅇㅎ" hidden="1">{#N/A,#N/A,FALSE,"표지목차"}</definedName>
    <definedName name="ㅎㅇㅁㄴ">#N/A</definedName>
    <definedName name="ㅎㅇㅁㄴㄹ" hidden="1">{#N/A,#N/A,FALSE,"운반시간"}</definedName>
    <definedName name="ㅎㅇㅁㅀㅁㅇ" hidden="1">{#N/A,#N/A,FALSE,"단가표지"}</definedName>
    <definedName name="ㅎㅇㅇㅀㅎㄹ" hidden="1">{#N/A,#N/A,FALSE,"속도"}</definedName>
    <definedName name="ㅎㅇㅈㅈㅈㅈ" localSheetId="5">#REF!</definedName>
    <definedName name="ㅎㅇㅈㅈㅈㅈ">#REF!</definedName>
    <definedName name="ㅎㅇㅎ" localSheetId="5">BlankMacro1</definedName>
    <definedName name="ㅎㅇㅎ">BlankMacro1</definedName>
    <definedName name="ㅎㅇㅎㅇ" localSheetId="5">#REF!</definedName>
    <definedName name="ㅎㅇㅎㅇ">#REF!</definedName>
    <definedName name="ㅎㅇㅎㅇㅎㅇㅎ" localSheetId="5">#REF!</definedName>
    <definedName name="ㅎㅇㅎㅇㅎㅇㅎ">#REF!</definedName>
    <definedName name="ㅎㅇㅎㅇㅎㅇㅎㅇㅎ" localSheetId="5">#REF!</definedName>
    <definedName name="ㅎㅇㅎㅇㅎㅇㅎㅇㅎ">#REF!</definedName>
    <definedName name="ㅎ오" hidden="1">{"'용역비'!$A$4:$C$8"}</definedName>
    <definedName name="ㅎㅈㄴㄴㄹㅇㅇ" localSheetId="5">#REF!</definedName>
    <definedName name="ㅎㅈㄴㄴㄹㅇㅇ">#REF!</definedName>
    <definedName name="ㅎ처ㅓ러라ㅗㄹ하리" hidden="1">{#N/A,#N/A,FALSE,"골재소요량";#N/A,#N/A,FALSE,"골재소요량"}</definedName>
    <definedName name="ㅎㅍ" localSheetId="5">#REF!</definedName>
    <definedName name="ㅎㅍ">#REF!</definedName>
    <definedName name="ㅎㅍㄷㄱㅊ" localSheetId="5">#REF!</definedName>
    <definedName name="ㅎㅍㄷㄱㅊ">#REF!</definedName>
    <definedName name="ㅎㅎ" hidden="1">{#N/A,#N/A,FALSE,"단가표지"}</definedName>
    <definedName name="ㅎㅎ314" localSheetId="5">#REF!</definedName>
    <definedName name="ㅎㅎ314">#REF!</definedName>
    <definedName name="ㅎㅎㄷㅁㅂ" localSheetId="5">#REF!</definedName>
    <definedName name="ㅎㅎㄷㅁㅂ">#REF!</definedName>
    <definedName name="ㅎㅎㅈㅈㅈㅈㅈ" localSheetId="5">#REF!</definedName>
    <definedName name="ㅎㅎㅈㅈㅈㅈㅈ">#REF!</definedName>
    <definedName name="ㅎㅎㅎ" localSheetId="5">#REF!</definedName>
    <definedName name="ㅎㅎㅎ">#REF!</definedName>
    <definedName name="ㅎㅎㅎ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ㅇㄴㄴ" localSheetId="5">#REF!</definedName>
    <definedName name="ㅎㅎㅎㅇㄴㄴ">#REF!</definedName>
    <definedName name="ㅎㅎㅎㅎ">#N/A</definedName>
    <definedName name="ㅎㅎㅎㅎㅎ" localSheetId="5">ErrorHandler_1</definedName>
    <definedName name="ㅎㅎㅎㅎㅎ">ErrorHandler_1</definedName>
    <definedName name="ㅎㅎㅎㅎㅎㅎ" localSheetId="5">#REF!</definedName>
    <definedName name="ㅎㅎㅎㅎㅎㅎ">#REF!</definedName>
    <definedName name="ㅎㅎㅎㅎㅎㅎㅎ" localSheetId="5">BlankMacro1</definedName>
    <definedName name="ㅎㅎㅎㅎㅎㅎㅎ">BlankMacro1</definedName>
    <definedName name="ㅎㅎㅎㅎㅎㅎㅎㅎㅎ" hidden="1">{#N/A,#N/A,FALSE,"포장2"}</definedName>
    <definedName name="ㅎㅎㅎㅎㅎㅎㅎㅎㅎㅎㅎ" hidden="1">{#N/A,#N/A,FALSE,"포장2"}</definedName>
    <definedName name="ㅎㅎㅎㅎㅎㅎㅎㅎㅎㅎㅎㅎㅎ" localSheetId="5">#REF!</definedName>
    <definedName name="ㅎㅎㅎㅎㅎㅎㅎㅎㅎㅎㅎㅎㅎ">#REF!</definedName>
    <definedName name="ㅎ휴" localSheetId="5">BlankMacro1</definedName>
    <definedName name="ㅎ휴">BlankMacro1</definedName>
    <definedName name="하" localSheetId="5">#REF!</definedName>
    <definedName name="하">#REF!</definedName>
    <definedName name="하0" localSheetId="5">#REF!</definedName>
    <definedName name="하0">#REF!</definedName>
    <definedName name="하1" localSheetId="5">#REF!</definedName>
    <definedName name="하1">#REF!</definedName>
    <definedName name="하2" localSheetId="5">#REF!</definedName>
    <definedName name="하2">#REF!</definedName>
    <definedName name="하3" localSheetId="5">#REF!</definedName>
    <definedName name="하3">#REF!</definedName>
    <definedName name="하4" localSheetId="5">#REF!</definedName>
    <definedName name="하4">#REF!</definedName>
    <definedName name="하5" localSheetId="5">#REF!</definedName>
    <definedName name="하5">#REF!</definedName>
    <definedName name="하6" localSheetId="5">#REF!</definedName>
    <definedName name="하6">#REF!</definedName>
    <definedName name="하7" localSheetId="5">#REF!</definedName>
    <definedName name="하7">#REF!</definedName>
    <definedName name="하8" localSheetId="5">#REF!</definedName>
    <definedName name="하8">#REF!</definedName>
    <definedName name="하기경" localSheetId="5">#REF!</definedName>
    <definedName name="하기경">#REF!</definedName>
    <definedName name="하기노" localSheetId="5">#REF!</definedName>
    <definedName name="하기노">#REF!</definedName>
    <definedName name="하기재" localSheetId="5">#REF!</definedName>
    <definedName name="하기재">#REF!</definedName>
    <definedName name="하나" localSheetId="5">BlankMacro1</definedName>
    <definedName name="하나">BlankMacro1</definedName>
    <definedName name="하나2" localSheetId="5">BlankMacro1</definedName>
    <definedName name="하나2">BlankMacro1</definedName>
    <definedName name="하나로" localSheetId="5">#REF!</definedName>
    <definedName name="하나로">#REF!</definedName>
    <definedName name="하늘진" localSheetId="5">BlankMacro1</definedName>
    <definedName name="하늘진">BlankMacro1</definedName>
    <definedName name="하단" localSheetId="5">#REF!</definedName>
    <definedName name="하단">#REF!</definedName>
    <definedName name="하단구분" localSheetId="5">#REF!</definedName>
    <definedName name="하단구분">#REF!</definedName>
    <definedName name="하단폭" localSheetId="5">#REF!</definedName>
    <definedName name="하단폭">#REF!</definedName>
    <definedName name="하도" localSheetId="5">#REF!</definedName>
    <definedName name="하도">#REF!</definedName>
    <definedName name="하도계약내역" hidden="1">{"'별표'!$N$220"}</definedName>
    <definedName name="하도관리" localSheetId="5">#REF!</definedName>
    <definedName name="하도관리">#REF!</definedName>
    <definedName name="하도급" localSheetId="5">#REF!</definedName>
    <definedName name="하도급">#REF!</definedName>
    <definedName name="하도급1" localSheetId="5">#REF!</definedName>
    <definedName name="하도급1">#REF!</definedName>
    <definedName name="하도급2" localSheetId="5">#REF!</definedName>
    <definedName name="하도급2">#REF!</definedName>
    <definedName name="하도급3" localSheetId="5">#REF!</definedName>
    <definedName name="하도급3">#REF!</definedName>
    <definedName name="하도급4" localSheetId="5">#REF!</definedName>
    <definedName name="하도급4">#REF!</definedName>
    <definedName name="하도급5" localSheetId="5">#REF!</definedName>
    <definedName name="하도급5">#REF!</definedName>
    <definedName name="하도급6" localSheetId="5">#REF!</definedName>
    <definedName name="하도급6">#REF!</definedName>
    <definedName name="하도급계획서" localSheetId="5">#REF!</definedName>
    <definedName name="하도급계획서">#REF!</definedName>
    <definedName name="하도급ㄴ역" localSheetId="5">#REF!</definedName>
    <definedName name="하도급ㄴ역">#REF!</definedName>
    <definedName name="하도급내역" localSheetId="5">#REF!</definedName>
    <definedName name="하도급내역">#REF!</definedName>
    <definedName name="하도급대비표" localSheetId="5">#REF!</definedName>
    <definedName name="하도급대비표">#REF!</definedName>
    <definedName name="하도급사항" localSheetId="5">#REF!</definedName>
    <definedName name="하도급사항">#REF!</definedName>
    <definedName name="하도급사항총" localSheetId="5">#REF!</definedName>
    <definedName name="하도급사항총">#REF!</definedName>
    <definedName name="하도급원가1" localSheetId="5">#REF!</definedName>
    <definedName name="하도급원가1">#REF!</definedName>
    <definedName name="하도급원가2" localSheetId="5">#REF!</definedName>
    <definedName name="하도급원가2">#REF!</definedName>
    <definedName name="하도내역" localSheetId="5">#REF!</definedName>
    <definedName name="하도내역">#REF!</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업체명">#N/A</definedName>
    <definedName name="하도원가" localSheetId="5">#REF!</definedName>
    <definedName name="하도원가">#REF!</definedName>
    <definedName name="하도집계" localSheetId="5">#REF!</definedName>
    <definedName name="하도집계">#REF!</definedName>
    <definedName name="하동교">#N/A</definedName>
    <definedName name="하동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라" localSheetId="5">BlankMacro1</definedName>
    <definedName name="하라">BlankMacro1</definedName>
    <definedName name="하리" localSheetId="5">BlankMacro1</definedName>
    <definedName name="하리">BlankMacro1</definedName>
    <definedName name="하변" localSheetId="5">#REF!</definedName>
    <definedName name="하변">#REF!</definedName>
    <definedName name="하복경" localSheetId="5">#REF!</definedName>
    <definedName name="하복경">#REF!</definedName>
    <definedName name="하복노" localSheetId="5">#REF!</definedName>
    <definedName name="하복노">#REF!</definedName>
    <definedName name="하복재" localSheetId="5">#REF!</definedName>
    <definedName name="하복재">#REF!</definedName>
    <definedName name="하부" localSheetId="5">#REF!</definedName>
    <definedName name="하부">#REF!</definedName>
    <definedName name="하부높이" localSheetId="5">#REF!</definedName>
    <definedName name="하부높이">#REF!</definedName>
    <definedName name="하부두께" localSheetId="5">#REF!</definedName>
    <definedName name="하부두께">#REF!</definedName>
    <definedName name="하부슬라브" localSheetId="5">#REF!</definedName>
    <definedName name="하부슬라브">#REF!</definedName>
    <definedName name="하부슬래브두께" localSheetId="5">#REF!</definedName>
    <definedName name="하부슬래브두께">#REF!</definedName>
    <definedName name="하부플랜지두께" localSheetId="5">#REF!</definedName>
    <definedName name="하부플랜지두께">#REF!</definedName>
    <definedName name="하상경" localSheetId="5">#REF!</definedName>
    <definedName name="하상경">#REF!</definedName>
    <definedName name="하상노" localSheetId="5">#REF!</definedName>
    <definedName name="하상노">#REF!</definedName>
    <definedName name="하상재" localSheetId="5">#REF!</definedName>
    <definedName name="하상재">#REF!</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맨홀집계" localSheetId="5">#REF!</definedName>
    <definedName name="하수맨홀집계">#REF!</definedName>
    <definedName name="하수맨홀집계표" localSheetId="5">#REF!</definedName>
    <definedName name="하수맨홀집계표">#REF!</definedName>
    <definedName name="하슬" localSheetId="5">#REF!</definedName>
    <definedName name="하슬">#REF!</definedName>
    <definedName name="하아경" localSheetId="5">#REF!</definedName>
    <definedName name="하아경">#REF!</definedName>
    <definedName name="하아노" localSheetId="5">#REF!</definedName>
    <definedName name="하아노">#REF!</definedName>
    <definedName name="하아재" localSheetId="5">#REF!</definedName>
    <definedName name="하아재">#REF!</definedName>
    <definedName name="하이" localSheetId="5">BlankMacro1</definedName>
    <definedName name="하이">BlankMacro1</definedName>
    <definedName name="하이티에스엘보" localSheetId="5">#REF!</definedName>
    <definedName name="하이티에스엘보">#REF!</definedName>
    <definedName name="하자보수공종1">OFFSET([52]참조자료!$A$3,0,0,COUNTA([52]참조자료!$A$3:$A$74),1)</definedName>
    <definedName name="하중" localSheetId="5">#REF!</definedName>
    <definedName name="하중">#REF!</definedName>
    <definedName name="하지경" localSheetId="5">#REF!</definedName>
    <definedName name="하지경">#REF!</definedName>
    <definedName name="하지노" localSheetId="5">#REF!</definedName>
    <definedName name="하지노">#REF!</definedName>
    <definedName name="하지재" localSheetId="5">#REF!</definedName>
    <definedName name="하지재">#REF!</definedName>
    <definedName name="하하" localSheetId="5" hidden="1">#REF!</definedName>
    <definedName name="하하" hidden="1">#REF!</definedName>
    <definedName name="하하하" hidden="1">{#N/A,#N/A,FALSE,"명세표"}</definedName>
    <definedName name="하한선" hidden="1">{#N/A,#N/A,FALSE,"배수2"}</definedName>
    <definedName name="하히" localSheetId="5">BlankMacro1</definedName>
    <definedName name="하히">BlankMacro1</definedName>
    <definedName name="하ㅓㅏ" localSheetId="5">#REF!</definedName>
    <definedName name="하ㅓㅏ">#REF!</definedName>
    <definedName name="학교" hidden="1">{#N/A,#N/A,FALSE,"전력간선"}</definedName>
    <definedName name="학교2" localSheetId="5">#REF!</definedName>
    <definedName name="학교2">#REF!</definedName>
    <definedName name="학산P2" localSheetId="5">BlankMacro1</definedName>
    <definedName name="학산P2">BlankMacro1</definedName>
    <definedName name="한" localSheetId="5" hidden="1">#REF!</definedName>
    <definedName name="한" hidden="1">#REF!</definedName>
    <definedName name="한_식__목_공" localSheetId="5">#REF!</definedName>
    <definedName name="한_식__목_공">#REF!</definedName>
    <definedName name="한_식__와_공" localSheetId="5">#REF!</definedName>
    <definedName name="한_식__와_공">#REF!</definedName>
    <definedName name="한교1호" localSheetId="5">#REF!</definedName>
    <definedName name="한교1호">#REF!</definedName>
    <definedName name="한교2호" localSheetId="5">#REF!</definedName>
    <definedName name="한교2호">#REF!</definedName>
    <definedName name="한교3호" localSheetId="5">#REF!</definedName>
    <definedName name="한교3호">#REF!</definedName>
    <definedName name="한글노무비" localSheetId="5">#REF!</definedName>
    <definedName name="한글노무비">#REF!</definedName>
    <definedName name="한동" hidden="1">{#N/A,#N/A,FALSE,"단가표지"}</definedName>
    <definedName name="한동잉이" hidden="1">{#N/A,#N/A,FALSE,"단가표지"}</definedName>
    <definedName name="한라구절초" localSheetId="5">#REF!</definedName>
    <definedName name="한라구절초">#REF!</definedName>
    <definedName name="한스판" localSheetId="5">#REF!</definedName>
    <definedName name="한스판">#REF!</definedName>
    <definedName name="한식__미장공" localSheetId="5">#REF!</definedName>
    <definedName name="한식__미장공">#REF!</definedName>
    <definedName name="한식목공" localSheetId="5">#REF!</definedName>
    <definedName name="한식목공">#REF!</definedName>
    <definedName name="한식목공001" localSheetId="5">#REF!</definedName>
    <definedName name="한식목공001">#REF!</definedName>
    <definedName name="한식목공002" localSheetId="5">#REF!</definedName>
    <definedName name="한식목공002">#REF!</definedName>
    <definedName name="한식목공011" localSheetId="5">#REF!</definedName>
    <definedName name="한식목공011">#REF!</definedName>
    <definedName name="한식목공012" localSheetId="5">#REF!</definedName>
    <definedName name="한식목공012">#REF!</definedName>
    <definedName name="한식목공982" localSheetId="5">#REF!</definedName>
    <definedName name="한식목공982">#REF!</definedName>
    <definedName name="한식목공991" localSheetId="5">#REF!</definedName>
    <definedName name="한식목공991">#REF!</definedName>
    <definedName name="한식목공992" localSheetId="5">#REF!</definedName>
    <definedName name="한식목공992">#REF!</definedName>
    <definedName name="한식목공조공" localSheetId="5">#REF!</definedName>
    <definedName name="한식목공조공">#REF!</definedName>
    <definedName name="한식목공조공001" localSheetId="5">#REF!</definedName>
    <definedName name="한식목공조공001">#REF!</definedName>
    <definedName name="한식목공조공002" localSheetId="5">#REF!</definedName>
    <definedName name="한식목공조공002">#REF!</definedName>
    <definedName name="한식목공조공011" localSheetId="5">#REF!</definedName>
    <definedName name="한식목공조공011">#REF!</definedName>
    <definedName name="한식목공조공012" localSheetId="5">#REF!</definedName>
    <definedName name="한식목공조공012">#REF!</definedName>
    <definedName name="한식목공조공982" localSheetId="5">#REF!</definedName>
    <definedName name="한식목공조공982">#REF!</definedName>
    <definedName name="한식목공조공991" localSheetId="5">#REF!</definedName>
    <definedName name="한식목공조공991">#REF!</definedName>
    <definedName name="한식목공조공992" localSheetId="5">#REF!</definedName>
    <definedName name="한식목공조공992">#REF!</definedName>
    <definedName name="한식미장공" localSheetId="5">#REF!</definedName>
    <definedName name="한식미장공">#REF!</definedName>
    <definedName name="한식미장공001" localSheetId="5">#REF!</definedName>
    <definedName name="한식미장공001">#REF!</definedName>
    <definedName name="한식미장공002" localSheetId="5">#REF!</definedName>
    <definedName name="한식미장공002">#REF!</definedName>
    <definedName name="한식미장공011" localSheetId="5">#REF!</definedName>
    <definedName name="한식미장공011">#REF!</definedName>
    <definedName name="한식미장공012" localSheetId="5">#REF!</definedName>
    <definedName name="한식미장공012">#REF!</definedName>
    <definedName name="한식미장공982" localSheetId="5">#REF!</definedName>
    <definedName name="한식미장공982">#REF!</definedName>
    <definedName name="한식미장공991" localSheetId="5">#REF!</definedName>
    <definedName name="한식미장공991">#REF!</definedName>
    <definedName name="한식미장공992" localSheetId="5">#REF!</definedName>
    <definedName name="한식미장공992">#REF!</definedName>
    <definedName name="한식와공" localSheetId="5">#REF!</definedName>
    <definedName name="한식와공">#REF!</definedName>
    <definedName name="한식와공001" localSheetId="5">#REF!</definedName>
    <definedName name="한식와공001">#REF!</definedName>
    <definedName name="한식와공002" localSheetId="5">#REF!</definedName>
    <definedName name="한식와공002">#REF!</definedName>
    <definedName name="한식와공011" localSheetId="5">#REF!</definedName>
    <definedName name="한식와공011">#REF!</definedName>
    <definedName name="한식와공012" localSheetId="5">#REF!</definedName>
    <definedName name="한식와공012">#REF!</definedName>
    <definedName name="한식와공982" localSheetId="5">#REF!</definedName>
    <definedName name="한식와공982">#REF!</definedName>
    <definedName name="한식와공991" localSheetId="5">#REF!</definedName>
    <definedName name="한식와공991">#REF!</definedName>
    <definedName name="한식와공992" localSheetId="5">#REF!</definedName>
    <definedName name="한식와공992">#REF!</definedName>
    <definedName name="한식와공조공" localSheetId="5">#REF!</definedName>
    <definedName name="한식와공조공">#REF!</definedName>
    <definedName name="한식와공조공001" localSheetId="5">#REF!</definedName>
    <definedName name="한식와공조공001">#REF!</definedName>
    <definedName name="한식와공조공002" localSheetId="5">#REF!</definedName>
    <definedName name="한식와공조공002">#REF!</definedName>
    <definedName name="한식와공조공011" localSheetId="5">#REF!</definedName>
    <definedName name="한식와공조공011">#REF!</definedName>
    <definedName name="한식와공조공012" localSheetId="5">#REF!</definedName>
    <definedName name="한식와공조공012">#REF!</definedName>
    <definedName name="한식와공조공982" localSheetId="5">#REF!</definedName>
    <definedName name="한식와공조공982">#REF!</definedName>
    <definedName name="한식와공조공991" localSheetId="5">#REF!</definedName>
    <definedName name="한식와공조공991">#REF!</definedName>
    <definedName name="한식와공조공992" localSheetId="5">#REF!</definedName>
    <definedName name="한식와공조공992">#REF!</definedName>
    <definedName name="한영과일" localSheetId="5">#REF!</definedName>
    <definedName name="한영과일">#REF!</definedName>
    <definedName name="한전" localSheetId="5" hidden="1">#REF!</definedName>
    <definedName name="한전" hidden="1">#REF!</definedName>
    <definedName name="한전2" localSheetId="5">#REF!</definedName>
    <definedName name="한전2">#REF!</definedName>
    <definedName name="한전가로등" localSheetId="5">#REF!</definedName>
    <definedName name="한전가로등">#REF!</definedName>
    <definedName name="한전공사비" localSheetId="5">#REF!,#REF!</definedName>
    <definedName name="한전공사비">#REF!,#REF!</definedName>
    <definedName name="한전수" hidden="1">{#N/A,#N/A,FALSE,"명세표"}</definedName>
    <definedName name="한전수탁비" localSheetId="5">#REF!</definedName>
    <definedName name="한전수탁비">#REF!</definedName>
    <definedName name="한전외선공사비1" localSheetId="5">#REF!</definedName>
    <definedName name="한전외선공사비1">#REF!</definedName>
    <definedName name="한창목" hidden="1">{#N/A,#N/A,FALSE,"2~8번"}</definedName>
    <definedName name="한천교" localSheetId="5">#REF!</definedName>
    <definedName name="한천교">#REF!</definedName>
    <definedName name="한효진" localSheetId="5">#REF!</definedName>
    <definedName name="한효진">#REF!</definedName>
    <definedName name="할" localSheetId="5">#REF!</definedName>
    <definedName name="할">#REF!</definedName>
    <definedName name="할___석___공" localSheetId="5">#REF!</definedName>
    <definedName name="할___석___공">#REF!</definedName>
    <definedName name="할석" localSheetId="5">#REF!</definedName>
    <definedName name="할석">#REF!</definedName>
    <definedName name="할석공" localSheetId="5">#REF!</definedName>
    <definedName name="할석공">#REF!</definedName>
    <definedName name="할석공001" localSheetId="5">#REF!</definedName>
    <definedName name="할석공001">#REF!</definedName>
    <definedName name="할석공002" localSheetId="5">#REF!</definedName>
    <definedName name="할석공002">#REF!</definedName>
    <definedName name="할석공012" localSheetId="5">#REF!</definedName>
    <definedName name="할석공012">#REF!</definedName>
    <definedName name="할석공982" localSheetId="5">#REF!</definedName>
    <definedName name="할석공982">#REF!</definedName>
    <definedName name="할석공991" localSheetId="5">#REF!</definedName>
    <definedName name="할석공991">#REF!</definedName>
    <definedName name="할석공992" localSheetId="5">#REF!</definedName>
    <definedName name="할석공992">#REF!</definedName>
    <definedName name="할인률" localSheetId="5">#REF!</definedName>
    <definedName name="할인률">#REF!</definedName>
    <definedName name="할인율" localSheetId="5">#REF!</definedName>
    <definedName name="할인율">#REF!</definedName>
    <definedName name="할증" localSheetId="5">#REF!</definedName>
    <definedName name="할증">#REF!</definedName>
    <definedName name="할증1" localSheetId="5">#REF!</definedName>
    <definedName name="할증1">#REF!</definedName>
    <definedName name="할증2" localSheetId="5">#REF!</definedName>
    <definedName name="할증2">#REF!</definedName>
    <definedName name="할증수량" localSheetId="5">#REF!</definedName>
    <definedName name="할증수량">#REF!</definedName>
    <definedName name="할증율" localSheetId="5">#REF!</definedName>
    <definedName name="할증율">#REF!</definedName>
    <definedName name="함" localSheetId="5">#REF!</definedName>
    <definedName name="함">#REF!</definedName>
    <definedName name="함___석___공" localSheetId="5">#REF!</definedName>
    <definedName name="함___석___공">#REF!</definedName>
    <definedName name="함1" localSheetId="5">#REF!</definedName>
    <definedName name="함1">#REF!</definedName>
    <definedName name="함2" localSheetId="5">#REF!</definedName>
    <definedName name="함2">#REF!</definedName>
    <definedName name="함계" localSheetId="5">#REF!</definedName>
    <definedName name="함계">#REF!</definedName>
    <definedName name="함석공" localSheetId="5">#REF!</definedName>
    <definedName name="함석공">#REF!</definedName>
    <definedName name="함석공001" localSheetId="5">#REF!</definedName>
    <definedName name="함석공001">#REF!</definedName>
    <definedName name="함석공002" localSheetId="5">#REF!</definedName>
    <definedName name="함석공002">#REF!</definedName>
    <definedName name="함석공011" localSheetId="5">#REF!</definedName>
    <definedName name="함석공011">#REF!</definedName>
    <definedName name="함석공012" localSheetId="5">#REF!</definedName>
    <definedName name="함석공012">#REF!</definedName>
    <definedName name="함석공982" localSheetId="5">#REF!</definedName>
    <definedName name="함석공982">#REF!</definedName>
    <definedName name="함석공991" localSheetId="5">#REF!</definedName>
    <definedName name="함석공991">#REF!</definedName>
    <definedName name="함석공992" localSheetId="5">#REF!</definedName>
    <definedName name="함석공992">#REF!</definedName>
    <definedName name="함석공계" localSheetId="5">#REF!</definedName>
    <definedName name="함석공계">#REF!</definedName>
    <definedName name="함수율" localSheetId="5">#REF!</definedName>
    <definedName name="함수율">#REF!</definedName>
    <definedName name="함판3" localSheetId="5">#REF!</definedName>
    <definedName name="함판3">#REF!</definedName>
    <definedName name="합______________계" localSheetId="5">#REF!</definedName>
    <definedName name="합______________계">#REF!</definedName>
    <definedName name="합37a" localSheetId="5">#REF!</definedName>
    <definedName name="합37a">#REF!</definedName>
    <definedName name="합37함" localSheetId="5">#REF!</definedName>
    <definedName name="합37함">#REF!</definedName>
    <definedName name="합3함7" localSheetId="5">#REF!</definedName>
    <definedName name="합3함7">#REF!</definedName>
    <definedName name="합걷기고압" localSheetId="5">#REF!</definedName>
    <definedName name="합걷기고압">#REF!</definedName>
    <definedName name="합걷기일반" localSheetId="5">#REF!</definedName>
    <definedName name="합걷기일반">#REF!</definedName>
    <definedName name="합경" localSheetId="5">#REF!</definedName>
    <definedName name="합경">#REF!</definedName>
    <definedName name="합계" localSheetId="5">#REF!</definedName>
    <definedName name="합계">#REF!</definedName>
    <definedName name="합계1" localSheetId="5">#REF!</definedName>
    <definedName name="합계1">#REF!</definedName>
    <definedName name="합계전류" localSheetId="5">#REF!</definedName>
    <definedName name="합계전류">#REF!</definedName>
    <definedName name="합계전류1" localSheetId="5">#REF!</definedName>
    <definedName name="합계전류1">#REF!</definedName>
    <definedName name="합계전류2" localSheetId="5">#REF!</definedName>
    <definedName name="합계전류2">#REF!</definedName>
    <definedName name="합계전류3" localSheetId="5">#REF!</definedName>
    <definedName name="합계전류3">#REF!</definedName>
    <definedName name="합계전류4" localSheetId="5">#REF!</definedName>
    <definedName name="합계전류4">#REF!</definedName>
    <definedName name="합계전류5" localSheetId="5">#REF!</definedName>
    <definedName name="합계전류5">#REF!</definedName>
    <definedName name="합계전류6" localSheetId="5">#REF!</definedName>
    <definedName name="합계전류6">#REF!</definedName>
    <definedName name="합계전류7" localSheetId="5">#REF!</definedName>
    <definedName name="합계전류7">#REF!</definedName>
    <definedName name="합계전류A" localSheetId="5">#REF!</definedName>
    <definedName name="합계전류A">#REF!</definedName>
    <definedName name="합계전류종" localSheetId="5">#REF!</definedName>
    <definedName name="합계전류종">#REF!</definedName>
    <definedName name="합기" localSheetId="5">#REF!</definedName>
    <definedName name="합기">#REF!</definedName>
    <definedName name="합깨기2A" localSheetId="5">#REF!</definedName>
    <definedName name="합깨기2A">#REF!</definedName>
    <definedName name="합깨기2ACA" localSheetId="5">#REF!</definedName>
    <definedName name="합깨기2ACA">#REF!</definedName>
    <definedName name="합깨기2ACC" localSheetId="5">#REF!</definedName>
    <definedName name="합깨기2ACC">#REF!</definedName>
    <definedName name="합깨기2C" localSheetId="5">#REF!</definedName>
    <definedName name="합깨기2C">#REF!</definedName>
    <definedName name="합깨기4A" localSheetId="5">#REF!</definedName>
    <definedName name="합깨기4A">#REF!</definedName>
    <definedName name="합깨기4ACA" localSheetId="5">#REF!</definedName>
    <definedName name="합깨기4ACA">#REF!</definedName>
    <definedName name="합깨기4ACC" localSheetId="5">#REF!</definedName>
    <definedName name="합깨기4ACC">#REF!</definedName>
    <definedName name="합깨기4C" localSheetId="5">#REF!</definedName>
    <definedName name="합깨기4C">#REF!</definedName>
    <definedName name="합깨기인A" localSheetId="5">#REF!</definedName>
    <definedName name="합깨기인A">#REF!</definedName>
    <definedName name="합깨기인ACA" localSheetId="5">#REF!</definedName>
    <definedName name="합깨기인ACA">#REF!</definedName>
    <definedName name="합깨기인ACC" localSheetId="5">#REF!</definedName>
    <definedName name="합깨기인ACC">#REF!</definedName>
    <definedName name="합깨기인C" localSheetId="5">#REF!</definedName>
    <definedName name="합깨기인C">#REF!</definedName>
    <definedName name="합깨기콤A" localSheetId="5">#REF!</definedName>
    <definedName name="합깨기콤A">#REF!</definedName>
    <definedName name="합깨기콤ACA" localSheetId="5">#REF!</definedName>
    <definedName name="합깨기콤ACA">#REF!</definedName>
    <definedName name="합깨기콤ACC" localSheetId="5">#REF!</definedName>
    <definedName name="합깨기콤ACC">#REF!</definedName>
    <definedName name="합깨기콤C" localSheetId="5">#REF!</definedName>
    <definedName name="합깨기콤C">#REF!</definedName>
    <definedName name="합노" localSheetId="5">#REF!</definedName>
    <definedName name="합노">#REF!</definedName>
    <definedName name="합동" localSheetId="5">#REF!</definedName>
    <definedName name="합동">#REF!</definedName>
    <definedName name="합되메2A" localSheetId="5">#REF!</definedName>
    <definedName name="합되메2A">#REF!</definedName>
    <definedName name="합되메2AC" localSheetId="5">#REF!</definedName>
    <definedName name="합되메2AC">#REF!</definedName>
    <definedName name="합되메2C" localSheetId="5">#REF!</definedName>
    <definedName name="합되메2C">#REF!</definedName>
    <definedName name="합되메2고압" localSheetId="5">#REF!</definedName>
    <definedName name="합되메2고압">#REF!</definedName>
    <definedName name="합되메4A" localSheetId="5">#REF!</definedName>
    <definedName name="합되메4A">#REF!</definedName>
    <definedName name="합되메4AC" localSheetId="5">#REF!</definedName>
    <definedName name="합되메4AC">#REF!</definedName>
    <definedName name="합되메4C" localSheetId="5">#REF!</definedName>
    <definedName name="합되메4C">#REF!</definedName>
    <definedName name="합되메4고압" localSheetId="5">#REF!</definedName>
    <definedName name="합되메4고압">#REF!</definedName>
    <definedName name="합되메인A" localSheetId="5">#REF!</definedName>
    <definedName name="합되메인A">#REF!</definedName>
    <definedName name="합되메인AC" localSheetId="5">#REF!</definedName>
    <definedName name="합되메인AC">#REF!</definedName>
    <definedName name="합되메인C" localSheetId="5">#REF!</definedName>
    <definedName name="합되메인C">#REF!</definedName>
    <definedName name="합되메인고압" localSheetId="5">#REF!</definedName>
    <definedName name="합되메인고압">#REF!</definedName>
    <definedName name="합병경" localSheetId="5">#REF!</definedName>
    <definedName name="합병경">#REF!</definedName>
    <definedName name="합병노" localSheetId="5">#REF!</definedName>
    <definedName name="합병노">#REF!</definedName>
    <definedName name="합병재" localSheetId="5">#REF!</definedName>
    <definedName name="합병재">#REF!</definedName>
    <definedName name="합보" localSheetId="5">#REF!</definedName>
    <definedName name="합보">#REF!</definedName>
    <definedName name="합성강성3Span" localSheetId="5">#REF!</definedName>
    <definedName name="합성강성3Span">#REF!</definedName>
    <definedName name="합성단면적3Span" localSheetId="5">#REF!</definedName>
    <definedName name="합성단면적3Span">#REF!</definedName>
    <definedName name="합성수지거푸집" localSheetId="5">#REF!</definedName>
    <definedName name="합성수지거푸집">#REF!</definedName>
    <definedName name="합잔토2A" localSheetId="5">#REF!</definedName>
    <definedName name="합잔토2A">#REF!</definedName>
    <definedName name="합잔토2AC" localSheetId="5">#REF!</definedName>
    <definedName name="합잔토2AC">#REF!</definedName>
    <definedName name="합잔토2C" localSheetId="5">#REF!</definedName>
    <definedName name="합잔토2C">#REF!</definedName>
    <definedName name="합잔토2고압" localSheetId="5">#REF!</definedName>
    <definedName name="합잔토2고압">#REF!</definedName>
    <definedName name="합잔토4A" localSheetId="5">#REF!</definedName>
    <definedName name="합잔토4A">#REF!</definedName>
    <definedName name="합잔토4AC" localSheetId="5">#REF!</definedName>
    <definedName name="합잔토4AC">#REF!</definedName>
    <definedName name="합잔토4C" localSheetId="5">#REF!</definedName>
    <definedName name="합잔토4C">#REF!</definedName>
    <definedName name="합잔토4고압" localSheetId="5">#REF!</definedName>
    <definedName name="합잔토4고압">#REF!</definedName>
    <definedName name="합재" localSheetId="5">#REF!</definedName>
    <definedName name="합재">#REF!</definedName>
    <definedName name="합절단A" localSheetId="5">#REF!</definedName>
    <definedName name="합절단A">#REF!</definedName>
    <definedName name="합절단AC" localSheetId="5">#REF!</definedName>
    <definedName name="합절단AC">#REF!</definedName>
    <definedName name="합절단C" localSheetId="5">#REF!</definedName>
    <definedName name="합절단C">#REF!</definedName>
    <definedName name="합절취2A" localSheetId="5">#REF!</definedName>
    <definedName name="합절취2A">#REF!</definedName>
    <definedName name="합절취2AC" localSheetId="5">#REF!</definedName>
    <definedName name="합절취2AC">#REF!</definedName>
    <definedName name="합절취2C" localSheetId="5">#REF!</definedName>
    <definedName name="합절취2C">#REF!</definedName>
    <definedName name="합절취4A" localSheetId="5">#REF!</definedName>
    <definedName name="합절취4A">#REF!</definedName>
    <definedName name="합절취4AC" localSheetId="5">#REF!</definedName>
    <definedName name="합절취4AC">#REF!</definedName>
    <definedName name="합절취4C" localSheetId="5">#REF!</definedName>
    <definedName name="합절취4C">#REF!</definedName>
    <definedName name="합절취인A" localSheetId="5">#REF!</definedName>
    <definedName name="합절취인A">#REF!</definedName>
    <definedName name="합절취인AC" localSheetId="5">#REF!</definedName>
    <definedName name="합절취인AC">#REF!</definedName>
    <definedName name="합절취인C" localSheetId="5">#REF!</definedName>
    <definedName name="합절취인C">#REF!</definedName>
    <definedName name="합택" localSheetId="5">#REF!</definedName>
    <definedName name="합택">#REF!</definedName>
    <definedName name="합터12A" localSheetId="5">#REF!</definedName>
    <definedName name="합터12A">#REF!</definedName>
    <definedName name="합터12AC" localSheetId="5">#REF!</definedName>
    <definedName name="합터12AC">#REF!</definedName>
    <definedName name="합터12C" localSheetId="5">#REF!</definedName>
    <definedName name="합터12C">#REF!</definedName>
    <definedName name="합터12고압" localSheetId="5">#REF!</definedName>
    <definedName name="합터12고압">#REF!</definedName>
    <definedName name="합터14A" localSheetId="5">#REF!</definedName>
    <definedName name="합터14A">#REF!</definedName>
    <definedName name="합터14AC" localSheetId="5">#REF!</definedName>
    <definedName name="합터14AC">#REF!</definedName>
    <definedName name="합터14C" localSheetId="5">#REF!</definedName>
    <definedName name="합터14C">#REF!</definedName>
    <definedName name="합터14고압" localSheetId="5">#REF!</definedName>
    <definedName name="합터14고압">#REF!</definedName>
    <definedName name="합터1인A" localSheetId="5">#REF!</definedName>
    <definedName name="합터1인A">#REF!</definedName>
    <definedName name="합터1인AC" localSheetId="5">#REF!</definedName>
    <definedName name="합터1인AC">#REF!</definedName>
    <definedName name="합터1인C" localSheetId="5">#REF!</definedName>
    <definedName name="합터1인C">#REF!</definedName>
    <definedName name="합터1인고압" localSheetId="5">#REF!</definedName>
    <definedName name="합터1인고압">#REF!</definedName>
    <definedName name="합터22A" localSheetId="5">#REF!</definedName>
    <definedName name="합터22A">#REF!</definedName>
    <definedName name="합터22AC" localSheetId="5">#REF!</definedName>
    <definedName name="합터22AC">#REF!</definedName>
    <definedName name="합터22C" localSheetId="5">#REF!</definedName>
    <definedName name="합터22C">#REF!</definedName>
    <definedName name="합터22고압" localSheetId="5">#REF!</definedName>
    <definedName name="합터22고압">#REF!</definedName>
    <definedName name="합터24A" localSheetId="5">#REF!</definedName>
    <definedName name="합터24A">#REF!</definedName>
    <definedName name="합터24AC" localSheetId="5">#REF!</definedName>
    <definedName name="합터24AC">#REF!</definedName>
    <definedName name="합터24C" localSheetId="5">#REF!</definedName>
    <definedName name="합터24C">#REF!</definedName>
    <definedName name="합터24고압" localSheetId="5">#REF!</definedName>
    <definedName name="합터24고압">#REF!</definedName>
    <definedName name="합터2인A" localSheetId="5">#REF!</definedName>
    <definedName name="합터2인A">#REF!</definedName>
    <definedName name="합터2인AC" localSheetId="5">#REF!</definedName>
    <definedName name="합터2인AC">#REF!</definedName>
    <definedName name="합터2인C" localSheetId="5">#REF!</definedName>
    <definedName name="합터2인C">#REF!</definedName>
    <definedName name="합터2인고압" localSheetId="5">#REF!</definedName>
    <definedName name="합터2인고압">#REF!</definedName>
    <definedName name="합터32A" localSheetId="5">#REF!</definedName>
    <definedName name="합터32A">#REF!</definedName>
    <definedName name="합터32AC" localSheetId="5">#REF!</definedName>
    <definedName name="합터32AC">#REF!</definedName>
    <definedName name="합터32C" localSheetId="5">#REF!</definedName>
    <definedName name="합터32C">#REF!</definedName>
    <definedName name="합터32고압" localSheetId="5">#REF!</definedName>
    <definedName name="합터32고압">#REF!</definedName>
    <definedName name="합터34A" localSheetId="5">#REF!</definedName>
    <definedName name="합터34A">#REF!</definedName>
    <definedName name="합터34AC" localSheetId="5">#REF!</definedName>
    <definedName name="합터34AC">#REF!</definedName>
    <definedName name="합터34C" localSheetId="5">#REF!</definedName>
    <definedName name="합터34C">#REF!</definedName>
    <definedName name="합터34고압" localSheetId="5">#REF!</definedName>
    <definedName name="합터34고압">#REF!</definedName>
    <definedName name="합터3인A" localSheetId="5">#REF!</definedName>
    <definedName name="합터3인A">#REF!</definedName>
    <definedName name="합터3인AC" localSheetId="5">#REF!</definedName>
    <definedName name="합터3인AC">#REF!</definedName>
    <definedName name="합터3인C" localSheetId="5">#REF!</definedName>
    <definedName name="합터3인C">#REF!</definedName>
    <definedName name="합터3인고압" localSheetId="5">#REF!</definedName>
    <definedName name="합터3인고압">#REF!</definedName>
    <definedName name="합판" localSheetId="5">#REF!</definedName>
    <definedName name="합판">#REF!</definedName>
    <definedName name="합판1회1" localSheetId="5">#REF!</definedName>
    <definedName name="합판1회1">#REF!</definedName>
    <definedName name="합판1회2" localSheetId="5">#REF!</definedName>
    <definedName name="합판1회2">#REF!</definedName>
    <definedName name="합판3" localSheetId="5">#REF!</definedName>
    <definedName name="합판3">#REF!</definedName>
    <definedName name="합판31" localSheetId="5">#REF!</definedName>
    <definedName name="합판31">#REF!</definedName>
    <definedName name="합판317" localSheetId="5">#REF!</definedName>
    <definedName name="합판317">#REF!</definedName>
    <definedName name="합판371" localSheetId="5">#REF!</definedName>
    <definedName name="합판371">#REF!</definedName>
    <definedName name="합판3노" localSheetId="5">#REF!</definedName>
    <definedName name="합판3노">#REF!</definedName>
    <definedName name="합판3재" localSheetId="5">#REF!</definedName>
    <definedName name="합판3재">#REF!</definedName>
    <definedName name="합판3함" localSheetId="5">#REF!</definedName>
    <definedName name="합판3함">#REF!</definedName>
    <definedName name="합판3회" localSheetId="5">#REF!</definedName>
    <definedName name="합판3회">#REF!</definedName>
    <definedName name="합판3회1" localSheetId="5">#REF!</definedName>
    <definedName name="합판3회1">#REF!</definedName>
    <definedName name="합판3회2" localSheetId="5">#REF!</definedName>
    <definedName name="합판3회2">#REF!</definedName>
    <definedName name="합판4" localSheetId="5">#REF!</definedName>
    <definedName name="합판4">#REF!</definedName>
    <definedName name="합판4회" localSheetId="5">#REF!</definedName>
    <definedName name="합판4회">#REF!</definedName>
    <definedName name="합판4회1" localSheetId="5">#REF!</definedName>
    <definedName name="합판4회1">#REF!</definedName>
    <definedName name="합판4회2" localSheetId="5">#REF!</definedName>
    <definedName name="합판4회2">#REF!</definedName>
    <definedName name="합판4회노" localSheetId="5">#REF!</definedName>
    <definedName name="합판4회노">#REF!</definedName>
    <definedName name="합판4회재" localSheetId="5">#REF!</definedName>
    <definedName name="합판4회재">#REF!</definedName>
    <definedName name="합판6" localSheetId="5">#REF!</definedName>
    <definedName name="합판6">#REF!</definedName>
    <definedName name="합판6회" localSheetId="5">#REF!</definedName>
    <definedName name="합판6회">#REF!</definedName>
    <definedName name="합판6회1" localSheetId="5">#REF!</definedName>
    <definedName name="합판6회1">#REF!</definedName>
    <definedName name="합판6회2" localSheetId="5">#REF!</definedName>
    <definedName name="합판6회2">#REF!</definedName>
    <definedName name="합판731" localSheetId="5">#REF!</definedName>
    <definedName name="합판731">#REF!</definedName>
    <definedName name="합판거푸집" localSheetId="5">#REF!</definedName>
    <definedName name="합판거푸집">#REF!</definedName>
    <definedName name="합판경" localSheetId="5">#REF!</definedName>
    <definedName name="합판경">#REF!</definedName>
    <definedName name="합판내수" localSheetId="5">#REF!</definedName>
    <definedName name="합판내수">#REF!</definedName>
    <definedName name="합판노" localSheetId="5">#REF!</definedName>
    <definedName name="합판노">#REF!</definedName>
    <definedName name="합판재" localSheetId="5">#REF!</definedName>
    <definedName name="합판재">#REF!</definedName>
    <definedName name="합폐기A" localSheetId="5">#REF!</definedName>
    <definedName name="합폐기A">#REF!</definedName>
    <definedName name="합폐기ACA" localSheetId="5">#REF!</definedName>
    <definedName name="합폐기ACA">#REF!</definedName>
    <definedName name="합폐기ACC" localSheetId="5">#REF!</definedName>
    <definedName name="합폐기ACC">#REF!</definedName>
    <definedName name="합폐기C" localSheetId="5">#REF!</definedName>
    <definedName name="합폐기C">#REF!</definedName>
    <definedName name="합표" localSheetId="5">#REF!</definedName>
    <definedName name="합표">#REF!</definedName>
    <definedName name="합프" localSheetId="5">#REF!</definedName>
    <definedName name="합프">#REF!</definedName>
    <definedName name="합프1" localSheetId="5">#REF!</definedName>
    <definedName name="합프1">#REF!</definedName>
    <definedName name="합플랜지" localSheetId="5">#REF!</definedName>
    <definedName name="합플랜지">#REF!</definedName>
    <definedName name="합플랜지1" localSheetId="5">#REF!</definedName>
    <definedName name="합플랜지1">#REF!</definedName>
    <definedName name="합환토2A" localSheetId="5">#REF!</definedName>
    <definedName name="합환토2A">#REF!</definedName>
    <definedName name="합환토2AC" localSheetId="5">#REF!</definedName>
    <definedName name="합환토2AC">#REF!</definedName>
    <definedName name="합환토2C" localSheetId="5">#REF!</definedName>
    <definedName name="합환토2C">#REF!</definedName>
    <definedName name="합환토2고압" localSheetId="5">#REF!</definedName>
    <definedName name="합환토2고압">#REF!</definedName>
    <definedName name="합환토4A" localSheetId="5">#REF!</definedName>
    <definedName name="합환토4A">#REF!</definedName>
    <definedName name="합환토4AC" localSheetId="5">#REF!</definedName>
    <definedName name="합환토4AC">#REF!</definedName>
    <definedName name="합환토4C" localSheetId="5">#REF!</definedName>
    <definedName name="합환토4C">#REF!</definedName>
    <definedName name="합환토4고압" localSheetId="5">#REF!</definedName>
    <definedName name="합환토4고압">#REF!</definedName>
    <definedName name="합환토인A" localSheetId="5">#REF!</definedName>
    <definedName name="합환토인A">#REF!</definedName>
    <definedName name="합환토인AC" localSheetId="5">#REF!</definedName>
    <definedName name="합환토인AC">#REF!</definedName>
    <definedName name="합환토인C" localSheetId="5">#REF!</definedName>
    <definedName name="합환토인C">#REF!</definedName>
    <definedName name="합환토인고압" localSheetId="5">#REF!</definedName>
    <definedName name="합환토인고압">#REF!</definedName>
    <definedName name="항공장애등" localSheetId="5">#REF!</definedName>
    <definedName name="항공장애등">#REF!</definedName>
    <definedName name="항나">{"'급수관로수리계산서'!$A$1:$V$45"}</definedName>
    <definedName name="항목" localSheetId="5">#REF!</definedName>
    <definedName name="항목">#REF!</definedName>
    <definedName name="항목별평가" localSheetId="5">#REF!</definedName>
    <definedName name="항목별평가">#REF!</definedName>
    <definedName name="항타길이_경사" localSheetId="5">#REF!</definedName>
    <definedName name="항타길이_경사">#REF!</definedName>
    <definedName name="항타길이_수직" localSheetId="5">#REF!</definedName>
    <definedName name="항타길이_수직">#REF!</definedName>
    <definedName name="항타비1" localSheetId="5">#REF!</definedName>
    <definedName name="항타비1">#REF!</definedName>
    <definedName name="항타비2" localSheetId="5">#REF!</definedName>
    <definedName name="항타비2">#REF!</definedName>
    <definedName name="해당지역" localSheetId="5">#REF!</definedName>
    <definedName name="해당지역">#REF!</definedName>
    <definedName name="해당화" localSheetId="5">#REF!</definedName>
    <definedName name="해당화">#REF!</definedName>
    <definedName name="해송" localSheetId="5">#REF!</definedName>
    <definedName name="해송">#REF!</definedName>
    <definedName name="해송1.2" localSheetId="5">#REF!</definedName>
    <definedName name="해송1.2">#REF!</definedName>
    <definedName name="해송H3.0xW1.2xR10" localSheetId="5">#REF!</definedName>
    <definedName name="해송H3.0xW1.2xR10">#REF!</definedName>
    <definedName name="해송H3.5xW1.5xR12" localSheetId="5">#REF!</definedName>
    <definedName name="해송H3.5xW1.5xR12">#REF!</definedName>
    <definedName name="핸드레일">{"Book1","부대-(표지판,데리,가드).xls","부대-(낙,차,중분대).xls"}</definedName>
    <definedName name="핸들용제수변" localSheetId="5">#REF!</definedName>
    <definedName name="핸들용제수변">#REF!</definedName>
    <definedName name="행" localSheetId="5">#REF!</definedName>
    <definedName name="행">#REF!</definedName>
    <definedName name="행삭제" localSheetId="5">#REF!</definedName>
    <definedName name="행삭제">#REF!</definedName>
    <definedName name="행선안내게시기설비" localSheetId="5">#REF!</definedName>
    <definedName name="행선안내게시기설비">#REF!</definedName>
    <definedName name="허" localSheetId="5">#REF!</definedName>
    <definedName name="허">#REF!</definedName>
    <definedName name="허금란" localSheetId="5">#REF!</definedName>
    <definedName name="허금란">#REF!</definedName>
    <definedName name="허리돌리기" localSheetId="5">#REF!</definedName>
    <definedName name="허리돌리기">#REF!</definedName>
    <definedName name="허용응력" localSheetId="5">#REF!</definedName>
    <definedName name="허용응력">#REF!</definedName>
    <definedName name="허용응력계수" localSheetId="5">#REF!</definedName>
    <definedName name="허용응력계수">#REF!</definedName>
    <definedName name="허용응력증가계수" localSheetId="5">#REF!</definedName>
    <definedName name="허용응력증가계수">#REF!</definedName>
    <definedName name="허용전류" localSheetId="5">#REF!</definedName>
    <definedName name="허용전류">#REF!</definedName>
    <definedName name="허용지반반력">70</definedName>
    <definedName name="허하" localSheetId="5">BlankMacro1</definedName>
    <definedName name="허하">BlankMacro1</definedName>
    <definedName name="허허" localSheetId="5">#REF!</definedName>
    <definedName name="허허">#REF!</definedName>
    <definedName name="허ㅔㅓㅎㅀㄹ" localSheetId="5">#REF!</definedName>
    <definedName name="허ㅔㅓㅎㅀㄹ">#REF!</definedName>
    <definedName name="허ㅗ" localSheetId="5">#REF!</definedName>
    <definedName name="허ㅗ">#REF!</definedName>
    <definedName name="허ㅗ러" localSheetId="5">BlankMacro1</definedName>
    <definedName name="허ㅗ러">BlankMacro1</definedName>
    <definedName name="헌치" localSheetId="5">#REF!</definedName>
    <definedName name="헌치">#REF!</definedName>
    <definedName name="헌치1" localSheetId="5">#REF!</definedName>
    <definedName name="헌치1">#REF!</definedName>
    <definedName name="헌치2" localSheetId="5">#REF!</definedName>
    <definedName name="헌치2">#REF!</definedName>
    <definedName name="헌치H" localSheetId="5">#REF!</definedName>
    <definedName name="헌치H">#REF!</definedName>
    <definedName name="헌치V" localSheetId="5">#REF!</definedName>
    <definedName name="헌치V">#REF!</definedName>
    <definedName name="헌치X" localSheetId="5">#REF!</definedName>
    <definedName name="헌치X">#REF!</definedName>
    <definedName name="헌치Y" localSheetId="5">#REF!</definedName>
    <definedName name="헌치Y">#REF!</definedName>
    <definedName name="헌치가로" localSheetId="5">#REF!</definedName>
    <definedName name="헌치가로">#REF!</definedName>
    <definedName name="헌치세로" localSheetId="5">#REF!</definedName>
    <definedName name="헌치세로">#REF!</definedName>
    <definedName name="헌치총길이" localSheetId="5">#REF!</definedName>
    <definedName name="헌치총길이">#REF!</definedName>
    <definedName name="헌치투" localSheetId="5">#REF!</definedName>
    <definedName name="헌치투">#REF!</definedName>
    <definedName name="헐" localSheetId="5">BlankMacro1</definedName>
    <definedName name="헐">BlankMacro1</definedName>
    <definedName name="헐기경" localSheetId="5">#REF!</definedName>
    <definedName name="헐기경">#REF!</definedName>
    <definedName name="헐기노" localSheetId="5">#REF!</definedName>
    <definedName name="헐기노">#REF!</definedName>
    <definedName name="헐기재" localSheetId="5">#REF!</definedName>
    <definedName name="헐기재">#REF!</definedName>
    <definedName name="헐기총" localSheetId="5">#REF!</definedName>
    <definedName name="헐기총">#REF!</definedName>
    <definedName name="헤베" localSheetId="5">#REF!</definedName>
    <definedName name="헤베">#REF!</definedName>
    <definedName name="혀" localSheetId="5">#REF!</definedName>
    <definedName name="혀">#REF!</definedName>
    <definedName name="혁" localSheetId="5">BlankMacro1</definedName>
    <definedName name="혁">BlankMacro1</definedName>
    <definedName name="현" localSheetId="5">#REF!</definedName>
    <definedName name="현">#REF!</definedName>
    <definedName name="현___도___사" localSheetId="5">#REF!</definedName>
    <definedName name="현___도___사">#REF!</definedName>
    <definedName name="현경" localSheetId="5">#REF!</definedName>
    <definedName name="현경">#REF!</definedName>
    <definedName name="현대빌라" hidden="1">{#N/A,#N/A,FALSE,"전력간선"}</definedName>
    <definedName name="현대빌라총괄" hidden="1">{#N/A,#N/A,FALSE,"포장2"}</definedName>
    <definedName name="현도사" localSheetId="5">#REF!</definedName>
    <definedName name="현도사">#REF!</definedName>
    <definedName name="현도사001" localSheetId="5">#REF!</definedName>
    <definedName name="현도사001">#REF!</definedName>
    <definedName name="현도사002" localSheetId="5">#REF!</definedName>
    <definedName name="현도사002">#REF!</definedName>
    <definedName name="현도사011" localSheetId="5">#REF!</definedName>
    <definedName name="현도사011">#REF!</definedName>
    <definedName name="현도사012" localSheetId="5">#REF!</definedName>
    <definedName name="현도사012">#REF!</definedName>
    <definedName name="현도사982" localSheetId="5">#REF!</definedName>
    <definedName name="현도사982">#REF!</definedName>
    <definedName name="현도사991" localSheetId="5">#REF!</definedName>
    <definedName name="현도사991">#REF!</definedName>
    <definedName name="현도사992" localSheetId="5">#REF!</definedName>
    <definedName name="현도사992">#REF!</definedName>
    <definedName name="현장" localSheetId="5">#REF!</definedName>
    <definedName name="현장">#REF!</definedName>
    <definedName name="현장경" localSheetId="5">#REF!</definedName>
    <definedName name="현장경">#REF!</definedName>
    <definedName name="현장계기" localSheetId="5">#REF!</definedName>
    <definedName name="현장계기">#REF!</definedName>
    <definedName name="현장관리비" localSheetId="5">#REF!</definedName>
    <definedName name="현장관리비">#REF!</definedName>
    <definedName name="현장깔고고르기" localSheetId="5">#REF!</definedName>
    <definedName name="현장깔고고르기">#REF!</definedName>
    <definedName name="현장노" localSheetId="5">#REF!</definedName>
    <definedName name="현장노">#REF!</definedName>
    <definedName name="현장대리인" localSheetId="5">#REF!</definedName>
    <definedName name="현장대리인">#REF!</definedName>
    <definedName name="현장명" localSheetId="5">#REF!</definedName>
    <definedName name="현장명">#REF!</definedName>
    <definedName name="현장설명청취보고서">[0]!현장설명청취보고서</definedName>
    <definedName name="현장재" localSheetId="5">#REF!</definedName>
    <definedName name="현장재">#REF!</definedName>
    <definedName name="현장정리" localSheetId="5">#REF!</definedName>
    <definedName name="현장정리">#REF!</definedName>
    <definedName name="현조" localSheetId="5" hidden="1">#REF!</definedName>
    <definedName name="현조" hidden="1">#REF!</definedName>
    <definedName name="현지교통비" localSheetId="5">#REF!</definedName>
    <definedName name="현지교통비">#REF!</definedName>
    <definedName name="현찰계약금">#N/A</definedName>
    <definedName name="현천기자재비" localSheetId="5">#REF!</definedName>
    <definedName name="현천기자재비">#REF!</definedName>
    <definedName name="현탁액형주입비" localSheetId="5">#REF!</definedName>
    <definedName name="현탁액형주입비">#REF!</definedName>
    <definedName name="현흥" localSheetId="5">BlankMacro1</definedName>
    <definedName name="현흥">BlankMacro1</definedName>
    <definedName name="현흥초" localSheetId="5">BlankMacro1</definedName>
    <definedName name="현흥초">BlankMacro1</definedName>
    <definedName name="현흥초등" localSheetId="5">BlankMacro1</definedName>
    <definedName name="현흥초등">BlankMacro1</definedName>
    <definedName name="혐기조" localSheetId="5">#REF!</definedName>
    <definedName name="혐기조">#REF!</definedName>
    <definedName name="협력"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협력1" hidden="1">{#N/A,#N/A,TRUE,"표지";#N/A,#N/A,TRUE,"목차";#N/A,#N/A,TRUE,"1.0일반사항";#N/A,#N/A,TRUE,"2.0공급범위";#N/A,#N/A,TRUE,"3.0현장조건";#N/A,#N/A,TRUE,"4.0적용규격및표준";#N/A,#N/A,TRUE,"5.0요구조건";#N/A,#N/A,TRUE,"6.0시험및검사";#N/A,#N/A,TRUE,"7.0성능보장";#N/A,#N/A,TRUE,"8.0도장";#N/A,#N/A,TRUE,"9.0운송및납품";#N/A,#N/A,TRUE,"10예비품및공구";#N/A,#N/A,TRUE,"11대안";#N/A,#N/A,TRUE,"12제출자료";#N/A,#N/A,TRUE,"13입찰서양식";#N/A,#N/A,TRUE,"14첨부"}</definedName>
    <definedName name="협력대조34" localSheetId="5">CHOOSE(#REF!,총괄수량표!공무1과,총괄수량표!공무2과)</definedName>
    <definedName name="협력대조34">CHOOSE(#REF!,[0]!공무1과,[0]!공무2과)</definedName>
    <definedName name="협력업체목록">[0]!협력업체목록</definedName>
    <definedName name="협력회대조" localSheetId="5">CHOOSE(#REF!,총괄수량표!공무1과,총괄수량표!공무2과)</definedName>
    <definedName name="협력회대조">CHOOSE(#REF!,[0]!공무1과,[0]!공무2과)</definedName>
    <definedName name="협철" hidden="1">{#N/A,#N/A,FALSE,"포장2"}</definedName>
    <definedName name="협토" hidden="1">{#N/A,#N/A,FALSE,"포장1";#N/A,#N/A,FALSE,"포장1"}</definedName>
    <definedName name="협토1" hidden="1">{#N/A,#N/A,FALSE,"포장2"}</definedName>
    <definedName name="협토자재" hidden="1">{#N/A,#N/A,FALSE,"포장2"}</definedName>
    <definedName name="형" localSheetId="5">#REF!</definedName>
    <definedName name="형">#REF!</definedName>
    <definedName name="형1" localSheetId="5">#REF!</definedName>
    <definedName name="형1">#REF!</definedName>
    <definedName name="형2" localSheetId="5">#REF!</definedName>
    <definedName name="형2">#REF!</definedName>
    <definedName name="형광등32W_1" localSheetId="5">#REF!</definedName>
    <definedName name="형광등32W_1">#REF!</definedName>
    <definedName name="형광등32W_2" localSheetId="5">#REF!</definedName>
    <definedName name="형광등32W_2">#REF!</definedName>
    <definedName name="형광등40W_1" localSheetId="5">#REF!</definedName>
    <definedName name="형광등40W_1">#REF!</definedName>
    <definedName name="형광등40W_2" localSheetId="5">#REF!</definedName>
    <definedName name="형광등40W_2">#REF!</definedName>
    <definedName name="형상" localSheetId="5">#REF!</definedName>
    <definedName name="형상">#REF!</definedName>
    <definedName name="형상1" localSheetId="5">#REF!</definedName>
    <definedName name="형상1">#REF!</definedName>
    <definedName name="형상11" localSheetId="5">#REF!</definedName>
    <definedName name="형상11">#REF!</definedName>
    <definedName name="형상2" localSheetId="5">#REF!</definedName>
    <definedName name="형상2">#REF!</definedName>
    <definedName name="형식" localSheetId="5">#REF!</definedName>
    <definedName name="형식">#REF!</definedName>
    <definedName name="형제" hidden="1">{#N/A,#N/A,FALSE,"포장2"}</definedName>
    <definedName name="형특목공" localSheetId="5">#REF!</definedName>
    <definedName name="형특목공">#REF!</definedName>
    <definedName name="형틀" localSheetId="5">#REF!</definedName>
    <definedName name="형틀">#REF!</definedName>
    <definedName name="형틀목" localSheetId="5">#REF!</definedName>
    <definedName name="형틀목">#REF!</definedName>
    <definedName name="형틀목공" localSheetId="5">#REF!</definedName>
    <definedName name="형틀목공">#REF!</definedName>
    <definedName name="형틀목공001" localSheetId="5">#REF!</definedName>
    <definedName name="형틀목공001">#REF!</definedName>
    <definedName name="형틀목공002" localSheetId="5">#REF!</definedName>
    <definedName name="형틀목공002">#REF!</definedName>
    <definedName name="형틀목공011" localSheetId="5">#REF!</definedName>
    <definedName name="형틀목공011">#REF!</definedName>
    <definedName name="형틀목공012" localSheetId="5">#REF!</definedName>
    <definedName name="형틀목공012">#REF!</definedName>
    <definedName name="형틀목공982" localSheetId="5">#REF!</definedName>
    <definedName name="형틀목공982">#REF!</definedName>
    <definedName name="형틀목공991" localSheetId="5">#REF!</definedName>
    <definedName name="형틀목공991">#REF!</definedName>
    <definedName name="형틀목공992" localSheetId="5">#REF!</definedName>
    <definedName name="형틀목공992">#REF!</definedName>
    <definedName name="호" localSheetId="5">#REF!</definedName>
    <definedName name="호">#REF!</definedName>
    <definedName name="호기조" localSheetId="5">#REF!</definedName>
    <definedName name="호기조">#REF!</definedName>
    <definedName name="호나" localSheetId="5">BlankMacro1</definedName>
    <definedName name="호나">BlankMacro1</definedName>
    <definedName name="호라" localSheetId="5">BlankMacro1</definedName>
    <definedName name="호라">BlankMacro1</definedName>
    <definedName name="호랑이" hidden="1">{#N/A,#N/A,FALSE,"조골재"}</definedName>
    <definedName name="호로" localSheetId="5">BlankMacro1</definedName>
    <definedName name="호로">BlankMacro1</definedName>
    <definedName name="호맨홀토공" localSheetId="5">#REF!</definedName>
    <definedName name="호맨홀토공">#REF!</definedName>
    <definedName name="호모" localSheetId="5">#REF!</definedName>
    <definedName name="호모">#REF!</definedName>
    <definedName name="호박" localSheetId="5">#REF!</definedName>
    <definedName name="호박">#REF!</definedName>
    <definedName name="호박노" localSheetId="5">#REF!</definedName>
    <definedName name="호박노">#REF!</definedName>
    <definedName name="호박돌" localSheetId="5">#REF!</definedName>
    <definedName name="호박돌">#REF!</definedName>
    <definedName name="호박재" localSheetId="5">#REF!</definedName>
    <definedName name="호박재">#REF!</definedName>
    <definedName name="호사" localSheetId="5">BlankMacro1</definedName>
    <definedName name="호사">BlankMacro1</definedName>
    <definedName name="호선" hidden="1">{"'자리배치도'!$AG$1:$CI$28"}</definedName>
    <definedName name="호아" localSheetId="5">BlankMacro1</definedName>
    <definedName name="호아">BlankMacro1</definedName>
    <definedName name="호안수량" localSheetId="5">#REF!</definedName>
    <definedName name="호안수량">#REF!</definedName>
    <definedName name="호안연장" localSheetId="5">#REF!</definedName>
    <definedName name="호안연장">#REF!</definedName>
    <definedName name="호우" hidden="1">{#N/A,#N/A,FALSE,"표지목차"}</definedName>
    <definedName name="호우ㅗ" hidden="1">{#N/A,#N/A,FALSE,"단가표지"}</definedName>
    <definedName name="호지니" localSheetId="5">#REF!</definedName>
    <definedName name="호지니">#REF!</definedName>
    <definedName name="호표" localSheetId="5">#REF!</definedName>
    <definedName name="호표">#REF!</definedName>
    <definedName name="호표목록" localSheetId="5">BlankMacro1</definedName>
    <definedName name="호표목록">BlankMacro1</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하" localSheetId="5">BlankMacro1</definedName>
    <definedName name="호하">BlankMacro1</definedName>
    <definedName name="호호" localSheetId="5">#REF!</definedName>
    <definedName name="호호">#REF!</definedName>
    <definedName name="호호호" hidden="1">{#N/A,#N/A,FALSE,"명세표"}</definedName>
    <definedName name="호호호호" localSheetId="5">#REF!</definedName>
    <definedName name="호호호호">#REF!</definedName>
    <definedName name="호히" localSheetId="5">#REF!</definedName>
    <definedName name="호히">#REF!</definedName>
    <definedName name="호ㅑㄷ" localSheetId="5" hidden="1">#REF!</definedName>
    <definedName name="호ㅑㄷ" hidden="1">#REF!</definedName>
    <definedName name="호ㅓ" localSheetId="5">BlankMacro1</definedName>
    <definedName name="호ㅓ">BlankMacro1</definedName>
    <definedName name="호ㅓㄹ" localSheetId="5">#REF!</definedName>
    <definedName name="호ㅓㄹ">#REF!</definedName>
    <definedName name="호ㅓㄹ허" localSheetId="5">#REF!</definedName>
    <definedName name="호ㅓㄹ허">#REF!</definedName>
    <definedName name="호ㅓㅎ" hidden="1">{#N/A,#N/A,FALSE,"표지목차"}</definedName>
    <definedName name="호ㅓㅎㄹ" localSheetId="5">BlankMacro1</definedName>
    <definedName name="호ㅓㅎㄹ">BlankMacro1</definedName>
    <definedName name="호ㅓㅏ" localSheetId="5">#REF!</definedName>
    <definedName name="호ㅓㅏ">#REF!</definedName>
    <definedName name="호ㅓㅓ" localSheetId="5">BlankMacro1</definedName>
    <definedName name="호ㅓㅓ">BlankMacro1</definedName>
    <definedName name="호ㅓㅕㅏ6ㅅ서ㅛㅓ" localSheetId="5" hidden="1">#REF!</definedName>
    <definedName name="호ㅓㅕㅏ6ㅅ서ㅛㅓ" hidden="1">#REF!</definedName>
    <definedName name="호ㅓㅗ" hidden="1">{#N/A,#N/A,FALSE,"포장1";#N/A,#N/A,FALSE,"포장1"}</definedName>
    <definedName name="호ㅕㄷㅈ" localSheetId="5">#REF!</definedName>
    <definedName name="호ㅕㄷㅈ">#REF!</definedName>
    <definedName name="호ㅣㅣ">#N/A</definedName>
    <definedName name="혼ㄹ" hidden="1">{#N/A,#N/A,FALSE,"운반시간"}</definedName>
    <definedName name="혼합골재" localSheetId="5">#REF!</definedName>
    <definedName name="혼합골재">#REF!</definedName>
    <definedName name="홀" localSheetId="5">#REF!</definedName>
    <definedName name="홀">#REF!</definedName>
    <definedName name="홀ㄴㄺㅅ" hidden="1">{#N/A,#N/A,FALSE,"단가표지"}</definedName>
    <definedName name="홀ㅇㄴ" localSheetId="5">#REF!</definedName>
    <definedName name="홀ㅇㄴ">#REF!</definedName>
    <definedName name="홈드릴굴착기" localSheetId="5">#REF!</definedName>
    <definedName name="홈드릴굴착기">#REF!</definedName>
    <definedName name="홈ㅂㄷㄱ" localSheetId="5">#REF!</definedName>
    <definedName name="홈ㅂㄷㄱ">#REF!</definedName>
    <definedName name="홈통받이수량" localSheetId="5">#REF!</definedName>
    <definedName name="홈통받이수량">#REF!</definedName>
    <definedName name="홍" localSheetId="5">#REF!</definedName>
    <definedName name="홍">#REF!</definedName>
    <definedName name="홍길동" localSheetId="5">#REF!</definedName>
    <definedName name="홍길동">#REF!</definedName>
    <definedName name="홍단" localSheetId="5">#REF!</definedName>
    <definedName name="홍단">#REF!</definedName>
    <definedName name="홍단풍" localSheetId="5">#REF!</definedName>
    <definedName name="홍단풍">#REF!</definedName>
    <definedName name="홍단풍H3.5xR12" localSheetId="5">#REF!</definedName>
    <definedName name="홍단풍H3.5xR12">#REF!</definedName>
    <definedName name="홍ㄹㄴㄷㄱ" localSheetId="5" hidden="1">#REF!</definedName>
    <definedName name="홍ㄹㄴㄷㄱ" hidden="1">#REF!</definedName>
    <definedName name="홍ㅇ호" hidden="1">{"'용역비'!$A$4:$C$8"}</definedName>
    <definedName name="홍콩달러" localSheetId="5">#REF!</definedName>
    <definedName name="홍콩달러">#REF!</definedName>
    <definedName name="홓" hidden="1">{#N/A,#N/A,FALSE,"조골재"}</definedName>
    <definedName name="홓ㄹㄴ뮹ㅍ">#N/A</definedName>
    <definedName name="홓렁호ㅓ호" hidden="1">{#N/A,#N/A,FALSE,"단가표지"}</definedName>
    <definedName name="홓로" hidden="1">{#N/A,#N/A,FALSE,"단가표지"}</definedName>
    <definedName name="화" localSheetId="5">#REF!</definedName>
    <definedName name="화">#REF!</definedName>
    <definedName name="화________공" localSheetId="5">#REF!</definedName>
    <definedName name="화________공">#REF!</definedName>
    <definedName name="화강석경계석" localSheetId="5">#REF!</definedName>
    <definedName name="화강석경계석">#REF!</definedName>
    <definedName name="화강석두껍돌">15992</definedName>
    <definedName name="화강석두껍돌100">29319</definedName>
    <definedName name="화강석트랜치" localSheetId="5">#REF!</definedName>
    <definedName name="화강석트랜치">#REF!</definedName>
    <definedName name="화강석판석30">53306</definedName>
    <definedName name="화공" localSheetId="5">#REF!</definedName>
    <definedName name="화공">#REF!</definedName>
    <definedName name="화공001" localSheetId="5">#REF!</definedName>
    <definedName name="화공001">#REF!</definedName>
    <definedName name="화공002" localSheetId="5">#REF!</definedName>
    <definedName name="화공002">#REF!</definedName>
    <definedName name="화공011" localSheetId="5">#REF!</definedName>
    <definedName name="화공011">#REF!</definedName>
    <definedName name="화공012" localSheetId="5">#REF!</definedName>
    <definedName name="화공012">#REF!</definedName>
    <definedName name="화공982" localSheetId="5">#REF!</definedName>
    <definedName name="화공982">#REF!</definedName>
    <definedName name="화공991" localSheetId="5">#REF!</definedName>
    <definedName name="화공991">#REF!</definedName>
    <definedName name="화공992" localSheetId="5">#REF!</definedName>
    <definedName name="화공992">#REF!</definedName>
    <definedName name="화살" localSheetId="5">#REF!</definedName>
    <definedName name="화살">#REF!</definedName>
    <definedName name="화신1호" localSheetId="5">#REF!</definedName>
    <definedName name="화신1호">#REF!</definedName>
    <definedName name="화신2호" localSheetId="5">#REF!</definedName>
    <definedName name="화신2호">#REF!</definedName>
    <definedName name="화신기존1" localSheetId="5">#REF!</definedName>
    <definedName name="화신기존1">#REF!</definedName>
    <definedName name="화신기존2" localSheetId="5">#REF!</definedName>
    <definedName name="화신기존2">#REF!</definedName>
    <definedName name="화약__취급공" localSheetId="5">#REF!</definedName>
    <definedName name="화약__취급공">#REF!</definedName>
    <definedName name="화약취급공" localSheetId="5">#REF!</definedName>
    <definedName name="화약취급공">#REF!</definedName>
    <definedName name="화약취급공001" localSheetId="5">#REF!</definedName>
    <definedName name="화약취급공001">#REF!</definedName>
    <definedName name="화약취급공002" localSheetId="5">#REF!</definedName>
    <definedName name="화약취급공002">#REF!</definedName>
    <definedName name="화약취급공011" localSheetId="5">#REF!</definedName>
    <definedName name="화약취급공011">#REF!</definedName>
    <definedName name="화약취급공012" localSheetId="5">#REF!</definedName>
    <definedName name="화약취급공012">#REF!</definedName>
    <definedName name="화약취급공982" localSheetId="5">#REF!</definedName>
    <definedName name="화약취급공982">#REF!</definedName>
    <definedName name="화약취급공991" localSheetId="5">#REF!</definedName>
    <definedName name="화약취급공991">#REF!</definedName>
    <definedName name="화약취급공992" localSheetId="5">#REF!</definedName>
    <definedName name="화약취급공992">#REF!</definedName>
    <definedName name="화원고무교체" localSheetId="5">#REF!</definedName>
    <definedName name="화원고무교체">#REF!</definedName>
    <definedName name="화장" localSheetId="5">BlankMacro1</definedName>
    <definedName name="화장">BlankMacro1</definedName>
    <definedName name="화장실" localSheetId="5">BlankMacro1</definedName>
    <definedName name="화장실">BlankMacro1</definedName>
    <definedName name="화장실인원" localSheetId="5">BlankMacro1</definedName>
    <definedName name="화장실인원">BlankMacro1</definedName>
    <definedName name="화허호ㅓ" hidden="1">{#N/A,#N/A,FALSE,"조골재"}</definedName>
    <definedName name="확" localSheetId="5">#REF!</definedName>
    <definedName name="확">#REF!</definedName>
    <definedName name="확약서" localSheetId="5">#REF!</definedName>
    <definedName name="확약서">#REF!</definedName>
    <definedName name="확약서1" localSheetId="5">BlankMacro1</definedName>
    <definedName name="확약서1">BlankMacro1</definedName>
    <definedName name="확역서1" localSheetId="5" hidden="1">#REF!</definedName>
    <definedName name="확역서1" hidden="1">#REF!</definedName>
    <definedName name="확인" localSheetId="5">BlankMacro1</definedName>
    <definedName name="확인">BlankMacro1</definedName>
    <definedName name="확인22" localSheetId="5">BlankMacro1</definedName>
    <definedName name="확인22">BlankMacro1</definedName>
    <definedName name="확인사항" localSheetId="5">#REF!</definedName>
    <definedName name="확인사항">#REF!</definedName>
    <definedName name="확인용" localSheetId="5">#REF!</definedName>
    <definedName name="확인용">#REF!</definedName>
    <definedName name="확폭구간" localSheetId="5">#REF!</definedName>
    <definedName name="확폭구간">#REF!</definedName>
    <definedName name="확폭수량" localSheetId="5">#REF!</definedName>
    <definedName name="확폭수량">#REF!</definedName>
    <definedName name="확폭수량집계" localSheetId="5">#REF!</definedName>
    <definedName name="확폭수량집계">#REF!</definedName>
    <definedName name="환" localSheetId="5">#REF!</definedName>
    <definedName name="환">#REF!</definedName>
    <definedName name="환_율" localSheetId="5">#REF!</definedName>
    <definedName name="환_율">#REF!</definedName>
    <definedName name="환경" localSheetId="5">#REF!</definedName>
    <definedName name="환경">#REF!</definedName>
    <definedName name="환경보전비" localSheetId="5">#REF!</definedName>
    <definedName name="환경보전비">#REF!</definedName>
    <definedName name="환기구1" localSheetId="5">#REF!</definedName>
    <definedName name="환기구1">#REF!</definedName>
    <definedName name="환율" localSheetId="5">#REF!</definedName>
    <definedName name="환율">#REF!</definedName>
    <definedName name="환율_95" localSheetId="5">#REF!</definedName>
    <definedName name="환율_95">#REF!</definedName>
    <definedName name="환율_96" localSheetId="5">#REF!</definedName>
    <definedName name="환율_96">#REF!</definedName>
    <definedName name="환율_97" localSheetId="5">#REF!</definedName>
    <definedName name="환율_97">#REF!</definedName>
    <definedName name="환율_98" localSheetId="5">#REF!</definedName>
    <definedName name="환율_98">#REF!</definedName>
    <definedName name="환율_99" localSheetId="5">#REF!</definedName>
    <definedName name="환율_99">#REF!</definedName>
    <definedName name="환장하겠군" localSheetId="5">#REF!</definedName>
    <definedName name="환장하겠군">#REF!</definedName>
    <definedName name="환토" localSheetId="5">#REF!</definedName>
    <definedName name="환토">#REF!</definedName>
    <definedName name="환토2A" localSheetId="5">#REF!</definedName>
    <definedName name="환토2A">#REF!</definedName>
    <definedName name="환토2AC" localSheetId="5">#REF!</definedName>
    <definedName name="환토2AC">#REF!</definedName>
    <definedName name="환토2C" localSheetId="5">#REF!</definedName>
    <definedName name="환토2C">#REF!</definedName>
    <definedName name="환토2고압" localSheetId="5">#REF!</definedName>
    <definedName name="환토2고압">#REF!</definedName>
    <definedName name="환토4A" localSheetId="5">#REF!</definedName>
    <definedName name="환토4A">#REF!</definedName>
    <definedName name="환토4AC" localSheetId="5">#REF!</definedName>
    <definedName name="환토4AC">#REF!</definedName>
    <definedName name="환토4C" localSheetId="5">#REF!</definedName>
    <definedName name="환토4C">#REF!</definedName>
    <definedName name="환토4고압" localSheetId="5">#REF!</definedName>
    <definedName name="환토4고압">#REF!</definedName>
    <definedName name="환토고" localSheetId="5">#REF!</definedName>
    <definedName name="환토고">#REF!</definedName>
    <definedName name="환토량" localSheetId="5">#REF!</definedName>
    <definedName name="환토량">#REF!</definedName>
    <definedName name="환토상변" localSheetId="5">#REF!</definedName>
    <definedName name="환토상변">#REF!</definedName>
    <definedName name="환토선" localSheetId="5">#REF!</definedName>
    <definedName name="환토선">#REF!</definedName>
    <definedName name="환토심도" localSheetId="5">#REF!</definedName>
    <definedName name="환토심도">#REF!</definedName>
    <definedName name="환토여부" localSheetId="5">#REF!</definedName>
    <definedName name="환토여부">#REF!</definedName>
    <definedName name="환토인A" localSheetId="5">#REF!</definedName>
    <definedName name="환토인A">#REF!</definedName>
    <definedName name="환토인AC" localSheetId="5">#REF!</definedName>
    <definedName name="환토인AC">#REF!</definedName>
    <definedName name="환토인C" localSheetId="5">#REF!</definedName>
    <definedName name="환토인C">#REF!</definedName>
    <definedName name="환토인고압" localSheetId="5">#REF!</definedName>
    <definedName name="환토인고압">#REF!</definedName>
    <definedName name="활석" localSheetId="5">#REF!</definedName>
    <definedName name="활석">#REF!</definedName>
    <definedName name="활석공011" localSheetId="5">#REF!</definedName>
    <definedName name="활석공011">#REF!</definedName>
    <definedName name="활섯" localSheetId="5">#REF!</definedName>
    <definedName name="활섯">#REF!</definedName>
    <definedName name="활정자관1" localSheetId="5">#REF!</definedName>
    <definedName name="활정자관1">#REF!</definedName>
    <definedName name="활하중" localSheetId="5">#REF!</definedName>
    <definedName name="활하중">#REF!</definedName>
    <definedName name="활하중1" localSheetId="5">#REF!</definedName>
    <definedName name="활하중1">#REF!</definedName>
    <definedName name="활하중2" localSheetId="5">#REF!</definedName>
    <definedName name="활하중2">#REF!</definedName>
    <definedName name="활하중계수" localSheetId="5">#REF!</definedName>
    <definedName name="활하중계수">#REF!</definedName>
    <definedName name="활하중도" localSheetId="5">#REF!</definedName>
    <definedName name="활하중도">#REF!</definedName>
    <definedName name="활하중재하시풍하중" localSheetId="5">#REF!</definedName>
    <definedName name="활하중재하시풍하중">#REF!</definedName>
    <definedName name="활하중콘" localSheetId="5">#REF!</definedName>
    <definedName name="활하중콘">#REF!</definedName>
    <definedName name="황">#N/A</definedName>
    <definedName name="황룡강배수개선사업" localSheetId="5">#REF!</definedName>
    <definedName name="황룡강배수개선사업">#REF!</definedName>
    <definedName name="황룡지구" localSheetId="5">#REF!</definedName>
    <definedName name="황룡지구">#REF!</definedName>
    <definedName name="황매화" localSheetId="5">#REF!</definedName>
    <definedName name="황매화">#REF!</definedName>
    <definedName name="황인주" localSheetId="5">#REF!</definedName>
    <definedName name="황인주">#REF!</definedName>
    <definedName name="황화수소" localSheetId="5">#REF!</definedName>
    <definedName name="황화수소">#REF!</definedName>
    <definedName name="회로계" localSheetId="5">#REF!</definedName>
    <definedName name="회로계">#REF!</definedName>
    <definedName name="회사명" localSheetId="5">#REF!</definedName>
    <definedName name="회사명">#REF!</definedName>
    <definedName name="회사장">{"Book1","호안(별표&amp;부표).xls","box(최근).xls"}</definedName>
    <definedName name="회사장2">{"Book1","호안(별표&amp;부표).xls","box(최근).xls"}</definedName>
    <definedName name="회수공수" localSheetId="5">#REF!</definedName>
    <definedName name="회수공수">#REF!</definedName>
    <definedName name="회시1호" localSheetId="5">#REF!</definedName>
    <definedName name="회시1호">#REF!</definedName>
    <definedName name="회시2호" localSheetId="5">#REF!</definedName>
    <definedName name="회시2호">#REF!</definedName>
    <definedName name="회양목" localSheetId="5">#REF!</definedName>
    <definedName name="회양목">#REF!</definedName>
    <definedName name="회양목H0.3" localSheetId="5">#REF!</definedName>
    <definedName name="회양목H0.3">#REF!</definedName>
    <definedName name="회총괄" localSheetId="5">[0]!BlankMacro1</definedName>
    <definedName name="회총괄">[0]!BlankMacro1</definedName>
    <definedName name="회화" localSheetId="5">#REF!</definedName>
    <definedName name="회화">#REF!</definedName>
    <definedName name="횟수" localSheetId="5">#REF!</definedName>
    <definedName name="횟수">#REF!</definedName>
    <definedName name="횡" localSheetId="5">#REF!</definedName>
    <definedName name="횡">#REF!</definedName>
    <definedName name="횡135콘" localSheetId="5">#REF!</definedName>
    <definedName name="횡135콘">#REF!</definedName>
    <definedName name="횡180콘" localSheetId="5">#REF!</definedName>
    <definedName name="횡180콘">#REF!</definedName>
    <definedName name="횡공떼" localSheetId="5">#REF!</definedName>
    <definedName name="횡공떼">#REF!</definedName>
    <definedName name="횡공떼1" localSheetId="5">#REF!</definedName>
    <definedName name="횡공떼1">#REF!</definedName>
    <definedName name="횡날개수집" localSheetId="5">#REF!,#REF!,#REF!,#REF!,#REF!,#REF!,#REF!</definedName>
    <definedName name="횡날개수집">#REF!,#REF!,#REF!,#REF!,#REF!,#REF!,#REF!</definedName>
    <definedName name="횡단" localSheetId="5">#REF!</definedName>
    <definedName name="횡단">#REF!</definedName>
    <definedName name="횡단보도보차도경계석수량산출" localSheetId="5">#REF!</definedName>
    <definedName name="횡단보도보차도경계석수량산출">#REF!</definedName>
    <definedName name="횡단보도보차도경계석현황" localSheetId="5">#REF!</definedName>
    <definedName name="횡단보도보차도경계석현황">#REF!</definedName>
    <definedName name="횡단보도수량" localSheetId="5">BlankMacro1</definedName>
    <definedName name="횡단보도수량">BlankMacro1</definedName>
    <definedName name="횡단보도수량집계" localSheetId="5">#REF!</definedName>
    <definedName name="횡단보도수량집계">#REF!</definedName>
    <definedName name="횡단외부연장" localSheetId="5">#REF!</definedName>
    <definedName name="횡단외부연장">#REF!</definedName>
    <definedName name="횡단외부포장" localSheetId="5">#REF!</definedName>
    <definedName name="횡단외부포장">#REF!</definedName>
    <definedName name="횡면단" localSheetId="5">#REF!</definedName>
    <definedName name="횡면단">#REF!</definedName>
    <definedName name="횡몰" localSheetId="5">#REF!</definedName>
    <definedName name="횡몰">#REF!</definedName>
    <definedName name="횡배" localSheetId="5">#REF!</definedName>
    <definedName name="횡배">#REF!</definedName>
    <definedName name="횡배450" localSheetId="5">#REF!</definedName>
    <definedName name="횡배450">#REF!</definedName>
    <definedName name="횡배600" localSheetId="5">#REF!</definedName>
    <definedName name="횡배600">#REF!</definedName>
    <definedName name="횡배단" localSheetId="5">#REF!</definedName>
    <definedName name="횡배단">#REF!</definedName>
    <definedName name="횡배단계" localSheetId="5">#REF!</definedName>
    <definedName name="횡배단계">#REF!</definedName>
    <definedName name="횡배수공집계" localSheetId="5">#REF!</definedName>
    <definedName name="횡배수공집계">#REF!</definedName>
    <definedName name="횡배수관" localSheetId="5">#REF!</definedName>
    <definedName name="횡배수관">#REF!</definedName>
    <definedName name="횡배수관공_개소별명세" localSheetId="5">#REF!</definedName>
    <definedName name="횡배수관공_개소별명세">#REF!</definedName>
    <definedName name="횡배수관공개소별명세" localSheetId="5">#REF!</definedName>
    <definedName name="횡배수관공개소별명세">#REF!</definedName>
    <definedName name="횡배수관공집계표" localSheetId="5">#REF!</definedName>
    <definedName name="횡배수관공집계표">#REF!</definedName>
    <definedName name="횡배수관구체_수량산출" localSheetId="5">#REF!</definedName>
    <definedName name="횡배수관구체_수량산출">#REF!</definedName>
    <definedName name="횡배수관구체단위수량산출" localSheetId="5">#REF!</definedName>
    <definedName name="횡배수관구체단위수량산출">#REF!</definedName>
    <definedName name="횡배수관구체수량산출" localSheetId="5">#REF!</definedName>
    <definedName name="횡배수관구체수량산출">#REF!</definedName>
    <definedName name="횡배수관구체토공단위수량산출" localSheetId="5">#REF!</definedName>
    <definedName name="횡배수관구체토공단위수량산출">#REF!</definedName>
    <definedName name="횡배수관구체토공단위수량산출제목" localSheetId="5">#REF!</definedName>
    <definedName name="횡배수관구체토공단위수량산출제목">#REF!</definedName>
    <definedName name="횡배수관기초" localSheetId="5">#REF!</definedName>
    <definedName name="횡배수관기초">#REF!</definedName>
    <definedName name="횡배수관날개벽_수량산출" localSheetId="5">#REF!</definedName>
    <definedName name="횡배수관날개벽_수량산출">#REF!</definedName>
    <definedName name="횡배수관날개벽단위수량산출" localSheetId="5">#REF!</definedName>
    <definedName name="횡배수관날개벽단위수량산출">#REF!</definedName>
    <definedName name="횡배수관날개벽수량산출" localSheetId="5">#REF!</definedName>
    <definedName name="횡배수관날개벽수량산출">#REF!</definedName>
    <definedName name="횡배수관날개벽연결차수벽" localSheetId="5">#REF!</definedName>
    <definedName name="횡배수관날개벽연결차수벽">#REF!</definedName>
    <definedName name="횡배수관연장" localSheetId="5">#REF!</definedName>
    <definedName name="횡배수관연장">#REF!</definedName>
    <definedName name="횡배수관연장산출" localSheetId="5">#REF!</definedName>
    <definedName name="횡배수관연장산출">#REF!</definedName>
    <definedName name="횡배수관재료집계" localSheetId="5">#REF!</definedName>
    <definedName name="횡배수관재료집계">#REF!</definedName>
    <definedName name="횡배수관차수벽_수량산출" localSheetId="5">#REF!</definedName>
    <definedName name="횡배수관차수벽_수량산출">#REF!</definedName>
    <definedName name="횡배수관차수벽수량산출" localSheetId="5">#REF!</definedName>
    <definedName name="횡배수관차수벽수량산출">#REF!</definedName>
    <definedName name="횡배수단위" localSheetId="5">#REF!</definedName>
    <definedName name="횡배수단위">#REF!</definedName>
    <definedName name="횡배수위치" localSheetId="5">#REF!</definedName>
    <definedName name="횡배수위치">#REF!</definedName>
    <definedName name="횡배수토공" localSheetId="5">#REF!</definedName>
    <definedName name="횡배수토공">#REF!</definedName>
    <definedName name="횡상공토" localSheetId="5">#REF!</definedName>
    <definedName name="횡상공토">#REF!</definedName>
    <definedName name="횡위치" localSheetId="5">#REF!</definedName>
    <definedName name="횡위치">#REF!</definedName>
    <definedName name="횡위치2" localSheetId="5">#REF!</definedName>
    <definedName name="횡위치2">#REF!</definedName>
    <definedName name="횡잔" localSheetId="5">#REF!</definedName>
    <definedName name="횡잔">#REF!</definedName>
    <definedName name="횡철" localSheetId="5">#REF!</definedName>
    <definedName name="횡철">#REF!</definedName>
    <definedName name="횡철1" localSheetId="5">#REF!</definedName>
    <definedName name="횡철1">#REF!</definedName>
    <definedName name="횡체공토" localSheetId="5">#REF!</definedName>
    <definedName name="횡체공토">#REF!</definedName>
    <definedName name="횡체공토1" localSheetId="5">#REF!</definedName>
    <definedName name="횡체공토1">#REF!</definedName>
    <definedName name="횡토압계수" localSheetId="5">#REF!</definedName>
    <definedName name="횡토압계수">#REF!</definedName>
    <definedName name="효구" localSheetId="5">Dlog_Show</definedName>
    <definedName name="효구">Dlog_Show</definedName>
    <definedName name="효자" localSheetId="5">Dlog_Show</definedName>
    <definedName name="효자">Dlog_Show</definedName>
    <definedName name="효자건설" localSheetId="5">Dlog_Show</definedName>
    <definedName name="효자건설">Dlog_Show</definedName>
    <definedName name="후" localSheetId="5">#REF!</definedName>
    <definedName name="후">#REF!</definedName>
    <definedName name="후다" localSheetId="5">#REF!</definedName>
    <definedName name="후다">#REF!</definedName>
    <definedName name="후라싱헷드" localSheetId="5">#REF!</definedName>
    <definedName name="후라싱헷드">#REF!</definedName>
    <definedName name="후렉시블" hidden="1">{"'자리배치도'!$AG$1:$CI$28"}</definedName>
    <definedName name="후렉시블전선관" localSheetId="5">#REF!</definedName>
    <definedName name="후렉시블전선관">#REF!</definedName>
    <definedName name="후박나무H4.0" localSheetId="5">#REF!</definedName>
    <definedName name="후박나무H4.0">#REF!</definedName>
    <definedName name="후사모멘트" localSheetId="5">#REF!</definedName>
    <definedName name="후사모멘트">#REF!</definedName>
    <definedName name="후피향나무H1.8" localSheetId="5">#REF!</definedName>
    <definedName name="후피향나무H1.8">#REF!</definedName>
    <definedName name="후활모멘트" localSheetId="5">#REF!</definedName>
    <definedName name="후활모멘트">#REF!</definedName>
    <definedName name="후활전단력" localSheetId="5">#REF!</definedName>
    <definedName name="후활전단력">#REF!</definedName>
    <definedName name="훅클램프" localSheetId="5">#REF!</definedName>
    <definedName name="훅클램프">#REF!</definedName>
    <definedName name="휀스" localSheetId="5">#REF!</definedName>
    <definedName name="휀스">#REF!</definedName>
    <definedName name="휀스스스" localSheetId="5">#REF!</definedName>
    <definedName name="휀스스스">#REF!</definedName>
    <definedName name="휀스위치" localSheetId="5">#REF!</definedName>
    <definedName name="휀스위치">#REF!</definedName>
    <definedName name="휘리릭" localSheetId="5">#REF!</definedName>
    <definedName name="휘리릭">#REF!</definedName>
    <definedName name="휘발류" localSheetId="5">#REF!</definedName>
    <definedName name="휘발류">#REF!</definedName>
    <definedName name="휘발유" localSheetId="5">#REF!</definedName>
    <definedName name="휘발유">#REF!</definedName>
    <definedName name="휴천수" hidden="1">{#N/A,#N/A,FALSE,"포장단가"}</definedName>
    <definedName name="흄" localSheetId="5">#REF!</definedName>
    <definedName name="흄">#REF!</definedName>
    <definedName name="흄_____관" localSheetId="5">#REF!</definedName>
    <definedName name="흄_____관">#REF!</definedName>
    <definedName name="흄1">#N/A</definedName>
    <definedName name="흄2">#N/A</definedName>
    <definedName name="흄가" localSheetId="5">#REF!</definedName>
    <definedName name="흄가">#REF!</definedName>
    <definedName name="흄관" localSheetId="5">#REF!</definedName>
    <definedName name="흄관">#REF!</definedName>
    <definedName name="흄관10" localSheetId="5">#REF!</definedName>
    <definedName name="흄관10">#REF!</definedName>
    <definedName name="흄관1000" localSheetId="5">#REF!</definedName>
    <definedName name="흄관1000">#REF!</definedName>
    <definedName name="흄관400" localSheetId="5">#REF!</definedName>
    <definedName name="흄관400">#REF!</definedName>
    <definedName name="흄관500" localSheetId="5">#REF!</definedName>
    <definedName name="흄관500">#REF!</definedName>
    <definedName name="흄관600" localSheetId="5">#REF!</definedName>
    <definedName name="흄관600">#REF!</definedName>
    <definedName name="흄관600집계" localSheetId="5">#REF!</definedName>
    <definedName name="흄관600집계">#REF!</definedName>
    <definedName name="흄관700" localSheetId="5">#REF!</definedName>
    <definedName name="흄관700">#REF!</definedName>
    <definedName name="흄관800" localSheetId="5">#REF!</definedName>
    <definedName name="흄관800">#REF!</definedName>
    <definedName name="흄관공" localSheetId="5" hidden="1">'[53]8.PILE  (돌출)'!#REF!</definedName>
    <definedName name="흄관공" hidden="1">'[53]8.PILE  (돌출)'!#REF!</definedName>
    <definedName name="흄관깨기" hidden="1">{#N/A,#N/A,FALSE,"포장1";#N/A,#N/A,FALSE,"포장1"}</definedName>
    <definedName name="흄관단위수량" localSheetId="5" hidden="1">#REF!</definedName>
    <definedName name="흄관단위수량" hidden="1">#REF!</definedName>
    <definedName name="흄관박스설치경비" localSheetId="5">#REF!</definedName>
    <definedName name="흄관박스설치경비">#REF!</definedName>
    <definedName name="흄관박스설치노무비" localSheetId="5">#REF!</definedName>
    <definedName name="흄관박스설치노무비">#REF!</definedName>
    <definedName name="흄관박스설치재료비" localSheetId="5">#REF!</definedName>
    <definedName name="흄관박스설치재료비">#REF!</definedName>
    <definedName name="흄관보호공..." localSheetId="5">#REF!</definedName>
    <definedName name="흄관보호공...">#REF!</definedName>
    <definedName name="흄관부설및접합" localSheetId="5">#REF!</definedName>
    <definedName name="흄관부설및접합">#REF!</definedName>
    <definedName name="흄관운반">#N/A</definedName>
    <definedName name="흄관운반1000경비" localSheetId="5">#REF!</definedName>
    <definedName name="흄관운반1000경비">#REF!</definedName>
    <definedName name="흄관운반1000계" localSheetId="5">#REF!</definedName>
    <definedName name="흄관운반1000계">#REF!</definedName>
    <definedName name="흄관운반1000노무비" localSheetId="5">#REF!</definedName>
    <definedName name="흄관운반1000노무비">#REF!</definedName>
    <definedName name="흄관운반1000재료비" localSheetId="5">#REF!</definedName>
    <definedName name="흄관운반1000재료비">#REF!</definedName>
    <definedName name="흄관운반1200경비" localSheetId="5">#REF!</definedName>
    <definedName name="흄관운반1200경비">#REF!</definedName>
    <definedName name="흄관운반1200계" localSheetId="5">#REF!</definedName>
    <definedName name="흄관운반1200계">#REF!</definedName>
    <definedName name="흄관운반1200노무비" localSheetId="5">#REF!</definedName>
    <definedName name="흄관운반1200노무비">#REF!</definedName>
    <definedName name="흄관운반1200재료비" localSheetId="5">#REF!</definedName>
    <definedName name="흄관운반1200재료비">#REF!</definedName>
    <definedName name="흄관운반1350경비" localSheetId="5">#REF!</definedName>
    <definedName name="흄관운반1350경비">#REF!</definedName>
    <definedName name="흄관운반1350계" localSheetId="5">#REF!</definedName>
    <definedName name="흄관운반1350계">#REF!</definedName>
    <definedName name="흄관운반1350노무비" localSheetId="5">#REF!</definedName>
    <definedName name="흄관운반1350노무비">#REF!</definedName>
    <definedName name="흄관운반1350재료비" localSheetId="5">#REF!</definedName>
    <definedName name="흄관운반1350재료비">#REF!</definedName>
    <definedName name="흄관운반1500경비" localSheetId="5">#REF!</definedName>
    <definedName name="흄관운반1500경비">#REF!</definedName>
    <definedName name="흄관운반1500계" localSheetId="5">#REF!</definedName>
    <definedName name="흄관운반1500계">#REF!</definedName>
    <definedName name="흄관운반1500노무비" localSheetId="5">#REF!</definedName>
    <definedName name="흄관운반1500노무비">#REF!</definedName>
    <definedName name="흄관운반1500재료비" localSheetId="5">#REF!</definedName>
    <definedName name="흄관운반1500재료비">#REF!</definedName>
    <definedName name="흄관운반250경비" localSheetId="5">#REF!</definedName>
    <definedName name="흄관운반250경비">#REF!</definedName>
    <definedName name="흄관운반250계" localSheetId="5">#REF!</definedName>
    <definedName name="흄관운반250계">#REF!</definedName>
    <definedName name="흄관운반250노무비" localSheetId="5">#REF!</definedName>
    <definedName name="흄관운반250노무비">#REF!</definedName>
    <definedName name="흄관운반250재료비" localSheetId="5">#REF!</definedName>
    <definedName name="흄관운반250재료비">#REF!</definedName>
    <definedName name="흄관운반300경비" localSheetId="5">#REF!</definedName>
    <definedName name="흄관운반300경비">#REF!</definedName>
    <definedName name="흄관운반300계" localSheetId="5">#REF!</definedName>
    <definedName name="흄관운반300계">#REF!</definedName>
    <definedName name="흄관운반300노무비" localSheetId="5">#REF!</definedName>
    <definedName name="흄관운반300노무비">#REF!</definedName>
    <definedName name="흄관운반300재료비" localSheetId="5">#REF!</definedName>
    <definedName name="흄관운반300재료비">#REF!</definedName>
    <definedName name="흄관운반350경비" localSheetId="5">#REF!</definedName>
    <definedName name="흄관운반350경비">#REF!</definedName>
    <definedName name="흄관운반350계" localSheetId="5">#REF!</definedName>
    <definedName name="흄관운반350계">#REF!</definedName>
    <definedName name="흄관운반350노무비" localSheetId="5">#REF!</definedName>
    <definedName name="흄관운반350노무비">#REF!</definedName>
    <definedName name="흄관운반350재료비" localSheetId="5">#REF!</definedName>
    <definedName name="흄관운반350재료비">#REF!</definedName>
    <definedName name="흄관운반450경비" localSheetId="5">#REF!</definedName>
    <definedName name="흄관운반450경비">#REF!</definedName>
    <definedName name="흄관운반450계" localSheetId="5">#REF!</definedName>
    <definedName name="흄관운반450계">#REF!</definedName>
    <definedName name="흄관운반450노무비" localSheetId="5">#REF!</definedName>
    <definedName name="흄관운반450노무비">#REF!</definedName>
    <definedName name="흄관운반450재료비" localSheetId="5">#REF!</definedName>
    <definedName name="흄관운반450재료비">#REF!</definedName>
    <definedName name="흄관운반600경비" localSheetId="5">#REF!</definedName>
    <definedName name="흄관운반600경비">#REF!</definedName>
    <definedName name="흄관운반600계" localSheetId="5">#REF!</definedName>
    <definedName name="흄관운반600계">#REF!</definedName>
    <definedName name="흄관운반600노무비" localSheetId="5">#REF!</definedName>
    <definedName name="흄관운반600노무비">#REF!</definedName>
    <definedName name="흄관운반600재료비" localSheetId="5">#REF!</definedName>
    <definedName name="흄관운반600재료비">#REF!</definedName>
    <definedName name="흄관운반700경비" localSheetId="5">#REF!</definedName>
    <definedName name="흄관운반700경비">#REF!</definedName>
    <definedName name="흄관운반700계" localSheetId="5">#REF!</definedName>
    <definedName name="흄관운반700계">#REF!</definedName>
    <definedName name="흄관운반700노무비" localSheetId="5">#REF!</definedName>
    <definedName name="흄관운반700노무비">#REF!</definedName>
    <definedName name="흄관운반700재료비" localSheetId="5">#REF!</definedName>
    <definedName name="흄관운반700재료비">#REF!</definedName>
    <definedName name="흄관운반800경비" localSheetId="5">#REF!</definedName>
    <definedName name="흄관운반800경비">#REF!</definedName>
    <definedName name="흄관운반800계" localSheetId="5">#REF!</definedName>
    <definedName name="흄관운반800계">#REF!</definedName>
    <definedName name="흄관운반800노무비" localSheetId="5">#REF!</definedName>
    <definedName name="흄관운반800노무비">#REF!</definedName>
    <definedName name="흄관운반800재료비" localSheetId="5">#REF!</definedName>
    <definedName name="흄관운반800재료비">#REF!</definedName>
    <definedName name="흄관운반900경비" localSheetId="5">#REF!</definedName>
    <definedName name="흄관운반900경비">#REF!</definedName>
    <definedName name="흄관운반900계" localSheetId="5">#REF!</definedName>
    <definedName name="흄관운반900계">#REF!</definedName>
    <definedName name="흄관운반900노무비" localSheetId="5">#REF!</definedName>
    <definedName name="흄관운반900노무비">#REF!</definedName>
    <definedName name="흄관운반900재료비" localSheetId="5">#REF!</definedName>
    <definedName name="흄관운반900재료비">#REF!</definedName>
    <definedName name="흄관운반운반비경비" localSheetId="5">#REF!</definedName>
    <definedName name="흄관운반운반비경비">#REF!</definedName>
    <definedName name="흄관운반운반비재료비" localSheetId="5">#REF!</definedName>
    <definedName name="흄관운반운반비재료비">#REF!</definedName>
    <definedName name="흄관운반하차비노무비" localSheetId="5">#REF!</definedName>
    <definedName name="흄관운반하차비노무비">#REF!</definedName>
    <definedName name="흄관이여" localSheetId="5">#REF!</definedName>
    <definedName name="흄관이여">#REF!</definedName>
    <definedName name="흄관집계" localSheetId="5">#REF!</definedName>
    <definedName name="흄관집계">#REF!</definedName>
    <definedName name="흉벽1" localSheetId="5">#REF!</definedName>
    <definedName name="흉벽1">#REF!</definedName>
    <definedName name="흉벽높이" localSheetId="5">#REF!</definedName>
    <definedName name="흉벽높이">#REF!</definedName>
    <definedName name="흐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흘" hidden="1">{#N/A,#N/A,FALSE,"2~8번"}</definedName>
    <definedName name="흙_운_반___토_사__불도저_19_Ton__㎥당" localSheetId="5">#REF!</definedName>
    <definedName name="흙_운_반___토_사__불도저_19_Ton__㎥당">#REF!</definedName>
    <definedName name="흙깍기부집수정" localSheetId="5">BlankMacro1</definedName>
    <definedName name="흙깍기부집수정">BlankMacro1</definedName>
    <definedName name="흙깍기부집수정설치현황" localSheetId="5">BlankMacro1</definedName>
    <definedName name="흙깍기부집수정설치현황">BlankMacro1</definedName>
    <definedName name="흙막이및토공사견적대비표">[0]!흙막이및토공사견적대비표</definedName>
    <definedName name="흙쌓기_및_다짐__노___상" localSheetId="5">#REF!</definedName>
    <definedName name="흙쌓기_및_다짐__노___상">#REF!</definedName>
    <definedName name="흙쌓기_및_다짐__노___체" localSheetId="5">#REF!</definedName>
    <definedName name="흙쌓기_및_다짐__노___체">#REF!</definedName>
    <definedName name="흠" localSheetId="5">#REF!</definedName>
    <definedName name="흠">#REF!</definedName>
    <definedName name="흠냐.." hidden="1">{#N/A,#N/A,FALSE,"운반시간"}</definedName>
    <definedName name="희동" hidden="1">{#N/A,#N/A,FALSE,"혼합골재"}</definedName>
    <definedName name="희선" localSheetId="5">#REF!,#REF!,#REF!,#REF!,#REF!,#REF!,#REF!,#REF!,#REF!,#REF!,#REF!,#REF!,#REF!,#REF!,#REF!,#REF!,#REF!,#REF!,#REF!</definedName>
    <definedName name="희선">#REF!,#REF!,#REF!,#REF!,#REF!,#REF!,#REF!,#REF!,#REF!,#REF!,#REF!,#REF!,#REF!,#REF!,#REF!,#REF!,#REF!,#REF!,#REF!</definedName>
    <definedName name="희성" hidden="1">{#N/A,#N/A,FALSE,"명세표"}</definedName>
    <definedName name="히" localSheetId="5">#REF!</definedName>
    <definedName name="히">#REF!</definedName>
    <definedName name="히노" localSheetId="5">#REF!</definedName>
    <definedName name="히노">#REF!</definedName>
    <definedName name="히말라야시다6노무" localSheetId="5">#REF!</definedName>
    <definedName name="히말라야시다6노무">#REF!</definedName>
    <definedName name="히말라야시다6재료" localSheetId="5">#REF!</definedName>
    <definedName name="히말라야시다6재료">#REF!</definedName>
    <definedName name="히말라야시다8노무" localSheetId="5">#REF!</definedName>
    <definedName name="히말라야시다8노무">#REF!</definedName>
    <definedName name="히말라야시다8재료" localSheetId="5">#REF!</definedName>
    <definedName name="히말라야시다8재료">#REF!</definedName>
    <definedName name="히재" localSheetId="5">#REF!</definedName>
    <definedName name="히재">#REF!</definedName>
    <definedName name="히팅케이블" localSheetId="5">#REF!</definedName>
    <definedName name="히팅케이블">#REF!</definedName>
    <definedName name="히ㅏㅓㅏㅚㅏ" localSheetId="5">#REF!</definedName>
    <definedName name="히ㅏㅓㅏㅚㅏ">#REF!</definedName>
    <definedName name="히ㅏㅓㅣㅏㅓㅚㅏ" hidden="1">{#N/A,#N/A,FALSE,"구조1"}</definedName>
    <definedName name="ㅏ" hidden="1">{#N/A,#N/A,FALSE,"운반시간"}</definedName>
    <definedName name="ㅏ_1" hidden="1">{#N/A,#N/A,FALSE,"운반시간"}</definedName>
    <definedName name="ㅏ271" localSheetId="5">#REF!</definedName>
    <definedName name="ㅏ271">#REF!</definedName>
    <definedName name="ㅏ44" localSheetId="5">#REF!</definedName>
    <definedName name="ㅏ44">#REF!</definedName>
    <definedName name="ㅏ576" localSheetId="5">#REF!</definedName>
    <definedName name="ㅏ576">#REF!</definedName>
    <definedName name="ㅏK32" localSheetId="5">#REF!</definedName>
    <definedName name="ㅏK32">#REF!</definedName>
    <definedName name="ㅏㄱㄱㄱㄱㄱㄱㄱㄱㄱㄱ" localSheetId="5">BLCH</definedName>
    <definedName name="ㅏㄱㄱㄱㄱㄱㄱㄱㄱㄱㄱ">BLCH</definedName>
    <definedName name="ㅏ갇" hidden="1">{#N/A,#N/A,FALSE,"표지목차"}</definedName>
    <definedName name="ㅏㄴ" localSheetId="5">#REF!</definedName>
    <definedName name="ㅏㄴ">#REF!</definedName>
    <definedName name="ㅏ로ㅗ" localSheetId="5">BlankMacro1</definedName>
    <definedName name="ㅏ로ㅗ">BlankMacro1</definedName>
    <definedName name="ㅏㅀㄴㅇ라ㅣㅎ" localSheetId="5">#REF!</definedName>
    <definedName name="ㅏㅀㄴㅇ라ㅣㅎ">#REF!</definedName>
    <definedName name="ㅏㅇㄹ너ㅑ" localSheetId="5">#REF!</definedName>
    <definedName name="ㅏㅇㄹ너ㅑ">#REF!</definedName>
    <definedName name="ㅏ아히ㅏ도나ㅣㅏㅇㅎ"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ㅏ얼ㄷㅈㅂ레ㅐㄷ낼ㅇㄴ맬어라ㅓㅍ차ㅡㅜㅌ츠품ㅇ넙ㅈ댜갲ㄱ댐ㄴ레베대게배ㅕㄹㅇ려ㅑㅁㄿ처ㅗ첱커" hidden="1">{#N/A,#N/A,FALSE,"혼합골재"}</definedName>
    <definedName name="ㅏㅈ" localSheetId="5">#REF!</definedName>
    <definedName name="ㅏㅈ">#REF!</definedName>
    <definedName name="ㅏ커" localSheetId="5">#REF!</definedName>
    <definedName name="ㅏ커">#REF!</definedName>
    <definedName name="ㅏㅎ" localSheetId="5">#REF!</definedName>
    <definedName name="ㅏㅎ">#REF!</definedName>
    <definedName name="ㅏ하ㅕ" localSheetId="5">#REF!</definedName>
    <definedName name="ㅏ하ㅕ">#REF!</definedName>
    <definedName name="ㅏ허화" hidden="1">{#N/A,#N/A,FALSE,"골재소요량";#N/A,#N/A,FALSE,"골재소요량"}</definedName>
    <definedName name="ㅏㅏ" localSheetId="5">#REF!</definedName>
    <definedName name="ㅏㅏ">#REF!</definedName>
    <definedName name="ㅏㅏㅇ라너" localSheetId="5">#REF!</definedName>
    <definedName name="ㅏㅏㅇ라너">#REF!</definedName>
    <definedName name="ㅏㅏ오히민ㅇ" hidden="1">{#N/A,#N/A,FALSE,"조골재"}</definedName>
    <definedName name="ㅏㅏㅏ" hidden="1">{#N/A,#N/A,FALSE,"명세표"}</definedName>
    <definedName name="ㅏㅏㅏ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ㅇㄴ" hidden="1">{#N/A,#N/A,FALSE,"조골재"}</definedName>
    <definedName name="ㅏㅏㅏㅏ" localSheetId="5">#REF!</definedName>
    <definedName name="ㅏㅏㅏㅏ">#REF!</definedName>
    <definedName name="ㅏㅏㅏㅏㅏ" localSheetId="5">#REF!</definedName>
    <definedName name="ㅏㅏㅏㅏㅏ">#REF!</definedName>
    <definedName name="ㅏㅏㅗ하나ㅣㅣㅏ츠" hidden="1">{#N/A,#N/A,FALSE,"조골재"}</definedName>
    <definedName name="ㅏㅏ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ㅣ히ㅏㅏㅇ" hidden="1">{#N/A,#N/A,FALSE,"조골재"}</definedName>
    <definedName name="ㅏㅓ" hidden="1">{#N/A,#N/A,FALSE,"골재소요량";#N/A,#N/A,FALSE,"골재소요량"}</definedName>
    <definedName name="ㅏㅓ화호" hidden="1">{#N/A,#N/A,FALSE,"단가표지"}</definedName>
    <definedName name="ㅏㅓㅏ" hidden="1">{#N/A,#N/A,FALSE,"단가표지"}</definedName>
    <definedName name="ㅏㅓㅏㅓ" hidden="1">{#N/A,#N/A,FALSE,"2~8번"}</definedName>
    <definedName name="ㅏㅓㅓㅎㅎ" localSheetId="5">#REF!</definedName>
    <definedName name="ㅏㅓㅓㅎㅎ">#REF!</definedName>
    <definedName name="ㅏㅓㅗ라" hidden="1">{#N/A,#N/A,FALSE,"골재소요량";#N/A,#N/A,FALSE,"골재소요량"}</definedName>
    <definedName name="ㅏㅓㅗㅎ" hidden="1">{#N/A,#N/A,FALSE,"운반시간"}</definedName>
    <definedName name="ㅏㅓㅗㅓ" hidden="1">{#N/A,#N/A,FALSE,"운반시간"}</definedName>
    <definedName name="ㅏㅓㅘ허호" hidden="1">{#N/A,#N/A,FALSE,"단가표지"}</definedName>
    <definedName name="ㅏㅓㅣ하ㅓㄴ" hidden="1">{#N/A,#N/A,FALSE,"조골재"}</definedName>
    <definedName name="ㅏㅓㅣㅏㅓㅣ" hidden="1">{#N/A,#N/A,FALSE,"부대2"}</definedName>
    <definedName name="ㅏㅕ라ㅕ" hidden="1">[15]Sheet14!$Q$48:$AT$48</definedName>
    <definedName name="ㅏㅕㅑㅕ8" localSheetId="5">BLCH</definedName>
    <definedName name="ㅏㅕㅑㅕ8">BLCH</definedName>
    <definedName name="ㅏㅕㅛㅏ" hidden="1">{#N/A,#N/A,FALSE,"구조1"}</definedName>
    <definedName name="ㅏㅕㅛㅏ.ㅏㅣ." hidden="1">{#N/A,#N/A,FALSE,"신청통보";#N/A,#N/A,FALSE,"기성확인서";#N/A,#N/A,FALSE,"기성내역서"}</definedName>
    <definedName name="ㅏㅕㅛㅏㄱㄹㅇ" hidden="1">'[43]N賃率-職'!$I$5:$I$30</definedName>
    <definedName name="ㅏㅗ" localSheetId="5">[11]!BlankMacro1</definedName>
    <definedName name="ㅏㅗ">[11]!BlankMacro1</definedName>
    <definedName name="ㅏㅗㅓㅏ화호" hidden="1">{#N/A,#N/A,FALSE,"표지목차"}</definedName>
    <definedName name="ㅏㅜ" localSheetId="5">#REF!</definedName>
    <definedName name="ㅏㅜ">#REF!</definedName>
    <definedName name="ㅏㅡㅅ덙럱커ㅗ" hidden="1">{#N/A,#N/A,FALSE,"운반시간"}</definedName>
    <definedName name="ㅏㅢ" localSheetId="5">[11]!BlankMacro1</definedName>
    <definedName name="ㅏㅢ">[11]!BlankMacro1</definedName>
    <definedName name="ㅏㅣㅇ널" localSheetId="5">#REF!</definedName>
    <definedName name="ㅏㅣㅇ널">#REF!</definedName>
    <definedName name="ㅏㅣㅏㅓㅣ">#N/A</definedName>
    <definedName name="ㅏㅣㅗㄹ" localSheetId="5">#REF!</definedName>
    <definedName name="ㅏㅣㅗㄹ">#REF!</definedName>
    <definedName name="ㅐ" localSheetId="5">#REF!</definedName>
    <definedName name="ㅐ">#REF!</definedName>
    <definedName name="ㅐ1" localSheetId="5">#REF!</definedName>
    <definedName name="ㅐ1">#REF!</definedName>
    <definedName name="ㅐ26" localSheetId="5">#REF!</definedName>
    <definedName name="ㅐ26">#REF!</definedName>
    <definedName name="ㅐ3" localSheetId="5">#REF!</definedName>
    <definedName name="ㅐ3">#REF!</definedName>
    <definedName name="ㅐ520" localSheetId="5">#REF!</definedName>
    <definedName name="ㅐ520">#REF!</definedName>
    <definedName name="ㅐ55" localSheetId="5">#REF!</definedName>
    <definedName name="ㅐ55">#REF!</definedName>
    <definedName name="ㅐㅏ" localSheetId="5">[11]!BlankMacro1</definedName>
    <definedName name="ㅐㅏ">[11]!BlankMacro1</definedName>
    <definedName name="ㅐㅏㅣㅐ8ㅣ료ㅛㅓ" hidden="1">{#N/A,#N/A,FALSE,"도급대비시행율";#N/A,#N/A,FALSE,"결의서";#N/A,#N/A,FALSE,"내역서";#N/A,#N/A,FALSE,"도급예상"}</definedName>
    <definedName name="ㅐㅐ" localSheetId="5">#REF!</definedName>
    <definedName name="ㅐㅐ">#REF!</definedName>
    <definedName name="ㅐㅐㅐ" localSheetId="5">#REF!</definedName>
    <definedName name="ㅐㅐㅐ">#REF!</definedName>
    <definedName name="ㅐㅐㅐㅐ" localSheetId="5">BlankMacro1</definedName>
    <definedName name="ㅐㅐㅐㅐ">BlankMacro1</definedName>
    <definedName name="ㅐㅐㅣ" localSheetId="5">#REF!</definedName>
    <definedName name="ㅐㅐㅣ">#REF!</definedName>
    <definedName name="ㅐㅑㅕㅐㅕㅑ" localSheetId="5">#REF!</definedName>
    <definedName name="ㅐㅑㅕㅐㅕㅑ">#REF!</definedName>
    <definedName name="ㅐㅔ0" hidden="1">{#N/A,#N/A,TRUE,"총괄"}</definedName>
    <definedName name="ㅐㅕㅐㅕㅐㅕㅑㅐ" localSheetId="5">#REF!</definedName>
    <definedName name="ㅐㅕㅐㅕㅐㅕㅑㅐ">#REF!</definedName>
    <definedName name="ㅐㅕㅐㅕㅐㅕㅛㅐ" localSheetId="5">#REF!</definedName>
    <definedName name="ㅐㅕㅐㅕㅐㅕㅛㅐ">#REF!</definedName>
    <definedName name="ㅐㅕㅑㅐㅕㅐㅕㅑㅐ" localSheetId="5">#REF!</definedName>
    <definedName name="ㅐㅕㅑㅐㅕㅐㅕㅑㅐ">#REF!</definedName>
    <definedName name="ㅐㅗㅅ" localSheetId="5">#REF!</definedName>
    <definedName name="ㅐㅗㅅ">#REF!</definedName>
    <definedName name="ㅐㅣㅡ">#N/A</definedName>
    <definedName name="ㅑ" hidden="1">{#N/A,#N/A,FALSE,"조골재"}</definedName>
    <definedName name="ㅑ_1" hidden="1">{#N/A,#N/A,FALSE,"조골재"}</definedName>
    <definedName name="ㅑ110" localSheetId="5">#REF!</definedName>
    <definedName name="ㅑ110">#REF!</definedName>
    <definedName name="ㅑ1262" localSheetId="5">#REF!</definedName>
    <definedName name="ㅑ1262">#REF!</definedName>
    <definedName name="ㅑ러ㅑ" localSheetId="5">#REF!</definedName>
    <definedName name="ㅑ러ㅑ">#REF!</definedName>
    <definedName name="ㅑㅅ" localSheetId="5">#REF!</definedName>
    <definedName name="ㅑㅅ">#REF!</definedName>
    <definedName name="ㅑㅏ" localSheetId="5">#REF!</definedName>
    <definedName name="ㅑㅏ">#REF!</definedName>
    <definedName name="ㅑㅏㅏ" localSheetId="5">#REF!</definedName>
    <definedName name="ㅑㅏㅏ">#REF!</definedName>
    <definedName name="ㅑㅏㅏㅏ" localSheetId="5">#REF!</definedName>
    <definedName name="ㅑㅏㅏㅏ">#REF!</definedName>
    <definedName name="ㅑㅏㅑ" hidden="1">{#N/A,#N/A,FALSE,"속도"}</definedName>
    <definedName name="ㅑㅐㅏㅓ" localSheetId="5">#REF!</definedName>
    <definedName name="ㅑㅐㅏㅓ">#REF!</definedName>
    <definedName name="ㅑㅐㅔㅐㅔ">#N/A</definedName>
    <definedName name="ㅑㅑ" localSheetId="5">#REF!</definedName>
    <definedName name="ㅑㅑ">#REF!</definedName>
    <definedName name="ㅑㅑㅏ" localSheetId="5">#REF!</definedName>
    <definedName name="ㅑㅑㅏ">#REF!</definedName>
    <definedName name="ㅑㅑㅑ" localSheetId="5">BlankMacro1</definedName>
    <definedName name="ㅑㅑㅑ">BlankMacro1</definedName>
    <definedName name="ㅑㅑㅑㅏ" localSheetId="5">#REF!</definedName>
    <definedName name="ㅑㅑㅑㅏ">#REF!</definedName>
    <definedName name="ㅑㅑㅑㅑ" localSheetId="5">#REF!</definedName>
    <definedName name="ㅑㅑㅑㅑ">#REF!</definedName>
    <definedName name="ㅑㅑㅑㅑㅑ" hidden="1">{"'용역비'!$A$4:$C$8"}</definedName>
    <definedName name="ㅑㅑㅑㅑㅑㅑ" hidden="1">{"'용역비'!$A$4:$C$8"}</definedName>
    <definedName name="ㅑㅕㅑ" hidden="1">{#N/A,#N/A,FALSE,"전력간선"}</definedName>
    <definedName name="ㅑㅕㅕ" hidden="1">{"'용역비'!$A$4:$C$8"}</definedName>
    <definedName name="ㅑㅕㅕㅕ"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ㅑㅕㅛ" localSheetId="5">#REF!</definedName>
    <definedName name="ㅑㅕㅛ">#REF!</definedName>
    <definedName name="ㅓ" localSheetId="5">#REF!</definedName>
    <definedName name="ㅓ">#REF!</definedName>
    <definedName name="ㅓ102" localSheetId="5">#REF!</definedName>
    <definedName name="ㅓ102">#REF!</definedName>
    <definedName name="ㅓ1514" localSheetId="5">#REF!</definedName>
    <definedName name="ㅓ1514">#REF!</definedName>
    <definedName name="ㅓ16" localSheetId="5">#REF!</definedName>
    <definedName name="ㅓ16">#REF!</definedName>
    <definedName name="ㅓ192" localSheetId="5">#REF!</definedName>
    <definedName name="ㅓ192">#REF!</definedName>
    <definedName name="ㅓ22" localSheetId="5">#REF!</definedName>
    <definedName name="ㅓ22">#REF!</definedName>
    <definedName name="ㅓ39" localSheetId="5">#REF!</definedName>
    <definedName name="ㅓ39">#REF!</definedName>
    <definedName name="ㅓ7" hidden="1">{#N/A,#N/A,FALSE,"단가표지"}</definedName>
    <definedName name="ㅓ7_1" hidden="1">{#N/A,#N/A,FALSE,"단가표지"}</definedName>
    <definedName name="ㅓ7ㅏㅑㅏ겨ㅛㅓㅛ"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ㅓ8" localSheetId="5">#REF!</definedName>
    <definedName name="ㅓ8">#REF!</definedName>
    <definedName name="ㅓ88" localSheetId="5">#REF!</definedName>
    <definedName name="ㅓ88">#REF!</definedName>
    <definedName name="ㅓ9" localSheetId="5">#REF!</definedName>
    <definedName name="ㅓ9">#REF!</definedName>
    <definedName name="ㅓㄴㄱ" localSheetId="5" hidden="1">#REF!</definedName>
    <definedName name="ㅓㄴㄱ" hidden="1">#REF!</definedName>
    <definedName name="ㅓㄴㅇ러" hidden="1">{#N/A,#N/A,FALSE,"골재소요량";#N/A,#N/A,FALSE,"골재소요량"}</definedName>
    <definedName name="ㅓㄴㅇㅅㄱ" hidden="1">{#N/A,#N/A,FALSE,"배수2"}</definedName>
    <definedName name="ㅓ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ㄵㅅ넞ㄴ" hidden="1">{#N/A,#N/A,FALSE,"혼합골재"}</definedName>
    <definedName name="ㅓ덪ㄴ러" hidden="1">{#N/A,#N/A,FALSE,"운반시간"}</definedName>
    <definedName name="ㅓ롤" hidden="1">{#N/A,#N/A,FALSE,"골재소요량";#N/A,#N/A,FALSE,"골재소요량"}</definedName>
    <definedName name="ㅓㅇㄴ" hidden="1">{#N/A,#N/A,FALSE,"단가표지"}</definedName>
    <definedName name="ㅓㅇ런" localSheetId="5" hidden="1">#REF!</definedName>
    <definedName name="ㅓㅇ런" hidden="1">#REF!</definedName>
    <definedName name="ㅓㅇ호ㅓㅇ호ㅓㅇ허" hidden="1">{#N/A,#N/A,FALSE,"표지목차"}</definedName>
    <definedName name="ㅓㅈ너ㅗㄱㅈ" hidden="1">{#N/A,#N/A,FALSE,"포장2"}</definedName>
    <definedName name="ㅓㅈ넌젖" hidden="1">{#N/A,#N/A,FALSE,"포장1";#N/A,#N/A,FALSE,"포장1"}</definedName>
    <definedName name="ㅓㅈㄵㅅ겆ㄱ" hidden="1">{#N/A,#N/A,FALSE,"2~8번"}</definedName>
    <definedName name="ㅓ저넞ㄴㄱㄱㅈㅁ" hidden="1">{#N/A,#N/A,FALSE,"부대2"}</definedName>
    <definedName name="ㅓ저ㅏㅅ젖거" hidden="1">{#N/A,#N/A,FALSE,"이정표"}</definedName>
    <definedName name="ㅓㅎ" hidden="1">{#N/A,#N/A,FALSE,"포장2"}</definedName>
    <definedName name="ㅓㅎ렁홍" hidden="1">{#N/A,#N/A,FALSE,"혼합골재"}</definedName>
    <definedName name="ㅓㅎ로ㅗㄴ" hidden="1">{#N/A,#N/A,FALSE,"단가표지"}</definedName>
    <definedName name="ㅓㅎㅇㅎ" hidden="1">{#N/A,#N/A,FALSE,"운반시간"}</definedName>
    <definedName name="ㅓㅎㅎㅎ" localSheetId="5">BlankMacro1</definedName>
    <definedName name="ㅓㅎㅎㅎ">BlankMacro1</definedName>
    <definedName name="ㅓ호" hidden="1">{#N/A,#N/A,FALSE,"집계";#N/A,#N/A,FALSE,"표지";#N/A,#N/A,FALSE,"터빈집계";#N/A,#N/A,FALSE,"터빈내역";#N/A,#N/A,FALSE,"주제어집계";#N/A,#N/A,FALSE,"주제어내역";#N/A,#N/A,FALSE,"보일러집계";#N/A,#N/A,FALSE,"보일러내역"}</definedName>
    <definedName name="ㅓ호ㅓ" hidden="1">{#N/A,#N/A,FALSE,"표지목차"}</definedName>
    <definedName name="ㅓ호ㅓㅗㄹ" hidden="1">{#N/A,#N/A,FALSE,"단가표지"}</definedName>
    <definedName name="ㅓㅏ" hidden="1">{#N/A,#N/A,FALSE,"골재소요량";#N/A,#N/A,FALSE,"골재소요량"}</definedName>
    <definedName name="ㅓㅏㄹ" localSheetId="5">#REF!</definedName>
    <definedName name="ㅓㅏㄹ">#REF!</definedName>
    <definedName name="ㅓㅏㅈ넌저" hidden="1">{#N/A,#N/A,FALSE,"혼합골재"}</definedName>
    <definedName name="ㅓㅏ호" hidden="1">{#N/A,#N/A,FALSE,"단가표지"}</definedName>
    <definedName name="ㅓㅏ호ㅓ" hidden="1">{#N/A,#N/A,FALSE,"단가표지"}</definedName>
    <definedName name="ㅓㅏㅏㅣ" localSheetId="5">BLCH</definedName>
    <definedName name="ㅓㅏㅏㅣ">BLCH</definedName>
    <definedName name="ㅓㅏㅓ" hidden="1">{#N/A,#N/A,FALSE,"조골재"}</definedName>
    <definedName name="ㅓㅏㅓㄷ서" hidden="1">{#N/A,#N/A,FALSE,"구조1"}</definedName>
    <definedName name="ㅓㅏㅗ하ㅗㅓㅎ" hidden="1">{#N/A,#N/A,FALSE,"혼합골재"}</definedName>
    <definedName name="ㅓㅏㅣ" hidden="1">{#N/A,#N/A,FALSE,"운반시간"}</definedName>
    <definedName name="ㅓㅏㅣㅓㅣㅓ" hidden="1">{#N/A,#N/A,FALSE,"혼합골재"}</definedName>
    <definedName name="ㅓㅓ" localSheetId="5">BlankMacro1</definedName>
    <definedName name="ㅓㅓ">BlankMacro1</definedName>
    <definedName name="ㅓㅓㅎㄹ">#N/A</definedName>
    <definedName name="ㅓㅓㅏ니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ㅓ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ㅓ" localSheetId="5">#REF!</definedName>
    <definedName name="ㅓㅓㅓㅓ">#REF!</definedName>
    <definedName name="ㅓㅓㅓㅓㅓㅓ" localSheetId="5">BlankMacro1</definedName>
    <definedName name="ㅓㅓㅓㅓㅓㅓ">BlankMacro1</definedName>
    <definedName name="ㅓㅓㅓㅓㅓㅓㅓ" localSheetId="5">[11]!BlankMacro1</definedName>
    <definedName name="ㅓㅓㅓㅓㅓㅓㅓ">[11]!BlankMacro1</definedName>
    <definedName name="ㅓㅓㅗ" hidden="1">{#N/A,#N/A,FALSE,"조골재"}</definedName>
    <definedName name="ㅓㅗ" hidden="1">{#N/A,"수불부",FALSE,"사급자재수불서";#N/A,"수불부",FALSE,"사급자재수불서"}</definedName>
    <definedName name="ㅓㅗㅅㄹ" hidden="1">{#N/A,#N/A,FALSE,"조골재"}</definedName>
    <definedName name="ㅓㅗ엉ㄴㅁㄴ"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ㅓㅗㅎㄹ" hidden="1">{#N/A,#N/A,FALSE,"조골재"}</definedName>
    <definedName name="ㅓㅗㅎ러ㅗㅎ러" hidden="1">{#N/A,#N/A,FALSE,"혼합골재"}</definedName>
    <definedName name="ㅓㅗㅎ러ㅗ호ㅓ" hidden="1">{#N/A,#N/A,FALSE,"단가표지"}</definedName>
    <definedName name="ㅓㅗ하" localSheetId="5">BLCH</definedName>
    <definedName name="ㅓㅗ하">BLCH</definedName>
    <definedName name="ㅓㅗ허" hidden="1">{#N/A,#N/A,FALSE,"조골재"}</definedName>
    <definedName name="ㅓㅗ허ㅗㄹ" hidden="1">{#N/A,#N/A,FALSE,"운반시간"}</definedName>
    <definedName name="ㅓㅗ허ㅗㅎㄹ" hidden="1">{#N/A,#N/A,FALSE,"골재소요량";#N/A,#N/A,FALSE,"골재소요량"}</definedName>
    <definedName name="ㅓㅗ허ㅗㅎ러" hidden="1">{#N/A,#N/A,FALSE,"운반시간"}</definedName>
    <definedName name="ㅓㅗ헝홍허" hidden="1">{#N/A,#N/A,FALSE,"골재소요량";#N/A,#N/A,FALSE,"골재소요량"}</definedName>
    <definedName name="ㅓㅗ헣ㄹ" hidden="1">{#N/A,#N/A,FALSE,"단가표지"}</definedName>
    <definedName name="ㅓㅗ헣러" hidden="1">{#N/A,#N/A,FALSE,"단가표지"}</definedName>
    <definedName name="ㅓㅗ헣로ㅓ" hidden="1">{#N/A,#N/A,FALSE,"조골재"}</definedName>
    <definedName name="ㅓㅗ헣호ㅓ" hidden="1">{#N/A,#N/A,FALSE,"조골재"}</definedName>
    <definedName name="ㅓㅗ호" hidden="1">{#N/A,#N/A,FALSE,"단가표지"}</definedName>
    <definedName name="ㅓㅗ호ㅓㅗ" hidden="1">{#N/A,#N/A,FALSE,"2~8번"}</definedName>
    <definedName name="ㅓㅗㅓ" hidden="1">{#N/A,#N/A,FALSE,"2~8번"}</definedName>
    <definedName name="ㅓㅗㅗ" hidden="1">{#N/A,#N/A,FALSE,"단가표지"}</definedName>
    <definedName name="ㅓㅗㅗㅎㅎㄹㅇㅎㅀㅀㄹ" localSheetId="5">#REF!</definedName>
    <definedName name="ㅓㅗㅗㅎㅎㄹㅇㅎㅀㅀㄹ">#REF!</definedName>
    <definedName name="ㅓㅗㅗㅗ" hidden="1">{#N/A,#N/A,FALSE,"골재소요량";#N/A,#N/A,FALSE,"골재소요량"}</definedName>
    <definedName name="ㅓㅗㅛ" localSheetId="5">BlankMacro1</definedName>
    <definedName name="ㅓㅗㅛ">BlankMacro1</definedName>
    <definedName name="ㅓㅚㅏㅓㅚ" localSheetId="5">#REF!</definedName>
    <definedName name="ㅓㅚㅏㅓㅚ">#REF!</definedName>
    <definedName name="ㅓㅛ" hidden="1">{#N/A,#N/A,FALSE,"부대2"}</definedName>
    <definedName name="ㅓㅛㅕ" hidden="1">{#N/A,#N/A,FALSE,"단가표지"}</definedName>
    <definedName name="ㅓㅜㅡ">#N/A</definedName>
    <definedName name="ㅓㅣ" localSheetId="5">#REF!</definedName>
    <definedName name="ㅓㅣ">#REF!</definedName>
    <definedName name="ㅔ" localSheetId="5">BlankMacro1</definedName>
    <definedName name="ㅔ">BlankMacro1</definedName>
    <definedName name="ㅔ." localSheetId="5">BlankMacro1</definedName>
    <definedName name="ㅔ.">BlankMacro1</definedName>
    <definedName name="ㅔ1" localSheetId="5">#REF!</definedName>
    <definedName name="ㅔ1">#REF!</definedName>
    <definedName name="ㅔ154" localSheetId="5">#REF!</definedName>
    <definedName name="ㅔ154">#REF!</definedName>
    <definedName name="ㅔ1635" localSheetId="5">#REF!</definedName>
    <definedName name="ㅔ1635">#REF!</definedName>
    <definedName name="ㅔ3" hidden="1">{#N/A,#N/A,FALSE,"배수1"}</definedName>
    <definedName name="ㅔㄱㅊㄹㄹ" localSheetId="5">#REF!</definedName>
    <definedName name="ㅔㄱㅊㄹㄹ">#REF!</definedName>
    <definedName name="ㅔ갸ㅜㅅ_샤싣ㄴ" localSheetId="5">#REF!</definedName>
    <definedName name="ㅔ갸ㅜㅅ_샤싣ㄴ">#REF!</definedName>
    <definedName name="ㅔ디ㅓㅏ라ㅣㅓㅏㅣㅓ미" hidden="1">{#N/A,#N/A,FALSE,"조골재"}</definedName>
    <definedName name="ㅔㅐ" localSheetId="5" hidden="1">#REF!</definedName>
    <definedName name="ㅔㅐ" hidden="1">#REF!</definedName>
    <definedName name="ㅔㅐㅑㅕ" localSheetId="5">BlankMacro1</definedName>
    <definedName name="ㅔㅐㅑㅕ">BlankMacro1</definedName>
    <definedName name="ㅔㅐㅔ" hidden="1">{#N/A,"수불부",FALSE,"사급자재수불서";#N/A,"수불부",FALSE,"사급자재수불서"}</definedName>
    <definedName name="ㅔㅔ" localSheetId="5" hidden="1">#REF!</definedName>
    <definedName name="ㅔㅔ" hidden="1">#REF!</definedName>
    <definedName name="ㅔㅔㅔ" localSheetId="5">#REF!</definedName>
    <definedName name="ㅔㅔㅔ">#REF!</definedName>
    <definedName name="ㅔㅔㅔㅔ" hidden="1">{#N/A,#N/A,FALSE,"Sheet1"}</definedName>
    <definedName name="ㅔㅔㅔㅔㅔㅔㅔㅔㅔㅔㅔㅔㅔ" localSheetId="5">#REF!</definedName>
    <definedName name="ㅔㅔㅔㅔㅔㅔㅔㅔㅔㅔㅔㅔㅔ">#REF!</definedName>
    <definedName name="ㅔㅣ" hidden="1">{"'용역비'!$A$4:$C$8"}</definedName>
    <definedName name="ㅕ" localSheetId="5">BlankMacro1</definedName>
    <definedName name="ㅕ">BlankMacro1</definedName>
    <definedName name="ㅕ422" localSheetId="5">#REF!</definedName>
    <definedName name="ㅕ422">#REF!</definedName>
    <definedName name="ㅕ50" localSheetId="5">#REF!</definedName>
    <definedName name="ㅕ50">#REF!</definedName>
    <definedName name="ㅕ556ㅑㅏ" localSheetId="5">BLCH</definedName>
    <definedName name="ㅕ556ㅑㅏ">BLCH</definedName>
    <definedName name="ㅕ7ㅕ8ㅛㄹ" localSheetId="5">BLCH</definedName>
    <definedName name="ㅕ7ㅕ8ㅛㄹ">BLCH</definedName>
    <definedName name="ㅕㄷㅅ혀ㅗ혀" localSheetId="5">#REF!</definedName>
    <definedName name="ㅕㄷㅅ혀ㅗ혀">#REF!</definedName>
    <definedName name="ㅕㅅ" localSheetId="5">#REF!</definedName>
    <definedName name="ㅕㅅ">#REF!</definedName>
    <definedName name="ㅕㅐㅕㅑ" localSheetId="5">BLCH</definedName>
    <definedName name="ㅕㅐㅕㅑ">BLCH</definedName>
    <definedName name="ㅕㅑ" localSheetId="5" hidden="1">#REF!</definedName>
    <definedName name="ㅕㅑ" hidden="1">#REF!</definedName>
    <definedName name="ㅕㅑㄷㄴㄷ" localSheetId="5">BLCH</definedName>
    <definedName name="ㅕㅑㄷㄴㄷ">BLCH</definedName>
    <definedName name="ㅕㅑㅐ" localSheetId="5">BlankMacro1</definedName>
    <definedName name="ㅕㅑㅐ">BlankMacro1</definedName>
    <definedName name="ㅕㅑㅐㅔ" localSheetId="5" hidden="1">#REF!</definedName>
    <definedName name="ㅕㅑㅐㅔ" hidden="1">#REF!</definedName>
    <definedName name="ㅕㅓ" localSheetId="5">#REF!</definedName>
    <definedName name="ㅕㅓ">#REF!</definedName>
    <definedName name="ㅕㅓㅡㅡ" localSheetId="5">#REF!</definedName>
    <definedName name="ㅕㅓㅡㅡ">#REF!</definedName>
    <definedName name="ㅕㅕ" localSheetId="5">#REF!</definedName>
    <definedName name="ㅕㅕ">#REF!</definedName>
    <definedName name="ㅕㅕㅕㅕㅕㅕㅕㅕㅕㅕㅕㅕㅕㅕㅛ" localSheetId="5">BlankMacro1</definedName>
    <definedName name="ㅕㅕㅕㅕㅕㅕㅕㅕㅕㅕㅕㅕㅕㅕㅛ">BlankMacro1</definedName>
    <definedName name="ㅕㅗㅛ햐ㅗ" localSheetId="5">BlankMacro1</definedName>
    <definedName name="ㅕㅗㅛ햐ㅗ">BlankMacro1</definedName>
    <definedName name="ㅕㅛ" localSheetId="5">BlankMacro1</definedName>
    <definedName name="ㅕㅛ">BlankMacro1</definedName>
    <definedName name="ㅕㅛㅅ" localSheetId="5">#REF!</definedName>
    <definedName name="ㅕㅛㅅ">#REF!</definedName>
    <definedName name="ㅕㅛㅎ" hidden="1">{#N/A,#N/A,FALSE,"2~8번"}</definedName>
    <definedName name="ㅕㅛㅏㄱㄱ" hidden="1">{#N/A,#N/A,FALSE,"운반시간"}</definedName>
    <definedName name="ㅕㅛㅛㅕㅛㅅ" hidden="1">{"'자리배치도'!$AG$1:$CI$28"}</definedName>
    <definedName name="ㅗ" localSheetId="5">#REF!</definedName>
    <definedName name="ㅗ">#REF!</definedName>
    <definedName name="ㅗ1" localSheetId="5">#REF!</definedName>
    <definedName name="ㅗ1">#REF!</definedName>
    <definedName name="ㅗ1019" localSheetId="5">#REF!</definedName>
    <definedName name="ㅗ1019">#REF!</definedName>
    <definedName name="ㅗ129" localSheetId="5">#REF!</definedName>
    <definedName name="ㅗ129">#REF!</definedName>
    <definedName name="ㅗ131" localSheetId="5">#REF!</definedName>
    <definedName name="ㅗ131">#REF!</definedName>
    <definedName name="ㅗ2" localSheetId="5">#REF!</definedName>
    <definedName name="ㅗ2">#REF!</definedName>
    <definedName name="ㅗ3" localSheetId="5">#REF!</definedName>
    <definedName name="ㅗ3">#REF!</definedName>
    <definedName name="ㅗ32" localSheetId="5">#REF!</definedName>
    <definedName name="ㅗ32">#REF!</definedName>
    <definedName name="ㅗ4" localSheetId="5">#REF!</definedName>
    <definedName name="ㅗ4">#REF!</definedName>
    <definedName name="ㅗ415" localSheetId="5">#REF!</definedName>
    <definedName name="ㅗ415">#REF!</definedName>
    <definedName name="ㅗ461" localSheetId="5">#REF!</definedName>
    <definedName name="ㅗ461">#REF!</definedName>
    <definedName name="ㅗ4ㅛㅗ6" localSheetId="5" hidden="1">#REF!</definedName>
    <definedName name="ㅗ4ㅛㅗ6" hidden="1">#REF!</definedName>
    <definedName name="ㅗ5" localSheetId="5">#REF!</definedName>
    <definedName name="ㅗ5">#REF!</definedName>
    <definedName name="ㅗ50" localSheetId="5">#REF!</definedName>
    <definedName name="ㅗ50">#REF!</definedName>
    <definedName name="ㅗ7254" localSheetId="5">#REF!</definedName>
    <definedName name="ㅗ7254">#REF!</definedName>
    <definedName name="ㅗㄱ저ㅓㄱㅈ" hidden="1">{#N/A,#N/A,FALSE,"이정표"}</definedName>
    <definedName name="ㅗㄴㅇㄹ" hidden="1">{#N/A,#N/A,FALSE,"배수2"}</definedName>
    <definedName name="ㅗㄴ오" hidden="1">{#N/A,#N/A,FALSE,"포장1";#N/A,#N/A,FALSE,"포장1"}</definedName>
    <definedName name="ㅗㄷㄱ" localSheetId="5">#REF!</definedName>
    <definedName name="ㅗㄷㄱ">#REF!</definedName>
    <definedName name="ㅗㄷㄳ" localSheetId="5">BLCH</definedName>
    <definedName name="ㅗㄷㄳ">BLCH</definedName>
    <definedName name="ㅗㄷㅀㄷㄱ" localSheetId="5">BLCH</definedName>
    <definedName name="ㅗㄷㅀㄷㄱ">BLCH</definedName>
    <definedName name="ㅗㄷㅁ보보" localSheetId="5">BlankMacro1</definedName>
    <definedName name="ㅗㄷㅁ보보">BlankMacro1</definedName>
    <definedName name="ㅗㄹ" localSheetId="5">#REF!</definedName>
    <definedName name="ㅗㄹ">#REF!</definedName>
    <definedName name="ㅗㄹㄶ" hidden="1">{#N/A,#N/A,FALSE,"조골재"}</definedName>
    <definedName name="ㅗㄹㅇ">[0]!ㅗㄹㅇ</definedName>
    <definedName name="ㅗㄹ호" hidden="1">{#N/A,#N/A,FALSE,"운반시간"}</definedName>
    <definedName name="ㅗ러" localSheetId="5">CHOOSE(#REF!,총괄수량표!공무1과,총괄수량표!공무2과)</definedName>
    <definedName name="ㅗ러">CHOOSE(#REF!,[0]!공무1과,[0]!공무2과)</definedName>
    <definedName name="ㅗ롱ㅇ" localSheetId="5">#REF!</definedName>
    <definedName name="ㅗ롱ㅇ">#REF!</definedName>
    <definedName name="ㅗㅀ" localSheetId="5">#REF!</definedName>
    <definedName name="ㅗㅀ">#REF!</definedName>
    <definedName name="ㅗㅀㄹㅇㄳ" localSheetId="5">#REF!</definedName>
    <definedName name="ㅗㅀㄹㅇㄳ">#REF!</definedName>
    <definedName name="ㅗㅁ오ㅗㅗ" localSheetId="5">BlankMacro1</definedName>
    <definedName name="ㅗㅁ오ㅗㅗ">BlankMacro1</definedName>
    <definedName name="ㅗ마ㅓ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모ㅓㅗ56" hidden="1">{#N/A,#N/A,FALSE,"속도"}</definedName>
    <definedName name="ㅗㅂㄱㅁ보ㅗ" localSheetId="5">BlankMacro1</definedName>
    <definedName name="ㅗㅂㄱㅁ보ㅗ">BlankMacro1</definedName>
    <definedName name="ㅗㅅ20" localSheetId="5">#REF!</definedName>
    <definedName name="ㅗㅅ20">#REF!</definedName>
    <definedName name="ㅗㅅㄱ죳묙" hidden="1">{#N/A,#N/A,FALSE,"도급대비시행율";#N/A,#N/A,FALSE,"결의서";#N/A,#N/A,FALSE,"내역서";#N/A,#N/A,FALSE,"도급예상"}</definedName>
    <definedName name="ㅗ쇼ㅕㅛㅕ" localSheetId="5">BLCH</definedName>
    <definedName name="ㅗ쇼ㅕㅛㅕ">BLCH</definedName>
    <definedName name="ㅗㅇ" localSheetId="5">#REF!</definedName>
    <definedName name="ㅗㅇ">#REF!</definedName>
    <definedName name="ㅗㅇㄹㅇㅎㅇ" localSheetId="5">#REF!</definedName>
    <definedName name="ㅗㅇㄹㅇㅎㅇ">#REF!</definedName>
    <definedName name="ㅗ오" localSheetId="5">#REF!</definedName>
    <definedName name="ㅗ오">#REF!</definedName>
    <definedName name="ㅗ옹" hidden="1">{"'제조(순번)'!$A$386:$A$387","'제조(순번)'!$A$1:$H$399"}</definedName>
    <definedName name="ㅗㅌㅇㅌ" localSheetId="5">#REF!</definedName>
    <definedName name="ㅗㅌㅇㅌ">#REF!</definedName>
    <definedName name="ㅗㅎ" hidden="1">{#N/A,#N/A,FALSE,"운반시간"}</definedName>
    <definedName name="ㅗㅎ5소" localSheetId="5">#REF!</definedName>
    <definedName name="ㅗㅎ5소">#REF!</definedName>
    <definedName name="ㅗㅎㄱㅎ" localSheetId="5">#REF!</definedName>
    <definedName name="ㅗㅎㄱㅎ">#REF!</definedName>
    <definedName name="ㅗㅎㄴ" hidden="1">{#N/A,#N/A,FALSE,"골재소요량";#N/A,#N/A,FALSE,"골재소요량"}</definedName>
    <definedName name="ㅗㅎㄴㄷㄳㅁ" localSheetId="5">#REF!</definedName>
    <definedName name="ㅗㅎㄴㄷㄳㅁ">#REF!</definedName>
    <definedName name="ㅗㅎㄴㄹ" hidden="1">{#N/A,#N/A,FALSE,"단가표지"}</definedName>
    <definedName name="ㅗㅎ로ㅜ" hidden="1">{#N/A,#N/A,FALSE,"운반시간"}</definedName>
    <definedName name="ㅗㅎ론ㄹ" hidden="1">{#N/A,#N/A,FALSE,"표지목차"}</definedName>
    <definedName name="ㅗㅎ롯홋ㄱ" hidden="1">{#N/A,#N/A,FALSE,"혼합골재"}</definedName>
    <definedName name="ㅗㅎㅀ" localSheetId="5">BLCH</definedName>
    <definedName name="ㅗㅎㅀ">BLCH</definedName>
    <definedName name="ㅗㅎㅅ" hidden="1">{"'공사부문'!$A$6:$A$32"}</definedName>
    <definedName name="ㅗㅎㅇㅁㄹㅇㅎ" hidden="1">{#N/A,"수불부",FALSE,"사급자재수불서";#N/A,"수불부",FALSE,"사급자재수불서"}</definedName>
    <definedName name="ㅗ할" localSheetId="5">BLCH</definedName>
    <definedName name="ㅗ할">BLCH</definedName>
    <definedName name="ㅗ햐ㅕㄹ혀ㅑ" localSheetId="5">BlankMacro1</definedName>
    <definedName name="ㅗ햐ㅕㄹ혀ㅑ">BlankMacro1</definedName>
    <definedName name="ㅗ허ㅗ" hidden="1">{#N/A,#N/A,FALSE,"단가표지"}</definedName>
    <definedName name="ㅗ호" hidden="1">{#N/A,#N/A,FALSE,"조골재"}</definedName>
    <definedName name="ㅗ호ㅗ">{"Book1","물양장설계서991221.xls"}</definedName>
    <definedName name="ㅗ흐ㅗ허" localSheetId="5">#REF!</definedName>
    <definedName name="ㅗ흐ㅗ허">#REF!</definedName>
    <definedName name="ㅗㅑㅐㅗ" localSheetId="5">#REF!</definedName>
    <definedName name="ㅗㅑㅐㅗ">#REF!</definedName>
    <definedName name="ㅗㅓ" hidden="1">{#N/A,#N/A,FALSE,"조골재"}</definedName>
    <definedName name="ㅗㅓ쇼ㅓㅕㄷ쇼ㅓㅕㄷㅅ" hidden="1">{#N/A,#N/A,FALSE,"단가표지"}</definedName>
    <definedName name="ㅗㅓㅎ로ㅓㅎㄹ" hidden="1">{#N/A,#N/A,FALSE,"표지목차"}</definedName>
    <definedName name="ㅗㅓㅏ" localSheetId="5">#REF!</definedName>
    <definedName name="ㅗㅓㅏ">#REF!</definedName>
    <definedName name="ㅗㅓㅏㅣ" localSheetId="5">#REF!</definedName>
    <definedName name="ㅗㅓㅏㅣ">#REF!</definedName>
    <definedName name="ㅗㅓㅓ" hidden="1">{#N/A,#N/A,FALSE,"포장2"}</definedName>
    <definedName name="ㅗㅓㅗ" hidden="1">{#N/A,#N/A,FALSE,"골재소요량";#N/A,#N/A,FALSE,"골재소요량"}</definedName>
    <definedName name="ㅗㅕㄱty" localSheetId="5">BlankMacro1</definedName>
    <definedName name="ㅗㅕㄱty">BlankMacro1</definedName>
    <definedName name="ㅗㅗ" hidden="1">{#N/A,#N/A,FALSE,"명세표"}</definedName>
    <definedName name="ㅗㅗㅂㅁ" localSheetId="5">BlankMacro1</definedName>
    <definedName name="ㅗㅗㅂㅁ">BlankMacro1</definedName>
    <definedName name="ㅗㅗㅗ" hidden="1">{#N/A,#N/A,FALSE,"배수2"}</definedName>
    <definedName name="ㅗㅗㅗㅗ" hidden="1">{#N/A,#N/A,FALSE,"운반시간"}</definedName>
    <definedName name="ㅗㅗㅗㅗㅗㄹㄹㄹㄹㄹ" localSheetId="5">BlankMacro1</definedName>
    <definedName name="ㅗㅗㅗㅗㅗㄹㄹㄹㄹㄹ">BlankMacro1</definedName>
    <definedName name="ㅗㅗㅗㅗㅗㅗ" localSheetId="5">#REF!</definedName>
    <definedName name="ㅗㅗㅗㅗㅗㅗ">#REF!</definedName>
    <definedName name="ㅗㅗㅗㅗㅗㅗㅗㅗㅗㅗㅌㄴㄴ" hidden="1">{#N/A,#N/A,FALSE,"조골재"}</definedName>
    <definedName name="ㅗㅘ" localSheetId="5">#REF!</definedName>
    <definedName name="ㅗㅘ">#REF!</definedName>
    <definedName name="ㅗㅛㄱ" localSheetId="5">BlankMacro1</definedName>
    <definedName name="ㅗㅛㄱ">BlankMacro1</definedName>
    <definedName name="ㅗㅛㅈㄱ너" hidden="1">{#N/A,#N/A,FALSE,"속도"}</definedName>
    <definedName name="ㅗㅠㅍ" hidden="1">{#N/A,#N/A,FALSE,"혼합골재"}</definedName>
    <definedName name="ㅘ" localSheetId="5">#REF!</definedName>
    <definedName name="ㅘ">#REF!</definedName>
    <definedName name="ㅘㅓ" hidden="1">{#N/A,#N/A,FALSE,"운반시간"}</definedName>
    <definedName name="ㅘㅓㅗㅕㅑㅓㅏ혈호ㅓㄹ" hidden="1">{#N/A,#N/A,FALSE,"2~8번"}</definedName>
    <definedName name="ㅘㅗ허ㅎ" localSheetId="5" hidden="1">#REF!</definedName>
    <definedName name="ㅘㅗ허ㅎ" hidden="1">#REF!</definedName>
    <definedName name="ㅚㅏ" localSheetId="5">#REF!</definedName>
    <definedName name="ㅚㅏ">#REF!</definedName>
    <definedName name="ㅚㅏㅚㅏㅓㅚㅏ" localSheetId="5">#REF!</definedName>
    <definedName name="ㅚㅏㅚㅏㅓㅚㅏ">#REF!</definedName>
    <definedName name="ㅛ" hidden="1">{#N/A,#N/A,FALSE,"조골재"}</definedName>
    <definedName name="ㅛ6767" localSheetId="5">BLCH</definedName>
    <definedName name="ㅛ6767">BLCH</definedName>
    <definedName name="ㅛㄱㄷ죧" localSheetId="5">#REF!</definedName>
    <definedName name="ㅛㄱㄷ죧">#REF!</definedName>
    <definedName name="ㅛㄱㄷㅎㄹㅇ" localSheetId="5">#REF!</definedName>
    <definedName name="ㅛㄱㄷㅎㄹㅇ">#REF!</definedName>
    <definedName name="ㅛㄱ됻교" localSheetId="5">#REF!</definedName>
    <definedName name="ㅛㄱ됻교">#REF!</definedName>
    <definedName name="ㅛㄱ쇼" localSheetId="5">#REF!</definedName>
    <definedName name="ㅛㄱ쇼">#REF!</definedName>
    <definedName name="ㅛㄱ죶쇼쇼" localSheetId="5">#REF!</definedName>
    <definedName name="ㅛㄱ죶쇼쇼">#REF!</definedName>
    <definedName name="ㅛㄷㄱ숃숏" localSheetId="5">#REF!</definedName>
    <definedName name="ㅛㄷㄱ숃숏">#REF!</definedName>
    <definedName name="ㅛㄷㄱ죠됴됴" localSheetId="5">#REF!</definedName>
    <definedName name="ㅛㄷㄱ죠됴됴">#REF!</definedName>
    <definedName name="ㅛㄷ겨" localSheetId="5">BLCH</definedName>
    <definedName name="ㅛㄷ겨">BLCH</definedName>
    <definedName name="ㅛㅅㄱ" localSheetId="5">#REF!</definedName>
    <definedName name="ㅛㅅㄱ">#REF!</definedName>
    <definedName name="ㅛㅅ굣ㄱ" localSheetId="5">#REF!</definedName>
    <definedName name="ㅛㅅ굣ㄱ">#REF!</definedName>
    <definedName name="ㅛ섯어ㅛㅅ어ㅛ" hidden="1">{#N/A,#N/A,FALSE,"터빈집계";#N/A,#N/A,FALSE,"터빈내역";#N/A,#N/A,FALSE,"보일러집계";#N/A,#N/A,FALSE,"보일러내역"}</definedName>
    <definedName name="ㅛ셧" localSheetId="5">#REF!</definedName>
    <definedName name="ㅛ셧">#REF!</definedName>
    <definedName name="ㅛ숏" hidden="1">{#N/A,#N/A,FALSE,"운반시간"}</definedName>
    <definedName name="ㅛ숏ㄷ굣ㄷㄱ" localSheetId="5">#REF!</definedName>
    <definedName name="ㅛ숏ㄷ굣ㄷㄱ">#REF!</definedName>
    <definedName name="ㅛㅓ" hidden="1">{"'자리배치도'!$AG$1:$CI$28"}</definedName>
    <definedName name="ㅛㅓㅅ" hidden="1">{#N/A,#N/A,FALSE,"배수1"}</definedName>
    <definedName name="ㅛㅓㅑㅛㅕ" localSheetId="5">BLCH</definedName>
    <definedName name="ㅛㅓㅑㅛㅕ">BLCH</definedName>
    <definedName name="ㅛㅕ하ㅓ" hidden="1">{#N/A,#N/A,FALSE,"포장2"}</definedName>
    <definedName name="ㅛㅕㅏㅛㅕ" localSheetId="5">BLCH</definedName>
    <definedName name="ㅛㅕㅏㅛㅕ">BLCH</definedName>
    <definedName name="ㅛㅕㅑ" localSheetId="5" hidden="1">#REF!</definedName>
    <definedName name="ㅛㅕㅑ" hidden="1">#REF!</definedName>
    <definedName name="ㅛㅕㅓㅗㅎㅎㅅ" hidden="1">{#N/A,#N/A,FALSE,"조골재"}</definedName>
    <definedName name="ㅛㅗ" hidden="1">{#N/A,#N/A,FALSE,"구조2"}</definedName>
    <definedName name="ㅛㅗㅎㅅ" hidden="1">{#N/A,#N/A,FALSE,"단가표지"}</definedName>
    <definedName name="ㅛㅗㅜ" localSheetId="5">#REF!</definedName>
    <definedName name="ㅛㅗㅜ">#REF!</definedName>
    <definedName name="ㅛㅛ" localSheetId="5">#REF!</definedName>
    <definedName name="ㅛㅛ">#REF!</definedName>
    <definedName name="ㅛㅛㅕㅕㅕ" localSheetId="5">#REF!</definedName>
    <definedName name="ㅛㅛㅕㅕㅕ">#REF!</definedName>
    <definedName name="ㅛㅛㅕㅕㅛㅕㅅ" localSheetId="5">BlankMacro1</definedName>
    <definedName name="ㅛㅛㅕㅕㅛㅕㅅ">BlankMacro1</definedName>
    <definedName name="ㅛㅛㅛ" localSheetId="5">BlankMacro1</definedName>
    <definedName name="ㅛㅛㅛ">BlankMacro1</definedName>
    <definedName name="ㅛㅛㅛㅛ" localSheetId="5">#REF!</definedName>
    <definedName name="ㅛㅛㅛㅛ">#REF!</definedName>
    <definedName name="ㅛㅛㅛㅛㄱㄷㅅㅅ" localSheetId="5">#REF!</definedName>
    <definedName name="ㅛㅛㅛㅛㄱㄷㅅㅅ">#REF!</definedName>
    <definedName name="ㅛㅛㅛㅛㅛ" localSheetId="5">BlankMacro1</definedName>
    <definedName name="ㅛㅛㅛㅛㅛ">BlankMacro1</definedName>
    <definedName name="ㅜ" hidden="1">{#N/A,#N/A,FALSE,"조골재"}</definedName>
    <definedName name="ㅜ_1" hidden="1">{#N/A,#N/A,FALSE,"조골재"}</definedName>
    <definedName name="ㅜ1" localSheetId="5">#REF!</definedName>
    <definedName name="ㅜ1">#REF!</definedName>
    <definedName name="ㅜ1574" localSheetId="5">#REF!</definedName>
    <definedName name="ㅜ1574">#REF!</definedName>
    <definedName name="ㅜㄳ" localSheetId="5">BLCH</definedName>
    <definedName name="ㅜㄳ">BLCH</definedName>
    <definedName name="ㅜㄴㄱ" hidden="1">{#N/A,#N/A,FALSE,"운반시간"}</definedName>
    <definedName name="ㅜㄹ윤" hidden="1">{#N/A,#N/A,FALSE,"단가표지"}</definedName>
    <definedName name="ㅜㅊ" hidden="1">{#N/A,#N/A,FALSE,"구조2"}</definedName>
    <definedName name="ㅜㅊㅍ" hidden="1">{#N/A,#N/A,FALSE,"표지목차"}</definedName>
    <definedName name="ㅜㅋㅊㅍ" hidden="1">{#N/A,#N/A,FALSE,"조골재"}</definedName>
    <definedName name="ㅜㅍ추ㅠ" hidden="1">{#N/A,#N/A,FALSE,"혼합골재"}</definedName>
    <definedName name="ㅜㅎ" localSheetId="5">BlankMacro1</definedName>
    <definedName name="ㅜㅎ">BlankMacro1</definedName>
    <definedName name="ㅜㅎㄴ" hidden="1">{#N/A,#N/A,FALSE,"골재소요량";#N/A,#N/A,FALSE,"골재소요량"}</definedName>
    <definedName name="ㅜㅎㅅㄱㄴ" hidden="1">{#N/A,#N/A,FALSE,"단가표지"}</definedName>
    <definedName name="ㅜㅏㅜ" localSheetId="5">#REF!</definedName>
    <definedName name="ㅜㅏㅜ">#REF!</definedName>
    <definedName name="ㅜㅗ" hidden="1">{#N/A,#N/A,FALSE,"이정표"}</definedName>
    <definedName name="ㅜㅗㅇㅎㅌ" hidden="1">{#N/A,#N/A,FALSE,"단가표지"}</definedName>
    <definedName name="ㅜㅗㅇ훟" hidden="1">{#N/A,#N/A,FALSE,"단가표지"}</definedName>
    <definedName name="ㅜㅗㅗㅗㅇㅎ" hidden="1">{#N/A,#N/A,FALSE,"운반시간"}</definedName>
    <definedName name="ㅜㅜ" hidden="1">{#N/A,#N/A,FALSE,"조골재"}</definedName>
    <definedName name="ㅜㅜㅜㅜ" localSheetId="5">BlankMacro1</definedName>
    <definedName name="ㅜㅜㅜㅜ">BlankMacro1</definedName>
    <definedName name="ㅜㅜㅜㅜㅜ" localSheetId="5">BLCH</definedName>
    <definedName name="ㅜㅜㅜㅜㅜ">BLCH</definedName>
    <definedName name="ㅜㅜㅜㅜㅜㅜ" localSheetId="5">#REF!</definedName>
    <definedName name="ㅜㅜㅜㅜㅜㅜ">#REF!</definedName>
    <definedName name="ㅜㅜㅜㅜㅜㅜㅜ" localSheetId="5">#REF!</definedName>
    <definedName name="ㅜㅜㅜㅜㅜㅜㅜ">#REF!</definedName>
    <definedName name="ㅜㅜㅜㅜㅜㅜㅜㅜㅜㅜㅜㅜㅜㅜㅜㅜㅜㅜㅜㅜㅜㅜㅜㅜㅜㅜㅜㅜㅜㅜㅜㅜㅜㅜㅜㅜㅜㅜ" localSheetId="5">#REF!</definedName>
    <definedName name="ㅜㅜㅜㅜㅜㅜㅜㅜㅜㅜㅜㅜㅜㅜㅜㅜㅜㅜㅜㅜㅜㅜㅜㅜㅜㅜㅜㅜㅜㅜㅜㅜㅜㅜㅜㅜㅜㅜ">#REF!</definedName>
    <definedName name="ㅜㅠㅊ퓨ㅜ" localSheetId="5" hidden="1">#REF!</definedName>
    <definedName name="ㅜㅠㅊ퓨ㅜ" hidden="1">#REF!</definedName>
    <definedName name="ㅜㅠ푸" hidden="1">{#N/A,#N/A,FALSE,"운반시간"}</definedName>
    <definedName name="ㅜㅠㅠ" hidden="1">{#N/A,#N/A,FALSE,"골재소요량";#N/A,#N/A,FALSE,"골재소요량"}</definedName>
    <definedName name="ㅜㅡㅠ"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ㅝㅎㄹ" hidden="1">{#N/A,#N/A,FALSE,"단가표지"}</definedName>
    <definedName name="ㅠ" localSheetId="5">BlankMacro1</definedName>
    <definedName name="ㅠ">BlankMacro1</definedName>
    <definedName name="ㅠ1" localSheetId="5">#REF!</definedName>
    <definedName name="ㅠ1">#REF!</definedName>
    <definedName name="ㅠ10" localSheetId="5">#REF!</definedName>
    <definedName name="ㅠ10">#REF!</definedName>
    <definedName name="ㅠ11" localSheetId="5">#REF!</definedName>
    <definedName name="ㅠ11">#REF!</definedName>
    <definedName name="ㅠ121" localSheetId="5">#REF!</definedName>
    <definedName name="ㅠ121">#REF!</definedName>
    <definedName name="ㅠ131" localSheetId="5">#REF!</definedName>
    <definedName name="ㅠ131">#REF!</definedName>
    <definedName name="ㅠ2" localSheetId="5">#REF!</definedName>
    <definedName name="ㅠ2">#REF!</definedName>
    <definedName name="ㅠ239" localSheetId="5">#REF!</definedName>
    <definedName name="ㅠ239">#REF!</definedName>
    <definedName name="ㅠ3" localSheetId="5">#REF!</definedName>
    <definedName name="ㅠ3">#REF!</definedName>
    <definedName name="ㅠ359" localSheetId="5">#REF!</definedName>
    <definedName name="ㅠ359">#REF!</definedName>
    <definedName name="ㅠ4" localSheetId="5">#REF!</definedName>
    <definedName name="ㅠ4">#REF!</definedName>
    <definedName name="ㅠ5" localSheetId="5">#REF!</definedName>
    <definedName name="ㅠ5">#REF!</definedName>
    <definedName name="ㅠ6" localSheetId="5">#REF!</definedName>
    <definedName name="ㅠ6">#REF!</definedName>
    <definedName name="ㅠ632" localSheetId="5">#REF!</definedName>
    <definedName name="ㅠ632">#REF!</definedName>
    <definedName name="ㅠ7" localSheetId="5">#REF!</definedName>
    <definedName name="ㅠ7">#REF!</definedName>
    <definedName name="ㅠ8" localSheetId="5">#REF!</definedName>
    <definedName name="ㅠ8">#REF!</definedName>
    <definedName name="ㅠ9" localSheetId="5">#REF!</definedName>
    <definedName name="ㅠ9">#REF!</definedName>
    <definedName name="ㅠㄱ" hidden="1">{"'용역비'!$A$4:$C$8"}</definedName>
    <definedName name="ㅠㄱㅎㄱ" hidden="1">{#N/A,#N/A,FALSE,"토공2"}</definedName>
    <definedName name="ㅠㄴ" hidden="1">{#N/A,#N/A,FALSE,"조골재"}</definedName>
    <definedName name="ㅠㄴㅀㅎ" hidden="1">[15]Sheet13!$N$131:$N$201</definedName>
    <definedName name="ㅠㄹ" hidden="1">{#N/A,#N/A,FALSE,"속도"}</definedName>
    <definedName name="ㅠㄹㅇㄴㄴㄹㅇ" hidden="1">{#N/A,#N/A,FALSE,"단가표지"}</definedName>
    <definedName name="ㅠㅁㄹㅇㄹ" hidden="1">[15]Sheet13!$N$272:$N$341</definedName>
    <definedName name="ㅠ뮤ㅐ" localSheetId="5" hidden="1">#REF!</definedName>
    <definedName name="ㅠ뮤ㅐ" hidden="1">#REF!</definedName>
    <definedName name="ㅠㅇㅁㄹㅇㅁ" hidden="1">[15]Sheet13!$N$202:$N$271</definedName>
    <definedName name="ㅠㅊㅌ퓿ㅌ" hidden="1">{#N/A,#N/A,FALSE,"2~8번"}</definedName>
    <definedName name="ㅠㅊㅍㅌ" hidden="1">{#N/A,#N/A,FALSE,"단가표지"}</definedName>
    <definedName name="ㅠㅊㅍ튜" hidden="1">{#N/A,#N/A,FALSE,"단가표지"}</definedName>
    <definedName name="ㅠㅊㅍ튵ㅊ" hidden="1">{#N/A,#N/A,FALSE,"운반시간"}</definedName>
    <definedName name="ㅠㅊ픁츄" hidden="1">{#N/A,#N/A,FALSE,"단가표지"}</definedName>
    <definedName name="ㅠ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ㅀ" localSheetId="5">BLCH</definedName>
    <definedName name="ㅠㅍㅀ">BLCH</definedName>
    <definedName name="ㅠㅍㅊ" hidden="1">{#N/A,#N/A,FALSE,"단가표지"}</definedName>
    <definedName name="ㅠㅍㅊ튳" hidden="1">{#N/A,#N/A,FALSE,"표지목차"}</definedName>
    <definedName name="ㅠㅍㅊ튳ㅌㅍ" hidden="1">{#N/A,#N/A,FALSE,"조골재"}</definedName>
    <definedName name="ㅠㅍㅊ튵" hidden="1">{#N/A,#N/A,FALSE,"골재소요량";#N/A,#N/A,FALSE,"골재소요량"}</definedName>
    <definedName name="ㅠㅍㅊ튵ㅊ" hidden="1">{#N/A,#N/A,FALSE,"단가표지"}</definedName>
    <definedName name="ㅠㅍ츄ㅜ" hidden="1">{#N/A,#N/A,FALSE,"단가표지"}</definedName>
    <definedName name="ㅠㅍ츛ㅍ" hidden="1">{#N/A,#N/A,FALSE,"혼합골재"}</definedName>
    <definedName name="ㅠㅍ츜ㅊ" hidden="1">{#N/A,#N/A,FALSE,"2~8번"}</definedName>
    <definedName name="ㅠㅍ츜ㅍ" hidden="1">{#N/A,#N/A,FALSE,"조골재"}</definedName>
    <definedName name="ㅠㅍ츝" hidden="1">{#N/A,#N/A,FALSE,"운반시간"}</definedName>
    <definedName name="ㅠㅍ츝ㅊ" hidden="1">{#N/A,#N/A,FALSE,"단가표지"}</definedName>
    <definedName name="ㅠㅍㅋㅊㅍㅍ" hidden="1">{#N/A,#N/A,FALSE,"단가표지"}</definedName>
    <definedName name="ㅠ퓿큨ㅊ" hidden="1">{#N/A,#N/A,FALSE,"단가표지"}</definedName>
    <definedName name="ㅠ픀ㅊ" hidden="1">{#N/A,#N/A,FALSE,"단가표지"}</definedName>
    <definedName name="ㅠ픀ㅊㅍ" hidden="1">{#N/A,#N/A,FALSE,"표지목차"}</definedName>
    <definedName name="ㅠ픀ㅋㅊㅍ" hidden="1">{#N/A,#N/A,FALSE,"운반시간"}</definedName>
    <definedName name="ㅠㅎㅁ" localSheetId="5">#REF!</definedName>
    <definedName name="ㅠㅎㅁ">#REF!</definedName>
    <definedName name="ㅠㅓㅏ" localSheetId="5">#REF!</definedName>
    <definedName name="ㅠㅓㅏ">#REF!</definedName>
    <definedName name="ㅠㅗㅁㅈㄷ" localSheetId="5">#REF!</definedName>
    <definedName name="ㅠㅗㅁㅈㄷ">#REF!</definedName>
    <definedName name="ㅠㅗㅠㄷㄱㅁ" localSheetId="5">#REF!</definedName>
    <definedName name="ㅠㅗㅠㄷㄱㅁ">#REF!</definedName>
    <definedName name="ㅠㅜ" localSheetId="5">#REF!</definedName>
    <definedName name="ㅠㅜ">#REF!</definedName>
    <definedName name="ㅠㅜ고" localSheetId="5">BLCH</definedName>
    <definedName name="ㅠㅜ고">BLCH</definedName>
    <definedName name="ㅠㅜㅡ" localSheetId="5">#REF!</definedName>
    <definedName name="ㅠㅜㅡ">#REF!</definedName>
    <definedName name="ㅠㅠ" hidden="1">{#N/A,#N/A,FALSE,"운반시간"}</definedName>
    <definedName name="ㅠㅠㅠ" hidden="1">[15]Sheet13!$S$48:$AV$48</definedName>
    <definedName name="ㅠㅠㅠㅠㅠ">#N/A</definedName>
    <definedName name="ㅠㅠㅠㅠㅠㅓㅐ" localSheetId="5">BlankMacro1</definedName>
    <definedName name="ㅠㅠㅠㅠㅠㅓㅐ">BlankMacro1</definedName>
    <definedName name="ㅠㅠㅠㅠㅠㅠ" hidden="1">{#N/A,#N/A,FALSE,"운반시간"}</definedName>
    <definedName name="ㅡ" hidden="1">{#N/A,#N/A,FALSE,"2~8번"}</definedName>
    <definedName name="ㅡ_1" hidden="1">{#N/A,#N/A,FALSE,"2~8번"}</definedName>
    <definedName name="ㅡ20" localSheetId="5">#REF!</definedName>
    <definedName name="ㅡ20">#REF!</definedName>
    <definedName name="ㅡ37" localSheetId="5">#REF!</definedName>
    <definedName name="ㅡ37">#REF!</definedName>
    <definedName name="ㅡ395" localSheetId="5">#REF!</definedName>
    <definedName name="ㅡ395">#REF!</definedName>
    <definedName name="ㅡ르" hidden="1">{#N/A,#N/A,FALSE,"이정표"}</definedName>
    <definedName name="ㅡㅁㅊ개14" localSheetId="5">#REF!</definedName>
    <definedName name="ㅡㅁㅊ개14">#REF!</definedName>
    <definedName name="ㅡㅇㄹ" hidden="1">{#N/A,#N/A,FALSE,"포장2"}</definedName>
    <definedName name="ㅡㅏㅑㅓ" localSheetId="5">BlankMacro1</definedName>
    <definedName name="ㅡㅏㅑㅓ">BlankMacro1</definedName>
    <definedName name="ㅡㅜ" localSheetId="5">#REF!</definedName>
    <definedName name="ㅡㅜ">#REF!</definedName>
    <definedName name="ㅡㅠㅍㅍ" hidden="1">{#N/A,#N/A,FALSE,"조골재"}</definedName>
    <definedName name="ㅡㅡ" hidden="1">{"'Sheet1'!$D$19","'Sheet1'!$B$22:$E$22"}</definedName>
    <definedName name="ㅡㅡM" localSheetId="5">#REF!</definedName>
    <definedName name="ㅡㅡM">#REF!</definedName>
    <definedName name="ㅡㅡㅡ" localSheetId="5">#REF!</definedName>
    <definedName name="ㅡㅡㅡ">#REF!</definedName>
    <definedName name="ㅡㅡㅡㅡ">#N/A</definedName>
    <definedName name="ㅡㅡㅡㅡㅡ" localSheetId="5">BlankMacro1</definedName>
    <definedName name="ㅡㅡㅡㅡㅡ">BlankMacro1</definedName>
    <definedName name="ㅡㅡㅡㅡㅡㅡ" localSheetId="5">BlankMacro1</definedName>
    <definedName name="ㅡㅡㅡㅡㅡㅡ">BlankMacro1</definedName>
    <definedName name="ㅢ">{"Book1","부대-(표지판,데리,가드).xls","부대-(낙,차,중분대).xls"}</definedName>
    <definedName name="ㅢㅏ" localSheetId="5">[11]!BlankMacro1</definedName>
    <definedName name="ㅢㅏ">[11]!BlankMacro1</definedName>
    <definedName name="ㅣ" localSheetId="5">#REF!</definedName>
    <definedName name="ㅣ">#REF!</definedName>
    <definedName name="ㅣ1" localSheetId="5">#REF!</definedName>
    <definedName name="ㅣ1">#REF!</definedName>
    <definedName name="ㅣ1391" localSheetId="5">#REF!</definedName>
    <definedName name="ㅣ1391">#REF!</definedName>
    <definedName name="ㅣ15" localSheetId="5">#REF!</definedName>
    <definedName name="ㅣ15">#REF!</definedName>
    <definedName name="ㅣ1517" localSheetId="5">#REF!</definedName>
    <definedName name="ㅣ1517">#REF!</definedName>
    <definedName name="ㅣ1549" localSheetId="5">#REF!</definedName>
    <definedName name="ㅣ1549">#REF!</definedName>
    <definedName name="ㅣ16" localSheetId="5">#REF!</definedName>
    <definedName name="ㅣ16">#REF!</definedName>
    <definedName name="ㅣ189" localSheetId="5">#REF!</definedName>
    <definedName name="ㅣ189">#REF!</definedName>
    <definedName name="ㅣ275" localSheetId="5">#REF!</definedName>
    <definedName name="ㅣ275">#REF!</definedName>
    <definedName name="ㅣ35" localSheetId="5">#REF!</definedName>
    <definedName name="ㅣ35">#REF!</definedName>
    <definedName name="ㅣ3551" localSheetId="5">#REF!</definedName>
    <definedName name="ㅣ3551">#REF!</definedName>
    <definedName name="ㅣ618" localSheetId="5">#REF!</definedName>
    <definedName name="ㅣ618">#REF!</definedName>
    <definedName name="ㅣ76" localSheetId="5">#REF!</definedName>
    <definedName name="ㅣ76">#REF!</definedName>
    <definedName name="ㅣ81" localSheetId="5">#REF!</definedName>
    <definedName name="ㅣ81">#REF!</definedName>
    <definedName name="ㅣㄱ" localSheetId="5">#REF!</definedName>
    <definedName name="ㅣㄱ">#REF!</definedName>
    <definedName name="ㅣ아ㅣ앟" localSheetId="5">#REF!</definedName>
    <definedName name="ㅣ아ㅣ앟">#REF!</definedName>
    <definedName name="ㅣㅎㄹㅇㅇ" hidden="1">{#N/A,#N/A,FALSE,"토공2"}</definedName>
    <definedName name="ㅣ허ㅏㅣ하" hidden="1">{#N/A,#N/A,FALSE,"혼합골재"}</definedName>
    <definedName name="ㅣ허ㅣ호ㅓㅏ" hidden="1">{#N/A,#N/A,FALSE,"조골재"}</definedName>
    <definedName name="ㅣㅏ" localSheetId="5">BlankMacro1</definedName>
    <definedName name="ㅣㅏ">BlankMacro1</definedName>
    <definedName name="ㅣㅏ노핯" hidden="1">{#N/A,#N/A,FALSE,"조골재"}</definedName>
    <definedName name="ㅣㅏ아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허ㅏ허ㅏ허ㅏ" hidden="1">{#N/A,#N/A,FALSE,"단가표지"}</definedName>
    <definedName name="ㅣㅏㅑ" localSheetId="5">#REF!</definedName>
    <definedName name="ㅣㅏㅑ">#REF!</definedName>
    <definedName name="ㅣㅏㅓ" hidden="1">{#N/A,#N/A,FALSE,"운반시간"}</definedName>
    <definedName name="ㅣㅏㅓㅎ" hidden="1">{#N/A,#N/A,FALSE,"단가표지"}</definedName>
    <definedName name="ㅣㅏㅓ허ㅏㅓㅎ" hidden="1">{#N/A,#N/A,FALSE,"표지목차"}</definedName>
    <definedName name="ㅣㅏㅓㅏㅓ" localSheetId="5">#REF!</definedName>
    <definedName name="ㅣㅏㅓㅏㅓ">#REF!</definedName>
    <definedName name="ㅣㅏㅓㅣ허ㅏㅎ" hidden="1">{#N/A,#N/A,FALSE,"골재소요량";#N/A,#N/A,FALSE,"골재소요량"}</definedName>
    <definedName name="ㅣㅏㅓㅣ허ㅏㅏ허" hidden="1">{#N/A,#N/A,FALSE,"조골재"}</definedName>
    <definedName name="ㅣㅏㅓㅣㅏㅓㅣ" hidden="1">{#N/A,#N/A,FALSE,"속도"}</definedName>
    <definedName name="ㅣㅏㅚㅗㅓ" hidden="1">[15]Sheet14!$L$61:$L$130</definedName>
    <definedName name="ㅣㅑㅑ" hidden="1">{#N/A,#N/A,FALSE,"단가표지"}</definedName>
    <definedName name="ㅣㅑㅑㅛ" hidden="1">{#N/A,#N/A,FALSE,"전력간선"}</definedName>
    <definedName name="ㅣㅑㅕㅗ" localSheetId="5" hidden="1">#REF!</definedName>
    <definedName name="ㅣㅑㅕㅗ" hidden="1">#REF!</definedName>
    <definedName name="ㅣㅑㅣㅣ" hidden="1">{#N/A,#N/A,FALSE,"혼합골재"}</definedName>
    <definedName name="ㅣㅓㅏ허" hidden="1">{#N/A,#N/A,FALSE,"운반시간"}</definedName>
    <definedName name="ㅣㅓㅏ허ㅏㅣ허ㅏㅓ" hidden="1">{#N/A,#N/A,FALSE,"운반시간"}</definedName>
    <definedName name="ㅣㅓㅓㅑ" localSheetId="5">#REF!</definedName>
    <definedName name="ㅣㅓㅓㅑ">#REF!</definedName>
    <definedName name="ㅣㅚㅓㅏ" hidden="1">{#N/A,#N/A,FALSE,"단가표지"}</definedName>
    <definedName name="ㅣㅡㅏ" localSheetId="5">BlankMacro1</definedName>
    <definedName name="ㅣㅣ" localSheetId="5">#REF!</definedName>
    <definedName name="ㅣㅣ">#REF!</definedName>
    <definedName name="ㅣㅣㅏ호아지ㅏㅇ" hidden="1">{#N/A,#N/A,FALSE,"조골재"}</definedName>
    <definedName name="ㅣㅣㅏㅏㅓ" hidden="1">{#N/A,#N/A,FALSE,"2~8번"}</definedName>
    <definedName name="ㅣㅣㅣ" localSheetId="5">#REF!</definedName>
    <definedName name="ㅣㅣㅣ">#REF!</definedName>
    <definedName name="ㅣㅣㅣ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ㅣ" localSheetId="5" hidden="1">#REF!</definedName>
    <definedName name="ㅣㅣㅣㅣ" hidden="1">#REF!</definedName>
    <definedName name="ㅣㅣㅣㅣㅣ" localSheetId="5" hidden="1">#REF!</definedName>
    <definedName name="ㅣㅣㅣㅣㅣ" hidden="1">#REF!</definedName>
    <definedName name="ㅣㅣㅣㅣㅣㅣ" localSheetId="5" hidden="1">#REF!</definedName>
    <definedName name="ㅣㅣㅣㅣㅣㅣ" hidden="1">#REF!</definedName>
    <definedName name="ㅣㅣㅣㅣㅣㅣㅣ" localSheetId="5">BlankMacro1</definedName>
    <definedName name="ㅣㅣㅣㅣㅣㅣㅣ">BlankMacro1</definedName>
  </definedNames>
  <calcPr calcId="152511"/>
</workbook>
</file>

<file path=xl/calcChain.xml><?xml version="1.0" encoding="utf-8"?>
<calcChain xmlns="http://schemas.openxmlformats.org/spreadsheetml/2006/main">
  <c r="H158" i="26" l="1"/>
  <c r="H149" i="26"/>
  <c r="H140" i="26"/>
  <c r="H125" i="26"/>
  <c r="H119" i="26"/>
  <c r="H113" i="26"/>
  <c r="H28" i="32"/>
  <c r="H110" i="26"/>
  <c r="H107" i="26"/>
  <c r="H104" i="26"/>
  <c r="H400" i="26"/>
  <c r="H373" i="26"/>
  <c r="H358" i="26"/>
  <c r="H352" i="26"/>
  <c r="H349" i="26"/>
  <c r="H346" i="26"/>
  <c r="Q188" i="62" l="1"/>
  <c r="P188" i="62" l="1"/>
  <c r="H188" i="62"/>
  <c r="R188" i="62" l="1"/>
  <c r="O188" i="62"/>
  <c r="N188" i="62"/>
  <c r="M188" i="62"/>
  <c r="L188" i="62"/>
  <c r="K188" i="62"/>
  <c r="J188" i="62"/>
  <c r="I188" i="62"/>
  <c r="G187" i="62" l="1"/>
  <c r="G186" i="62"/>
  <c r="G185" i="62"/>
  <c r="G184" i="62"/>
  <c r="G183" i="62"/>
  <c r="G182" i="62"/>
  <c r="G181" i="62"/>
  <c r="G180" i="62"/>
  <c r="G179" i="62"/>
  <c r="G178" i="62"/>
  <c r="G177" i="62"/>
  <c r="G176" i="62"/>
  <c r="G175" i="62"/>
  <c r="G174" i="62"/>
  <c r="G173" i="62"/>
  <c r="G172" i="62"/>
  <c r="G171" i="62"/>
  <c r="G170" i="62"/>
  <c r="G169" i="62"/>
  <c r="G168" i="62"/>
  <c r="G167" i="62"/>
  <c r="G166" i="62"/>
  <c r="G165" i="62"/>
  <c r="G164" i="62"/>
  <c r="G163" i="62"/>
  <c r="G162" i="62"/>
  <c r="G161" i="62"/>
  <c r="G160" i="62"/>
  <c r="G159" i="62"/>
  <c r="G158" i="62"/>
  <c r="G157" i="62"/>
  <c r="G156" i="62"/>
  <c r="G155" i="62"/>
  <c r="G154" i="62"/>
  <c r="G153" i="62"/>
  <c r="G152" i="62"/>
  <c r="G151" i="62"/>
  <c r="G150" i="62"/>
  <c r="G149" i="62"/>
  <c r="G148" i="62"/>
  <c r="G147" i="62"/>
  <c r="G146" i="62"/>
  <c r="G145" i="62"/>
  <c r="G144" i="62"/>
  <c r="G143" i="62"/>
  <c r="G142" i="62"/>
  <c r="G141" i="62"/>
  <c r="G140" i="62"/>
  <c r="G139" i="62"/>
  <c r="G138" i="62"/>
  <c r="G137" i="62"/>
  <c r="G136" i="62"/>
  <c r="G135" i="62"/>
  <c r="G134" i="62"/>
  <c r="G133" i="62"/>
  <c r="G132" i="62"/>
  <c r="G131" i="62"/>
  <c r="G130" i="62"/>
  <c r="G129" i="62"/>
  <c r="G128" i="62"/>
  <c r="G127" i="62"/>
  <c r="G126" i="62"/>
  <c r="G125" i="62"/>
  <c r="G124" i="62"/>
  <c r="G123" i="62"/>
  <c r="G122" i="62"/>
  <c r="G121" i="62"/>
  <c r="G120" i="62"/>
  <c r="G119" i="62"/>
  <c r="G118" i="62"/>
  <c r="G117" i="62"/>
  <c r="G116" i="62"/>
  <c r="G115" i="62"/>
  <c r="G114" i="62"/>
  <c r="G113" i="62"/>
  <c r="G112" i="62"/>
  <c r="G111" i="62"/>
  <c r="G110" i="62"/>
  <c r="G109" i="62"/>
  <c r="G108" i="62"/>
  <c r="G107" i="62"/>
  <c r="G106" i="62"/>
  <c r="G105" i="62"/>
  <c r="G104" i="62"/>
  <c r="G103" i="62"/>
  <c r="G102" i="62"/>
  <c r="G101" i="62"/>
  <c r="G100" i="62"/>
  <c r="G99" i="62"/>
  <c r="G98" i="62"/>
  <c r="G97" i="62"/>
  <c r="G96" i="62"/>
  <c r="G95" i="62"/>
  <c r="G94" i="62"/>
  <c r="G93" i="62"/>
  <c r="G92" i="62"/>
  <c r="G91" i="62"/>
  <c r="G90" i="62"/>
  <c r="G89" i="62"/>
  <c r="G88" i="62"/>
  <c r="G87" i="62"/>
  <c r="G86" i="62"/>
  <c r="G85" i="62"/>
  <c r="G84" i="62"/>
  <c r="G83" i="62"/>
  <c r="G82" i="62"/>
  <c r="G81" i="62"/>
  <c r="G80" i="62"/>
  <c r="G79" i="62"/>
  <c r="G78" i="62"/>
  <c r="G77" i="62"/>
  <c r="G76" i="62"/>
  <c r="G75" i="62"/>
  <c r="G74" i="62"/>
  <c r="G73" i="62"/>
  <c r="G72" i="62"/>
  <c r="G71" i="62"/>
  <c r="G70" i="62"/>
  <c r="G69" i="62"/>
  <c r="G68" i="62"/>
  <c r="G67" i="62"/>
  <c r="G66" i="62"/>
  <c r="G65" i="62"/>
  <c r="G64" i="62"/>
  <c r="G63" i="62"/>
  <c r="G62" i="62"/>
  <c r="G61" i="62"/>
  <c r="G60" i="62"/>
  <c r="G59" i="62"/>
  <c r="G58" i="62"/>
  <c r="G57" i="62"/>
  <c r="G56" i="62"/>
  <c r="G55" i="62"/>
  <c r="G54" i="62"/>
  <c r="G53" i="62"/>
  <c r="G52" i="62"/>
  <c r="G51" i="62"/>
  <c r="G50" i="62"/>
  <c r="G49" i="62"/>
  <c r="G48" i="62"/>
  <c r="G47" i="62"/>
  <c r="G46" i="62"/>
  <c r="G45" i="62"/>
  <c r="G44" i="62"/>
  <c r="G43" i="62"/>
  <c r="G42" i="62"/>
  <c r="G41" i="62"/>
  <c r="G40" i="62"/>
  <c r="G39" i="62"/>
  <c r="G38" i="62"/>
  <c r="G37" i="62"/>
  <c r="G36" i="62"/>
  <c r="G35" i="62"/>
  <c r="G34" i="62"/>
  <c r="G33" i="62"/>
  <c r="G32" i="62"/>
  <c r="G31" i="62"/>
  <c r="G30" i="62"/>
  <c r="G29" i="62"/>
  <c r="G28" i="62"/>
  <c r="G27" i="62"/>
  <c r="G26" i="62"/>
  <c r="G25" i="62"/>
  <c r="G24" i="62"/>
  <c r="G23" i="62"/>
  <c r="G12" i="62"/>
  <c r="G22" i="62"/>
  <c r="G21" i="62"/>
  <c r="G20" i="62"/>
  <c r="G19" i="62"/>
  <c r="G18" i="62"/>
  <c r="G17" i="62"/>
  <c r="G16" i="62"/>
  <c r="G15" i="62"/>
  <c r="G14" i="62"/>
  <c r="G13" i="62"/>
  <c r="G11" i="62"/>
  <c r="G10" i="62"/>
  <c r="G7" i="62"/>
  <c r="G6" i="62"/>
  <c r="G9" i="62"/>
  <c r="G8" i="62"/>
  <c r="F5" i="61"/>
  <c r="G188" i="62" l="1"/>
  <c r="A2" i="61"/>
  <c r="F6" i="61"/>
  <c r="F7" i="61" s="1"/>
  <c r="F10" i="61" l="1"/>
  <c r="F8" i="61"/>
  <c r="F11" i="61" s="1"/>
  <c r="F13" i="61" l="1"/>
  <c r="D31" i="56" s="1"/>
  <c r="N2" i="57"/>
  <c r="O2" i="57"/>
  <c r="H941" i="26"/>
  <c r="I937" i="26"/>
  <c r="Q923" i="26"/>
  <c r="I901" i="26"/>
  <c r="H912" i="26" l="1"/>
  <c r="N912" i="26" s="1"/>
  <c r="H903" i="26"/>
  <c r="P96" i="46"/>
  <c r="H919" i="26" s="1"/>
  <c r="I919" i="26" s="1"/>
  <c r="M946" i="26"/>
  <c r="I946" i="26"/>
  <c r="M945" i="26"/>
  <c r="I945" i="26"/>
  <c r="M944" i="26"/>
  <c r="M943" i="26"/>
  <c r="M942" i="26"/>
  <c r="M941" i="26"/>
  <c r="K941" i="26"/>
  <c r="I941" i="26"/>
  <c r="N939" i="26"/>
  <c r="I939" i="26"/>
  <c r="M936" i="26"/>
  <c r="K936" i="26"/>
  <c r="I935" i="26"/>
  <c r="M933" i="26"/>
  <c r="I933" i="26"/>
  <c r="M932" i="26"/>
  <c r="I932" i="26"/>
  <c r="M930" i="26"/>
  <c r="M929" i="26"/>
  <c r="I927" i="26"/>
  <c r="O927" i="26" s="1"/>
  <c r="N927" i="26"/>
  <c r="I925" i="26"/>
  <c r="M925" i="26"/>
  <c r="M924" i="26"/>
  <c r="M922" i="26"/>
  <c r="M921" i="26"/>
  <c r="N919" i="26"/>
  <c r="M917" i="26"/>
  <c r="I917" i="26"/>
  <c r="M916" i="26"/>
  <c r="I916" i="26"/>
  <c r="M915" i="26"/>
  <c r="M914" i="26"/>
  <c r="M913" i="26"/>
  <c r="M912" i="26"/>
  <c r="K912" i="26"/>
  <c r="I912" i="26"/>
  <c r="N910" i="26"/>
  <c r="I910" i="26"/>
  <c r="O910" i="26" s="1"/>
  <c r="K903" i="26"/>
  <c r="O901" i="26"/>
  <c r="N901" i="26"/>
  <c r="N903" i="26" l="1"/>
  <c r="I903" i="26"/>
  <c r="O903" i="26" s="1"/>
  <c r="O912" i="26"/>
  <c r="O919" i="26"/>
  <c r="O939" i="26"/>
  <c r="O941" i="26"/>
  <c r="O935" i="26"/>
  <c r="N935" i="26"/>
  <c r="N941" i="26"/>
  <c r="I924" i="26"/>
  <c r="G183" i="38" l="1"/>
  <c r="M183" i="38" s="1"/>
  <c r="G182" i="38"/>
  <c r="M182" i="38" s="1"/>
  <c r="H182" i="38" l="1"/>
  <c r="N182" i="38" s="1"/>
  <c r="H183" i="38"/>
  <c r="N183" i="38" s="1"/>
  <c r="P65" i="46" l="1"/>
  <c r="P73" i="46"/>
  <c r="P71" i="46"/>
  <c r="P66" i="46"/>
  <c r="P61" i="46"/>
  <c r="P60" i="46"/>
  <c r="P53" i="46"/>
  <c r="P52" i="46"/>
  <c r="P59" i="46"/>
  <c r="P58" i="46"/>
  <c r="P57" i="46"/>
  <c r="P49" i="46"/>
  <c r="P48" i="46"/>
  <c r="P47" i="46"/>
  <c r="E92" i="46" l="1"/>
  <c r="E90" i="46"/>
  <c r="I90" i="46" l="1"/>
  <c r="E123" i="18"/>
  <c r="F123" i="18" s="1"/>
  <c r="E124" i="18" s="1"/>
  <c r="E117" i="18"/>
  <c r="F117" i="18" s="1"/>
  <c r="F119" i="18" s="1"/>
  <c r="F18" i="38"/>
  <c r="F233" i="38"/>
  <c r="F200" i="38"/>
  <c r="F201" i="38"/>
  <c r="F202" i="38"/>
  <c r="F196" i="38"/>
  <c r="F195" i="38"/>
  <c r="F194" i="38"/>
  <c r="F189" i="38"/>
  <c r="F188" i="38"/>
  <c r="F187" i="38"/>
  <c r="F186" i="38"/>
  <c r="F185" i="38"/>
  <c r="F184" i="38"/>
  <c r="F17" i="38"/>
  <c r="F16" i="38"/>
  <c r="L14" i="38"/>
  <c r="F12" i="38"/>
  <c r="F11" i="38"/>
  <c r="F8" i="38"/>
  <c r="G4" i="20"/>
  <c r="C17" i="20" s="1"/>
  <c r="B5" i="57"/>
  <c r="F124" i="18" l="1"/>
  <c r="F125" i="18" s="1"/>
  <c r="C4" i="20"/>
  <c r="C6" i="20"/>
  <c r="C16" i="20"/>
  <c r="C5" i="20"/>
  <c r="C7" i="20"/>
  <c r="C8" i="20"/>
  <c r="C9" i="20"/>
  <c r="C10" i="20"/>
  <c r="C11" i="20"/>
  <c r="C12" i="20"/>
  <c r="C13" i="20"/>
  <c r="C14" i="20"/>
  <c r="C15" i="20"/>
  <c r="I92" i="46"/>
  <c r="G90" i="46"/>
  <c r="G92" i="46"/>
  <c r="I8" i="38" l="1"/>
  <c r="I11" i="38"/>
  <c r="J11" i="38" s="1"/>
  <c r="I16" i="38"/>
  <c r="J16" i="38" s="1"/>
  <c r="I12" i="38"/>
  <c r="J12" i="38" s="1"/>
  <c r="I17" i="38"/>
  <c r="J17" i="38" s="1"/>
  <c r="F232" i="38"/>
  <c r="I233" i="38"/>
  <c r="I232" i="38"/>
  <c r="F234" i="38"/>
  <c r="F179" i="38"/>
  <c r="F178" i="38"/>
  <c r="F160" i="38"/>
  <c r="F159" i="38"/>
  <c r="F153" i="38"/>
  <c r="F27" i="38"/>
  <c r="F26" i="38"/>
  <c r="J14" i="38" l="1"/>
  <c r="J19" i="38"/>
  <c r="Q598" i="26"/>
  <c r="Q504" i="26"/>
  <c r="Q457" i="26"/>
  <c r="Q446" i="26"/>
  <c r="Q435" i="26"/>
  <c r="Q432" i="26"/>
  <c r="Q420" i="26"/>
  <c r="Q417" i="26"/>
  <c r="Q402" i="26"/>
  <c r="Q393" i="26"/>
  <c r="Q174" i="26"/>
  <c r="Q160" i="26"/>
  <c r="Q151" i="26"/>
  <c r="Q142" i="26"/>
  <c r="J932" i="26" l="1"/>
  <c r="J924" i="26"/>
  <c r="J907" i="26"/>
  <c r="J916" i="26"/>
  <c r="J945" i="26"/>
  <c r="H104" i="38"/>
  <c r="H98" i="38"/>
  <c r="H92" i="38"/>
  <c r="H86" i="38"/>
  <c r="H116" i="38"/>
  <c r="H110" i="38"/>
  <c r="H128" i="38"/>
  <c r="H122" i="38"/>
  <c r="H134" i="38"/>
  <c r="H230" i="38"/>
  <c r="H224" i="38"/>
  <c r="H203" i="38"/>
  <c r="H197" i="38"/>
  <c r="F71" i="38"/>
  <c r="F70" i="38"/>
  <c r="H39" i="38"/>
  <c r="H45" i="38"/>
  <c r="H56" i="38"/>
  <c r="H62" i="38"/>
  <c r="H68" i="38"/>
  <c r="H74" i="38"/>
  <c r="H80" i="38"/>
  <c r="N945" i="26" l="1"/>
  <c r="K945" i="26"/>
  <c r="O945" i="26" s="1"/>
  <c r="K916" i="26"/>
  <c r="O916" i="26" s="1"/>
  <c r="N916" i="26"/>
  <c r="N924" i="26"/>
  <c r="K924" i="26"/>
  <c r="O924" i="26" s="1"/>
  <c r="N907" i="26"/>
  <c r="K907" i="26"/>
  <c r="O907" i="26" s="1"/>
  <c r="N932" i="26"/>
  <c r="K932" i="26"/>
  <c r="O932" i="26" s="1"/>
  <c r="F78" i="38"/>
  <c r="F77" i="38"/>
  <c r="F76" i="38"/>
  <c r="F72" i="38"/>
  <c r="F66" i="38"/>
  <c r="F65" i="38"/>
  <c r="F64" i="38"/>
  <c r="F222" i="38"/>
  <c r="F221" i="38"/>
  <c r="F220" i="38"/>
  <c r="F228" i="38"/>
  <c r="F227" i="38"/>
  <c r="F226" i="38"/>
  <c r="H235" i="38"/>
  <c r="F247" i="38"/>
  <c r="F246" i="38"/>
  <c r="I154" i="38"/>
  <c r="M154" i="38" s="1"/>
  <c r="I153" i="38"/>
  <c r="M153" i="38" s="1"/>
  <c r="E109" i="18"/>
  <c r="F109" i="18" s="1"/>
  <c r="E103" i="18"/>
  <c r="F103" i="18" s="1"/>
  <c r="F105" i="18" s="1"/>
  <c r="I184" i="38"/>
  <c r="M184" i="38" s="1"/>
  <c r="J154" i="38" l="1"/>
  <c r="N154" i="38" s="1"/>
  <c r="J153" i="38"/>
  <c r="E110" i="18"/>
  <c r="F110" i="18" s="1"/>
  <c r="F111" i="18" s="1"/>
  <c r="J184" i="38"/>
  <c r="N184" i="38" s="1"/>
  <c r="N153" i="38" l="1"/>
  <c r="J155" i="38"/>
  <c r="F107" i="38"/>
  <c r="F106" i="38"/>
  <c r="E67" i="18" l="1"/>
  <c r="E81" i="18"/>
  <c r="E53" i="18"/>
  <c r="E39" i="18"/>
  <c r="E25" i="18"/>
  <c r="E11" i="18"/>
  <c r="F132" i="38" l="1"/>
  <c r="F146" i="38" s="1"/>
  <c r="F126" i="38"/>
  <c r="F120" i="38"/>
  <c r="F84" i="38"/>
  <c r="F54" i="38"/>
  <c r="F37" i="38"/>
  <c r="F43" i="38"/>
  <c r="F60" i="38"/>
  <c r="F82" i="38" l="1"/>
  <c r="F83" i="38"/>
  <c r="F47" i="38" l="1"/>
  <c r="F48" i="38"/>
  <c r="F36" i="38"/>
  <c r="E89" i="18" l="1"/>
  <c r="E33" i="18" l="1"/>
  <c r="P6" i="46" l="1"/>
  <c r="P7" i="46"/>
  <c r="P8" i="46"/>
  <c r="P9" i="46"/>
  <c r="P10" i="46"/>
  <c r="P11" i="46"/>
  <c r="P12" i="46"/>
  <c r="P13" i="46"/>
  <c r="P14" i="46"/>
  <c r="P15" i="46"/>
  <c r="P16" i="46"/>
  <c r="P17" i="46"/>
  <c r="P18" i="46"/>
  <c r="P19" i="46"/>
  <c r="P20" i="46"/>
  <c r="P21" i="46"/>
  <c r="P22" i="46"/>
  <c r="P23" i="46"/>
  <c r="P24" i="46"/>
  <c r="P25" i="46"/>
  <c r="P26" i="46"/>
  <c r="P27" i="46"/>
  <c r="P28" i="46"/>
  <c r="P29" i="46"/>
  <c r="P30" i="46"/>
  <c r="P31" i="46"/>
  <c r="P32" i="46"/>
  <c r="P33" i="46"/>
  <c r="P34" i="46"/>
  <c r="P35" i="46"/>
  <c r="P36" i="46"/>
  <c r="P37" i="46"/>
  <c r="P38" i="46"/>
  <c r="P39" i="46"/>
  <c r="P40" i="46"/>
  <c r="P41" i="46"/>
  <c r="P42" i="46"/>
  <c r="P43" i="46"/>
  <c r="P44" i="46"/>
  <c r="P45" i="46"/>
  <c r="P46" i="46"/>
  <c r="P50" i="46"/>
  <c r="P51" i="46"/>
  <c r="P54" i="46"/>
  <c r="P55" i="46"/>
  <c r="P56" i="46"/>
  <c r="P62" i="46"/>
  <c r="P63" i="46"/>
  <c r="P64" i="46"/>
  <c r="P67" i="46"/>
  <c r="P68" i="46"/>
  <c r="P69" i="46"/>
  <c r="P70" i="46"/>
  <c r="P72" i="46"/>
  <c r="P74" i="46"/>
  <c r="P75" i="46"/>
  <c r="H936" i="26" s="1"/>
  <c r="P76" i="46"/>
  <c r="P77" i="46"/>
  <c r="P78" i="46"/>
  <c r="P79" i="46"/>
  <c r="P80" i="46"/>
  <c r="P81" i="46"/>
  <c r="P82" i="46"/>
  <c r="P83" i="46"/>
  <c r="P84" i="46"/>
  <c r="P85" i="46"/>
  <c r="P86" i="46"/>
  <c r="P87" i="46"/>
  <c r="P88" i="46"/>
  <c r="P89" i="46"/>
  <c r="P90" i="46"/>
  <c r="P91" i="46"/>
  <c r="P92" i="46"/>
  <c r="P93" i="46"/>
  <c r="P5" i="46"/>
  <c r="N936" i="26" l="1"/>
  <c r="I936" i="26"/>
  <c r="D20" i="19"/>
  <c r="O936" i="26" l="1"/>
  <c r="I938" i="26"/>
  <c r="Q626" i="26"/>
  <c r="Q623" i="26"/>
  <c r="Q620" i="26"/>
  <c r="I131" i="38"/>
  <c r="M131" i="38" s="1"/>
  <c r="I130" i="38"/>
  <c r="M130" i="38" s="1"/>
  <c r="I125" i="38"/>
  <c r="M125" i="38" s="1"/>
  <c r="I124" i="38"/>
  <c r="M124" i="38" s="1"/>
  <c r="D23" i="19"/>
  <c r="H186" i="32" l="1"/>
  <c r="E61" i="18"/>
  <c r="E47" i="18"/>
  <c r="F42" i="38" l="1"/>
  <c r="F96" i="18"/>
  <c r="F95" i="18"/>
  <c r="F92" i="18"/>
  <c r="F94" i="18" s="1"/>
  <c r="F89" i="18"/>
  <c r="F91" i="18" s="1"/>
  <c r="F81" i="18"/>
  <c r="E82" i="18" s="1"/>
  <c r="E75" i="18"/>
  <c r="F75" i="18" s="1"/>
  <c r="F77" i="18" s="1"/>
  <c r="F67" i="18"/>
  <c r="E68" i="18" s="1"/>
  <c r="F61" i="18"/>
  <c r="F63" i="18" s="1"/>
  <c r="F53" i="18"/>
  <c r="E54" i="18" s="1"/>
  <c r="F47" i="18"/>
  <c r="F49" i="18" s="1"/>
  <c r="F39" i="18"/>
  <c r="E40" i="18" s="1"/>
  <c r="F33" i="18"/>
  <c r="F35" i="18" s="1"/>
  <c r="F25" i="18"/>
  <c r="E26" i="18" s="1"/>
  <c r="E19" i="18"/>
  <c r="F19" i="18" s="1"/>
  <c r="F21" i="18" s="1"/>
  <c r="F11" i="18"/>
  <c r="E12" i="18" s="1"/>
  <c r="E5" i="18"/>
  <c r="F5" i="18" s="1"/>
  <c r="F7" i="18" s="1"/>
  <c r="F131" i="38" l="1"/>
  <c r="F54" i="18"/>
  <c r="F55" i="18" s="1"/>
  <c r="F97" i="18"/>
  <c r="F26" i="18"/>
  <c r="F27" i="18" s="1"/>
  <c r="F12" i="18"/>
  <c r="F13" i="18" s="1"/>
  <c r="F68" i="18"/>
  <c r="F69" i="18" s="1"/>
  <c r="F82" i="18"/>
  <c r="F83" i="18" s="1"/>
  <c r="F98" i="18"/>
  <c r="F40" i="18"/>
  <c r="F41" i="18" s="1"/>
  <c r="F59" i="38" l="1"/>
  <c r="F58" i="38"/>
  <c r="F53" i="38"/>
  <c r="F52" i="38"/>
  <c r="F41" i="38"/>
  <c r="F125" i="38"/>
  <c r="J125" i="38" s="1"/>
  <c r="N125" i="38" s="1"/>
  <c r="F35" i="38"/>
  <c r="F124" i="38" s="1"/>
  <c r="F216" i="38"/>
  <c r="F215" i="38"/>
  <c r="F102" i="38"/>
  <c r="F90" i="38"/>
  <c r="J131" i="38"/>
  <c r="N131" i="38" s="1"/>
  <c r="F31" i="38"/>
  <c r="F119" i="38" s="1"/>
  <c r="F30" i="38"/>
  <c r="F118" i="38" s="1"/>
  <c r="J124" i="38" l="1"/>
  <c r="J128" i="38" s="1"/>
  <c r="F130" i="38"/>
  <c r="J130" i="38" s="1"/>
  <c r="F88" i="38"/>
  <c r="F94" i="38" s="1"/>
  <c r="F96" i="38"/>
  <c r="N13" i="26"/>
  <c r="M13" i="26"/>
  <c r="K11" i="26"/>
  <c r="N11" i="26"/>
  <c r="K14" i="26"/>
  <c r="Q15" i="26"/>
  <c r="N16" i="26"/>
  <c r="K17" i="26"/>
  <c r="N130" i="38" l="1"/>
  <c r="J134" i="38"/>
  <c r="J623" i="26" s="1"/>
  <c r="J626" i="26"/>
  <c r="K127" i="38"/>
  <c r="N124" i="38"/>
  <c r="H626" i="26"/>
  <c r="I11" i="26"/>
  <c r="O11" i="26" s="1"/>
  <c r="M870" i="26"/>
  <c r="A2" i="59"/>
  <c r="N870" i="26"/>
  <c r="O868" i="26"/>
  <c r="N868" i="26"/>
  <c r="M864" i="26"/>
  <c r="N864" i="26"/>
  <c r="O862" i="26"/>
  <c r="N862" i="26"/>
  <c r="M858" i="26"/>
  <c r="N858" i="26"/>
  <c r="O856" i="26"/>
  <c r="N856" i="26"/>
  <c r="M852" i="26"/>
  <c r="N852" i="26"/>
  <c r="O850" i="26"/>
  <c r="N850" i="26"/>
  <c r="M840" i="26"/>
  <c r="N846" i="26"/>
  <c r="M846" i="26"/>
  <c r="O844" i="26"/>
  <c r="N844" i="26"/>
  <c r="N840" i="26"/>
  <c r="O838" i="26"/>
  <c r="N838" i="26"/>
  <c r="M834" i="26"/>
  <c r="N834" i="26"/>
  <c r="O832" i="26"/>
  <c r="N832" i="26"/>
  <c r="M828" i="26"/>
  <c r="N828" i="26"/>
  <c r="O826" i="26"/>
  <c r="N826" i="26"/>
  <c r="M822" i="26"/>
  <c r="N822" i="26"/>
  <c r="O820" i="26"/>
  <c r="N820" i="26"/>
  <c r="M816" i="26"/>
  <c r="N816" i="26"/>
  <c r="O814" i="26"/>
  <c r="N814" i="26"/>
  <c r="M810" i="26"/>
  <c r="N810" i="26"/>
  <c r="O808" i="26"/>
  <c r="N808" i="26"/>
  <c r="M804" i="26"/>
  <c r="N804" i="26"/>
  <c r="O802" i="26"/>
  <c r="N802" i="26"/>
  <c r="M798" i="26"/>
  <c r="N798" i="26"/>
  <c r="O796" i="26"/>
  <c r="N796" i="26"/>
  <c r="M792" i="26"/>
  <c r="N792" i="26"/>
  <c r="O790" i="26"/>
  <c r="N790" i="26"/>
  <c r="M786" i="26"/>
  <c r="N786" i="26"/>
  <c r="O784" i="26"/>
  <c r="N784" i="26"/>
  <c r="M780" i="26"/>
  <c r="N780" i="26"/>
  <c r="O778" i="26"/>
  <c r="N778" i="26"/>
  <c r="M774" i="26"/>
  <c r="N774" i="26"/>
  <c r="O772" i="26"/>
  <c r="N772" i="26"/>
  <c r="M768" i="26"/>
  <c r="N768" i="26"/>
  <c r="O766" i="26"/>
  <c r="N766" i="26"/>
  <c r="M762" i="26"/>
  <c r="N762" i="26"/>
  <c r="O760" i="26"/>
  <c r="N760" i="26"/>
  <c r="M756" i="26"/>
  <c r="M750" i="26"/>
  <c r="N756" i="26"/>
  <c r="O754" i="26"/>
  <c r="N754" i="26"/>
  <c r="N750" i="26"/>
  <c r="O748" i="26"/>
  <c r="N748" i="26"/>
  <c r="M744" i="26"/>
  <c r="N744" i="26"/>
  <c r="O742" i="26"/>
  <c r="N742" i="26"/>
  <c r="M738" i="26"/>
  <c r="N738" i="26"/>
  <c r="O736" i="26"/>
  <c r="N736" i="26"/>
  <c r="M732" i="26"/>
  <c r="N732" i="26"/>
  <c r="O730" i="26"/>
  <c r="N730" i="26"/>
  <c r="M726" i="26"/>
  <c r="N726" i="26"/>
  <c r="O724" i="26"/>
  <c r="N724" i="26"/>
  <c r="M720" i="26"/>
  <c r="N720" i="26"/>
  <c r="O718" i="26"/>
  <c r="N718" i="26"/>
  <c r="M714" i="26"/>
  <c r="N714" i="26"/>
  <c r="O712" i="26"/>
  <c r="N712" i="26"/>
  <c r="M708" i="26"/>
  <c r="N708" i="26"/>
  <c r="O706" i="26"/>
  <c r="N706" i="26"/>
  <c r="M702" i="26"/>
  <c r="N702" i="26"/>
  <c r="O700" i="26"/>
  <c r="N700" i="26"/>
  <c r="M696" i="26"/>
  <c r="N696" i="26"/>
  <c r="O694" i="26"/>
  <c r="N694" i="26"/>
  <c r="M690" i="26"/>
  <c r="N690" i="26"/>
  <c r="O688" i="26"/>
  <c r="N688" i="26"/>
  <c r="M684" i="26"/>
  <c r="N684" i="26"/>
  <c r="O682" i="26"/>
  <c r="N682" i="26"/>
  <c r="M678" i="26"/>
  <c r="N678" i="26"/>
  <c r="O676" i="26"/>
  <c r="N676" i="26"/>
  <c r="M672" i="26"/>
  <c r="N672" i="26"/>
  <c r="O670" i="26"/>
  <c r="N670" i="26"/>
  <c r="M666" i="26"/>
  <c r="N666" i="26"/>
  <c r="O664" i="26"/>
  <c r="N664" i="26"/>
  <c r="M660" i="26"/>
  <c r="N660" i="26"/>
  <c r="O658" i="26"/>
  <c r="N658" i="26"/>
  <c r="M654" i="26"/>
  <c r="N654" i="26"/>
  <c r="O652" i="26"/>
  <c r="N652" i="26"/>
  <c r="M648" i="26"/>
  <c r="N648" i="26"/>
  <c r="O646" i="26"/>
  <c r="N646" i="26"/>
  <c r="M642" i="26"/>
  <c r="N642" i="26"/>
  <c r="O640" i="26"/>
  <c r="N640" i="26"/>
  <c r="M636" i="26"/>
  <c r="N636" i="26"/>
  <c r="O634" i="26"/>
  <c r="N634" i="26"/>
  <c r="N609" i="26"/>
  <c r="M609" i="26"/>
  <c r="O607" i="26"/>
  <c r="N607" i="26"/>
  <c r="N594" i="26"/>
  <c r="M594" i="26"/>
  <c r="N592" i="26"/>
  <c r="K592" i="26"/>
  <c r="N585" i="26"/>
  <c r="M585" i="26"/>
  <c r="N583" i="26"/>
  <c r="K583" i="26"/>
  <c r="N576" i="26"/>
  <c r="M576" i="26"/>
  <c r="K574" i="26"/>
  <c r="N567" i="26"/>
  <c r="M567" i="26"/>
  <c r="K565" i="26"/>
  <c r="O565" i="26" s="1"/>
  <c r="N565" i="26"/>
  <c r="N558" i="26"/>
  <c r="M558" i="26"/>
  <c r="K556" i="26"/>
  <c r="O556" i="26" s="1"/>
  <c r="N556" i="26"/>
  <c r="N549" i="26"/>
  <c r="M549" i="26"/>
  <c r="K547" i="26"/>
  <c r="N547" i="26"/>
  <c r="N540" i="26"/>
  <c r="M540" i="26"/>
  <c r="K538" i="26"/>
  <c r="N538" i="26"/>
  <c r="N513" i="26"/>
  <c r="M513" i="26"/>
  <c r="O511" i="26"/>
  <c r="N511" i="26"/>
  <c r="N502" i="26"/>
  <c r="M502" i="26"/>
  <c r="N500" i="26"/>
  <c r="K500" i="26"/>
  <c r="N496" i="26"/>
  <c r="M496" i="26"/>
  <c r="N494" i="26"/>
  <c r="K494" i="26"/>
  <c r="N484" i="26"/>
  <c r="M484" i="26"/>
  <c r="N482" i="26"/>
  <c r="K482" i="26"/>
  <c r="N478" i="26"/>
  <c r="M478" i="26"/>
  <c r="N476" i="26"/>
  <c r="K476" i="26"/>
  <c r="N466" i="26"/>
  <c r="M466" i="26"/>
  <c r="O464" i="26"/>
  <c r="N464" i="26"/>
  <c r="N455" i="26"/>
  <c r="O453" i="26"/>
  <c r="N453" i="26"/>
  <c r="N444" i="26"/>
  <c r="M444" i="26"/>
  <c r="N442" i="26"/>
  <c r="K442" i="26"/>
  <c r="N429" i="26"/>
  <c r="M429" i="26"/>
  <c r="K427" i="26"/>
  <c r="N414" i="26"/>
  <c r="M414" i="26"/>
  <c r="N412" i="26"/>
  <c r="K412" i="26"/>
  <c r="N390" i="26"/>
  <c r="M390" i="26"/>
  <c r="N388" i="26"/>
  <c r="K388" i="26"/>
  <c r="N381" i="26"/>
  <c r="M381" i="26"/>
  <c r="K379" i="26"/>
  <c r="N372" i="26"/>
  <c r="M372" i="26"/>
  <c r="N370" i="26"/>
  <c r="K370" i="26"/>
  <c r="O370" i="26" s="1"/>
  <c r="N363" i="26"/>
  <c r="M363" i="26"/>
  <c r="K361" i="26"/>
  <c r="N357" i="26"/>
  <c r="M357" i="26"/>
  <c r="N355" i="26"/>
  <c r="K355" i="26"/>
  <c r="N345" i="26"/>
  <c r="M345" i="26"/>
  <c r="N343" i="26"/>
  <c r="K343" i="26"/>
  <c r="O343" i="26" s="1"/>
  <c r="N336" i="26"/>
  <c r="M336" i="26"/>
  <c r="K334" i="26"/>
  <c r="O334" i="26" s="1"/>
  <c r="N334" i="26"/>
  <c r="N327" i="26"/>
  <c r="M327" i="26"/>
  <c r="K325" i="26"/>
  <c r="O325" i="26" s="1"/>
  <c r="N325" i="26"/>
  <c r="N318" i="26"/>
  <c r="M318" i="26"/>
  <c r="K316" i="26"/>
  <c r="O316" i="26" s="1"/>
  <c r="N316" i="26"/>
  <c r="N309" i="26"/>
  <c r="M309" i="26"/>
  <c r="N307" i="26"/>
  <c r="K307" i="26"/>
  <c r="O307" i="26" s="1"/>
  <c r="N300" i="26"/>
  <c r="M300" i="26"/>
  <c r="K298" i="26"/>
  <c r="N298" i="26"/>
  <c r="N291" i="26"/>
  <c r="M291" i="26"/>
  <c r="K289" i="26"/>
  <c r="N282" i="26"/>
  <c r="M282" i="26"/>
  <c r="K280" i="26"/>
  <c r="N280" i="26"/>
  <c r="N273" i="26"/>
  <c r="M273" i="26"/>
  <c r="K271" i="26"/>
  <c r="N271" i="26"/>
  <c r="N264" i="26"/>
  <c r="M264" i="26"/>
  <c r="K262" i="26"/>
  <c r="N262" i="26"/>
  <c r="N255" i="26"/>
  <c r="M255" i="26"/>
  <c r="K253" i="26"/>
  <c r="N253" i="26"/>
  <c r="N246" i="26"/>
  <c r="M246" i="26"/>
  <c r="K244" i="26"/>
  <c r="N244" i="26"/>
  <c r="N237" i="26"/>
  <c r="M237" i="26"/>
  <c r="K235" i="26"/>
  <c r="O235" i="26" s="1"/>
  <c r="N235" i="26"/>
  <c r="N228" i="26"/>
  <c r="M228" i="26"/>
  <c r="K226" i="26"/>
  <c r="N226" i="26"/>
  <c r="N219" i="26"/>
  <c r="M219" i="26"/>
  <c r="K217" i="26"/>
  <c r="O217" i="26" s="1"/>
  <c r="N217" i="26"/>
  <c r="N210" i="26"/>
  <c r="M210" i="26"/>
  <c r="K208" i="26"/>
  <c r="N208" i="26"/>
  <c r="N201" i="26"/>
  <c r="M201" i="26"/>
  <c r="N199" i="26"/>
  <c r="K199" i="26"/>
  <c r="O199" i="26" s="1"/>
  <c r="N192" i="26"/>
  <c r="M192" i="26"/>
  <c r="K190" i="26"/>
  <c r="N190" i="26"/>
  <c r="N183" i="26"/>
  <c r="O181" i="26"/>
  <c r="N181" i="26"/>
  <c r="N172" i="26"/>
  <c r="M172" i="26"/>
  <c r="N170" i="26"/>
  <c r="K170" i="26"/>
  <c r="N139" i="26"/>
  <c r="M139" i="26"/>
  <c r="N137" i="26"/>
  <c r="K137" i="26"/>
  <c r="N130" i="26"/>
  <c r="M130" i="26"/>
  <c r="K128" i="26"/>
  <c r="N124" i="26"/>
  <c r="M124" i="26"/>
  <c r="K122" i="26"/>
  <c r="N122" i="26"/>
  <c r="N118" i="26"/>
  <c r="M118" i="26"/>
  <c r="K116" i="26"/>
  <c r="N103" i="26"/>
  <c r="M103" i="26"/>
  <c r="K101" i="26"/>
  <c r="O101" i="26" s="1"/>
  <c r="N101" i="26"/>
  <c r="N94" i="26"/>
  <c r="M94" i="26"/>
  <c r="K92" i="26"/>
  <c r="O92" i="26" s="1"/>
  <c r="N85" i="26"/>
  <c r="M85" i="26"/>
  <c r="K83" i="26"/>
  <c r="O83" i="26" s="1"/>
  <c r="N76" i="26"/>
  <c r="M76" i="26"/>
  <c r="N74" i="26"/>
  <c r="K74" i="26"/>
  <c r="O74" i="26" s="1"/>
  <c r="N67" i="26"/>
  <c r="M67" i="26"/>
  <c r="K65" i="26"/>
  <c r="N65" i="26"/>
  <c r="N58" i="26"/>
  <c r="M58" i="26"/>
  <c r="K56" i="26"/>
  <c r="N56" i="26"/>
  <c r="N49" i="26"/>
  <c r="M49" i="26"/>
  <c r="K47" i="26"/>
  <c r="O47" i="26" s="1"/>
  <c r="N47" i="26"/>
  <c r="N40" i="26"/>
  <c r="M40" i="26"/>
  <c r="K38" i="26"/>
  <c r="N38" i="26"/>
  <c r="N31" i="26"/>
  <c r="M31" i="26"/>
  <c r="N29" i="26"/>
  <c r="K29" i="26"/>
  <c r="O29" i="26" s="1"/>
  <c r="N22" i="26"/>
  <c r="M22" i="26"/>
  <c r="N20" i="26"/>
  <c r="K20" i="26"/>
  <c r="O20" i="26" s="1"/>
  <c r="J620" i="26" l="1"/>
  <c r="K133" i="38"/>
  <c r="M127" i="38"/>
  <c r="L127" i="38"/>
  <c r="N127" i="38" s="1"/>
  <c r="H620" i="26"/>
  <c r="H623" i="26"/>
  <c r="O592" i="26"/>
  <c r="O583" i="26"/>
  <c r="O574" i="26"/>
  <c r="N574" i="26"/>
  <c r="O538" i="26"/>
  <c r="O500" i="26"/>
  <c r="O494" i="26"/>
  <c r="O482" i="26"/>
  <c r="O476" i="26"/>
  <c r="M455" i="26"/>
  <c r="O442" i="26"/>
  <c r="O427" i="26"/>
  <c r="N427" i="26"/>
  <c r="O412" i="26"/>
  <c r="O388" i="26"/>
  <c r="O379" i="26"/>
  <c r="N379" i="26"/>
  <c r="O361" i="26"/>
  <c r="N361" i="26"/>
  <c r="O355" i="26"/>
  <c r="O298" i="26"/>
  <c r="O289" i="26"/>
  <c r="N289" i="26"/>
  <c r="O280" i="26"/>
  <c r="O271" i="26"/>
  <c r="O262" i="26"/>
  <c r="O253" i="26"/>
  <c r="O226" i="26"/>
  <c r="O208" i="26"/>
  <c r="O190" i="26"/>
  <c r="M183" i="26"/>
  <c r="O170" i="26"/>
  <c r="O137" i="26"/>
  <c r="O128" i="26"/>
  <c r="N128" i="26"/>
  <c r="O122" i="26"/>
  <c r="O116" i="26"/>
  <c r="N116" i="26"/>
  <c r="N92" i="26"/>
  <c r="N83" i="26"/>
  <c r="O65" i="26"/>
  <c r="O56" i="26"/>
  <c r="O38" i="26"/>
  <c r="K64" i="47"/>
  <c r="K44" i="47"/>
  <c r="K45" i="47"/>
  <c r="M133" i="38" l="1"/>
  <c r="L133" i="38"/>
  <c r="N133" i="38" s="1"/>
  <c r="O547" i="26"/>
  <c r="O244" i="26"/>
  <c r="G598" i="26" l="1"/>
  <c r="G887" i="26" l="1"/>
  <c r="I247" i="38"/>
  <c r="M247" i="38" s="1"/>
  <c r="I240" i="38"/>
  <c r="M240" i="38" s="1"/>
  <c r="Q886" i="26"/>
  <c r="Q881" i="26"/>
  <c r="Q877" i="26"/>
  <c r="Q885" i="26"/>
  <c r="Q880" i="26"/>
  <c r="Q876" i="26"/>
  <c r="Q873" i="26"/>
  <c r="Q872" i="26"/>
  <c r="I246" i="38"/>
  <c r="J246" i="38" s="1"/>
  <c r="N246" i="38" s="1"/>
  <c r="I239" i="38"/>
  <c r="M239" i="38" s="1"/>
  <c r="Q887" i="26"/>
  <c r="Q882" i="26"/>
  <c r="G504" i="26"/>
  <c r="H598" i="26"/>
  <c r="K9" i="47"/>
  <c r="G142" i="26" s="1"/>
  <c r="K8" i="47"/>
  <c r="K63" i="47"/>
  <c r="G671" i="35" s="1"/>
  <c r="K62" i="47"/>
  <c r="K61" i="47" s="1"/>
  <c r="G675" i="35" s="1"/>
  <c r="K59" i="47"/>
  <c r="G673" i="35" s="1"/>
  <c r="K46" i="47"/>
  <c r="G457" i="26" s="1"/>
  <c r="K4" i="47"/>
  <c r="M246" i="38" l="1"/>
  <c r="G672" i="35"/>
  <c r="J247" i="38"/>
  <c r="N247" i="38" s="1"/>
  <c r="G160" i="26"/>
  <c r="G393" i="26"/>
  <c r="G432" i="26"/>
  <c r="G446" i="26"/>
  <c r="G151" i="26"/>
  <c r="G174" i="26"/>
  <c r="G402" i="26"/>
  <c r="G417" i="26"/>
  <c r="J240" i="38"/>
  <c r="N240" i="38" s="1"/>
  <c r="J239" i="38"/>
  <c r="G509" i="35"/>
  <c r="G508" i="35"/>
  <c r="J242" i="38" l="1"/>
  <c r="N239" i="38"/>
  <c r="G507" i="35"/>
  <c r="J880" i="26" l="1"/>
  <c r="K241" i="38"/>
  <c r="J872" i="26"/>
  <c r="J876" i="26"/>
  <c r="J885" i="26"/>
  <c r="K885" i="26" s="1"/>
  <c r="J249" i="38"/>
  <c r="K248" i="38" s="1"/>
  <c r="L248" i="38" s="1"/>
  <c r="L249" i="38" s="1"/>
  <c r="Q899" i="26"/>
  <c r="Q896" i="26"/>
  <c r="Q893" i="26"/>
  <c r="N900" i="26"/>
  <c r="I900" i="26"/>
  <c r="O898" i="26"/>
  <c r="N898" i="26"/>
  <c r="N897" i="26"/>
  <c r="N895" i="26"/>
  <c r="K895" i="26"/>
  <c r="I895" i="26"/>
  <c r="I897" i="26" s="1"/>
  <c r="N894" i="26"/>
  <c r="N892" i="26"/>
  <c r="K892" i="26"/>
  <c r="I892" i="26"/>
  <c r="I894" i="26" s="1"/>
  <c r="I227" i="38"/>
  <c r="M227" i="38" s="1"/>
  <c r="I221" i="38"/>
  <c r="M221" i="38" s="1"/>
  <c r="I226" i="38"/>
  <c r="J226" i="38" s="1"/>
  <c r="N226" i="38" s="1"/>
  <c r="I220" i="38"/>
  <c r="M220" i="38" s="1"/>
  <c r="I216" i="38"/>
  <c r="M216" i="38" s="1"/>
  <c r="I215" i="38"/>
  <c r="M215" i="38" s="1"/>
  <c r="M241" i="38" l="1"/>
  <c r="L241" i="38"/>
  <c r="L242" i="38" s="1"/>
  <c r="M226" i="38"/>
  <c r="J877" i="26"/>
  <c r="J873" i="26"/>
  <c r="J886" i="26"/>
  <c r="J881" i="26"/>
  <c r="L886" i="26"/>
  <c r="M886" i="26" s="1"/>
  <c r="L881" i="26"/>
  <c r="L877" i="26"/>
  <c r="L873" i="26"/>
  <c r="O892" i="26"/>
  <c r="O895" i="26"/>
  <c r="J227" i="38"/>
  <c r="N227" i="38" s="1"/>
  <c r="J221" i="38"/>
  <c r="N221" i="38" s="1"/>
  <c r="J220" i="38"/>
  <c r="J216" i="38"/>
  <c r="N216" i="38" s="1"/>
  <c r="J215" i="38"/>
  <c r="N215" i="38" s="1"/>
  <c r="N241" i="38" l="1"/>
  <c r="K886" i="26"/>
  <c r="J230" i="38"/>
  <c r="J224" i="38"/>
  <c r="N220" i="38"/>
  <c r="J218" i="38"/>
  <c r="L880" i="26" l="1"/>
  <c r="L885" i="26"/>
  <c r="M885" i="26" s="1"/>
  <c r="L872" i="26"/>
  <c r="L876" i="26"/>
  <c r="K888" i="26"/>
  <c r="J177" i="32" s="1"/>
  <c r="K223" i="38"/>
  <c r="L223" i="38" s="1"/>
  <c r="J899" i="26"/>
  <c r="K229" i="38"/>
  <c r="M229" i="38" s="1"/>
  <c r="J896" i="26"/>
  <c r="K217" i="38"/>
  <c r="L217" i="38" s="1"/>
  <c r="J893" i="26"/>
  <c r="N223" i="38" l="1"/>
  <c r="M223" i="38"/>
  <c r="M217" i="38"/>
  <c r="K893" i="26"/>
  <c r="K899" i="26"/>
  <c r="L229" i="38"/>
  <c r="K896" i="26"/>
  <c r="L218" i="38"/>
  <c r="N217" i="38"/>
  <c r="N229" i="38" l="1"/>
  <c r="K900" i="26"/>
  <c r="K897" i="26"/>
  <c r="K894" i="26"/>
  <c r="N218" i="38"/>
  <c r="L893" i="26"/>
  <c r="G450" i="26"/>
  <c r="G449" i="26"/>
  <c r="G448" i="26"/>
  <c r="Q450" i="26"/>
  <c r="H450" i="26"/>
  <c r="Q449" i="26"/>
  <c r="Q448" i="26"/>
  <c r="Q447" i="26"/>
  <c r="P94" i="36"/>
  <c r="G509" i="26"/>
  <c r="G508" i="26"/>
  <c r="G507" i="26"/>
  <c r="G506" i="26"/>
  <c r="Q507" i="26"/>
  <c r="Q506" i="26"/>
  <c r="Q505" i="26"/>
  <c r="P104" i="36"/>
  <c r="G461" i="26"/>
  <c r="G460" i="26"/>
  <c r="G459" i="26"/>
  <c r="Q461" i="26"/>
  <c r="H461" i="26"/>
  <c r="Q460" i="26"/>
  <c r="Q459" i="26"/>
  <c r="Q458" i="26"/>
  <c r="P95" i="36"/>
  <c r="I532" i="35"/>
  <c r="Q176" i="26"/>
  <c r="Q177" i="26"/>
  <c r="G179" i="26"/>
  <c r="G178" i="26"/>
  <c r="G177" i="26"/>
  <c r="G176" i="26"/>
  <c r="J180" i="32" l="1"/>
  <c r="J181" i="32"/>
  <c r="M893" i="26"/>
  <c r="N893" i="26"/>
  <c r="J179" i="32"/>
  <c r="I450" i="26"/>
  <c r="I461" i="26"/>
  <c r="M894" i="26" l="1"/>
  <c r="O893" i="26"/>
  <c r="P40" i="36"/>
  <c r="G485" i="35"/>
  <c r="G483" i="35"/>
  <c r="G475" i="35"/>
  <c r="G473" i="35"/>
  <c r="G201" i="35"/>
  <c r="G199" i="35"/>
  <c r="G190" i="35"/>
  <c r="O37" i="36" s="1"/>
  <c r="G188" i="35"/>
  <c r="G179" i="35"/>
  <c r="G177" i="35"/>
  <c r="K7" i="47"/>
  <c r="G484" i="35" s="1"/>
  <c r="G189" i="35" l="1"/>
  <c r="G200" i="35"/>
  <c r="G474" i="35"/>
  <c r="G178" i="35"/>
  <c r="L179" i="32"/>
  <c r="O894" i="26"/>
  <c r="O36" i="36"/>
  <c r="O38" i="36"/>
  <c r="N179" i="32" l="1"/>
  <c r="K6" i="47"/>
  <c r="G192" i="35" l="1"/>
  <c r="G487" i="35"/>
  <c r="G181" i="35"/>
  <c r="G477" i="35"/>
  <c r="G203" i="35"/>
  <c r="Q508" i="26"/>
  <c r="N510" i="26"/>
  <c r="O509" i="26"/>
  <c r="N509" i="26"/>
  <c r="O503" i="26"/>
  <c r="N503" i="26"/>
  <c r="O104" i="36"/>
  <c r="G505" i="26" s="1"/>
  <c r="I589" i="35"/>
  <c r="I593" i="35" s="1"/>
  <c r="G512" i="26" s="1"/>
  <c r="K512" i="26" l="1"/>
  <c r="K513" i="26" s="1"/>
  <c r="Q36" i="36"/>
  <c r="Q38" i="36"/>
  <c r="Q37" i="36"/>
  <c r="G104" i="36"/>
  <c r="L11" i="57" l="1"/>
  <c r="F112" i="38" l="1"/>
  <c r="E521" i="35"/>
  <c r="E810" i="35"/>
  <c r="D810" i="35"/>
  <c r="E807" i="35"/>
  <c r="D807" i="35"/>
  <c r="N855" i="26"/>
  <c r="Q854" i="26"/>
  <c r="O853" i="26"/>
  <c r="N853" i="26"/>
  <c r="E813" i="35"/>
  <c r="D813" i="35"/>
  <c r="I160" i="38"/>
  <c r="M160" i="38" s="1"/>
  <c r="I159" i="38"/>
  <c r="D768" i="35"/>
  <c r="J160" i="38" l="1"/>
  <c r="N160" i="38" s="1"/>
  <c r="I447" i="35"/>
  <c r="G81" i="36" s="1"/>
  <c r="N525" i="26" l="1"/>
  <c r="Q524" i="26"/>
  <c r="K523" i="26"/>
  <c r="N516" i="26"/>
  <c r="Q515" i="26"/>
  <c r="K514" i="26"/>
  <c r="H523" i="26"/>
  <c r="I523" i="26" s="1"/>
  <c r="O523" i="26" l="1"/>
  <c r="N523" i="26"/>
  <c r="H514" i="26"/>
  <c r="N514" i="26" s="1"/>
  <c r="Q530" i="26"/>
  <c r="Q521" i="26"/>
  <c r="Q518" i="26"/>
  <c r="I118" i="38"/>
  <c r="M118" i="38" s="1"/>
  <c r="I119" i="38"/>
  <c r="I145" i="38"/>
  <c r="J145" i="38" s="1"/>
  <c r="I139" i="38"/>
  <c r="J139" i="38" s="1"/>
  <c r="I144" i="38"/>
  <c r="J144" i="38" s="1"/>
  <c r="I138" i="38"/>
  <c r="J138" i="38" s="1"/>
  <c r="H517" i="26"/>
  <c r="H520" i="26"/>
  <c r="H12" i="26"/>
  <c r="G244" i="38"/>
  <c r="G245" i="38"/>
  <c r="G238" i="38"/>
  <c r="G237" i="38"/>
  <c r="H14" i="26" l="1"/>
  <c r="H17" i="26"/>
  <c r="N12" i="26"/>
  <c r="H755" i="26"/>
  <c r="N755" i="26" s="1"/>
  <c r="H566" i="26"/>
  <c r="N566" i="26" s="1"/>
  <c r="H548" i="26"/>
  <c r="N548" i="26" s="1"/>
  <c r="H495" i="26"/>
  <c r="N495" i="26" s="1"/>
  <c r="H477" i="26"/>
  <c r="N477" i="26" s="1"/>
  <c r="H335" i="26"/>
  <c r="N335" i="26" s="1"/>
  <c r="H317" i="26"/>
  <c r="N317" i="26" s="1"/>
  <c r="H299" i="26"/>
  <c r="N299" i="26" s="1"/>
  <c r="H93" i="26"/>
  <c r="N93" i="26" s="1"/>
  <c r="H66" i="26"/>
  <c r="N66" i="26" s="1"/>
  <c r="H869" i="26"/>
  <c r="N869" i="26" s="1"/>
  <c r="H857" i="26"/>
  <c r="N857" i="26" s="1"/>
  <c r="H833" i="26"/>
  <c r="N833" i="26" s="1"/>
  <c r="H821" i="26"/>
  <c r="N821" i="26" s="1"/>
  <c r="H809" i="26"/>
  <c r="N809" i="26" s="1"/>
  <c r="H797" i="26"/>
  <c r="N797" i="26" s="1"/>
  <c r="H785" i="26"/>
  <c r="N785" i="26" s="1"/>
  <c r="H773" i="26"/>
  <c r="N773" i="26" s="1"/>
  <c r="H761" i="26"/>
  <c r="N761" i="26" s="1"/>
  <c r="H749" i="26"/>
  <c r="N749" i="26" s="1"/>
  <c r="H737" i="26"/>
  <c r="N737" i="26" s="1"/>
  <c r="H725" i="26"/>
  <c r="N725" i="26" s="1"/>
  <c r="H713" i="26"/>
  <c r="N713" i="26" s="1"/>
  <c r="H701" i="26"/>
  <c r="N701" i="26" s="1"/>
  <c r="H689" i="26"/>
  <c r="N689" i="26" s="1"/>
  <c r="H677" i="26"/>
  <c r="N677" i="26" s="1"/>
  <c r="H665" i="26"/>
  <c r="N665" i="26" s="1"/>
  <c r="H653" i="26"/>
  <c r="N653" i="26" s="1"/>
  <c r="H641" i="26"/>
  <c r="N641" i="26" s="1"/>
  <c r="H272" i="26"/>
  <c r="N272" i="26" s="1"/>
  <c r="H254" i="26"/>
  <c r="N254" i="26" s="1"/>
  <c r="H236" i="26"/>
  <c r="N236" i="26" s="1"/>
  <c r="H218" i="26"/>
  <c r="N218" i="26" s="1"/>
  <c r="H200" i="26"/>
  <c r="N200" i="26" s="1"/>
  <c r="H84" i="26"/>
  <c r="N84" i="26" s="1"/>
  <c r="H845" i="26"/>
  <c r="N845" i="26" s="1"/>
  <c r="H557" i="26"/>
  <c r="N557" i="26" s="1"/>
  <c r="H539" i="26"/>
  <c r="N539" i="26" s="1"/>
  <c r="H501" i="26"/>
  <c r="N501" i="26" s="1"/>
  <c r="H483" i="26"/>
  <c r="N483" i="26" s="1"/>
  <c r="H344" i="26"/>
  <c r="N344" i="26" s="1"/>
  <c r="H326" i="26"/>
  <c r="N326" i="26" s="1"/>
  <c r="H308" i="26"/>
  <c r="N308" i="26" s="1"/>
  <c r="H290" i="26"/>
  <c r="N290" i="26" s="1"/>
  <c r="H102" i="26"/>
  <c r="N102" i="26" s="1"/>
  <c r="H75" i="26"/>
  <c r="N75" i="26" s="1"/>
  <c r="H863" i="26"/>
  <c r="N863" i="26" s="1"/>
  <c r="H851" i="26"/>
  <c r="N851" i="26" s="1"/>
  <c r="H839" i="26"/>
  <c r="N839" i="26" s="1"/>
  <c r="H827" i="26"/>
  <c r="N827" i="26" s="1"/>
  <c r="H815" i="26"/>
  <c r="N815" i="26" s="1"/>
  <c r="H803" i="26"/>
  <c r="N803" i="26" s="1"/>
  <c r="H791" i="26"/>
  <c r="N791" i="26" s="1"/>
  <c r="H779" i="26"/>
  <c r="N779" i="26" s="1"/>
  <c r="H767" i="26"/>
  <c r="N767" i="26" s="1"/>
  <c r="H743" i="26"/>
  <c r="N743" i="26" s="1"/>
  <c r="H731" i="26"/>
  <c r="N731" i="26" s="1"/>
  <c r="H719" i="26"/>
  <c r="N719" i="26" s="1"/>
  <c r="H707" i="26"/>
  <c r="N707" i="26" s="1"/>
  <c r="H695" i="26"/>
  <c r="N695" i="26" s="1"/>
  <c r="H683" i="26"/>
  <c r="N683" i="26" s="1"/>
  <c r="H671" i="26"/>
  <c r="N671" i="26" s="1"/>
  <c r="H659" i="26"/>
  <c r="N659" i="26" s="1"/>
  <c r="H647" i="26"/>
  <c r="N647" i="26" s="1"/>
  <c r="H635" i="26"/>
  <c r="N635" i="26" s="1"/>
  <c r="H575" i="26"/>
  <c r="N575" i="26" s="1"/>
  <c r="H281" i="26"/>
  <c r="N281" i="26" s="1"/>
  <c r="H263" i="26"/>
  <c r="N263" i="26" s="1"/>
  <c r="H245" i="26"/>
  <c r="N245" i="26" s="1"/>
  <c r="H227" i="26"/>
  <c r="N227" i="26" s="1"/>
  <c r="H209" i="26"/>
  <c r="N209" i="26" s="1"/>
  <c r="H191" i="26"/>
  <c r="N191" i="26" s="1"/>
  <c r="H57" i="26"/>
  <c r="N57" i="26" s="1"/>
  <c r="H39" i="26"/>
  <c r="N39" i="26" s="1"/>
  <c r="H21" i="26"/>
  <c r="N21" i="26" s="1"/>
  <c r="H48" i="26"/>
  <c r="N48" i="26" s="1"/>
  <c r="H30" i="26"/>
  <c r="N30" i="26" s="1"/>
  <c r="H413" i="26"/>
  <c r="N413" i="26" s="1"/>
  <c r="H380" i="26"/>
  <c r="N380" i="26" s="1"/>
  <c r="H356" i="26"/>
  <c r="N356" i="26" s="1"/>
  <c r="H182" i="26"/>
  <c r="N182" i="26" s="1"/>
  <c r="H138" i="26"/>
  <c r="N138" i="26" s="1"/>
  <c r="H608" i="26"/>
  <c r="N608" i="26" s="1"/>
  <c r="H584" i="26"/>
  <c r="N584" i="26" s="1"/>
  <c r="H465" i="26"/>
  <c r="N465" i="26" s="1"/>
  <c r="H443" i="26"/>
  <c r="N443" i="26" s="1"/>
  <c r="H371" i="26"/>
  <c r="N371" i="26" s="1"/>
  <c r="H117" i="26"/>
  <c r="N117" i="26" s="1"/>
  <c r="H389" i="26"/>
  <c r="N389" i="26" s="1"/>
  <c r="H171" i="26"/>
  <c r="N171" i="26" s="1"/>
  <c r="H129" i="26"/>
  <c r="N129" i="26" s="1"/>
  <c r="H593" i="26"/>
  <c r="N593" i="26" s="1"/>
  <c r="H512" i="26"/>
  <c r="H454" i="26"/>
  <c r="N454" i="26" s="1"/>
  <c r="H428" i="26"/>
  <c r="N428" i="26" s="1"/>
  <c r="H362" i="26"/>
  <c r="N362" i="26" s="1"/>
  <c r="H123" i="26"/>
  <c r="N123" i="26" s="1"/>
  <c r="H244" i="38"/>
  <c r="N244" i="38" s="1"/>
  <c r="M244" i="38"/>
  <c r="H238" i="38"/>
  <c r="N238" i="38" s="1"/>
  <c r="M238" i="38"/>
  <c r="M245" i="38"/>
  <c r="H245" i="38"/>
  <c r="N245" i="38" s="1"/>
  <c r="M237" i="38"/>
  <c r="H237" i="38"/>
  <c r="H176" i="26"/>
  <c r="I176" i="26" s="1"/>
  <c r="H448" i="26"/>
  <c r="I448" i="26" s="1"/>
  <c r="H506" i="26"/>
  <c r="I506" i="26" s="1"/>
  <c r="H459" i="26"/>
  <c r="I459" i="26" s="1"/>
  <c r="H544" i="26"/>
  <c r="H541" i="26"/>
  <c r="I514" i="26"/>
  <c r="O514" i="26" s="1"/>
  <c r="H526" i="26"/>
  <c r="H529" i="26"/>
  <c r="M119" i="38"/>
  <c r="A2" i="32"/>
  <c r="H242" i="38" l="1"/>
  <c r="N242" i="38" s="1"/>
  <c r="N17" i="26"/>
  <c r="I17" i="26"/>
  <c r="O17" i="26" s="1"/>
  <c r="I14" i="26"/>
  <c r="N14" i="26"/>
  <c r="N512" i="26"/>
  <c r="I512" i="26"/>
  <c r="N237" i="38"/>
  <c r="I211" i="38"/>
  <c r="M211" i="38" s="1"/>
  <c r="F143" i="38"/>
  <c r="F137" i="38"/>
  <c r="I143" i="38"/>
  <c r="M143" i="38" s="1"/>
  <c r="I137" i="38"/>
  <c r="I48" i="38"/>
  <c r="M48" i="38" s="1"/>
  <c r="O14" i="26" l="1"/>
  <c r="I16" i="26"/>
  <c r="O512" i="26"/>
  <c r="I513" i="26"/>
  <c r="O513" i="26" s="1"/>
  <c r="H55" i="59" s="1"/>
  <c r="H885" i="26"/>
  <c r="H872" i="26"/>
  <c r="I872" i="26" s="1"/>
  <c r="H876" i="26"/>
  <c r="I876" i="26" s="1"/>
  <c r="H880" i="26"/>
  <c r="I880" i="26" s="1"/>
  <c r="I510" i="26"/>
  <c r="H104" i="32" s="1"/>
  <c r="F89" i="38"/>
  <c r="J137" i="38"/>
  <c r="N137" i="38" s="1"/>
  <c r="J143" i="38"/>
  <c r="N143" i="38" s="1"/>
  <c r="M137" i="38"/>
  <c r="J48" i="38"/>
  <c r="N48" i="38" s="1"/>
  <c r="I885" i="26" l="1"/>
  <c r="O885" i="26" s="1"/>
  <c r="N885" i="26"/>
  <c r="F211" i="38"/>
  <c r="J211" i="38" s="1"/>
  <c r="N211" i="38" s="1"/>
  <c r="J119" i="38"/>
  <c r="N119" i="38" s="1"/>
  <c r="I113" i="38" l="1"/>
  <c r="I107" i="38"/>
  <c r="M107" i="38" s="1"/>
  <c r="F113" i="38"/>
  <c r="I101" i="38"/>
  <c r="M101" i="38" s="1"/>
  <c r="I95" i="38"/>
  <c r="M95" i="38" s="1"/>
  <c r="I83" i="38"/>
  <c r="F95" i="38"/>
  <c r="I89" i="38"/>
  <c r="M89" i="38" s="1"/>
  <c r="I65" i="38"/>
  <c r="J65" i="38" s="1"/>
  <c r="N65" i="38" s="1"/>
  <c r="I71" i="38"/>
  <c r="J71" i="38" s="1"/>
  <c r="N71" i="38" s="1"/>
  <c r="I77" i="38"/>
  <c r="M77" i="38" s="1"/>
  <c r="I59" i="38"/>
  <c r="M59" i="38" s="1"/>
  <c r="I53" i="38"/>
  <c r="J53" i="38" s="1"/>
  <c r="N53" i="38" s="1"/>
  <c r="I42" i="38"/>
  <c r="M42" i="38" s="1"/>
  <c r="I36" i="38"/>
  <c r="M36" i="38" s="1"/>
  <c r="I31" i="38"/>
  <c r="J31" i="38" s="1"/>
  <c r="N31" i="38" s="1"/>
  <c r="J113" i="38" l="1"/>
  <c r="N113" i="38" s="1"/>
  <c r="J83" i="38"/>
  <c r="N83" i="38" s="1"/>
  <c r="M113" i="38"/>
  <c r="J107" i="38"/>
  <c r="N107" i="38" s="1"/>
  <c r="J101" i="38"/>
  <c r="N101" i="38" s="1"/>
  <c r="J89" i="38"/>
  <c r="N89" i="38" s="1"/>
  <c r="J95" i="38"/>
  <c r="N95" i="38" s="1"/>
  <c r="M83" i="38"/>
  <c r="M71" i="38"/>
  <c r="M65" i="38"/>
  <c r="J42" i="38"/>
  <c r="N42" i="38" s="1"/>
  <c r="J77" i="38"/>
  <c r="N77" i="38" s="1"/>
  <c r="J36" i="38"/>
  <c r="N36" i="38" s="1"/>
  <c r="M53" i="38"/>
  <c r="M31" i="38"/>
  <c r="J59" i="38"/>
  <c r="N59" i="38" s="1"/>
  <c r="D26" i="19"/>
  <c r="R26" i="19" s="1"/>
  <c r="E64" i="18" s="1"/>
  <c r="F64" i="18" s="1"/>
  <c r="F66" i="18" s="1"/>
  <c r="F70" i="18" s="1"/>
  <c r="K18" i="38" s="1"/>
  <c r="I178" i="38"/>
  <c r="H8" i="26"/>
  <c r="H193" i="26"/>
  <c r="I193" i="26" s="1"/>
  <c r="H202" i="26"/>
  <c r="I202" i="26" s="1"/>
  <c r="H26" i="26"/>
  <c r="H223" i="26"/>
  <c r="H232" i="26"/>
  <c r="H331" i="26"/>
  <c r="I331" i="26" s="1"/>
  <c r="H340" i="26"/>
  <c r="I340" i="26" s="1"/>
  <c r="H32" i="26"/>
  <c r="H250" i="26"/>
  <c r="H53" i="26"/>
  <c r="H71" i="26"/>
  <c r="N71" i="26" s="1"/>
  <c r="H77" i="26"/>
  <c r="H89" i="26"/>
  <c r="H268" i="26"/>
  <c r="H277" i="26"/>
  <c r="H286" i="26"/>
  <c r="H304" i="26"/>
  <c r="H319" i="26"/>
  <c r="H613" i="26"/>
  <c r="I613" i="26" s="1"/>
  <c r="H473" i="26"/>
  <c r="H491" i="26"/>
  <c r="H535" i="26"/>
  <c r="H550" i="26"/>
  <c r="N550" i="26" s="1"/>
  <c r="N104" i="26"/>
  <c r="H424" i="26"/>
  <c r="I424" i="26" s="1"/>
  <c r="N517" i="26"/>
  <c r="H580" i="26"/>
  <c r="I580" i="26" s="1"/>
  <c r="G165" i="38"/>
  <c r="M165" i="38" s="1"/>
  <c r="G24" i="38"/>
  <c r="G25" i="38"/>
  <c r="M25" i="38" s="1"/>
  <c r="G177" i="38"/>
  <c r="M177" i="38" s="1"/>
  <c r="G150" i="38"/>
  <c r="M150" i="38" s="1"/>
  <c r="H530" i="26"/>
  <c r="H521" i="26"/>
  <c r="I521" i="26" s="1"/>
  <c r="I757" i="35"/>
  <c r="I758" i="35" s="1"/>
  <c r="G154" i="36" s="1"/>
  <c r="I154" i="36" s="1"/>
  <c r="G755" i="26" s="1"/>
  <c r="I766" i="35"/>
  <c r="I767" i="35" s="1"/>
  <c r="G157" i="36" s="1"/>
  <c r="I157" i="36" s="1"/>
  <c r="G773" i="26" s="1"/>
  <c r="I763" i="35"/>
  <c r="I764" i="35" s="1"/>
  <c r="G156" i="36" s="1"/>
  <c r="I156" i="36" s="1"/>
  <c r="G767" i="26" s="1"/>
  <c r="I760" i="35"/>
  <c r="I761" i="35" s="1"/>
  <c r="G155" i="36" s="1"/>
  <c r="I155" i="36" s="1"/>
  <c r="G761" i="26" s="1"/>
  <c r="N775" i="26"/>
  <c r="O775" i="26"/>
  <c r="Q776" i="26"/>
  <c r="N777" i="26"/>
  <c r="N781" i="26"/>
  <c r="O781" i="26"/>
  <c r="Q782" i="26"/>
  <c r="N783" i="26"/>
  <c r="N787" i="26"/>
  <c r="O787" i="26"/>
  <c r="Q788" i="26"/>
  <c r="N789" i="26"/>
  <c r="N793" i="26"/>
  <c r="O793" i="26"/>
  <c r="Q794" i="26"/>
  <c r="N795" i="26"/>
  <c r="H21" i="36"/>
  <c r="H20" i="36"/>
  <c r="D804" i="35"/>
  <c r="D801" i="35"/>
  <c r="D798" i="35"/>
  <c r="D795" i="35"/>
  <c r="D792" i="35"/>
  <c r="D789" i="35"/>
  <c r="D786" i="35"/>
  <c r="D783" i="35"/>
  <c r="D780" i="35"/>
  <c r="D777" i="35"/>
  <c r="D774" i="35"/>
  <c r="D771" i="35"/>
  <c r="D753" i="35"/>
  <c r="D750" i="35"/>
  <c r="D747" i="35"/>
  <c r="D744" i="35"/>
  <c r="D741" i="35"/>
  <c r="D738" i="35"/>
  <c r="D735" i="35"/>
  <c r="D732" i="35"/>
  <c r="D729" i="35"/>
  <c r="D726" i="35"/>
  <c r="D723" i="35"/>
  <c r="D720" i="35"/>
  <c r="D717" i="35"/>
  <c r="D714" i="35"/>
  <c r="D705" i="35"/>
  <c r="D702" i="35"/>
  <c r="D699" i="35"/>
  <c r="D696" i="35"/>
  <c r="E777" i="35"/>
  <c r="E774" i="35"/>
  <c r="E771" i="35"/>
  <c r="E768" i="35"/>
  <c r="Q890" i="26"/>
  <c r="Q178" i="26"/>
  <c r="Q629" i="26"/>
  <c r="Q599" i="26"/>
  <c r="Q434" i="26"/>
  <c r="Q419" i="26"/>
  <c r="Q404" i="26"/>
  <c r="Q395" i="26"/>
  <c r="Q162" i="26"/>
  <c r="Q153" i="26"/>
  <c r="Q144" i="26"/>
  <c r="Q527" i="26"/>
  <c r="Q597" i="26"/>
  <c r="Q433" i="26"/>
  <c r="Q418" i="26"/>
  <c r="Q403" i="26"/>
  <c r="Q394" i="26"/>
  <c r="Q161" i="26"/>
  <c r="Q152" i="26"/>
  <c r="Q143" i="26"/>
  <c r="Q617" i="26"/>
  <c r="Q572" i="26"/>
  <c r="Q498" i="26"/>
  <c r="Q492" i="26"/>
  <c r="Q480" i="26"/>
  <c r="Q474" i="26"/>
  <c r="Q431" i="26"/>
  <c r="Q425" i="26"/>
  <c r="Q842" i="26"/>
  <c r="Q836" i="26"/>
  <c r="Q440" i="26"/>
  <c r="Q569" i="26"/>
  <c r="Q489" i="26"/>
  <c r="Q486" i="26"/>
  <c r="Q471" i="26"/>
  <c r="Q468" i="26"/>
  <c r="Q416" i="26"/>
  <c r="Q605" i="26"/>
  <c r="Q410" i="26"/>
  <c r="Q168" i="26"/>
  <c r="Q596" i="26"/>
  <c r="Q401" i="26"/>
  <c r="Q392" i="26"/>
  <c r="Q159" i="26"/>
  <c r="Q150" i="26"/>
  <c r="Q141" i="26"/>
  <c r="Q587" i="26"/>
  <c r="Q581" i="26"/>
  <c r="Q383" i="26"/>
  <c r="Q377" i="26"/>
  <c r="Q365" i="26"/>
  <c r="Q359" i="26"/>
  <c r="Q353" i="26"/>
  <c r="Q132" i="26"/>
  <c r="Q126" i="26"/>
  <c r="Q120" i="26"/>
  <c r="Q114" i="26"/>
  <c r="Q590" i="26"/>
  <c r="Q386" i="26"/>
  <c r="Q368" i="26"/>
  <c r="Q135" i="26"/>
  <c r="Q578" i="26"/>
  <c r="Q374" i="26"/>
  <c r="Q350" i="26"/>
  <c r="Q347" i="26"/>
  <c r="Q111" i="26"/>
  <c r="Q108" i="26"/>
  <c r="Q105" i="26"/>
  <c r="Q563" i="26"/>
  <c r="Q554" i="26"/>
  <c r="Q545" i="26"/>
  <c r="Q536" i="26"/>
  <c r="Q341" i="26"/>
  <c r="Q332" i="26"/>
  <c r="Q323" i="26"/>
  <c r="Q314" i="26"/>
  <c r="Q305" i="26"/>
  <c r="Q296" i="26"/>
  <c r="Q287" i="26"/>
  <c r="Q278" i="26"/>
  <c r="Q269" i="26"/>
  <c r="Q260" i="26"/>
  <c r="Q251" i="26"/>
  <c r="Q242" i="26"/>
  <c r="Q233" i="26"/>
  <c r="Q224" i="26"/>
  <c r="Q215" i="26"/>
  <c r="Q206" i="26"/>
  <c r="Q197" i="26"/>
  <c r="Q188" i="26"/>
  <c r="Q866" i="26"/>
  <c r="Q860" i="26"/>
  <c r="Q848" i="26"/>
  <c r="Q830" i="26"/>
  <c r="Q824" i="26"/>
  <c r="Q818" i="26"/>
  <c r="Q812" i="26"/>
  <c r="Q806" i="26"/>
  <c r="Q800" i="26"/>
  <c r="Q770" i="26"/>
  <c r="Q764" i="26"/>
  <c r="Q758" i="26"/>
  <c r="Q752" i="26"/>
  <c r="Q746" i="26"/>
  <c r="Q740" i="26"/>
  <c r="Q734" i="26"/>
  <c r="Q728" i="26"/>
  <c r="Q722" i="26"/>
  <c r="Q716" i="26"/>
  <c r="Q710" i="26"/>
  <c r="Q704" i="26"/>
  <c r="Q560" i="26"/>
  <c r="Q551" i="26"/>
  <c r="Q542" i="26"/>
  <c r="Q533" i="26"/>
  <c r="Q338" i="26"/>
  <c r="Q329" i="26"/>
  <c r="Q320" i="26"/>
  <c r="Q311" i="26"/>
  <c r="Q302" i="26"/>
  <c r="Q293" i="26"/>
  <c r="Q284" i="26"/>
  <c r="Q275" i="26"/>
  <c r="Q266" i="26"/>
  <c r="Q257" i="26"/>
  <c r="Q248" i="26"/>
  <c r="Q239" i="26"/>
  <c r="Q230" i="26"/>
  <c r="Q221" i="26"/>
  <c r="Q212" i="26"/>
  <c r="Q203" i="26"/>
  <c r="Q194" i="26"/>
  <c r="Q185" i="26"/>
  <c r="Q614" i="26"/>
  <c r="Q99" i="26"/>
  <c r="Q90" i="26"/>
  <c r="Q81" i="26"/>
  <c r="Q72" i="26"/>
  <c r="Q63" i="26"/>
  <c r="Q54" i="26"/>
  <c r="Q45" i="26"/>
  <c r="Q36" i="26"/>
  <c r="Q27" i="26"/>
  <c r="Q18" i="26"/>
  <c r="Q9" i="26"/>
  <c r="Q698" i="26"/>
  <c r="Q692" i="26"/>
  <c r="Q686" i="26"/>
  <c r="Q680" i="26"/>
  <c r="Q674" i="26"/>
  <c r="Q668" i="26"/>
  <c r="Q662" i="26"/>
  <c r="Q656" i="26"/>
  <c r="Q650" i="26"/>
  <c r="Q644" i="26"/>
  <c r="Q638" i="26"/>
  <c r="Q632" i="26"/>
  <c r="Q611" i="26"/>
  <c r="Q96" i="26"/>
  <c r="Q87" i="26"/>
  <c r="Q78" i="26"/>
  <c r="Q69" i="26"/>
  <c r="Q60" i="26"/>
  <c r="Q51" i="26"/>
  <c r="Q42" i="26"/>
  <c r="Q33" i="26"/>
  <c r="Q24" i="26"/>
  <c r="Q6" i="26"/>
  <c r="Q602" i="26"/>
  <c r="Q437" i="26"/>
  <c r="Q422" i="26"/>
  <c r="Q407" i="26"/>
  <c r="Q398" i="26"/>
  <c r="Q165" i="26"/>
  <c r="Q156" i="26"/>
  <c r="Q147" i="26"/>
  <c r="Q601" i="26"/>
  <c r="Q436" i="26"/>
  <c r="Q421" i="26"/>
  <c r="Q406" i="26"/>
  <c r="Q397" i="26"/>
  <c r="Q164" i="26"/>
  <c r="Q155" i="26"/>
  <c r="Q146" i="26"/>
  <c r="Q600" i="26"/>
  <c r="Q405" i="26"/>
  <c r="Q396" i="26"/>
  <c r="Q175" i="26"/>
  <c r="Q163" i="26"/>
  <c r="Q154" i="26"/>
  <c r="Q145" i="26"/>
  <c r="H313" i="26"/>
  <c r="H80" i="26"/>
  <c r="I80" i="26" s="1"/>
  <c r="H44" i="26"/>
  <c r="N891" i="26"/>
  <c r="N889" i="26"/>
  <c r="N867" i="26"/>
  <c r="N865" i="26"/>
  <c r="N861" i="26"/>
  <c r="N859" i="26"/>
  <c r="N849" i="26"/>
  <c r="N847" i="26"/>
  <c r="N843" i="26"/>
  <c r="N841" i="26"/>
  <c r="N837" i="26"/>
  <c r="N835" i="26"/>
  <c r="N831" i="26"/>
  <c r="N829" i="26"/>
  <c r="N825" i="26"/>
  <c r="N823" i="26"/>
  <c r="N819" i="26"/>
  <c r="N817" i="26"/>
  <c r="N813" i="26"/>
  <c r="N811" i="26"/>
  <c r="N807" i="26"/>
  <c r="N805" i="26"/>
  <c r="N801" i="26"/>
  <c r="N799" i="26"/>
  <c r="N771" i="26"/>
  <c r="N769" i="26"/>
  <c r="N765" i="26"/>
  <c r="N763" i="26"/>
  <c r="N759" i="26"/>
  <c r="N757" i="26"/>
  <c r="N753" i="26"/>
  <c r="N751" i="26"/>
  <c r="N747" i="26"/>
  <c r="N745" i="26"/>
  <c r="N741" i="26"/>
  <c r="N739" i="26"/>
  <c r="N735" i="26"/>
  <c r="N733" i="26"/>
  <c r="N729" i="26"/>
  <c r="N727" i="26"/>
  <c r="N723" i="26"/>
  <c r="N721" i="26"/>
  <c r="N717" i="26"/>
  <c r="N715" i="26"/>
  <c r="N711" i="26"/>
  <c r="N709" i="26"/>
  <c r="N705" i="26"/>
  <c r="N703" i="26"/>
  <c r="N699" i="26"/>
  <c r="N697" i="26"/>
  <c r="N693" i="26"/>
  <c r="N691" i="26"/>
  <c r="N687" i="26"/>
  <c r="N685" i="26"/>
  <c r="N681" i="26"/>
  <c r="N679" i="26"/>
  <c r="N675" i="26"/>
  <c r="N673" i="26"/>
  <c r="N669" i="26"/>
  <c r="N667" i="26"/>
  <c r="N663" i="26"/>
  <c r="N661" i="26"/>
  <c r="N657" i="26"/>
  <c r="N655" i="26"/>
  <c r="N651" i="26"/>
  <c r="N649" i="26"/>
  <c r="N645" i="26"/>
  <c r="N643" i="26"/>
  <c r="N639" i="26"/>
  <c r="N637" i="26"/>
  <c r="N633" i="26"/>
  <c r="N631" i="26"/>
  <c r="N630" i="26"/>
  <c r="N628" i="26"/>
  <c r="N627" i="26"/>
  <c r="N625" i="26"/>
  <c r="N624" i="26"/>
  <c r="N622" i="26"/>
  <c r="N621" i="26"/>
  <c r="N619" i="26"/>
  <c r="N618" i="26"/>
  <c r="N616" i="26"/>
  <c r="N615" i="26"/>
  <c r="N612" i="26"/>
  <c r="N606" i="26"/>
  <c r="N604" i="26"/>
  <c r="N603" i="26"/>
  <c r="N591" i="26"/>
  <c r="N589" i="26"/>
  <c r="N588" i="26"/>
  <c r="N586" i="26"/>
  <c r="N582" i="26"/>
  <c r="N579" i="26"/>
  <c r="N573" i="26"/>
  <c r="N570" i="26"/>
  <c r="N564" i="26"/>
  <c r="N561" i="26"/>
  <c r="N555" i="26"/>
  <c r="N546" i="26"/>
  <c r="N552" i="26"/>
  <c r="N543" i="26"/>
  <c r="N537" i="26"/>
  <c r="N534" i="26"/>
  <c r="N531" i="26"/>
  <c r="N528" i="26"/>
  <c r="N522" i="26"/>
  <c r="N519" i="26"/>
  <c r="N499" i="26"/>
  <c r="N493" i="26"/>
  <c r="N490" i="26"/>
  <c r="N487" i="26"/>
  <c r="N481" i="26"/>
  <c r="N475" i="26"/>
  <c r="N472" i="26"/>
  <c r="N469" i="26"/>
  <c r="N463" i="26"/>
  <c r="N462" i="26"/>
  <c r="N456" i="26"/>
  <c r="N452" i="26"/>
  <c r="N451" i="26"/>
  <c r="N445" i="26"/>
  <c r="N441" i="26"/>
  <c r="N439" i="26"/>
  <c r="N438" i="26"/>
  <c r="N430" i="26"/>
  <c r="N426" i="26"/>
  <c r="N423" i="26"/>
  <c r="N411" i="26"/>
  <c r="N409" i="26"/>
  <c r="N408" i="26"/>
  <c r="N399" i="26"/>
  <c r="N387" i="26"/>
  <c r="N385" i="26"/>
  <c r="N384" i="26"/>
  <c r="N382" i="26"/>
  <c r="N378" i="26"/>
  <c r="N375" i="26"/>
  <c r="N369" i="26"/>
  <c r="N367" i="26"/>
  <c r="N366" i="26"/>
  <c r="N364" i="26"/>
  <c r="N360" i="26"/>
  <c r="N354" i="26"/>
  <c r="N351" i="26"/>
  <c r="N348" i="26"/>
  <c r="N342" i="26"/>
  <c r="N339" i="26"/>
  <c r="N333" i="26"/>
  <c r="N330" i="26"/>
  <c r="N324" i="26"/>
  <c r="N321" i="26"/>
  <c r="N315" i="26"/>
  <c r="N312" i="26"/>
  <c r="N306" i="26"/>
  <c r="N303" i="26"/>
  <c r="N297" i="26"/>
  <c r="N294" i="26"/>
  <c r="N288" i="26"/>
  <c r="N285" i="26"/>
  <c r="N279" i="26"/>
  <c r="N276" i="26"/>
  <c r="N270" i="26"/>
  <c r="N267" i="26"/>
  <c r="N261" i="26"/>
  <c r="N258" i="26"/>
  <c r="N252" i="26"/>
  <c r="N249" i="26"/>
  <c r="N243" i="26"/>
  <c r="N240" i="26"/>
  <c r="N234" i="26"/>
  <c r="N231" i="26"/>
  <c r="N225" i="26"/>
  <c r="N222" i="26"/>
  <c r="N216" i="26"/>
  <c r="N213" i="26"/>
  <c r="N207" i="26"/>
  <c r="N204" i="26"/>
  <c r="N198" i="26"/>
  <c r="N195" i="26"/>
  <c r="N189" i="26"/>
  <c r="N186" i="26"/>
  <c r="N180" i="26"/>
  <c r="N179" i="26"/>
  <c r="N173" i="26"/>
  <c r="N169" i="26"/>
  <c r="N167" i="26"/>
  <c r="N166" i="26"/>
  <c r="N157" i="26"/>
  <c r="N148" i="26"/>
  <c r="N136" i="26"/>
  <c r="N134" i="26"/>
  <c r="N133" i="26"/>
  <c r="N131" i="26"/>
  <c r="N127" i="26"/>
  <c r="N121" i="26"/>
  <c r="N115" i="26"/>
  <c r="N112" i="26"/>
  <c r="N109" i="26"/>
  <c r="N106" i="26"/>
  <c r="N100" i="26"/>
  <c r="N97" i="26"/>
  <c r="N91" i="26"/>
  <c r="N88" i="26"/>
  <c r="N82" i="26"/>
  <c r="N79" i="26"/>
  <c r="N73" i="26"/>
  <c r="N70" i="26"/>
  <c r="N64" i="26"/>
  <c r="N61" i="26"/>
  <c r="N55" i="26"/>
  <c r="N52" i="26"/>
  <c r="N46" i="26"/>
  <c r="N43" i="26"/>
  <c r="N37" i="26"/>
  <c r="N34" i="26"/>
  <c r="N28" i="26"/>
  <c r="N25" i="26"/>
  <c r="N19" i="26"/>
  <c r="N10" i="26"/>
  <c r="N7" i="26"/>
  <c r="O889" i="26"/>
  <c r="O865" i="26"/>
  <c r="O859" i="26"/>
  <c r="O847" i="26"/>
  <c r="O841" i="26"/>
  <c r="O835" i="26"/>
  <c r="O829" i="26"/>
  <c r="O823" i="26"/>
  <c r="O817" i="26"/>
  <c r="O811" i="26"/>
  <c r="O805" i="26"/>
  <c r="O799" i="26"/>
  <c r="O769" i="26"/>
  <c r="O763" i="26"/>
  <c r="O757" i="26"/>
  <c r="O751" i="26"/>
  <c r="O745" i="26"/>
  <c r="O739" i="26"/>
  <c r="O733" i="26"/>
  <c r="O727" i="26"/>
  <c r="O721" i="26"/>
  <c r="O715" i="26"/>
  <c r="O709" i="26"/>
  <c r="O703" i="26"/>
  <c r="O697" i="26"/>
  <c r="O691" i="26"/>
  <c r="O685" i="26"/>
  <c r="O679" i="26"/>
  <c r="O673" i="26"/>
  <c r="O667" i="26"/>
  <c r="O661" i="26"/>
  <c r="O655" i="26"/>
  <c r="O649" i="26"/>
  <c r="O643" i="26"/>
  <c r="O637" i="26"/>
  <c r="O631" i="26"/>
  <c r="O628" i="26"/>
  <c r="O622" i="26"/>
  <c r="O619" i="26"/>
  <c r="O616" i="26"/>
  <c r="O604" i="26"/>
  <c r="O462" i="26"/>
  <c r="O456" i="26"/>
  <c r="O451" i="26"/>
  <c r="O445" i="26"/>
  <c r="O179" i="26"/>
  <c r="O173" i="26"/>
  <c r="I891" i="26"/>
  <c r="I522" i="35"/>
  <c r="I528" i="35" s="1"/>
  <c r="G454" i="26" s="1"/>
  <c r="K23" i="26"/>
  <c r="K26" i="26"/>
  <c r="K32" i="26"/>
  <c r="K35" i="26"/>
  <c r="H41" i="26"/>
  <c r="I41" i="26" s="1"/>
  <c r="K41" i="26"/>
  <c r="H23" i="26"/>
  <c r="N23" i="26" s="1"/>
  <c r="H274" i="26"/>
  <c r="H595" i="26"/>
  <c r="N595" i="26" s="1"/>
  <c r="K5" i="47"/>
  <c r="K43" i="47"/>
  <c r="I7" i="35"/>
  <c r="I8" i="35"/>
  <c r="I9" i="35"/>
  <c r="I19" i="35"/>
  <c r="I20" i="35"/>
  <c r="I21" i="35"/>
  <c r="I31" i="35"/>
  <c r="I32" i="35"/>
  <c r="I33" i="35"/>
  <c r="I43" i="35"/>
  <c r="I44" i="35"/>
  <c r="I45" i="35"/>
  <c r="I54" i="35"/>
  <c r="I55" i="35"/>
  <c r="I56" i="35"/>
  <c r="I65" i="35"/>
  <c r="I66" i="35"/>
  <c r="I67" i="35"/>
  <c r="I76" i="35"/>
  <c r="I77" i="35"/>
  <c r="I78" i="35"/>
  <c r="I87" i="35"/>
  <c r="I88" i="35"/>
  <c r="I89" i="35"/>
  <c r="I98" i="35"/>
  <c r="I99" i="35"/>
  <c r="I100" i="35"/>
  <c r="I109" i="35"/>
  <c r="I110" i="35"/>
  <c r="I111" i="35"/>
  <c r="I120" i="35"/>
  <c r="I121" i="35"/>
  <c r="I122" i="35"/>
  <c r="I132" i="35"/>
  <c r="I133" i="35"/>
  <c r="I141" i="35"/>
  <c r="I142" i="35"/>
  <c r="I150" i="35"/>
  <c r="I151" i="35"/>
  <c r="I168" i="35"/>
  <c r="G34" i="36" s="1"/>
  <c r="I173" i="35"/>
  <c r="I174" i="35"/>
  <c r="I184" i="35"/>
  <c r="I185" i="35"/>
  <c r="I195" i="35"/>
  <c r="I196" i="35"/>
  <c r="I211" i="35"/>
  <c r="I215" i="35" s="1"/>
  <c r="G40" i="36" s="1"/>
  <c r="G182" i="26" s="1"/>
  <c r="I217" i="35"/>
  <c r="I218" i="35"/>
  <c r="I219" i="35"/>
  <c r="I229" i="35"/>
  <c r="I230" i="35"/>
  <c r="I231" i="35"/>
  <c r="I241" i="35"/>
  <c r="I242" i="35"/>
  <c r="I243" i="35"/>
  <c r="I253" i="35"/>
  <c r="I254" i="35"/>
  <c r="I255" i="35"/>
  <c r="I265" i="35"/>
  <c r="I266" i="35"/>
  <c r="I267" i="35"/>
  <c r="I277" i="35"/>
  <c r="I278" i="35"/>
  <c r="I279" i="35"/>
  <c r="I289" i="35"/>
  <c r="I290" i="35"/>
  <c r="I291" i="35"/>
  <c r="I300" i="35"/>
  <c r="I301" i="35"/>
  <c r="I302" i="35"/>
  <c r="I311" i="35"/>
  <c r="I312" i="35"/>
  <c r="I313" i="35"/>
  <c r="I322" i="35"/>
  <c r="I323" i="35"/>
  <c r="I324" i="35"/>
  <c r="I333" i="35"/>
  <c r="I334" i="35"/>
  <c r="I335" i="35"/>
  <c r="I344" i="35"/>
  <c r="I345" i="35"/>
  <c r="I346" i="35"/>
  <c r="I355" i="35"/>
  <c r="I356" i="35"/>
  <c r="I357" i="35"/>
  <c r="I366" i="35"/>
  <c r="I367" i="35"/>
  <c r="I368" i="35"/>
  <c r="I377" i="35"/>
  <c r="I378" i="35"/>
  <c r="I379" i="35"/>
  <c r="I388" i="35"/>
  <c r="I389" i="35"/>
  <c r="I390" i="35"/>
  <c r="I399" i="35"/>
  <c r="I400" i="35"/>
  <c r="I401" i="35"/>
  <c r="I405" i="35"/>
  <c r="I411" i="35"/>
  <c r="I412" i="35"/>
  <c r="I413" i="35"/>
  <c r="I417" i="35"/>
  <c r="I423" i="35"/>
  <c r="I424" i="35"/>
  <c r="I432" i="35"/>
  <c r="I433" i="35"/>
  <c r="I452" i="35"/>
  <c r="I453" i="35"/>
  <c r="I457" i="35"/>
  <c r="I465" i="35"/>
  <c r="G85" i="36" s="1"/>
  <c r="I470" i="35"/>
  <c r="I471" i="35"/>
  <c r="I480" i="35"/>
  <c r="I481" i="35"/>
  <c r="I493" i="35"/>
  <c r="I494" i="35"/>
  <c r="I495" i="35"/>
  <c r="I496" i="35"/>
  <c r="I497" i="35"/>
  <c r="I500" i="35"/>
  <c r="I504" i="35"/>
  <c r="I505" i="35"/>
  <c r="I517" i="35"/>
  <c r="G92" i="36" s="1"/>
  <c r="I536" i="35"/>
  <c r="G95" i="36" s="1"/>
  <c r="G465" i="26" s="1"/>
  <c r="I538" i="35"/>
  <c r="I539" i="35"/>
  <c r="I540" i="35"/>
  <c r="I547" i="35"/>
  <c r="I548" i="35"/>
  <c r="I549" i="35"/>
  <c r="I562" i="35"/>
  <c r="I563" i="35"/>
  <c r="I564" i="35"/>
  <c r="I571" i="35"/>
  <c r="I572" i="35"/>
  <c r="I573" i="35"/>
  <c r="I595" i="35"/>
  <c r="I596" i="35"/>
  <c r="I597" i="35"/>
  <c r="I606" i="35"/>
  <c r="I607" i="35"/>
  <c r="I608" i="35"/>
  <c r="I617" i="35"/>
  <c r="I618" i="35"/>
  <c r="I619" i="35"/>
  <c r="I628" i="35"/>
  <c r="I629" i="35"/>
  <c r="I630" i="35"/>
  <c r="I639" i="35"/>
  <c r="I640" i="35"/>
  <c r="I641" i="35"/>
  <c r="I650" i="35"/>
  <c r="I651" i="35"/>
  <c r="I662" i="35"/>
  <c r="G123" i="36" s="1"/>
  <c r="I667" i="35"/>
  <c r="I670" i="35"/>
  <c r="I681" i="35"/>
  <c r="G127" i="36" s="1"/>
  <c r="I683" i="35"/>
  <c r="G128" i="36" s="1"/>
  <c r="I685" i="35"/>
  <c r="G129" i="36" s="1"/>
  <c r="I687" i="35"/>
  <c r="G130" i="36" s="1"/>
  <c r="I689" i="35"/>
  <c r="G131" i="36" s="1"/>
  <c r="I691" i="35"/>
  <c r="G132" i="36" s="1"/>
  <c r="I695" i="35"/>
  <c r="G133" i="36" s="1"/>
  <c r="E696" i="35"/>
  <c r="E699" i="35"/>
  <c r="E702" i="35"/>
  <c r="E705" i="35"/>
  <c r="I709" i="35"/>
  <c r="I710" i="35" s="1"/>
  <c r="G138" i="36" s="1"/>
  <c r="I138" i="36" s="1"/>
  <c r="G659" i="26" s="1"/>
  <c r="I712" i="35"/>
  <c r="I713" i="35" s="1"/>
  <c r="G139" i="36" s="1"/>
  <c r="I139" i="36" s="1"/>
  <c r="G665" i="26" s="1"/>
  <c r="E714" i="35"/>
  <c r="E717" i="35"/>
  <c r="E720" i="35"/>
  <c r="E723" i="35"/>
  <c r="E726" i="35"/>
  <c r="E729" i="35"/>
  <c r="E732" i="35"/>
  <c r="E735" i="35"/>
  <c r="E738" i="35"/>
  <c r="E741" i="35"/>
  <c r="E744" i="35"/>
  <c r="E747" i="35"/>
  <c r="E750" i="35"/>
  <c r="E753" i="35"/>
  <c r="E780" i="35"/>
  <c r="E783" i="35"/>
  <c r="E786" i="35"/>
  <c r="E789" i="35"/>
  <c r="E792" i="35"/>
  <c r="E795" i="35"/>
  <c r="E798" i="35"/>
  <c r="E801" i="35"/>
  <c r="E804" i="35"/>
  <c r="A2" i="36"/>
  <c r="H6" i="36"/>
  <c r="H7" i="36"/>
  <c r="H8" i="36"/>
  <c r="H9" i="36"/>
  <c r="H10" i="36"/>
  <c r="H11" i="36"/>
  <c r="H12" i="36"/>
  <c r="H13" i="36"/>
  <c r="H14" i="36"/>
  <c r="H15" i="36"/>
  <c r="H16" i="36"/>
  <c r="H17" i="36"/>
  <c r="H18" i="36"/>
  <c r="H19" i="36"/>
  <c r="H22" i="36"/>
  <c r="H23" i="36"/>
  <c r="H24" i="36"/>
  <c r="H25" i="36"/>
  <c r="H26" i="36"/>
  <c r="H27" i="36"/>
  <c r="L36" i="36"/>
  <c r="G143" i="26" s="1"/>
  <c r="N36" i="36"/>
  <c r="G144" i="26" s="1"/>
  <c r="G145" i="26"/>
  <c r="G147" i="26"/>
  <c r="L37" i="36"/>
  <c r="G152" i="26" s="1"/>
  <c r="N37" i="36"/>
  <c r="G153" i="26" s="1"/>
  <c r="G154" i="26"/>
  <c r="G156" i="26"/>
  <c r="L38" i="36"/>
  <c r="G161" i="26" s="1"/>
  <c r="N38" i="36"/>
  <c r="G162" i="26" s="1"/>
  <c r="G163" i="26"/>
  <c r="G165" i="26"/>
  <c r="O40" i="36"/>
  <c r="G175" i="26" s="1"/>
  <c r="H41" i="36"/>
  <c r="H42" i="36"/>
  <c r="H43" i="36"/>
  <c r="H44" i="36"/>
  <c r="H45" i="36"/>
  <c r="H46" i="36"/>
  <c r="H47" i="36"/>
  <c r="H48" i="36"/>
  <c r="H49" i="36"/>
  <c r="H50" i="36"/>
  <c r="H51" i="36"/>
  <c r="H52" i="36"/>
  <c r="H53" i="36"/>
  <c r="H54" i="36"/>
  <c r="H55" i="36"/>
  <c r="H56" i="36"/>
  <c r="H57" i="36"/>
  <c r="H58" i="36"/>
  <c r="H59" i="36"/>
  <c r="H60" i="36"/>
  <c r="H61" i="36"/>
  <c r="H62" i="36"/>
  <c r="H63" i="36"/>
  <c r="H64" i="36"/>
  <c r="H65" i="36"/>
  <c r="H66" i="36"/>
  <c r="H67" i="36"/>
  <c r="H68" i="36"/>
  <c r="H69" i="36"/>
  <c r="H70" i="36"/>
  <c r="H71" i="36"/>
  <c r="H72" i="36"/>
  <c r="H73" i="36"/>
  <c r="H74" i="36"/>
  <c r="H75" i="36"/>
  <c r="H76" i="36"/>
  <c r="L87" i="36"/>
  <c r="G394" i="26" s="1"/>
  <c r="N87" i="36"/>
  <c r="G395" i="26" s="1"/>
  <c r="O87" i="36"/>
  <c r="G396" i="26" s="1"/>
  <c r="Q87" i="36"/>
  <c r="G398" i="26" s="1"/>
  <c r="L88" i="36"/>
  <c r="G403" i="26" s="1"/>
  <c r="N88" i="36"/>
  <c r="G404" i="26" s="1"/>
  <c r="O88" i="36"/>
  <c r="G405" i="26" s="1"/>
  <c r="Q88" i="36"/>
  <c r="G407" i="26" s="1"/>
  <c r="L90" i="36"/>
  <c r="G418" i="26" s="1"/>
  <c r="N90" i="36"/>
  <c r="G419" i="26" s="1"/>
  <c r="O90" i="36"/>
  <c r="G420" i="26" s="1"/>
  <c r="L91" i="36"/>
  <c r="N91" i="36"/>
  <c r="O91" i="36"/>
  <c r="L92" i="36"/>
  <c r="G433" i="26" s="1"/>
  <c r="N92" i="36"/>
  <c r="G434" i="26" s="1"/>
  <c r="O92" i="36"/>
  <c r="G435" i="26" s="1"/>
  <c r="O94" i="36"/>
  <c r="G447" i="26" s="1"/>
  <c r="O95" i="36"/>
  <c r="G458" i="26" s="1"/>
  <c r="H96" i="36"/>
  <c r="H97" i="36"/>
  <c r="H98" i="36"/>
  <c r="H99" i="36"/>
  <c r="H100" i="36"/>
  <c r="H101" i="36"/>
  <c r="H102" i="36"/>
  <c r="H103" i="36"/>
  <c r="H111" i="36"/>
  <c r="H112" i="36"/>
  <c r="H113" i="36"/>
  <c r="H115" i="36"/>
  <c r="H114" i="36"/>
  <c r="H116" i="36"/>
  <c r="H117" i="36"/>
  <c r="H118" i="36"/>
  <c r="H119" i="36"/>
  <c r="H120" i="36"/>
  <c r="L125" i="36"/>
  <c r="G597" i="26" s="1"/>
  <c r="N125" i="36"/>
  <c r="G599" i="26" s="1"/>
  <c r="O125" i="36"/>
  <c r="G600" i="26" s="1"/>
  <c r="A2" i="46"/>
  <c r="H220" i="26"/>
  <c r="H50" i="26"/>
  <c r="I50" i="26" s="1"/>
  <c r="I52" i="26" s="1"/>
  <c r="H16" i="32" s="1"/>
  <c r="H610" i="26"/>
  <c r="H470" i="26"/>
  <c r="N470" i="26" s="1"/>
  <c r="H553" i="26"/>
  <c r="I553" i="26" s="1"/>
  <c r="I107" i="26"/>
  <c r="H415" i="26"/>
  <c r="N415" i="26" s="1"/>
  <c r="A4" i="38"/>
  <c r="L208" i="38"/>
  <c r="R2" i="26"/>
  <c r="K5" i="26"/>
  <c r="K8" i="26"/>
  <c r="K44" i="26"/>
  <c r="K50" i="26"/>
  <c r="K53" i="26"/>
  <c r="K59" i="26"/>
  <c r="K62" i="26"/>
  <c r="K68" i="26"/>
  <c r="K71" i="26"/>
  <c r="K77" i="26"/>
  <c r="K80" i="26"/>
  <c r="K86" i="26"/>
  <c r="K89" i="26"/>
  <c r="K95" i="26"/>
  <c r="K98" i="26"/>
  <c r="K104" i="26"/>
  <c r="K107" i="26"/>
  <c r="K110" i="26"/>
  <c r="K113" i="26"/>
  <c r="K119" i="26"/>
  <c r="K125" i="26"/>
  <c r="K131" i="26"/>
  <c r="K134" i="26"/>
  <c r="O134" i="26" s="1"/>
  <c r="K140" i="26"/>
  <c r="K149" i="26"/>
  <c r="K158" i="26"/>
  <c r="K167" i="26"/>
  <c r="O167" i="26" s="1"/>
  <c r="K184" i="26"/>
  <c r="K187" i="26"/>
  <c r="K193" i="26"/>
  <c r="K196" i="26"/>
  <c r="K202" i="26"/>
  <c r="K205" i="26"/>
  <c r="K211" i="26"/>
  <c r="K214" i="26"/>
  <c r="K220" i="26"/>
  <c r="K223" i="26"/>
  <c r="K229" i="26"/>
  <c r="K232" i="26"/>
  <c r="K238" i="26"/>
  <c r="K241" i="26"/>
  <c r="K247" i="26"/>
  <c r="K250" i="26"/>
  <c r="K256" i="26"/>
  <c r="K259" i="26"/>
  <c r="K265" i="26"/>
  <c r="K268" i="26"/>
  <c r="K274" i="26"/>
  <c r="K277" i="26"/>
  <c r="K283" i="26"/>
  <c r="K286" i="26"/>
  <c r="K292" i="26"/>
  <c r="K295" i="26"/>
  <c r="K301" i="26"/>
  <c r="K304" i="26"/>
  <c r="K310" i="26"/>
  <c r="K313" i="26"/>
  <c r="K319" i="26"/>
  <c r="K322" i="26"/>
  <c r="K328" i="26"/>
  <c r="K331" i="26"/>
  <c r="H337" i="26"/>
  <c r="I337" i="26" s="1"/>
  <c r="K337" i="26"/>
  <c r="K340" i="26"/>
  <c r="K346" i="26"/>
  <c r="K349" i="26"/>
  <c r="K352" i="26"/>
  <c r="K358" i="26"/>
  <c r="K364" i="26"/>
  <c r="K367" i="26"/>
  <c r="O367" i="26" s="1"/>
  <c r="K373" i="26"/>
  <c r="K376" i="26"/>
  <c r="K382" i="26"/>
  <c r="O382" i="26" s="1"/>
  <c r="K385" i="26"/>
  <c r="O385" i="26" s="1"/>
  <c r="K391" i="26"/>
  <c r="K400" i="26"/>
  <c r="K409" i="26"/>
  <c r="O409" i="26" s="1"/>
  <c r="K415" i="26"/>
  <c r="K424" i="26"/>
  <c r="K430" i="26"/>
  <c r="O430" i="26" s="1"/>
  <c r="K439" i="26"/>
  <c r="O439" i="26" s="1"/>
  <c r="K467" i="26"/>
  <c r="K470" i="26"/>
  <c r="K473" i="26"/>
  <c r="H479" i="26"/>
  <c r="I479" i="26" s="1"/>
  <c r="K479" i="26"/>
  <c r="K485" i="26"/>
  <c r="K488" i="26"/>
  <c r="K491" i="26"/>
  <c r="K497" i="26"/>
  <c r="K517" i="26"/>
  <c r="K520" i="26"/>
  <c r="K526" i="26"/>
  <c r="K529" i="26"/>
  <c r="K532" i="26"/>
  <c r="K535" i="26"/>
  <c r="K541" i="26"/>
  <c r="K550" i="26"/>
  <c r="K544" i="26"/>
  <c r="K553" i="26"/>
  <c r="K559" i="26"/>
  <c r="K562" i="26"/>
  <c r="K568" i="26"/>
  <c r="K571" i="26"/>
  <c r="K577" i="26"/>
  <c r="K580" i="26"/>
  <c r="K586" i="26"/>
  <c r="O586" i="26" s="1"/>
  <c r="K589" i="26"/>
  <c r="O589" i="26" s="1"/>
  <c r="K610" i="26"/>
  <c r="K613" i="26"/>
  <c r="K625" i="26"/>
  <c r="O625" i="26" s="1"/>
  <c r="H391" i="26"/>
  <c r="N391" i="26" s="1"/>
  <c r="H310" i="26"/>
  <c r="I310" i="26" s="1"/>
  <c r="H890" i="26"/>
  <c r="H178" i="26"/>
  <c r="H605" i="26"/>
  <c r="I605" i="26" s="1"/>
  <c r="I194" i="38"/>
  <c r="M194" i="38" s="1"/>
  <c r="I58" i="38"/>
  <c r="R20" i="19"/>
  <c r="E120" i="18" s="1"/>
  <c r="F120" i="18" s="1"/>
  <c r="F122" i="18" s="1"/>
  <c r="F126" i="18" s="1"/>
  <c r="I185" i="38"/>
  <c r="R23" i="19"/>
  <c r="I26" i="38"/>
  <c r="J26" i="38" s="1"/>
  <c r="N26" i="38" s="1"/>
  <c r="I106" i="38"/>
  <c r="M106" i="38" s="1"/>
  <c r="I173" i="38"/>
  <c r="I166" i="38"/>
  <c r="J166" i="38" s="1"/>
  <c r="I186" i="38"/>
  <c r="I142" i="38"/>
  <c r="M142" i="38" s="1"/>
  <c r="I82" i="38"/>
  <c r="I94" i="38"/>
  <c r="M94" i="38" s="1"/>
  <c r="M18" i="38" l="1"/>
  <c r="L18" i="38"/>
  <c r="E78" i="18"/>
  <c r="F78" i="18" s="1"/>
  <c r="F80" i="18" s="1"/>
  <c r="F84" i="18" s="1"/>
  <c r="E106" i="18"/>
  <c r="F106" i="18" s="1"/>
  <c r="F108" i="18" s="1"/>
  <c r="F112" i="18" s="1"/>
  <c r="K187" i="38" s="1"/>
  <c r="K188" i="38"/>
  <c r="M188" i="38" s="1"/>
  <c r="E36" i="18"/>
  <c r="F36" i="18" s="1"/>
  <c r="F38" i="18" s="1"/>
  <c r="F42" i="18" s="1"/>
  <c r="E50" i="18"/>
  <c r="F50" i="18" s="1"/>
  <c r="F52" i="18" s="1"/>
  <c r="F56" i="18" s="1"/>
  <c r="E22" i="18"/>
  <c r="F22" i="18" s="1"/>
  <c r="F24" i="18" s="1"/>
  <c r="F28" i="18" s="1"/>
  <c r="E8" i="18"/>
  <c r="F8" i="18" s="1"/>
  <c r="F10" i="18" s="1"/>
  <c r="F14" i="18" s="1"/>
  <c r="I182" i="26"/>
  <c r="K182" i="26"/>
  <c r="K183" i="26" s="1"/>
  <c r="I767" i="26"/>
  <c r="K767" i="26"/>
  <c r="K768" i="26" s="1"/>
  <c r="I665" i="26"/>
  <c r="K665" i="26"/>
  <c r="K666" i="26" s="1"/>
  <c r="I773" i="26"/>
  <c r="K773" i="26"/>
  <c r="K774" i="26" s="1"/>
  <c r="K659" i="26"/>
  <c r="K660" i="26" s="1"/>
  <c r="I659" i="26"/>
  <c r="K465" i="26"/>
  <c r="K466" i="26" s="1"/>
  <c r="I465" i="26"/>
  <c r="K454" i="26"/>
  <c r="K455" i="26" s="1"/>
  <c r="I454" i="26"/>
  <c r="I755" i="26"/>
  <c r="K755" i="26"/>
  <c r="K756" i="26" s="1"/>
  <c r="I761" i="26"/>
  <c r="K761" i="26"/>
  <c r="K762" i="26" s="1"/>
  <c r="K42" i="47"/>
  <c r="G510" i="35" s="1"/>
  <c r="G511" i="35"/>
  <c r="K60" i="47"/>
  <c r="G674" i="35" s="1"/>
  <c r="G202" i="35"/>
  <c r="G180" i="35"/>
  <c r="G191" i="35"/>
  <c r="G486" i="35"/>
  <c r="G476" i="35"/>
  <c r="K202" i="38"/>
  <c r="M202" i="38" s="1"/>
  <c r="I610" i="26"/>
  <c r="I612" i="26" s="1"/>
  <c r="H127" i="32" s="1"/>
  <c r="G94" i="36"/>
  <c r="I372" i="35"/>
  <c r="G784" i="35" s="1"/>
  <c r="I784" i="35" s="1"/>
  <c r="I785" i="35" s="1"/>
  <c r="G163" i="36" s="1"/>
  <c r="I163" i="36" s="1"/>
  <c r="G809" i="26" s="1"/>
  <c r="I71" i="35"/>
  <c r="G73" i="35" s="1"/>
  <c r="I73" i="35" s="1"/>
  <c r="I74" i="35" s="1"/>
  <c r="G17" i="36" s="1"/>
  <c r="I17" i="36" s="1"/>
  <c r="G57" i="26" s="1"/>
  <c r="I439" i="35"/>
  <c r="G78" i="36" s="1"/>
  <c r="I676" i="35"/>
  <c r="G125" i="36" s="1"/>
  <c r="I193" i="35"/>
  <c r="G37" i="36" s="1"/>
  <c r="I157" i="35"/>
  <c r="G165" i="35" s="1"/>
  <c r="I165" i="35" s="1"/>
  <c r="I166" i="35" s="1"/>
  <c r="G33" i="36" s="1"/>
  <c r="J33" i="36" s="1"/>
  <c r="G129" i="26" s="1"/>
  <c r="I657" i="35"/>
  <c r="G121" i="36" s="1"/>
  <c r="I634" i="35"/>
  <c r="G814" i="35" s="1"/>
  <c r="I814" i="35" s="1"/>
  <c r="I815" i="35" s="1"/>
  <c r="G173" i="36" s="1"/>
  <c r="I173" i="36" s="1"/>
  <c r="G869" i="26" s="1"/>
  <c r="I554" i="35"/>
  <c r="G97" i="36" s="1"/>
  <c r="I328" i="35"/>
  <c r="G330" i="35" s="1"/>
  <c r="I330" i="35" s="1"/>
  <c r="I331" i="35" s="1"/>
  <c r="G60" i="36" s="1"/>
  <c r="I60" i="36" s="1"/>
  <c r="G272" i="26" s="1"/>
  <c r="I284" i="35"/>
  <c r="G286" i="35" s="1"/>
  <c r="I286" i="35" s="1"/>
  <c r="I287" i="35" s="1"/>
  <c r="G52" i="36" s="1"/>
  <c r="I52" i="36" s="1"/>
  <c r="G236" i="26" s="1"/>
  <c r="I272" i="35"/>
  <c r="G49" i="36" s="1"/>
  <c r="I104" i="35"/>
  <c r="G22" i="36" s="1"/>
  <c r="I236" i="35"/>
  <c r="G43" i="36" s="1"/>
  <c r="I148" i="35"/>
  <c r="G162" i="35" s="1"/>
  <c r="I162" i="35" s="1"/>
  <c r="I163" i="35" s="1"/>
  <c r="G32" i="36" s="1"/>
  <c r="J32" i="36" s="1"/>
  <c r="G123" i="26" s="1"/>
  <c r="I60" i="35"/>
  <c r="G14" i="36" s="1"/>
  <c r="I82" i="35"/>
  <c r="G18" i="36" s="1"/>
  <c r="I26" i="35"/>
  <c r="G700" i="35" s="1"/>
  <c r="I700" i="35" s="1"/>
  <c r="I701" i="35" s="1"/>
  <c r="G135" i="36" s="1"/>
  <c r="I135" i="36" s="1"/>
  <c r="G641" i="26" s="1"/>
  <c r="I139" i="35"/>
  <c r="G159" i="35" s="1"/>
  <c r="I159" i="35" s="1"/>
  <c r="I160" i="35" s="1"/>
  <c r="G31" i="36" s="1"/>
  <c r="J31" i="36" s="1"/>
  <c r="G117" i="26" s="1"/>
  <c r="I601" i="35"/>
  <c r="G603" i="35" s="1"/>
  <c r="I603" i="35" s="1"/>
  <c r="I604" i="35" s="1"/>
  <c r="G112" i="36" s="1"/>
  <c r="I112" i="36" s="1"/>
  <c r="G539" i="26" s="1"/>
  <c r="I478" i="35"/>
  <c r="I430" i="35"/>
  <c r="H527" i="26"/>
  <c r="I527" i="26" s="1"/>
  <c r="H524" i="26"/>
  <c r="I612" i="35"/>
  <c r="G171" i="36" s="1"/>
  <c r="I171" i="36" s="1"/>
  <c r="G857" i="26" s="1"/>
  <c r="I49" i="35"/>
  <c r="G706" i="35" s="1"/>
  <c r="I706" i="35" s="1"/>
  <c r="I707" i="35" s="1"/>
  <c r="G137" i="36" s="1"/>
  <c r="I137" i="36" s="1"/>
  <c r="G653" i="26" s="1"/>
  <c r="I623" i="35"/>
  <c r="I578" i="35"/>
  <c r="I127" i="35"/>
  <c r="I38" i="35"/>
  <c r="G40" i="35" s="1"/>
  <c r="I40" i="35" s="1"/>
  <c r="I41" i="35" s="1"/>
  <c r="G11" i="36" s="1"/>
  <c r="I11" i="36" s="1"/>
  <c r="G30" i="26" s="1"/>
  <c r="I14" i="35"/>
  <c r="G6" i="36" s="1"/>
  <c r="I569" i="35"/>
  <c r="G580" i="35" s="1"/>
  <c r="I580" i="35" s="1"/>
  <c r="I581" i="35" s="1"/>
  <c r="G102" i="36" s="1"/>
  <c r="I102" i="36" s="1"/>
  <c r="G495" i="26" s="1"/>
  <c r="I418" i="35"/>
  <c r="G75" i="36" s="1"/>
  <c r="I406" i="35"/>
  <c r="G408" i="35" s="1"/>
  <c r="I408" i="35" s="1"/>
  <c r="I409" i="35" s="1"/>
  <c r="G74" i="36" s="1"/>
  <c r="I74" i="36" s="1"/>
  <c r="G335" i="26" s="1"/>
  <c r="I394" i="35"/>
  <c r="G790" i="35" s="1"/>
  <c r="I790" i="35" s="1"/>
  <c r="I791" i="35" s="1"/>
  <c r="G165" i="36" s="1"/>
  <c r="I165" i="36" s="1"/>
  <c r="G821" i="26" s="1"/>
  <c r="I383" i="35"/>
  <c r="G385" i="35" s="1"/>
  <c r="I385" i="35" s="1"/>
  <c r="I386" i="35" s="1"/>
  <c r="G70" i="36" s="1"/>
  <c r="I70" i="36" s="1"/>
  <c r="G317" i="26" s="1"/>
  <c r="I361" i="35"/>
  <c r="G65" i="36" s="1"/>
  <c r="I350" i="35"/>
  <c r="I339" i="35"/>
  <c r="G61" i="36" s="1"/>
  <c r="I317" i="35"/>
  <c r="I306" i="35"/>
  <c r="G55" i="36" s="1"/>
  <c r="I295" i="35"/>
  <c r="I260" i="35"/>
  <c r="I248" i="35"/>
  <c r="G739" i="35" s="1"/>
  <c r="I739" i="35" s="1"/>
  <c r="I740" i="35" s="1"/>
  <c r="G148" i="36" s="1"/>
  <c r="I148" i="36" s="1"/>
  <c r="G719" i="26" s="1"/>
  <c r="I224" i="35"/>
  <c r="G41" i="36" s="1"/>
  <c r="I115" i="35"/>
  <c r="G24" i="36" s="1"/>
  <c r="I93" i="35"/>
  <c r="I488" i="35"/>
  <c r="I204" i="35"/>
  <c r="I182" i="35"/>
  <c r="I460" i="35"/>
  <c r="G467" i="35" s="1"/>
  <c r="I467" i="35" s="1"/>
  <c r="I468" i="35" s="1"/>
  <c r="G86" i="36" s="1"/>
  <c r="J86" i="36" s="1"/>
  <c r="G389" i="26" s="1"/>
  <c r="I645" i="35"/>
  <c r="I545" i="35"/>
  <c r="G556" i="35" s="1"/>
  <c r="I556" i="35" s="1"/>
  <c r="I557" i="35" s="1"/>
  <c r="G98" i="36" s="1"/>
  <c r="I98" i="36" s="1"/>
  <c r="G477" i="26" s="1"/>
  <c r="I530" i="26"/>
  <c r="H177" i="38"/>
  <c r="N177" i="38" s="1"/>
  <c r="H108" i="26"/>
  <c r="I108" i="26" s="1"/>
  <c r="I109" i="26" s="1"/>
  <c r="H29" i="32" s="1"/>
  <c r="H347" i="26"/>
  <c r="I347" i="26" s="1"/>
  <c r="I178" i="26"/>
  <c r="M82" i="38"/>
  <c r="N41" i="26"/>
  <c r="N50" i="26"/>
  <c r="G171" i="38"/>
  <c r="M171" i="38" s="1"/>
  <c r="H150" i="38"/>
  <c r="N158" i="26"/>
  <c r="I23" i="26"/>
  <c r="O23" i="26" s="1"/>
  <c r="N107" i="26"/>
  <c r="I517" i="26"/>
  <c r="N424" i="26"/>
  <c r="G206" i="38"/>
  <c r="M206" i="38" s="1"/>
  <c r="I595" i="26"/>
  <c r="O595" i="26" s="1"/>
  <c r="G164" i="38"/>
  <c r="H164" i="38" s="1"/>
  <c r="N164" i="38" s="1"/>
  <c r="O80" i="26"/>
  <c r="I470" i="26"/>
  <c r="O470" i="26" s="1"/>
  <c r="N80" i="26"/>
  <c r="N479" i="26"/>
  <c r="O310" i="26"/>
  <c r="O479" i="26"/>
  <c r="O580" i="26"/>
  <c r="O331" i="26"/>
  <c r="O193" i="26"/>
  <c r="O424" i="26"/>
  <c r="O340" i="26"/>
  <c r="M166" i="38"/>
  <c r="J106" i="38"/>
  <c r="N610" i="26"/>
  <c r="M26" i="38"/>
  <c r="J194" i="38"/>
  <c r="N194" i="38" s="1"/>
  <c r="H572" i="26"/>
  <c r="I572" i="26" s="1"/>
  <c r="I268" i="26"/>
  <c r="O268" i="26" s="1"/>
  <c r="N268" i="26"/>
  <c r="H165" i="38"/>
  <c r="N165" i="38" s="1"/>
  <c r="G172" i="38"/>
  <c r="N113" i="26"/>
  <c r="H577" i="26"/>
  <c r="N577" i="26" s="1"/>
  <c r="H196" i="26"/>
  <c r="H205" i="26"/>
  <c r="N205" i="26" s="1"/>
  <c r="I544" i="26"/>
  <c r="O544" i="26" s="1"/>
  <c r="H328" i="26"/>
  <c r="H265" i="26"/>
  <c r="H467" i="26"/>
  <c r="N467" i="26" s="1"/>
  <c r="N553" i="26"/>
  <c r="H247" i="26"/>
  <c r="N247" i="26" s="1"/>
  <c r="H532" i="26"/>
  <c r="I532" i="26" s="1"/>
  <c r="O532" i="26" s="1"/>
  <c r="N520" i="26"/>
  <c r="I520" i="26"/>
  <c r="O520" i="26" s="1"/>
  <c r="O613" i="26"/>
  <c r="I615" i="26"/>
  <c r="H128" i="32" s="1"/>
  <c r="I277" i="26"/>
  <c r="O277" i="26" s="1"/>
  <c r="N277" i="26"/>
  <c r="I77" i="26"/>
  <c r="O77" i="26" s="1"/>
  <c r="N77" i="26"/>
  <c r="I415" i="26"/>
  <c r="O415" i="26" s="1"/>
  <c r="I312" i="26"/>
  <c r="H69" i="32" s="1"/>
  <c r="H25" i="38"/>
  <c r="N25" i="38" s="1"/>
  <c r="I400" i="26"/>
  <c r="O400" i="26" s="1"/>
  <c r="I339" i="26"/>
  <c r="H75" i="32" s="1"/>
  <c r="O337" i="26"/>
  <c r="N346" i="26"/>
  <c r="I346" i="26"/>
  <c r="O346" i="26" s="1"/>
  <c r="I319" i="26"/>
  <c r="I321" i="26" s="1"/>
  <c r="H71" i="32" s="1"/>
  <c r="N319" i="26"/>
  <c r="N232" i="26"/>
  <c r="I232" i="26"/>
  <c r="O232" i="26" s="1"/>
  <c r="N193" i="26"/>
  <c r="N337" i="26"/>
  <c r="H229" i="26"/>
  <c r="N340" i="26"/>
  <c r="I195" i="26"/>
  <c r="H43" i="32" s="1"/>
  <c r="N613" i="26"/>
  <c r="H86" i="26"/>
  <c r="N86" i="26" s="1"/>
  <c r="H283" i="26"/>
  <c r="H5" i="26"/>
  <c r="N5" i="26" s="1"/>
  <c r="H35" i="26"/>
  <c r="H322" i="26"/>
  <c r="N310" i="26"/>
  <c r="H485" i="26"/>
  <c r="G151" i="38"/>
  <c r="H151" i="38" s="1"/>
  <c r="I71" i="26"/>
  <c r="O71" i="26" s="1"/>
  <c r="N250" i="26"/>
  <c r="I250" i="26"/>
  <c r="O250" i="26" s="1"/>
  <c r="I43" i="26"/>
  <c r="H14" i="32" s="1"/>
  <c r="O41" i="26"/>
  <c r="N53" i="26"/>
  <c r="I53" i="26"/>
  <c r="O53" i="26" s="1"/>
  <c r="N140" i="26"/>
  <c r="I204" i="26"/>
  <c r="H45" i="32" s="1"/>
  <c r="O202" i="26"/>
  <c r="I526" i="26"/>
  <c r="O526" i="26" s="1"/>
  <c r="N526" i="26"/>
  <c r="I491" i="26"/>
  <c r="O491" i="26" s="1"/>
  <c r="N491" i="26"/>
  <c r="N286" i="26"/>
  <c r="I286" i="26"/>
  <c r="O286" i="26" s="1"/>
  <c r="N32" i="26"/>
  <c r="I32" i="26"/>
  <c r="N8" i="26"/>
  <c r="I8" i="26"/>
  <c r="O8" i="26" s="1"/>
  <c r="H24" i="38"/>
  <c r="N24" i="38" s="1"/>
  <c r="M24" i="38"/>
  <c r="N535" i="26"/>
  <c r="I535" i="26"/>
  <c r="I473" i="26"/>
  <c r="O473" i="26" s="1"/>
  <c r="N473" i="26"/>
  <c r="I304" i="26"/>
  <c r="O304" i="26" s="1"/>
  <c r="N304" i="26"/>
  <c r="O50" i="26"/>
  <c r="I391" i="26"/>
  <c r="O391" i="26" s="1"/>
  <c r="I104" i="26"/>
  <c r="O104" i="26" s="1"/>
  <c r="N202" i="26"/>
  <c r="H301" i="26"/>
  <c r="H68" i="26"/>
  <c r="N331" i="26"/>
  <c r="N580" i="26"/>
  <c r="J178" i="38"/>
  <c r="N178" i="38" s="1"/>
  <c r="M178" i="38"/>
  <c r="N220" i="26"/>
  <c r="I220" i="26"/>
  <c r="I89" i="26"/>
  <c r="O89" i="26" s="1"/>
  <c r="N89" i="26"/>
  <c r="I529" i="26"/>
  <c r="N529" i="26"/>
  <c r="H376" i="26"/>
  <c r="H571" i="26"/>
  <c r="H568" i="26"/>
  <c r="H559" i="26"/>
  <c r="H562" i="26"/>
  <c r="H488" i="26"/>
  <c r="H497" i="26"/>
  <c r="H295" i="26"/>
  <c r="H292" i="26"/>
  <c r="H259" i="26"/>
  <c r="H256" i="26"/>
  <c r="H59" i="26"/>
  <c r="H62" i="26"/>
  <c r="I62" i="26" s="1"/>
  <c r="H238" i="26"/>
  <c r="H241" i="26"/>
  <c r="H95" i="26"/>
  <c r="H98" i="26"/>
  <c r="H211" i="26"/>
  <c r="H214" i="26"/>
  <c r="H187" i="26"/>
  <c r="H184" i="26"/>
  <c r="M186" i="38"/>
  <c r="J186" i="38"/>
  <c r="M185" i="38"/>
  <c r="J185" i="38"/>
  <c r="G38" i="36"/>
  <c r="N313" i="26"/>
  <c r="I313" i="26"/>
  <c r="H368" i="26"/>
  <c r="I368" i="26" s="1"/>
  <c r="H135" i="26"/>
  <c r="I135" i="26" s="1"/>
  <c r="H590" i="26"/>
  <c r="I590" i="26" s="1"/>
  <c r="H386" i="26"/>
  <c r="I386" i="26" s="1"/>
  <c r="H120" i="26"/>
  <c r="I120" i="26" s="1"/>
  <c r="H383" i="26"/>
  <c r="I383" i="26" s="1"/>
  <c r="I384" i="26" s="1"/>
  <c r="H85" i="32" s="1"/>
  <c r="H353" i="26"/>
  <c r="I353" i="26" s="1"/>
  <c r="H377" i="26"/>
  <c r="I377" i="26" s="1"/>
  <c r="H581" i="26"/>
  <c r="I581" i="26" s="1"/>
  <c r="H365" i="26"/>
  <c r="I365" i="26" s="1"/>
  <c r="I366" i="26" s="1"/>
  <c r="H81" i="32" s="1"/>
  <c r="H132" i="26"/>
  <c r="I132" i="26" s="1"/>
  <c r="I133" i="26" s="1"/>
  <c r="H34" i="32" s="1"/>
  <c r="H587" i="26"/>
  <c r="I587" i="26" s="1"/>
  <c r="I588" i="26" s="1"/>
  <c r="H123" i="32" s="1"/>
  <c r="H359" i="26"/>
  <c r="I359" i="26" s="1"/>
  <c r="H114" i="26"/>
  <c r="I114" i="26" s="1"/>
  <c r="H126" i="26"/>
  <c r="I126" i="26" s="1"/>
  <c r="N166" i="38"/>
  <c r="H105" i="26"/>
  <c r="I105" i="26" s="1"/>
  <c r="H111" i="26"/>
  <c r="I111" i="26" s="1"/>
  <c r="H374" i="26"/>
  <c r="I374" i="26" s="1"/>
  <c r="H578" i="26"/>
  <c r="I578" i="26" s="1"/>
  <c r="H350" i="26"/>
  <c r="I350" i="26" s="1"/>
  <c r="I541" i="26"/>
  <c r="I543" i="26" s="1"/>
  <c r="H113" i="32" s="1"/>
  <c r="N541" i="26"/>
  <c r="H168" i="26"/>
  <c r="I168" i="26" s="1"/>
  <c r="H410" i="26"/>
  <c r="I410" i="26" s="1"/>
  <c r="I26" i="26"/>
  <c r="N26" i="26"/>
  <c r="I550" i="26"/>
  <c r="O550" i="26" s="1"/>
  <c r="I76" i="38"/>
  <c r="J8" i="38"/>
  <c r="I200" i="38"/>
  <c r="I512" i="35"/>
  <c r="I70" i="38"/>
  <c r="J70" i="38" s="1"/>
  <c r="J74" i="38" s="1"/>
  <c r="K73" i="38" s="1"/>
  <c r="I174" i="38"/>
  <c r="I88" i="38"/>
  <c r="I64" i="38"/>
  <c r="J64" i="38" s="1"/>
  <c r="J68" i="38" s="1"/>
  <c r="K67" i="38" s="1"/>
  <c r="I179" i="38"/>
  <c r="I21" i="38"/>
  <c r="I195" i="38"/>
  <c r="I52" i="38"/>
  <c r="I100" i="38"/>
  <c r="J100" i="38" s="1"/>
  <c r="J104" i="38" s="1"/>
  <c r="I30" i="38"/>
  <c r="I136" i="38"/>
  <c r="I167" i="38"/>
  <c r="I41" i="38"/>
  <c r="I207" i="38"/>
  <c r="I201" i="38"/>
  <c r="I210" i="38"/>
  <c r="I35" i="38"/>
  <c r="I47" i="38"/>
  <c r="I27" i="38"/>
  <c r="I44" i="26"/>
  <c r="O44" i="26" s="1"/>
  <c r="N44" i="26"/>
  <c r="I223" i="26"/>
  <c r="N223" i="26"/>
  <c r="G733" i="35"/>
  <c r="I733" i="35" s="1"/>
  <c r="I734" i="35" s="1"/>
  <c r="G146" i="36" s="1"/>
  <c r="I146" i="36" s="1"/>
  <c r="G707" i="26" s="1"/>
  <c r="G226" i="35"/>
  <c r="I226" i="35" s="1"/>
  <c r="I227" i="35" s="1"/>
  <c r="G42" i="36" s="1"/>
  <c r="I42" i="36" s="1"/>
  <c r="G191" i="26" s="1"/>
  <c r="I112" i="38"/>
  <c r="H8" i="32"/>
  <c r="O553" i="26"/>
  <c r="O107" i="26"/>
  <c r="M58" i="38"/>
  <c r="J58" i="38"/>
  <c r="J62" i="38" s="1"/>
  <c r="O364" i="26"/>
  <c r="O131" i="26"/>
  <c r="N110" i="26"/>
  <c r="I110" i="26"/>
  <c r="I274" i="26"/>
  <c r="N274" i="26"/>
  <c r="J173" i="38"/>
  <c r="M173" i="38"/>
  <c r="I119" i="26"/>
  <c r="N119" i="26"/>
  <c r="G73" i="36" l="1"/>
  <c r="N18" i="38"/>
  <c r="L19" i="38"/>
  <c r="G28" i="36"/>
  <c r="H191" i="38"/>
  <c r="H629" i="26" s="1"/>
  <c r="I629" i="26" s="1"/>
  <c r="I630" i="26" s="1"/>
  <c r="H133" i="32" s="1"/>
  <c r="K234" i="38"/>
  <c r="K222" i="38"/>
  <c r="K54" i="38"/>
  <c r="L54" i="38" s="1"/>
  <c r="K37" i="38"/>
  <c r="K228" i="38"/>
  <c r="K189" i="38"/>
  <c r="L189" i="38" s="1"/>
  <c r="N189" i="38" s="1"/>
  <c r="K60" i="38"/>
  <c r="L60" i="38" s="1"/>
  <c r="K43" i="38"/>
  <c r="L43" i="38" s="1"/>
  <c r="K84" i="38"/>
  <c r="L84" i="38" s="1"/>
  <c r="K96" i="38"/>
  <c r="L96" i="38" s="1"/>
  <c r="K108" i="38"/>
  <c r="L108" i="38" s="1"/>
  <c r="K102" i="38"/>
  <c r="L102" i="38" s="1"/>
  <c r="K114" i="38"/>
  <c r="L114" i="38" s="1"/>
  <c r="K90" i="38"/>
  <c r="L90" i="38" s="1"/>
  <c r="K78" i="38"/>
  <c r="L78" i="38" s="1"/>
  <c r="K72" i="38"/>
  <c r="L72" i="38" s="1"/>
  <c r="K120" i="38"/>
  <c r="L120" i="38" s="1"/>
  <c r="K66" i="38"/>
  <c r="L66" i="38" s="1"/>
  <c r="K132" i="38"/>
  <c r="K126" i="38"/>
  <c r="L126" i="38" s="1"/>
  <c r="L187" i="38"/>
  <c r="N187" i="38" s="1"/>
  <c r="M187" i="38"/>
  <c r="J191" i="38"/>
  <c r="N106" i="38"/>
  <c r="J110" i="38"/>
  <c r="G157" i="38"/>
  <c r="G158" i="38" s="1"/>
  <c r="M189" i="38"/>
  <c r="K146" i="38"/>
  <c r="G308" i="35"/>
  <c r="I308" i="35" s="1"/>
  <c r="I309" i="35" s="1"/>
  <c r="G56" i="36" s="1"/>
  <c r="I56" i="36" s="1"/>
  <c r="G254" i="26" s="1"/>
  <c r="I254" i="26" s="1"/>
  <c r="G754" i="35"/>
  <c r="I754" i="35" s="1"/>
  <c r="I755" i="35" s="1"/>
  <c r="G153" i="36" s="1"/>
  <c r="I153" i="36" s="1"/>
  <c r="G749" i="26" s="1"/>
  <c r="K749" i="26" s="1"/>
  <c r="K750" i="26" s="1"/>
  <c r="G16" i="36"/>
  <c r="G59" i="36"/>
  <c r="I707" i="26"/>
  <c r="K707" i="26"/>
  <c r="K708" i="26" s="1"/>
  <c r="K477" i="26"/>
  <c r="K478" i="26" s="1"/>
  <c r="I477" i="26"/>
  <c r="K857" i="26"/>
  <c r="K858" i="26" s="1"/>
  <c r="I857" i="26"/>
  <c r="K641" i="26"/>
  <c r="K642" i="26" s="1"/>
  <c r="I641" i="26"/>
  <c r="K123" i="26"/>
  <c r="K124" i="26" s="1"/>
  <c r="I123" i="26"/>
  <c r="I236" i="26"/>
  <c r="K236" i="26"/>
  <c r="K237" i="26" s="1"/>
  <c r="I466" i="26"/>
  <c r="O466" i="26" s="1"/>
  <c r="H50" i="59" s="1"/>
  <c r="O465" i="26"/>
  <c r="K719" i="26"/>
  <c r="K720" i="26" s="1"/>
  <c r="I719" i="26"/>
  <c r="I317" i="26"/>
  <c r="K317" i="26"/>
  <c r="K318" i="26" s="1"/>
  <c r="K495" i="26"/>
  <c r="K496" i="26" s="1"/>
  <c r="I495" i="26"/>
  <c r="I272" i="26"/>
  <c r="K272" i="26"/>
  <c r="K273" i="26" s="1"/>
  <c r="K129" i="26"/>
  <c r="K130" i="26" s="1"/>
  <c r="I129" i="26"/>
  <c r="K57" i="26"/>
  <c r="K58" i="26" s="1"/>
  <c r="I57" i="26"/>
  <c r="I756" i="26"/>
  <c r="O756" i="26" s="1"/>
  <c r="H84" i="59" s="1"/>
  <c r="O755" i="26"/>
  <c r="I774" i="26"/>
  <c r="O774" i="26" s="1"/>
  <c r="H87" i="59" s="1"/>
  <c r="O773" i="26"/>
  <c r="I768" i="26"/>
  <c r="O768" i="26" s="1"/>
  <c r="H86" i="59" s="1"/>
  <c r="O767" i="26"/>
  <c r="K389" i="26"/>
  <c r="K390" i="26" s="1"/>
  <c r="I389" i="26"/>
  <c r="I821" i="26"/>
  <c r="I822" i="26" s="1"/>
  <c r="K821" i="26"/>
  <c r="K539" i="26"/>
  <c r="K540" i="26" s="1"/>
  <c r="I539" i="26"/>
  <c r="I809" i="26"/>
  <c r="K809" i="26"/>
  <c r="K810" i="26" s="1"/>
  <c r="I455" i="26"/>
  <c r="O455" i="26" s="1"/>
  <c r="H49" i="59" s="1"/>
  <c r="O454" i="26"/>
  <c r="O659" i="26"/>
  <c r="I660" i="26"/>
  <c r="O660" i="26" s="1"/>
  <c r="H68" i="59" s="1"/>
  <c r="I191" i="26"/>
  <c r="K191" i="26"/>
  <c r="K192" i="26" s="1"/>
  <c r="I335" i="26"/>
  <c r="K335" i="26"/>
  <c r="K336" i="26" s="1"/>
  <c r="K30" i="26"/>
  <c r="K31" i="26" s="1"/>
  <c r="I30" i="26"/>
  <c r="K653" i="26"/>
  <c r="K654" i="26" s="1"/>
  <c r="I653" i="26"/>
  <c r="K117" i="26"/>
  <c r="K118" i="26" s="1"/>
  <c r="I117" i="26"/>
  <c r="K869" i="26"/>
  <c r="K870" i="26" s="1"/>
  <c r="I869" i="26"/>
  <c r="I762" i="26"/>
  <c r="O762" i="26" s="1"/>
  <c r="H85" i="59" s="1"/>
  <c r="O761" i="26"/>
  <c r="I666" i="26"/>
  <c r="O666" i="26" s="1"/>
  <c r="H69" i="59" s="1"/>
  <c r="O665" i="26"/>
  <c r="I183" i="26"/>
  <c r="O183" i="26" s="1"/>
  <c r="H22" i="59" s="1"/>
  <c r="O182" i="26"/>
  <c r="O610" i="26"/>
  <c r="N186" i="38"/>
  <c r="M232" i="38"/>
  <c r="J232" i="38"/>
  <c r="Q90" i="36"/>
  <c r="G422" i="26" s="1"/>
  <c r="Q91" i="36"/>
  <c r="Q92" i="36"/>
  <c r="G437" i="26" s="1"/>
  <c r="P91" i="36"/>
  <c r="P92" i="36"/>
  <c r="G436" i="26" s="1"/>
  <c r="P90" i="36"/>
  <c r="G421" i="26" s="1"/>
  <c r="Q125" i="36"/>
  <c r="G602" i="26" s="1"/>
  <c r="P125" i="36"/>
  <c r="G601" i="26" s="1"/>
  <c r="K196" i="38"/>
  <c r="P88" i="36"/>
  <c r="G406" i="26" s="1"/>
  <c r="P37" i="36"/>
  <c r="G155" i="26" s="1"/>
  <c r="P36" i="36"/>
  <c r="G146" i="26" s="1"/>
  <c r="P87" i="36"/>
  <c r="G397" i="26" s="1"/>
  <c r="P38" i="36"/>
  <c r="G164" i="26" s="1"/>
  <c r="I180" i="26"/>
  <c r="H40" i="32" s="1"/>
  <c r="I452" i="26"/>
  <c r="I463" i="26"/>
  <c r="H95" i="32" s="1"/>
  <c r="G793" i="35"/>
  <c r="I793" i="35" s="1"/>
  <c r="I794" i="35" s="1"/>
  <c r="G166" i="36" s="1"/>
  <c r="I166" i="36" s="1"/>
  <c r="G721" i="35"/>
  <c r="I721" i="35" s="1"/>
  <c r="I722" i="35" s="1"/>
  <c r="G142" i="36" s="1"/>
  <c r="I142" i="36" s="1"/>
  <c r="G683" i="26" s="1"/>
  <c r="G444" i="35"/>
  <c r="I444" i="35" s="1"/>
  <c r="I445" i="35" s="1"/>
  <c r="G80" i="36" s="1"/>
  <c r="J80" i="36" s="1"/>
  <c r="G362" i="26" s="1"/>
  <c r="G636" i="35"/>
  <c r="I636" i="35" s="1"/>
  <c r="I637" i="35" s="1"/>
  <c r="G118" i="36" s="1"/>
  <c r="I118" i="36" s="1"/>
  <c r="G566" i="26" s="1"/>
  <c r="G206" i="35"/>
  <c r="I206" i="35" s="1"/>
  <c r="I207" i="35" s="1"/>
  <c r="G39" i="36" s="1"/>
  <c r="J39" i="36" s="1"/>
  <c r="G171" i="26" s="1"/>
  <c r="G274" i="35"/>
  <c r="I274" i="35" s="1"/>
  <c r="I275" i="35" s="1"/>
  <c r="G50" i="36" s="1"/>
  <c r="I50" i="36" s="1"/>
  <c r="G227" i="26" s="1"/>
  <c r="G67" i="36"/>
  <c r="G374" i="35"/>
  <c r="I374" i="35" s="1"/>
  <c r="I375" i="35" s="1"/>
  <c r="G68" i="36" s="1"/>
  <c r="I68" i="36" s="1"/>
  <c r="G308" i="26" s="1"/>
  <c r="L188" i="38"/>
  <c r="N188" i="38" s="1"/>
  <c r="I55" i="26"/>
  <c r="H17" i="32" s="1"/>
  <c r="G87" i="36"/>
  <c r="G718" i="35"/>
  <c r="I718" i="35" s="1"/>
  <c r="I719" i="35" s="1"/>
  <c r="G141" i="36" s="1"/>
  <c r="I141" i="36" s="1"/>
  <c r="G677" i="26" s="1"/>
  <c r="G113" i="36"/>
  <c r="G808" i="35"/>
  <c r="I808" i="35" s="1"/>
  <c r="I809" i="35" s="1"/>
  <c r="G625" i="35"/>
  <c r="I625" i="35" s="1"/>
  <c r="I626" i="35" s="1"/>
  <c r="G116" i="36" s="1"/>
  <c r="I116" i="36" s="1"/>
  <c r="G557" i="26" s="1"/>
  <c r="G811" i="35"/>
  <c r="I811" i="35" s="1"/>
  <c r="I812" i="35" s="1"/>
  <c r="G172" i="36" s="1"/>
  <c r="I172" i="36" s="1"/>
  <c r="G863" i="26" s="1"/>
  <c r="G678" i="35"/>
  <c r="I678" i="35" s="1"/>
  <c r="I679" i="35" s="1"/>
  <c r="G126" i="36" s="1"/>
  <c r="J126" i="36" s="1"/>
  <c r="G608" i="26" s="1"/>
  <c r="G117" i="36"/>
  <c r="G745" i="35"/>
  <c r="I745" i="35" s="1"/>
  <c r="I746" i="35" s="1"/>
  <c r="G150" i="36" s="1"/>
  <c r="I150" i="36" s="1"/>
  <c r="G10" i="36"/>
  <c r="G449" i="35"/>
  <c r="I449" i="35" s="1"/>
  <c r="I450" i="35" s="1"/>
  <c r="G82" i="36" s="1"/>
  <c r="J82" i="36" s="1"/>
  <c r="G371" i="26" s="1"/>
  <c r="I270" i="26"/>
  <c r="H60" i="32" s="1"/>
  <c r="G748" i="35"/>
  <c r="I748" i="35" s="1"/>
  <c r="I749" i="35" s="1"/>
  <c r="G151" i="36" s="1"/>
  <c r="I151" i="36" s="1"/>
  <c r="G737" i="26" s="1"/>
  <c r="G29" i="36"/>
  <c r="G51" i="36"/>
  <c r="G30" i="36"/>
  <c r="G106" i="35"/>
  <c r="I106" i="35" s="1"/>
  <c r="I107" i="35" s="1"/>
  <c r="G23" i="36" s="1"/>
  <c r="I23" i="36" s="1"/>
  <c r="G84" i="26" s="1"/>
  <c r="G16" i="35"/>
  <c r="I16" i="35" s="1"/>
  <c r="I17" i="35" s="1"/>
  <c r="G7" i="36" s="1"/>
  <c r="I7" i="36" s="1"/>
  <c r="G170" i="35"/>
  <c r="I170" i="35" s="1"/>
  <c r="I171" i="35" s="1"/>
  <c r="G35" i="36" s="1"/>
  <c r="J35" i="36" s="1"/>
  <c r="G138" i="26" s="1"/>
  <c r="G559" i="35"/>
  <c r="I559" i="35" s="1"/>
  <c r="I560" i="35" s="1"/>
  <c r="G99" i="36" s="1"/>
  <c r="I99" i="36" s="1"/>
  <c r="G483" i="26" s="1"/>
  <c r="G727" i="35"/>
  <c r="I727" i="35" s="1"/>
  <c r="I728" i="35" s="1"/>
  <c r="G144" i="36" s="1"/>
  <c r="I144" i="36" s="1"/>
  <c r="G695" i="26" s="1"/>
  <c r="G724" i="35"/>
  <c r="I724" i="35" s="1"/>
  <c r="I725" i="35" s="1"/>
  <c r="G143" i="36" s="1"/>
  <c r="I143" i="36" s="1"/>
  <c r="G689" i="26" s="1"/>
  <c r="I28" i="26"/>
  <c r="H11" i="32" s="1"/>
  <c r="I234" i="26"/>
  <c r="H52" i="32" s="1"/>
  <c r="G664" i="35"/>
  <c r="I664" i="35" s="1"/>
  <c r="I665" i="35" s="1"/>
  <c r="G124" i="36" s="1"/>
  <c r="J124" i="36" s="1"/>
  <c r="G593" i="26" s="1"/>
  <c r="G659" i="35"/>
  <c r="I659" i="35" s="1"/>
  <c r="I660" i="35" s="1"/>
  <c r="G122" i="36" s="1"/>
  <c r="J122" i="36" s="1"/>
  <c r="G584" i="26" s="1"/>
  <c r="G62" i="35"/>
  <c r="I62" i="35" s="1"/>
  <c r="I63" i="35" s="1"/>
  <c r="G15" i="36" s="1"/>
  <c r="I15" i="36" s="1"/>
  <c r="G48" i="26" s="1"/>
  <c r="G715" i="35"/>
  <c r="I715" i="35" s="1"/>
  <c r="I716" i="35" s="1"/>
  <c r="G140" i="36" s="1"/>
  <c r="I140" i="36" s="1"/>
  <c r="G671" i="26" s="1"/>
  <c r="G703" i="35"/>
  <c r="I703" i="35" s="1"/>
  <c r="I704" i="35" s="1"/>
  <c r="G136" i="36" s="1"/>
  <c r="I136" i="36" s="1"/>
  <c r="G647" i="26" s="1"/>
  <c r="G36" i="36"/>
  <c r="G396" i="35"/>
  <c r="I396" i="35" s="1"/>
  <c r="I397" i="35" s="1"/>
  <c r="G72" i="36" s="1"/>
  <c r="I72" i="36" s="1"/>
  <c r="G326" i="26" s="1"/>
  <c r="G117" i="35"/>
  <c r="I117" i="35" s="1"/>
  <c r="I118" i="35" s="1"/>
  <c r="G25" i="36" s="1"/>
  <c r="I25" i="36" s="1"/>
  <c r="G93" i="26" s="1"/>
  <c r="G8" i="36"/>
  <c r="N150" i="38"/>
  <c r="G152" i="38"/>
  <c r="G238" i="35"/>
  <c r="I238" i="35" s="1"/>
  <c r="I239" i="35" s="1"/>
  <c r="G44" i="36" s="1"/>
  <c r="I44" i="36" s="1"/>
  <c r="G200" i="26" s="1"/>
  <c r="G805" i="35"/>
  <c r="I805" i="35" s="1"/>
  <c r="I806" i="35" s="1"/>
  <c r="G170" i="36" s="1"/>
  <c r="I170" i="36" s="1"/>
  <c r="G851" i="26" s="1"/>
  <c r="G736" i="35"/>
  <c r="I736" i="35" s="1"/>
  <c r="I737" i="35" s="1"/>
  <c r="G147" i="36" s="1"/>
  <c r="I147" i="36" s="1"/>
  <c r="G713" i="26" s="1"/>
  <c r="G697" i="35"/>
  <c r="I697" i="35" s="1"/>
  <c r="I698" i="35" s="1"/>
  <c r="G134" i="36" s="1"/>
  <c r="I134" i="36" s="1"/>
  <c r="G787" i="35"/>
  <c r="I787" i="35" s="1"/>
  <c r="I788" i="35" s="1"/>
  <c r="G164" i="36" s="1"/>
  <c r="I164" i="36" s="1"/>
  <c r="G815" i="26" s="1"/>
  <c r="G28" i="35"/>
  <c r="I28" i="35" s="1"/>
  <c r="I29" i="35" s="1"/>
  <c r="G9" i="36" s="1"/>
  <c r="I9" i="36" s="1"/>
  <c r="G21" i="26" s="1"/>
  <c r="I21" i="26" s="1"/>
  <c r="G96" i="36"/>
  <c r="G69" i="36"/>
  <c r="G420" i="35"/>
  <c r="I420" i="35" s="1"/>
  <c r="I421" i="35" s="1"/>
  <c r="G76" i="36" s="1"/>
  <c r="I76" i="36" s="1"/>
  <c r="G344" i="26" s="1"/>
  <c r="G88" i="36"/>
  <c r="G84" i="35"/>
  <c r="I84" i="35" s="1"/>
  <c r="I85" i="35" s="1"/>
  <c r="G19" i="36" s="1"/>
  <c r="I19" i="36" s="1"/>
  <c r="G66" i="26" s="1"/>
  <c r="G796" i="35"/>
  <c r="I796" i="35" s="1"/>
  <c r="I797" i="35" s="1"/>
  <c r="G167" i="36" s="1"/>
  <c r="I167" i="36" s="1"/>
  <c r="G833" i="26" s="1"/>
  <c r="G490" i="35"/>
  <c r="I490" i="35" s="1"/>
  <c r="I491" i="35" s="1"/>
  <c r="G89" i="36" s="1"/>
  <c r="J89" i="36" s="1"/>
  <c r="G799" i="35"/>
  <c r="I799" i="35" s="1"/>
  <c r="I800" i="35" s="1"/>
  <c r="G168" i="36" s="1"/>
  <c r="I168" i="36" s="1"/>
  <c r="G839" i="26" s="1"/>
  <c r="G341" i="35"/>
  <c r="I341" i="35" s="1"/>
  <c r="I342" i="35" s="1"/>
  <c r="G772" i="35"/>
  <c r="I772" i="35" s="1"/>
  <c r="I773" i="35" s="1"/>
  <c r="G159" i="36" s="1"/>
  <c r="I159" i="36" s="1"/>
  <c r="G785" i="26" s="1"/>
  <c r="G71" i="36"/>
  <c r="G802" i="35"/>
  <c r="I802" i="35" s="1"/>
  <c r="I803" i="35" s="1"/>
  <c r="G169" i="36" s="1"/>
  <c r="I169" i="36" s="1"/>
  <c r="G845" i="26" s="1"/>
  <c r="G111" i="36"/>
  <c r="G462" i="35"/>
  <c r="I462" i="35" s="1"/>
  <c r="I463" i="35" s="1"/>
  <c r="G84" i="36" s="1"/>
  <c r="J84" i="36" s="1"/>
  <c r="G380" i="26" s="1"/>
  <c r="G77" i="36"/>
  <c r="G441" i="35"/>
  <c r="I441" i="35" s="1"/>
  <c r="I442" i="35" s="1"/>
  <c r="G79" i="36" s="1"/>
  <c r="J79" i="36" s="1"/>
  <c r="G356" i="26" s="1"/>
  <c r="G115" i="36"/>
  <c r="H617" i="26"/>
  <c r="I617" i="26" s="1"/>
  <c r="I618" i="26" s="1"/>
  <c r="H129" i="32" s="1"/>
  <c r="H515" i="26"/>
  <c r="I524" i="26"/>
  <c r="G51" i="35"/>
  <c r="I51" i="35" s="1"/>
  <c r="I52" i="35" s="1"/>
  <c r="G13" i="36" s="1"/>
  <c r="I13" i="36" s="1"/>
  <c r="G39" i="26" s="1"/>
  <c r="G100" i="36"/>
  <c r="G12" i="36"/>
  <c r="G83" i="36"/>
  <c r="G101" i="36"/>
  <c r="G583" i="35"/>
  <c r="I583" i="35" s="1"/>
  <c r="I585" i="35" s="1"/>
  <c r="G103" i="36" s="1"/>
  <c r="I103" i="36" s="1"/>
  <c r="G501" i="26" s="1"/>
  <c r="G614" i="35"/>
  <c r="I614" i="35" s="1"/>
  <c r="I615" i="35" s="1"/>
  <c r="G114" i="36" s="1"/>
  <c r="I114" i="36" s="1"/>
  <c r="G548" i="26" s="1"/>
  <c r="G26" i="36"/>
  <c r="G730" i="35"/>
  <c r="I730" i="35" s="1"/>
  <c r="I731" i="35" s="1"/>
  <c r="G145" i="36" s="1"/>
  <c r="I145" i="36" s="1"/>
  <c r="G701" i="26" s="1"/>
  <c r="G129" i="35"/>
  <c r="I129" i="35" s="1"/>
  <c r="I130" i="35" s="1"/>
  <c r="G27" i="36" s="1"/>
  <c r="I27" i="36" s="1"/>
  <c r="G102" i="26" s="1"/>
  <c r="G20" i="36"/>
  <c r="G95" i="35"/>
  <c r="I95" i="35" s="1"/>
  <c r="I96" i="35" s="1"/>
  <c r="G21" i="36" s="1"/>
  <c r="I21" i="36" s="1"/>
  <c r="G75" i="26" s="1"/>
  <c r="G47" i="36"/>
  <c r="G742" i="35"/>
  <c r="I742" i="35" s="1"/>
  <c r="I743" i="35" s="1"/>
  <c r="G149" i="36" s="1"/>
  <c r="I149" i="36" s="1"/>
  <c r="G725" i="26" s="1"/>
  <c r="G262" i="35"/>
  <c r="I262" i="35" s="1"/>
  <c r="I263" i="35" s="1"/>
  <c r="G48" i="36" s="1"/>
  <c r="I48" i="36" s="1"/>
  <c r="G218" i="26" s="1"/>
  <c r="G647" i="35"/>
  <c r="I647" i="35" s="1"/>
  <c r="I648" i="35" s="1"/>
  <c r="G120" i="36" s="1"/>
  <c r="I120" i="36" s="1"/>
  <c r="G575" i="26" s="1"/>
  <c r="G119" i="36"/>
  <c r="G45" i="36"/>
  <c r="G250" i="35"/>
  <c r="I250" i="35" s="1"/>
  <c r="I251" i="35" s="1"/>
  <c r="G46" i="36" s="1"/>
  <c r="I46" i="36" s="1"/>
  <c r="G209" i="26" s="1"/>
  <c r="G319" i="35"/>
  <c r="G57" i="36"/>
  <c r="G363" i="35"/>
  <c r="I363" i="35" s="1"/>
  <c r="I364" i="35" s="1"/>
  <c r="G66" i="36" s="1"/>
  <c r="I66" i="36" s="1"/>
  <c r="G299" i="26" s="1"/>
  <c r="G781" i="35"/>
  <c r="I781" i="35" s="1"/>
  <c r="I782" i="35" s="1"/>
  <c r="G162" i="36" s="1"/>
  <c r="I162" i="36" s="1"/>
  <c r="G803" i="26" s="1"/>
  <c r="G297" i="35"/>
  <c r="I297" i="35" s="1"/>
  <c r="I298" i="35" s="1"/>
  <c r="G54" i="36" s="1"/>
  <c r="I54" i="36" s="1"/>
  <c r="G245" i="26" s="1"/>
  <c r="G53" i="36"/>
  <c r="G751" i="35"/>
  <c r="I751" i="35" s="1"/>
  <c r="I752" i="35" s="1"/>
  <c r="G152" i="36" s="1"/>
  <c r="I152" i="36" s="1"/>
  <c r="G743" i="26" s="1"/>
  <c r="G63" i="36"/>
  <c r="G352" i="35"/>
  <c r="H836" i="26"/>
  <c r="I836" i="26" s="1"/>
  <c r="H842" i="26"/>
  <c r="I842" i="26" s="1"/>
  <c r="H492" i="26"/>
  <c r="I492" i="26" s="1"/>
  <c r="I626" i="26"/>
  <c r="I627" i="26" s="1"/>
  <c r="H132" i="32" s="1"/>
  <c r="I623" i="26"/>
  <c r="I624" i="26" s="1"/>
  <c r="H131" i="32" s="1"/>
  <c r="H518" i="26"/>
  <c r="I518" i="26" s="1"/>
  <c r="I519" i="26" s="1"/>
  <c r="H106" i="32" s="1"/>
  <c r="I620" i="26"/>
  <c r="I621" i="26" s="1"/>
  <c r="H130" i="32" s="1"/>
  <c r="M73" i="38"/>
  <c r="L73" i="38"/>
  <c r="K61" i="38"/>
  <c r="L67" i="38"/>
  <c r="M67" i="38"/>
  <c r="H425" i="26"/>
  <c r="I425" i="26" s="1"/>
  <c r="H431" i="26"/>
  <c r="I431" i="26" s="1"/>
  <c r="M100" i="38"/>
  <c r="H498" i="26"/>
  <c r="I498" i="26" s="1"/>
  <c r="H480" i="26"/>
  <c r="I480" i="26" s="1"/>
  <c r="H180" i="38"/>
  <c r="H440" i="26"/>
  <c r="I440" i="26" s="1"/>
  <c r="H486" i="26"/>
  <c r="I486" i="26" s="1"/>
  <c r="H474" i="26"/>
  <c r="I474" i="26" s="1"/>
  <c r="I657" i="26"/>
  <c r="H138" i="32" s="1"/>
  <c r="M164" i="38"/>
  <c r="H171" i="38"/>
  <c r="N171" i="38" s="1"/>
  <c r="I158" i="26"/>
  <c r="O158" i="26" s="1"/>
  <c r="O517" i="26"/>
  <c r="I25" i="26"/>
  <c r="H10" i="32" s="1"/>
  <c r="H206" i="38"/>
  <c r="N206" i="38" s="1"/>
  <c r="I247" i="26"/>
  <c r="I249" i="26" s="1"/>
  <c r="H55" i="32" s="1"/>
  <c r="I577" i="26"/>
  <c r="O577" i="26" s="1"/>
  <c r="I348" i="26"/>
  <c r="H77" i="32" s="1"/>
  <c r="I5" i="26"/>
  <c r="I7" i="26" s="1"/>
  <c r="H6" i="32" s="1"/>
  <c r="I663" i="26"/>
  <c r="H139" i="32" s="1"/>
  <c r="I522" i="26"/>
  <c r="H107" i="32" s="1"/>
  <c r="I86" i="26"/>
  <c r="I88" i="26" s="1"/>
  <c r="H24" i="32" s="1"/>
  <c r="I639" i="26"/>
  <c r="I717" i="26"/>
  <c r="H148" i="32" s="1"/>
  <c r="O319" i="26"/>
  <c r="N544" i="26"/>
  <c r="I79" i="26"/>
  <c r="H22" i="32" s="1"/>
  <c r="N400" i="26"/>
  <c r="I534" i="26"/>
  <c r="H111" i="32" s="1"/>
  <c r="M151" i="38"/>
  <c r="H28" i="38"/>
  <c r="I205" i="26"/>
  <c r="O205" i="26" s="1"/>
  <c r="N532" i="26"/>
  <c r="I265" i="26"/>
  <c r="N265" i="26"/>
  <c r="N196" i="26"/>
  <c r="I196" i="26"/>
  <c r="I113" i="26"/>
  <c r="O113" i="26" s="1"/>
  <c r="N328" i="26"/>
  <c r="I328" i="26"/>
  <c r="M172" i="38"/>
  <c r="H172" i="38"/>
  <c r="N172" i="38" s="1"/>
  <c r="I467" i="26"/>
  <c r="O467" i="26" s="1"/>
  <c r="O535" i="26"/>
  <c r="I140" i="26"/>
  <c r="O140" i="26" s="1"/>
  <c r="N151" i="38"/>
  <c r="I352" i="26"/>
  <c r="O352" i="26" s="1"/>
  <c r="N352" i="26"/>
  <c r="I35" i="26"/>
  <c r="O35" i="26" s="1"/>
  <c r="N35" i="26"/>
  <c r="I485" i="26"/>
  <c r="O485" i="26" s="1"/>
  <c r="N485" i="26"/>
  <c r="N322" i="26"/>
  <c r="I322" i="26"/>
  <c r="O322" i="26" s="1"/>
  <c r="I229" i="26"/>
  <c r="N229" i="26"/>
  <c r="I283" i="26"/>
  <c r="N283" i="26"/>
  <c r="N62" i="26"/>
  <c r="I387" i="26"/>
  <c r="O541" i="26"/>
  <c r="I552" i="26"/>
  <c r="H115" i="32" s="1"/>
  <c r="G163" i="38"/>
  <c r="G170" i="38"/>
  <c r="G205" i="38"/>
  <c r="I301" i="26"/>
  <c r="N301" i="26"/>
  <c r="I106" i="26"/>
  <c r="I528" i="26"/>
  <c r="H109" i="32" s="1"/>
  <c r="I68" i="26"/>
  <c r="N68" i="26"/>
  <c r="O32" i="26"/>
  <c r="I34" i="26"/>
  <c r="H12" i="32" s="1"/>
  <c r="I125" i="26"/>
  <c r="O125" i="26" s="1"/>
  <c r="N125" i="26"/>
  <c r="M70" i="38"/>
  <c r="M30" i="38"/>
  <c r="N211" i="26"/>
  <c r="I211" i="26"/>
  <c r="I259" i="26"/>
  <c r="N259" i="26"/>
  <c r="I559" i="26"/>
  <c r="N559" i="26"/>
  <c r="M35" i="38"/>
  <c r="M136" i="38"/>
  <c r="M195" i="38"/>
  <c r="J195" i="38"/>
  <c r="J197" i="38" s="1"/>
  <c r="J200" i="38"/>
  <c r="M200" i="38"/>
  <c r="I315" i="26"/>
  <c r="H70" i="32" s="1"/>
  <c r="J27" i="38"/>
  <c r="M27" i="38"/>
  <c r="M210" i="38"/>
  <c r="M179" i="38"/>
  <c r="J179" i="38"/>
  <c r="J174" i="38"/>
  <c r="N174" i="38" s="1"/>
  <c r="M174" i="38"/>
  <c r="M8" i="38"/>
  <c r="O26" i="26"/>
  <c r="N184" i="26"/>
  <c r="I184" i="26"/>
  <c r="I98" i="26"/>
  <c r="N98" i="26"/>
  <c r="I292" i="26"/>
  <c r="N292" i="26"/>
  <c r="N497" i="26"/>
  <c r="I497" i="26"/>
  <c r="O497" i="26" s="1"/>
  <c r="I568" i="26"/>
  <c r="N568" i="26"/>
  <c r="I349" i="26"/>
  <c r="O349" i="26" s="1"/>
  <c r="N349" i="26"/>
  <c r="I373" i="26"/>
  <c r="N373" i="26"/>
  <c r="L202" i="38"/>
  <c r="N202" i="38" s="1"/>
  <c r="M64" i="38"/>
  <c r="M41" i="38"/>
  <c r="J21" i="38"/>
  <c r="M21" i="38"/>
  <c r="M88" i="38"/>
  <c r="I238" i="26"/>
  <c r="N238" i="26"/>
  <c r="O220" i="26"/>
  <c r="I222" i="26"/>
  <c r="H49" i="32" s="1"/>
  <c r="I819" i="26"/>
  <c r="H165" i="32" s="1"/>
  <c r="J207" i="38"/>
  <c r="M207" i="38"/>
  <c r="I149" i="26"/>
  <c r="O149" i="26" s="1"/>
  <c r="N149" i="26"/>
  <c r="N214" i="26"/>
  <c r="I214" i="26"/>
  <c r="N241" i="26"/>
  <c r="I241" i="26"/>
  <c r="N256" i="26"/>
  <c r="I256" i="26"/>
  <c r="I562" i="26"/>
  <c r="N562" i="26"/>
  <c r="M112" i="38"/>
  <c r="J112" i="38"/>
  <c r="J116" i="38" s="1"/>
  <c r="O223" i="26"/>
  <c r="M47" i="38"/>
  <c r="M201" i="38"/>
  <c r="J201" i="38"/>
  <c r="N201" i="38" s="1"/>
  <c r="M167" i="38"/>
  <c r="J167" i="38"/>
  <c r="M52" i="38"/>
  <c r="G514" i="35"/>
  <c r="I514" i="35" s="1"/>
  <c r="I515" i="35" s="1"/>
  <c r="G91" i="36" s="1"/>
  <c r="J91" i="36" s="1"/>
  <c r="G428" i="26" s="1"/>
  <c r="G90" i="36"/>
  <c r="G519" i="35"/>
  <c r="I519" i="35" s="1"/>
  <c r="I520" i="35" s="1"/>
  <c r="G93" i="36" s="1"/>
  <c r="J93" i="36" s="1"/>
  <c r="G443" i="26" s="1"/>
  <c r="J76" i="38"/>
  <c r="J80" i="38" s="1"/>
  <c r="K79" i="38" s="1"/>
  <c r="M76" i="38"/>
  <c r="H392" i="26"/>
  <c r="H596" i="26"/>
  <c r="I596" i="26" s="1"/>
  <c r="H141" i="26"/>
  <c r="I141" i="26" s="1"/>
  <c r="H159" i="26"/>
  <c r="I159" i="26" s="1"/>
  <c r="H150" i="26"/>
  <c r="I150" i="26" s="1"/>
  <c r="H401" i="26"/>
  <c r="I401" i="26" s="1"/>
  <c r="O313" i="26"/>
  <c r="N185" i="38"/>
  <c r="N187" i="26"/>
  <c r="I187" i="26"/>
  <c r="I95" i="26"/>
  <c r="N95" i="26"/>
  <c r="I59" i="26"/>
  <c r="N59" i="26"/>
  <c r="N295" i="26"/>
  <c r="I295" i="26"/>
  <c r="I488" i="26"/>
  <c r="N488" i="26"/>
  <c r="N571" i="26"/>
  <c r="I571" i="26"/>
  <c r="O571" i="26" s="1"/>
  <c r="N358" i="26"/>
  <c r="I358" i="26"/>
  <c r="N376" i="26"/>
  <c r="I376" i="26"/>
  <c r="O376" i="26" s="1"/>
  <c r="I531" i="26"/>
  <c r="H110" i="32" s="1"/>
  <c r="O529" i="26"/>
  <c r="I759" i="26"/>
  <c r="N173" i="38"/>
  <c r="I276" i="26"/>
  <c r="O274" i="26"/>
  <c r="N70" i="38"/>
  <c r="O62" i="26"/>
  <c r="O119" i="26"/>
  <c r="N64" i="38"/>
  <c r="N58" i="38"/>
  <c r="N100" i="38"/>
  <c r="O110" i="26"/>
  <c r="I112" i="26"/>
  <c r="H915" i="26" l="1"/>
  <c r="H906" i="26"/>
  <c r="H944" i="26"/>
  <c r="H922" i="26"/>
  <c r="H905" i="26"/>
  <c r="H930" i="26"/>
  <c r="H943" i="26"/>
  <c r="H914" i="26"/>
  <c r="G62" i="36"/>
  <c r="I62" i="36" s="1"/>
  <c r="G281" i="26" s="1"/>
  <c r="J940" i="26"/>
  <c r="J928" i="26"/>
  <c r="K254" i="26"/>
  <c r="K255" i="26" s="1"/>
  <c r="I749" i="26"/>
  <c r="M114" i="38"/>
  <c r="L228" i="38"/>
  <c r="M228" i="38"/>
  <c r="M222" i="38"/>
  <c r="L222" i="38"/>
  <c r="L234" i="38"/>
  <c r="M234" i="38"/>
  <c r="J629" i="26"/>
  <c r="K629" i="26" s="1"/>
  <c r="K630" i="26" s="1"/>
  <c r="J133" i="32" s="1"/>
  <c r="K190" i="38"/>
  <c r="M66" i="38"/>
  <c r="N66" i="38"/>
  <c r="L132" i="38"/>
  <c r="L134" i="38" s="1"/>
  <c r="M132" i="38"/>
  <c r="N60" i="38"/>
  <c r="M60" i="38"/>
  <c r="N72" i="38"/>
  <c r="M72" i="38"/>
  <c r="L37" i="38"/>
  <c r="N37" i="38" s="1"/>
  <c r="M37" i="38"/>
  <c r="M78" i="38"/>
  <c r="N78" i="38"/>
  <c r="N43" i="38"/>
  <c r="M43" i="38"/>
  <c r="L128" i="38"/>
  <c r="M126" i="38"/>
  <c r="N54" i="38"/>
  <c r="M54" i="38"/>
  <c r="M84" i="38"/>
  <c r="N84" i="38"/>
  <c r="M96" i="38"/>
  <c r="N96" i="38"/>
  <c r="I10" i="26"/>
  <c r="H7" i="32" s="1"/>
  <c r="G12" i="26"/>
  <c r="M90" i="38"/>
  <c r="N90" i="38"/>
  <c r="K245" i="26"/>
  <c r="K246" i="26" s="1"/>
  <c r="I245" i="26"/>
  <c r="I575" i="26"/>
  <c r="K575" i="26"/>
  <c r="K576" i="26" s="1"/>
  <c r="I75" i="26"/>
  <c r="K75" i="26"/>
  <c r="K76" i="26" s="1"/>
  <c r="K356" i="26"/>
  <c r="K357" i="26" s="1"/>
  <c r="I356" i="26"/>
  <c r="K845" i="26"/>
  <c r="K846" i="26" s="1"/>
  <c r="I845" i="26"/>
  <c r="K839" i="26"/>
  <c r="K840" i="26" s="1"/>
  <c r="I839" i="26"/>
  <c r="K21" i="26"/>
  <c r="K22" i="26" s="1"/>
  <c r="K851" i="26"/>
  <c r="K852" i="26" s="1"/>
  <c r="I851" i="26"/>
  <c r="K647" i="26"/>
  <c r="K648" i="26" s="1"/>
  <c r="I647" i="26"/>
  <c r="K593" i="26"/>
  <c r="K594" i="26" s="1"/>
  <c r="I593" i="26"/>
  <c r="K695" i="26"/>
  <c r="K696" i="26" s="1"/>
  <c r="I695" i="26"/>
  <c r="K84" i="26"/>
  <c r="K85" i="26" s="1"/>
  <c r="I84" i="26"/>
  <c r="I737" i="26"/>
  <c r="K737" i="26"/>
  <c r="K738" i="26" s="1"/>
  <c r="I729" i="26"/>
  <c r="H150" i="32" s="1"/>
  <c r="G731" i="26"/>
  <c r="K557" i="26"/>
  <c r="K558" i="26" s="1"/>
  <c r="I557" i="26"/>
  <c r="K362" i="26"/>
  <c r="K363" i="26" s="1"/>
  <c r="I362" i="26"/>
  <c r="I336" i="26"/>
  <c r="O336" i="26" s="1"/>
  <c r="H39" i="59" s="1"/>
  <c r="O335" i="26"/>
  <c r="O129" i="26"/>
  <c r="I130" i="26"/>
  <c r="O130" i="26" s="1"/>
  <c r="H19" i="59" s="1"/>
  <c r="O495" i="26"/>
  <c r="I496" i="26"/>
  <c r="O496" i="26" s="1"/>
  <c r="H53" i="59" s="1"/>
  <c r="I720" i="26"/>
  <c r="O720" i="26" s="1"/>
  <c r="H78" i="59" s="1"/>
  <c r="O719" i="26"/>
  <c r="I642" i="26"/>
  <c r="O642" i="26" s="1"/>
  <c r="H65" i="59" s="1"/>
  <c r="O641" i="26"/>
  <c r="O477" i="26"/>
  <c r="I478" i="26"/>
  <c r="O478" i="26" s="1"/>
  <c r="H51" i="59" s="1"/>
  <c r="K443" i="26"/>
  <c r="K444" i="26" s="1"/>
  <c r="I443" i="26"/>
  <c r="I803" i="26"/>
  <c r="K803" i="26"/>
  <c r="K804" i="26" s="1"/>
  <c r="I209" i="26"/>
  <c r="K209" i="26"/>
  <c r="K210" i="26" s="1"/>
  <c r="I218" i="26"/>
  <c r="K218" i="26"/>
  <c r="K219" i="26" s="1"/>
  <c r="K548" i="26"/>
  <c r="K549" i="26" s="1"/>
  <c r="I548" i="26"/>
  <c r="I411" i="26"/>
  <c r="H89" i="32" s="1"/>
  <c r="G413" i="26"/>
  <c r="I344" i="26"/>
  <c r="K344" i="26"/>
  <c r="K345" i="26" s="1"/>
  <c r="K815" i="26"/>
  <c r="K816" i="26" s="1"/>
  <c r="I815" i="26"/>
  <c r="I200" i="26"/>
  <c r="K200" i="26"/>
  <c r="K201" i="26" s="1"/>
  <c r="K93" i="26"/>
  <c r="K94" i="26" s="1"/>
  <c r="I93" i="26"/>
  <c r="K671" i="26"/>
  <c r="K672" i="26" s="1"/>
  <c r="I671" i="26"/>
  <c r="K483" i="26"/>
  <c r="K484" i="26" s="1"/>
  <c r="I483" i="26"/>
  <c r="K227" i="26"/>
  <c r="K228" i="26" s="1"/>
  <c r="I227" i="26"/>
  <c r="K683" i="26"/>
  <c r="K684" i="26" s="1"/>
  <c r="I683" i="26"/>
  <c r="O117" i="26"/>
  <c r="I118" i="26"/>
  <c r="O118" i="26" s="1"/>
  <c r="H17" i="59" s="1"/>
  <c r="I31" i="26"/>
  <c r="O31" i="26" s="1"/>
  <c r="H8" i="59" s="1"/>
  <c r="O30" i="26"/>
  <c r="O821" i="26"/>
  <c r="K822" i="26"/>
  <c r="O822" i="26" s="1"/>
  <c r="H95" i="59" s="1"/>
  <c r="I237" i="26"/>
  <c r="O237" i="26" s="1"/>
  <c r="H28" i="59" s="1"/>
  <c r="O236" i="26"/>
  <c r="K743" i="26"/>
  <c r="K744" i="26" s="1"/>
  <c r="I743" i="26"/>
  <c r="I299" i="26"/>
  <c r="K299" i="26"/>
  <c r="K300" i="26" s="1"/>
  <c r="I725" i="26"/>
  <c r="K725" i="26"/>
  <c r="K726" i="26" s="1"/>
  <c r="I102" i="26"/>
  <c r="K102" i="26"/>
  <c r="K103" i="26" s="1"/>
  <c r="K501" i="26"/>
  <c r="K502" i="26" s="1"/>
  <c r="I501" i="26"/>
  <c r="I380" i="26"/>
  <c r="K380" i="26"/>
  <c r="K381" i="26" s="1"/>
  <c r="I785" i="26"/>
  <c r="K785" i="26"/>
  <c r="K786" i="26" s="1"/>
  <c r="I833" i="26"/>
  <c r="K833" i="26"/>
  <c r="K834" i="26" s="1"/>
  <c r="I633" i="26"/>
  <c r="H134" i="32" s="1"/>
  <c r="G635" i="26"/>
  <c r="I326" i="26"/>
  <c r="K326" i="26"/>
  <c r="K327" i="26" s="1"/>
  <c r="K48" i="26"/>
  <c r="K49" i="26" s="1"/>
  <c r="I48" i="26"/>
  <c r="I371" i="26"/>
  <c r="K371" i="26"/>
  <c r="K372" i="26" s="1"/>
  <c r="I608" i="26"/>
  <c r="K608" i="26"/>
  <c r="K609" i="26" s="1"/>
  <c r="K171" i="26"/>
  <c r="K172" i="26" s="1"/>
  <c r="I171" i="26"/>
  <c r="I825" i="26"/>
  <c r="H166" i="32" s="1"/>
  <c r="G827" i="26"/>
  <c r="O191" i="26"/>
  <c r="I192" i="26"/>
  <c r="O192" i="26" s="1"/>
  <c r="H23" i="59" s="1"/>
  <c r="I810" i="26"/>
  <c r="O810" i="26" s="1"/>
  <c r="H93" i="59" s="1"/>
  <c r="O809" i="26"/>
  <c r="I255" i="26"/>
  <c r="O57" i="26"/>
  <c r="I58" i="26"/>
  <c r="O58" i="26" s="1"/>
  <c r="H11" i="59" s="1"/>
  <c r="I750" i="26"/>
  <c r="O750" i="26" s="1"/>
  <c r="H83" i="59" s="1"/>
  <c r="O749" i="26"/>
  <c r="O123" i="26"/>
  <c r="I124" i="26"/>
  <c r="O124" i="26" s="1"/>
  <c r="H18" i="59" s="1"/>
  <c r="I858" i="26"/>
  <c r="O858" i="26" s="1"/>
  <c r="H101" i="59" s="1"/>
  <c r="O857" i="26"/>
  <c r="K428" i="26"/>
  <c r="K429" i="26" s="1"/>
  <c r="I428" i="26"/>
  <c r="K138" i="26"/>
  <c r="K139" i="26" s="1"/>
  <c r="I138" i="26"/>
  <c r="I701" i="26"/>
  <c r="K701" i="26"/>
  <c r="K702" i="26" s="1"/>
  <c r="I39" i="26"/>
  <c r="K39" i="26"/>
  <c r="K40" i="26" s="1"/>
  <c r="I66" i="26"/>
  <c r="K66" i="26"/>
  <c r="K67" i="26" s="1"/>
  <c r="I713" i="26"/>
  <c r="K713" i="26"/>
  <c r="K714" i="26" s="1"/>
  <c r="K584" i="26"/>
  <c r="K585" i="26" s="1"/>
  <c r="I584" i="26"/>
  <c r="I689" i="26"/>
  <c r="K689" i="26"/>
  <c r="K690" i="26" s="1"/>
  <c r="K863" i="26"/>
  <c r="K864" i="26" s="1"/>
  <c r="I863" i="26"/>
  <c r="I677" i="26"/>
  <c r="K677" i="26"/>
  <c r="K678" i="26" s="1"/>
  <c r="K308" i="26"/>
  <c r="K309" i="26" s="1"/>
  <c r="I308" i="26"/>
  <c r="I566" i="26"/>
  <c r="K566" i="26"/>
  <c r="K567" i="26" s="1"/>
  <c r="I870" i="26"/>
  <c r="O870" i="26" s="1"/>
  <c r="H103" i="59" s="1"/>
  <c r="O869" i="26"/>
  <c r="I654" i="26"/>
  <c r="O654" i="26" s="1"/>
  <c r="H67" i="59" s="1"/>
  <c r="O653" i="26"/>
  <c r="I540" i="26"/>
  <c r="O540" i="26" s="1"/>
  <c r="H56" i="59" s="1"/>
  <c r="O539" i="26"/>
  <c r="I390" i="26"/>
  <c r="O390" i="26" s="1"/>
  <c r="H45" i="59" s="1"/>
  <c r="O389" i="26"/>
  <c r="I273" i="26"/>
  <c r="O273" i="26" s="1"/>
  <c r="H32" i="59" s="1"/>
  <c r="O272" i="26"/>
  <c r="I318" i="26"/>
  <c r="O318" i="26" s="1"/>
  <c r="H37" i="59" s="1"/>
  <c r="O317" i="26"/>
  <c r="I708" i="26"/>
  <c r="O708" i="26" s="1"/>
  <c r="H76" i="59" s="1"/>
  <c r="O707" i="26"/>
  <c r="L887" i="26"/>
  <c r="L882" i="26"/>
  <c r="N232" i="38"/>
  <c r="M233" i="38"/>
  <c r="J233" i="38"/>
  <c r="N233" i="38" s="1"/>
  <c r="M196" i="38"/>
  <c r="L196" i="38"/>
  <c r="N196" i="38" s="1"/>
  <c r="I807" i="26"/>
  <c r="H163" i="32" s="1"/>
  <c r="I681" i="26"/>
  <c r="H142" i="32" s="1"/>
  <c r="G775" i="35"/>
  <c r="I775" i="35" s="1"/>
  <c r="I776" i="35" s="1"/>
  <c r="G160" i="36" s="1"/>
  <c r="I160" i="36" s="1"/>
  <c r="G791" i="26" s="1"/>
  <c r="I564" i="26"/>
  <c r="H118" i="32" s="1"/>
  <c r="I225" i="26"/>
  <c r="H50" i="32" s="1"/>
  <c r="I82" i="26"/>
  <c r="H23" i="32" s="1"/>
  <c r="I735" i="26"/>
  <c r="H151" i="32" s="1"/>
  <c r="I555" i="26"/>
  <c r="H116" i="32" s="1"/>
  <c r="I169" i="26"/>
  <c r="H39" i="32" s="1"/>
  <c r="N114" i="38"/>
  <c r="I711" i="26"/>
  <c r="H147" i="32" s="1"/>
  <c r="H152" i="38"/>
  <c r="M152" i="38"/>
  <c r="I849" i="26"/>
  <c r="H170" i="32" s="1"/>
  <c r="I765" i="26"/>
  <c r="H156" i="32" s="1"/>
  <c r="I19" i="26"/>
  <c r="H9" i="32" s="1"/>
  <c r="I537" i="26"/>
  <c r="H112" i="32" s="1"/>
  <c r="I360" i="26"/>
  <c r="H80" i="32" s="1"/>
  <c r="I515" i="26"/>
  <c r="I525" i="26"/>
  <c r="I73" i="26"/>
  <c r="H21" i="32" s="1"/>
  <c r="I837" i="26"/>
  <c r="H168" i="32" s="1"/>
  <c r="I499" i="26"/>
  <c r="H103" i="32" s="1"/>
  <c r="I207" i="26"/>
  <c r="H46" i="32" s="1"/>
  <c r="G778" i="35"/>
  <c r="I778" i="35" s="1"/>
  <c r="I779" i="35" s="1"/>
  <c r="G161" i="36" s="1"/>
  <c r="I161" i="36" s="1"/>
  <c r="G797" i="26" s="1"/>
  <c r="I352" i="35"/>
  <c r="I353" i="35" s="1"/>
  <c r="G64" i="36" s="1"/>
  <c r="I64" i="36" s="1"/>
  <c r="G290" i="26" s="1"/>
  <c r="I243" i="26"/>
  <c r="H54" i="32" s="1"/>
  <c r="G769" i="35"/>
  <c r="I769" i="35" s="1"/>
  <c r="I770" i="35" s="1"/>
  <c r="G158" i="36" s="1"/>
  <c r="I158" i="36" s="1"/>
  <c r="G779" i="26" s="1"/>
  <c r="I319" i="35"/>
  <c r="I320" i="35" s="1"/>
  <c r="G58" i="36" s="1"/>
  <c r="I58" i="36" s="1"/>
  <c r="G263" i="26" s="1"/>
  <c r="K103" i="38"/>
  <c r="M103" i="38" s="1"/>
  <c r="M146" i="38"/>
  <c r="I771" i="26"/>
  <c r="H157" i="32" s="1"/>
  <c r="I475" i="26"/>
  <c r="H98" i="32" s="1"/>
  <c r="I493" i="26"/>
  <c r="H102" i="32" s="1"/>
  <c r="K109" i="38"/>
  <c r="L68" i="38"/>
  <c r="N68" i="38" s="1"/>
  <c r="N67" i="38"/>
  <c r="N73" i="38"/>
  <c r="L61" i="38"/>
  <c r="M61" i="38"/>
  <c r="L79" i="38"/>
  <c r="M79" i="38"/>
  <c r="J836" i="26"/>
  <c r="K836" i="26" s="1"/>
  <c r="J842" i="26"/>
  <c r="K842" i="26" s="1"/>
  <c r="J440" i="26"/>
  <c r="K440" i="26" s="1"/>
  <c r="H489" i="26"/>
  <c r="I489" i="26" s="1"/>
  <c r="I490" i="26" s="1"/>
  <c r="H101" i="32" s="1"/>
  <c r="H569" i="26"/>
  <c r="I569" i="26" s="1"/>
  <c r="I570" i="26" s="1"/>
  <c r="H119" i="32" s="1"/>
  <c r="H471" i="26"/>
  <c r="I471" i="26" s="1"/>
  <c r="I472" i="26" s="1"/>
  <c r="H97" i="32" s="1"/>
  <c r="H468" i="26"/>
  <c r="I468" i="26" s="1"/>
  <c r="I469" i="26" s="1"/>
  <c r="H96" i="32" s="1"/>
  <c r="H416" i="26"/>
  <c r="I416" i="26" s="1"/>
  <c r="I579" i="26"/>
  <c r="H121" i="32" s="1"/>
  <c r="I753" i="26"/>
  <c r="H154" i="32" s="1"/>
  <c r="J175" i="38"/>
  <c r="O5" i="26"/>
  <c r="O247" i="26"/>
  <c r="O86" i="26"/>
  <c r="I115" i="26"/>
  <c r="H31" i="32" s="1"/>
  <c r="M108" i="38"/>
  <c r="I64" i="26"/>
  <c r="H19" i="32" s="1"/>
  <c r="O196" i="26"/>
  <c r="I198" i="26"/>
  <c r="H44" i="32" s="1"/>
  <c r="I330" i="26"/>
  <c r="H73" i="32" s="1"/>
  <c r="O328" i="26"/>
  <c r="O265" i="26"/>
  <c r="I267" i="26"/>
  <c r="H59" i="32" s="1"/>
  <c r="I121" i="26"/>
  <c r="H32" i="32" s="1"/>
  <c r="I487" i="26"/>
  <c r="H100" i="32" s="1"/>
  <c r="I285" i="26"/>
  <c r="H63" i="32" s="1"/>
  <c r="O283" i="26"/>
  <c r="I231" i="26"/>
  <c r="H51" i="32" s="1"/>
  <c r="O229" i="26"/>
  <c r="M163" i="38"/>
  <c r="H163" i="38"/>
  <c r="M170" i="38"/>
  <c r="H170" i="38"/>
  <c r="M205" i="38"/>
  <c r="H205" i="38"/>
  <c r="I70" i="26"/>
  <c r="H20" i="32" s="1"/>
  <c r="O68" i="26"/>
  <c r="O301" i="26"/>
  <c r="I303" i="26"/>
  <c r="H67" i="32" s="1"/>
  <c r="N102" i="38"/>
  <c r="M102" i="38"/>
  <c r="O488" i="26"/>
  <c r="I61" i="26"/>
  <c r="H18" i="32" s="1"/>
  <c r="O59" i="26"/>
  <c r="I392" i="26"/>
  <c r="N167" i="38"/>
  <c r="J168" i="38"/>
  <c r="O562" i="26"/>
  <c r="I651" i="26"/>
  <c r="O98" i="26"/>
  <c r="N8" i="38"/>
  <c r="N195" i="38"/>
  <c r="I213" i="26"/>
  <c r="H47" i="32" s="1"/>
  <c r="O211" i="26"/>
  <c r="I342" i="26"/>
  <c r="H76" i="32" s="1"/>
  <c r="O358" i="26"/>
  <c r="O187" i="26"/>
  <c r="I189" i="26"/>
  <c r="H42" i="32" s="1"/>
  <c r="I258" i="26"/>
  <c r="H57" i="32" s="1"/>
  <c r="O256" i="26"/>
  <c r="O214" i="26"/>
  <c r="I867" i="26"/>
  <c r="H173" i="32" s="1"/>
  <c r="O259" i="26"/>
  <c r="L203" i="38"/>
  <c r="L508" i="26" s="1"/>
  <c r="M508" i="26" s="1"/>
  <c r="I351" i="26"/>
  <c r="H78" i="32" s="1"/>
  <c r="O95" i="26"/>
  <c r="I97" i="26"/>
  <c r="H26" i="32" s="1"/>
  <c r="N76" i="38"/>
  <c r="N112" i="38"/>
  <c r="N207" i="38"/>
  <c r="J208" i="38"/>
  <c r="O238" i="26"/>
  <c r="I240" i="26"/>
  <c r="H53" i="32" s="1"/>
  <c r="N21" i="38"/>
  <c r="O373" i="26"/>
  <c r="I375" i="26"/>
  <c r="H83" i="32" s="1"/>
  <c r="O568" i="26"/>
  <c r="O292" i="26"/>
  <c r="I294" i="26"/>
  <c r="H65" i="32" s="1"/>
  <c r="J180" i="38"/>
  <c r="N179" i="38"/>
  <c r="I333" i="26"/>
  <c r="H74" i="32" s="1"/>
  <c r="I127" i="26"/>
  <c r="H33" i="32" s="1"/>
  <c r="I747" i="26"/>
  <c r="I591" i="26"/>
  <c r="H124" i="32" s="1"/>
  <c r="O295" i="26"/>
  <c r="I705" i="26"/>
  <c r="O241" i="26"/>
  <c r="I186" i="26"/>
  <c r="H41" i="32" s="1"/>
  <c r="O184" i="26"/>
  <c r="J28" i="38"/>
  <c r="N27" i="38"/>
  <c r="I252" i="26"/>
  <c r="H56" i="32" s="1"/>
  <c r="N200" i="38"/>
  <c r="J203" i="38"/>
  <c r="J508" i="26" s="1"/>
  <c r="I561" i="26"/>
  <c r="H117" i="32" s="1"/>
  <c r="O559" i="26"/>
  <c r="I843" i="26"/>
  <c r="H169" i="32" s="1"/>
  <c r="H155" i="32"/>
  <c r="H135" i="32"/>
  <c r="J296" i="26"/>
  <c r="J242" i="26"/>
  <c r="J341" i="26"/>
  <c r="J323" i="26"/>
  <c r="J563" i="26"/>
  <c r="J545" i="26"/>
  <c r="J554" i="26"/>
  <c r="J269" i="26"/>
  <c r="J224" i="26"/>
  <c r="J251" i="26"/>
  <c r="J287" i="26"/>
  <c r="J536" i="26"/>
  <c r="J233" i="26"/>
  <c r="J305" i="26"/>
  <c r="J332" i="26"/>
  <c r="J278" i="26"/>
  <c r="J206" i="26"/>
  <c r="J197" i="26"/>
  <c r="J215" i="26"/>
  <c r="J314" i="26"/>
  <c r="J260" i="26"/>
  <c r="J188" i="26"/>
  <c r="J159" i="38"/>
  <c r="J161" i="38" s="1"/>
  <c r="M159" i="38"/>
  <c r="H86" i="32"/>
  <c r="H30" i="32"/>
  <c r="N108" i="38"/>
  <c r="H61" i="32"/>
  <c r="J468" i="26"/>
  <c r="J416" i="26"/>
  <c r="J489" i="26"/>
  <c r="J569" i="26"/>
  <c r="J471" i="26"/>
  <c r="J486" i="26"/>
  <c r="J374" i="26"/>
  <c r="J105" i="26"/>
  <c r="J108" i="26"/>
  <c r="J350" i="26"/>
  <c r="J578" i="26"/>
  <c r="J347" i="26"/>
  <c r="J111" i="26"/>
  <c r="J368" i="26"/>
  <c r="J590" i="26"/>
  <c r="J386" i="26"/>
  <c r="J135" i="26"/>
  <c r="O254" i="26" l="1"/>
  <c r="O255" i="26"/>
  <c r="H30" i="59" s="1"/>
  <c r="I281" i="26"/>
  <c r="K281" i="26"/>
  <c r="K282" i="26" s="1"/>
  <c r="J913" i="26"/>
  <c r="K913" i="26" s="1"/>
  <c r="J921" i="26"/>
  <c r="K921" i="26" s="1"/>
  <c r="J904" i="26"/>
  <c r="K904" i="26" s="1"/>
  <c r="J942" i="26"/>
  <c r="K942" i="26" s="1"/>
  <c r="J929" i="26"/>
  <c r="K929" i="26" s="1"/>
  <c r="J906" i="26"/>
  <c r="K906" i="26" s="1"/>
  <c r="J944" i="26"/>
  <c r="K944" i="26" s="1"/>
  <c r="J915" i="26"/>
  <c r="K915" i="26" s="1"/>
  <c r="I914" i="26"/>
  <c r="I943" i="26"/>
  <c r="I930" i="26"/>
  <c r="J905" i="26"/>
  <c r="K905" i="26" s="1"/>
  <c r="J930" i="26"/>
  <c r="K930" i="26" s="1"/>
  <c r="J914" i="26"/>
  <c r="K914" i="26" s="1"/>
  <c r="J943" i="26"/>
  <c r="K943" i="26" s="1"/>
  <c r="J922" i="26"/>
  <c r="K922" i="26" s="1"/>
  <c r="N905" i="26"/>
  <c r="I905" i="26"/>
  <c r="O905" i="26" s="1"/>
  <c r="K928" i="26"/>
  <c r="I922" i="26"/>
  <c r="K940" i="26"/>
  <c r="I944" i="26"/>
  <c r="I906" i="26"/>
  <c r="I915" i="26"/>
  <c r="N234" i="38"/>
  <c r="L235" i="38"/>
  <c r="N222" i="38"/>
  <c r="L224" i="38"/>
  <c r="N228" i="38"/>
  <c r="L230" i="38"/>
  <c r="L74" i="38"/>
  <c r="N74" i="38" s="1"/>
  <c r="J235" i="38"/>
  <c r="L190" i="38"/>
  <c r="M190" i="38"/>
  <c r="N126" i="38"/>
  <c r="N132" i="38"/>
  <c r="K12" i="26"/>
  <c r="K13" i="26" s="1"/>
  <c r="I12" i="26"/>
  <c r="O21" i="26"/>
  <c r="I779" i="26"/>
  <c r="K779" i="26"/>
  <c r="K780" i="26" s="1"/>
  <c r="I67" i="26"/>
  <c r="O67" i="26" s="1"/>
  <c r="H12" i="59" s="1"/>
  <c r="O66" i="26"/>
  <c r="O39" i="26"/>
  <c r="I40" i="26"/>
  <c r="O40" i="26" s="1"/>
  <c r="H9" i="59" s="1"/>
  <c r="O171" i="26"/>
  <c r="I172" i="26"/>
  <c r="O172" i="26" s="1"/>
  <c r="H21" i="59" s="1"/>
  <c r="I201" i="26"/>
  <c r="O201" i="26" s="1"/>
  <c r="O200" i="26"/>
  <c r="I345" i="26"/>
  <c r="O345" i="26" s="1"/>
  <c r="H40" i="59" s="1"/>
  <c r="O344" i="26"/>
  <c r="I210" i="26"/>
  <c r="O210" i="26" s="1"/>
  <c r="O209" i="26"/>
  <c r="O362" i="26"/>
  <c r="I363" i="26"/>
  <c r="O363" i="26" s="1"/>
  <c r="H42" i="59" s="1"/>
  <c r="I731" i="26"/>
  <c r="K731" i="26"/>
  <c r="K732" i="26" s="1"/>
  <c r="I85" i="26"/>
  <c r="O85" i="26" s="1"/>
  <c r="H14" i="59" s="1"/>
  <c r="O84" i="26"/>
  <c r="I594" i="26"/>
  <c r="O594" i="26" s="1"/>
  <c r="H62" i="59" s="1"/>
  <c r="O593" i="26"/>
  <c r="I852" i="26"/>
  <c r="O852" i="26" s="1"/>
  <c r="H100" i="59" s="1"/>
  <c r="O851" i="26"/>
  <c r="O839" i="26"/>
  <c r="I840" i="26"/>
  <c r="O840" i="26" s="1"/>
  <c r="H98" i="59" s="1"/>
  <c r="O356" i="26"/>
  <c r="I357" i="26"/>
  <c r="O357" i="26" s="1"/>
  <c r="H41" i="59" s="1"/>
  <c r="I429" i="26"/>
  <c r="O429" i="26" s="1"/>
  <c r="H47" i="59" s="1"/>
  <c r="O428" i="26"/>
  <c r="I372" i="26"/>
  <c r="O372" i="26" s="1"/>
  <c r="H43" i="59" s="1"/>
  <c r="O371" i="26"/>
  <c r="I327" i="26"/>
  <c r="O327" i="26" s="1"/>
  <c r="H38" i="59" s="1"/>
  <c r="O326" i="26"/>
  <c r="I834" i="26"/>
  <c r="O834" i="26" s="1"/>
  <c r="H97" i="59" s="1"/>
  <c r="O833" i="26"/>
  <c r="I381" i="26"/>
  <c r="O381" i="26" s="1"/>
  <c r="H44" i="59" s="1"/>
  <c r="O380" i="26"/>
  <c r="I103" i="26"/>
  <c r="O103" i="26" s="1"/>
  <c r="H16" i="59" s="1"/>
  <c r="O102" i="26"/>
  <c r="I300" i="26"/>
  <c r="O300" i="26" s="1"/>
  <c r="H35" i="59" s="1"/>
  <c r="O299" i="26"/>
  <c r="I684" i="26"/>
  <c r="O684" i="26" s="1"/>
  <c r="H72" i="59" s="1"/>
  <c r="O683" i="26"/>
  <c r="O483" i="26"/>
  <c r="I484" i="26"/>
  <c r="O484" i="26" s="1"/>
  <c r="H52" i="59" s="1"/>
  <c r="I94" i="26"/>
  <c r="O94" i="26" s="1"/>
  <c r="H15" i="59" s="1"/>
  <c r="O93" i="26"/>
  <c r="I816" i="26"/>
  <c r="O816" i="26" s="1"/>
  <c r="H94" i="59" s="1"/>
  <c r="O815" i="26"/>
  <c r="K413" i="26"/>
  <c r="K414" i="26" s="1"/>
  <c r="I413" i="26"/>
  <c r="I576" i="26"/>
  <c r="O576" i="26" s="1"/>
  <c r="H60" i="59" s="1"/>
  <c r="O575" i="26"/>
  <c r="I290" i="26"/>
  <c r="K290" i="26"/>
  <c r="K291" i="26" s="1"/>
  <c r="I567" i="26"/>
  <c r="O567" i="26" s="1"/>
  <c r="H59" i="59" s="1"/>
  <c r="O566" i="26"/>
  <c r="I678" i="26"/>
  <c r="O678" i="26" s="1"/>
  <c r="H71" i="59" s="1"/>
  <c r="O677" i="26"/>
  <c r="I690" i="26"/>
  <c r="O690" i="26" s="1"/>
  <c r="H73" i="59" s="1"/>
  <c r="O689" i="26"/>
  <c r="I714" i="26"/>
  <c r="O714" i="26" s="1"/>
  <c r="H77" i="59" s="1"/>
  <c r="O713" i="26"/>
  <c r="I282" i="26"/>
  <c r="O282" i="26" s="1"/>
  <c r="H33" i="59" s="1"/>
  <c r="O281" i="26"/>
  <c r="I702" i="26"/>
  <c r="O702" i="26" s="1"/>
  <c r="H75" i="59" s="1"/>
  <c r="O701" i="26"/>
  <c r="K827" i="26"/>
  <c r="K828" i="26" s="1"/>
  <c r="I827" i="26"/>
  <c r="O48" i="26"/>
  <c r="I49" i="26"/>
  <c r="O49" i="26" s="1"/>
  <c r="H10" i="59" s="1"/>
  <c r="K635" i="26"/>
  <c r="K636" i="26" s="1"/>
  <c r="I635" i="26"/>
  <c r="O501" i="26"/>
  <c r="I502" i="26"/>
  <c r="O502" i="26" s="1"/>
  <c r="H54" i="59" s="1"/>
  <c r="I744" i="26"/>
  <c r="O744" i="26" s="1"/>
  <c r="H82" i="59" s="1"/>
  <c r="O743" i="26"/>
  <c r="I219" i="26"/>
  <c r="O219" i="26" s="1"/>
  <c r="H26" i="59" s="1"/>
  <c r="O218" i="26"/>
  <c r="I804" i="26"/>
  <c r="O804" i="26" s="1"/>
  <c r="H92" i="59" s="1"/>
  <c r="O803" i="26"/>
  <c r="I558" i="26"/>
  <c r="O558" i="26" s="1"/>
  <c r="H58" i="59" s="1"/>
  <c r="O557" i="26"/>
  <c r="I696" i="26"/>
  <c r="O696" i="26" s="1"/>
  <c r="H74" i="59" s="1"/>
  <c r="O695" i="26"/>
  <c r="I648" i="26"/>
  <c r="O648" i="26" s="1"/>
  <c r="H66" i="59" s="1"/>
  <c r="O647" i="26"/>
  <c r="O845" i="26"/>
  <c r="I846" i="26"/>
  <c r="O846" i="26" s="1"/>
  <c r="H99" i="59" s="1"/>
  <c r="I246" i="26"/>
  <c r="O246" i="26" s="1"/>
  <c r="H29" i="59" s="1"/>
  <c r="O245" i="26"/>
  <c r="I263" i="26"/>
  <c r="K263" i="26"/>
  <c r="K264" i="26" s="1"/>
  <c r="K797" i="26"/>
  <c r="K798" i="26" s="1"/>
  <c r="I797" i="26"/>
  <c r="K791" i="26"/>
  <c r="K792" i="26" s="1"/>
  <c r="I791" i="26"/>
  <c r="O308" i="26"/>
  <c r="I309" i="26"/>
  <c r="O309" i="26" s="1"/>
  <c r="H36" i="59" s="1"/>
  <c r="I864" i="26"/>
  <c r="O864" i="26" s="1"/>
  <c r="H102" i="59" s="1"/>
  <c r="O863" i="26"/>
  <c r="O584" i="26"/>
  <c r="I585" i="26"/>
  <c r="O585" i="26" s="1"/>
  <c r="H61" i="59" s="1"/>
  <c r="O138" i="26"/>
  <c r="I139" i="26"/>
  <c r="O139" i="26" s="1"/>
  <c r="H20" i="59" s="1"/>
  <c r="I609" i="26"/>
  <c r="O609" i="26" s="1"/>
  <c r="H63" i="59" s="1"/>
  <c r="O608" i="26"/>
  <c r="I786" i="26"/>
  <c r="O786" i="26" s="1"/>
  <c r="H89" i="59" s="1"/>
  <c r="O785" i="26"/>
  <c r="I726" i="26"/>
  <c r="O726" i="26" s="1"/>
  <c r="H79" i="59" s="1"/>
  <c r="O725" i="26"/>
  <c r="I228" i="26"/>
  <c r="O228" i="26" s="1"/>
  <c r="H27" i="59" s="1"/>
  <c r="O227" i="26"/>
  <c r="I672" i="26"/>
  <c r="O672" i="26" s="1"/>
  <c r="H70" i="59" s="1"/>
  <c r="O671" i="26"/>
  <c r="O548" i="26"/>
  <c r="I549" i="26"/>
  <c r="O549" i="26" s="1"/>
  <c r="H57" i="59" s="1"/>
  <c r="O443" i="26"/>
  <c r="I444" i="26"/>
  <c r="O444" i="26" s="1"/>
  <c r="H48" i="59" s="1"/>
  <c r="I738" i="26"/>
  <c r="O738" i="26" s="1"/>
  <c r="H81" i="59" s="1"/>
  <c r="O737" i="26"/>
  <c r="I22" i="26"/>
  <c r="I76" i="26"/>
  <c r="O76" i="26" s="1"/>
  <c r="H13" i="59" s="1"/>
  <c r="O75" i="26"/>
  <c r="N882" i="26"/>
  <c r="M882" i="26"/>
  <c r="O882" i="26" s="1"/>
  <c r="M887" i="26"/>
  <c r="N887" i="26"/>
  <c r="L197" i="38"/>
  <c r="L178" i="26" s="1"/>
  <c r="K872" i="26"/>
  <c r="K876" i="26"/>
  <c r="K880" i="26"/>
  <c r="K843" i="26"/>
  <c r="J169" i="32" s="1"/>
  <c r="I306" i="26"/>
  <c r="H68" i="32" s="1"/>
  <c r="I606" i="26"/>
  <c r="H126" i="32" s="1"/>
  <c r="I324" i="26"/>
  <c r="H72" i="32" s="1"/>
  <c r="I582" i="26"/>
  <c r="H122" i="32" s="1"/>
  <c r="J450" i="26"/>
  <c r="J461" i="26"/>
  <c r="I687" i="26"/>
  <c r="H143" i="32" s="1"/>
  <c r="I789" i="26"/>
  <c r="H160" i="32" s="1"/>
  <c r="I369" i="26"/>
  <c r="H82" i="32" s="1"/>
  <c r="K508" i="26"/>
  <c r="N508" i="26"/>
  <c r="I675" i="26"/>
  <c r="H141" i="32" s="1"/>
  <c r="I481" i="26"/>
  <c r="H99" i="32" s="1"/>
  <c r="I378" i="26"/>
  <c r="H84" i="32" s="1"/>
  <c r="I831" i="26"/>
  <c r="H167" i="32" s="1"/>
  <c r="I91" i="26"/>
  <c r="H25" i="32" s="1"/>
  <c r="I693" i="26"/>
  <c r="H144" i="32" s="1"/>
  <c r="I37" i="26"/>
  <c r="H13" i="32" s="1"/>
  <c r="I645" i="26"/>
  <c r="H136" i="32" s="1"/>
  <c r="I813" i="26"/>
  <c r="H164" i="32" s="1"/>
  <c r="I46" i="26"/>
  <c r="H15" i="32" s="1"/>
  <c r="I669" i="26"/>
  <c r="H140" i="32" s="1"/>
  <c r="N152" i="38"/>
  <c r="H155" i="38"/>
  <c r="N155" i="38" s="1"/>
  <c r="I354" i="26"/>
  <c r="H79" i="32" s="1"/>
  <c r="K837" i="26"/>
  <c r="J168" i="32" s="1"/>
  <c r="I783" i="26"/>
  <c r="H159" i="32" s="1"/>
  <c r="I100" i="26"/>
  <c r="H27" i="32" s="1"/>
  <c r="H108" i="32"/>
  <c r="I516" i="26"/>
  <c r="I573" i="26"/>
  <c r="H120" i="32" s="1"/>
  <c r="L146" i="38"/>
  <c r="I297" i="26"/>
  <c r="H66" i="32" s="1"/>
  <c r="I216" i="26"/>
  <c r="H48" i="32" s="1"/>
  <c r="I546" i="26"/>
  <c r="H114" i="32" s="1"/>
  <c r="I699" i="26"/>
  <c r="H145" i="32" s="1"/>
  <c r="I861" i="26"/>
  <c r="H172" i="32" s="1"/>
  <c r="I723" i="26"/>
  <c r="H149" i="32" s="1"/>
  <c r="I801" i="26"/>
  <c r="H162" i="32" s="1"/>
  <c r="I741" i="26"/>
  <c r="H152" i="32" s="1"/>
  <c r="I136" i="26"/>
  <c r="H35" i="32" s="1"/>
  <c r="K115" i="38"/>
  <c r="M115" i="38" s="1"/>
  <c r="M120" i="38"/>
  <c r="N120" i="38"/>
  <c r="L103" i="38"/>
  <c r="N103" i="38" s="1"/>
  <c r="L109" i="38"/>
  <c r="L110" i="38" s="1"/>
  <c r="M109" i="38"/>
  <c r="L80" i="38"/>
  <c r="N80" i="38" s="1"/>
  <c r="N79" i="38"/>
  <c r="L62" i="38"/>
  <c r="N61" i="38"/>
  <c r="K441" i="26"/>
  <c r="J93" i="32" s="1"/>
  <c r="N170" i="38"/>
  <c r="H175" i="38"/>
  <c r="N175" i="38" s="1"/>
  <c r="H168" i="38"/>
  <c r="N168" i="38" s="1"/>
  <c r="N163" i="38"/>
  <c r="H208" i="38"/>
  <c r="N208" i="38" s="1"/>
  <c r="N205" i="38"/>
  <c r="N28" i="38"/>
  <c r="H153" i="32"/>
  <c r="J474" i="26"/>
  <c r="K474" i="26" s="1"/>
  <c r="K475" i="26" s="1"/>
  <c r="J98" i="32" s="1"/>
  <c r="J572" i="26"/>
  <c r="K572" i="26" s="1"/>
  <c r="K573" i="26" s="1"/>
  <c r="J120" i="32" s="1"/>
  <c r="J498" i="26"/>
  <c r="K498" i="26" s="1"/>
  <c r="K499" i="26" s="1"/>
  <c r="J103" i="32" s="1"/>
  <c r="J492" i="26"/>
  <c r="K492" i="26" s="1"/>
  <c r="K493" i="26" s="1"/>
  <c r="J102" i="32" s="1"/>
  <c r="J425" i="26"/>
  <c r="K425" i="26" s="1"/>
  <c r="J431" i="26"/>
  <c r="K431" i="26" s="1"/>
  <c r="J480" i="26"/>
  <c r="K480" i="26" s="1"/>
  <c r="K481" i="26" s="1"/>
  <c r="J99" i="32" s="1"/>
  <c r="I279" i="26"/>
  <c r="H62" i="32" s="1"/>
  <c r="J395" i="26"/>
  <c r="J162" i="26"/>
  <c r="J153" i="26"/>
  <c r="J599" i="26"/>
  <c r="J434" i="26"/>
  <c r="J419" i="26"/>
  <c r="J144" i="26"/>
  <c r="J404" i="26"/>
  <c r="N203" i="38"/>
  <c r="J353" i="26"/>
  <c r="J581" i="26"/>
  <c r="J383" i="26"/>
  <c r="J359" i="26"/>
  <c r="J365" i="26"/>
  <c r="J114" i="26"/>
  <c r="J377" i="26"/>
  <c r="J587" i="26"/>
  <c r="J120" i="26"/>
  <c r="J132" i="26"/>
  <c r="J126" i="26"/>
  <c r="I441" i="26"/>
  <c r="H93" i="32" s="1"/>
  <c r="J178" i="26"/>
  <c r="K178" i="26" s="1"/>
  <c r="H137" i="32"/>
  <c r="H146" i="32"/>
  <c r="N180" i="38"/>
  <c r="K135" i="26"/>
  <c r="K105" i="26"/>
  <c r="K471" i="26"/>
  <c r="K578" i="26"/>
  <c r="K108" i="26"/>
  <c r="K374" i="26"/>
  <c r="H94" i="32"/>
  <c r="K489" i="26"/>
  <c r="K188" i="26"/>
  <c r="K197" i="26"/>
  <c r="K332" i="26"/>
  <c r="K224" i="26"/>
  <c r="K545" i="26"/>
  <c r="K341" i="26"/>
  <c r="K386" i="26"/>
  <c r="K368" i="26"/>
  <c r="K111" i="26"/>
  <c r="K486" i="26"/>
  <c r="K569" i="26"/>
  <c r="N159" i="38"/>
  <c r="K215" i="26"/>
  <c r="K278" i="26"/>
  <c r="K536" i="26"/>
  <c r="K323" i="26"/>
  <c r="K347" i="26"/>
  <c r="K350" i="26"/>
  <c r="K416" i="26"/>
  <c r="K314" i="26"/>
  <c r="K206" i="26"/>
  <c r="K233" i="26"/>
  <c r="K251" i="26"/>
  <c r="K554" i="26"/>
  <c r="K563" i="26"/>
  <c r="K296" i="26"/>
  <c r="K590" i="26"/>
  <c r="K468" i="26"/>
  <c r="K260" i="26"/>
  <c r="K305" i="26"/>
  <c r="K287" i="26"/>
  <c r="K269" i="26"/>
  <c r="K242" i="26"/>
  <c r="N915" i="26" l="1"/>
  <c r="N906" i="26"/>
  <c r="O944" i="26"/>
  <c r="O930" i="26"/>
  <c r="N944" i="26"/>
  <c r="N930" i="26"/>
  <c r="O943" i="26"/>
  <c r="O915" i="26"/>
  <c r="N943" i="26"/>
  <c r="N914" i="26"/>
  <c r="O922" i="26"/>
  <c r="O914" i="26"/>
  <c r="N922" i="26"/>
  <c r="O906" i="26"/>
  <c r="N235" i="38"/>
  <c r="J598" i="26"/>
  <c r="K598" i="26" s="1"/>
  <c r="L896" i="26"/>
  <c r="N230" i="38"/>
  <c r="L899" i="26"/>
  <c r="N224" i="38"/>
  <c r="L142" i="26"/>
  <c r="M142" i="26" s="1"/>
  <c r="L393" i="26"/>
  <c r="M393" i="26" s="1"/>
  <c r="L174" i="26"/>
  <c r="M174" i="26" s="1"/>
  <c r="L151" i="26"/>
  <c r="M151" i="26" s="1"/>
  <c r="L598" i="26"/>
  <c r="M598" i="26" s="1"/>
  <c r="L417" i="26"/>
  <c r="M417" i="26" s="1"/>
  <c r="L432" i="26"/>
  <c r="M432" i="26" s="1"/>
  <c r="L504" i="26"/>
  <c r="M504" i="26" s="1"/>
  <c r="M510" i="26" s="1"/>
  <c r="L104" i="32" s="1"/>
  <c r="L402" i="26"/>
  <c r="M402" i="26" s="1"/>
  <c r="L457" i="26"/>
  <c r="M457" i="26" s="1"/>
  <c r="L446" i="26"/>
  <c r="M446" i="26" s="1"/>
  <c r="L160" i="26"/>
  <c r="M160" i="26" s="1"/>
  <c r="N190" i="38"/>
  <c r="L191" i="38"/>
  <c r="L620" i="26"/>
  <c r="L623" i="26"/>
  <c r="N134" i="38"/>
  <c r="L626" i="26"/>
  <c r="N626" i="26" s="1"/>
  <c r="N128" i="38"/>
  <c r="O12" i="26"/>
  <c r="I13" i="26"/>
  <c r="O13" i="26" s="1"/>
  <c r="H6" i="59" s="1"/>
  <c r="O22" i="26"/>
  <c r="H7" i="59" s="1"/>
  <c r="H25" i="59"/>
  <c r="H24" i="59"/>
  <c r="I792" i="26"/>
  <c r="O792" i="26" s="1"/>
  <c r="H90" i="59" s="1"/>
  <c r="O791" i="26"/>
  <c r="I291" i="26"/>
  <c r="O291" i="26" s="1"/>
  <c r="H34" i="59" s="1"/>
  <c r="O290" i="26"/>
  <c r="I264" i="26"/>
  <c r="O264" i="26" s="1"/>
  <c r="H31" i="59" s="1"/>
  <c r="O263" i="26"/>
  <c r="I636" i="26"/>
  <c r="O636" i="26" s="1"/>
  <c r="H64" i="59" s="1"/>
  <c r="O635" i="26"/>
  <c r="I828" i="26"/>
  <c r="O828" i="26" s="1"/>
  <c r="H96" i="59" s="1"/>
  <c r="O827" i="26"/>
  <c r="I798" i="26"/>
  <c r="O798" i="26" s="1"/>
  <c r="H91" i="59" s="1"/>
  <c r="O797" i="26"/>
  <c r="I732" i="26"/>
  <c r="O732" i="26" s="1"/>
  <c r="H80" i="59" s="1"/>
  <c r="O731" i="26"/>
  <c r="O413" i="26"/>
  <c r="I414" i="26"/>
  <c r="O414" i="26" s="1"/>
  <c r="H46" i="59" s="1"/>
  <c r="I780" i="26"/>
  <c r="O780" i="26" s="1"/>
  <c r="H88" i="59" s="1"/>
  <c r="O779" i="26"/>
  <c r="O887" i="26"/>
  <c r="M888" i="26"/>
  <c r="L177" i="32" s="1"/>
  <c r="N197" i="38"/>
  <c r="L450" i="26"/>
  <c r="M450" i="26" s="1"/>
  <c r="L461" i="26"/>
  <c r="M461" i="26" s="1"/>
  <c r="J457" i="26"/>
  <c r="J174" i="26"/>
  <c r="J446" i="26"/>
  <c r="J393" i="26"/>
  <c r="J160" i="26"/>
  <c r="J432" i="26"/>
  <c r="J402" i="26"/>
  <c r="J417" i="26"/>
  <c r="J151" i="26"/>
  <c r="J142" i="26"/>
  <c r="K450" i="26"/>
  <c r="K461" i="26"/>
  <c r="O508" i="26"/>
  <c r="I855" i="26"/>
  <c r="H158" i="38"/>
  <c r="N158" i="38" s="1"/>
  <c r="M158" i="38"/>
  <c r="M157" i="38"/>
  <c r="H105" i="32"/>
  <c r="L115" i="38"/>
  <c r="L116" i="38" s="1"/>
  <c r="N146" i="38"/>
  <c r="I288" i="26"/>
  <c r="H64" i="32" s="1"/>
  <c r="I777" i="26"/>
  <c r="H158" i="32" s="1"/>
  <c r="I795" i="26"/>
  <c r="H161" i="32" s="1"/>
  <c r="I261" i="26"/>
  <c r="H58" i="32" s="1"/>
  <c r="L104" i="38"/>
  <c r="L471" i="26" s="1"/>
  <c r="M471" i="26" s="1"/>
  <c r="M472" i="26" s="1"/>
  <c r="L97" i="32" s="1"/>
  <c r="N62" i="38"/>
  <c r="L563" i="26"/>
  <c r="L554" i="26"/>
  <c r="L341" i="26"/>
  <c r="L323" i="26"/>
  <c r="L305" i="26"/>
  <c r="L287" i="26"/>
  <c r="L269" i="26"/>
  <c r="L251" i="26"/>
  <c r="L233" i="26"/>
  <c r="L215" i="26"/>
  <c r="L197" i="26"/>
  <c r="L332" i="26"/>
  <c r="L314" i="26"/>
  <c r="L296" i="26"/>
  <c r="L278" i="26"/>
  <c r="L260" i="26"/>
  <c r="L242" i="26"/>
  <c r="L224" i="26"/>
  <c r="L206" i="26"/>
  <c r="L188" i="26"/>
  <c r="L545" i="26"/>
  <c r="L536" i="26"/>
  <c r="L140" i="38"/>
  <c r="L515" i="26" s="1"/>
  <c r="N109" i="38"/>
  <c r="H419" i="26"/>
  <c r="I419" i="26" s="1"/>
  <c r="H434" i="26"/>
  <c r="I434" i="26" s="1"/>
  <c r="H395" i="26"/>
  <c r="I395" i="26" s="1"/>
  <c r="H144" i="26"/>
  <c r="I144" i="26" s="1"/>
  <c r="H153" i="26"/>
  <c r="I153" i="26" s="1"/>
  <c r="H162" i="26"/>
  <c r="I162" i="26" s="1"/>
  <c r="H599" i="26"/>
  <c r="I599" i="26" s="1"/>
  <c r="H404" i="26"/>
  <c r="I404" i="26" s="1"/>
  <c r="L350" i="26"/>
  <c r="L374" i="26"/>
  <c r="L108" i="26"/>
  <c r="L347" i="26"/>
  <c r="L578" i="26"/>
  <c r="L105" i="26"/>
  <c r="L111" i="26"/>
  <c r="L126" i="26"/>
  <c r="M126" i="26" s="1"/>
  <c r="M127" i="26" s="1"/>
  <c r="L33" i="32" s="1"/>
  <c r="L383" i="26"/>
  <c r="M383" i="26" s="1"/>
  <c r="M384" i="26" s="1"/>
  <c r="L85" i="32" s="1"/>
  <c r="L132" i="26"/>
  <c r="M132" i="26" s="1"/>
  <c r="M133" i="26" s="1"/>
  <c r="L34" i="32" s="1"/>
  <c r="L120" i="26"/>
  <c r="M120" i="26" s="1"/>
  <c r="M121" i="26" s="1"/>
  <c r="L32" i="32" s="1"/>
  <c r="L359" i="26"/>
  <c r="M359" i="26" s="1"/>
  <c r="M360" i="26" s="1"/>
  <c r="L80" i="32" s="1"/>
  <c r="L353" i="26"/>
  <c r="M353" i="26" s="1"/>
  <c r="M354" i="26" s="1"/>
  <c r="L79" i="32" s="1"/>
  <c r="L365" i="26"/>
  <c r="M365" i="26" s="1"/>
  <c r="M366" i="26" s="1"/>
  <c r="L81" i="32" s="1"/>
  <c r="L581" i="26"/>
  <c r="M581" i="26" s="1"/>
  <c r="M582" i="26" s="1"/>
  <c r="L122" i="32" s="1"/>
  <c r="L587" i="26"/>
  <c r="M587" i="26" s="1"/>
  <c r="M588" i="26" s="1"/>
  <c r="L123" i="32" s="1"/>
  <c r="L377" i="26"/>
  <c r="M377" i="26" s="1"/>
  <c r="M378" i="26" s="1"/>
  <c r="L84" i="32" s="1"/>
  <c r="L114" i="26"/>
  <c r="M114" i="26" s="1"/>
  <c r="M115" i="26" s="1"/>
  <c r="L31" i="32" s="1"/>
  <c r="L590" i="26"/>
  <c r="L386" i="26"/>
  <c r="L368" i="26"/>
  <c r="L135" i="26"/>
  <c r="J22" i="38"/>
  <c r="K599" i="26"/>
  <c r="K120" i="26"/>
  <c r="K377" i="26"/>
  <c r="K359" i="26"/>
  <c r="K353" i="26"/>
  <c r="K404" i="26"/>
  <c r="K153" i="26"/>
  <c r="K365" i="26"/>
  <c r="J9" i="38"/>
  <c r="K126" i="26"/>
  <c r="K587" i="26"/>
  <c r="K581" i="26"/>
  <c r="K419" i="26"/>
  <c r="K395" i="26"/>
  <c r="K144" i="26"/>
  <c r="K162" i="26"/>
  <c r="K132" i="26"/>
  <c r="K114" i="26"/>
  <c r="K383" i="26"/>
  <c r="K434" i="26"/>
  <c r="N178" i="26"/>
  <c r="M178" i="26"/>
  <c r="K306" i="26"/>
  <c r="K261" i="26"/>
  <c r="K469" i="26"/>
  <c r="K537" i="26"/>
  <c r="K570" i="26"/>
  <c r="K490" i="26"/>
  <c r="K109" i="26"/>
  <c r="K106" i="26"/>
  <c r="K136" i="26"/>
  <c r="K243" i="26"/>
  <c r="K270" i="26"/>
  <c r="K297" i="26"/>
  <c r="K315" i="26"/>
  <c r="K348" i="26"/>
  <c r="K216" i="26"/>
  <c r="K112" i="26"/>
  <c r="K369" i="26"/>
  <c r="K342" i="26"/>
  <c r="K225" i="26"/>
  <c r="K198" i="26"/>
  <c r="K591" i="26"/>
  <c r="K555" i="26"/>
  <c r="K234" i="26"/>
  <c r="K324" i="26"/>
  <c r="K487" i="26"/>
  <c r="K387" i="26"/>
  <c r="K546" i="26"/>
  <c r="K333" i="26"/>
  <c r="K189" i="26"/>
  <c r="K375" i="26"/>
  <c r="K579" i="26"/>
  <c r="K472" i="26"/>
  <c r="K288" i="26"/>
  <c r="K564" i="26"/>
  <c r="K252" i="26"/>
  <c r="K207" i="26"/>
  <c r="K351" i="26"/>
  <c r="K279" i="26"/>
  <c r="J161" i="26"/>
  <c r="K161" i="26" s="1"/>
  <c r="J433" i="26"/>
  <c r="K433" i="26" s="1"/>
  <c r="J403" i="26"/>
  <c r="K403" i="26" s="1"/>
  <c r="J394" i="26"/>
  <c r="K394" i="26" s="1"/>
  <c r="J152" i="26"/>
  <c r="K152" i="26" s="1"/>
  <c r="J143" i="26"/>
  <c r="K143" i="26" s="1"/>
  <c r="J597" i="26"/>
  <c r="K597" i="26" s="1"/>
  <c r="J418" i="26"/>
  <c r="K418" i="26" s="1"/>
  <c r="N393" i="26" l="1"/>
  <c r="L928" i="26"/>
  <c r="L940" i="26"/>
  <c r="J923" i="26"/>
  <c r="J931" i="26"/>
  <c r="J908" i="26"/>
  <c r="J946" i="26"/>
  <c r="J933" i="26"/>
  <c r="J925" i="26"/>
  <c r="J917" i="26"/>
  <c r="N160" i="26"/>
  <c r="N402" i="26"/>
  <c r="N446" i="26"/>
  <c r="O598" i="26"/>
  <c r="N457" i="26"/>
  <c r="M452" i="26"/>
  <c r="L94" i="32" s="1"/>
  <c r="M463" i="26"/>
  <c r="L95" i="32" s="1"/>
  <c r="N174" i="26"/>
  <c r="N432" i="26"/>
  <c r="N598" i="26"/>
  <c r="M899" i="26"/>
  <c r="N899" i="26"/>
  <c r="N417" i="26"/>
  <c r="N896" i="26"/>
  <c r="M896" i="26"/>
  <c r="N191" i="38"/>
  <c r="L629" i="26"/>
  <c r="N450" i="26"/>
  <c r="O450" i="26"/>
  <c r="N461" i="26"/>
  <c r="O461" i="26"/>
  <c r="N142" i="26"/>
  <c r="K142" i="26"/>
  <c r="O142" i="26" s="1"/>
  <c r="K432" i="26"/>
  <c r="O432" i="26" s="1"/>
  <c r="K174" i="26"/>
  <c r="O174" i="26" s="1"/>
  <c r="N151" i="26"/>
  <c r="K151" i="26"/>
  <c r="O151" i="26" s="1"/>
  <c r="K160" i="26"/>
  <c r="O160" i="26" s="1"/>
  <c r="J504" i="26"/>
  <c r="N504" i="26" s="1"/>
  <c r="K457" i="26"/>
  <c r="O457" i="26" s="1"/>
  <c r="K417" i="26"/>
  <c r="O417" i="26" s="1"/>
  <c r="K393" i="26"/>
  <c r="O393" i="26" s="1"/>
  <c r="K402" i="26"/>
  <c r="O402" i="26" s="1"/>
  <c r="K446" i="26"/>
  <c r="O446" i="26" s="1"/>
  <c r="M881" i="26"/>
  <c r="M873" i="26"/>
  <c r="M877" i="26"/>
  <c r="J459" i="26"/>
  <c r="J448" i="26"/>
  <c r="J460" i="26"/>
  <c r="J176" i="26"/>
  <c r="J449" i="26"/>
  <c r="J506" i="26"/>
  <c r="J177" i="26"/>
  <c r="J507" i="26"/>
  <c r="J505" i="26"/>
  <c r="J458" i="26"/>
  <c r="J447" i="26"/>
  <c r="N115" i="38"/>
  <c r="H171" i="32"/>
  <c r="H157" i="38"/>
  <c r="N157" i="38" s="1"/>
  <c r="L569" i="26"/>
  <c r="M569" i="26" s="1"/>
  <c r="M570" i="26" s="1"/>
  <c r="L119" i="32" s="1"/>
  <c r="L489" i="26"/>
  <c r="M489" i="26" s="1"/>
  <c r="M490" i="26" s="1"/>
  <c r="L101" i="32" s="1"/>
  <c r="L416" i="26"/>
  <c r="M416" i="26" s="1"/>
  <c r="M423" i="26" s="1"/>
  <c r="L90" i="32" s="1"/>
  <c r="N104" i="38"/>
  <c r="L486" i="26"/>
  <c r="M486" i="26" s="1"/>
  <c r="M487" i="26" s="1"/>
  <c r="L100" i="32" s="1"/>
  <c r="L468" i="26"/>
  <c r="M468" i="26" s="1"/>
  <c r="M469" i="26" s="1"/>
  <c r="L96" i="32" s="1"/>
  <c r="J435" i="26"/>
  <c r="J420" i="26"/>
  <c r="M515" i="26"/>
  <c r="L518" i="26"/>
  <c r="L521" i="26"/>
  <c r="M521" i="26" s="1"/>
  <c r="M522" i="26" s="1"/>
  <c r="M626" i="26"/>
  <c r="N471" i="26"/>
  <c r="O471" i="26"/>
  <c r="M536" i="26"/>
  <c r="N536" i="26"/>
  <c r="M206" i="26"/>
  <c r="N206" i="26"/>
  <c r="M278" i="26"/>
  <c r="N278" i="26"/>
  <c r="M332" i="26"/>
  <c r="N332" i="26"/>
  <c r="M251" i="26"/>
  <c r="N251" i="26"/>
  <c r="M323" i="26"/>
  <c r="N323" i="26"/>
  <c r="M554" i="26"/>
  <c r="N554" i="26"/>
  <c r="M188" i="26"/>
  <c r="N188" i="26"/>
  <c r="M260" i="26"/>
  <c r="N260" i="26"/>
  <c r="M233" i="26"/>
  <c r="N233" i="26"/>
  <c r="M305" i="26"/>
  <c r="N305" i="26"/>
  <c r="M242" i="26"/>
  <c r="N242" i="26"/>
  <c r="M314" i="26"/>
  <c r="N314" i="26"/>
  <c r="M215" i="26"/>
  <c r="N215" i="26"/>
  <c r="M287" i="26"/>
  <c r="N287" i="26"/>
  <c r="M341" i="26"/>
  <c r="N341" i="26"/>
  <c r="M545" i="26"/>
  <c r="N545" i="26"/>
  <c r="M224" i="26"/>
  <c r="N224" i="26"/>
  <c r="M296" i="26"/>
  <c r="N296" i="26"/>
  <c r="M197" i="26"/>
  <c r="N197" i="26"/>
  <c r="M269" i="26"/>
  <c r="N269" i="26"/>
  <c r="M563" i="26"/>
  <c r="N563" i="26"/>
  <c r="L425" i="26"/>
  <c r="L498" i="26"/>
  <c r="N116" i="38"/>
  <c r="L431" i="26"/>
  <c r="L572" i="26"/>
  <c r="L492" i="26"/>
  <c r="L480" i="26"/>
  <c r="L474" i="26"/>
  <c r="L440" i="26"/>
  <c r="L842" i="26"/>
  <c r="L836" i="26"/>
  <c r="N110" i="38"/>
  <c r="N353" i="26"/>
  <c r="O162" i="26"/>
  <c r="N395" i="26"/>
  <c r="N419" i="26"/>
  <c r="N377" i="26"/>
  <c r="N383" i="26"/>
  <c r="N581" i="26"/>
  <c r="N126" i="26"/>
  <c r="N132" i="26"/>
  <c r="N587" i="26"/>
  <c r="N114" i="26"/>
  <c r="N162" i="26"/>
  <c r="O395" i="26"/>
  <c r="O419" i="26"/>
  <c r="N404" i="26"/>
  <c r="O144" i="26"/>
  <c r="O599" i="26"/>
  <c r="O434" i="26"/>
  <c r="N599" i="26"/>
  <c r="N434" i="26"/>
  <c r="O153" i="26"/>
  <c r="O404" i="26"/>
  <c r="N144" i="26"/>
  <c r="N153" i="26"/>
  <c r="N365" i="26"/>
  <c r="M368" i="26"/>
  <c r="N368" i="26"/>
  <c r="M347" i="26"/>
  <c r="N347" i="26"/>
  <c r="M135" i="26"/>
  <c r="N135" i="26"/>
  <c r="M350" i="26"/>
  <c r="N350" i="26"/>
  <c r="M386" i="26"/>
  <c r="N386" i="26"/>
  <c r="M590" i="26"/>
  <c r="N590" i="26"/>
  <c r="M105" i="26"/>
  <c r="N105" i="26"/>
  <c r="M578" i="26"/>
  <c r="N578" i="26"/>
  <c r="M374" i="26"/>
  <c r="N374" i="26"/>
  <c r="M111" i="26"/>
  <c r="N111" i="26"/>
  <c r="M108" i="26"/>
  <c r="N108" i="26"/>
  <c r="N359" i="26"/>
  <c r="N120" i="26"/>
  <c r="K384" i="26"/>
  <c r="O383" i="26"/>
  <c r="K360" i="26"/>
  <c r="O359" i="26"/>
  <c r="K121" i="26"/>
  <c r="O120" i="26"/>
  <c r="N14" i="38"/>
  <c r="J146" i="26"/>
  <c r="J436" i="26"/>
  <c r="J406" i="26"/>
  <c r="J164" i="26"/>
  <c r="J155" i="26"/>
  <c r="J601" i="26"/>
  <c r="J397" i="26"/>
  <c r="N19" i="38"/>
  <c r="J421" i="26"/>
  <c r="J145" i="26"/>
  <c r="J163" i="26"/>
  <c r="J175" i="26"/>
  <c r="J396" i="26"/>
  <c r="J600" i="26"/>
  <c r="J405" i="26"/>
  <c r="N9" i="38"/>
  <c r="J154" i="26"/>
  <c r="K115" i="26"/>
  <c r="O114" i="26"/>
  <c r="K133" i="26"/>
  <c r="O132" i="26"/>
  <c r="K582" i="26"/>
  <c r="O581" i="26"/>
  <c r="K588" i="26"/>
  <c r="O587" i="26"/>
  <c r="K127" i="26"/>
  <c r="O126" i="26"/>
  <c r="K366" i="26"/>
  <c r="O365" i="26"/>
  <c r="K354" i="26"/>
  <c r="O353" i="26"/>
  <c r="K378" i="26"/>
  <c r="O377" i="26"/>
  <c r="J156" i="26"/>
  <c r="J165" i="26"/>
  <c r="J407" i="26"/>
  <c r="J602" i="26"/>
  <c r="J437" i="26"/>
  <c r="J422" i="26"/>
  <c r="J398" i="26"/>
  <c r="J147" i="26"/>
  <c r="N22" i="38"/>
  <c r="M180" i="26"/>
  <c r="L40" i="32" s="1"/>
  <c r="O178" i="26"/>
  <c r="J46" i="32"/>
  <c r="J114" i="32"/>
  <c r="J52" i="32"/>
  <c r="J76" i="32"/>
  <c r="J77" i="32"/>
  <c r="J28" i="32"/>
  <c r="J29" i="32"/>
  <c r="J101" i="32"/>
  <c r="J119" i="32"/>
  <c r="J62" i="32"/>
  <c r="J118" i="32"/>
  <c r="J64" i="32"/>
  <c r="J83" i="32"/>
  <c r="J72" i="32"/>
  <c r="J44" i="32"/>
  <c r="J70" i="32"/>
  <c r="J60" i="32"/>
  <c r="J35" i="32"/>
  <c r="J112" i="32"/>
  <c r="J58" i="32"/>
  <c r="J74" i="32"/>
  <c r="J86" i="32"/>
  <c r="J116" i="32"/>
  <c r="J82" i="32"/>
  <c r="J30" i="32"/>
  <c r="J48" i="32"/>
  <c r="J96" i="32"/>
  <c r="J78" i="32"/>
  <c r="J56" i="32"/>
  <c r="J97" i="32"/>
  <c r="O472" i="26"/>
  <c r="J121" i="32"/>
  <c r="J42" i="32"/>
  <c r="J100" i="32"/>
  <c r="J124" i="32"/>
  <c r="J50" i="32"/>
  <c r="J66" i="32"/>
  <c r="J54" i="32"/>
  <c r="J68" i="32"/>
  <c r="N925" i="26" l="1"/>
  <c r="K925" i="26"/>
  <c r="O925" i="26" s="1"/>
  <c r="N933" i="26"/>
  <c r="K933" i="26"/>
  <c r="O933" i="26" s="1"/>
  <c r="N946" i="26"/>
  <c r="K946" i="26"/>
  <c r="K908" i="26"/>
  <c r="O908" i="26" s="1"/>
  <c r="N908" i="26"/>
  <c r="N931" i="26"/>
  <c r="K931" i="26"/>
  <c r="N923" i="26"/>
  <c r="K923" i="26"/>
  <c r="O923" i="26" s="1"/>
  <c r="M940" i="26"/>
  <c r="N940" i="26"/>
  <c r="N917" i="26"/>
  <c r="K917" i="26"/>
  <c r="O917" i="26" s="1"/>
  <c r="M928" i="26"/>
  <c r="N928" i="26"/>
  <c r="O896" i="26"/>
  <c r="M897" i="26"/>
  <c r="M900" i="26"/>
  <c r="O900" i="26" s="1"/>
  <c r="O899" i="26"/>
  <c r="N629" i="26"/>
  <c r="M629" i="26"/>
  <c r="K504" i="26"/>
  <c r="O504" i="26" s="1"/>
  <c r="K881" i="26"/>
  <c r="K877" i="26"/>
  <c r="K873" i="26"/>
  <c r="M872" i="26"/>
  <c r="N872" i="26"/>
  <c r="M876" i="26"/>
  <c r="N876" i="26"/>
  <c r="M880" i="26"/>
  <c r="N880" i="26"/>
  <c r="N505" i="26"/>
  <c r="K505" i="26"/>
  <c r="O505" i="26" s="1"/>
  <c r="N449" i="26"/>
  <c r="K449" i="26"/>
  <c r="O449" i="26" s="1"/>
  <c r="N459" i="26"/>
  <c r="K459" i="26"/>
  <c r="O459" i="26" s="1"/>
  <c r="N458" i="26"/>
  <c r="K458" i="26"/>
  <c r="K506" i="26"/>
  <c r="O506" i="26" s="1"/>
  <c r="N506" i="26"/>
  <c r="N448" i="26"/>
  <c r="K448" i="26"/>
  <c r="O448" i="26" s="1"/>
  <c r="N447" i="26"/>
  <c r="K447" i="26"/>
  <c r="O447" i="26" s="1"/>
  <c r="N460" i="26"/>
  <c r="K460" i="26"/>
  <c r="O460" i="26" s="1"/>
  <c r="N507" i="26"/>
  <c r="K507" i="26"/>
  <c r="O507" i="26" s="1"/>
  <c r="N176" i="26"/>
  <c r="K176" i="26"/>
  <c r="O176" i="26" s="1"/>
  <c r="O569" i="26"/>
  <c r="O487" i="26"/>
  <c r="O570" i="26"/>
  <c r="O490" i="26"/>
  <c r="H161" i="38"/>
  <c r="O469" i="26"/>
  <c r="O489" i="26"/>
  <c r="N489" i="26"/>
  <c r="O416" i="26"/>
  <c r="N569" i="26"/>
  <c r="N416" i="26"/>
  <c r="O468" i="26"/>
  <c r="N468" i="26"/>
  <c r="N486" i="26"/>
  <c r="O486" i="26"/>
  <c r="M623" i="26"/>
  <c r="M624" i="26" s="1"/>
  <c r="L131" i="32" s="1"/>
  <c r="M516" i="26"/>
  <c r="M518" i="26"/>
  <c r="M519" i="26" s="1"/>
  <c r="L106" i="32" s="1"/>
  <c r="M620" i="26"/>
  <c r="M627" i="26"/>
  <c r="M564" i="26"/>
  <c r="O563" i="26"/>
  <c r="M270" i="26"/>
  <c r="O269" i="26"/>
  <c r="M297" i="26"/>
  <c r="O296" i="26"/>
  <c r="M546" i="26"/>
  <c r="O545" i="26"/>
  <c r="M342" i="26"/>
  <c r="O341" i="26"/>
  <c r="M216" i="26"/>
  <c r="O215" i="26"/>
  <c r="M243" i="26"/>
  <c r="O242" i="26"/>
  <c r="M234" i="26"/>
  <c r="O233" i="26"/>
  <c r="M261" i="26"/>
  <c r="O260" i="26"/>
  <c r="M555" i="26"/>
  <c r="O554" i="26"/>
  <c r="M252" i="26"/>
  <c r="O251" i="26"/>
  <c r="M279" i="26"/>
  <c r="O278" i="26"/>
  <c r="M537" i="26"/>
  <c r="O536" i="26"/>
  <c r="M198" i="26"/>
  <c r="O197" i="26"/>
  <c r="M225" i="26"/>
  <c r="O224" i="26"/>
  <c r="M288" i="26"/>
  <c r="O287" i="26"/>
  <c r="M315" i="26"/>
  <c r="O314" i="26"/>
  <c r="M306" i="26"/>
  <c r="O305" i="26"/>
  <c r="M189" i="26"/>
  <c r="O188" i="26"/>
  <c r="M324" i="26"/>
  <c r="O323" i="26"/>
  <c r="M333" i="26"/>
  <c r="O332" i="26"/>
  <c r="M207" i="26"/>
  <c r="O206" i="26"/>
  <c r="M474" i="26"/>
  <c r="N474" i="26"/>
  <c r="M431" i="26"/>
  <c r="N431" i="26"/>
  <c r="M425" i="26"/>
  <c r="N425" i="26"/>
  <c r="M572" i="26"/>
  <c r="N572" i="26"/>
  <c r="M498" i="26"/>
  <c r="N498" i="26"/>
  <c r="M492" i="26"/>
  <c r="N492" i="26"/>
  <c r="M480" i="26"/>
  <c r="N480" i="26"/>
  <c r="M842" i="26"/>
  <c r="N842" i="26"/>
  <c r="N836" i="26"/>
  <c r="M836" i="26"/>
  <c r="N440" i="26"/>
  <c r="M440" i="26"/>
  <c r="M348" i="26"/>
  <c r="O347" i="26"/>
  <c r="M369" i="26"/>
  <c r="O368" i="26"/>
  <c r="M109" i="26"/>
  <c r="O108" i="26"/>
  <c r="M112" i="26"/>
  <c r="O111" i="26"/>
  <c r="M375" i="26"/>
  <c r="O374" i="26"/>
  <c r="M106" i="26"/>
  <c r="O105" i="26"/>
  <c r="M591" i="26"/>
  <c r="O590" i="26"/>
  <c r="M351" i="26"/>
  <c r="O350" i="26"/>
  <c r="M579" i="26"/>
  <c r="O578" i="26"/>
  <c r="M387" i="26"/>
  <c r="O386" i="26"/>
  <c r="M136" i="26"/>
  <c r="O135" i="26"/>
  <c r="N422" i="26"/>
  <c r="K422" i="26"/>
  <c r="O422" i="26" s="1"/>
  <c r="N156" i="26"/>
  <c r="K156" i="26"/>
  <c r="O156" i="26" s="1"/>
  <c r="J79" i="32"/>
  <c r="O354" i="26"/>
  <c r="J81" i="32"/>
  <c r="O366" i="26"/>
  <c r="J33" i="32"/>
  <c r="O127" i="26"/>
  <c r="J122" i="32"/>
  <c r="O582" i="26"/>
  <c r="J31" i="32"/>
  <c r="O115" i="26"/>
  <c r="N405" i="26"/>
  <c r="K405" i="26"/>
  <c r="N435" i="26"/>
  <c r="K435" i="26"/>
  <c r="K421" i="26"/>
  <c r="O421" i="26" s="1"/>
  <c r="N421" i="26"/>
  <c r="K146" i="26"/>
  <c r="O146" i="26" s="1"/>
  <c r="N146" i="26"/>
  <c r="J80" i="32"/>
  <c r="O360" i="26"/>
  <c r="J85" i="32"/>
  <c r="O384" i="26"/>
  <c r="K398" i="26"/>
  <c r="O398" i="26" s="1"/>
  <c r="N398" i="26"/>
  <c r="N602" i="26"/>
  <c r="K602" i="26"/>
  <c r="O602" i="26" s="1"/>
  <c r="K165" i="26"/>
  <c r="O165" i="26" s="1"/>
  <c r="N165" i="26"/>
  <c r="N175" i="26"/>
  <c r="K175" i="26"/>
  <c r="N406" i="26"/>
  <c r="K406" i="26"/>
  <c r="O406" i="26" s="1"/>
  <c r="N436" i="26"/>
  <c r="K436" i="26"/>
  <c r="O436" i="26" s="1"/>
  <c r="N437" i="26"/>
  <c r="K437" i="26"/>
  <c r="O437" i="26" s="1"/>
  <c r="K177" i="26"/>
  <c r="O177" i="26" s="1"/>
  <c r="N177" i="26"/>
  <c r="J84" i="32"/>
  <c r="O378" i="26"/>
  <c r="J123" i="32"/>
  <c r="O588" i="26"/>
  <c r="J34" i="32"/>
  <c r="O133" i="26"/>
  <c r="K154" i="26"/>
  <c r="N154" i="26"/>
  <c r="N396" i="26"/>
  <c r="K396" i="26"/>
  <c r="N397" i="26"/>
  <c r="K397" i="26"/>
  <c r="O397" i="26" s="1"/>
  <c r="K155" i="26"/>
  <c r="O155" i="26" s="1"/>
  <c r="N155" i="26"/>
  <c r="K164" i="26"/>
  <c r="O164" i="26" s="1"/>
  <c r="N164" i="26"/>
  <c r="J32" i="32"/>
  <c r="O121" i="26"/>
  <c r="K147" i="26"/>
  <c r="O147" i="26" s="1"/>
  <c r="N147" i="26"/>
  <c r="N407" i="26"/>
  <c r="K407" i="26"/>
  <c r="O407" i="26" s="1"/>
  <c r="K420" i="26"/>
  <c r="N420" i="26"/>
  <c r="K600" i="26"/>
  <c r="N600" i="26"/>
  <c r="K163" i="26"/>
  <c r="N163" i="26"/>
  <c r="N145" i="26"/>
  <c r="K145" i="26"/>
  <c r="K601" i="26"/>
  <c r="O601" i="26" s="1"/>
  <c r="N601" i="26"/>
  <c r="N100" i="32"/>
  <c r="N96" i="32"/>
  <c r="N97" i="32"/>
  <c r="N119" i="32"/>
  <c r="L107" i="32"/>
  <c r="N101" i="32"/>
  <c r="O946" i="26" l="1"/>
  <c r="K947" i="26"/>
  <c r="J187" i="32" s="1"/>
  <c r="M947" i="26"/>
  <c r="L187" i="32" s="1"/>
  <c r="O940" i="26"/>
  <c r="H394" i="26"/>
  <c r="N394" i="26" s="1"/>
  <c r="H942" i="26"/>
  <c r="H929" i="26"/>
  <c r="H921" i="26"/>
  <c r="H913" i="26"/>
  <c r="H904" i="26"/>
  <c r="O931" i="26"/>
  <c r="K934" i="26"/>
  <c r="J185" i="32" s="1"/>
  <c r="O928" i="26"/>
  <c r="M934" i="26"/>
  <c r="L185" i="32" s="1"/>
  <c r="L181" i="32"/>
  <c r="L180" i="32"/>
  <c r="O897" i="26"/>
  <c r="M630" i="26"/>
  <c r="O629" i="26"/>
  <c r="K878" i="26"/>
  <c r="J175" i="32" s="1"/>
  <c r="K874" i="26"/>
  <c r="J174" i="32" s="1"/>
  <c r="K883" i="26"/>
  <c r="J176" i="32" s="1"/>
  <c r="M878" i="26"/>
  <c r="L175" i="32" s="1"/>
  <c r="O876" i="26"/>
  <c r="M883" i="26"/>
  <c r="L176" i="32" s="1"/>
  <c r="O880" i="26"/>
  <c r="M874" i="26"/>
  <c r="L174" i="32" s="1"/>
  <c r="O872" i="26"/>
  <c r="O458" i="26"/>
  <c r="K463" i="26"/>
  <c r="K510" i="26"/>
  <c r="O510" i="26" s="1"/>
  <c r="K452" i="26"/>
  <c r="H433" i="26"/>
  <c r="I433" i="26" s="1"/>
  <c r="I438" i="26" s="1"/>
  <c r="H152" i="26"/>
  <c r="I152" i="26" s="1"/>
  <c r="O152" i="26" s="1"/>
  <c r="H161" i="26"/>
  <c r="I161" i="26" s="1"/>
  <c r="I166" i="26" s="1"/>
  <c r="H143" i="26"/>
  <c r="N143" i="26" s="1"/>
  <c r="N161" i="38"/>
  <c r="H597" i="26"/>
  <c r="N597" i="26" s="1"/>
  <c r="H418" i="26"/>
  <c r="I418" i="26" s="1"/>
  <c r="I423" i="26" s="1"/>
  <c r="H403" i="26"/>
  <c r="N403" i="26" s="1"/>
  <c r="L105" i="32"/>
  <c r="L132" i="32"/>
  <c r="M621" i="26"/>
  <c r="L74" i="32"/>
  <c r="O333" i="26"/>
  <c r="L42" i="32"/>
  <c r="O189" i="26"/>
  <c r="L68" i="32"/>
  <c r="O306" i="26"/>
  <c r="L70" i="32"/>
  <c r="O315" i="26"/>
  <c r="L50" i="32"/>
  <c r="O225" i="26"/>
  <c r="L62" i="32"/>
  <c r="O279" i="26"/>
  <c r="L116" i="32"/>
  <c r="O555" i="26"/>
  <c r="L52" i="32"/>
  <c r="O234" i="26"/>
  <c r="L54" i="32"/>
  <c r="O243" i="26"/>
  <c r="L76" i="32"/>
  <c r="O342" i="26"/>
  <c r="L66" i="32"/>
  <c r="O297" i="26"/>
  <c r="L118" i="32"/>
  <c r="O564" i="26"/>
  <c r="L46" i="32"/>
  <c r="O207" i="26"/>
  <c r="L72" i="32"/>
  <c r="O324" i="26"/>
  <c r="L64" i="32"/>
  <c r="O288" i="26"/>
  <c r="L44" i="32"/>
  <c r="O198" i="26"/>
  <c r="L112" i="32"/>
  <c r="O537" i="26"/>
  <c r="L56" i="32"/>
  <c r="O252" i="26"/>
  <c r="L58" i="32"/>
  <c r="O261" i="26"/>
  <c r="L48" i="32"/>
  <c r="O216" i="26"/>
  <c r="L114" i="32"/>
  <c r="O546" i="26"/>
  <c r="L60" i="32"/>
  <c r="O270" i="26"/>
  <c r="O480" i="26"/>
  <c r="M481" i="26"/>
  <c r="M499" i="26"/>
  <c r="O498" i="26"/>
  <c r="O425" i="26"/>
  <c r="M426" i="26"/>
  <c r="L91" i="32" s="1"/>
  <c r="M475" i="26"/>
  <c r="O474" i="26"/>
  <c r="O492" i="26"/>
  <c r="M493" i="26"/>
  <c r="M573" i="26"/>
  <c r="O572" i="26"/>
  <c r="O431" i="26"/>
  <c r="M438" i="26"/>
  <c r="L92" i="32" s="1"/>
  <c r="M843" i="26"/>
  <c r="O842" i="26"/>
  <c r="M837" i="26"/>
  <c r="O836" i="26"/>
  <c r="O440" i="26"/>
  <c r="M441" i="26"/>
  <c r="I394" i="26"/>
  <c r="O394" i="26" s="1"/>
  <c r="L35" i="32"/>
  <c r="O136" i="26"/>
  <c r="L121" i="32"/>
  <c r="O579" i="26"/>
  <c r="L78" i="32"/>
  <c r="O351" i="26"/>
  <c r="L83" i="32"/>
  <c r="O375" i="26"/>
  <c r="L29" i="32"/>
  <c r="O109" i="26"/>
  <c r="L77" i="32"/>
  <c r="O348" i="26"/>
  <c r="L86" i="32"/>
  <c r="O387" i="26"/>
  <c r="L124" i="32"/>
  <c r="O591" i="26"/>
  <c r="L28" i="32"/>
  <c r="O106" i="26"/>
  <c r="L30" i="32"/>
  <c r="O112" i="26"/>
  <c r="L82" i="32"/>
  <c r="O369" i="26"/>
  <c r="N84" i="32"/>
  <c r="N31" i="32"/>
  <c r="N33" i="32"/>
  <c r="N79" i="32"/>
  <c r="O420" i="26"/>
  <c r="K423" i="26"/>
  <c r="J90" i="32" s="1"/>
  <c r="O396" i="26"/>
  <c r="O435" i="26"/>
  <c r="K438" i="26"/>
  <c r="J92" i="32" s="1"/>
  <c r="O405" i="26"/>
  <c r="O145" i="26"/>
  <c r="N32" i="32"/>
  <c r="K426" i="26"/>
  <c r="J91" i="32" s="1"/>
  <c r="O154" i="26"/>
  <c r="N34" i="32"/>
  <c r="N123" i="32"/>
  <c r="N85" i="32"/>
  <c r="N80" i="32"/>
  <c r="N122" i="32"/>
  <c r="N81" i="32"/>
  <c r="O163" i="26"/>
  <c r="O600" i="26"/>
  <c r="O175" i="26"/>
  <c r="K180" i="26"/>
  <c r="I426" i="26"/>
  <c r="N921" i="26" l="1"/>
  <c r="I921" i="26"/>
  <c r="I929" i="26"/>
  <c r="N929" i="26"/>
  <c r="I942" i="26"/>
  <c r="N942" i="26"/>
  <c r="N904" i="26"/>
  <c r="I904" i="26"/>
  <c r="I913" i="26"/>
  <c r="N913" i="26"/>
  <c r="N180" i="32"/>
  <c r="N181" i="32"/>
  <c r="L133" i="32"/>
  <c r="O630" i="26"/>
  <c r="N418" i="26"/>
  <c r="O433" i="26"/>
  <c r="O418" i="26"/>
  <c r="N433" i="26"/>
  <c r="J104" i="32"/>
  <c r="N104" i="32" s="1"/>
  <c r="O161" i="26"/>
  <c r="N152" i="26"/>
  <c r="I157" i="26"/>
  <c r="H37" i="32" s="1"/>
  <c r="N161" i="26"/>
  <c r="I143" i="26"/>
  <c r="I148" i="26" s="1"/>
  <c r="H36" i="32" s="1"/>
  <c r="I403" i="26"/>
  <c r="O403" i="26" s="1"/>
  <c r="I597" i="26"/>
  <c r="O597" i="26" s="1"/>
  <c r="L130" i="32"/>
  <c r="N114" i="32"/>
  <c r="N56" i="32"/>
  <c r="N44" i="32"/>
  <c r="N72" i="32"/>
  <c r="N118" i="32"/>
  <c r="N76" i="32"/>
  <c r="N52" i="32"/>
  <c r="N62" i="32"/>
  <c r="N50" i="32"/>
  <c r="N68" i="32"/>
  <c r="N74" i="32"/>
  <c r="N60" i="32"/>
  <c r="N48" i="32"/>
  <c r="N58" i="32"/>
  <c r="N112" i="32"/>
  <c r="N64" i="32"/>
  <c r="N46" i="32"/>
  <c r="N66" i="32"/>
  <c r="N54" i="32"/>
  <c r="N116" i="32"/>
  <c r="N70" i="32"/>
  <c r="N42" i="32"/>
  <c r="O573" i="26"/>
  <c r="L120" i="32"/>
  <c r="L99" i="32"/>
  <c r="O481" i="26"/>
  <c r="O475" i="26"/>
  <c r="L98" i="32"/>
  <c r="O499" i="26"/>
  <c r="L103" i="32"/>
  <c r="L102" i="32"/>
  <c r="O493" i="26"/>
  <c r="L168" i="32"/>
  <c r="O837" i="26"/>
  <c r="L169" i="32"/>
  <c r="O843" i="26"/>
  <c r="L93" i="32"/>
  <c r="O441" i="26"/>
  <c r="I399" i="26"/>
  <c r="H87" i="32" s="1"/>
  <c r="N29" i="32"/>
  <c r="N78" i="32"/>
  <c r="N121" i="32"/>
  <c r="N35" i="32"/>
  <c r="N82" i="32"/>
  <c r="N28" i="32"/>
  <c r="N86" i="32"/>
  <c r="N77" i="32"/>
  <c r="N83" i="32"/>
  <c r="N30" i="32"/>
  <c r="N124" i="32"/>
  <c r="J94" i="32"/>
  <c r="O452" i="26"/>
  <c r="O463" i="26"/>
  <c r="J95" i="32"/>
  <c r="J40" i="32"/>
  <c r="O180" i="26"/>
  <c r="H91" i="32"/>
  <c r="O426" i="26"/>
  <c r="H38" i="32"/>
  <c r="H90" i="32"/>
  <c r="O423" i="26"/>
  <c r="H92" i="32"/>
  <c r="O438" i="26"/>
  <c r="O904" i="26" l="1"/>
  <c r="I909" i="26"/>
  <c r="O942" i="26"/>
  <c r="I947" i="26"/>
  <c r="O929" i="26"/>
  <c r="I934" i="26"/>
  <c r="O921" i="26"/>
  <c r="I926" i="26"/>
  <c r="O913" i="26"/>
  <c r="I918" i="26"/>
  <c r="N133" i="32"/>
  <c r="I603" i="26"/>
  <c r="H125" i="32" s="1"/>
  <c r="I408" i="26"/>
  <c r="H88" i="32" s="1"/>
  <c r="O143" i="26"/>
  <c r="N99" i="32"/>
  <c r="N103" i="32"/>
  <c r="N120" i="32"/>
  <c r="N102" i="32"/>
  <c r="N98" i="32"/>
  <c r="N93" i="32"/>
  <c r="N168" i="32"/>
  <c r="N169" i="32"/>
  <c r="N94" i="32"/>
  <c r="N40" i="32"/>
  <c r="N95" i="32"/>
  <c r="N92" i="32"/>
  <c r="N90" i="32"/>
  <c r="N91" i="32"/>
  <c r="H184" i="32" l="1"/>
  <c r="H185" i="32"/>
  <c r="N185" i="32" s="1"/>
  <c r="O934" i="26"/>
  <c r="H187" i="32"/>
  <c r="N187" i="32" s="1"/>
  <c r="O947" i="26"/>
  <c r="H183" i="32"/>
  <c r="H182" i="32"/>
  <c r="F142" i="38"/>
  <c r="J142" i="38" s="1"/>
  <c r="J148" i="38" s="1"/>
  <c r="K147" i="38" s="1"/>
  <c r="F136" i="38"/>
  <c r="J136" i="38" s="1"/>
  <c r="J140" i="38" s="1"/>
  <c r="J41" i="38"/>
  <c r="J45" i="38" s="1"/>
  <c r="L147" i="38" l="1"/>
  <c r="M147" i="38"/>
  <c r="J99" i="26"/>
  <c r="J63" i="26"/>
  <c r="K44" i="38"/>
  <c r="J81" i="26"/>
  <c r="J36" i="26"/>
  <c r="J614" i="26"/>
  <c r="J90" i="26"/>
  <c r="J54" i="26"/>
  <c r="J45" i="26"/>
  <c r="J9" i="26"/>
  <c r="J72" i="26"/>
  <c r="J27" i="26"/>
  <c r="J18" i="26"/>
  <c r="J118" i="38"/>
  <c r="J122" i="38" s="1"/>
  <c r="J35" i="38"/>
  <c r="J39" i="38" s="1"/>
  <c r="N142" i="38"/>
  <c r="J521" i="26"/>
  <c r="J518" i="26"/>
  <c r="N140" i="38"/>
  <c r="J515" i="26"/>
  <c r="J30" i="38"/>
  <c r="J33" i="38" s="1"/>
  <c r="K32" i="38" s="1"/>
  <c r="N136" i="38"/>
  <c r="N41" i="38"/>
  <c r="N147" i="38" l="1"/>
  <c r="L148" i="38"/>
  <c r="N148" i="38" s="1"/>
  <c r="K27" i="26"/>
  <c r="K54" i="26"/>
  <c r="K36" i="26"/>
  <c r="K99" i="26"/>
  <c r="N515" i="26"/>
  <c r="K515" i="26"/>
  <c r="J524" i="26"/>
  <c r="J530" i="26"/>
  <c r="J527" i="26"/>
  <c r="K18" i="26"/>
  <c r="K45" i="26"/>
  <c r="K614" i="26"/>
  <c r="K63" i="26"/>
  <c r="J15" i="26"/>
  <c r="N30" i="38"/>
  <c r="N521" i="26"/>
  <c r="K521" i="26"/>
  <c r="N118" i="38"/>
  <c r="K121" i="38"/>
  <c r="K9" i="26"/>
  <c r="M44" i="38"/>
  <c r="L44" i="38"/>
  <c r="K518" i="26"/>
  <c r="N518" i="26"/>
  <c r="N35" i="38"/>
  <c r="K72" i="26"/>
  <c r="K90" i="26"/>
  <c r="K81" i="26"/>
  <c r="L527" i="26" l="1"/>
  <c r="M527" i="26" s="1"/>
  <c r="M528" i="26" s="1"/>
  <c r="L109" i="32" s="1"/>
  <c r="L524" i="26"/>
  <c r="M524" i="26" s="1"/>
  <c r="M525" i="26" s="1"/>
  <c r="L108" i="32" s="1"/>
  <c r="L530" i="26"/>
  <c r="M530" i="26" s="1"/>
  <c r="M531" i="26" s="1"/>
  <c r="L110" i="32" s="1"/>
  <c r="M121" i="38"/>
  <c r="L121" i="38"/>
  <c r="L122" i="38" s="1"/>
  <c r="K15" i="26"/>
  <c r="O518" i="26"/>
  <c r="K519" i="26"/>
  <c r="K10" i="26"/>
  <c r="N530" i="26"/>
  <c r="K530" i="26"/>
  <c r="K37" i="26"/>
  <c r="K82" i="26"/>
  <c r="O521" i="26"/>
  <c r="K522" i="26"/>
  <c r="K64" i="26"/>
  <c r="K46" i="26"/>
  <c r="N527" i="26"/>
  <c r="K527" i="26"/>
  <c r="K516" i="26"/>
  <c r="O515" i="26"/>
  <c r="K28" i="26"/>
  <c r="K73" i="26"/>
  <c r="K91" i="26"/>
  <c r="J60" i="26"/>
  <c r="J24" i="26"/>
  <c r="J78" i="26"/>
  <c r="J6" i="26"/>
  <c r="J87" i="26"/>
  <c r="J51" i="26"/>
  <c r="J69" i="26"/>
  <c r="J611" i="26"/>
  <c r="J33" i="26"/>
  <c r="J96" i="26"/>
  <c r="J42" i="26"/>
  <c r="K615" i="26"/>
  <c r="K19" i="26"/>
  <c r="J680" i="26"/>
  <c r="J668" i="26"/>
  <c r="J692" i="26"/>
  <c r="J656" i="26"/>
  <c r="J698" i="26"/>
  <c r="J638" i="26"/>
  <c r="J686" i="26"/>
  <c r="J662" i="26"/>
  <c r="J644" i="26"/>
  <c r="J632" i="26"/>
  <c r="K38" i="38"/>
  <c r="J650" i="26"/>
  <c r="J674" i="26"/>
  <c r="N44" i="38"/>
  <c r="L45" i="38"/>
  <c r="J617" i="26"/>
  <c r="K524" i="26"/>
  <c r="N524" i="26"/>
  <c r="K100" i="26"/>
  <c r="K55" i="26"/>
  <c r="N121" i="38" l="1"/>
  <c r="K16" i="26"/>
  <c r="K674" i="26"/>
  <c r="J27" i="32"/>
  <c r="K626" i="26"/>
  <c r="K620" i="26"/>
  <c r="N620" i="26"/>
  <c r="K650" i="26"/>
  <c r="K644" i="26"/>
  <c r="K698" i="26"/>
  <c r="K680" i="26"/>
  <c r="K96" i="26"/>
  <c r="K69" i="26"/>
  <c r="K78" i="26"/>
  <c r="J25" i="32"/>
  <c r="K617" i="26"/>
  <c r="K638" i="26"/>
  <c r="K668" i="26"/>
  <c r="J128" i="32"/>
  <c r="M32" i="38"/>
  <c r="L32" i="38"/>
  <c r="K611" i="26"/>
  <c r="K6" i="26"/>
  <c r="J11" i="32"/>
  <c r="O527" i="26"/>
  <c r="K528" i="26"/>
  <c r="J19" i="32"/>
  <c r="J23" i="32"/>
  <c r="O530" i="26"/>
  <c r="K531" i="26"/>
  <c r="O519" i="26"/>
  <c r="J106" i="32"/>
  <c r="N106" i="32" s="1"/>
  <c r="O524" i="26"/>
  <c r="K525" i="26"/>
  <c r="J17" i="32"/>
  <c r="N623" i="26"/>
  <c r="K623" i="26"/>
  <c r="L38" i="38"/>
  <c r="M38" i="38"/>
  <c r="K686" i="26"/>
  <c r="K692" i="26"/>
  <c r="K42" i="26"/>
  <c r="K87" i="26"/>
  <c r="K60" i="26"/>
  <c r="J105" i="32"/>
  <c r="O516" i="26"/>
  <c r="J15" i="32"/>
  <c r="K632" i="26"/>
  <c r="L18" i="26"/>
  <c r="L27" i="26"/>
  <c r="L72" i="26"/>
  <c r="L9" i="26"/>
  <c r="L36" i="26"/>
  <c r="L90" i="26"/>
  <c r="L45" i="26"/>
  <c r="L63" i="26"/>
  <c r="L614" i="26"/>
  <c r="L54" i="26"/>
  <c r="L81" i="26"/>
  <c r="L99" i="26"/>
  <c r="N45" i="38"/>
  <c r="K662" i="26"/>
  <c r="K656" i="26"/>
  <c r="J9" i="32"/>
  <c r="K33" i="26"/>
  <c r="K51" i="26"/>
  <c r="K24" i="26"/>
  <c r="J21" i="32"/>
  <c r="J107" i="32"/>
  <c r="N107" i="32" s="1"/>
  <c r="O522" i="26"/>
  <c r="J13" i="32"/>
  <c r="J7" i="32"/>
  <c r="L617" i="26" l="1"/>
  <c r="N122" i="38"/>
  <c r="N105" i="32"/>
  <c r="K25" i="26"/>
  <c r="M614" i="26"/>
  <c r="N614" i="26"/>
  <c r="M36" i="26"/>
  <c r="N36" i="26"/>
  <c r="M18" i="26"/>
  <c r="N18" i="26"/>
  <c r="L39" i="38"/>
  <c r="N38" i="38"/>
  <c r="K618" i="26"/>
  <c r="K699" i="26"/>
  <c r="M54" i="26"/>
  <c r="N54" i="26"/>
  <c r="M90" i="26"/>
  <c r="N90" i="26"/>
  <c r="M27" i="26"/>
  <c r="N27" i="26"/>
  <c r="K61" i="26"/>
  <c r="K693" i="26"/>
  <c r="J109" i="32"/>
  <c r="N109" i="32" s="1"/>
  <c r="O528" i="26"/>
  <c r="K7" i="26"/>
  <c r="N32" i="38"/>
  <c r="L33" i="38"/>
  <c r="L15" i="26" s="1"/>
  <c r="K669" i="26"/>
  <c r="K79" i="26"/>
  <c r="K97" i="26"/>
  <c r="K651" i="26"/>
  <c r="O626" i="26"/>
  <c r="K627" i="26"/>
  <c r="K675" i="26"/>
  <c r="K663" i="26"/>
  <c r="M81" i="26"/>
  <c r="N81" i="26"/>
  <c r="M45" i="26"/>
  <c r="N45" i="26"/>
  <c r="M72" i="26"/>
  <c r="N72" i="26"/>
  <c r="K612" i="26"/>
  <c r="K639" i="26"/>
  <c r="K70" i="26"/>
  <c r="K645" i="26"/>
  <c r="O620" i="26"/>
  <c r="K621" i="26"/>
  <c r="K52" i="26"/>
  <c r="K34" i="26"/>
  <c r="K657" i="26"/>
  <c r="M99" i="26"/>
  <c r="N99" i="26"/>
  <c r="M63" i="26"/>
  <c r="N63" i="26"/>
  <c r="M9" i="26"/>
  <c r="N9" i="26"/>
  <c r="K633" i="26"/>
  <c r="K88" i="26"/>
  <c r="K43" i="26"/>
  <c r="K687" i="26"/>
  <c r="K624" i="26"/>
  <c r="O623" i="26"/>
  <c r="J108" i="32"/>
  <c r="O525" i="26"/>
  <c r="J110" i="32"/>
  <c r="N110" i="32" s="1"/>
  <c r="O531" i="26"/>
  <c r="K681" i="26"/>
  <c r="M617" i="26" l="1"/>
  <c r="N617" i="26"/>
  <c r="M15" i="26"/>
  <c r="N15" i="26"/>
  <c r="N108" i="32"/>
  <c r="O624" i="26"/>
  <c r="J131" i="32"/>
  <c r="J14" i="32"/>
  <c r="J134" i="32"/>
  <c r="M64" i="26"/>
  <c r="O63" i="26"/>
  <c r="M73" i="26"/>
  <c r="O72" i="26"/>
  <c r="M82" i="26"/>
  <c r="O81" i="26"/>
  <c r="J6" i="32"/>
  <c r="M91" i="26"/>
  <c r="O90" i="26"/>
  <c r="L644" i="26"/>
  <c r="L686" i="26"/>
  <c r="L698" i="26"/>
  <c r="L680" i="26"/>
  <c r="L656" i="26"/>
  <c r="L692" i="26"/>
  <c r="L632" i="26"/>
  <c r="L650" i="26"/>
  <c r="L638" i="26"/>
  <c r="L668" i="26"/>
  <c r="L662" i="26"/>
  <c r="L674" i="26"/>
  <c r="N39" i="38"/>
  <c r="M37" i="26"/>
  <c r="O36" i="26"/>
  <c r="J10" i="32"/>
  <c r="J138" i="32"/>
  <c r="J16" i="32"/>
  <c r="O621" i="26"/>
  <c r="J130" i="32"/>
  <c r="J20" i="32"/>
  <c r="J127" i="32"/>
  <c r="J132" i="32"/>
  <c r="O627" i="26"/>
  <c r="J26" i="32"/>
  <c r="J140" i="32"/>
  <c r="J18" i="32"/>
  <c r="J145" i="32"/>
  <c r="J143" i="32"/>
  <c r="M10" i="26"/>
  <c r="O9" i="26"/>
  <c r="M100" i="26"/>
  <c r="O99" i="26"/>
  <c r="J136" i="32"/>
  <c r="M46" i="26"/>
  <c r="O45" i="26"/>
  <c r="J139" i="32"/>
  <c r="J22" i="32"/>
  <c r="M28" i="26"/>
  <c r="O27" i="26"/>
  <c r="M55" i="26"/>
  <c r="O54" i="26"/>
  <c r="J129" i="32"/>
  <c r="M19" i="26"/>
  <c r="O18" i="26"/>
  <c r="M615" i="26"/>
  <c r="O614" i="26"/>
  <c r="J142" i="32"/>
  <c r="J24" i="32"/>
  <c r="J12" i="32"/>
  <c r="J135" i="32"/>
  <c r="J141" i="32"/>
  <c r="J137" i="32"/>
  <c r="L51" i="26"/>
  <c r="L78" i="26"/>
  <c r="L69" i="26"/>
  <c r="L24" i="26"/>
  <c r="L96" i="26"/>
  <c r="L87" i="26"/>
  <c r="L6" i="26"/>
  <c r="L42" i="26"/>
  <c r="L611" i="26"/>
  <c r="L60" i="26"/>
  <c r="L33" i="26"/>
  <c r="N33" i="38"/>
  <c r="J144" i="32"/>
  <c r="J8" i="32"/>
  <c r="M618" i="26" l="1"/>
  <c r="O617" i="26"/>
  <c r="M16" i="26"/>
  <c r="O16" i="26" s="1"/>
  <c r="O15" i="26"/>
  <c r="M33" i="26"/>
  <c r="N33" i="26"/>
  <c r="M42" i="26"/>
  <c r="N42" i="26"/>
  <c r="M24" i="26"/>
  <c r="N24" i="26"/>
  <c r="M662" i="26"/>
  <c r="N662" i="26"/>
  <c r="M632" i="26"/>
  <c r="M633" i="26" s="1"/>
  <c r="N632" i="26"/>
  <c r="M698" i="26"/>
  <c r="N698" i="26"/>
  <c r="L25" i="32"/>
  <c r="O91" i="26"/>
  <c r="L23" i="32"/>
  <c r="O82" i="26"/>
  <c r="L19" i="32"/>
  <c r="O64" i="26"/>
  <c r="M611" i="26"/>
  <c r="N611" i="26"/>
  <c r="M96" i="26"/>
  <c r="N96" i="26"/>
  <c r="M51" i="26"/>
  <c r="N51" i="26"/>
  <c r="L128" i="32"/>
  <c r="O615" i="26"/>
  <c r="L11" i="32"/>
  <c r="O28" i="26"/>
  <c r="L15" i="32"/>
  <c r="O46" i="26"/>
  <c r="L27" i="32"/>
  <c r="O100" i="26"/>
  <c r="N130" i="32"/>
  <c r="M674" i="26"/>
  <c r="N674" i="26"/>
  <c r="M650" i="26"/>
  <c r="N650" i="26"/>
  <c r="M680" i="26"/>
  <c r="N680" i="26"/>
  <c r="M60" i="26"/>
  <c r="N60" i="26"/>
  <c r="M87" i="26"/>
  <c r="N87" i="26"/>
  <c r="M78" i="26"/>
  <c r="N78" i="26"/>
  <c r="N132" i="32"/>
  <c r="M638" i="26"/>
  <c r="N638" i="26"/>
  <c r="M656" i="26"/>
  <c r="N656" i="26"/>
  <c r="M644" i="26"/>
  <c r="N644" i="26"/>
  <c r="L21" i="32"/>
  <c r="O73" i="26"/>
  <c r="M6" i="26"/>
  <c r="N6" i="26"/>
  <c r="M69" i="26"/>
  <c r="N69" i="26"/>
  <c r="L9" i="32"/>
  <c r="O19" i="26"/>
  <c r="L17" i="32"/>
  <c r="O55" i="26"/>
  <c r="L7" i="32"/>
  <c r="O10" i="26"/>
  <c r="L13" i="32"/>
  <c r="O37" i="26"/>
  <c r="M668" i="26"/>
  <c r="N668" i="26"/>
  <c r="M692" i="26"/>
  <c r="N692" i="26"/>
  <c r="M686" i="26"/>
  <c r="N686" i="26"/>
  <c r="N131" i="32"/>
  <c r="L129" i="32" l="1"/>
  <c r="O618" i="26"/>
  <c r="M693" i="26"/>
  <c r="O692" i="26"/>
  <c r="N17" i="32"/>
  <c r="M7" i="26"/>
  <c r="O6" i="26"/>
  <c r="N21" i="32"/>
  <c r="M645" i="26"/>
  <c r="O644" i="26"/>
  <c r="M639" i="26"/>
  <c r="O638" i="26"/>
  <c r="M79" i="26"/>
  <c r="O78" i="26"/>
  <c r="M61" i="26"/>
  <c r="O60" i="26"/>
  <c r="M681" i="26"/>
  <c r="O680" i="26"/>
  <c r="M675" i="26"/>
  <c r="O674" i="26"/>
  <c r="N15" i="32"/>
  <c r="N128" i="32"/>
  <c r="M97" i="26"/>
  <c r="O96" i="26"/>
  <c r="N19" i="32"/>
  <c r="N25" i="32"/>
  <c r="O632" i="26"/>
  <c r="M25" i="26"/>
  <c r="O24" i="26"/>
  <c r="M34" i="26"/>
  <c r="O33" i="26"/>
  <c r="M687" i="26"/>
  <c r="O686" i="26"/>
  <c r="N7" i="32"/>
  <c r="N9" i="32"/>
  <c r="M70" i="26"/>
  <c r="O69" i="26"/>
  <c r="M657" i="26"/>
  <c r="O656" i="26"/>
  <c r="M88" i="26"/>
  <c r="O87" i="26"/>
  <c r="M651" i="26"/>
  <c r="O650" i="26"/>
  <c r="N27" i="32"/>
  <c r="N11" i="32"/>
  <c r="M52" i="26"/>
  <c r="O51" i="26"/>
  <c r="M612" i="26"/>
  <c r="O611" i="26"/>
  <c r="N23" i="32"/>
  <c r="M699" i="26"/>
  <c r="O698" i="26"/>
  <c r="M663" i="26"/>
  <c r="O662" i="26"/>
  <c r="M43" i="26"/>
  <c r="O42" i="26"/>
  <c r="N13" i="32"/>
  <c r="M669" i="26"/>
  <c r="O668" i="26"/>
  <c r="N129" i="32" l="1"/>
  <c r="L14" i="32"/>
  <c r="O43" i="26"/>
  <c r="L145" i="32"/>
  <c r="O699" i="26"/>
  <c r="L127" i="32"/>
  <c r="O612" i="26"/>
  <c r="L138" i="32"/>
  <c r="O657" i="26"/>
  <c r="L8" i="32"/>
  <c r="L143" i="32"/>
  <c r="O687" i="26"/>
  <c r="L10" i="32"/>
  <c r="O25" i="26"/>
  <c r="L26" i="32"/>
  <c r="O97" i="26"/>
  <c r="L142" i="32"/>
  <c r="O681" i="26"/>
  <c r="L22" i="32"/>
  <c r="O79" i="26"/>
  <c r="L136" i="32"/>
  <c r="O645" i="26"/>
  <c r="L6" i="32"/>
  <c r="O7" i="26"/>
  <c r="L144" i="32"/>
  <c r="O693" i="26"/>
  <c r="L137" i="32"/>
  <c r="O651" i="26"/>
  <c r="L140" i="32"/>
  <c r="O669" i="26"/>
  <c r="L139" i="32"/>
  <c r="O663" i="26"/>
  <c r="L16" i="32"/>
  <c r="O52" i="26"/>
  <c r="L24" i="32"/>
  <c r="O88" i="26"/>
  <c r="L20" i="32"/>
  <c r="O70" i="26"/>
  <c r="L12" i="32"/>
  <c r="O34" i="26"/>
  <c r="L134" i="32"/>
  <c r="O633" i="26"/>
  <c r="L141" i="32"/>
  <c r="O675" i="26"/>
  <c r="L18" i="32"/>
  <c r="O61" i="26"/>
  <c r="L135" i="32"/>
  <c r="O639" i="26"/>
  <c r="N18" i="32" l="1"/>
  <c r="N134" i="32"/>
  <c r="N20" i="32"/>
  <c r="N16" i="32"/>
  <c r="N140" i="32"/>
  <c r="N144" i="32"/>
  <c r="N136" i="32"/>
  <c r="N142" i="32"/>
  <c r="N10" i="32"/>
  <c r="N8" i="32"/>
  <c r="N127" i="32"/>
  <c r="N14" i="32"/>
  <c r="N135" i="32"/>
  <c r="N141" i="32"/>
  <c r="N12" i="32"/>
  <c r="N24" i="32"/>
  <c r="N139" i="32"/>
  <c r="N137" i="32"/>
  <c r="N6" i="32"/>
  <c r="N22" i="32"/>
  <c r="N26" i="32"/>
  <c r="N143" i="32"/>
  <c r="N138" i="32"/>
  <c r="N145" i="32"/>
  <c r="J52" i="38" l="1"/>
  <c r="J47" i="38"/>
  <c r="J50" i="38" s="1"/>
  <c r="J94" i="38" l="1"/>
  <c r="J82" i="38"/>
  <c r="J56" i="38"/>
  <c r="N52" i="38"/>
  <c r="J551" i="26"/>
  <c r="J239" i="26"/>
  <c r="J257" i="26"/>
  <c r="J248" i="26"/>
  <c r="J338" i="26"/>
  <c r="J329" i="26"/>
  <c r="J185" i="26"/>
  <c r="J560" i="26"/>
  <c r="J320" i="26"/>
  <c r="J230" i="26"/>
  <c r="K49" i="38"/>
  <c r="J302" i="26"/>
  <c r="J266" i="26"/>
  <c r="J194" i="26"/>
  <c r="J221" i="26"/>
  <c r="J293" i="26"/>
  <c r="J311" i="26"/>
  <c r="J212" i="26"/>
  <c r="J542" i="26"/>
  <c r="J533" i="26"/>
  <c r="J203" i="26"/>
  <c r="J284" i="26"/>
  <c r="J275" i="26"/>
  <c r="F210" i="38"/>
  <c r="J210" i="38" s="1"/>
  <c r="N47" i="38"/>
  <c r="N82" i="38" l="1"/>
  <c r="J86" i="38"/>
  <c r="N94" i="38"/>
  <c r="J98" i="38"/>
  <c r="J88" i="38"/>
  <c r="J401" i="26"/>
  <c r="K203" i="26"/>
  <c r="K212" i="26"/>
  <c r="K194" i="26"/>
  <c r="K230" i="26"/>
  <c r="K185" i="26"/>
  <c r="K257" i="26"/>
  <c r="J722" i="26"/>
  <c r="J746" i="26"/>
  <c r="J782" i="26"/>
  <c r="J728" i="26"/>
  <c r="J806" i="26"/>
  <c r="J860" i="26"/>
  <c r="J770" i="26"/>
  <c r="J734" i="26"/>
  <c r="K55" i="38"/>
  <c r="J788" i="26"/>
  <c r="J710" i="26"/>
  <c r="J794" i="26"/>
  <c r="J824" i="26"/>
  <c r="J866" i="26"/>
  <c r="J740" i="26"/>
  <c r="J758" i="26"/>
  <c r="J764" i="26"/>
  <c r="J800" i="26"/>
  <c r="J716" i="26"/>
  <c r="J752" i="26"/>
  <c r="J704" i="26"/>
  <c r="J776" i="26"/>
  <c r="J830" i="26"/>
  <c r="J854" i="26"/>
  <c r="J848" i="26"/>
  <c r="J812" i="26"/>
  <c r="J818" i="26"/>
  <c r="M49" i="38"/>
  <c r="L49" i="38"/>
  <c r="K221" i="26"/>
  <c r="K248" i="26"/>
  <c r="K275" i="26"/>
  <c r="K542" i="26"/>
  <c r="K293" i="26"/>
  <c r="K302" i="26"/>
  <c r="K320" i="26"/>
  <c r="K338" i="26"/>
  <c r="K551" i="26"/>
  <c r="N210" i="38"/>
  <c r="J213" i="38"/>
  <c r="K284" i="26"/>
  <c r="K560" i="26"/>
  <c r="K533" i="26"/>
  <c r="K311" i="26"/>
  <c r="K266" i="26"/>
  <c r="K329" i="26"/>
  <c r="K239" i="26"/>
  <c r="J902" i="26" l="1"/>
  <c r="K902" i="26" s="1"/>
  <c r="J920" i="26"/>
  <c r="J911" i="26"/>
  <c r="J92" i="38"/>
  <c r="J410" i="26" s="1"/>
  <c r="K410" i="26" s="1"/>
  <c r="J150" i="26"/>
  <c r="K150" i="26" s="1"/>
  <c r="J141" i="26"/>
  <c r="K141" i="26" s="1"/>
  <c r="J168" i="26"/>
  <c r="K168" i="26" s="1"/>
  <c r="N88" i="38"/>
  <c r="K85" i="38"/>
  <c r="L85" i="38" s="1"/>
  <c r="J159" i="26"/>
  <c r="K159" i="26" s="1"/>
  <c r="J596" i="26"/>
  <c r="K596" i="26" s="1"/>
  <c r="J392" i="26"/>
  <c r="K392" i="26" s="1"/>
  <c r="K97" i="38"/>
  <c r="M97" i="38" s="1"/>
  <c r="K330" i="26"/>
  <c r="K534" i="26"/>
  <c r="K401" i="26"/>
  <c r="K285" i="26"/>
  <c r="K552" i="26"/>
  <c r="K294" i="26"/>
  <c r="K276" i="26"/>
  <c r="K222" i="26"/>
  <c r="K854" i="26"/>
  <c r="K752" i="26"/>
  <c r="K764" i="26"/>
  <c r="K824" i="26"/>
  <c r="M55" i="38"/>
  <c r="L55" i="38"/>
  <c r="K806" i="26"/>
  <c r="K722" i="26"/>
  <c r="K186" i="26"/>
  <c r="K561" i="26"/>
  <c r="K303" i="26"/>
  <c r="K543" i="26"/>
  <c r="N49" i="38"/>
  <c r="L50" i="38"/>
  <c r="K848" i="26"/>
  <c r="K704" i="26"/>
  <c r="K800" i="26"/>
  <c r="K866" i="26"/>
  <c r="K788" i="26"/>
  <c r="K860" i="26"/>
  <c r="K746" i="26"/>
  <c r="K195" i="26"/>
  <c r="K204" i="26"/>
  <c r="K240" i="26"/>
  <c r="K212" i="38"/>
  <c r="J890" i="26"/>
  <c r="K339" i="26"/>
  <c r="K249" i="26"/>
  <c r="K812" i="26"/>
  <c r="K776" i="26"/>
  <c r="K740" i="26"/>
  <c r="K710" i="26"/>
  <c r="K770" i="26"/>
  <c r="K782" i="26"/>
  <c r="K213" i="26"/>
  <c r="K312" i="26"/>
  <c r="K267" i="26"/>
  <c r="K321" i="26"/>
  <c r="K818" i="26"/>
  <c r="K830" i="26"/>
  <c r="K716" i="26"/>
  <c r="K758" i="26"/>
  <c r="K794" i="26"/>
  <c r="K734" i="26"/>
  <c r="K728" i="26"/>
  <c r="K258" i="26"/>
  <c r="K231" i="26"/>
  <c r="J605" i="26" l="1"/>
  <c r="K605" i="26" s="1"/>
  <c r="J937" i="26"/>
  <c r="K911" i="26"/>
  <c r="K920" i="26"/>
  <c r="K91" i="38"/>
  <c r="L91" i="38" s="1"/>
  <c r="N91" i="38" s="1"/>
  <c r="K909" i="26"/>
  <c r="L97" i="38"/>
  <c r="L98" i="38" s="1"/>
  <c r="M85" i="38"/>
  <c r="K759" i="26"/>
  <c r="K831" i="26"/>
  <c r="K606" i="26"/>
  <c r="K148" i="26"/>
  <c r="K777" i="26"/>
  <c r="K411" i="26"/>
  <c r="J75" i="32"/>
  <c r="K789" i="26"/>
  <c r="K801" i="26"/>
  <c r="L92" i="38"/>
  <c r="L937" i="26" s="1"/>
  <c r="M937" i="26" s="1"/>
  <c r="M938" i="26" s="1"/>
  <c r="L186" i="32" s="1"/>
  <c r="J67" i="32"/>
  <c r="K169" i="26"/>
  <c r="J115" i="32"/>
  <c r="K408" i="26"/>
  <c r="J69" i="32"/>
  <c r="K741" i="26"/>
  <c r="K813" i="26"/>
  <c r="J55" i="32"/>
  <c r="L212" i="38"/>
  <c r="M212" i="38"/>
  <c r="N85" i="38"/>
  <c r="L86" i="38"/>
  <c r="J45" i="32"/>
  <c r="K747" i="26"/>
  <c r="K849" i="26"/>
  <c r="K166" i="26"/>
  <c r="J41" i="32"/>
  <c r="K807" i="26"/>
  <c r="K825" i="26"/>
  <c r="K753" i="26"/>
  <c r="J61" i="32"/>
  <c r="J111" i="32"/>
  <c r="J57" i="32"/>
  <c r="J51" i="32"/>
  <c r="K729" i="26"/>
  <c r="K795" i="26"/>
  <c r="K717" i="26"/>
  <c r="K819" i="26"/>
  <c r="J71" i="32"/>
  <c r="J59" i="32"/>
  <c r="J47" i="32"/>
  <c r="K771" i="26"/>
  <c r="K890" i="26"/>
  <c r="K867" i="26"/>
  <c r="J117" i="32"/>
  <c r="K765" i="26"/>
  <c r="J49" i="32"/>
  <c r="J63" i="32"/>
  <c r="K735" i="26"/>
  <c r="K783" i="26"/>
  <c r="K711" i="26"/>
  <c r="K603" i="26"/>
  <c r="J53" i="32"/>
  <c r="J43" i="32"/>
  <c r="K861" i="26"/>
  <c r="K705" i="26"/>
  <c r="L533" i="26"/>
  <c r="L212" i="26"/>
  <c r="L221" i="26"/>
  <c r="L239" i="26"/>
  <c r="L248" i="26"/>
  <c r="L266" i="26"/>
  <c r="L542" i="26"/>
  <c r="L293" i="26"/>
  <c r="L560" i="26"/>
  <c r="L320" i="26"/>
  <c r="L275" i="26"/>
  <c r="L284" i="26"/>
  <c r="L551" i="26"/>
  <c r="L311" i="26"/>
  <c r="L329" i="26"/>
  <c r="L338" i="26"/>
  <c r="L194" i="26"/>
  <c r="L203" i="26"/>
  <c r="L302" i="26"/>
  <c r="L230" i="26"/>
  <c r="L257" i="26"/>
  <c r="L185" i="26"/>
  <c r="N50" i="38"/>
  <c r="J113" i="32"/>
  <c r="K157" i="26"/>
  <c r="K723" i="26"/>
  <c r="N55" i="38"/>
  <c r="L56" i="38"/>
  <c r="L854" i="26" s="1"/>
  <c r="K855" i="26"/>
  <c r="J65" i="32"/>
  <c r="K399" i="26"/>
  <c r="J73" i="32"/>
  <c r="J182" i="32" l="1"/>
  <c r="K926" i="26"/>
  <c r="L920" i="26"/>
  <c r="L911" i="26"/>
  <c r="L902" i="26"/>
  <c r="M902" i="26" s="1"/>
  <c r="M91" i="38"/>
  <c r="K918" i="26"/>
  <c r="N937" i="26"/>
  <c r="K937" i="26"/>
  <c r="N97" i="38"/>
  <c r="M854" i="26"/>
  <c r="N854" i="26"/>
  <c r="M230" i="26"/>
  <c r="N230" i="26"/>
  <c r="M194" i="26"/>
  <c r="N194" i="26"/>
  <c r="M551" i="26"/>
  <c r="N551" i="26"/>
  <c r="M560" i="26"/>
  <c r="N560" i="26"/>
  <c r="M248" i="26"/>
  <c r="N248" i="26"/>
  <c r="M533" i="26"/>
  <c r="N533" i="26"/>
  <c r="J156" i="32"/>
  <c r="J157" i="32"/>
  <c r="J161" i="32"/>
  <c r="J153" i="32"/>
  <c r="N212" i="38"/>
  <c r="L213" i="38"/>
  <c r="J88" i="32"/>
  <c r="J39" i="32"/>
  <c r="J158" i="32"/>
  <c r="J126" i="32"/>
  <c r="J155" i="32"/>
  <c r="L818" i="26"/>
  <c r="L722" i="26"/>
  <c r="L776" i="26"/>
  <c r="L860" i="26"/>
  <c r="L758" i="26"/>
  <c r="L824" i="26"/>
  <c r="L866" i="26"/>
  <c r="L806" i="26"/>
  <c r="L830" i="26"/>
  <c r="L812" i="26"/>
  <c r="L800" i="26"/>
  <c r="L794" i="26"/>
  <c r="L710" i="26"/>
  <c r="L788" i="26"/>
  <c r="L716" i="26"/>
  <c r="L770" i="26"/>
  <c r="L848" i="26"/>
  <c r="L728" i="26"/>
  <c r="L782" i="26"/>
  <c r="L764" i="26"/>
  <c r="L752" i="26"/>
  <c r="L746" i="26"/>
  <c r="L734" i="26"/>
  <c r="L704" i="26"/>
  <c r="L740" i="26"/>
  <c r="N56" i="38"/>
  <c r="M257" i="26"/>
  <c r="N257" i="26"/>
  <c r="M203" i="26"/>
  <c r="N203" i="26"/>
  <c r="M311" i="26"/>
  <c r="N311" i="26"/>
  <c r="M320" i="26"/>
  <c r="N320" i="26"/>
  <c r="M266" i="26"/>
  <c r="N266" i="26"/>
  <c r="M212" i="26"/>
  <c r="N212" i="26"/>
  <c r="J172" i="32"/>
  <c r="J147" i="32"/>
  <c r="N98" i="38"/>
  <c r="J173" i="32"/>
  <c r="J165" i="32"/>
  <c r="J166" i="32"/>
  <c r="J38" i="32"/>
  <c r="J164" i="32"/>
  <c r="L605" i="26"/>
  <c r="L410" i="26"/>
  <c r="L168" i="26"/>
  <c r="N92" i="38"/>
  <c r="J160" i="32"/>
  <c r="J171" i="32"/>
  <c r="M185" i="26"/>
  <c r="N185" i="26"/>
  <c r="M329" i="26"/>
  <c r="N329" i="26"/>
  <c r="M275" i="26"/>
  <c r="N275" i="26"/>
  <c r="M542" i="26"/>
  <c r="N542" i="26"/>
  <c r="M221" i="26"/>
  <c r="N221" i="26"/>
  <c r="J151" i="32"/>
  <c r="K891" i="26"/>
  <c r="J148" i="32"/>
  <c r="J150" i="32"/>
  <c r="J154" i="32"/>
  <c r="J170" i="32"/>
  <c r="J162" i="32"/>
  <c r="J167" i="32"/>
  <c r="J87" i="32"/>
  <c r="J149" i="32"/>
  <c r="J37" i="32"/>
  <c r="M302" i="26"/>
  <c r="N302" i="26"/>
  <c r="M338" i="26"/>
  <c r="N338" i="26"/>
  <c r="M284" i="26"/>
  <c r="N284" i="26"/>
  <c r="M293" i="26"/>
  <c r="N293" i="26"/>
  <c r="M239" i="26"/>
  <c r="N239" i="26"/>
  <c r="J146" i="32"/>
  <c r="J125" i="32"/>
  <c r="J159" i="32"/>
  <c r="J163" i="32"/>
  <c r="L159" i="26"/>
  <c r="L392" i="26"/>
  <c r="L596" i="26"/>
  <c r="L150" i="26"/>
  <c r="L401" i="26"/>
  <c r="L141" i="26"/>
  <c r="N86" i="38"/>
  <c r="J152" i="32"/>
  <c r="J89" i="32"/>
  <c r="J36" i="32"/>
  <c r="M909" i="26" l="1"/>
  <c r="O902" i="26"/>
  <c r="M911" i="26"/>
  <c r="N911" i="26"/>
  <c r="M920" i="26"/>
  <c r="N920" i="26"/>
  <c r="K938" i="26"/>
  <c r="O937" i="26"/>
  <c r="J184" i="32"/>
  <c r="J183" i="32"/>
  <c r="M855" i="26"/>
  <c r="O854" i="26"/>
  <c r="M401" i="26"/>
  <c r="N401" i="26"/>
  <c r="M159" i="26"/>
  <c r="N159" i="26"/>
  <c r="M240" i="26"/>
  <c r="O239" i="26"/>
  <c r="M285" i="26"/>
  <c r="O284" i="26"/>
  <c r="M303" i="26"/>
  <c r="O302" i="26"/>
  <c r="M222" i="26"/>
  <c r="O221" i="26"/>
  <c r="M276" i="26"/>
  <c r="O275" i="26"/>
  <c r="M605" i="26"/>
  <c r="N605" i="26"/>
  <c r="M213" i="26"/>
  <c r="O212" i="26"/>
  <c r="M321" i="26"/>
  <c r="O320" i="26"/>
  <c r="M204" i="26"/>
  <c r="O203" i="26"/>
  <c r="M740" i="26"/>
  <c r="N740" i="26"/>
  <c r="M752" i="26"/>
  <c r="N752" i="26"/>
  <c r="M848" i="26"/>
  <c r="N848" i="26"/>
  <c r="M710" i="26"/>
  <c r="N710" i="26"/>
  <c r="M830" i="26"/>
  <c r="N830" i="26"/>
  <c r="M758" i="26"/>
  <c r="N758" i="26"/>
  <c r="M818" i="26"/>
  <c r="N818" i="26"/>
  <c r="M249" i="26"/>
  <c r="O248" i="26"/>
  <c r="M552" i="26"/>
  <c r="O551" i="26"/>
  <c r="M231" i="26"/>
  <c r="O230" i="26"/>
  <c r="M141" i="26"/>
  <c r="N141" i="26"/>
  <c r="M392" i="26"/>
  <c r="N392" i="26"/>
  <c r="M410" i="26"/>
  <c r="N410" i="26"/>
  <c r="M746" i="26"/>
  <c r="N746" i="26"/>
  <c r="M728" i="26"/>
  <c r="N728" i="26"/>
  <c r="M788" i="26"/>
  <c r="N788" i="26"/>
  <c r="M812" i="26"/>
  <c r="N812" i="26"/>
  <c r="M824" i="26"/>
  <c r="N824" i="26"/>
  <c r="M722" i="26"/>
  <c r="N722" i="26"/>
  <c r="M294" i="26"/>
  <c r="O293" i="26"/>
  <c r="M339" i="26"/>
  <c r="O338" i="26"/>
  <c r="M543" i="26"/>
  <c r="O542" i="26"/>
  <c r="M330" i="26"/>
  <c r="O329" i="26"/>
  <c r="M186" i="26"/>
  <c r="O185" i="26"/>
  <c r="M168" i="26"/>
  <c r="N168" i="26"/>
  <c r="M267" i="26"/>
  <c r="O266" i="26"/>
  <c r="M312" i="26"/>
  <c r="O311" i="26"/>
  <c r="M258" i="26"/>
  <c r="O257" i="26"/>
  <c r="M734" i="26"/>
  <c r="N734" i="26"/>
  <c r="M782" i="26"/>
  <c r="N782" i="26"/>
  <c r="M716" i="26"/>
  <c r="N716" i="26"/>
  <c r="M800" i="26"/>
  <c r="N800" i="26"/>
  <c r="M866" i="26"/>
  <c r="N866" i="26"/>
  <c r="M776" i="26"/>
  <c r="N776" i="26"/>
  <c r="M534" i="26"/>
  <c r="O533" i="26"/>
  <c r="M561" i="26"/>
  <c r="O560" i="26"/>
  <c r="M195" i="26"/>
  <c r="O194" i="26"/>
  <c r="M596" i="26"/>
  <c r="N596" i="26"/>
  <c r="M150" i="26"/>
  <c r="N150" i="26"/>
  <c r="J178" i="32"/>
  <c r="M704" i="26"/>
  <c r="N704" i="26"/>
  <c r="M764" i="26"/>
  <c r="N764" i="26"/>
  <c r="M770" i="26"/>
  <c r="N770" i="26"/>
  <c r="M794" i="26"/>
  <c r="N794" i="26"/>
  <c r="M806" i="26"/>
  <c r="N806" i="26"/>
  <c r="M860" i="26"/>
  <c r="N860" i="26"/>
  <c r="L890" i="26"/>
  <c r="N213" i="38"/>
  <c r="J186" i="32" l="1"/>
  <c r="N186" i="32" s="1"/>
  <c r="O938" i="26"/>
  <c r="M926" i="26"/>
  <c r="O920" i="26"/>
  <c r="M918" i="26"/>
  <c r="O911" i="26"/>
  <c r="L182" i="32"/>
  <c r="N182" i="32" s="1"/>
  <c r="O909" i="26"/>
  <c r="L171" i="32"/>
  <c r="O855" i="26"/>
  <c r="L117" i="32"/>
  <c r="O561" i="26"/>
  <c r="M867" i="26"/>
  <c r="O866" i="26"/>
  <c r="M717" i="26"/>
  <c r="O716" i="26"/>
  <c r="M735" i="26"/>
  <c r="O734" i="26"/>
  <c r="L69" i="32"/>
  <c r="O312" i="26"/>
  <c r="L41" i="32"/>
  <c r="O186" i="26"/>
  <c r="L113" i="32"/>
  <c r="O543" i="26"/>
  <c r="L65" i="32"/>
  <c r="O294" i="26"/>
  <c r="M723" i="26"/>
  <c r="O722" i="26"/>
  <c r="M813" i="26"/>
  <c r="O812" i="26"/>
  <c r="M729" i="26"/>
  <c r="O728" i="26"/>
  <c r="M148" i="26"/>
  <c r="O141" i="26"/>
  <c r="L51" i="32"/>
  <c r="O231" i="26"/>
  <c r="L55" i="32"/>
  <c r="O249" i="26"/>
  <c r="M759" i="26"/>
  <c r="O758" i="26"/>
  <c r="M711" i="26"/>
  <c r="O710" i="26"/>
  <c r="M753" i="26"/>
  <c r="O752" i="26"/>
  <c r="L45" i="32"/>
  <c r="O204" i="26"/>
  <c r="L47" i="32"/>
  <c r="O213" i="26"/>
  <c r="L61" i="32"/>
  <c r="O276" i="26"/>
  <c r="L63" i="32"/>
  <c r="O285" i="26"/>
  <c r="M166" i="26"/>
  <c r="O159" i="26"/>
  <c r="M890" i="26"/>
  <c r="N890" i="26"/>
  <c r="M807" i="26"/>
  <c r="L163" i="32" s="1"/>
  <c r="N163" i="32" s="1"/>
  <c r="O806" i="26"/>
  <c r="M771" i="26"/>
  <c r="O770" i="26"/>
  <c r="M705" i="26"/>
  <c r="O704" i="26"/>
  <c r="M157" i="26"/>
  <c r="O150" i="26"/>
  <c r="M603" i="26"/>
  <c r="O596" i="26"/>
  <c r="L43" i="32"/>
  <c r="O195" i="26"/>
  <c r="L111" i="32"/>
  <c r="O534" i="26"/>
  <c r="M777" i="26"/>
  <c r="O776" i="26"/>
  <c r="M801" i="26"/>
  <c r="O800" i="26"/>
  <c r="M783" i="26"/>
  <c r="O782" i="26"/>
  <c r="L57" i="32"/>
  <c r="O258" i="26"/>
  <c r="L59" i="32"/>
  <c r="O267" i="26"/>
  <c r="M169" i="26"/>
  <c r="O168" i="26"/>
  <c r="L73" i="32"/>
  <c r="O330" i="26"/>
  <c r="L75" i="32"/>
  <c r="O339" i="26"/>
  <c r="M825" i="26"/>
  <c r="O824" i="26"/>
  <c r="M789" i="26"/>
  <c r="O788" i="26"/>
  <c r="M747" i="26"/>
  <c r="O746" i="26"/>
  <c r="M411" i="26"/>
  <c r="O410" i="26"/>
  <c r="M399" i="26"/>
  <c r="O392" i="26"/>
  <c r="L115" i="32"/>
  <c r="O552" i="26"/>
  <c r="M819" i="26"/>
  <c r="O818" i="26"/>
  <c r="M831" i="26"/>
  <c r="O830" i="26"/>
  <c r="M849" i="26"/>
  <c r="O848" i="26"/>
  <c r="M741" i="26"/>
  <c r="O740" i="26"/>
  <c r="L71" i="32"/>
  <c r="O321" i="26"/>
  <c r="M606" i="26"/>
  <c r="O605" i="26"/>
  <c r="L49" i="32"/>
  <c r="O222" i="26"/>
  <c r="L67" i="32"/>
  <c r="O303" i="26"/>
  <c r="L53" i="32"/>
  <c r="O240" i="26"/>
  <c r="M408" i="26"/>
  <c r="O401" i="26"/>
  <c r="M861" i="26"/>
  <c r="O860" i="26"/>
  <c r="M795" i="26"/>
  <c r="O794" i="26"/>
  <c r="M765" i="26"/>
  <c r="O764" i="26"/>
  <c r="L183" i="32" l="1"/>
  <c r="N183" i="32" s="1"/>
  <c r="O918" i="26"/>
  <c r="L184" i="32"/>
  <c r="N184" i="32" s="1"/>
  <c r="O926" i="26"/>
  <c r="N171" i="32"/>
  <c r="N63" i="32"/>
  <c r="N45" i="32"/>
  <c r="L147" i="32"/>
  <c r="O711" i="26"/>
  <c r="N55" i="32"/>
  <c r="L36" i="32"/>
  <c r="O148" i="26"/>
  <c r="L150" i="32"/>
  <c r="O729" i="26"/>
  <c r="L149" i="32"/>
  <c r="O723" i="26"/>
  <c r="N113" i="32"/>
  <c r="L151" i="32"/>
  <c r="O735" i="26"/>
  <c r="L173" i="32"/>
  <c r="O867" i="26"/>
  <c r="L156" i="32"/>
  <c r="O765" i="26"/>
  <c r="L172" i="32"/>
  <c r="O861" i="26"/>
  <c r="L88" i="32"/>
  <c r="O408" i="26"/>
  <c r="N67" i="32"/>
  <c r="N71" i="32"/>
  <c r="L170" i="32"/>
  <c r="O849" i="26"/>
  <c r="L165" i="32"/>
  <c r="O819" i="26"/>
  <c r="L87" i="32"/>
  <c r="O399" i="26"/>
  <c r="L160" i="32"/>
  <c r="O789" i="26"/>
  <c r="N73" i="32"/>
  <c r="N57" i="32"/>
  <c r="L162" i="32"/>
  <c r="O801" i="26"/>
  <c r="N111" i="32"/>
  <c r="L37" i="32"/>
  <c r="O157" i="26"/>
  <c r="L146" i="32"/>
  <c r="O705" i="26"/>
  <c r="O807" i="26"/>
  <c r="L38" i="32"/>
  <c r="O166" i="26"/>
  <c r="N61" i="32"/>
  <c r="N47" i="32"/>
  <c r="L154" i="32"/>
  <c r="O753" i="26"/>
  <c r="L155" i="32"/>
  <c r="O759" i="26"/>
  <c r="N51" i="32"/>
  <c r="L164" i="32"/>
  <c r="O813" i="26"/>
  <c r="N65" i="32"/>
  <c r="N41" i="32"/>
  <c r="N69" i="32"/>
  <c r="L148" i="32"/>
  <c r="O717" i="26"/>
  <c r="N117" i="32"/>
  <c r="L161" i="32"/>
  <c r="O795" i="26"/>
  <c r="N53" i="32"/>
  <c r="N49" i="32"/>
  <c r="L126" i="32"/>
  <c r="O606" i="26"/>
  <c r="L152" i="32"/>
  <c r="O741" i="26"/>
  <c r="L167" i="32"/>
  <c r="O831" i="26"/>
  <c r="N115" i="32"/>
  <c r="L89" i="32"/>
  <c r="O411" i="26"/>
  <c r="L153" i="32"/>
  <c r="O747" i="26"/>
  <c r="L166" i="32"/>
  <c r="O825" i="26"/>
  <c r="N75" i="32"/>
  <c r="L39" i="32"/>
  <c r="O169" i="26"/>
  <c r="N59" i="32"/>
  <c r="L159" i="32"/>
  <c r="O783" i="26"/>
  <c r="L158" i="32"/>
  <c r="O777" i="26"/>
  <c r="N43" i="32"/>
  <c r="L125" i="32"/>
  <c r="O603" i="26"/>
  <c r="L157" i="32"/>
  <c r="O771" i="26"/>
  <c r="M891" i="26"/>
  <c r="O890" i="26"/>
  <c r="N159" i="32" l="1"/>
  <c r="N39" i="32"/>
  <c r="N166" i="32"/>
  <c r="N89" i="32"/>
  <c r="N167" i="32"/>
  <c r="N161" i="32"/>
  <c r="N155" i="32"/>
  <c r="N38" i="32"/>
  <c r="N146" i="32"/>
  <c r="N165" i="32"/>
  <c r="N88" i="32"/>
  <c r="N156" i="32"/>
  <c r="N151" i="32"/>
  <c r="N150" i="32"/>
  <c r="L178" i="32"/>
  <c r="O891" i="26"/>
  <c r="N157" i="32"/>
  <c r="N153" i="32"/>
  <c r="N152" i="32"/>
  <c r="N126" i="32"/>
  <c r="N148" i="32"/>
  <c r="N164" i="32"/>
  <c r="N154" i="32"/>
  <c r="N37" i="32"/>
  <c r="N162" i="32"/>
  <c r="N160" i="32"/>
  <c r="N87" i="32"/>
  <c r="N170" i="32"/>
  <c r="N172" i="32"/>
  <c r="N173" i="32"/>
  <c r="N149" i="32"/>
  <c r="N36" i="32"/>
  <c r="N147" i="32"/>
  <c r="N125" i="32"/>
  <c r="N158" i="32"/>
  <c r="N178" i="32" l="1"/>
  <c r="G11" i="57" l="1"/>
  <c r="N248" i="38" l="1"/>
  <c r="N249" i="38" s="1"/>
  <c r="H249" i="38"/>
  <c r="H873" i="26" s="1"/>
  <c r="H877" i="26" l="1"/>
  <c r="I877" i="26" s="1"/>
  <c r="I878" i="26" s="1"/>
  <c r="H175" i="32" s="1"/>
  <c r="I873" i="26"/>
  <c r="N873" i="26"/>
  <c r="H881" i="26"/>
  <c r="M248" i="38"/>
  <c r="H886" i="26"/>
  <c r="N877" i="26" l="1"/>
  <c r="O877" i="26"/>
  <c r="O878" i="26" s="1"/>
  <c r="N175" i="32"/>
  <c r="N886" i="26"/>
  <c r="I886" i="26"/>
  <c r="O873" i="26"/>
  <c r="O874" i="26" s="1"/>
  <c r="I874" i="26"/>
  <c r="H174" i="32" s="1"/>
  <c r="N881" i="26"/>
  <c r="I881" i="26"/>
  <c r="N174" i="32" l="1"/>
  <c r="I883" i="26"/>
  <c r="H176" i="32" s="1"/>
  <c r="O881" i="26"/>
  <c r="O883" i="26" s="1"/>
  <c r="I888" i="26"/>
  <c r="H177" i="32" s="1"/>
  <c r="O886" i="26"/>
  <c r="O888" i="26" s="1"/>
  <c r="N177" i="32" l="1"/>
  <c r="N176" i="32"/>
  <c r="M10" i="32"/>
  <c r="K10" i="32"/>
  <c r="M56" i="32"/>
  <c r="K56" i="32"/>
  <c r="M148" i="32"/>
  <c r="K148" i="32"/>
  <c r="K28" i="32"/>
  <c r="M28" i="32"/>
  <c r="K160" i="32"/>
  <c r="M160" i="32"/>
  <c r="M11" i="32"/>
  <c r="K11" i="32"/>
  <c r="K93" i="32"/>
  <c r="M93" i="32"/>
  <c r="K43" i="32"/>
  <c r="M43" i="32"/>
  <c r="K103" i="32"/>
  <c r="M103" i="32"/>
  <c r="K131" i="32"/>
  <c r="M131" i="32"/>
  <c r="K31" i="32"/>
  <c r="M31" i="32"/>
  <c r="M132" i="32"/>
  <c r="K132" i="32"/>
  <c r="K38" i="32"/>
  <c r="M38" i="32"/>
  <c r="K151" i="32"/>
  <c r="M151" i="32"/>
  <c r="K174" i="32"/>
  <c r="M174" i="32"/>
  <c r="M147" i="32"/>
  <c r="K147" i="32"/>
  <c r="K67" i="32"/>
  <c r="M67" i="32"/>
  <c r="K69" i="32"/>
  <c r="M69" i="32"/>
  <c r="K100" i="32"/>
  <c r="M100" i="32"/>
  <c r="M113" i="32"/>
  <c r="K113" i="32"/>
  <c r="M144" i="32"/>
  <c r="K144" i="32"/>
  <c r="M41" i="32"/>
  <c r="K41" i="32"/>
  <c r="M175" i="32"/>
  <c r="K175" i="32"/>
  <c r="M58" i="32"/>
  <c r="K58" i="32"/>
  <c r="K60" i="32"/>
  <c r="M60" i="32"/>
  <c r="M173" i="32"/>
  <c r="K173" i="32"/>
  <c r="K26" i="32"/>
  <c r="M26" i="32"/>
  <c r="M45" i="32"/>
  <c r="K45" i="32"/>
  <c r="M46" i="32"/>
  <c r="K46" i="32"/>
  <c r="K108" i="32"/>
  <c r="M108" i="32"/>
  <c r="M30" i="32"/>
  <c r="I30" i="32"/>
  <c r="K30" i="32"/>
  <c r="K49" i="32"/>
  <c r="M49" i="32"/>
  <c r="M145" i="32"/>
  <c r="K145" i="32"/>
  <c r="K146" i="32"/>
  <c r="M146" i="32"/>
  <c r="M112" i="32"/>
  <c r="K112" i="32"/>
  <c r="K64" i="32"/>
  <c r="M64" i="32"/>
  <c r="K150" i="32"/>
  <c r="M150" i="32"/>
  <c r="K91" i="32"/>
  <c r="M91" i="32"/>
  <c r="M140" i="32"/>
  <c r="K140" i="32"/>
  <c r="K39" i="32"/>
  <c r="M39" i="32"/>
  <c r="M163" i="32"/>
  <c r="K163" i="32"/>
  <c r="K42" i="32"/>
  <c r="M42" i="32"/>
  <c r="K104" i="32"/>
  <c r="M104" i="32"/>
  <c r="K65" i="32"/>
  <c r="M65" i="32"/>
  <c r="M149" i="32"/>
  <c r="K149" i="32"/>
  <c r="M32" i="32"/>
  <c r="K32" i="32"/>
  <c r="K70" i="32"/>
  <c r="M70" i="32"/>
  <c r="M137" i="32"/>
  <c r="K137" i="32"/>
  <c r="K138" i="32"/>
  <c r="M138" i="32"/>
  <c r="K117" i="32"/>
  <c r="M117" i="32"/>
  <c r="I69" i="32"/>
  <c r="I38" i="32"/>
  <c r="O38" i="32" s="1"/>
  <c r="I43" i="32"/>
  <c r="K185" i="32"/>
  <c r="M185" i="32"/>
  <c r="M123" i="32"/>
  <c r="K123" i="32"/>
  <c r="K143" i="32"/>
  <c r="M143" i="32"/>
  <c r="M128" i="32"/>
  <c r="K128" i="32"/>
  <c r="M86" i="32"/>
  <c r="K86" i="32"/>
  <c r="G90" i="59"/>
  <c r="I90" i="59" s="1"/>
  <c r="M29" i="32"/>
  <c r="K29" i="32"/>
  <c r="G24" i="59"/>
  <c r="I24" i="59" s="1"/>
  <c r="M44" i="32"/>
  <c r="K44" i="32"/>
  <c r="K159" i="32"/>
  <c r="M159" i="32"/>
  <c r="I132" i="32"/>
  <c r="O132" i="32" s="1"/>
  <c r="M153" i="32"/>
  <c r="K153" i="32"/>
  <c r="K171" i="32"/>
  <c r="M171" i="32"/>
  <c r="I174" i="32"/>
  <c r="M72" i="32"/>
  <c r="K72" i="32"/>
  <c r="K120" i="32"/>
  <c r="M120" i="32"/>
  <c r="M134" i="32"/>
  <c r="K134" i="32"/>
  <c r="I113" i="32"/>
  <c r="K80" i="32"/>
  <c r="M80" i="32"/>
  <c r="I175" i="32"/>
  <c r="K61" i="32"/>
  <c r="M61" i="32"/>
  <c r="I61" i="32"/>
  <c r="K186" i="32"/>
  <c r="M186" i="32"/>
  <c r="K119" i="32"/>
  <c r="M119" i="32"/>
  <c r="I45" i="32"/>
  <c r="K52" i="32"/>
  <c r="M52" i="32"/>
  <c r="G7" i="59"/>
  <c r="I7" i="59" s="1"/>
  <c r="K9" i="32"/>
  <c r="M9" i="32"/>
  <c r="I49" i="32"/>
  <c r="K55" i="32"/>
  <c r="M55" i="32"/>
  <c r="G34" i="59"/>
  <c r="I34" i="59" s="1"/>
  <c r="K96" i="32"/>
  <c r="M96" i="32"/>
  <c r="I96" i="32"/>
  <c r="G23" i="59"/>
  <c r="I23" i="59" s="1"/>
  <c r="G94" i="59"/>
  <c r="I94" i="59" s="1"/>
  <c r="M164" i="32"/>
  <c r="K164" i="32"/>
  <c r="K183" i="32"/>
  <c r="M183" i="32"/>
  <c r="I183" i="32"/>
  <c r="G26" i="59"/>
  <c r="I26" i="59" s="1"/>
  <c r="K48" i="32"/>
  <c r="M48" i="32"/>
  <c r="G79" i="59"/>
  <c r="I79" i="59" s="1"/>
  <c r="G18" i="59"/>
  <c r="I18" i="59" s="1"/>
  <c r="M116" i="32"/>
  <c r="K116" i="32"/>
  <c r="G95" i="59"/>
  <c r="I95" i="59" s="1"/>
  <c r="K165" i="32"/>
  <c r="M165" i="32"/>
  <c r="I128" i="32"/>
  <c r="I64" i="32"/>
  <c r="O64" i="32" s="1"/>
  <c r="I108" i="32"/>
  <c r="I44" i="32"/>
  <c r="O44" i="32" s="1"/>
  <c r="G45" i="59"/>
  <c r="I45" i="59" s="1"/>
  <c r="G29" i="59"/>
  <c r="I29" i="59" s="1"/>
  <c r="K54" i="32"/>
  <c r="M54" i="32"/>
  <c r="I54" i="32"/>
  <c r="K87" i="32"/>
  <c r="M87" i="32"/>
  <c r="G80" i="59"/>
  <c r="I80" i="59" s="1"/>
  <c r="M102" i="32"/>
  <c r="K102" i="32"/>
  <c r="G88" i="59"/>
  <c r="I88" i="59" s="1"/>
  <c r="K158" i="32"/>
  <c r="M158" i="32"/>
  <c r="I80" i="32"/>
  <c r="G42" i="59"/>
  <c r="I42" i="59" s="1"/>
  <c r="I52" i="32"/>
  <c r="G28" i="59"/>
  <c r="I28" i="59" s="1"/>
  <c r="G69" i="59"/>
  <c r="I69" i="59" s="1"/>
  <c r="M139" i="32"/>
  <c r="K139" i="32"/>
  <c r="I150" i="32"/>
  <c r="G47" i="59"/>
  <c r="I47" i="59" s="1"/>
  <c r="K142" i="32"/>
  <c r="M142" i="32"/>
  <c r="G70" i="59"/>
  <c r="I70" i="59" s="1"/>
  <c r="I163" i="32"/>
  <c r="G93" i="59"/>
  <c r="I93" i="59" s="1"/>
  <c r="G55" i="59"/>
  <c r="I55" i="59" s="1"/>
  <c r="I65" i="32"/>
  <c r="I48" i="32"/>
  <c r="O48" i="32" s="1"/>
  <c r="M121" i="32"/>
  <c r="K121" i="32"/>
  <c r="I121" i="32"/>
  <c r="K66" i="32"/>
  <c r="M66" i="32"/>
  <c r="G37" i="59"/>
  <c r="I37" i="59" s="1"/>
  <c r="G39" i="59"/>
  <c r="I39" i="59" s="1"/>
  <c r="K74" i="32"/>
  <c r="I74" i="32"/>
  <c r="M74" i="32"/>
  <c r="I116" i="32"/>
  <c r="G58" i="59"/>
  <c r="I58" i="59" s="1"/>
  <c r="G9" i="59"/>
  <c r="I9" i="59" s="1"/>
  <c r="K13" i="32"/>
  <c r="M13" i="32"/>
  <c r="I119" i="32"/>
  <c r="O119" i="32" s="1"/>
  <c r="I55" i="32"/>
  <c r="I29" i="32"/>
  <c r="I164" i="32"/>
  <c r="I100" i="32"/>
  <c r="I91" i="32"/>
  <c r="I185" i="32"/>
  <c r="I123" i="32"/>
  <c r="I160" i="32"/>
  <c r="M83" i="32"/>
  <c r="K83" i="32"/>
  <c r="M89" i="32"/>
  <c r="G46" i="59"/>
  <c r="I46" i="59" s="1"/>
  <c r="K89" i="32"/>
  <c r="M90" i="32"/>
  <c r="I90" i="32"/>
  <c r="K90" i="32"/>
  <c r="M94" i="32"/>
  <c r="K94" i="32"/>
  <c r="I120" i="32"/>
  <c r="G60" i="59"/>
  <c r="I60" i="59" s="1"/>
  <c r="I134" i="32"/>
  <c r="G64" i="59"/>
  <c r="I64" i="59" s="1"/>
  <c r="M184" i="32"/>
  <c r="I184" i="32"/>
  <c r="K184" i="32"/>
  <c r="M182" i="32"/>
  <c r="I182" i="32"/>
  <c r="K182" i="32"/>
  <c r="K12" i="32"/>
  <c r="M12" i="32"/>
  <c r="I186" i="32"/>
  <c r="I9" i="32"/>
  <c r="M180" i="32"/>
  <c r="I180" i="32"/>
  <c r="K180" i="32"/>
  <c r="I146" i="32"/>
  <c r="G76" i="59"/>
  <c r="I76" i="59" s="1"/>
  <c r="K14" i="32"/>
  <c r="M14" i="32"/>
  <c r="I14" i="32"/>
  <c r="G27" i="59"/>
  <c r="I27" i="59" s="1"/>
  <c r="M50" i="32"/>
  <c r="I50" i="32"/>
  <c r="K50" i="32"/>
  <c r="G59" i="59"/>
  <c r="I59" i="59" s="1"/>
  <c r="K118" i="32"/>
  <c r="M118" i="32"/>
  <c r="G68" i="59"/>
  <c r="I68" i="59" s="1"/>
  <c r="K71" i="32"/>
  <c r="I71" i="32"/>
  <c r="M71" i="32"/>
  <c r="I165" i="32"/>
  <c r="I86" i="32"/>
  <c r="I13" i="32"/>
  <c r="I149" i="32"/>
  <c r="G188" i="32"/>
  <c r="M6" i="32"/>
  <c r="I28" i="32"/>
  <c r="I83" i="32"/>
  <c r="I138" i="32"/>
  <c r="I42" i="32"/>
  <c r="G78" i="59"/>
  <c r="I78" i="59" s="1"/>
  <c r="I93" i="32"/>
  <c r="G48" i="59"/>
  <c r="I48" i="59" s="1"/>
  <c r="I87" i="32"/>
  <c r="M40" i="32"/>
  <c r="K40" i="32"/>
  <c r="I153" i="32"/>
  <c r="G83" i="59"/>
  <c r="I83" i="59" s="1"/>
  <c r="I137" i="32"/>
  <c r="O137" i="32" s="1"/>
  <c r="G67" i="59"/>
  <c r="I67" i="59" s="1"/>
  <c r="K47" i="32"/>
  <c r="M47" i="32"/>
  <c r="I47" i="32"/>
  <c r="K115" i="32"/>
  <c r="I115" i="32"/>
  <c r="M115" i="32"/>
  <c r="I140" i="32"/>
  <c r="M16" i="32"/>
  <c r="K16" i="32"/>
  <c r="I16" i="32"/>
  <c r="I104" i="32"/>
  <c r="K114" i="32"/>
  <c r="M114" i="32"/>
  <c r="M157" i="32"/>
  <c r="K157" i="32"/>
  <c r="M7" i="32"/>
  <c r="K7" i="32"/>
  <c r="I70" i="32"/>
  <c r="I158" i="32"/>
  <c r="I118" i="32"/>
  <c r="I148" i="32"/>
  <c r="I139" i="32"/>
  <c r="I26" i="32"/>
  <c r="I89" i="32"/>
  <c r="I11" i="32"/>
  <c r="G8" i="59"/>
  <c r="I8" i="59" s="1"/>
  <c r="I103" i="32"/>
  <c r="G54" i="59"/>
  <c r="I54" i="59" s="1"/>
  <c r="I159" i="32"/>
  <c r="O159" i="32" s="1"/>
  <c r="G89" i="59"/>
  <c r="I89" i="59" s="1"/>
  <c r="I60" i="32"/>
  <c r="O60" i="32" s="1"/>
  <c r="G32" i="59"/>
  <c r="I32" i="59" s="1"/>
  <c r="I12" i="32"/>
  <c r="K167" i="32"/>
  <c r="M167" i="32"/>
  <c r="G25" i="59"/>
  <c r="I25" i="59" s="1"/>
  <c r="I145" i="32"/>
  <c r="G75" i="59"/>
  <c r="I75" i="59" s="1"/>
  <c r="M172" i="32"/>
  <c r="K172" i="32"/>
  <c r="I32" i="32"/>
  <c r="I131" i="32"/>
  <c r="I67" i="32"/>
  <c r="I10" i="32"/>
  <c r="I171" i="32"/>
  <c r="G101" i="59"/>
  <c r="I101" i="59" s="1"/>
  <c r="I39" i="32"/>
  <c r="G21" i="59"/>
  <c r="I21" i="59" s="1"/>
  <c r="M68" i="32"/>
  <c r="K68" i="32"/>
  <c r="K76" i="32"/>
  <c r="M76" i="32"/>
  <c r="I46" i="32"/>
  <c r="I117" i="32"/>
  <c r="I41" i="32"/>
  <c r="I31" i="32"/>
  <c r="G17" i="59"/>
  <c r="I17" i="59" s="1"/>
  <c r="I144" i="32"/>
  <c r="G74" i="59"/>
  <c r="I74" i="59" s="1"/>
  <c r="I112" i="32"/>
  <c r="G56" i="59"/>
  <c r="I56" i="59" s="1"/>
  <c r="M57" i="32"/>
  <c r="I57" i="32"/>
  <c r="K57" i="32"/>
  <c r="M124" i="32"/>
  <c r="K124" i="32"/>
  <c r="M62" i="32"/>
  <c r="K62" i="32"/>
  <c r="K109" i="32"/>
  <c r="I109" i="32"/>
  <c r="M109" i="32"/>
  <c r="K88" i="32"/>
  <c r="M88" i="32"/>
  <c r="I88" i="32"/>
  <c r="I167" i="32"/>
  <c r="G97" i="59"/>
  <c r="I97" i="59" s="1"/>
  <c r="K36" i="32"/>
  <c r="I36" i="32"/>
  <c r="M36" i="32"/>
  <c r="M79" i="32"/>
  <c r="K79" i="32"/>
  <c r="M169" i="32"/>
  <c r="K169" i="32"/>
  <c r="K136" i="32"/>
  <c r="M136" i="32"/>
  <c r="K25" i="32"/>
  <c r="M25" i="32"/>
  <c r="I56" i="32"/>
  <c r="G30" i="59"/>
  <c r="I30" i="59" s="1"/>
  <c r="K161" i="32"/>
  <c r="M161" i="32"/>
  <c r="M97" i="32"/>
  <c r="K97" i="32"/>
  <c r="I97" i="32"/>
  <c r="M23" i="32"/>
  <c r="K23" i="32"/>
  <c r="K187" i="32"/>
  <c r="I187" i="32"/>
  <c r="M187" i="32"/>
  <c r="M177" i="32"/>
  <c r="K177" i="32"/>
  <c r="I177" i="32"/>
  <c r="K84" i="32"/>
  <c r="M84" i="32"/>
  <c r="K37" i="32"/>
  <c r="I37" i="32"/>
  <c r="M37" i="32"/>
  <c r="K35" i="32"/>
  <c r="M35" i="32"/>
  <c r="M78" i="32"/>
  <c r="K78" i="32"/>
  <c r="I78" i="32"/>
  <c r="M99" i="32"/>
  <c r="K99" i="32"/>
  <c r="I99" i="32"/>
  <c r="G52" i="59"/>
  <c r="I52" i="59" s="1"/>
  <c r="K125" i="32"/>
  <c r="M125" i="32"/>
  <c r="I125" i="32"/>
  <c r="K95" i="32"/>
  <c r="M95" i="32"/>
  <c r="M73" i="32"/>
  <c r="K73" i="32"/>
  <c r="I73" i="32"/>
  <c r="M127" i="32"/>
  <c r="I127" i="32"/>
  <c r="K127" i="32"/>
  <c r="I40" i="32"/>
  <c r="G22" i="59"/>
  <c r="I22" i="59" s="1"/>
  <c r="I68" i="32"/>
  <c r="G36" i="59"/>
  <c r="I36" i="59" s="1"/>
  <c r="I72" i="32"/>
  <c r="G38" i="59"/>
  <c r="I38" i="59" s="1"/>
  <c r="I147" i="32"/>
  <c r="G77" i="59"/>
  <c r="I77" i="59" s="1"/>
  <c r="I58" i="32"/>
  <c r="O58" i="32" s="1"/>
  <c r="G31" i="59"/>
  <c r="I31" i="59" s="1"/>
  <c r="I25" i="32"/>
  <c r="G15" i="59"/>
  <c r="I15" i="59" s="1"/>
  <c r="I143" i="32"/>
  <c r="O143" i="32" s="1"/>
  <c r="G73" i="59"/>
  <c r="I73" i="59" s="1"/>
  <c r="M19" i="32"/>
  <c r="K19" i="32"/>
  <c r="K152" i="32"/>
  <c r="M152" i="32"/>
  <c r="M122" i="32"/>
  <c r="K122" i="32"/>
  <c r="M92" i="32"/>
  <c r="I92" i="32"/>
  <c r="K92" i="32"/>
  <c r="K178" i="32"/>
  <c r="M178" i="32"/>
  <c r="I178" i="32"/>
  <c r="K21" i="32"/>
  <c r="M21" i="32"/>
  <c r="K8" i="32"/>
  <c r="M22" i="32"/>
  <c r="I22" i="32"/>
  <c r="K22" i="32"/>
  <c r="K34" i="32"/>
  <c r="I34" i="32"/>
  <c r="M34" i="32"/>
  <c r="M106" i="32"/>
  <c r="I106" i="32"/>
  <c r="K106" i="32"/>
  <c r="I23" i="32"/>
  <c r="G14" i="59"/>
  <c r="I14" i="59" s="1"/>
  <c r="G84" i="59"/>
  <c r="I84" i="59" s="1"/>
  <c r="M154" i="32"/>
  <c r="K154" i="32"/>
  <c r="I154" i="32"/>
  <c r="M18" i="32"/>
  <c r="I18" i="32"/>
  <c r="K18" i="32"/>
  <c r="M105" i="32"/>
  <c r="K105" i="32"/>
  <c r="I105" i="32"/>
  <c r="I35" i="32"/>
  <c r="G20" i="59"/>
  <c r="I20" i="59" s="1"/>
  <c r="G92" i="59"/>
  <c r="I92" i="59" s="1"/>
  <c r="M162" i="32"/>
  <c r="K162" i="32"/>
  <c r="I162" i="32"/>
  <c r="K129" i="32"/>
  <c r="M129" i="32"/>
  <c r="I129" i="32"/>
  <c r="G71" i="59"/>
  <c r="I71" i="59" s="1"/>
  <c r="M141" i="32"/>
  <c r="I141" i="32"/>
  <c r="K141" i="32"/>
  <c r="K17" i="32"/>
  <c r="M17" i="32"/>
  <c r="M101" i="32"/>
  <c r="K101" i="32"/>
  <c r="I101" i="32"/>
  <c r="M126" i="32"/>
  <c r="K126" i="32"/>
  <c r="M166" i="32"/>
  <c r="K166" i="32"/>
  <c r="I19" i="32"/>
  <c r="G12" i="59"/>
  <c r="I12" i="59" s="1"/>
  <c r="I152" i="32"/>
  <c r="G82" i="59"/>
  <c r="I82" i="59" s="1"/>
  <c r="I122" i="32"/>
  <c r="G61" i="59"/>
  <c r="I61" i="59" s="1"/>
  <c r="G16" i="59"/>
  <c r="I16" i="59" s="1"/>
  <c r="K27" i="32"/>
  <c r="I27" i="32"/>
  <c r="M27" i="32"/>
  <c r="G86" i="59"/>
  <c r="I86" i="59" s="1"/>
  <c r="K156" i="32"/>
  <c r="I156" i="32"/>
  <c r="M156" i="32"/>
  <c r="I142" i="32"/>
  <c r="G72" i="59"/>
  <c r="I72" i="59" s="1"/>
  <c r="I102" i="32"/>
  <c r="G53" i="59"/>
  <c r="I53" i="59" s="1"/>
  <c r="M168" i="32"/>
  <c r="K168" i="32"/>
  <c r="M20" i="32"/>
  <c r="K20" i="32"/>
  <c r="I20" i="32"/>
  <c r="K15" i="32"/>
  <c r="M15" i="32"/>
  <c r="K111" i="32"/>
  <c r="I111" i="32"/>
  <c r="M111" i="32"/>
  <c r="M82" i="32"/>
  <c r="K82" i="32"/>
  <c r="M98" i="32"/>
  <c r="K98" i="32"/>
  <c r="K135" i="32"/>
  <c r="M135" i="32"/>
  <c r="M130" i="32"/>
  <c r="K130" i="32"/>
  <c r="I130" i="32"/>
  <c r="M63" i="32"/>
  <c r="K63" i="32"/>
  <c r="I63" i="32"/>
  <c r="K85" i="32"/>
  <c r="I85" i="32"/>
  <c r="M85" i="32"/>
  <c r="K33" i="32"/>
  <c r="M33" i="32"/>
  <c r="M170" i="32"/>
  <c r="K170" i="32"/>
  <c r="M75" i="32"/>
  <c r="I75" i="32"/>
  <c r="K75" i="32"/>
  <c r="M179" i="32"/>
  <c r="K179" i="32"/>
  <c r="I179" i="32"/>
  <c r="K133" i="32"/>
  <c r="M133" i="32"/>
  <c r="I133" i="32"/>
  <c r="K53" i="32"/>
  <c r="M53" i="32"/>
  <c r="I53" i="32"/>
  <c r="I168" i="32"/>
  <c r="G98" i="59"/>
  <c r="I98" i="59" s="1"/>
  <c r="I157" i="32"/>
  <c r="G87" i="59"/>
  <c r="I87" i="59" s="1"/>
  <c r="I98" i="32"/>
  <c r="G51" i="59"/>
  <c r="I51" i="59" s="1"/>
  <c r="I135" i="32"/>
  <c r="G65" i="59"/>
  <c r="I65" i="59" s="1"/>
  <c r="I95" i="32"/>
  <c r="G50" i="59"/>
  <c r="I50" i="59" s="1"/>
  <c r="I173" i="32"/>
  <c r="G103" i="59"/>
  <c r="I103" i="59" s="1"/>
  <c r="I15" i="32"/>
  <c r="G10" i="59"/>
  <c r="I10" i="59" s="1"/>
  <c r="I82" i="32"/>
  <c r="G43" i="59"/>
  <c r="I43" i="59" s="1"/>
  <c r="K51" i="32"/>
  <c r="M51" i="32"/>
  <c r="I51" i="32"/>
  <c r="M59" i="32"/>
  <c r="I59" i="32"/>
  <c r="K59" i="32"/>
  <c r="K77" i="32"/>
  <c r="I77" i="32"/>
  <c r="M77" i="32"/>
  <c r="M81" i="32"/>
  <c r="K81" i="32"/>
  <c r="I81" i="32"/>
  <c r="K176" i="32"/>
  <c r="M176" i="32"/>
  <c r="I176" i="32"/>
  <c r="M181" i="32"/>
  <c r="K181" i="32"/>
  <c r="I181" i="32"/>
  <c r="K110" i="32"/>
  <c r="I110" i="32"/>
  <c r="M110" i="32"/>
  <c r="M24" i="32"/>
  <c r="I24" i="32"/>
  <c r="K24" i="32"/>
  <c r="M107" i="32"/>
  <c r="I107" i="32"/>
  <c r="K107" i="32"/>
  <c r="I166" i="32"/>
  <c r="G96" i="59"/>
  <c r="I96" i="59" s="1"/>
  <c r="I161" i="32"/>
  <c r="G91" i="59"/>
  <c r="I91" i="59" s="1"/>
  <c r="I79" i="32"/>
  <c r="G41" i="59"/>
  <c r="I41" i="59" s="1"/>
  <c r="I21" i="32"/>
  <c r="G13" i="59"/>
  <c r="I13" i="59" s="1"/>
  <c r="I124" i="32"/>
  <c r="G62" i="59"/>
  <c r="I62" i="59" s="1"/>
  <c r="I126" i="32"/>
  <c r="G63" i="59"/>
  <c r="I63" i="59" s="1"/>
  <c r="I66" i="32"/>
  <c r="G35" i="59"/>
  <c r="I35" i="59" s="1"/>
  <c r="I172" i="32"/>
  <c r="G102" i="59"/>
  <c r="I102" i="59" s="1"/>
  <c r="I114" i="32"/>
  <c r="G57" i="59"/>
  <c r="I57" i="59" s="1"/>
  <c r="I76" i="32"/>
  <c r="G40" i="59"/>
  <c r="I40" i="59" s="1"/>
  <c r="M155" i="32"/>
  <c r="K155" i="32"/>
  <c r="I155" i="32"/>
  <c r="G85" i="59"/>
  <c r="I85" i="59" s="1"/>
  <c r="I94" i="32"/>
  <c r="G49" i="59"/>
  <c r="I49" i="59" s="1"/>
  <c r="I33" i="32"/>
  <c r="G19" i="59"/>
  <c r="I19" i="59" s="1"/>
  <c r="I170" i="32"/>
  <c r="O170" i="32" s="1"/>
  <c r="G100" i="59"/>
  <c r="I100" i="59" s="1"/>
  <c r="I151" i="32"/>
  <c r="G81" i="59"/>
  <c r="I81" i="59" s="1"/>
  <c r="I17" i="32"/>
  <c r="G11" i="59"/>
  <c r="I11" i="59" s="1"/>
  <c r="I7" i="32"/>
  <c r="G6" i="59"/>
  <c r="I6" i="59" s="1"/>
  <c r="I62" i="32"/>
  <c r="G33" i="59"/>
  <c r="I33" i="59" s="1"/>
  <c r="I169" i="32"/>
  <c r="G99" i="59"/>
  <c r="I99" i="59" s="1"/>
  <c r="I136" i="32"/>
  <c r="G66" i="59"/>
  <c r="I66" i="59" s="1"/>
  <c r="I84" i="32"/>
  <c r="O84" i="32" s="1"/>
  <c r="G44" i="59"/>
  <c r="I44" i="59" s="1"/>
  <c r="I6" i="32"/>
  <c r="K6" i="32"/>
  <c r="I8" i="32"/>
  <c r="M8" i="32"/>
  <c r="O142" i="32" l="1"/>
  <c r="O160" i="32"/>
  <c r="O28" i="32"/>
  <c r="O9" i="32"/>
  <c r="O172" i="32"/>
  <c r="O145" i="32"/>
  <c r="O128" i="32"/>
  <c r="O49" i="32"/>
  <c r="O43" i="32"/>
  <c r="O94" i="32"/>
  <c r="O171" i="32"/>
  <c r="O113" i="32"/>
  <c r="O39" i="32"/>
  <c r="O102" i="32"/>
  <c r="O72" i="32"/>
  <c r="O152" i="32"/>
  <c r="O68" i="32"/>
  <c r="O144" i="32"/>
  <c r="O186" i="32"/>
  <c r="O67" i="32"/>
  <c r="O13" i="32"/>
  <c r="O86" i="32"/>
  <c r="O114" i="32"/>
  <c r="O46" i="32"/>
  <c r="O165" i="32"/>
  <c r="O163" i="32"/>
  <c r="O45" i="32"/>
  <c r="O19" i="32"/>
  <c r="O149" i="32"/>
  <c r="O59" i="32"/>
  <c r="O166" i="32"/>
  <c r="O164" i="32"/>
  <c r="O80" i="32"/>
  <c r="O167" i="32"/>
  <c r="O103" i="32"/>
  <c r="O126" i="32"/>
  <c r="O147" i="32"/>
  <c r="O55" i="32"/>
  <c r="O150" i="32"/>
  <c r="O124" i="32"/>
  <c r="O82" i="32"/>
  <c r="O24" i="32"/>
  <c r="O123" i="32"/>
  <c r="O161" i="32"/>
  <c r="O85" i="32"/>
  <c r="O35" i="32"/>
  <c r="O112" i="32"/>
  <c r="O169" i="32"/>
  <c r="O133" i="32"/>
  <c r="O63" i="32"/>
  <c r="O37" i="32"/>
  <c r="O71" i="32"/>
  <c r="O108" i="32"/>
  <c r="O175" i="32"/>
  <c r="O155" i="32"/>
  <c r="O70" i="32"/>
  <c r="O62" i="32"/>
  <c r="O40" i="32"/>
  <c r="O31" i="32"/>
  <c r="O12" i="32"/>
  <c r="O54" i="32"/>
  <c r="O66" i="32"/>
  <c r="O89" i="32"/>
  <c r="O93" i="32"/>
  <c r="O168" i="32"/>
  <c r="O156" i="32"/>
  <c r="O127" i="32"/>
  <c r="O177" i="32"/>
  <c r="O117" i="32"/>
  <c r="O140" i="32"/>
  <c r="O122" i="32"/>
  <c r="O56" i="32"/>
  <c r="O87" i="32"/>
  <c r="O61" i="32"/>
  <c r="O69" i="32"/>
  <c r="O151" i="32"/>
  <c r="O135" i="32"/>
  <c r="O111" i="32"/>
  <c r="O106" i="32"/>
  <c r="O125" i="32"/>
  <c r="O57" i="32"/>
  <c r="O41" i="32"/>
  <c r="O11" i="32"/>
  <c r="O29" i="32"/>
  <c r="O116" i="32"/>
  <c r="O121" i="32"/>
  <c r="O105" i="32"/>
  <c r="O90" i="32"/>
  <c r="O139" i="32"/>
  <c r="O136" i="32"/>
  <c r="O173" i="32"/>
  <c r="O148" i="32"/>
  <c r="O115" i="32"/>
  <c r="O153" i="32"/>
  <c r="O42" i="32"/>
  <c r="O134" i="32"/>
  <c r="O21" i="32"/>
  <c r="O17" i="32"/>
  <c r="O33" i="32"/>
  <c r="O76" i="32"/>
  <c r="O157" i="32"/>
  <c r="O131" i="32"/>
  <c r="O118" i="32"/>
  <c r="O138" i="32"/>
  <c r="O146" i="32"/>
  <c r="O91" i="32"/>
  <c r="O25" i="32"/>
  <c r="O79" i="32"/>
  <c r="O95" i="32"/>
  <c r="O141" i="32"/>
  <c r="O18" i="32"/>
  <c r="O23" i="32"/>
  <c r="O88" i="32"/>
  <c r="O32" i="32"/>
  <c r="O158" i="32"/>
  <c r="O104" i="32"/>
  <c r="O47" i="32"/>
  <c r="O83" i="32"/>
  <c r="O120" i="32"/>
  <c r="O100" i="32"/>
  <c r="O52" i="32"/>
  <c r="K188" i="32"/>
  <c r="D8" i="56" s="1"/>
  <c r="O22" i="32"/>
  <c r="O15" i="32"/>
  <c r="O77" i="32"/>
  <c r="O20" i="32"/>
  <c r="O34" i="32"/>
  <c r="O178" i="32"/>
  <c r="O78" i="32"/>
  <c r="O185" i="32"/>
  <c r="O176" i="32"/>
  <c r="O162" i="32"/>
  <c r="O74" i="32"/>
  <c r="O8" i="32"/>
  <c r="O179" i="32"/>
  <c r="O130" i="32"/>
  <c r="O97" i="32"/>
  <c r="O36" i="32"/>
  <c r="O109" i="32"/>
  <c r="I188" i="32"/>
  <c r="D4" i="56" s="1"/>
  <c r="O96" i="32"/>
  <c r="O65" i="32"/>
  <c r="O10" i="32"/>
  <c r="O73" i="32"/>
  <c r="O7" i="32"/>
  <c r="O50" i="32"/>
  <c r="O180" i="32"/>
  <c r="O182" i="32"/>
  <c r="O183" i="32"/>
  <c r="O110" i="32"/>
  <c r="O81" i="32"/>
  <c r="O53" i="32"/>
  <c r="O92" i="32"/>
  <c r="O99" i="32"/>
  <c r="O51" i="32"/>
  <c r="O101" i="32"/>
  <c r="O154" i="32"/>
  <c r="O30" i="32"/>
  <c r="O6" i="32"/>
  <c r="O107" i="32"/>
  <c r="O181" i="32"/>
  <c r="O98" i="32"/>
  <c r="O75" i="32"/>
  <c r="O27" i="32"/>
  <c r="O129" i="32"/>
  <c r="O187" i="32"/>
  <c r="O14" i="32"/>
  <c r="O184" i="32"/>
  <c r="O26" i="32"/>
  <c r="O174" i="32"/>
  <c r="I104" i="59"/>
  <c r="D27" i="56" s="1"/>
  <c r="O16" i="32"/>
  <c r="M188" i="32"/>
  <c r="D11" i="56" s="1"/>
  <c r="G104" i="59"/>
  <c r="D7" i="56" l="1"/>
  <c r="D20" i="56"/>
  <c r="D15" i="56"/>
  <c r="D14" i="56"/>
  <c r="D19" i="56" s="1"/>
  <c r="O188" i="32"/>
  <c r="E4" i="60"/>
  <c r="E8" i="60" s="1"/>
  <c r="F8" i="60" s="1"/>
  <c r="D9" i="56"/>
  <c r="D10" i="56" s="1"/>
  <c r="D17" i="56"/>
  <c r="D18" i="56"/>
  <c r="D21" i="56"/>
  <c r="E10" i="60" l="1"/>
  <c r="F10" i="60" s="1"/>
  <c r="E9" i="60"/>
  <c r="F9" i="60" s="1"/>
  <c r="D16" i="56"/>
  <c r="D12" i="56"/>
  <c r="D13" i="56"/>
  <c r="F12" i="60" l="1"/>
  <c r="D26" i="56" s="1"/>
  <c r="D22" i="56"/>
  <c r="D24" i="56" l="1"/>
  <c r="D25" i="56" s="1"/>
  <c r="D23" i="56"/>
  <c r="D28" i="56" l="1"/>
  <c r="L8" i="57" l="1"/>
  <c r="D29" i="56"/>
  <c r="L9" i="57" l="1"/>
  <c r="G9" i="57" s="1"/>
  <c r="D30" i="56"/>
  <c r="G8" i="57"/>
  <c r="L10" i="57" l="1"/>
  <c r="L7" i="57" s="1"/>
  <c r="G7" i="57" s="1"/>
  <c r="E30" i="56"/>
  <c r="D32" i="56"/>
  <c r="E4" i="56"/>
  <c r="E8" i="56"/>
  <c r="E14" i="56"/>
  <c r="E7" i="56"/>
  <c r="E15" i="56"/>
  <c r="E9" i="56"/>
  <c r="E11" i="56"/>
  <c r="E17" i="56"/>
  <c r="E16" i="56"/>
  <c r="E18" i="56"/>
  <c r="E19" i="56"/>
  <c r="E20" i="56"/>
  <c r="E10" i="56"/>
  <c r="E21" i="56"/>
  <c r="E13" i="56"/>
  <c r="E12" i="56"/>
  <c r="E22" i="56"/>
  <c r="E24" i="56"/>
  <c r="E23" i="56"/>
  <c r="E25" i="56"/>
  <c r="E28" i="56"/>
  <c r="E29" i="56"/>
  <c r="G10" i="57" l="1"/>
</calcChain>
</file>

<file path=xl/comments1.xml><?xml version="1.0" encoding="utf-8"?>
<comments xmlns="http://schemas.openxmlformats.org/spreadsheetml/2006/main">
  <authors>
    <author>USER</author>
  </authors>
  <commentList>
    <comment ref="S1" authorId="0" shapeId="0">
      <text>
        <r>
          <rPr>
            <b/>
            <sz val="9"/>
            <color indexed="81"/>
            <rFont val="Tahoma"/>
            <family val="2"/>
          </rPr>
          <t>USER:</t>
        </r>
        <r>
          <rPr>
            <sz val="9"/>
            <color indexed="81"/>
            <rFont val="Tahoma"/>
            <family val="2"/>
          </rPr>
          <t xml:space="preserve">
</t>
        </r>
        <r>
          <rPr>
            <sz val="9"/>
            <color indexed="81"/>
            <rFont val="돋움"/>
            <family val="3"/>
            <charset val="129"/>
          </rPr>
          <t>통계검색</t>
        </r>
        <r>
          <rPr>
            <sz val="9"/>
            <color indexed="81"/>
            <rFont val="Tahoma"/>
            <family val="2"/>
          </rPr>
          <t>_</t>
        </r>
        <r>
          <rPr>
            <sz val="9"/>
            <color indexed="81"/>
            <rFont val="돋움"/>
            <family val="3"/>
            <charset val="129"/>
          </rPr>
          <t>복수통계검색</t>
        </r>
        <r>
          <rPr>
            <sz val="9"/>
            <color indexed="81"/>
            <rFont val="Tahoma"/>
            <family val="2"/>
          </rPr>
          <t>_</t>
        </r>
        <r>
          <rPr>
            <sz val="9"/>
            <color indexed="81"/>
            <rFont val="돋움"/>
            <family val="3"/>
            <charset val="129"/>
          </rPr>
          <t xml:space="preserve">환율
</t>
        </r>
      </text>
    </comment>
  </commentList>
</comments>
</file>

<file path=xl/sharedStrings.xml><?xml version="1.0" encoding="utf-8"?>
<sst xmlns="http://schemas.openxmlformats.org/spreadsheetml/2006/main" count="11535" uniqueCount="2368">
  <si>
    <t>기계명 :</t>
  </si>
  <si>
    <t>기계가 :</t>
  </si>
  <si>
    <t>재료비</t>
  </si>
  <si>
    <t>단가</t>
    <phoneticPr fontId="5" type="noConversion"/>
  </si>
  <si>
    <t>단위</t>
    <phoneticPr fontId="5" type="noConversion"/>
  </si>
  <si>
    <t>식</t>
  </si>
  <si>
    <t>내역서</t>
    <phoneticPr fontId="5" type="noConversion"/>
  </si>
  <si>
    <t>일위1</t>
    <phoneticPr fontId="5" type="noConversion"/>
  </si>
  <si>
    <t>일위2</t>
    <phoneticPr fontId="5" type="noConversion"/>
  </si>
  <si>
    <t>기계경비</t>
    <phoneticPr fontId="5" type="noConversion"/>
  </si>
  <si>
    <t>단가조사</t>
    <phoneticPr fontId="5" type="noConversion"/>
  </si>
  <si>
    <t>설치수량</t>
    <phoneticPr fontId="5" type="noConversion"/>
  </si>
  <si>
    <t>재료산출</t>
    <phoneticPr fontId="5" type="noConversion"/>
  </si>
  <si>
    <t>적용기준</t>
    <phoneticPr fontId="5" type="noConversion"/>
  </si>
  <si>
    <t>공사노임</t>
    <phoneticPr fontId="5" type="noConversion"/>
  </si>
  <si>
    <t>기초설계</t>
    <phoneticPr fontId="5" type="noConversion"/>
  </si>
  <si>
    <t>목록</t>
    <phoneticPr fontId="5" type="noConversion"/>
  </si>
  <si>
    <t>작업관계</t>
    <phoneticPr fontId="5" type="noConversion"/>
  </si>
  <si>
    <t>진행중</t>
    <phoneticPr fontId="5" type="noConversion"/>
  </si>
  <si>
    <t>완료</t>
    <phoneticPr fontId="5" type="noConversion"/>
  </si>
  <si>
    <t>-</t>
    <phoneticPr fontId="5" type="noConversion"/>
  </si>
  <si>
    <t>2011년 상반기</t>
    <phoneticPr fontId="5" type="noConversion"/>
  </si>
  <si>
    <t>2011.01월 발표 단가 기준</t>
    <phoneticPr fontId="5" type="noConversion"/>
  </si>
  <si>
    <t>공통대가 적용</t>
    <phoneticPr fontId="5" type="noConversion"/>
  </si>
  <si>
    <t>공통대가 작성 리스트</t>
    <phoneticPr fontId="5" type="noConversion"/>
  </si>
  <si>
    <t>비            고</t>
    <phoneticPr fontId="5" type="noConversion"/>
  </si>
  <si>
    <t>실크, 폴리카보네이트,발광형표지판 제외</t>
    <phoneticPr fontId="5" type="noConversion"/>
  </si>
  <si>
    <t>마름모형 기초 적용</t>
    <phoneticPr fontId="5" type="noConversion"/>
  </si>
  <si>
    <t>6,7 적용</t>
    <phoneticPr fontId="5" type="noConversion"/>
  </si>
  <si>
    <t>"</t>
    <phoneticPr fontId="5" type="noConversion"/>
  </si>
  <si>
    <t>공통대가 적용</t>
    <phoneticPr fontId="5" type="noConversion"/>
  </si>
  <si>
    <t>토공소규모 아스팔트포장 표층공(5~10Cm)</t>
  </si>
  <si>
    <t>SS41</t>
  </si>
  <si>
    <t>방청</t>
  </si>
  <si>
    <t>조합</t>
  </si>
  <si>
    <t>용융아연도</t>
  </si>
  <si>
    <t>RUBBER</t>
  </si>
  <si>
    <t>RB(700＋700)㎜1400㎜</t>
  </si>
  <si>
    <t>PL2t×936×780×300</t>
  </si>
  <si>
    <t>PL2t×1500×1000㎜</t>
  </si>
  <si>
    <t>1500×1000</t>
  </si>
  <si>
    <t>PL2t×1000×1700㎜</t>
  </si>
  <si>
    <t>1000×1700</t>
  </si>
  <si>
    <t>PL2t×900×900㎜</t>
  </si>
  <si>
    <t>900×900</t>
  </si>
  <si>
    <t>L4t×50×50×300㎜</t>
  </si>
  <si>
    <t>설  치  공  사  수  량</t>
    <phoneticPr fontId="5" type="noConversion"/>
  </si>
  <si>
    <t>명          칭</t>
  </si>
  <si>
    <t>규    격</t>
  </si>
  <si>
    <t>경      비</t>
  </si>
  <si>
    <t>단가</t>
  </si>
  <si>
    <t>금액</t>
  </si>
  <si>
    <t>4회</t>
    <phoneticPr fontId="5" type="noConversion"/>
  </si>
  <si>
    <t>신설</t>
    <phoneticPr fontId="5" type="noConversion"/>
  </si>
  <si>
    <t>SET</t>
    <phoneticPr fontId="5" type="noConversion"/>
  </si>
  <si>
    <t>SET</t>
  </si>
  <si>
    <t>명    칭      및     규     격</t>
    <phoneticPr fontId="5" type="noConversion"/>
  </si>
  <si>
    <t>수 량</t>
    <phoneticPr fontId="5" type="noConversion"/>
  </si>
  <si>
    <t>재  료  비</t>
    <phoneticPr fontId="5" type="noConversion"/>
  </si>
  <si>
    <t>노  무  비</t>
    <phoneticPr fontId="5" type="noConversion"/>
  </si>
  <si>
    <t>금액</t>
    <phoneticPr fontId="5" type="noConversion"/>
  </si>
  <si>
    <t>삼각 변</t>
  </si>
  <si>
    <t>고휘도</t>
  </si>
  <si>
    <t>고철</t>
  </si>
  <si>
    <t>No</t>
  </si>
  <si>
    <t>호</t>
  </si>
  <si>
    <t>제품이설</t>
  </si>
  <si>
    <t>합계</t>
  </si>
  <si>
    <t>Set/Kg</t>
  </si>
  <si>
    <t>삼각 ▽</t>
  </si>
  <si>
    <t>원형</t>
  </si>
  <si>
    <t>오각</t>
  </si>
  <si>
    <t>사각</t>
  </si>
  <si>
    <t>Φ600</t>
  </si>
  <si>
    <t>600*720</t>
  </si>
  <si>
    <t>400*150</t>
  </si>
  <si>
    <t>400*300</t>
  </si>
  <si>
    <t>400*400</t>
  </si>
  <si>
    <t>600*200</t>
  </si>
  <si>
    <t>600*300</t>
  </si>
  <si>
    <t>600*600</t>
  </si>
  <si>
    <t>팔각</t>
  </si>
  <si>
    <t>T형 부착대</t>
  </si>
  <si>
    <t>1매용</t>
  </si>
  <si>
    <t>백관</t>
  </si>
  <si>
    <t>Set</t>
  </si>
  <si>
    <t>2매용</t>
  </si>
  <si>
    <t>3매용</t>
  </si>
  <si>
    <t>철거</t>
  </si>
  <si>
    <t>SS</t>
  </si>
  <si>
    <t>철주</t>
  </si>
  <si>
    <t>콘크리트</t>
  </si>
  <si>
    <t>1:2:4</t>
  </si>
  <si>
    <t>토공</t>
  </si>
  <si>
    <t>터파기</t>
  </si>
  <si>
    <t>되메우기</t>
  </si>
  <si>
    <t>잔토처리</t>
  </si>
  <si>
    <t>제거</t>
  </si>
  <si>
    <t>폐기물운반처리비</t>
  </si>
  <si>
    <t>보수</t>
  </si>
  <si>
    <t>EA</t>
  </si>
  <si>
    <t>Φ780</t>
  </si>
  <si>
    <t>Φ900</t>
  </si>
  <si>
    <t>520*195</t>
  </si>
  <si>
    <t>520*520</t>
  </si>
  <si>
    <t>520*390</t>
  </si>
  <si>
    <t>600*225</t>
  </si>
  <si>
    <t>780*260</t>
  </si>
  <si>
    <t>780*390</t>
  </si>
  <si>
    <t>780*780</t>
  </si>
  <si>
    <t>900*300</t>
  </si>
  <si>
    <t>900*450</t>
  </si>
  <si>
    <t>고+초고</t>
  </si>
  <si>
    <t>900*900</t>
  </si>
  <si>
    <t>STS</t>
    <phoneticPr fontId="5" type="noConversion"/>
  </si>
  <si>
    <t/>
  </si>
  <si>
    <t>M/Kg</t>
  </si>
  <si>
    <t>RB50Φ30㎜30㎜</t>
  </si>
  <si>
    <t>볼트,너트,와샤</t>
  </si>
  <si>
    <t>반사지</t>
  </si>
  <si>
    <t>EA/Kg</t>
  </si>
  <si>
    <t>조</t>
  </si>
  <si>
    <t>PL2t×900×779.4㎜</t>
  </si>
  <si>
    <t>RB(300＋500)㎜800㎜</t>
  </si>
  <si>
    <t>900×779.4</t>
  </si>
  <si>
    <t>RB(400＋400)㎜800㎜</t>
  </si>
  <si>
    <t>600Φ</t>
  </si>
  <si>
    <t>PL2t×600×600㎜</t>
  </si>
  <si>
    <t>SPS</t>
  </si>
  <si>
    <t>철밴드</t>
  </si>
  <si>
    <t>고무캡</t>
  </si>
  <si>
    <t>50Φ</t>
  </si>
  <si>
    <t>1회</t>
  </si>
  <si>
    <t>2회</t>
  </si>
  <si>
    <t>Ton</t>
  </si>
  <si>
    <t>#20</t>
  </si>
  <si>
    <t>kg</t>
  </si>
  <si>
    <t>40kg</t>
  </si>
  <si>
    <t>합 계</t>
    <phoneticPr fontId="5" type="noConversion"/>
  </si>
  <si>
    <t>인</t>
  </si>
  <si>
    <t>1.5Ton</t>
  </si>
  <si>
    <t>Hr</t>
  </si>
  <si>
    <t>hr</t>
  </si>
  <si>
    <t>착암공</t>
  </si>
  <si>
    <t>보통인부</t>
  </si>
  <si>
    <t>시멘트</t>
  </si>
  <si>
    <t>모래</t>
  </si>
  <si>
    <t>3t×200Φ용</t>
  </si>
  <si>
    <t>보조형강</t>
  </si>
  <si>
    <t>L4t×50×50×200㎜</t>
  </si>
  <si>
    <t>PL2t×800×692.8㎜</t>
  </si>
  <si>
    <t>RB(250＋450)㎜700㎜</t>
  </si>
  <si>
    <t>800×692.8</t>
  </si>
  <si>
    <t>RB(400＋)㎜400㎜</t>
  </si>
  <si>
    <t>PL2t×600×200㎜</t>
  </si>
  <si>
    <t>600×200</t>
  </si>
  <si>
    <t>RB(400＋0)㎜400㎜</t>
  </si>
  <si>
    <t>PL2t×600×300㎜</t>
  </si>
  <si>
    <t>600×300</t>
  </si>
  <si>
    <t>PL2t×400×400㎜</t>
  </si>
  <si>
    <t>PL2t×780Φ</t>
  </si>
  <si>
    <t>PL2t×600Φ</t>
  </si>
  <si>
    <t>PL2t×900Φ</t>
  </si>
  <si>
    <t>PL2t×1200×1039.2㎜</t>
  </si>
  <si>
    <t>RB(800＋800)㎜1600㎜</t>
  </si>
  <si>
    <t>1200×1039.2</t>
  </si>
  <si>
    <t>RB(1150＋450)㎜1600㎜</t>
  </si>
  <si>
    <t>900Φ</t>
  </si>
  <si>
    <t>RB(500＋)㎜500㎜</t>
  </si>
  <si>
    <t>RB(600＋)㎜600㎜</t>
  </si>
  <si>
    <t>철판</t>
  </si>
  <si>
    <t>PL3t×65×100㎜</t>
  </si>
  <si>
    <t>L4t×50×50×250㎜</t>
  </si>
  <si>
    <t>PL2t×1170×1013.2㎜</t>
  </si>
  <si>
    <t>RB(700＋750)㎜1450㎜</t>
  </si>
  <si>
    <t>1170×1013.2</t>
  </si>
  <si>
    <t>PL2t×1350×1169.1㎜</t>
  </si>
  <si>
    <t>RB(900＋850)㎜1750㎜</t>
  </si>
  <si>
    <t>1350×1169.1</t>
  </si>
  <si>
    <t>PL2t×1040×900.6㎜</t>
  </si>
  <si>
    <t>RB(600＋700)㎜1300㎜</t>
  </si>
  <si>
    <t>1040×900.6</t>
  </si>
  <si>
    <t>RB(1050＋400)㎜1450㎜</t>
  </si>
  <si>
    <t>780Φ</t>
  </si>
  <si>
    <t>PL2t×780×780㎜</t>
  </si>
  <si>
    <t>780×780</t>
  </si>
  <si>
    <t>RB(710＋)㎜710㎜</t>
  </si>
  <si>
    <t>910×1170</t>
  </si>
  <si>
    <t>PL2t×780×260㎜</t>
  </si>
  <si>
    <t>RB(580＋)㎜580㎜</t>
  </si>
  <si>
    <t>780×260</t>
  </si>
  <si>
    <t>PL2t×900×300㎜</t>
  </si>
  <si>
    <t>RB(700＋)㎜700㎜</t>
  </si>
  <si>
    <t>900×300</t>
  </si>
  <si>
    <t>AL</t>
    <phoneticPr fontId="5" type="noConversion"/>
  </si>
  <si>
    <t>반사지</t>
    <phoneticPr fontId="5" type="noConversion"/>
  </si>
  <si>
    <t>kg</t>
    <phoneticPr fontId="5" type="noConversion"/>
  </si>
  <si>
    <t>매</t>
    <phoneticPr fontId="5" type="noConversion"/>
  </si>
  <si>
    <t>2매용 백관</t>
  </si>
  <si>
    <t>3매용 백관</t>
  </si>
  <si>
    <t>이설</t>
  </si>
  <si>
    <t>신설</t>
  </si>
  <si>
    <t>매</t>
  </si>
  <si>
    <t>교체</t>
  </si>
  <si>
    <t>900×900×1/3</t>
  </si>
  <si>
    <t>1000×1700×1/3</t>
  </si>
  <si>
    <t>1500×1000×1/3</t>
  </si>
  <si>
    <t>거푸집</t>
    <phoneticPr fontId="5" type="noConversion"/>
  </si>
  <si>
    <t>PL2t×780×390㎜</t>
  </si>
  <si>
    <t>780×390</t>
  </si>
  <si>
    <t>PL2t×900×450㎜</t>
  </si>
  <si>
    <t>900×450</t>
  </si>
  <si>
    <t>PL9t×139.8Φ</t>
  </si>
  <si>
    <t>PL6t×200×90㎜</t>
  </si>
  <si>
    <t>철캡</t>
  </si>
  <si>
    <t>PL9t×320Φ</t>
  </si>
  <si>
    <t>앙카볼트,너트,와샤</t>
  </si>
  <si>
    <t>L4t×50×50×400㎜</t>
  </si>
  <si>
    <t>PL6t×350Φ</t>
  </si>
  <si>
    <t>RB(1800＋)㎜1800㎜</t>
  </si>
  <si>
    <t>3t×125Φ용</t>
  </si>
  <si>
    <t>1.1×1.1×1.6</t>
  </si>
  <si>
    <t>PL3t×3600×2200㎜</t>
  </si>
  <si>
    <t>3t×100Φ용</t>
  </si>
  <si>
    <t>AL</t>
  </si>
  <si>
    <t>STS304</t>
  </si>
  <si>
    <t>Kg</t>
  </si>
  <si>
    <t>AL5005</t>
  </si>
  <si>
    <t>규   격</t>
    <phoneticPr fontId="5" type="noConversion"/>
  </si>
  <si>
    <t>철근가공</t>
    <phoneticPr fontId="5" type="noConversion"/>
  </si>
  <si>
    <t>면적</t>
    <phoneticPr fontId="5" type="noConversion"/>
  </si>
  <si>
    <t>철거재</t>
    <phoneticPr fontId="5" type="noConversion"/>
  </si>
  <si>
    <t>콘크리트</t>
    <phoneticPr fontId="5" type="noConversion"/>
  </si>
  <si>
    <t>토목계</t>
    <phoneticPr fontId="5" type="noConversion"/>
  </si>
  <si>
    <t>잔토</t>
    <phoneticPr fontId="5" type="noConversion"/>
  </si>
  <si>
    <t>공   종</t>
    <phoneticPr fontId="5" type="noConversion"/>
  </si>
  <si>
    <t>산출식</t>
    <phoneticPr fontId="5" type="noConversion"/>
  </si>
  <si>
    <t>물량</t>
    <phoneticPr fontId="5" type="noConversion"/>
  </si>
  <si>
    <t>터파기</t>
    <phoneticPr fontId="5" type="noConversion"/>
  </si>
  <si>
    <t>되메우기</t>
    <phoneticPr fontId="5" type="noConversion"/>
  </si>
  <si>
    <t>잔토처리</t>
    <phoneticPr fontId="5" type="noConversion"/>
  </si>
  <si>
    <t>600×400고휘도</t>
    <phoneticPr fontId="5" type="noConversion"/>
  </si>
  <si>
    <t>품   명</t>
    <phoneticPr fontId="5" type="noConversion"/>
  </si>
  <si>
    <t>수량</t>
    <phoneticPr fontId="5" type="noConversion"/>
  </si>
  <si>
    <t>직 접 재 료 비</t>
    <phoneticPr fontId="5" type="noConversion"/>
  </si>
  <si>
    <t>금   액</t>
    <phoneticPr fontId="5" type="noConversion"/>
  </si>
  <si>
    <t>900 고휘도</t>
    <phoneticPr fontId="5" type="noConversion"/>
  </si>
  <si>
    <t>규격 삼각∇</t>
    <phoneticPr fontId="5" type="noConversion"/>
  </si>
  <si>
    <t>800 고휘도</t>
    <phoneticPr fontId="5" type="noConversion"/>
  </si>
  <si>
    <t>규격 원형</t>
    <phoneticPr fontId="5" type="noConversion"/>
  </si>
  <si>
    <t>규격 오각</t>
    <phoneticPr fontId="5" type="noConversion"/>
  </si>
  <si>
    <t>600*200 고휘도</t>
    <phoneticPr fontId="5" type="noConversion"/>
  </si>
  <si>
    <t>600*600 고휘도</t>
    <phoneticPr fontId="5" type="noConversion"/>
  </si>
  <si>
    <t>규격 팔각</t>
    <phoneticPr fontId="5" type="noConversion"/>
  </si>
  <si>
    <t>규격 T형부착대</t>
    <phoneticPr fontId="5" type="noConversion"/>
  </si>
  <si>
    <t>규격 철주</t>
    <phoneticPr fontId="5" type="noConversion"/>
  </si>
  <si>
    <t>1170 고휘도</t>
    <phoneticPr fontId="5" type="noConversion"/>
  </si>
  <si>
    <t>1350 고휘도</t>
    <phoneticPr fontId="5" type="noConversion"/>
  </si>
  <si>
    <t>1040 고휘도</t>
    <phoneticPr fontId="5" type="noConversion"/>
  </si>
  <si>
    <t>중형 원형</t>
    <phoneticPr fontId="5" type="noConversion"/>
  </si>
  <si>
    <t>합     계</t>
    <phoneticPr fontId="5" type="noConversion"/>
  </si>
  <si>
    <t>호표</t>
    <phoneticPr fontId="5" type="noConversion"/>
  </si>
  <si>
    <t>단 가</t>
    <phoneticPr fontId="5" type="noConversion"/>
  </si>
  <si>
    <t>합   계</t>
  </si>
  <si>
    <t>RB(580＋580)㎜1160㎜</t>
  </si>
  <si>
    <t>교차로대</t>
  </si>
  <si>
    <t>용융</t>
  </si>
  <si>
    <t>조립식테이퍼폴</t>
  </si>
  <si>
    <t>안전표지판</t>
  </si>
  <si>
    <t>고+고</t>
  </si>
  <si>
    <t xml:space="preserve">고+고 </t>
  </si>
  <si>
    <t>3600*2200</t>
  </si>
  <si>
    <t>M2</t>
  </si>
  <si>
    <t>사각 (어린이보호)</t>
  </si>
  <si>
    <t>1000*1700</t>
  </si>
  <si>
    <t>1500*1000</t>
  </si>
  <si>
    <t>T형 부착대(어린이보호)</t>
  </si>
  <si>
    <t>2단</t>
  </si>
  <si>
    <t>1300L</t>
  </si>
  <si>
    <t>철주 (어린이보호)</t>
  </si>
  <si>
    <t>장애물표적표지</t>
  </si>
  <si>
    <t>400×400</t>
  </si>
  <si>
    <t>600×600</t>
  </si>
  <si>
    <t>고소용표지</t>
  </si>
  <si>
    <t>동시1매이상시50%할감</t>
  </si>
  <si>
    <t>복구비평균</t>
  </si>
  <si>
    <t>복구</t>
  </si>
  <si>
    <t>도장</t>
  </si>
  <si>
    <t>제품철거</t>
  </si>
  <si>
    <t>단위</t>
  </si>
  <si>
    <t>수량</t>
  </si>
  <si>
    <t>재  료  비</t>
  </si>
  <si>
    <t>노  무  비</t>
  </si>
  <si>
    <t>합      계</t>
  </si>
  <si>
    <t>비  고</t>
  </si>
  <si>
    <t>노무비</t>
  </si>
  <si>
    <t>%</t>
  </si>
  <si>
    <t>기 계 경 비 산 출 서</t>
  </si>
  <si>
    <t>천원</t>
  </si>
  <si>
    <t>항   목</t>
  </si>
  <si>
    <t>구          분</t>
  </si>
  <si>
    <t>단   가</t>
  </si>
  <si>
    <t>경  비</t>
  </si>
  <si>
    <t>기계손료</t>
  </si>
  <si>
    <t xml:space="preserve">      </t>
  </si>
  <si>
    <t>소        계</t>
  </si>
  <si>
    <t xml:space="preserve">인 </t>
  </si>
  <si>
    <t xml:space="preserve">주 연 료     </t>
  </si>
  <si>
    <t xml:space="preserve">ℓ </t>
  </si>
  <si>
    <t>경유</t>
  </si>
  <si>
    <t>잡품</t>
  </si>
  <si>
    <t>합            계</t>
  </si>
  <si>
    <t>적 용 기 준</t>
  </si>
  <si>
    <t>1)</t>
  </si>
  <si>
    <t>2)</t>
  </si>
  <si>
    <t>3)</t>
  </si>
  <si>
    <t>4)</t>
  </si>
  <si>
    <t>5)</t>
  </si>
  <si>
    <t>건설기계운전기사 :</t>
  </si>
  <si>
    <t>x</t>
  </si>
  <si>
    <t>/</t>
  </si>
  <si>
    <t>=</t>
  </si>
  <si>
    <t xml:space="preserve"> NOTE :</t>
  </si>
  <si>
    <t>1) :</t>
  </si>
  <si>
    <t>2) :</t>
  </si>
  <si>
    <t>3) :</t>
  </si>
  <si>
    <t>4) :</t>
  </si>
  <si>
    <t>5) :</t>
  </si>
  <si>
    <t>번호</t>
  </si>
  <si>
    <t>직 종 명</t>
  </si>
  <si>
    <t>합판거푸집</t>
  </si>
  <si>
    <t>6회</t>
  </si>
  <si>
    <t>No</t>
    <phoneticPr fontId="5" type="noConversion"/>
  </si>
  <si>
    <t>중량</t>
    <phoneticPr fontId="5" type="noConversion"/>
  </si>
  <si>
    <t>구성비(%)</t>
  </si>
  <si>
    <t>적 용 요 율</t>
  </si>
  <si>
    <t>순
공
사
원
가</t>
  </si>
  <si>
    <t>재
료
비</t>
  </si>
  <si>
    <t>직접재료비</t>
  </si>
  <si>
    <t>간접재료비</t>
  </si>
  <si>
    <t>작업부산물(△)</t>
  </si>
  <si>
    <t>소 계</t>
  </si>
  <si>
    <t>노
무
비</t>
  </si>
  <si>
    <t>직접노무비</t>
  </si>
  <si>
    <t>간접노무비</t>
  </si>
  <si>
    <t>제
경
비</t>
  </si>
  <si>
    <t>기계경비</t>
  </si>
  <si>
    <t>산재보험료</t>
  </si>
  <si>
    <t>고용보험료</t>
  </si>
  <si>
    <t>건강보험료</t>
  </si>
  <si>
    <t>연금보험료</t>
  </si>
  <si>
    <t>기타경비</t>
  </si>
  <si>
    <t>산업안전보건관리비</t>
  </si>
  <si>
    <t>노인장기요양보험료</t>
  </si>
  <si>
    <t>소       계</t>
  </si>
  <si>
    <t>계</t>
  </si>
  <si>
    <t>일반관리비</t>
  </si>
  <si>
    <t>이윤</t>
  </si>
  <si>
    <t>공급가액</t>
  </si>
  <si>
    <t>환경보전비</t>
  </si>
  <si>
    <t>비    고</t>
  </si>
  <si>
    <t>적용일자</t>
  </si>
  <si>
    <t>심사</t>
    <phoneticPr fontId="5" type="noConversion"/>
  </si>
  <si>
    <t>설계</t>
    <phoneticPr fontId="5" type="noConversion"/>
  </si>
  <si>
    <t>일</t>
    <phoneticPr fontId="5" type="noConversion"/>
  </si>
  <si>
    <t>결  재</t>
    <phoneticPr fontId="5" type="noConversion"/>
  </si>
  <si>
    <t>월  일</t>
    <phoneticPr fontId="5" type="noConversion"/>
  </si>
  <si>
    <t xml:space="preserve"> </t>
    <phoneticPr fontId="5" type="noConversion"/>
  </si>
  <si>
    <t>구        분</t>
    <phoneticPr fontId="5" type="noConversion"/>
  </si>
  <si>
    <t>금                              액</t>
    <phoneticPr fontId="5" type="noConversion"/>
  </si>
  <si>
    <t>비  고</t>
    <phoneticPr fontId="5" type="noConversion"/>
  </si>
  <si>
    <t>총  공  사  비</t>
    <phoneticPr fontId="5" type="noConversion"/>
  </si>
  <si>
    <t>공  급  가  액</t>
    <phoneticPr fontId="5" type="noConversion"/>
  </si>
  <si>
    <t>부 가 가 치 세</t>
    <phoneticPr fontId="5" type="noConversion"/>
  </si>
  <si>
    <t>6회</t>
    <phoneticPr fontId="5" type="noConversion"/>
  </si>
  <si>
    <t>2.0T×1170mm</t>
    <phoneticPr fontId="5" type="noConversion"/>
  </si>
  <si>
    <t>내 역 서</t>
    <phoneticPr fontId="5" type="noConversion"/>
  </si>
  <si>
    <t>기 계 경 비</t>
    <phoneticPr fontId="5" type="noConversion"/>
  </si>
  <si>
    <t>적 용</t>
    <phoneticPr fontId="5" type="noConversion"/>
  </si>
  <si>
    <t>비고</t>
    <phoneticPr fontId="5" type="noConversion"/>
  </si>
  <si>
    <t>2.0T×900mm</t>
    <phoneticPr fontId="5" type="noConversion"/>
  </si>
  <si>
    <t>2.0T×1350mm</t>
    <phoneticPr fontId="5" type="noConversion"/>
  </si>
  <si>
    <t>2.0T×800mm</t>
    <phoneticPr fontId="5" type="noConversion"/>
  </si>
  <si>
    <t>2.0T×1040mm</t>
    <phoneticPr fontId="5" type="noConversion"/>
  </si>
  <si>
    <t>KSA3505</t>
    <phoneticPr fontId="5" type="noConversion"/>
  </si>
  <si>
    <r>
      <t>m</t>
    </r>
    <r>
      <rPr>
        <vertAlign val="superscript"/>
        <sz val="9"/>
        <rFont val="맑은 고딕"/>
        <family val="3"/>
        <charset val="129"/>
        <scheme val="minor"/>
      </rPr>
      <t>2</t>
    </r>
    <r>
      <rPr>
        <sz val="11"/>
        <rFont val="돋움"/>
        <family val="3"/>
        <charset val="129"/>
      </rPr>
      <t/>
    </r>
  </si>
  <si>
    <t>* 도서노임은 15% 가산적용</t>
    <phoneticPr fontId="5" type="noConversion"/>
  </si>
  <si>
    <t>일반기계운전사</t>
    <phoneticPr fontId="10" type="noConversion"/>
  </si>
  <si>
    <t>호</t>
    <phoneticPr fontId="5" type="noConversion"/>
  </si>
  <si>
    <t>바탕만들기</t>
    <phoneticPr fontId="5" type="noConversion"/>
  </si>
  <si>
    <t>철재면</t>
    <phoneticPr fontId="5" type="noConversion"/>
  </si>
  <si>
    <t>연마지</t>
    <phoneticPr fontId="5" type="noConversion"/>
  </si>
  <si>
    <t>KSL-6003</t>
    <phoneticPr fontId="5" type="noConversion"/>
  </si>
  <si>
    <t>#180(9"*11")</t>
    <phoneticPr fontId="5" type="noConversion"/>
  </si>
  <si>
    <t>도장공</t>
    <phoneticPr fontId="5" type="noConversion"/>
  </si>
  <si>
    <t>인</t>
    <phoneticPr fontId="5" type="noConversion"/>
  </si>
  <si>
    <t>식</t>
    <phoneticPr fontId="5" type="noConversion"/>
  </si>
  <si>
    <t>소          계</t>
    <phoneticPr fontId="5" type="noConversion"/>
  </si>
  <si>
    <t>조합페인트</t>
    <phoneticPr fontId="5" type="noConversion"/>
  </si>
  <si>
    <t>철재면2회</t>
    <phoneticPr fontId="5" type="noConversion"/>
  </si>
  <si>
    <t>KSM-6020</t>
    <phoneticPr fontId="5" type="noConversion"/>
  </si>
  <si>
    <t>ℓ</t>
    <phoneticPr fontId="5" type="noConversion"/>
  </si>
  <si>
    <t>신너</t>
    <phoneticPr fontId="5" type="noConversion"/>
  </si>
  <si>
    <t>KSM-6060</t>
    <phoneticPr fontId="5" type="noConversion"/>
  </si>
  <si>
    <t>퍼티</t>
    <phoneticPr fontId="5" type="noConversion"/>
  </si>
  <si>
    <t>#100</t>
    <phoneticPr fontId="5" type="noConversion"/>
  </si>
  <si>
    <t>kg</t>
    <phoneticPr fontId="5" type="noConversion"/>
  </si>
  <si>
    <r>
      <t>M</t>
    </r>
    <r>
      <rPr>
        <vertAlign val="superscript"/>
        <sz val="9"/>
        <rFont val="맑은 고딕"/>
        <family val="3"/>
        <charset val="129"/>
        <scheme val="minor"/>
      </rPr>
      <t>2</t>
    </r>
    <phoneticPr fontId="5" type="noConversion"/>
  </si>
  <si>
    <t>T형부착대</t>
    <phoneticPr fontId="5" type="noConversion"/>
  </si>
  <si>
    <t>백관</t>
    <phoneticPr fontId="5" type="noConversion"/>
  </si>
  <si>
    <t>교차로대</t>
    <phoneticPr fontId="5" type="noConversion"/>
  </si>
  <si>
    <t>트럭탑재형크레인</t>
    <phoneticPr fontId="5" type="noConversion"/>
  </si>
  <si>
    <t>구          분</t>
    <phoneticPr fontId="5" type="noConversion"/>
  </si>
  <si>
    <t>SS</t>
    <phoneticPr fontId="5" type="noConversion"/>
  </si>
  <si>
    <t>1:2:4</t>
    <phoneticPr fontId="5" type="noConversion"/>
  </si>
  <si>
    <t>600*400</t>
    <phoneticPr fontId="5" type="noConversion"/>
  </si>
  <si>
    <t>교체</t>
    <phoneticPr fontId="5" type="noConversion"/>
  </si>
  <si>
    <t>안전표지판</t>
    <phoneticPr fontId="5" type="noConversion"/>
  </si>
  <si>
    <r>
      <t>M</t>
    </r>
    <r>
      <rPr>
        <vertAlign val="superscript"/>
        <sz val="8"/>
        <rFont val="맑은 고딕"/>
        <family val="3"/>
        <charset val="129"/>
        <scheme val="minor"/>
      </rPr>
      <t>2</t>
    </r>
    <phoneticPr fontId="5" type="noConversion"/>
  </si>
  <si>
    <t>520*195</t>
    <phoneticPr fontId="5" type="noConversion"/>
  </si>
  <si>
    <t>520*520</t>
    <phoneticPr fontId="5" type="noConversion"/>
  </si>
  <si>
    <t>520*390</t>
    <phoneticPr fontId="5" type="noConversion"/>
  </si>
  <si>
    <t>600*225</t>
    <phoneticPr fontId="5" type="noConversion"/>
  </si>
  <si>
    <t>재   질</t>
    <phoneticPr fontId="5" type="noConversion"/>
  </si>
  <si>
    <t>2.0T×1200mm</t>
    <phoneticPr fontId="5" type="noConversion"/>
  </si>
  <si>
    <t>KSA3505</t>
    <phoneticPr fontId="5" type="noConversion"/>
  </si>
  <si>
    <t>매</t>
    <phoneticPr fontId="5" type="noConversion"/>
  </si>
  <si>
    <t>KSA3505</t>
    <phoneticPr fontId="5" type="noConversion"/>
  </si>
  <si>
    <t>매</t>
    <phoneticPr fontId="5" type="noConversion"/>
  </si>
  <si>
    <t>매</t>
    <phoneticPr fontId="5" type="noConversion"/>
  </si>
  <si>
    <t>매</t>
    <phoneticPr fontId="5" type="noConversion"/>
  </si>
  <si>
    <t>매</t>
    <phoneticPr fontId="5" type="noConversion"/>
  </si>
  <si>
    <t>매</t>
    <phoneticPr fontId="5" type="noConversion"/>
  </si>
  <si>
    <t>매</t>
    <phoneticPr fontId="5" type="noConversion"/>
  </si>
  <si>
    <t>매</t>
    <phoneticPr fontId="5" type="noConversion"/>
  </si>
  <si>
    <t>매</t>
    <phoneticPr fontId="5" type="noConversion"/>
  </si>
  <si>
    <t>매</t>
    <phoneticPr fontId="5" type="noConversion"/>
  </si>
  <si>
    <t>2.0T×400×400mm</t>
    <phoneticPr fontId="5" type="noConversion"/>
  </si>
  <si>
    <t>3.0T×3600×2200mm</t>
    <phoneticPr fontId="5" type="noConversion"/>
  </si>
  <si>
    <t>3.0T×3600×2200mm</t>
    <phoneticPr fontId="5" type="noConversion"/>
  </si>
  <si>
    <t>2.0T×900×900mm</t>
    <phoneticPr fontId="5" type="noConversion"/>
  </si>
  <si>
    <t>2.0T×1000×1500mm</t>
    <phoneticPr fontId="5" type="noConversion"/>
  </si>
  <si>
    <t>2.0T×1000×1700mm</t>
    <phoneticPr fontId="5" type="noConversion"/>
  </si>
  <si>
    <t>백관</t>
    <phoneticPr fontId="5" type="noConversion"/>
  </si>
  <si>
    <t>SET</t>
    <phoneticPr fontId="5" type="noConversion"/>
  </si>
  <si>
    <t>교차로대</t>
    <phoneticPr fontId="5" type="noConversion"/>
  </si>
  <si>
    <t>용융</t>
    <phoneticPr fontId="5" type="noConversion"/>
  </si>
  <si>
    <t>㎡</t>
    <phoneticPr fontId="5" type="noConversion"/>
  </si>
  <si>
    <t>T형부착대(어린이보호)</t>
    <phoneticPr fontId="5" type="noConversion"/>
  </si>
  <si>
    <t>고철</t>
    <phoneticPr fontId="5" type="noConversion"/>
  </si>
  <si>
    <t>철재</t>
    <phoneticPr fontId="5" type="noConversion"/>
  </si>
  <si>
    <t>kg</t>
    <phoneticPr fontId="5" type="noConversion"/>
  </si>
  <si>
    <t>AL</t>
    <phoneticPr fontId="5" type="noConversion"/>
  </si>
  <si>
    <t>시멘트</t>
    <phoneticPr fontId="5" type="noConversion"/>
  </si>
  <si>
    <t>보통</t>
    <phoneticPr fontId="5" type="noConversion"/>
  </si>
  <si>
    <t>모래</t>
    <phoneticPr fontId="5" type="noConversion"/>
  </si>
  <si>
    <r>
      <t>m</t>
    </r>
    <r>
      <rPr>
        <vertAlign val="superscript"/>
        <sz val="9"/>
        <rFont val="맑은 고딕"/>
        <family val="3"/>
        <charset val="129"/>
        <scheme val="minor"/>
      </rPr>
      <t>3</t>
    </r>
    <phoneticPr fontId="5" type="noConversion"/>
  </si>
  <si>
    <t>자갈</t>
    <phoneticPr fontId="5" type="noConversion"/>
  </si>
  <si>
    <t>철선</t>
    <phoneticPr fontId="5" type="noConversion"/>
  </si>
  <si>
    <t>박리제(중유)</t>
    <phoneticPr fontId="5" type="noConversion"/>
  </si>
  <si>
    <t>저유황1% , 목재,합판용</t>
    <phoneticPr fontId="5" type="noConversion"/>
  </si>
  <si>
    <t>ℓ</t>
    <phoneticPr fontId="5" type="noConversion"/>
  </si>
  <si>
    <t>레미콘</t>
    <phoneticPr fontId="5" type="noConversion"/>
  </si>
  <si>
    <r>
      <t>m</t>
    </r>
    <r>
      <rPr>
        <vertAlign val="superscript"/>
        <sz val="9"/>
        <rFont val="맑은 고딕"/>
        <family val="3"/>
        <charset val="129"/>
        <scheme val="minor"/>
      </rPr>
      <t>3</t>
    </r>
    <phoneticPr fontId="5" type="noConversion"/>
  </si>
  <si>
    <t>조합페인트(백색)</t>
    <phoneticPr fontId="5" type="noConversion"/>
  </si>
  <si>
    <t>ℓ</t>
    <phoneticPr fontId="5" type="noConversion"/>
  </si>
  <si>
    <t>신너</t>
    <phoneticPr fontId="5" type="noConversion"/>
  </si>
  <si>
    <t>KSM-6060</t>
    <phoneticPr fontId="5" type="noConversion"/>
  </si>
  <si>
    <t>퍼티</t>
    <phoneticPr fontId="5" type="noConversion"/>
  </si>
  <si>
    <t>◈ 노 무 비</t>
    <phoneticPr fontId="10" type="noConversion"/>
  </si>
  <si>
    <t>화물차운전사 :</t>
    <phoneticPr fontId="10" type="noConversion"/>
  </si>
  <si>
    <t>호 표</t>
    <phoneticPr fontId="5" type="noConversion"/>
  </si>
  <si>
    <t>품      명</t>
    <phoneticPr fontId="5" type="noConversion"/>
  </si>
  <si>
    <t>규      격</t>
    <phoneticPr fontId="5" type="noConversion"/>
  </si>
  <si>
    <t>직 접 노 무 비</t>
    <phoneticPr fontId="5" type="noConversion"/>
  </si>
  <si>
    <t>공 사 원 가 계 산 서</t>
    <phoneticPr fontId="5" type="noConversion"/>
  </si>
  <si>
    <t>금  액</t>
    <phoneticPr fontId="5" type="noConversion"/>
  </si>
  <si>
    <t xml:space="preserve">비  고 </t>
    <phoneticPr fontId="5" type="noConversion"/>
  </si>
  <si>
    <t>부가가치세</t>
    <phoneticPr fontId="5" type="noConversion"/>
  </si>
  <si>
    <t>도급비</t>
    <phoneticPr fontId="5" type="noConversion"/>
  </si>
  <si>
    <t>총공사비</t>
    <phoneticPr fontId="5" type="noConversion"/>
  </si>
  <si>
    <t>장애물표적표지</t>
    <phoneticPr fontId="5" type="noConversion"/>
  </si>
  <si>
    <t>대형표지(고휘도+고휘도)</t>
    <phoneticPr fontId="5" type="noConversion"/>
  </si>
  <si>
    <t>대형표지(고휘도+초고휘도)</t>
    <phoneticPr fontId="5" type="noConversion"/>
  </si>
  <si>
    <t>물 가 조 사</t>
    <phoneticPr fontId="10" type="noConversion"/>
  </si>
  <si>
    <t>1-23h,24h,25h</t>
    <phoneticPr fontId="5" type="noConversion"/>
  </si>
  <si>
    <t>1) : 해당직종 노임단가</t>
    <phoneticPr fontId="10" type="noConversion"/>
  </si>
  <si>
    <t>2) : 21일 작업시간 8시간 기준</t>
    <phoneticPr fontId="10" type="noConversion"/>
  </si>
  <si>
    <t>3) : 고용(제수당, 상여금, 퇴직급여충당금)</t>
    <phoneticPr fontId="10" type="noConversion"/>
  </si>
  <si>
    <t>4) : 휴지계수(월간 작업 가능일수)</t>
    <phoneticPr fontId="10" type="noConversion"/>
  </si>
  <si>
    <t>5) : 인건비 계</t>
    <phoneticPr fontId="10" type="noConversion"/>
  </si>
  <si>
    <t>특별인부</t>
  </si>
  <si>
    <t>형틀목공</t>
  </si>
  <si>
    <t>철근공</t>
  </si>
  <si>
    <t>콘크리트공</t>
  </si>
  <si>
    <t>도장공</t>
  </si>
  <si>
    <t>건설기계운전사</t>
  </si>
  <si>
    <t>화물차운전사</t>
  </si>
  <si>
    <t>일반기계운전사</t>
  </si>
  <si>
    <t>중소기업중앙회 제조노임단가</t>
  </si>
  <si>
    <t>P3.2t×60.5Φ50A500㎜</t>
  </si>
  <si>
    <t>P3.2t×60.5Φ50A300㎜</t>
  </si>
  <si>
    <t>P3.2t×60.5Φ50A1100㎜</t>
  </si>
  <si>
    <t>P3.2t×60.5Φ50A1500㎜</t>
  </si>
  <si>
    <t>P3.2t×60.5Φ×50A  3000㎜</t>
  </si>
  <si>
    <t>P3.2t×60.5Φ×50A  3600㎜</t>
  </si>
  <si>
    <t>P3.2t×60.5Φ×50A  4200㎜</t>
  </si>
  <si>
    <t>P3.2t×60.5Φ×50A 800㎜</t>
  </si>
  <si>
    <t>P3.2t×60.5Φ×50A 300㎜</t>
  </si>
  <si>
    <t>P3.2t×60.5Φ×50A 1700㎜</t>
  </si>
  <si>
    <t>P3.2t×60.5Φ×50A 2000㎜</t>
  </si>
  <si>
    <t>P3.2t×60.5Φ×50A 500㎜</t>
  </si>
  <si>
    <t>P3.2t×60.5Φ×50A  3500㎜</t>
  </si>
  <si>
    <t>P3.2t×60.5Φ×50A  4500㎜</t>
  </si>
  <si>
    <t>P4.5t×139.8Φ×125A  4500㎜</t>
  </si>
  <si>
    <t>P4.5t×139.8Φ×125A  200㎜</t>
  </si>
  <si>
    <t>1회  3.688</t>
  </si>
  <si>
    <t>2회  0.19</t>
  </si>
  <si>
    <t xml:space="preserve"> </t>
  </si>
  <si>
    <r>
      <t>M</t>
    </r>
    <r>
      <rPr>
        <vertAlign val="superscript"/>
        <sz val="8"/>
        <color theme="1"/>
        <rFont val="맑은 고딕"/>
        <family val="3"/>
        <charset val="129"/>
        <scheme val="minor"/>
      </rPr>
      <t>2</t>
    </r>
  </si>
  <si>
    <r>
      <t>M</t>
    </r>
    <r>
      <rPr>
        <vertAlign val="superscript"/>
        <sz val="8"/>
        <color theme="1"/>
        <rFont val="맑은 고딕"/>
        <family val="3"/>
        <charset val="129"/>
        <scheme val="minor"/>
      </rPr>
      <t>3</t>
    </r>
  </si>
  <si>
    <t>3000×2000㎜</t>
  </si>
  <si>
    <t>PL3t×3000×2000㎜</t>
  </si>
  <si>
    <t>P3.2t×60.5Φ×50A  1600㎜</t>
  </si>
  <si>
    <t>P3.2t×60.5Φ×50A  300㎜</t>
  </si>
  <si>
    <t>시트절단</t>
  </si>
  <si>
    <t>3000*2000</t>
  </si>
  <si>
    <t>조립식테이퍼폴</t>
    <phoneticPr fontId="5" type="noConversion"/>
  </si>
  <si>
    <t>(1-29~34)규격 T형 부착대 STS 신설교체 삭제</t>
    <phoneticPr fontId="5" type="noConversion"/>
  </si>
  <si>
    <t>1-23h,24h,25h</t>
  </si>
  <si>
    <t>1-31h,32h,33h</t>
    <phoneticPr fontId="5" type="noConversion"/>
  </si>
  <si>
    <t>1-31h,32h,33h</t>
    <phoneticPr fontId="5" type="noConversion"/>
  </si>
  <si>
    <t>1. 기존 설계 지주 규격</t>
  </si>
  <si>
    <t>표지판 크기</t>
  </si>
  <si>
    <t>지주 규격</t>
  </si>
  <si>
    <t>재료산출 시트 지주 규격</t>
  </si>
  <si>
    <t>1-1. 도로표지 제작·설치 및 관리지침에 따른 지주 규격</t>
  </si>
  <si>
    <t>* 기존 설계 지주규격과 도로표지 지침에 따른 지주 규격이 상당히 다름</t>
  </si>
  <si>
    <t>* 기존 설계 지주규격에 대한 구조검토 관련 근거를  찾을 수 없음</t>
  </si>
  <si>
    <t>3. 지주에 따른 기초 규격</t>
  </si>
  <si>
    <t>구  분</t>
  </si>
  <si>
    <t>재료산출 시트</t>
  </si>
  <si>
    <t>편주식 기초도면 시트</t>
  </si>
  <si>
    <t>1.5*1.5*2.15</t>
  </si>
  <si>
    <t>* 기초크기가 각 시트 별로 다름</t>
  </si>
  <si>
    <t>* 기초크기에 대한 구조검토 관련 근거를 찾을 수 없음</t>
  </si>
  <si>
    <t>3. 지주에 따른 앙카볼트 규격</t>
  </si>
  <si>
    <t>3600*2200</t>
    <phoneticPr fontId="5" type="noConversion"/>
  </si>
  <si>
    <t>고소용표지</t>
    <phoneticPr fontId="5" type="noConversion"/>
  </si>
  <si>
    <t>고휘도</t>
    <phoneticPr fontId="5" type="noConversion"/>
  </si>
  <si>
    <t>초고휘도</t>
    <phoneticPr fontId="5" type="noConversion"/>
  </si>
  <si>
    <t>일반시트</t>
    <phoneticPr fontId="5" type="noConversion"/>
  </si>
  <si>
    <t>일반시트(고소용)</t>
    <phoneticPr fontId="5" type="noConversion"/>
  </si>
  <si>
    <t>고휘도(고소용)</t>
    <phoneticPr fontId="5" type="noConversion"/>
  </si>
  <si>
    <t>초고휘도(고소용)</t>
    <phoneticPr fontId="5" type="noConversion"/>
  </si>
  <si>
    <t>4-21h</t>
    <phoneticPr fontId="5" type="noConversion"/>
  </si>
  <si>
    <t>복구비평균</t>
    <phoneticPr fontId="5" type="noConversion"/>
  </si>
  <si>
    <t>규격 삼각△</t>
    <phoneticPr fontId="5" type="noConversion"/>
  </si>
  <si>
    <t>1-23h,24h,25h</t>
    <phoneticPr fontId="5" type="noConversion"/>
  </si>
  <si>
    <r>
      <t>M</t>
    </r>
    <r>
      <rPr>
        <vertAlign val="superscript"/>
        <sz val="9"/>
        <color theme="1"/>
        <rFont val="맑은 고딕"/>
        <family val="3"/>
        <charset val="129"/>
        <scheme val="minor"/>
      </rPr>
      <t>3</t>
    </r>
    <phoneticPr fontId="5" type="noConversion"/>
  </si>
  <si>
    <t>2.0T×Φ600mm</t>
  </si>
  <si>
    <t>2.0T×Φ780mm</t>
  </si>
  <si>
    <t>2.0T×Φ900mm</t>
  </si>
  <si>
    <t>1매용, Φ60.5=L500mm</t>
  </si>
  <si>
    <t>2매용, Φ60.5=L1100mm</t>
  </si>
  <si>
    <t>3매용, Φ60.5=L1500mm</t>
  </si>
  <si>
    <t>1매용, Φ60.5=L800mm</t>
  </si>
  <si>
    <t>2매용, Φ60.5=L1700mm</t>
  </si>
  <si>
    <t>3매용, Φ60.5=L4.2m</t>
  </si>
  <si>
    <t>2매용, Φ60.5=L4.5m</t>
  </si>
  <si>
    <t>Φ60.5=L2.0m</t>
  </si>
  <si>
    <t>Φ60.5=L1.6m</t>
  </si>
  <si>
    <t>조립식테이퍼폴</t>
    <phoneticPr fontId="5" type="noConversion"/>
  </si>
  <si>
    <t>대형편주</t>
    <phoneticPr fontId="5" type="noConversion"/>
  </si>
  <si>
    <t>간단</t>
    <phoneticPr fontId="5" type="noConversion"/>
  </si>
  <si>
    <t>3.0T×3000×2000mm</t>
    <phoneticPr fontId="5" type="noConversion"/>
  </si>
  <si>
    <t>3000*2000</t>
    <phoneticPr fontId="5" type="noConversion"/>
  </si>
  <si>
    <t>철거</t>
    <phoneticPr fontId="5" type="noConversion"/>
  </si>
  <si>
    <t>550*600</t>
    <phoneticPr fontId="5" type="noConversion"/>
  </si>
  <si>
    <t>715*780</t>
    <phoneticPr fontId="5" type="noConversion"/>
  </si>
  <si>
    <r>
      <t>규격 삼각</t>
    </r>
    <r>
      <rPr>
        <sz val="9"/>
        <color theme="1"/>
        <rFont val="맑은 고딕"/>
        <family val="3"/>
        <charset val="129"/>
      </rPr>
      <t>△</t>
    </r>
    <phoneticPr fontId="5" type="noConversion"/>
  </si>
  <si>
    <t>600*720 고휘도</t>
    <phoneticPr fontId="5" type="noConversion"/>
  </si>
  <si>
    <t>규격 사각</t>
    <phoneticPr fontId="5" type="noConversion"/>
  </si>
  <si>
    <t>550*600 고휘도</t>
    <phoneticPr fontId="5" type="noConversion"/>
  </si>
  <si>
    <t>1매용 백관</t>
    <phoneticPr fontId="5" type="noConversion"/>
  </si>
  <si>
    <t>교체</t>
    <phoneticPr fontId="5" type="noConversion"/>
  </si>
  <si>
    <t>중형 삼각∇</t>
    <phoneticPr fontId="5" type="noConversion"/>
  </si>
  <si>
    <t>780*260 고휘도</t>
    <phoneticPr fontId="5" type="noConversion"/>
  </si>
  <si>
    <t>780*390 고휘도</t>
    <phoneticPr fontId="5" type="noConversion"/>
  </si>
  <si>
    <t>중형 삼각△</t>
    <phoneticPr fontId="5" type="noConversion"/>
  </si>
  <si>
    <t>780*936</t>
    <phoneticPr fontId="5" type="noConversion"/>
  </si>
  <si>
    <t>900*1080</t>
    <phoneticPr fontId="5" type="noConversion"/>
  </si>
  <si>
    <t>700*1190</t>
    <phoneticPr fontId="5" type="noConversion"/>
  </si>
  <si>
    <t xml:space="preserve">사각 </t>
    <phoneticPr fontId="5" type="noConversion"/>
  </si>
  <si>
    <t>사각</t>
    <phoneticPr fontId="5" type="noConversion"/>
  </si>
  <si>
    <t>780*936 고휘도</t>
    <phoneticPr fontId="5" type="noConversion"/>
  </si>
  <si>
    <t>715*780 고휘도</t>
    <phoneticPr fontId="5" type="noConversion"/>
  </si>
  <si>
    <t>900*300 고휘도</t>
    <phoneticPr fontId="5" type="noConversion"/>
  </si>
  <si>
    <t>900*450 고휘도</t>
    <phoneticPr fontId="5" type="noConversion"/>
  </si>
  <si>
    <t>2-47h, 48h</t>
    <phoneticPr fontId="5" type="noConversion"/>
  </si>
  <si>
    <t>2-37h, 38h</t>
    <phoneticPr fontId="5" type="noConversion"/>
  </si>
  <si>
    <t>Φ76.3×4.5m×t3.2</t>
  </si>
  <si>
    <t>Φ10×50</t>
  </si>
  <si>
    <t>Φ600㎜</t>
  </si>
  <si>
    <t>600Φ×1/3</t>
  </si>
  <si>
    <t>600Φ×519.6×200</t>
  </si>
  <si>
    <t>Φ12×75</t>
  </si>
  <si>
    <t>P3.2t×60.5Φ×50A   300㎜</t>
  </si>
  <si>
    <t>Φ780㎜</t>
  </si>
  <si>
    <t>780Φ×1/3</t>
  </si>
  <si>
    <t>Φ900㎜</t>
  </si>
  <si>
    <t>900Φ×1/3</t>
  </si>
  <si>
    <t>936Φ780×300</t>
  </si>
  <si>
    <t>900Φ 779.4×300</t>
  </si>
  <si>
    <t>780Φ×780</t>
  </si>
  <si>
    <t>900Φ×900</t>
  </si>
  <si>
    <t>P3.2t×76.3Φ×65A  5300㎜</t>
  </si>
  <si>
    <t>Φ12×150</t>
  </si>
  <si>
    <t>Φ18×700L</t>
  </si>
  <si>
    <t>P3.2t×76.3Φ×65A  300㎜</t>
  </si>
  <si>
    <t>Φ12×50</t>
  </si>
  <si>
    <t>3t×150Φ용</t>
  </si>
  <si>
    <t>Φ18×50L</t>
  </si>
  <si>
    <t>Φ20×50L</t>
  </si>
  <si>
    <t>P3.2t×76.3Φ×65A  4500㎜</t>
  </si>
  <si>
    <t>Φ600 고휘도</t>
  </si>
  <si>
    <t>Φ780 고휘도</t>
  </si>
  <si>
    <t>Φ900 고휘도</t>
  </si>
  <si>
    <t>Φ216.5=L7.5m,Φ114.3</t>
  </si>
  <si>
    <t>Φ267.4=L7.5m,Φ139.8</t>
  </si>
  <si>
    <t>Φ216.5=L7.5m,Φ139.8</t>
  </si>
  <si>
    <t>Φ318.5=L7.5m,Φ139.8</t>
  </si>
  <si>
    <t>Φ355.6=L7.5m,Φ165.2</t>
  </si>
  <si>
    <t>Φ216.5</t>
  </si>
  <si>
    <t>Φ267.4</t>
  </si>
  <si>
    <t>Φ76.3×4.5m 용융</t>
  </si>
  <si>
    <t>Φ25×1500L</t>
  </si>
  <si>
    <t xml:space="preserve">Φ600        </t>
  </si>
  <si>
    <t>Φ60.5~76.3*3.2*3000~3600mm</t>
  </si>
  <si>
    <t>Φ76.3×4.5m</t>
  </si>
  <si>
    <t>호</t>
    <phoneticPr fontId="5" type="noConversion"/>
  </si>
  <si>
    <t>보통토사</t>
    <phoneticPr fontId="5" type="noConversion"/>
  </si>
  <si>
    <t>보통인부</t>
    <phoneticPr fontId="5" type="noConversion"/>
  </si>
  <si>
    <t>인</t>
    <phoneticPr fontId="5" type="noConversion"/>
  </si>
  <si>
    <t>소          계</t>
    <phoneticPr fontId="5" type="noConversion"/>
  </si>
  <si>
    <t>현장내</t>
    <phoneticPr fontId="5" type="noConversion"/>
  </si>
  <si>
    <t>Ton</t>
    <phoneticPr fontId="5" type="noConversion"/>
  </si>
  <si>
    <t>철근</t>
    <phoneticPr fontId="5" type="noConversion"/>
  </si>
  <si>
    <t>결속선</t>
    <phoneticPr fontId="5" type="noConversion"/>
  </si>
  <si>
    <t>0.9mm</t>
    <phoneticPr fontId="5" type="noConversion"/>
  </si>
  <si>
    <t>철근공</t>
    <phoneticPr fontId="5" type="noConversion"/>
  </si>
  <si>
    <t>규격</t>
    <phoneticPr fontId="5" type="noConversion"/>
  </si>
  <si>
    <t>매</t>
    <phoneticPr fontId="5" type="noConversion"/>
  </si>
  <si>
    <t>보통인부</t>
    <phoneticPr fontId="5" type="noConversion"/>
  </si>
  <si>
    <t>인</t>
    <phoneticPr fontId="5" type="noConversion"/>
  </si>
  <si>
    <t>특별인부</t>
    <phoneticPr fontId="5" type="noConversion"/>
  </si>
  <si>
    <t>공구손료</t>
    <phoneticPr fontId="5" type="noConversion"/>
  </si>
  <si>
    <t>노무비의 2%</t>
    <phoneticPr fontId="5" type="noConversion"/>
  </si>
  <si>
    <t>식</t>
    <phoneticPr fontId="5" type="noConversion"/>
  </si>
  <si>
    <t>소          계</t>
    <phoneticPr fontId="5" type="noConversion"/>
  </si>
  <si>
    <t>호</t>
    <phoneticPr fontId="5" type="noConversion"/>
  </si>
  <si>
    <t>교통안전표지 철거</t>
    <phoneticPr fontId="5" type="noConversion"/>
  </si>
  <si>
    <t>교통안전표지 설치</t>
    <phoneticPr fontId="5" type="noConversion"/>
  </si>
  <si>
    <t>중형</t>
    <phoneticPr fontId="5" type="noConversion"/>
  </si>
  <si>
    <t>T형부착대 설치</t>
    <phoneticPr fontId="5" type="noConversion"/>
  </si>
  <si>
    <t>SET</t>
    <phoneticPr fontId="5" type="noConversion"/>
  </si>
  <si>
    <t>T형부착대 철거</t>
    <phoneticPr fontId="5" type="noConversion"/>
  </si>
  <si>
    <t>T형부착대 교체</t>
    <phoneticPr fontId="5" type="noConversion"/>
  </si>
  <si>
    <t>표지판지주 설치</t>
    <phoneticPr fontId="5" type="noConversion"/>
  </si>
  <si>
    <t>표지판설치 제외</t>
    <phoneticPr fontId="5" type="noConversion"/>
  </si>
  <si>
    <t>표지판지주 철거</t>
    <phoneticPr fontId="5" type="noConversion"/>
  </si>
  <si>
    <t>표지판지주 교체</t>
    <phoneticPr fontId="5" type="noConversion"/>
  </si>
  <si>
    <t>설치+철거</t>
    <phoneticPr fontId="5" type="noConversion"/>
  </si>
  <si>
    <t>대형</t>
    <phoneticPr fontId="5" type="noConversion"/>
  </si>
  <si>
    <t>트럭탑재형 크레인</t>
    <phoneticPr fontId="5" type="noConversion"/>
  </si>
  <si>
    <t>5Ton</t>
    <phoneticPr fontId="5" type="noConversion"/>
  </si>
  <si>
    <t>hr</t>
    <phoneticPr fontId="5" type="noConversion"/>
  </si>
  <si>
    <t>고소용표지</t>
    <phoneticPr fontId="5" type="noConversion"/>
  </si>
  <si>
    <r>
      <t>M</t>
    </r>
    <r>
      <rPr>
        <vertAlign val="superscript"/>
        <sz val="9"/>
        <color theme="1"/>
        <rFont val="맑은 고딕"/>
        <family val="3"/>
        <charset val="129"/>
        <scheme val="minor"/>
      </rPr>
      <t>2</t>
    </r>
    <phoneticPr fontId="5" type="noConversion"/>
  </si>
  <si>
    <t>3Ton</t>
    <phoneticPr fontId="5" type="noConversion"/>
  </si>
  <si>
    <t>일반시트,고휘도,초고휘도</t>
    <phoneticPr fontId="5" type="noConversion"/>
  </si>
  <si>
    <t>판교체의 50%</t>
    <phoneticPr fontId="5" type="noConversion"/>
  </si>
  <si>
    <t>교통안전표지판 내용수정(고소용)</t>
    <phoneticPr fontId="5" type="noConversion"/>
  </si>
  <si>
    <t>합판거푸집</t>
    <phoneticPr fontId="5" type="noConversion"/>
  </si>
  <si>
    <t>1회</t>
    <phoneticPr fontId="5" type="noConversion"/>
  </si>
  <si>
    <t>내수합판</t>
    <phoneticPr fontId="5" type="noConversion"/>
  </si>
  <si>
    <t>각재</t>
    <phoneticPr fontId="5" type="noConversion"/>
  </si>
  <si>
    <t>3.6×3.6×3.6</t>
    <phoneticPr fontId="5" type="noConversion"/>
  </si>
  <si>
    <r>
      <t>M</t>
    </r>
    <r>
      <rPr>
        <vertAlign val="superscript"/>
        <sz val="9"/>
        <color theme="1"/>
        <rFont val="맑은 고딕"/>
        <family val="3"/>
        <charset val="129"/>
        <scheme val="minor"/>
      </rPr>
      <t>3</t>
    </r>
    <r>
      <rPr>
        <sz val="11"/>
        <rFont val="돋움"/>
        <family val="3"/>
        <charset val="129"/>
      </rPr>
      <t/>
    </r>
  </si>
  <si>
    <t>소모자재</t>
    <phoneticPr fontId="5" type="noConversion"/>
  </si>
  <si>
    <t>6회</t>
    <phoneticPr fontId="5" type="noConversion"/>
  </si>
  <si>
    <t>재료비</t>
    <phoneticPr fontId="5" type="noConversion"/>
  </si>
  <si>
    <t>형틀목공</t>
    <phoneticPr fontId="5" type="noConversion"/>
  </si>
  <si>
    <t>간단</t>
    <phoneticPr fontId="5" type="noConversion"/>
  </si>
  <si>
    <t>무근구조물</t>
    <phoneticPr fontId="5" type="noConversion"/>
  </si>
  <si>
    <r>
      <t>M</t>
    </r>
    <r>
      <rPr>
        <vertAlign val="superscript"/>
        <sz val="9"/>
        <color theme="1"/>
        <rFont val="맑은 고딕"/>
        <family val="3"/>
        <charset val="129"/>
        <scheme val="minor"/>
      </rPr>
      <t>3</t>
    </r>
    <phoneticPr fontId="5" type="noConversion"/>
  </si>
  <si>
    <t>시멘트</t>
    <phoneticPr fontId="5" type="noConversion"/>
  </si>
  <si>
    <t>kg</t>
    <phoneticPr fontId="5" type="noConversion"/>
  </si>
  <si>
    <t>모래</t>
    <phoneticPr fontId="5" type="noConversion"/>
  </si>
  <si>
    <t>자갈</t>
    <phoneticPr fontId="5" type="noConversion"/>
  </si>
  <si>
    <t>#40</t>
    <phoneticPr fontId="5" type="noConversion"/>
  </si>
  <si>
    <t>콘크리트공</t>
    <phoneticPr fontId="5" type="noConversion"/>
  </si>
  <si>
    <t>철근구조물</t>
    <phoneticPr fontId="5" type="noConversion"/>
  </si>
  <si>
    <t>40kg</t>
    <phoneticPr fontId="5" type="noConversion"/>
  </si>
  <si>
    <t>콘크리트타설(레디믹스콘크리트)</t>
    <phoneticPr fontId="5" type="noConversion"/>
  </si>
  <si>
    <t>레미콘</t>
    <phoneticPr fontId="5" type="noConversion"/>
  </si>
  <si>
    <t>소형고압블럭포장복구</t>
    <phoneticPr fontId="5" type="noConversion"/>
  </si>
  <si>
    <t>플레이트콤펙터</t>
    <phoneticPr fontId="5" type="noConversion"/>
  </si>
  <si>
    <t>소          계</t>
    <phoneticPr fontId="5" type="noConversion"/>
  </si>
  <si>
    <t>호</t>
    <phoneticPr fontId="5" type="noConversion"/>
  </si>
  <si>
    <r>
      <t>M</t>
    </r>
    <r>
      <rPr>
        <vertAlign val="superscript"/>
        <sz val="9"/>
        <color theme="1"/>
        <rFont val="맑은 고딕"/>
        <family val="3"/>
        <charset val="129"/>
        <scheme val="minor"/>
      </rPr>
      <t>3</t>
    </r>
    <phoneticPr fontId="5" type="noConversion"/>
  </si>
  <si>
    <t>소          계</t>
    <phoneticPr fontId="5" type="noConversion"/>
  </si>
  <si>
    <t>방향, 위치조정</t>
    <phoneticPr fontId="5" type="noConversion"/>
  </si>
  <si>
    <t>개소</t>
    <phoneticPr fontId="5" type="noConversion"/>
  </si>
  <si>
    <t>교통안전표지판 교체</t>
    <phoneticPr fontId="5" type="noConversion"/>
  </si>
  <si>
    <t>교통안전표지판 철거</t>
    <phoneticPr fontId="5" type="noConversion"/>
  </si>
  <si>
    <t>교통안전표지판 설치</t>
    <phoneticPr fontId="5" type="noConversion"/>
  </si>
  <si>
    <t>교통안전표지판 내용수정</t>
    <phoneticPr fontId="5" type="noConversion"/>
  </si>
  <si>
    <t>400*400 고휘도</t>
    <phoneticPr fontId="5" type="noConversion"/>
  </si>
  <si>
    <t>600*300 고휘도</t>
    <phoneticPr fontId="5" type="noConversion"/>
  </si>
  <si>
    <t>1200 고휘도</t>
    <phoneticPr fontId="5" type="noConversion"/>
  </si>
  <si>
    <t>중형 오각</t>
    <phoneticPr fontId="5" type="noConversion"/>
  </si>
  <si>
    <t>900*1080 고휘도</t>
    <phoneticPr fontId="5" type="noConversion"/>
  </si>
  <si>
    <t>중형 사각</t>
    <phoneticPr fontId="5" type="noConversion"/>
  </si>
  <si>
    <t>780*780 고휘도</t>
    <phoneticPr fontId="5" type="noConversion"/>
  </si>
  <si>
    <t>반사지</t>
    <phoneticPr fontId="5" type="noConversion"/>
  </si>
  <si>
    <t>중형 사각</t>
    <phoneticPr fontId="5" type="noConversion"/>
  </si>
  <si>
    <t>교체</t>
    <phoneticPr fontId="5" type="noConversion"/>
  </si>
  <si>
    <t>중형 팔각</t>
    <phoneticPr fontId="5" type="noConversion"/>
  </si>
  <si>
    <t>신설</t>
    <phoneticPr fontId="5" type="noConversion"/>
  </si>
  <si>
    <t>780*780 고휘도</t>
    <phoneticPr fontId="5" type="noConversion"/>
  </si>
  <si>
    <t>900*900 고휘도</t>
    <phoneticPr fontId="5" type="noConversion"/>
  </si>
  <si>
    <t>중형 T형부착대</t>
    <phoneticPr fontId="5" type="noConversion"/>
  </si>
  <si>
    <t>1매용 백관</t>
    <phoneticPr fontId="5" type="noConversion"/>
  </si>
  <si>
    <t>2-37h,38h</t>
    <phoneticPr fontId="5" type="noConversion"/>
  </si>
  <si>
    <t>철거</t>
    <phoneticPr fontId="5" type="noConversion"/>
  </si>
  <si>
    <t>중형 교차로대</t>
    <phoneticPr fontId="5" type="noConversion"/>
  </si>
  <si>
    <t>백관</t>
    <phoneticPr fontId="5" type="noConversion"/>
  </si>
  <si>
    <t>이설</t>
    <phoneticPr fontId="5" type="noConversion"/>
  </si>
  <si>
    <t>중형 철주</t>
    <phoneticPr fontId="5" type="noConversion"/>
  </si>
  <si>
    <t>2-47h, 48h</t>
    <phoneticPr fontId="5" type="noConversion"/>
  </si>
  <si>
    <t>대형 안전표지판</t>
    <phoneticPr fontId="5" type="noConversion"/>
  </si>
  <si>
    <t>3000*2000 고+고</t>
    <phoneticPr fontId="5" type="noConversion"/>
  </si>
  <si>
    <t>3000*2000 고+초고</t>
    <phoneticPr fontId="5" type="noConversion"/>
  </si>
  <si>
    <t>3600*2200 고+고</t>
    <phoneticPr fontId="5" type="noConversion"/>
  </si>
  <si>
    <t>3600*2200 고+초고</t>
    <phoneticPr fontId="5" type="noConversion"/>
  </si>
  <si>
    <t>문안수정</t>
    <phoneticPr fontId="5" type="noConversion"/>
  </si>
  <si>
    <t>보수</t>
    <phoneticPr fontId="5" type="noConversion"/>
  </si>
  <si>
    <t>일반시트</t>
    <phoneticPr fontId="5" type="noConversion"/>
  </si>
  <si>
    <r>
      <t>M</t>
    </r>
    <r>
      <rPr>
        <vertAlign val="superscript"/>
        <sz val="8"/>
        <color theme="1"/>
        <rFont val="맑은 고딕"/>
        <family val="3"/>
        <charset val="129"/>
        <scheme val="minor"/>
      </rPr>
      <t>2</t>
    </r>
    <phoneticPr fontId="5" type="noConversion"/>
  </si>
  <si>
    <t>고휘도</t>
    <phoneticPr fontId="5" type="noConversion"/>
  </si>
  <si>
    <t>초고휘도</t>
    <phoneticPr fontId="5" type="noConversion"/>
  </si>
  <si>
    <t>문안수정(고소용)</t>
    <phoneticPr fontId="5" type="noConversion"/>
  </si>
  <si>
    <t xml:space="preserve">사각 </t>
    <phoneticPr fontId="5" type="noConversion"/>
  </si>
  <si>
    <t>사각</t>
    <phoneticPr fontId="5" type="noConversion"/>
  </si>
  <si>
    <t>사각 (어린이보호)</t>
    <phoneticPr fontId="5" type="noConversion"/>
  </si>
  <si>
    <t>1000*1700 고+초고</t>
    <phoneticPr fontId="5" type="noConversion"/>
  </si>
  <si>
    <t>1500*1000 고+초고</t>
    <phoneticPr fontId="5" type="noConversion"/>
  </si>
  <si>
    <t>T형부착대 (어린이보호)</t>
    <phoneticPr fontId="5" type="noConversion"/>
  </si>
  <si>
    <t>2단, 1300L</t>
    <phoneticPr fontId="5" type="noConversion"/>
  </si>
  <si>
    <t>철주 (어린이보호)</t>
    <phoneticPr fontId="5" type="noConversion"/>
  </si>
  <si>
    <t>철주 (어린이보호)</t>
    <phoneticPr fontId="5" type="noConversion"/>
  </si>
  <si>
    <t>이설</t>
    <phoneticPr fontId="5" type="noConversion"/>
  </si>
  <si>
    <t>철거</t>
    <phoneticPr fontId="5" type="noConversion"/>
  </si>
  <si>
    <t>장애물표적표지</t>
    <phoneticPr fontId="5" type="noConversion"/>
  </si>
  <si>
    <t>400*400</t>
    <phoneticPr fontId="5" type="noConversion"/>
  </si>
  <si>
    <t>복구</t>
    <phoneticPr fontId="5" type="noConversion"/>
  </si>
  <si>
    <t>규격 삼각△</t>
    <phoneticPr fontId="5" type="noConversion"/>
  </si>
  <si>
    <t>규격 삼각∇</t>
    <phoneticPr fontId="5" type="noConversion"/>
  </si>
  <si>
    <t>규격 원형</t>
    <phoneticPr fontId="5" type="noConversion"/>
  </si>
  <si>
    <t>규격 오각</t>
    <phoneticPr fontId="5" type="noConversion"/>
  </si>
  <si>
    <t xml:space="preserve">600*720     </t>
    <phoneticPr fontId="5" type="noConversion"/>
  </si>
  <si>
    <t>규격 사각</t>
    <phoneticPr fontId="5" type="noConversion"/>
  </si>
  <si>
    <t xml:space="preserve">400*150     </t>
    <phoneticPr fontId="5" type="noConversion"/>
  </si>
  <si>
    <t xml:space="preserve">400*300     </t>
    <phoneticPr fontId="5" type="noConversion"/>
  </si>
  <si>
    <t xml:space="preserve">400*400     </t>
    <phoneticPr fontId="5" type="noConversion"/>
  </si>
  <si>
    <t xml:space="preserve">600*200     </t>
    <phoneticPr fontId="5" type="noConversion"/>
  </si>
  <si>
    <t xml:space="preserve">600*300     </t>
    <phoneticPr fontId="5" type="noConversion"/>
  </si>
  <si>
    <t>550*600</t>
    <phoneticPr fontId="5" type="noConversion"/>
  </si>
  <si>
    <t>600*600</t>
    <phoneticPr fontId="5" type="noConversion"/>
  </si>
  <si>
    <t>규격 팔각</t>
    <phoneticPr fontId="5" type="noConversion"/>
  </si>
  <si>
    <t>중형 삼각△</t>
    <phoneticPr fontId="5" type="noConversion"/>
  </si>
  <si>
    <t>중형 삼각∇</t>
    <phoneticPr fontId="5" type="noConversion"/>
  </si>
  <si>
    <t>중형 원형</t>
    <phoneticPr fontId="5" type="noConversion"/>
  </si>
  <si>
    <t>중형 오각</t>
    <phoneticPr fontId="5" type="noConversion"/>
  </si>
  <si>
    <t>780*936</t>
    <phoneticPr fontId="5" type="noConversion"/>
  </si>
  <si>
    <t>900*1080</t>
    <phoneticPr fontId="5" type="noConversion"/>
  </si>
  <si>
    <t>520*195</t>
    <phoneticPr fontId="5" type="noConversion"/>
  </si>
  <si>
    <t>520*520</t>
    <phoneticPr fontId="5" type="noConversion"/>
  </si>
  <si>
    <t>520*390</t>
    <phoneticPr fontId="5" type="noConversion"/>
  </si>
  <si>
    <t>600*225</t>
    <phoneticPr fontId="5" type="noConversion"/>
  </si>
  <si>
    <t>780*260</t>
    <phoneticPr fontId="5" type="noConversion"/>
  </si>
  <si>
    <t>780*390</t>
    <phoneticPr fontId="5" type="noConversion"/>
  </si>
  <si>
    <t>715*780</t>
    <phoneticPr fontId="5" type="noConversion"/>
  </si>
  <si>
    <t>780*780</t>
    <phoneticPr fontId="5" type="noConversion"/>
  </si>
  <si>
    <t>900*300</t>
    <phoneticPr fontId="5" type="noConversion"/>
  </si>
  <si>
    <t>900*450</t>
    <phoneticPr fontId="5" type="noConversion"/>
  </si>
  <si>
    <t>900*900</t>
    <phoneticPr fontId="5" type="noConversion"/>
  </si>
  <si>
    <t>3000*2000</t>
    <phoneticPr fontId="5" type="noConversion"/>
  </si>
  <si>
    <t>3600*2200</t>
    <phoneticPr fontId="5" type="noConversion"/>
  </si>
  <si>
    <t>700*1190</t>
    <phoneticPr fontId="5" type="noConversion"/>
  </si>
  <si>
    <t>1000*1700</t>
    <phoneticPr fontId="5" type="noConversion"/>
  </si>
  <si>
    <t>1500*1000</t>
    <phoneticPr fontId="5" type="noConversion"/>
  </si>
  <si>
    <t xml:space="preserve">T형부착대 </t>
    <phoneticPr fontId="5" type="noConversion"/>
  </si>
  <si>
    <t>도장</t>
    <phoneticPr fontId="5" type="noConversion"/>
  </si>
  <si>
    <t>교차로대</t>
    <phoneticPr fontId="5" type="noConversion"/>
  </si>
  <si>
    <t>조립식테이퍼폴</t>
    <phoneticPr fontId="5" type="noConversion"/>
  </si>
  <si>
    <t>대형편주</t>
    <phoneticPr fontId="5" type="noConversion"/>
  </si>
  <si>
    <t>방향, 위치</t>
    <phoneticPr fontId="5" type="noConversion"/>
  </si>
  <si>
    <t>조정</t>
    <phoneticPr fontId="5" type="noConversion"/>
  </si>
  <si>
    <t>철거+설치</t>
    <phoneticPr fontId="5" type="noConversion"/>
  </si>
  <si>
    <t>개소</t>
    <phoneticPr fontId="5" type="noConversion"/>
  </si>
  <si>
    <t>합     계</t>
    <phoneticPr fontId="5" type="noConversion"/>
  </si>
  <si>
    <t>700*1190   고+초고</t>
    <phoneticPr fontId="5" type="noConversion"/>
  </si>
  <si>
    <t>900*900     고휘도</t>
    <phoneticPr fontId="5" type="noConversion"/>
  </si>
  <si>
    <t>600*900</t>
    <phoneticPr fontId="5" type="noConversion"/>
  </si>
  <si>
    <t>780*1170 고휘도</t>
    <phoneticPr fontId="5" type="noConversion"/>
  </si>
  <si>
    <t>780*1170</t>
    <phoneticPr fontId="5" type="noConversion"/>
  </si>
  <si>
    <t>780*1170</t>
    <phoneticPr fontId="5" type="noConversion"/>
  </si>
  <si>
    <t>2.0T×600×200mm</t>
    <phoneticPr fontId="5" type="noConversion"/>
  </si>
  <si>
    <t>2.0T×600×300mm</t>
    <phoneticPr fontId="5" type="noConversion"/>
  </si>
  <si>
    <t>2.0T×600×400mm</t>
    <phoneticPr fontId="5" type="noConversion"/>
  </si>
  <si>
    <t>2.0T×550×600mm</t>
    <phoneticPr fontId="5" type="noConversion"/>
  </si>
  <si>
    <t>2.0T×600×600mm</t>
    <phoneticPr fontId="5" type="noConversion"/>
  </si>
  <si>
    <t>2.0T×600×900mm</t>
    <phoneticPr fontId="5" type="noConversion"/>
  </si>
  <si>
    <t>2.0T×780×260mm</t>
    <phoneticPr fontId="5" type="noConversion"/>
  </si>
  <si>
    <t>2.0T×780×390mm</t>
    <phoneticPr fontId="5" type="noConversion"/>
  </si>
  <si>
    <t>2.0T×715×780mm</t>
    <phoneticPr fontId="5" type="noConversion"/>
  </si>
  <si>
    <t>2.0T×780×780mm</t>
    <phoneticPr fontId="5" type="noConversion"/>
  </si>
  <si>
    <t>2.0T×900×300mm</t>
    <phoneticPr fontId="5" type="noConversion"/>
  </si>
  <si>
    <t>2.0T×900×450mm</t>
    <phoneticPr fontId="5" type="noConversion"/>
  </si>
  <si>
    <t>2.0T×780×1170mm</t>
    <phoneticPr fontId="5" type="noConversion"/>
  </si>
  <si>
    <t>KSA3505</t>
    <phoneticPr fontId="5" type="noConversion"/>
  </si>
  <si>
    <t>2.0T×600mm</t>
    <phoneticPr fontId="5" type="noConversion"/>
  </si>
  <si>
    <t>2.0T×780mm</t>
    <phoneticPr fontId="5" type="noConversion"/>
  </si>
  <si>
    <t>2.0T×900mm</t>
    <phoneticPr fontId="5" type="noConversion"/>
  </si>
  <si>
    <t>2.0T×200×600×720mm</t>
    <phoneticPr fontId="5" type="noConversion"/>
  </si>
  <si>
    <t>2.0T×260×780×936mm</t>
    <phoneticPr fontId="5" type="noConversion"/>
  </si>
  <si>
    <t>2.0T×300×900×1080mm</t>
    <phoneticPr fontId="5" type="noConversion"/>
  </si>
  <si>
    <t>2.0T×400×400mm</t>
    <phoneticPr fontId="5" type="noConversion"/>
  </si>
  <si>
    <t>경      비</t>
    <phoneticPr fontId="5" type="noConversion"/>
  </si>
  <si>
    <t>제품설치</t>
    <phoneticPr fontId="5" type="noConversion"/>
  </si>
  <si>
    <t>규격</t>
    <phoneticPr fontId="5" type="noConversion"/>
  </si>
  <si>
    <t>매</t>
    <phoneticPr fontId="5" type="noConversion"/>
  </si>
  <si>
    <t>AL</t>
    <phoneticPr fontId="5" type="noConversion"/>
  </si>
  <si>
    <t>제품교체</t>
    <phoneticPr fontId="5" type="noConversion"/>
  </si>
  <si>
    <t>600*400</t>
    <phoneticPr fontId="5" type="noConversion"/>
  </si>
  <si>
    <t>550*600</t>
    <phoneticPr fontId="5" type="noConversion"/>
  </si>
  <si>
    <t>SET</t>
    <phoneticPr fontId="5" type="noConversion"/>
  </si>
  <si>
    <t>제품설치</t>
    <phoneticPr fontId="5" type="noConversion"/>
  </si>
  <si>
    <t>제품설치</t>
    <phoneticPr fontId="5" type="noConversion"/>
  </si>
  <si>
    <t>SET</t>
    <phoneticPr fontId="5" type="noConversion"/>
  </si>
  <si>
    <t>제품교체</t>
    <phoneticPr fontId="5" type="noConversion"/>
  </si>
  <si>
    <t>1-23h,24h,25h</t>
    <phoneticPr fontId="5" type="noConversion"/>
  </si>
  <si>
    <t>제품철거</t>
    <phoneticPr fontId="5" type="noConversion"/>
  </si>
  <si>
    <t>지주설치</t>
    <phoneticPr fontId="5" type="noConversion"/>
  </si>
  <si>
    <r>
      <t>M</t>
    </r>
    <r>
      <rPr>
        <vertAlign val="superscript"/>
        <sz val="8"/>
        <color theme="1"/>
        <rFont val="맑은 고딕"/>
        <family val="3"/>
        <charset val="129"/>
        <scheme val="minor"/>
      </rPr>
      <t>2</t>
    </r>
    <phoneticPr fontId="5" type="noConversion"/>
  </si>
  <si>
    <t>인력비빔타설(무근구조물)</t>
    <phoneticPr fontId="5" type="noConversion"/>
  </si>
  <si>
    <r>
      <t>M</t>
    </r>
    <r>
      <rPr>
        <vertAlign val="superscript"/>
        <sz val="9"/>
        <color theme="1"/>
        <rFont val="맑은 고딕"/>
        <family val="3"/>
        <charset val="129"/>
        <scheme val="minor"/>
      </rPr>
      <t>3</t>
    </r>
    <phoneticPr fontId="5" type="noConversion"/>
  </si>
  <si>
    <t>토공</t>
    <phoneticPr fontId="5" type="noConversion"/>
  </si>
  <si>
    <r>
      <t>M</t>
    </r>
    <r>
      <rPr>
        <vertAlign val="superscript"/>
        <sz val="9"/>
        <color theme="1"/>
        <rFont val="맑은 고딕"/>
        <family val="3"/>
        <charset val="129"/>
        <scheme val="minor"/>
      </rPr>
      <t>3</t>
    </r>
    <phoneticPr fontId="5" type="noConversion"/>
  </si>
  <si>
    <t>토공</t>
    <phoneticPr fontId="5" type="noConversion"/>
  </si>
  <si>
    <t>1-31h,32h,33h</t>
    <phoneticPr fontId="5" type="noConversion"/>
  </si>
  <si>
    <t>지주철거</t>
    <phoneticPr fontId="5" type="noConversion"/>
  </si>
  <si>
    <t>콘크리트부수기(무근구조물)</t>
    <phoneticPr fontId="5" type="noConversion"/>
  </si>
  <si>
    <t>별도계상</t>
    <phoneticPr fontId="5" type="noConversion"/>
  </si>
  <si>
    <t>중형</t>
    <phoneticPr fontId="5" type="noConversion"/>
  </si>
  <si>
    <t>780*936</t>
    <phoneticPr fontId="5" type="noConversion"/>
  </si>
  <si>
    <t>900*1080</t>
    <phoneticPr fontId="5" type="noConversion"/>
  </si>
  <si>
    <t>600*900</t>
    <phoneticPr fontId="5" type="noConversion"/>
  </si>
  <si>
    <t>715*780</t>
    <phoneticPr fontId="5" type="noConversion"/>
  </si>
  <si>
    <t>매</t>
    <phoneticPr fontId="5" type="noConversion"/>
  </si>
  <si>
    <r>
      <t>M</t>
    </r>
    <r>
      <rPr>
        <vertAlign val="superscript"/>
        <sz val="8"/>
        <color theme="1"/>
        <rFont val="맑은 고딕"/>
        <family val="3"/>
        <charset val="129"/>
        <scheme val="minor"/>
      </rPr>
      <t>2</t>
    </r>
    <phoneticPr fontId="5" type="noConversion"/>
  </si>
  <si>
    <t>인력비빔타설(무근구조물)</t>
    <phoneticPr fontId="5" type="noConversion"/>
  </si>
  <si>
    <r>
      <t>M</t>
    </r>
    <r>
      <rPr>
        <vertAlign val="superscript"/>
        <sz val="9"/>
        <color theme="1"/>
        <rFont val="맑은 고딕"/>
        <family val="3"/>
        <charset val="129"/>
        <scheme val="minor"/>
      </rPr>
      <t>3</t>
    </r>
    <phoneticPr fontId="5" type="noConversion"/>
  </si>
  <si>
    <t>제품이설</t>
    <phoneticPr fontId="5" type="noConversion"/>
  </si>
  <si>
    <t>제품설치</t>
    <phoneticPr fontId="5" type="noConversion"/>
  </si>
  <si>
    <t>매</t>
    <phoneticPr fontId="5" type="noConversion"/>
  </si>
  <si>
    <t>제품교체</t>
    <phoneticPr fontId="5" type="noConversion"/>
  </si>
  <si>
    <t>호표보수</t>
    <phoneticPr fontId="5" type="noConversion"/>
  </si>
  <si>
    <t>규격</t>
    <phoneticPr fontId="5" type="noConversion"/>
  </si>
  <si>
    <t>일반시트</t>
    <phoneticPr fontId="5" type="noConversion"/>
  </si>
  <si>
    <t>보수</t>
    <phoneticPr fontId="5" type="noConversion"/>
  </si>
  <si>
    <t>고휘도</t>
    <phoneticPr fontId="5" type="noConversion"/>
  </si>
  <si>
    <t>초고휘도</t>
    <phoneticPr fontId="5" type="noConversion"/>
  </si>
  <si>
    <t>호표보수(고소용)</t>
    <phoneticPr fontId="5" type="noConversion"/>
  </si>
  <si>
    <t>고+초고</t>
    <phoneticPr fontId="5" type="noConversion"/>
  </si>
  <si>
    <t>700*1190</t>
    <phoneticPr fontId="5" type="noConversion"/>
  </si>
  <si>
    <t>3000*2000</t>
    <phoneticPr fontId="5" type="noConversion"/>
  </si>
  <si>
    <t>T형부착대(어린이보호)</t>
    <phoneticPr fontId="5" type="noConversion"/>
  </si>
  <si>
    <t>T형부착대(어린이보호)</t>
    <phoneticPr fontId="5" type="noConversion"/>
  </si>
  <si>
    <t>제품설치</t>
    <phoneticPr fontId="5" type="noConversion"/>
  </si>
  <si>
    <t>규격</t>
    <phoneticPr fontId="5" type="noConversion"/>
  </si>
  <si>
    <t>매</t>
    <phoneticPr fontId="5" type="noConversion"/>
  </si>
  <si>
    <t>제품교체</t>
    <phoneticPr fontId="5" type="noConversion"/>
  </si>
  <si>
    <t>제품철거</t>
    <phoneticPr fontId="5" type="noConversion"/>
  </si>
  <si>
    <t>포장복구</t>
    <phoneticPr fontId="5" type="noConversion"/>
  </si>
  <si>
    <t>소형고압블럭</t>
    <phoneticPr fontId="5" type="noConversion"/>
  </si>
  <si>
    <t>(평균)</t>
    <phoneticPr fontId="5" type="noConversion"/>
  </si>
  <si>
    <t>550*600</t>
    <phoneticPr fontId="5" type="noConversion"/>
  </si>
  <si>
    <t>중형</t>
    <phoneticPr fontId="5" type="noConversion"/>
  </si>
  <si>
    <t>780*936</t>
    <phoneticPr fontId="5" type="noConversion"/>
  </si>
  <si>
    <t>900*1080</t>
    <phoneticPr fontId="5" type="noConversion"/>
  </si>
  <si>
    <t>600*900</t>
    <phoneticPr fontId="5" type="noConversion"/>
  </si>
  <si>
    <t>715*780</t>
    <phoneticPr fontId="5" type="noConversion"/>
  </si>
  <si>
    <t>3000*2000</t>
    <phoneticPr fontId="5" type="noConversion"/>
  </si>
  <si>
    <t>700*1190</t>
    <phoneticPr fontId="5" type="noConversion"/>
  </si>
  <si>
    <t>방향, 위치조정</t>
    <phoneticPr fontId="5" type="noConversion"/>
  </si>
  <si>
    <t>개소</t>
    <phoneticPr fontId="5" type="noConversion"/>
  </si>
  <si>
    <t>방향 및 위치조정</t>
    <phoneticPr fontId="5" type="noConversion"/>
  </si>
  <si>
    <t>합계</t>
    <phoneticPr fontId="5" type="noConversion"/>
  </si>
  <si>
    <t>각재</t>
    <phoneticPr fontId="5" type="noConversion"/>
  </si>
  <si>
    <r>
      <t>m</t>
    </r>
    <r>
      <rPr>
        <vertAlign val="superscript"/>
        <sz val="9"/>
        <color theme="1"/>
        <rFont val="맑은 고딕"/>
        <family val="3"/>
        <charset val="129"/>
        <scheme val="minor"/>
      </rPr>
      <t>3</t>
    </r>
    <phoneticPr fontId="5" type="noConversion"/>
  </si>
  <si>
    <t>설치의 50%</t>
    <phoneticPr fontId="5" type="noConversion"/>
  </si>
  <si>
    <t>600*900 고휘도</t>
    <phoneticPr fontId="5" type="noConversion"/>
  </si>
  <si>
    <t>600*900</t>
    <phoneticPr fontId="5" type="noConversion"/>
  </si>
  <si>
    <t>조립식테이퍼폴(기초제외)</t>
    <phoneticPr fontId="5" type="noConversion"/>
  </si>
  <si>
    <t>○ 철주 및 부착대 설치 및 유지보수 1식</t>
    <phoneticPr fontId="5" type="noConversion"/>
  </si>
  <si>
    <t>이 전 비</t>
    <phoneticPr fontId="5" type="noConversion"/>
  </si>
  <si>
    <t>품    명</t>
  </si>
  <si>
    <t>규   격</t>
  </si>
  <si>
    <t>수 량</t>
  </si>
  <si>
    <t>경    비</t>
  </si>
  <si>
    <t>합    계</t>
  </si>
  <si>
    <t>굴착복구비</t>
  </si>
  <si>
    <t>계</t>
    <phoneticPr fontId="5" type="noConversion"/>
  </si>
  <si>
    <t>○ 교통안전표지판 설치 및 유지보수 1식</t>
    <phoneticPr fontId="5" type="noConversion"/>
  </si>
  <si>
    <t>설     계     서</t>
    <phoneticPr fontId="5" type="noConversion"/>
  </si>
  <si>
    <t>도  급  비</t>
    <phoneticPr fontId="5" type="noConversion"/>
  </si>
  <si>
    <t>공사개요</t>
    <phoneticPr fontId="5" type="noConversion"/>
  </si>
  <si>
    <t>전자조판원</t>
    <phoneticPr fontId="11" type="noConversion"/>
  </si>
  <si>
    <t>주자재비의 4%</t>
    <phoneticPr fontId="5" type="noConversion"/>
  </si>
  <si>
    <t>㎡</t>
    <phoneticPr fontId="5" type="noConversion"/>
  </si>
  <si>
    <t>㎡</t>
    <phoneticPr fontId="5" type="noConversion"/>
  </si>
  <si>
    <t>규격 사각</t>
    <phoneticPr fontId="5" type="noConversion"/>
  </si>
  <si>
    <t>철거</t>
    <phoneticPr fontId="5" type="noConversion"/>
  </si>
  <si>
    <t>12t×1220×2440mm</t>
    <phoneticPr fontId="5" type="noConversion"/>
  </si>
  <si>
    <t>합판(내수)</t>
    <phoneticPr fontId="5" type="noConversion"/>
  </si>
  <si>
    <t>Φ76.3=L4.5m</t>
    <phoneticPr fontId="5" type="noConversion"/>
  </si>
  <si>
    <t>Φ139.8 Φ76.3=L5.3m</t>
    <phoneticPr fontId="5" type="noConversion"/>
  </si>
  <si>
    <t>도안및제단</t>
    <phoneticPr fontId="5" type="noConversion"/>
  </si>
  <si>
    <t>고철</t>
    <phoneticPr fontId="5" type="noConversion"/>
  </si>
  <si>
    <t xml:space="preserve"> </t>
    <phoneticPr fontId="5" type="noConversion"/>
  </si>
  <si>
    <r>
      <t>M</t>
    </r>
    <r>
      <rPr>
        <vertAlign val="superscript"/>
        <sz val="9"/>
        <rFont val="맑은 고딕"/>
        <family val="3"/>
        <charset val="129"/>
        <scheme val="minor"/>
      </rPr>
      <t>3</t>
    </r>
    <phoneticPr fontId="5" type="noConversion"/>
  </si>
  <si>
    <t>콘크리트부수기(철근구조물)</t>
    <phoneticPr fontId="5" type="noConversion"/>
  </si>
  <si>
    <t>별도계상</t>
    <phoneticPr fontId="5" type="noConversion"/>
  </si>
  <si>
    <t>철거</t>
    <phoneticPr fontId="5" type="noConversion"/>
  </si>
  <si>
    <t>SET</t>
    <phoneticPr fontId="5" type="noConversion"/>
  </si>
  <si>
    <t>철거</t>
    <phoneticPr fontId="5" type="noConversion"/>
  </si>
  <si>
    <t>테이퍼폴 기초제거(T=30cm)</t>
    <phoneticPr fontId="5" type="noConversion"/>
  </si>
  <si>
    <t>테이퍼폴 기초제거 (T=30cm)</t>
    <phoneticPr fontId="5" type="noConversion"/>
  </si>
  <si>
    <t>철거</t>
    <phoneticPr fontId="5" type="noConversion"/>
  </si>
  <si>
    <t>테이퍼폴 기초제거 (T=30cm)</t>
    <phoneticPr fontId="5" type="noConversion"/>
  </si>
  <si>
    <t>철거</t>
    <phoneticPr fontId="5" type="noConversion"/>
  </si>
  <si>
    <t>1매용, Φ60.5=L3.0m</t>
    <phoneticPr fontId="5" type="noConversion"/>
  </si>
  <si>
    <t>규격 철주</t>
    <phoneticPr fontId="5" type="noConversion"/>
  </si>
  <si>
    <t>1매용</t>
    <phoneticPr fontId="5" type="noConversion"/>
  </si>
  <si>
    <t>백관(L=3.0m)</t>
    <phoneticPr fontId="5" type="noConversion"/>
  </si>
  <si>
    <t>2매용, Φ60.5=L3.6m</t>
    <phoneticPr fontId="5" type="noConversion"/>
  </si>
  <si>
    <t>백관(L=3.5m)</t>
    <phoneticPr fontId="5" type="noConversion"/>
  </si>
  <si>
    <t>백관(L=4.2m)</t>
    <phoneticPr fontId="5" type="noConversion"/>
  </si>
  <si>
    <t>1매용 백관(L=3.0m)</t>
    <phoneticPr fontId="5" type="noConversion"/>
  </si>
  <si>
    <t>3매용 백관(L=4.2m)</t>
    <phoneticPr fontId="5" type="noConversion"/>
  </si>
  <si>
    <t>1매용, Φ60.5=L3.5m</t>
    <phoneticPr fontId="5" type="noConversion"/>
  </si>
  <si>
    <t>백관(L=4.5m)</t>
    <phoneticPr fontId="5" type="noConversion"/>
  </si>
  <si>
    <t>1매용 백관(L=3.5m)</t>
    <phoneticPr fontId="5" type="noConversion"/>
  </si>
  <si>
    <t>2매용 백관(L=4.5m)</t>
    <phoneticPr fontId="5" type="noConversion"/>
  </si>
  <si>
    <t>기초콘크리트 용적</t>
    <phoneticPr fontId="5" type="noConversion"/>
  </si>
  <si>
    <t>기초콘크리트 용적</t>
    <phoneticPr fontId="5" type="noConversion"/>
  </si>
  <si>
    <t>0.4×0.45×4</t>
    <phoneticPr fontId="5" type="noConversion"/>
  </si>
  <si>
    <t>0.4×0.4×0.45</t>
    <phoneticPr fontId="5" type="noConversion"/>
  </si>
  <si>
    <t>정주식 철주 상세도</t>
    <phoneticPr fontId="5" type="noConversion"/>
  </si>
  <si>
    <t>물량산출</t>
    <phoneticPr fontId="5" type="noConversion"/>
  </si>
  <si>
    <t>T형 부착대 상세도</t>
    <phoneticPr fontId="5" type="noConversion"/>
  </si>
  <si>
    <t>교차로대, 테이퍼폴 상세도</t>
    <phoneticPr fontId="5" type="noConversion"/>
  </si>
  <si>
    <t>기초콘크리트 용적</t>
    <phoneticPr fontId="5" type="noConversion"/>
  </si>
  <si>
    <t>어린이보호구역 철주 상세도</t>
    <phoneticPr fontId="5" type="noConversion"/>
  </si>
  <si>
    <t>0.6×0.6×0.8</t>
    <phoneticPr fontId="5" type="noConversion"/>
  </si>
  <si>
    <t>2매용 백관(L=3.6m)</t>
    <phoneticPr fontId="5" type="noConversion"/>
  </si>
  <si>
    <t>백관(L=3.6m)</t>
    <phoneticPr fontId="5" type="noConversion"/>
  </si>
  <si>
    <t>토공</t>
    <phoneticPr fontId="5" type="noConversion"/>
  </si>
  <si>
    <t>되메우기(모래)</t>
    <phoneticPr fontId="5" type="noConversion"/>
  </si>
  <si>
    <t>되메우기(잔토)</t>
    <phoneticPr fontId="5" type="noConversion"/>
  </si>
  <si>
    <t>중형 철주</t>
    <phoneticPr fontId="5" type="noConversion"/>
  </si>
  <si>
    <t>2-47h, 48h</t>
    <phoneticPr fontId="5" type="noConversion"/>
  </si>
  <si>
    <t>철주 기초제거 (T=30cm)</t>
    <phoneticPr fontId="5" type="noConversion"/>
  </si>
  <si>
    <t>철주 기초제거(T=30cm)</t>
    <phoneticPr fontId="5" type="noConversion"/>
  </si>
  <si>
    <t>철주기초제거 (T=30cm)</t>
    <phoneticPr fontId="5" type="noConversion"/>
  </si>
  <si>
    <t>철주 기초제거(전체)</t>
    <phoneticPr fontId="5" type="noConversion"/>
  </si>
  <si>
    <t>철주 기초제거(전체)</t>
    <phoneticPr fontId="5" type="noConversion"/>
  </si>
  <si>
    <t>철거</t>
    <phoneticPr fontId="5" type="noConversion"/>
  </si>
  <si>
    <t>철주 기초제거(전체)</t>
    <phoneticPr fontId="5" type="noConversion"/>
  </si>
  <si>
    <t>Set/Kg</t>
    <phoneticPr fontId="5" type="noConversion"/>
  </si>
  <si>
    <t>Kg</t>
    <phoneticPr fontId="5" type="noConversion"/>
  </si>
  <si>
    <t>대형편주 기초제거 (T=30cm)</t>
    <phoneticPr fontId="5" type="noConversion"/>
  </si>
  <si>
    <t>대형편주 기초제거 (T=30cm)</t>
    <phoneticPr fontId="5" type="noConversion"/>
  </si>
  <si>
    <t>대형편주 기초제거 (T=30cm)</t>
    <phoneticPr fontId="5" type="noConversion"/>
  </si>
  <si>
    <t>조립식테이퍼폴</t>
    <phoneticPr fontId="5" type="noConversion"/>
  </si>
  <si>
    <t>조립식테이퍼폴(기초제외)</t>
    <phoneticPr fontId="5" type="noConversion"/>
  </si>
  <si>
    <t>호표</t>
    <phoneticPr fontId="5" type="noConversion"/>
  </si>
  <si>
    <t>명  칭</t>
    <phoneticPr fontId="5" type="noConversion"/>
  </si>
  <si>
    <t>규   격</t>
    <phoneticPr fontId="5" type="noConversion"/>
  </si>
  <si>
    <t>단위</t>
    <phoneticPr fontId="5" type="noConversion"/>
  </si>
  <si>
    <t>수   량</t>
    <phoneticPr fontId="5" type="noConversion"/>
  </si>
  <si>
    <t>중   량</t>
    <phoneticPr fontId="5" type="noConversion"/>
  </si>
  <si>
    <t>비 고</t>
    <phoneticPr fontId="5" type="noConversion"/>
  </si>
  <si>
    <t>단 위</t>
    <phoneticPr fontId="5" type="noConversion"/>
  </si>
  <si>
    <t>합 계</t>
    <phoneticPr fontId="5" type="noConversion"/>
  </si>
  <si>
    <t xml:space="preserve">알미늄판  </t>
    <phoneticPr fontId="5" type="noConversion"/>
  </si>
  <si>
    <t>KSD6071</t>
    <phoneticPr fontId="5" type="noConversion"/>
  </si>
  <si>
    <t>알미늄바</t>
    <phoneticPr fontId="5" type="noConversion"/>
  </si>
  <si>
    <t>취부보강대</t>
    <phoneticPr fontId="5" type="noConversion"/>
  </si>
  <si>
    <t xml:space="preserve"> 밴드용</t>
    <phoneticPr fontId="5" type="noConversion"/>
  </si>
  <si>
    <t>시트지</t>
    <phoneticPr fontId="5" type="noConversion"/>
  </si>
  <si>
    <t>일반</t>
    <phoneticPr fontId="5" type="noConversion"/>
  </si>
  <si>
    <t xml:space="preserve"> </t>
    <phoneticPr fontId="5" type="noConversion"/>
  </si>
  <si>
    <t>고철</t>
    <phoneticPr fontId="5" type="noConversion"/>
  </si>
  <si>
    <t>kg</t>
    <phoneticPr fontId="5" type="noConversion"/>
  </si>
  <si>
    <t>고휘도</t>
    <phoneticPr fontId="5" type="noConversion"/>
  </si>
  <si>
    <t xml:space="preserve"> </t>
    <phoneticPr fontId="5" type="noConversion"/>
  </si>
  <si>
    <t>600×720㎜</t>
    <phoneticPr fontId="5" type="noConversion"/>
  </si>
  <si>
    <t>STS304</t>
    <phoneticPr fontId="5" type="noConversion"/>
  </si>
  <si>
    <t>400×400㎜</t>
    <phoneticPr fontId="5" type="noConversion"/>
  </si>
  <si>
    <t>600×200㎜</t>
    <phoneticPr fontId="5" type="noConversion"/>
  </si>
  <si>
    <t>600×300㎜</t>
    <phoneticPr fontId="5" type="noConversion"/>
  </si>
  <si>
    <t>사각</t>
    <phoneticPr fontId="5" type="noConversion"/>
  </si>
  <si>
    <t>600×400㎜</t>
    <phoneticPr fontId="5" type="noConversion"/>
  </si>
  <si>
    <t>PL2t×600×400㎜</t>
    <phoneticPr fontId="5" type="noConversion"/>
  </si>
  <si>
    <t>RB(300＋0)㎜800㎜</t>
    <phoneticPr fontId="5" type="noConversion"/>
  </si>
  <si>
    <t>600×400</t>
    <phoneticPr fontId="5" type="noConversion"/>
  </si>
  <si>
    <t>550×600㎜</t>
    <phoneticPr fontId="5" type="noConversion"/>
  </si>
  <si>
    <t>PL2t×550×600㎜</t>
    <phoneticPr fontId="5" type="noConversion"/>
  </si>
  <si>
    <t>550×600</t>
    <phoneticPr fontId="5" type="noConversion"/>
  </si>
  <si>
    <t>600×600㎜</t>
    <phoneticPr fontId="5" type="noConversion"/>
  </si>
  <si>
    <t>PL2t×600×600</t>
    <phoneticPr fontId="5" type="noConversion"/>
  </si>
  <si>
    <t>600×600</t>
    <phoneticPr fontId="5" type="noConversion"/>
  </si>
  <si>
    <t>PL2t×240×180</t>
    <phoneticPr fontId="5" type="noConversion"/>
  </si>
  <si>
    <t>1매용</t>
    <phoneticPr fontId="5" type="noConversion"/>
  </si>
  <si>
    <t>PIPE</t>
    <phoneticPr fontId="5" type="noConversion"/>
  </si>
  <si>
    <t>백관  거치용</t>
    <phoneticPr fontId="5" type="noConversion"/>
  </si>
  <si>
    <t>PIPE</t>
    <phoneticPr fontId="5" type="noConversion"/>
  </si>
  <si>
    <t>백관 가로돌출</t>
    <phoneticPr fontId="5" type="noConversion"/>
  </si>
  <si>
    <t>STS304</t>
    <phoneticPr fontId="5" type="noConversion"/>
  </si>
  <si>
    <t xml:space="preserve"> </t>
    <phoneticPr fontId="5" type="noConversion"/>
  </si>
  <si>
    <t>2매용</t>
    <phoneticPr fontId="5" type="noConversion"/>
  </si>
  <si>
    <t>1회</t>
    <phoneticPr fontId="5" type="noConversion"/>
  </si>
  <si>
    <t>3매용</t>
    <phoneticPr fontId="5" type="noConversion"/>
  </si>
  <si>
    <t>1매용</t>
    <phoneticPr fontId="5" type="noConversion"/>
  </si>
  <si>
    <t>고철</t>
    <phoneticPr fontId="5" type="noConversion"/>
  </si>
  <si>
    <t>백관</t>
    <phoneticPr fontId="5" type="noConversion"/>
  </si>
  <si>
    <t>kg</t>
    <phoneticPr fontId="5" type="noConversion"/>
  </si>
  <si>
    <t xml:space="preserve"> </t>
    <phoneticPr fontId="5" type="noConversion"/>
  </si>
  <si>
    <t>2매용</t>
    <phoneticPr fontId="5" type="noConversion"/>
  </si>
  <si>
    <t>3매용</t>
    <phoneticPr fontId="5" type="noConversion"/>
  </si>
  <si>
    <t>kg</t>
    <phoneticPr fontId="5" type="noConversion"/>
  </si>
  <si>
    <t xml:space="preserve"> </t>
    <phoneticPr fontId="5" type="noConversion"/>
  </si>
  <si>
    <t>1매용</t>
    <phoneticPr fontId="5" type="noConversion"/>
  </si>
  <si>
    <t>백관  구조용</t>
    <phoneticPr fontId="5" type="noConversion"/>
  </si>
  <si>
    <t>거푸집</t>
    <phoneticPr fontId="5" type="noConversion"/>
  </si>
  <si>
    <t>합판</t>
    <phoneticPr fontId="5" type="noConversion"/>
  </si>
  <si>
    <t xml:space="preserve">6회  </t>
    <phoneticPr fontId="5" type="noConversion"/>
  </si>
  <si>
    <t>토공</t>
    <phoneticPr fontId="5" type="noConversion"/>
  </si>
  <si>
    <t>터파기</t>
    <phoneticPr fontId="5" type="noConversion"/>
  </si>
  <si>
    <t>0.2여유</t>
    <phoneticPr fontId="5" type="noConversion"/>
  </si>
  <si>
    <t>되메우기</t>
    <phoneticPr fontId="5" type="noConversion"/>
  </si>
  <si>
    <t>잔토처리</t>
    <phoneticPr fontId="5" type="noConversion"/>
  </si>
  <si>
    <t>SS</t>
    <phoneticPr fontId="5" type="noConversion"/>
  </si>
  <si>
    <t>철거</t>
    <phoneticPr fontId="5" type="noConversion"/>
  </si>
  <si>
    <t>철주기초제거 (T=30cm)</t>
    <phoneticPr fontId="5" type="noConversion"/>
  </si>
  <si>
    <t>상단</t>
    <phoneticPr fontId="5" type="noConversion"/>
  </si>
  <si>
    <t>콘크리트부수기</t>
    <phoneticPr fontId="5" type="noConversion"/>
  </si>
  <si>
    <t>300t×400×400   1EA</t>
    <phoneticPr fontId="5" type="noConversion"/>
  </si>
  <si>
    <t>토공</t>
    <phoneticPr fontId="5" type="noConversion"/>
  </si>
  <si>
    <t>터파기</t>
    <phoneticPr fontId="5" type="noConversion"/>
  </si>
  <si>
    <t>300t×200×400   4EA</t>
    <phoneticPr fontId="5" type="noConversion"/>
  </si>
  <si>
    <t>PIPE &amp; PL</t>
    <phoneticPr fontId="5" type="noConversion"/>
  </si>
  <si>
    <t>SPS</t>
    <phoneticPr fontId="5" type="noConversion"/>
  </si>
  <si>
    <t>토공</t>
    <phoneticPr fontId="5" type="noConversion"/>
  </si>
  <si>
    <t>되메우기</t>
    <phoneticPr fontId="5" type="noConversion"/>
  </si>
  <si>
    <t>모래</t>
    <phoneticPr fontId="5" type="noConversion"/>
  </si>
  <si>
    <t>보통토사(잔토)</t>
    <phoneticPr fontId="5" type="noConversion"/>
  </si>
  <si>
    <t>폐기물운반처리비</t>
    <phoneticPr fontId="5" type="noConversion"/>
  </si>
  <si>
    <t>1170㎜</t>
    <phoneticPr fontId="5" type="noConversion"/>
  </si>
  <si>
    <t>1170×1013.2×1/3</t>
    <phoneticPr fontId="5" type="noConversion"/>
  </si>
  <si>
    <t>삼각 변</t>
    <phoneticPr fontId="5" type="noConversion"/>
  </si>
  <si>
    <t>1350㎜</t>
    <phoneticPr fontId="5" type="noConversion"/>
  </si>
  <si>
    <t>1350×1169.1×1/3</t>
    <phoneticPr fontId="5" type="noConversion"/>
  </si>
  <si>
    <t>1040㎜</t>
    <phoneticPr fontId="5" type="noConversion"/>
  </si>
  <si>
    <t>1040×900.6×1/3</t>
    <phoneticPr fontId="5" type="noConversion"/>
  </si>
  <si>
    <t>1200㎜</t>
    <phoneticPr fontId="5" type="noConversion"/>
  </si>
  <si>
    <t>1200×1039.2×1/3</t>
    <phoneticPr fontId="5" type="noConversion"/>
  </si>
  <si>
    <t>936×780㎜</t>
    <phoneticPr fontId="5" type="noConversion"/>
  </si>
  <si>
    <t>900×1080㎜</t>
    <phoneticPr fontId="5" type="noConversion"/>
  </si>
  <si>
    <t>PL2t×900×779.4×300</t>
    <phoneticPr fontId="5" type="noConversion"/>
  </si>
  <si>
    <t>1080×900㎜</t>
    <phoneticPr fontId="5" type="noConversion"/>
  </si>
  <si>
    <t>600×900㎜</t>
    <phoneticPr fontId="5" type="noConversion"/>
  </si>
  <si>
    <t>PL2t×600×900㎜</t>
    <phoneticPr fontId="5" type="noConversion"/>
  </si>
  <si>
    <t>600×900</t>
    <phoneticPr fontId="5" type="noConversion"/>
  </si>
  <si>
    <t>780×260㎜</t>
    <phoneticPr fontId="5" type="noConversion"/>
  </si>
  <si>
    <t>780×390㎜</t>
    <phoneticPr fontId="5" type="noConversion"/>
  </si>
  <si>
    <t>715×780㎜</t>
    <phoneticPr fontId="5" type="noConversion"/>
  </si>
  <si>
    <t>PL2t×715×780㎜</t>
    <phoneticPr fontId="5" type="noConversion"/>
  </si>
  <si>
    <t>715×780</t>
    <phoneticPr fontId="5" type="noConversion"/>
  </si>
  <si>
    <t>780×780㎜</t>
    <phoneticPr fontId="5" type="noConversion"/>
  </si>
  <si>
    <t>900×300㎜</t>
    <phoneticPr fontId="5" type="noConversion"/>
  </si>
  <si>
    <t>900×450㎜</t>
    <phoneticPr fontId="5" type="noConversion"/>
  </si>
  <si>
    <t>780×1170㎜</t>
    <phoneticPr fontId="5" type="noConversion"/>
  </si>
  <si>
    <t>PL2t×780×1170㎜</t>
    <phoneticPr fontId="5" type="noConversion"/>
  </si>
  <si>
    <t>910×1170×1/3</t>
    <phoneticPr fontId="5" type="noConversion"/>
  </si>
  <si>
    <t>PL2t×780×780</t>
    <phoneticPr fontId="5" type="noConversion"/>
  </si>
  <si>
    <t>PL2t×312×234</t>
    <phoneticPr fontId="5" type="noConversion"/>
  </si>
  <si>
    <t>900×900㎜</t>
    <phoneticPr fontId="5" type="noConversion"/>
  </si>
  <si>
    <t>PL2t×900×900</t>
    <phoneticPr fontId="5" type="noConversion"/>
  </si>
  <si>
    <t>PL2t×360×270</t>
    <phoneticPr fontId="5" type="noConversion"/>
  </si>
  <si>
    <t>철밴드</t>
    <phoneticPr fontId="5" type="noConversion"/>
  </si>
  <si>
    <t>1회 0.283</t>
    <phoneticPr fontId="5" type="noConversion"/>
  </si>
  <si>
    <t>2회 0.283</t>
    <phoneticPr fontId="5" type="noConversion"/>
  </si>
  <si>
    <t>2-37h,38h</t>
    <phoneticPr fontId="5" type="noConversion"/>
  </si>
  <si>
    <t>Kg</t>
    <phoneticPr fontId="5" type="noConversion"/>
  </si>
  <si>
    <t>ss</t>
    <phoneticPr fontId="5" type="noConversion"/>
  </si>
  <si>
    <t>1매용</t>
    <phoneticPr fontId="5" type="noConversion"/>
  </si>
  <si>
    <t xml:space="preserve">6회 </t>
    <phoneticPr fontId="5" type="noConversion"/>
  </si>
  <si>
    <t>0.2여유</t>
    <phoneticPr fontId="5" type="noConversion"/>
  </si>
  <si>
    <t>2-47h, 48h</t>
    <phoneticPr fontId="5" type="noConversion"/>
  </si>
  <si>
    <t>조립식테이퍼폴</t>
    <phoneticPr fontId="5" type="noConversion"/>
  </si>
  <si>
    <t>백관</t>
    <phoneticPr fontId="5" type="noConversion"/>
  </si>
  <si>
    <t>백관 조립연결</t>
    <phoneticPr fontId="5" type="noConversion"/>
  </si>
  <si>
    <t xml:space="preserve">철판 </t>
    <phoneticPr fontId="5" type="noConversion"/>
  </si>
  <si>
    <t>조립고정용</t>
    <phoneticPr fontId="5" type="noConversion"/>
  </si>
  <si>
    <t>거푸집</t>
    <phoneticPr fontId="5" type="noConversion"/>
  </si>
  <si>
    <t>합판</t>
    <phoneticPr fontId="5" type="noConversion"/>
  </si>
  <si>
    <t>토공</t>
    <phoneticPr fontId="5" type="noConversion"/>
  </si>
  <si>
    <t>터파기</t>
    <phoneticPr fontId="5" type="noConversion"/>
  </si>
  <si>
    <t>되메우기</t>
    <phoneticPr fontId="5" type="noConversion"/>
  </si>
  <si>
    <t>잔토처리</t>
    <phoneticPr fontId="5" type="noConversion"/>
  </si>
  <si>
    <t>조립식테이퍼폴</t>
    <phoneticPr fontId="5" type="noConversion"/>
  </si>
  <si>
    <t>테이퍼폴 기초제거(T=30cm)</t>
    <phoneticPr fontId="5" type="noConversion"/>
  </si>
  <si>
    <t>300t×850×850   1EA</t>
    <phoneticPr fontId="5" type="noConversion"/>
  </si>
  <si>
    <t>300×200×850   4EA</t>
    <phoneticPr fontId="5" type="noConversion"/>
  </si>
  <si>
    <t>철주 기초제거(전체)</t>
    <phoneticPr fontId="5" type="noConversion"/>
  </si>
  <si>
    <t>450t×400×400   1EA</t>
    <phoneticPr fontId="5" type="noConversion"/>
  </si>
  <si>
    <t>450t×200×400   4EA</t>
    <phoneticPr fontId="5" type="noConversion"/>
  </si>
  <si>
    <t xml:space="preserve">알미늄판  </t>
    <phoneticPr fontId="5" type="noConversion"/>
  </si>
  <si>
    <t>KSD6071</t>
    <phoneticPr fontId="5" type="noConversion"/>
  </si>
  <si>
    <t>알미늄바</t>
    <phoneticPr fontId="5" type="noConversion"/>
  </si>
  <si>
    <t>취부보강대</t>
    <phoneticPr fontId="5" type="noConversion"/>
  </si>
  <si>
    <t>알미늄</t>
    <phoneticPr fontId="5" type="noConversion"/>
  </si>
  <si>
    <t>앵글</t>
    <phoneticPr fontId="5" type="noConversion"/>
  </si>
  <si>
    <t>L3t×50×50  (1800*2)+(2700*2)  9000㎜</t>
    <phoneticPr fontId="5" type="noConversion"/>
  </si>
  <si>
    <t>철밴드</t>
    <phoneticPr fontId="5" type="noConversion"/>
  </si>
  <si>
    <t>용융아연도</t>
    <phoneticPr fontId="5" type="noConversion"/>
  </si>
  <si>
    <t>바탕용  2900×2000</t>
    <phoneticPr fontId="5" type="noConversion"/>
  </si>
  <si>
    <t>문자,기호용  2900×2000×1/3</t>
    <phoneticPr fontId="5" type="noConversion"/>
  </si>
  <si>
    <t>알미늄</t>
    <phoneticPr fontId="5" type="noConversion"/>
  </si>
  <si>
    <t>앵글</t>
    <phoneticPr fontId="5" type="noConversion"/>
  </si>
  <si>
    <t>L3t×50×50  (1800*2)+(2700*2)  9000㎜</t>
    <phoneticPr fontId="5" type="noConversion"/>
  </si>
  <si>
    <t>철밴드</t>
    <phoneticPr fontId="5" type="noConversion"/>
  </si>
  <si>
    <t>용융아연도</t>
    <phoneticPr fontId="5" type="noConversion"/>
  </si>
  <si>
    <t>초고휘도</t>
    <phoneticPr fontId="5" type="noConversion"/>
  </si>
  <si>
    <t>문자,기호용  2900×2000×1/3</t>
    <phoneticPr fontId="5" type="noConversion"/>
  </si>
  <si>
    <t>고철</t>
    <phoneticPr fontId="5" type="noConversion"/>
  </si>
  <si>
    <t>kg</t>
    <phoneticPr fontId="5" type="noConversion"/>
  </si>
  <si>
    <t>3600×2200㎜</t>
    <phoneticPr fontId="5" type="noConversion"/>
  </si>
  <si>
    <t>RB(2000＋)㎜2000㎜</t>
    <phoneticPr fontId="5" type="noConversion"/>
  </si>
  <si>
    <t>L3t×50×50  (2000*2)+(3400*2)  10800㎜</t>
    <phoneticPr fontId="5" type="noConversion"/>
  </si>
  <si>
    <t>바탕용  3600×2200</t>
    <phoneticPr fontId="5" type="noConversion"/>
  </si>
  <si>
    <t>문자,기호용  3600×2200×1/3</t>
    <phoneticPr fontId="5" type="noConversion"/>
  </si>
  <si>
    <t>3600×2200㎜</t>
    <phoneticPr fontId="5" type="noConversion"/>
  </si>
  <si>
    <t>RB(2000＋)㎜2000㎜</t>
    <phoneticPr fontId="5" type="noConversion"/>
  </si>
  <si>
    <t>L3t×50×50  (2000*2)+(3400*2)  10800㎜</t>
    <phoneticPr fontId="5" type="noConversion"/>
  </si>
  <si>
    <t>문자,기호용  3600×2200×1/3</t>
    <phoneticPr fontId="5" type="noConversion"/>
  </si>
  <si>
    <t>3600×2200㎜</t>
    <phoneticPr fontId="5" type="noConversion"/>
  </si>
  <si>
    <t>철거</t>
    <phoneticPr fontId="5" type="noConversion"/>
  </si>
  <si>
    <t>대형편주 기초제거 (T=30cm)</t>
    <phoneticPr fontId="5" type="noConversion"/>
  </si>
  <si>
    <t>300t×1100×1100   1EA</t>
    <phoneticPr fontId="5" type="noConversion"/>
  </si>
  <si>
    <t>300×200×1100   4EA</t>
    <phoneticPr fontId="5" type="noConversion"/>
  </si>
  <si>
    <t>P5.85t×216.5Φ×200A   300㎜</t>
    <phoneticPr fontId="5" type="noConversion"/>
  </si>
  <si>
    <t>사각</t>
    <phoneticPr fontId="5" type="noConversion"/>
  </si>
  <si>
    <t>사각</t>
    <phoneticPr fontId="5" type="noConversion"/>
  </si>
  <si>
    <t>고+초고</t>
    <phoneticPr fontId="5" type="noConversion"/>
  </si>
  <si>
    <t>고+초고</t>
    <phoneticPr fontId="5" type="noConversion"/>
  </si>
  <si>
    <t>700×1190㎜</t>
    <phoneticPr fontId="5" type="noConversion"/>
  </si>
  <si>
    <t xml:space="preserve">알미늄판  </t>
    <phoneticPr fontId="5" type="noConversion"/>
  </si>
  <si>
    <t>KSD6071</t>
    <phoneticPr fontId="5" type="noConversion"/>
  </si>
  <si>
    <t>PL2t×700×1190㎜</t>
    <phoneticPr fontId="5" type="noConversion"/>
  </si>
  <si>
    <t>알미늄바</t>
    <phoneticPr fontId="5" type="noConversion"/>
  </si>
  <si>
    <t>취부보강대</t>
    <phoneticPr fontId="5" type="noConversion"/>
  </si>
  <si>
    <t xml:space="preserve"> 밴드용</t>
    <phoneticPr fontId="5" type="noConversion"/>
  </si>
  <si>
    <t>STS304</t>
    <phoneticPr fontId="5" type="noConversion"/>
  </si>
  <si>
    <t>700×1190</t>
    <phoneticPr fontId="5" type="noConversion"/>
  </si>
  <si>
    <t>700×1190×1/3</t>
    <phoneticPr fontId="5" type="noConversion"/>
  </si>
  <si>
    <t>700×1190㎜</t>
    <phoneticPr fontId="5" type="noConversion"/>
  </si>
  <si>
    <t>1000×1700㎜</t>
    <phoneticPr fontId="5" type="noConversion"/>
  </si>
  <si>
    <t>RB(800＋)㎜800㎜</t>
    <phoneticPr fontId="5" type="noConversion"/>
  </si>
  <si>
    <t>1000×1700㎜</t>
    <phoneticPr fontId="5" type="noConversion"/>
  </si>
  <si>
    <t>1500×1000㎜</t>
    <phoneticPr fontId="5" type="noConversion"/>
  </si>
  <si>
    <t>RB(800＋)㎜800㎜</t>
    <phoneticPr fontId="5" type="noConversion"/>
  </si>
  <si>
    <t>3000×2000㎜</t>
    <phoneticPr fontId="5" type="noConversion"/>
  </si>
  <si>
    <t>PL3t×3000×2000㎜</t>
    <phoneticPr fontId="5" type="noConversion"/>
  </si>
  <si>
    <t>RB(1800＋)㎜1800㎜</t>
    <phoneticPr fontId="5" type="noConversion"/>
  </si>
  <si>
    <t>3000×2000</t>
    <phoneticPr fontId="5" type="noConversion"/>
  </si>
  <si>
    <t>3000×2000×1/3</t>
    <phoneticPr fontId="5" type="noConversion"/>
  </si>
  <si>
    <t>2단</t>
    <phoneticPr fontId="5" type="noConversion"/>
  </si>
  <si>
    <t>백관 가로돌출</t>
    <phoneticPr fontId="5" type="noConversion"/>
  </si>
  <si>
    <t>2단</t>
    <phoneticPr fontId="5" type="noConversion"/>
  </si>
  <si>
    <t>2단</t>
    <phoneticPr fontId="5" type="noConversion"/>
  </si>
  <si>
    <t>구조용</t>
    <phoneticPr fontId="5" type="noConversion"/>
  </si>
  <si>
    <t>1회  1.075</t>
    <phoneticPr fontId="5" type="noConversion"/>
  </si>
  <si>
    <t>거푸집</t>
    <phoneticPr fontId="5" type="noConversion"/>
  </si>
  <si>
    <t>합판</t>
    <phoneticPr fontId="5" type="noConversion"/>
  </si>
  <si>
    <t>잔토처리</t>
    <phoneticPr fontId="5" type="noConversion"/>
  </si>
  <si>
    <t>400×400㎜</t>
    <phoneticPr fontId="5" type="noConversion"/>
  </si>
  <si>
    <t>보도블럭포장복구</t>
    <phoneticPr fontId="5" type="noConversion"/>
  </si>
  <si>
    <t>400×150㎜</t>
    <phoneticPr fontId="5" type="noConversion"/>
  </si>
  <si>
    <t>400×300㎜</t>
    <phoneticPr fontId="5" type="noConversion"/>
  </si>
  <si>
    <t>520×195㎜</t>
    <phoneticPr fontId="5" type="noConversion"/>
  </si>
  <si>
    <t>520×520㎜</t>
    <phoneticPr fontId="5" type="noConversion"/>
  </si>
  <si>
    <t>520×390㎜</t>
    <phoneticPr fontId="5" type="noConversion"/>
  </si>
  <si>
    <t>600×225㎜</t>
    <phoneticPr fontId="5" type="noConversion"/>
  </si>
  <si>
    <t>900㎜</t>
    <phoneticPr fontId="5" type="noConversion"/>
  </si>
  <si>
    <t xml:space="preserve">알미늄판  </t>
    <phoneticPr fontId="5" type="noConversion"/>
  </si>
  <si>
    <t>KSD6071</t>
    <phoneticPr fontId="5" type="noConversion"/>
  </si>
  <si>
    <t>알미늄바</t>
    <phoneticPr fontId="5" type="noConversion"/>
  </si>
  <si>
    <t>취부보강대</t>
    <phoneticPr fontId="5" type="noConversion"/>
  </si>
  <si>
    <t xml:space="preserve"> 밴드용</t>
    <phoneticPr fontId="5" type="noConversion"/>
  </si>
  <si>
    <r>
      <t>M</t>
    </r>
    <r>
      <rPr>
        <vertAlign val="superscript"/>
        <sz val="8"/>
        <rFont val="맑은 고딕"/>
        <family val="3"/>
        <charset val="129"/>
        <scheme val="minor"/>
      </rPr>
      <t>2</t>
    </r>
    <phoneticPr fontId="5" type="noConversion"/>
  </si>
  <si>
    <t>면적</t>
    <phoneticPr fontId="5" type="noConversion"/>
  </si>
  <si>
    <t>시트지</t>
    <phoneticPr fontId="5" type="noConversion"/>
  </si>
  <si>
    <t>일반</t>
    <phoneticPr fontId="5" type="noConversion"/>
  </si>
  <si>
    <t>900×779.4×1/3</t>
    <phoneticPr fontId="5" type="noConversion"/>
  </si>
  <si>
    <t>중량</t>
    <phoneticPr fontId="5" type="noConversion"/>
  </si>
  <si>
    <t>kg</t>
    <phoneticPr fontId="5" type="noConversion"/>
  </si>
  <si>
    <t>800㎜</t>
    <phoneticPr fontId="5" type="noConversion"/>
  </si>
  <si>
    <t xml:space="preserve">알미늄판  </t>
    <phoneticPr fontId="5" type="noConversion"/>
  </si>
  <si>
    <t>KSD6071</t>
    <phoneticPr fontId="5" type="noConversion"/>
  </si>
  <si>
    <t>알미늄바</t>
    <phoneticPr fontId="5" type="noConversion"/>
  </si>
  <si>
    <t>취부보강대</t>
    <phoneticPr fontId="5" type="noConversion"/>
  </si>
  <si>
    <t xml:space="preserve"> 밴드용</t>
    <phoneticPr fontId="5" type="noConversion"/>
  </si>
  <si>
    <r>
      <t>M</t>
    </r>
    <r>
      <rPr>
        <vertAlign val="superscript"/>
        <sz val="8"/>
        <rFont val="맑은 고딕"/>
        <family val="3"/>
        <charset val="129"/>
        <scheme val="minor"/>
      </rPr>
      <t>2</t>
    </r>
    <phoneticPr fontId="5" type="noConversion"/>
  </si>
  <si>
    <t>시트지</t>
    <phoneticPr fontId="5" type="noConversion"/>
  </si>
  <si>
    <t>일반</t>
    <phoneticPr fontId="5" type="noConversion"/>
  </si>
  <si>
    <t>900×779.4×1/3</t>
    <phoneticPr fontId="5" type="noConversion"/>
  </si>
  <si>
    <t xml:space="preserve"> </t>
    <phoneticPr fontId="5" type="noConversion"/>
  </si>
  <si>
    <t>800㎜</t>
    <phoneticPr fontId="5" type="noConversion"/>
  </si>
  <si>
    <t>kg</t>
    <phoneticPr fontId="5" type="noConversion"/>
  </si>
  <si>
    <t>고휘도</t>
    <phoneticPr fontId="5" type="noConversion"/>
  </si>
  <si>
    <t>600×720㎜</t>
    <phoneticPr fontId="5" type="noConversion"/>
  </si>
  <si>
    <t>PL2t×600×519.6×200</t>
    <phoneticPr fontId="5" type="noConversion"/>
  </si>
  <si>
    <t>STS304</t>
    <phoneticPr fontId="5" type="noConversion"/>
  </si>
  <si>
    <r>
      <t>M</t>
    </r>
    <r>
      <rPr>
        <vertAlign val="superscript"/>
        <sz val="8"/>
        <rFont val="맑은 고딕"/>
        <family val="3"/>
        <charset val="129"/>
        <scheme val="minor"/>
      </rPr>
      <t>2</t>
    </r>
    <phoneticPr fontId="5" type="noConversion"/>
  </si>
  <si>
    <r>
      <t>M</t>
    </r>
    <r>
      <rPr>
        <vertAlign val="superscript"/>
        <sz val="8"/>
        <rFont val="맑은 고딕"/>
        <family val="3"/>
        <charset val="129"/>
        <scheme val="minor"/>
      </rPr>
      <t>2</t>
    </r>
    <phoneticPr fontId="5" type="noConversion"/>
  </si>
  <si>
    <r>
      <t>M</t>
    </r>
    <r>
      <rPr>
        <vertAlign val="superscript"/>
        <sz val="8"/>
        <rFont val="맑은 고딕"/>
        <family val="3"/>
        <charset val="129"/>
        <scheme val="minor"/>
      </rPr>
      <t>2</t>
    </r>
    <phoneticPr fontId="5" type="noConversion"/>
  </si>
  <si>
    <r>
      <t>M</t>
    </r>
    <r>
      <rPr>
        <vertAlign val="superscript"/>
        <sz val="8"/>
        <rFont val="맑은 고딕"/>
        <family val="3"/>
        <charset val="129"/>
        <scheme val="minor"/>
      </rPr>
      <t>3</t>
    </r>
    <phoneticPr fontId="5" type="noConversion"/>
  </si>
  <si>
    <r>
      <t>M</t>
    </r>
    <r>
      <rPr>
        <vertAlign val="superscript"/>
        <sz val="8"/>
        <rFont val="맑은 고딕"/>
        <family val="3"/>
        <charset val="129"/>
        <scheme val="minor"/>
      </rPr>
      <t>3</t>
    </r>
    <phoneticPr fontId="5" type="noConversion"/>
  </si>
  <si>
    <r>
      <t>M</t>
    </r>
    <r>
      <rPr>
        <vertAlign val="superscript"/>
        <sz val="8"/>
        <rFont val="맑은 고딕"/>
        <family val="3"/>
        <charset val="129"/>
        <scheme val="minor"/>
      </rPr>
      <t>2</t>
    </r>
    <phoneticPr fontId="5" type="noConversion"/>
  </si>
  <si>
    <r>
      <t>M</t>
    </r>
    <r>
      <rPr>
        <vertAlign val="superscript"/>
        <sz val="8"/>
        <color theme="1"/>
        <rFont val="맑은 고딕"/>
        <family val="3"/>
        <charset val="129"/>
        <scheme val="minor"/>
      </rPr>
      <t>2</t>
    </r>
    <phoneticPr fontId="5" type="noConversion"/>
  </si>
  <si>
    <r>
      <t>M</t>
    </r>
    <r>
      <rPr>
        <vertAlign val="superscript"/>
        <sz val="8"/>
        <color theme="1"/>
        <rFont val="맑은 고딕"/>
        <family val="3"/>
        <charset val="129"/>
        <scheme val="minor"/>
      </rPr>
      <t>2</t>
    </r>
    <phoneticPr fontId="5" type="noConversion"/>
  </si>
  <si>
    <t>재   료   산   출</t>
    <phoneticPr fontId="5" type="noConversion"/>
  </si>
  <si>
    <t>호</t>
    <phoneticPr fontId="5" type="noConversion"/>
  </si>
  <si>
    <t>발광형 표지판 신설</t>
    <phoneticPr fontId="5" type="noConversion"/>
  </si>
  <si>
    <t>SET</t>
    <phoneticPr fontId="5" type="noConversion"/>
  </si>
  <si>
    <t>보통인부</t>
    <phoneticPr fontId="5" type="noConversion"/>
  </si>
  <si>
    <t>인</t>
    <phoneticPr fontId="5" type="noConversion"/>
  </si>
  <si>
    <t>특별인부</t>
    <phoneticPr fontId="5" type="noConversion"/>
  </si>
  <si>
    <t>공구손료</t>
    <phoneticPr fontId="5" type="noConversion"/>
  </si>
  <si>
    <t>노무비의 2%</t>
    <phoneticPr fontId="5" type="noConversion"/>
  </si>
  <si>
    <t>식</t>
    <phoneticPr fontId="5" type="noConversion"/>
  </si>
  <si>
    <t>소          계</t>
    <phoneticPr fontId="5" type="noConversion"/>
  </si>
  <si>
    <t>발광형 표지판 철거</t>
    <phoneticPr fontId="5" type="noConversion"/>
  </si>
  <si>
    <t>매</t>
    <phoneticPr fontId="5" type="noConversion"/>
  </si>
  <si>
    <t>발광형 표지판 교체</t>
    <phoneticPr fontId="5" type="noConversion"/>
  </si>
  <si>
    <t>발광형표지판 함체(태양전지 포함)</t>
    <phoneticPr fontId="5" type="noConversion"/>
  </si>
  <si>
    <t>내선전공</t>
    <phoneticPr fontId="11" type="noConversion"/>
  </si>
  <si>
    <t>절단원(가위절단공)</t>
    <phoneticPr fontId="11" type="noConversion"/>
  </si>
  <si>
    <t>발광형 표지판(축전지 포함)</t>
    <phoneticPr fontId="5" type="noConversion"/>
  </si>
  <si>
    <t>SET</t>
    <phoneticPr fontId="5" type="noConversion"/>
  </si>
  <si>
    <t>제품설치</t>
    <phoneticPr fontId="5" type="noConversion"/>
  </si>
  <si>
    <t>축전지  포함</t>
    <phoneticPr fontId="5" type="noConversion"/>
  </si>
  <si>
    <t>공통</t>
    <phoneticPr fontId="5" type="noConversion"/>
  </si>
  <si>
    <t>발광형 표지판</t>
    <phoneticPr fontId="5" type="noConversion"/>
  </si>
  <si>
    <t>판 교체</t>
    <phoneticPr fontId="5" type="noConversion"/>
  </si>
  <si>
    <t>판 철거</t>
    <phoneticPr fontId="5" type="noConversion"/>
  </si>
  <si>
    <t>신설</t>
    <phoneticPr fontId="5" type="noConversion"/>
  </si>
  <si>
    <t>교체</t>
    <phoneticPr fontId="5" type="noConversion"/>
  </si>
  <si>
    <t>철거</t>
    <phoneticPr fontId="5" type="noConversion"/>
  </si>
  <si>
    <t>초고휘도</t>
    <phoneticPr fontId="5" type="noConversion"/>
  </si>
  <si>
    <t>50Φ</t>
    <phoneticPr fontId="5" type="noConversion"/>
  </si>
  <si>
    <t>0.6×0.6×0.45</t>
    <phoneticPr fontId="5" type="noConversion"/>
  </si>
  <si>
    <t>포장걷기</t>
    <phoneticPr fontId="5" type="noConversion"/>
  </si>
  <si>
    <t>1×1</t>
    <phoneticPr fontId="5" type="noConversion"/>
  </si>
  <si>
    <t>1.25×1.25</t>
    <phoneticPr fontId="5" type="noConversion"/>
  </si>
  <si>
    <t>0.8×0.8×0.8</t>
    <phoneticPr fontId="5" type="noConversion"/>
  </si>
  <si>
    <t>0.512-0.288</t>
    <phoneticPr fontId="5" type="noConversion"/>
  </si>
  <si>
    <t>0.6×0.8×4</t>
    <phoneticPr fontId="5" type="noConversion"/>
  </si>
  <si>
    <t>0.162 - 0.072</t>
    <phoneticPr fontId="5" type="noConversion"/>
  </si>
  <si>
    <t>여유 0.2</t>
    <phoneticPr fontId="5" type="noConversion"/>
  </si>
  <si>
    <t>6회</t>
    <phoneticPr fontId="5" type="noConversion"/>
  </si>
  <si>
    <t>6회</t>
    <phoneticPr fontId="5" type="noConversion"/>
  </si>
  <si>
    <t>보도블럭 철거(재사용)</t>
    <phoneticPr fontId="5" type="noConversion"/>
  </si>
  <si>
    <t>보도블럭 철거(재사용)</t>
    <phoneticPr fontId="5" type="noConversion"/>
  </si>
  <si>
    <t>인력</t>
    <phoneticPr fontId="5" type="noConversion"/>
  </si>
  <si>
    <t>1-32</t>
  </si>
  <si>
    <t>1-33</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</si>
  <si>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</si>
  <si>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</si>
  <si>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</si>
  <si>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</si>
  <si>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</si>
  <si>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</si>
  <si>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</si>
  <si>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</si>
  <si>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</si>
  <si>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</si>
  <si>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</si>
  <si>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</si>
  <si>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</si>
  <si>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</si>
  <si>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</si>
  <si>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</si>
  <si>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</si>
  <si>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</si>
  <si>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</si>
  <si>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</si>
  <si>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</si>
  <si>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</si>
  <si>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</si>
  <si>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</si>
  <si>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</si>
  <si>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</si>
  <si>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</si>
  <si>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6-31</t>
  </si>
  <si>
    <t>6-32</t>
  </si>
  <si>
    <t>6-33</t>
  </si>
  <si>
    <t>6-34</t>
  </si>
  <si>
    <t>6-35</t>
  </si>
  <si>
    <t>6-36</t>
  </si>
  <si>
    <t>6-37</t>
  </si>
  <si>
    <t>6-38</t>
  </si>
  <si>
    <t>6-39</t>
  </si>
  <si>
    <t>6-40</t>
  </si>
  <si>
    <t>1-1</t>
    <phoneticPr fontId="5" type="noConversion"/>
  </si>
  <si>
    <t>1-2</t>
    <phoneticPr fontId="5" type="noConversion"/>
  </si>
  <si>
    <t>1-3</t>
    <phoneticPr fontId="5" type="noConversion"/>
  </si>
  <si>
    <t>1-4</t>
  </si>
  <si>
    <t>1-5</t>
  </si>
  <si>
    <t>1-6</t>
  </si>
  <si>
    <t>1-7</t>
  </si>
  <si>
    <t>1-8</t>
  </si>
  <si>
    <t>1-9</t>
  </si>
  <si>
    <t>1-10</t>
  </si>
  <si>
    <t>1-11</t>
  </si>
  <si>
    <t>1-12</t>
  </si>
  <si>
    <t>1-13</t>
  </si>
  <si>
    <t>1-14</t>
  </si>
  <si>
    <t>1-15</t>
  </si>
  <si>
    <t>1-16</t>
  </si>
  <si>
    <t>1-17</t>
  </si>
  <si>
    <t>1-18</t>
  </si>
  <si>
    <t>1-19</t>
  </si>
  <si>
    <t>1-20</t>
  </si>
  <si>
    <t>1-21</t>
  </si>
  <si>
    <t>1-22</t>
  </si>
  <si>
    <t>1-23</t>
  </si>
  <si>
    <t>1-24</t>
  </si>
  <si>
    <t>1-25</t>
  </si>
  <si>
    <t>1-26</t>
  </si>
  <si>
    <t>1-27</t>
  </si>
  <si>
    <t>1-28</t>
  </si>
  <si>
    <t>1-29</t>
  </si>
  <si>
    <t>1-30</t>
  </si>
  <si>
    <t>1-31</t>
  </si>
  <si>
    <t>2-1</t>
    <phoneticPr fontId="5" type="noConversion"/>
  </si>
  <si>
    <t>2-2</t>
    <phoneticPr fontId="5" type="noConversion"/>
  </si>
  <si>
    <t>2-3</t>
    <phoneticPr fontId="5" type="noConversion"/>
  </si>
  <si>
    <t>2-4</t>
    <phoneticPr fontId="5" type="noConversion"/>
  </si>
  <si>
    <t>2-5</t>
  </si>
  <si>
    <t>2-6</t>
  </si>
  <si>
    <t>2-7</t>
  </si>
  <si>
    <t>2-8</t>
  </si>
  <si>
    <t>2-9</t>
  </si>
  <si>
    <t>2-10</t>
  </si>
  <si>
    <t>2-11</t>
  </si>
  <si>
    <t>2-12</t>
  </si>
  <si>
    <t>2-13</t>
  </si>
  <si>
    <t>2-14</t>
  </si>
  <si>
    <t>2-15</t>
  </si>
  <si>
    <t>2-16</t>
  </si>
  <si>
    <t>2-17</t>
  </si>
  <si>
    <t>2-18</t>
  </si>
  <si>
    <t>2-19</t>
  </si>
  <si>
    <t>2-20</t>
  </si>
  <si>
    <t>2-21</t>
  </si>
  <si>
    <t>2-22</t>
  </si>
  <si>
    <t>2-23</t>
  </si>
  <si>
    <t>2-24</t>
  </si>
  <si>
    <t>2-25</t>
  </si>
  <si>
    <t>2-26</t>
  </si>
  <si>
    <t>2-27</t>
  </si>
  <si>
    <t>2-28</t>
  </si>
  <si>
    <t>3-1</t>
    <phoneticPr fontId="5" type="noConversion"/>
  </si>
  <si>
    <t>3-2</t>
    <phoneticPr fontId="5" type="noConversion"/>
  </si>
  <si>
    <t>3-3</t>
    <phoneticPr fontId="5" type="noConversion"/>
  </si>
  <si>
    <t>3-4</t>
    <phoneticPr fontId="5" type="noConversion"/>
  </si>
  <si>
    <t>3-5</t>
  </si>
  <si>
    <t>3-6</t>
  </si>
  <si>
    <t>3-7</t>
  </si>
  <si>
    <t>3-8</t>
  </si>
  <si>
    <t>3-9</t>
  </si>
  <si>
    <t>3-10</t>
  </si>
  <si>
    <t>3-11</t>
  </si>
  <si>
    <t>3-12</t>
  </si>
  <si>
    <t>3-13</t>
  </si>
  <si>
    <t>3-14</t>
  </si>
  <si>
    <t>3-15</t>
  </si>
  <si>
    <t>4-1</t>
    <phoneticPr fontId="5" type="noConversion"/>
  </si>
  <si>
    <t>4-2</t>
    <phoneticPr fontId="5" type="noConversion"/>
  </si>
  <si>
    <t>4-3</t>
    <phoneticPr fontId="5" type="noConversion"/>
  </si>
  <si>
    <t>4-4</t>
    <phoneticPr fontId="5" type="noConversion"/>
  </si>
  <si>
    <t>4-5</t>
  </si>
  <si>
    <t>4-6</t>
  </si>
  <si>
    <t>4-7</t>
  </si>
  <si>
    <t>4-8</t>
  </si>
  <si>
    <t>4-9</t>
  </si>
  <si>
    <t>4-10</t>
  </si>
  <si>
    <t>4-11</t>
  </si>
  <si>
    <t>4-12</t>
  </si>
  <si>
    <t>4-13</t>
  </si>
  <si>
    <t>4-14</t>
  </si>
  <si>
    <t>4-15</t>
  </si>
  <si>
    <t>4-16</t>
  </si>
  <si>
    <t>5-1</t>
    <phoneticPr fontId="5" type="noConversion"/>
  </si>
  <si>
    <t>5-2</t>
    <phoneticPr fontId="5" type="noConversion"/>
  </si>
  <si>
    <t>5-3</t>
    <phoneticPr fontId="5" type="noConversion"/>
  </si>
  <si>
    <t>5-4</t>
  </si>
  <si>
    <t>5-5</t>
  </si>
  <si>
    <t>5-6</t>
  </si>
  <si>
    <t>5-7</t>
  </si>
  <si>
    <t>6-1</t>
    <phoneticPr fontId="5" type="noConversion"/>
  </si>
  <si>
    <t>6-2</t>
    <phoneticPr fontId="5" type="noConversion"/>
  </si>
  <si>
    <t>6-3</t>
    <phoneticPr fontId="5" type="noConversion"/>
  </si>
  <si>
    <t>6-4</t>
  </si>
  <si>
    <t>6-4</t>
    <phoneticPr fontId="5" type="noConversion"/>
  </si>
  <si>
    <t>6-5</t>
  </si>
  <si>
    <t>6-6</t>
  </si>
  <si>
    <t>6-7</t>
  </si>
  <si>
    <t>6-8</t>
  </si>
  <si>
    <t>6-9</t>
  </si>
  <si>
    <t>6-10</t>
  </si>
  <si>
    <t>6-11</t>
  </si>
  <si>
    <t>6-12</t>
  </si>
  <si>
    <t>6-13</t>
  </si>
  <si>
    <t>6-14</t>
  </si>
  <si>
    <t>6-15</t>
  </si>
  <si>
    <t>6-16</t>
  </si>
  <si>
    <t>6-17</t>
  </si>
  <si>
    <t>6-18</t>
  </si>
  <si>
    <t>6-19</t>
  </si>
  <si>
    <t>6-20</t>
  </si>
  <si>
    <t>6-21</t>
  </si>
  <si>
    <t>6-22</t>
  </si>
  <si>
    <t>6-23</t>
  </si>
  <si>
    <t>6-24</t>
  </si>
  <si>
    <t>6-25</t>
  </si>
  <si>
    <t>6-26</t>
  </si>
  <si>
    <t>6-27</t>
  </si>
  <si>
    <t>6-28</t>
  </si>
  <si>
    <t>6-29</t>
  </si>
  <si>
    <t>6-30</t>
  </si>
  <si>
    <t>7-1</t>
    <phoneticPr fontId="5" type="noConversion"/>
  </si>
  <si>
    <t>7-2</t>
    <phoneticPr fontId="5" type="noConversion"/>
  </si>
  <si>
    <t>7-3</t>
    <phoneticPr fontId="5" type="noConversion"/>
  </si>
  <si>
    <t>7-4</t>
    <phoneticPr fontId="5" type="noConversion"/>
  </si>
  <si>
    <t>8-1</t>
    <phoneticPr fontId="5" type="noConversion"/>
  </si>
  <si>
    <t>9-1</t>
    <phoneticPr fontId="5" type="noConversion"/>
  </si>
  <si>
    <t>9-2</t>
    <phoneticPr fontId="5" type="noConversion"/>
  </si>
  <si>
    <t>9-3</t>
    <phoneticPr fontId="5" type="noConversion"/>
  </si>
  <si>
    <t>1-34</t>
    <phoneticPr fontId="5" type="noConversion"/>
  </si>
  <si>
    <t>1-35</t>
    <phoneticPr fontId="5" type="noConversion"/>
  </si>
  <si>
    <t>제01</t>
  </si>
  <si>
    <t>제02</t>
  </si>
  <si>
    <t>제03</t>
  </si>
  <si>
    <t>제04</t>
  </si>
  <si>
    <t>제05</t>
  </si>
  <si>
    <t>제06</t>
  </si>
  <si>
    <t>제07</t>
  </si>
  <si>
    <t>제08</t>
  </si>
  <si>
    <t>제09</t>
  </si>
  <si>
    <t>제10</t>
  </si>
  <si>
    <t>제11</t>
  </si>
  <si>
    <t>제12</t>
  </si>
  <si>
    <t>제13</t>
  </si>
  <si>
    <t>제14</t>
  </si>
  <si>
    <t>제15</t>
  </si>
  <si>
    <t>제16</t>
  </si>
  <si>
    <t>제17</t>
  </si>
  <si>
    <t>제18</t>
  </si>
  <si>
    <t>제19</t>
  </si>
  <si>
    <t>제20</t>
  </si>
  <si>
    <t>제21</t>
  </si>
  <si>
    <t>제22</t>
  </si>
  <si>
    <t>제23</t>
  </si>
  <si>
    <t>제24</t>
  </si>
  <si>
    <t>제25</t>
  </si>
  <si>
    <t>제26</t>
  </si>
  <si>
    <t>제27</t>
  </si>
  <si>
    <t>제28</t>
  </si>
  <si>
    <t>제29</t>
  </si>
  <si>
    <t>제30</t>
  </si>
  <si>
    <t>제31</t>
  </si>
  <si>
    <t>제32</t>
  </si>
  <si>
    <t>제33</t>
  </si>
  <si>
    <t>제34</t>
  </si>
  <si>
    <t>제35</t>
  </si>
  <si>
    <t>제36</t>
  </si>
  <si>
    <t>제37</t>
  </si>
  <si>
    <t>제38</t>
    <phoneticPr fontId="5" type="noConversion"/>
  </si>
  <si>
    <t>제39</t>
    <phoneticPr fontId="5" type="noConversion"/>
  </si>
  <si>
    <t>7-2</t>
    <phoneticPr fontId="5" type="noConversion"/>
  </si>
  <si>
    <t>7-3</t>
    <phoneticPr fontId="5" type="noConversion"/>
  </si>
  <si>
    <t>7-4</t>
    <phoneticPr fontId="5" type="noConversion"/>
  </si>
  <si>
    <t>1-1</t>
    <phoneticPr fontId="5" type="noConversion"/>
  </si>
  <si>
    <t>1-2</t>
    <phoneticPr fontId="5" type="noConversion"/>
  </si>
  <si>
    <t>1-4</t>
    <phoneticPr fontId="5" type="noConversion"/>
  </si>
  <si>
    <t>2-1</t>
    <phoneticPr fontId="5" type="noConversion"/>
  </si>
  <si>
    <t>2-2</t>
    <phoneticPr fontId="5" type="noConversion"/>
  </si>
  <si>
    <t>2-5</t>
    <phoneticPr fontId="5" type="noConversion"/>
  </si>
  <si>
    <t>3-1</t>
    <phoneticPr fontId="5" type="noConversion"/>
  </si>
  <si>
    <t>3-2</t>
    <phoneticPr fontId="5" type="noConversion"/>
  </si>
  <si>
    <t>4-1</t>
    <phoneticPr fontId="5" type="noConversion"/>
  </si>
  <si>
    <t>5-1</t>
    <phoneticPr fontId="5" type="noConversion"/>
  </si>
  <si>
    <t>6-1</t>
    <phoneticPr fontId="5" type="noConversion"/>
  </si>
  <si>
    <t>6-2</t>
    <phoneticPr fontId="5" type="noConversion"/>
  </si>
  <si>
    <t>2-49</t>
    <phoneticPr fontId="5" type="noConversion"/>
  </si>
  <si>
    <t>2-50</t>
    <phoneticPr fontId="5" type="noConversion"/>
  </si>
  <si>
    <t>2-51</t>
    <phoneticPr fontId="5" type="noConversion"/>
  </si>
  <si>
    <t>2-52</t>
    <phoneticPr fontId="5" type="noConversion"/>
  </si>
  <si>
    <t>2-53</t>
    <phoneticPr fontId="5" type="noConversion"/>
  </si>
  <si>
    <t>2-54</t>
    <phoneticPr fontId="5" type="noConversion"/>
  </si>
  <si>
    <t>2-55</t>
    <phoneticPr fontId="5" type="noConversion"/>
  </si>
  <si>
    <t>일   위   대   가</t>
    <phoneticPr fontId="5" type="noConversion"/>
  </si>
  <si>
    <t>단  가  산  출</t>
    <phoneticPr fontId="6" type="noConversion"/>
  </si>
  <si>
    <t>2-49</t>
    <phoneticPr fontId="5" type="noConversion"/>
  </si>
  <si>
    <t>1-34</t>
    <phoneticPr fontId="5" type="noConversion"/>
  </si>
  <si>
    <t>1-35</t>
    <phoneticPr fontId="5" type="noConversion"/>
  </si>
  <si>
    <t>1-4</t>
    <phoneticPr fontId="5" type="noConversion"/>
  </si>
  <si>
    <t>1-5</t>
    <phoneticPr fontId="5" type="noConversion"/>
  </si>
  <si>
    <t>1-6</t>
    <phoneticPr fontId="5" type="noConversion"/>
  </si>
  <si>
    <t>1-7</t>
    <phoneticPr fontId="5" type="noConversion"/>
  </si>
  <si>
    <t>1-8</t>
    <phoneticPr fontId="5" type="noConversion"/>
  </si>
  <si>
    <t>1-9</t>
    <phoneticPr fontId="5" type="noConversion"/>
  </si>
  <si>
    <t>1-10</t>
    <phoneticPr fontId="5" type="noConversion"/>
  </si>
  <si>
    <t>1-11</t>
    <phoneticPr fontId="5" type="noConversion"/>
  </si>
  <si>
    <t>1-12</t>
    <phoneticPr fontId="5" type="noConversion"/>
  </si>
  <si>
    <t>1-13</t>
    <phoneticPr fontId="5" type="noConversion"/>
  </si>
  <si>
    <t>1-14</t>
    <phoneticPr fontId="5" type="noConversion"/>
  </si>
  <si>
    <t>1-15</t>
    <phoneticPr fontId="5" type="noConversion"/>
  </si>
  <si>
    <t>1-16</t>
    <phoneticPr fontId="5" type="noConversion"/>
  </si>
  <si>
    <t>1-17</t>
    <phoneticPr fontId="5" type="noConversion"/>
  </si>
  <si>
    <t>1-18</t>
    <phoneticPr fontId="5" type="noConversion"/>
  </si>
  <si>
    <t>1-19</t>
    <phoneticPr fontId="5" type="noConversion"/>
  </si>
  <si>
    <t>1-20</t>
    <phoneticPr fontId="5" type="noConversion"/>
  </si>
  <si>
    <t>1-21</t>
    <phoneticPr fontId="5" type="noConversion"/>
  </si>
  <si>
    <t>1-22</t>
    <phoneticPr fontId="5" type="noConversion"/>
  </si>
  <si>
    <t>1-23</t>
    <phoneticPr fontId="5" type="noConversion"/>
  </si>
  <si>
    <t>1-24</t>
    <phoneticPr fontId="5" type="noConversion"/>
  </si>
  <si>
    <t>1-25</t>
    <phoneticPr fontId="5" type="noConversion"/>
  </si>
  <si>
    <t>1-26</t>
    <phoneticPr fontId="5" type="noConversion"/>
  </si>
  <si>
    <t>1-27</t>
    <phoneticPr fontId="5" type="noConversion"/>
  </si>
  <si>
    <t>1-28</t>
    <phoneticPr fontId="5" type="noConversion"/>
  </si>
  <si>
    <t>1-29</t>
    <phoneticPr fontId="5" type="noConversion"/>
  </si>
  <si>
    <t>1-23, 24, 25</t>
    <phoneticPr fontId="5" type="noConversion"/>
  </si>
  <si>
    <t>1-30</t>
    <phoneticPr fontId="5" type="noConversion"/>
  </si>
  <si>
    <t>1-31</t>
    <phoneticPr fontId="5" type="noConversion"/>
  </si>
  <si>
    <t>1-32</t>
    <phoneticPr fontId="5" type="noConversion"/>
  </si>
  <si>
    <t>1-33</t>
    <phoneticPr fontId="5" type="noConversion"/>
  </si>
  <si>
    <t>1-31,32,33</t>
    <phoneticPr fontId="5" type="noConversion"/>
  </si>
  <si>
    <t>2-3</t>
    <phoneticPr fontId="5" type="noConversion"/>
  </si>
  <si>
    <t>2-4</t>
    <phoneticPr fontId="5" type="noConversion"/>
  </si>
  <si>
    <t>2-5</t>
    <phoneticPr fontId="5" type="noConversion"/>
  </si>
  <si>
    <t>2-6</t>
    <phoneticPr fontId="5" type="noConversion"/>
  </si>
  <si>
    <t>2-7</t>
    <phoneticPr fontId="5" type="noConversion"/>
  </si>
  <si>
    <t>2-8</t>
    <phoneticPr fontId="5" type="noConversion"/>
  </si>
  <si>
    <t>2-9</t>
    <phoneticPr fontId="5" type="noConversion"/>
  </si>
  <si>
    <t>2-10</t>
    <phoneticPr fontId="5" type="noConversion"/>
  </si>
  <si>
    <t>2-11</t>
    <phoneticPr fontId="5" type="noConversion"/>
  </si>
  <si>
    <t>2-12</t>
    <phoneticPr fontId="5" type="noConversion"/>
  </si>
  <si>
    <t>2-13</t>
    <phoneticPr fontId="5" type="noConversion"/>
  </si>
  <si>
    <t>2-14</t>
    <phoneticPr fontId="5" type="noConversion"/>
  </si>
  <si>
    <t>2-15</t>
    <phoneticPr fontId="5" type="noConversion"/>
  </si>
  <si>
    <t>2-16</t>
    <phoneticPr fontId="5" type="noConversion"/>
  </si>
  <si>
    <t>2-17</t>
    <phoneticPr fontId="5" type="noConversion"/>
  </si>
  <si>
    <t>2-18</t>
    <phoneticPr fontId="5" type="noConversion"/>
  </si>
  <si>
    <t>2-19</t>
    <phoneticPr fontId="5" type="noConversion"/>
  </si>
  <si>
    <t>2-20</t>
    <phoneticPr fontId="5" type="noConversion"/>
  </si>
  <si>
    <t>2-21</t>
    <phoneticPr fontId="5" type="noConversion"/>
  </si>
  <si>
    <t>2-22</t>
    <phoneticPr fontId="5" type="noConversion"/>
  </si>
  <si>
    <t>2-23</t>
    <phoneticPr fontId="5" type="noConversion"/>
  </si>
  <si>
    <t>2-24</t>
    <phoneticPr fontId="5" type="noConversion"/>
  </si>
  <si>
    <t>2-25</t>
    <phoneticPr fontId="5" type="noConversion"/>
  </si>
  <si>
    <t>2-26</t>
    <phoneticPr fontId="5" type="noConversion"/>
  </si>
  <si>
    <t>2-27</t>
    <phoneticPr fontId="5" type="noConversion"/>
  </si>
  <si>
    <t>2-28</t>
    <phoneticPr fontId="5" type="noConversion"/>
  </si>
  <si>
    <t>2-29</t>
    <phoneticPr fontId="5" type="noConversion"/>
  </si>
  <si>
    <t>2-30</t>
    <phoneticPr fontId="5" type="noConversion"/>
  </si>
  <si>
    <t>2-31</t>
    <phoneticPr fontId="5" type="noConversion"/>
  </si>
  <si>
    <t>2-32</t>
    <phoneticPr fontId="5" type="noConversion"/>
  </si>
  <si>
    <t>2-33</t>
    <phoneticPr fontId="5" type="noConversion"/>
  </si>
  <si>
    <t>2-34</t>
    <phoneticPr fontId="5" type="noConversion"/>
  </si>
  <si>
    <t>2-35</t>
    <phoneticPr fontId="5" type="noConversion"/>
  </si>
  <si>
    <t>2-36</t>
    <phoneticPr fontId="5" type="noConversion"/>
  </si>
  <si>
    <t>2-38</t>
    <phoneticPr fontId="5" type="noConversion"/>
  </si>
  <si>
    <t>2-37</t>
    <phoneticPr fontId="5" type="noConversion"/>
  </si>
  <si>
    <t>2-39</t>
    <phoneticPr fontId="5" type="noConversion"/>
  </si>
  <si>
    <t>2-40</t>
    <phoneticPr fontId="5" type="noConversion"/>
  </si>
  <si>
    <t>2-41</t>
    <phoneticPr fontId="5" type="noConversion"/>
  </si>
  <si>
    <t>2-42</t>
    <phoneticPr fontId="5" type="noConversion"/>
  </si>
  <si>
    <t>2-43</t>
    <phoneticPr fontId="5" type="noConversion"/>
  </si>
  <si>
    <t>2-44</t>
    <phoneticPr fontId="5" type="noConversion"/>
  </si>
  <si>
    <t>2-45</t>
    <phoneticPr fontId="5" type="noConversion"/>
  </si>
  <si>
    <t>2-46</t>
    <phoneticPr fontId="5" type="noConversion"/>
  </si>
  <si>
    <t>2-47</t>
    <phoneticPr fontId="5" type="noConversion"/>
  </si>
  <si>
    <t>2-48</t>
    <phoneticPr fontId="5" type="noConversion"/>
  </si>
  <si>
    <t>3-3</t>
    <phoneticPr fontId="5" type="noConversion"/>
  </si>
  <si>
    <t>3-4</t>
    <phoneticPr fontId="5" type="noConversion"/>
  </si>
  <si>
    <t>3-5</t>
    <phoneticPr fontId="5" type="noConversion"/>
  </si>
  <si>
    <t>3-6</t>
    <phoneticPr fontId="5" type="noConversion"/>
  </si>
  <si>
    <t>3-7</t>
    <phoneticPr fontId="5" type="noConversion"/>
  </si>
  <si>
    <t>3-8</t>
    <phoneticPr fontId="5" type="noConversion"/>
  </si>
  <si>
    <t>3-9</t>
    <phoneticPr fontId="5" type="noConversion"/>
  </si>
  <si>
    <t>4-5</t>
    <phoneticPr fontId="5" type="noConversion"/>
  </si>
  <si>
    <t>4-6</t>
    <phoneticPr fontId="5" type="noConversion"/>
  </si>
  <si>
    <t>4-7</t>
    <phoneticPr fontId="5" type="noConversion"/>
  </si>
  <si>
    <t>4-8</t>
    <phoneticPr fontId="5" type="noConversion"/>
  </si>
  <si>
    <t>4-9</t>
    <phoneticPr fontId="5" type="noConversion"/>
  </si>
  <si>
    <t>4-10</t>
    <phoneticPr fontId="5" type="noConversion"/>
  </si>
  <si>
    <t>4-11</t>
    <phoneticPr fontId="5" type="noConversion"/>
  </si>
  <si>
    <t>4-12</t>
    <phoneticPr fontId="5" type="noConversion"/>
  </si>
  <si>
    <t>4-13</t>
    <phoneticPr fontId="5" type="noConversion"/>
  </si>
  <si>
    <t>4-14</t>
    <phoneticPr fontId="5" type="noConversion"/>
  </si>
  <si>
    <t>4-15</t>
    <phoneticPr fontId="5" type="noConversion"/>
  </si>
  <si>
    <t>4-16</t>
    <phoneticPr fontId="5" type="noConversion"/>
  </si>
  <si>
    <t>5-4</t>
    <phoneticPr fontId="5" type="noConversion"/>
  </si>
  <si>
    <t>5-5</t>
    <phoneticPr fontId="5" type="noConversion"/>
  </si>
  <si>
    <t>5-6</t>
    <phoneticPr fontId="5" type="noConversion"/>
  </si>
  <si>
    <t>5-7</t>
    <phoneticPr fontId="5" type="noConversion"/>
  </si>
  <si>
    <t>6-3</t>
    <phoneticPr fontId="5" type="noConversion"/>
  </si>
  <si>
    <t>6-4</t>
    <phoneticPr fontId="5" type="noConversion"/>
  </si>
  <si>
    <t>6-5</t>
    <phoneticPr fontId="5" type="noConversion"/>
  </si>
  <si>
    <t>6-6</t>
    <phoneticPr fontId="5" type="noConversion"/>
  </si>
  <si>
    <t>6-7</t>
    <phoneticPr fontId="5" type="noConversion"/>
  </si>
  <si>
    <t>6-8</t>
    <phoneticPr fontId="5" type="noConversion"/>
  </si>
  <si>
    <t>6-9</t>
    <phoneticPr fontId="5" type="noConversion"/>
  </si>
  <si>
    <t>6-10</t>
    <phoneticPr fontId="5" type="noConversion"/>
  </si>
  <si>
    <t>6-11</t>
    <phoneticPr fontId="5" type="noConversion"/>
  </si>
  <si>
    <t>6-12</t>
    <phoneticPr fontId="5" type="noConversion"/>
  </si>
  <si>
    <t>6-13</t>
    <phoneticPr fontId="5" type="noConversion"/>
  </si>
  <si>
    <t>6-14</t>
    <phoneticPr fontId="5" type="noConversion"/>
  </si>
  <si>
    <t>6-15</t>
    <phoneticPr fontId="5" type="noConversion"/>
  </si>
  <si>
    <t>6-16</t>
    <phoneticPr fontId="5" type="noConversion"/>
  </si>
  <si>
    <t>6-17</t>
    <phoneticPr fontId="5" type="noConversion"/>
  </si>
  <si>
    <t>6-18</t>
    <phoneticPr fontId="5" type="noConversion"/>
  </si>
  <si>
    <t>6-19</t>
    <phoneticPr fontId="5" type="noConversion"/>
  </si>
  <si>
    <t>6-40</t>
    <phoneticPr fontId="5" type="noConversion"/>
  </si>
  <si>
    <t>6-39</t>
    <phoneticPr fontId="5" type="noConversion"/>
  </si>
  <si>
    <t>6-38</t>
    <phoneticPr fontId="5" type="noConversion"/>
  </si>
  <si>
    <t>6-37</t>
    <phoneticPr fontId="5" type="noConversion"/>
  </si>
  <si>
    <t>6-36</t>
    <phoneticPr fontId="5" type="noConversion"/>
  </si>
  <si>
    <t>6-35</t>
    <phoneticPr fontId="5" type="noConversion"/>
  </si>
  <si>
    <t>6-34</t>
    <phoneticPr fontId="5" type="noConversion"/>
  </si>
  <si>
    <t>6-33</t>
    <phoneticPr fontId="5" type="noConversion"/>
  </si>
  <si>
    <t>6-32</t>
    <phoneticPr fontId="5" type="noConversion"/>
  </si>
  <si>
    <t>6-31</t>
    <phoneticPr fontId="5" type="noConversion"/>
  </si>
  <si>
    <t>6-30</t>
    <phoneticPr fontId="5" type="noConversion"/>
  </si>
  <si>
    <t>6-29</t>
    <phoneticPr fontId="5" type="noConversion"/>
  </si>
  <si>
    <t>6-28</t>
    <phoneticPr fontId="5" type="noConversion"/>
  </si>
  <si>
    <t>6-27</t>
    <phoneticPr fontId="5" type="noConversion"/>
  </si>
  <si>
    <t>6-26</t>
    <phoneticPr fontId="5" type="noConversion"/>
  </si>
  <si>
    <t>6-25</t>
    <phoneticPr fontId="5" type="noConversion"/>
  </si>
  <si>
    <t>6-24</t>
    <phoneticPr fontId="5" type="noConversion"/>
  </si>
  <si>
    <t>6-23</t>
    <phoneticPr fontId="5" type="noConversion"/>
  </si>
  <si>
    <t>6-22</t>
    <phoneticPr fontId="5" type="noConversion"/>
  </si>
  <si>
    <t>6-21</t>
    <phoneticPr fontId="5" type="noConversion"/>
  </si>
  <si>
    <t>6-20</t>
    <phoneticPr fontId="5" type="noConversion"/>
  </si>
  <si>
    <t>백관</t>
    <phoneticPr fontId="5" type="noConversion"/>
  </si>
  <si>
    <t>백관</t>
    <phoneticPr fontId="5" type="noConversion"/>
  </si>
  <si>
    <t>도장</t>
    <phoneticPr fontId="5" type="noConversion"/>
  </si>
  <si>
    <r>
      <t>M</t>
    </r>
    <r>
      <rPr>
        <vertAlign val="superscript"/>
        <sz val="9"/>
        <rFont val="맑은 고딕"/>
        <family val="3"/>
        <charset val="129"/>
        <scheme val="minor"/>
      </rPr>
      <t>2</t>
    </r>
    <phoneticPr fontId="5" type="noConversion"/>
  </si>
  <si>
    <t>포장복구</t>
    <phoneticPr fontId="5" type="noConversion"/>
  </si>
  <si>
    <t>보통인부</t>
    <phoneticPr fontId="5" type="noConversion"/>
  </si>
  <si>
    <t>인</t>
    <phoneticPr fontId="5" type="noConversion"/>
  </si>
  <si>
    <t>hr</t>
    <phoneticPr fontId="5" type="noConversion"/>
  </si>
  <si>
    <t>비 고</t>
    <phoneticPr fontId="5" type="noConversion"/>
  </si>
  <si>
    <t>1-5</t>
    <phoneticPr fontId="5" type="noConversion"/>
  </si>
  <si>
    <t>1-6</t>
    <phoneticPr fontId="5" type="noConversion"/>
  </si>
  <si>
    <t>1-7</t>
    <phoneticPr fontId="5" type="noConversion"/>
  </si>
  <si>
    <t>1-14</t>
    <phoneticPr fontId="5" type="noConversion"/>
  </si>
  <si>
    <t>1-17</t>
    <phoneticPr fontId="5" type="noConversion"/>
  </si>
  <si>
    <t>2-6</t>
    <phoneticPr fontId="5" type="noConversion"/>
  </si>
  <si>
    <t>2-7</t>
    <phoneticPr fontId="5" type="noConversion"/>
  </si>
  <si>
    <t>2-8</t>
    <phoneticPr fontId="5" type="noConversion"/>
  </si>
  <si>
    <t>2-9</t>
    <phoneticPr fontId="5" type="noConversion"/>
  </si>
  <si>
    <t>2-10</t>
    <phoneticPr fontId="5" type="noConversion"/>
  </si>
  <si>
    <t>2-11</t>
    <phoneticPr fontId="5" type="noConversion"/>
  </si>
  <si>
    <t>2-12</t>
    <phoneticPr fontId="5" type="noConversion"/>
  </si>
  <si>
    <t>2-13</t>
    <phoneticPr fontId="5" type="noConversion"/>
  </si>
  <si>
    <t>2-14</t>
    <phoneticPr fontId="5" type="noConversion"/>
  </si>
  <si>
    <t>2-15</t>
    <phoneticPr fontId="5" type="noConversion"/>
  </si>
  <si>
    <t>2-16</t>
    <phoneticPr fontId="5" type="noConversion"/>
  </si>
  <si>
    <t>3-5</t>
    <phoneticPr fontId="5" type="noConversion"/>
  </si>
  <si>
    <t>3-6</t>
    <phoneticPr fontId="5" type="noConversion"/>
  </si>
  <si>
    <t>3-7</t>
    <phoneticPr fontId="5" type="noConversion"/>
  </si>
  <si>
    <t>3-8</t>
    <phoneticPr fontId="5" type="noConversion"/>
  </si>
  <si>
    <t>3-10</t>
    <phoneticPr fontId="5" type="noConversion"/>
  </si>
  <si>
    <t>3-11</t>
    <phoneticPr fontId="5" type="noConversion"/>
  </si>
  <si>
    <t>3-12</t>
    <phoneticPr fontId="5" type="noConversion"/>
  </si>
  <si>
    <t>3-13</t>
    <phoneticPr fontId="5" type="noConversion"/>
  </si>
  <si>
    <t>3-14</t>
    <phoneticPr fontId="5" type="noConversion"/>
  </si>
  <si>
    <t>3-15</t>
    <phoneticPr fontId="5" type="noConversion"/>
  </si>
  <si>
    <t>6-5</t>
    <phoneticPr fontId="5" type="noConversion"/>
  </si>
  <si>
    <t>6-6</t>
    <phoneticPr fontId="5" type="noConversion"/>
  </si>
  <si>
    <t>6-7</t>
    <phoneticPr fontId="5" type="noConversion"/>
  </si>
  <si>
    <t>6-8</t>
    <phoneticPr fontId="5" type="noConversion"/>
  </si>
  <si>
    <t>6-9</t>
    <phoneticPr fontId="5" type="noConversion"/>
  </si>
  <si>
    <t>6-10</t>
    <phoneticPr fontId="5" type="noConversion"/>
  </si>
  <si>
    <t>6-11</t>
    <phoneticPr fontId="5" type="noConversion"/>
  </si>
  <si>
    <t>6-12</t>
    <phoneticPr fontId="5" type="noConversion"/>
  </si>
  <si>
    <t>6-13</t>
    <phoneticPr fontId="5" type="noConversion"/>
  </si>
  <si>
    <t>6-14</t>
    <phoneticPr fontId="5" type="noConversion"/>
  </si>
  <si>
    <t>6-15</t>
    <phoneticPr fontId="5" type="noConversion"/>
  </si>
  <si>
    <t>6-16</t>
    <phoneticPr fontId="5" type="noConversion"/>
  </si>
  <si>
    <t>6-17</t>
    <phoneticPr fontId="5" type="noConversion"/>
  </si>
  <si>
    <t>6-18</t>
    <phoneticPr fontId="5" type="noConversion"/>
  </si>
  <si>
    <t>6-19</t>
    <phoneticPr fontId="5" type="noConversion"/>
  </si>
  <si>
    <t>6-20</t>
    <phoneticPr fontId="5" type="noConversion"/>
  </si>
  <si>
    <t>6-21</t>
    <phoneticPr fontId="5" type="noConversion"/>
  </si>
  <si>
    <t>6-22</t>
    <phoneticPr fontId="5" type="noConversion"/>
  </si>
  <si>
    <t>6-23</t>
    <phoneticPr fontId="5" type="noConversion"/>
  </si>
  <si>
    <t>6-24</t>
    <phoneticPr fontId="5" type="noConversion"/>
  </si>
  <si>
    <t>6-25</t>
    <phoneticPr fontId="5" type="noConversion"/>
  </si>
  <si>
    <t>6-27</t>
    <phoneticPr fontId="5" type="noConversion"/>
  </si>
  <si>
    <t>6-26</t>
    <phoneticPr fontId="5" type="noConversion"/>
  </si>
  <si>
    <t>6-28</t>
    <phoneticPr fontId="5" type="noConversion"/>
  </si>
  <si>
    <t>6-29</t>
    <phoneticPr fontId="5" type="noConversion"/>
  </si>
  <si>
    <t>6-30</t>
    <phoneticPr fontId="5" type="noConversion"/>
  </si>
  <si>
    <t>6-31</t>
    <phoneticPr fontId="5" type="noConversion"/>
  </si>
  <si>
    <t>6-32</t>
    <phoneticPr fontId="5" type="noConversion"/>
  </si>
  <si>
    <t>3ton</t>
    <phoneticPr fontId="5" type="noConversion"/>
  </si>
  <si>
    <t>단 가 조 사</t>
    <phoneticPr fontId="5" type="noConversion"/>
  </si>
  <si>
    <t>보통철선(결속선)</t>
    <phoneticPr fontId="5" type="noConversion"/>
  </si>
  <si>
    <t>4-3</t>
    <phoneticPr fontId="5" type="noConversion"/>
  </si>
  <si>
    <t>4-4</t>
  </si>
  <si>
    <t>4-4</t>
    <phoneticPr fontId="5" type="noConversion"/>
  </si>
  <si>
    <t>4-5</t>
    <phoneticPr fontId="5" type="noConversion"/>
  </si>
  <si>
    <t>4-6</t>
    <phoneticPr fontId="5" type="noConversion"/>
  </si>
  <si>
    <t>4-7</t>
    <phoneticPr fontId="5" type="noConversion"/>
  </si>
  <si>
    <t>4-8</t>
    <phoneticPr fontId="5" type="noConversion"/>
  </si>
  <si>
    <t>4-9</t>
    <phoneticPr fontId="5" type="noConversion"/>
  </si>
  <si>
    <t>4-10</t>
    <phoneticPr fontId="5" type="noConversion"/>
  </si>
  <si>
    <t>4-11</t>
    <phoneticPr fontId="5" type="noConversion"/>
  </si>
  <si>
    <t>4-12</t>
    <phoneticPr fontId="5" type="noConversion"/>
  </si>
  <si>
    <t>4-13</t>
    <phoneticPr fontId="5" type="noConversion"/>
  </si>
  <si>
    <t>4-14</t>
    <phoneticPr fontId="5" type="noConversion"/>
  </si>
  <si>
    <t>4-15</t>
    <phoneticPr fontId="5" type="noConversion"/>
  </si>
  <si>
    <t>4-3</t>
    <phoneticPr fontId="5" type="noConversion"/>
  </si>
  <si>
    <t>0.85×0.85×1.2</t>
    <phoneticPr fontId="5" type="noConversion"/>
  </si>
  <si>
    <t>0.85×1.2×4</t>
    <phoneticPr fontId="5" type="noConversion"/>
  </si>
  <si>
    <t>1.4/3[1.25²+1.05²+(√1.25²*1.05²)］</t>
    <phoneticPr fontId="5" type="noConversion"/>
  </si>
  <si>
    <t>1.856 - 0.867</t>
    <phoneticPr fontId="5" type="noConversion"/>
  </si>
  <si>
    <t>1-4-1</t>
    <phoneticPr fontId="5" type="noConversion"/>
  </si>
  <si>
    <t>삼각 ▽-고재</t>
    <phoneticPr fontId="5" type="noConversion"/>
  </si>
  <si>
    <t>1-6-1</t>
    <phoneticPr fontId="5" type="noConversion"/>
  </si>
  <si>
    <t>원형-고재</t>
    <phoneticPr fontId="5" type="noConversion"/>
  </si>
  <si>
    <t>1-8-1</t>
    <phoneticPr fontId="5" type="noConversion"/>
  </si>
  <si>
    <t>오각-고재</t>
    <phoneticPr fontId="5" type="noConversion"/>
  </si>
  <si>
    <t>오각-고재</t>
    <phoneticPr fontId="5" type="noConversion"/>
  </si>
  <si>
    <t>1-10-1</t>
    <phoneticPr fontId="5" type="noConversion"/>
  </si>
  <si>
    <t>사각-고재</t>
    <phoneticPr fontId="5" type="noConversion"/>
  </si>
  <si>
    <t>1-12-1</t>
    <phoneticPr fontId="5" type="noConversion"/>
  </si>
  <si>
    <t>1-14-1</t>
    <phoneticPr fontId="5" type="noConversion"/>
  </si>
  <si>
    <t>1-16-1</t>
    <phoneticPr fontId="5" type="noConversion"/>
  </si>
  <si>
    <t>1-18-1</t>
    <phoneticPr fontId="5" type="noConversion"/>
  </si>
  <si>
    <t>1-20-1</t>
    <phoneticPr fontId="5" type="noConversion"/>
  </si>
  <si>
    <t>1-22-1</t>
    <phoneticPr fontId="5" type="noConversion"/>
  </si>
  <si>
    <t>팔각-고재</t>
    <phoneticPr fontId="5" type="noConversion"/>
  </si>
  <si>
    <t>1-26-1</t>
    <phoneticPr fontId="5" type="noConversion"/>
  </si>
  <si>
    <t>T형 부착대-고재</t>
    <phoneticPr fontId="5" type="noConversion"/>
  </si>
  <si>
    <t>1-27-1</t>
    <phoneticPr fontId="5" type="noConversion"/>
  </si>
  <si>
    <t>1-28-1</t>
    <phoneticPr fontId="5" type="noConversion"/>
  </si>
  <si>
    <t>1-30-1</t>
    <phoneticPr fontId="5" type="noConversion"/>
  </si>
  <si>
    <t>1-34-1</t>
    <phoneticPr fontId="5" type="noConversion"/>
  </si>
  <si>
    <t>규격 철주-고재</t>
    <phoneticPr fontId="5" type="noConversion"/>
  </si>
  <si>
    <t>1-35-1</t>
    <phoneticPr fontId="5" type="noConversion"/>
  </si>
  <si>
    <t>철주 기초제거(T=30cm)-고재</t>
    <phoneticPr fontId="5" type="noConversion"/>
  </si>
  <si>
    <t>2-2-1</t>
    <phoneticPr fontId="5" type="noConversion"/>
  </si>
  <si>
    <t>삼각 변-고재</t>
    <phoneticPr fontId="5" type="noConversion"/>
  </si>
  <si>
    <t>2-4-1</t>
    <phoneticPr fontId="5" type="noConversion"/>
  </si>
  <si>
    <t>2-6-1</t>
    <phoneticPr fontId="5" type="noConversion"/>
  </si>
  <si>
    <t>2-8-1</t>
    <phoneticPr fontId="5" type="noConversion"/>
  </si>
  <si>
    <t>2-10-1</t>
    <phoneticPr fontId="5" type="noConversion"/>
  </si>
  <si>
    <t>2-12-1</t>
    <phoneticPr fontId="5" type="noConversion"/>
  </si>
  <si>
    <t>2-14-1</t>
    <phoneticPr fontId="5" type="noConversion"/>
  </si>
  <si>
    <t>2-16-1</t>
    <phoneticPr fontId="5" type="noConversion"/>
  </si>
  <si>
    <t>2-18-1</t>
    <phoneticPr fontId="5" type="noConversion"/>
  </si>
  <si>
    <t>사각-고재</t>
    <phoneticPr fontId="5" type="noConversion"/>
  </si>
  <si>
    <t>2-20-1</t>
    <phoneticPr fontId="5" type="noConversion"/>
  </si>
  <si>
    <t>2-22-1</t>
    <phoneticPr fontId="5" type="noConversion"/>
  </si>
  <si>
    <t>2-24-1</t>
    <phoneticPr fontId="5" type="noConversion"/>
  </si>
  <si>
    <t>2-26-1</t>
    <phoneticPr fontId="5" type="noConversion"/>
  </si>
  <si>
    <t>2-28-1</t>
    <phoneticPr fontId="5" type="noConversion"/>
  </si>
  <si>
    <t>2-30-1</t>
    <phoneticPr fontId="5" type="noConversion"/>
  </si>
  <si>
    <t>2-32-1</t>
    <phoneticPr fontId="5" type="noConversion"/>
  </si>
  <si>
    <t>2-34-1</t>
    <phoneticPr fontId="5" type="noConversion"/>
  </si>
  <si>
    <t>2-36-1</t>
    <phoneticPr fontId="5" type="noConversion"/>
  </si>
  <si>
    <t>2-39-1</t>
    <phoneticPr fontId="5" type="noConversion"/>
  </si>
  <si>
    <t>2-40-1</t>
    <phoneticPr fontId="5" type="noConversion"/>
  </si>
  <si>
    <t>2-42-1</t>
    <phoneticPr fontId="5" type="noConversion"/>
  </si>
  <si>
    <t>2-44-1</t>
    <phoneticPr fontId="5" type="noConversion"/>
  </si>
  <si>
    <t>교차로대-고재</t>
    <phoneticPr fontId="5" type="noConversion"/>
  </si>
  <si>
    <t>2-46-1</t>
    <phoneticPr fontId="5" type="noConversion"/>
  </si>
  <si>
    <t>2-49-1</t>
    <phoneticPr fontId="5" type="noConversion"/>
  </si>
  <si>
    <t>철주-고재</t>
    <phoneticPr fontId="5" type="noConversion"/>
  </si>
  <si>
    <t>2-51-1</t>
    <phoneticPr fontId="5" type="noConversion"/>
  </si>
  <si>
    <t>조립식테이퍼폴(기초제외)-고재</t>
    <phoneticPr fontId="5" type="noConversion"/>
  </si>
  <si>
    <t>2-53-1</t>
    <phoneticPr fontId="5" type="noConversion"/>
  </si>
  <si>
    <t>조립식테이퍼폴-고재</t>
    <phoneticPr fontId="5" type="noConversion"/>
  </si>
  <si>
    <t>2-54-1</t>
    <phoneticPr fontId="5" type="noConversion"/>
  </si>
  <si>
    <t>철주 기초제거(전체)-고재</t>
    <phoneticPr fontId="5" type="noConversion"/>
  </si>
  <si>
    <t>2-55-1</t>
    <phoneticPr fontId="5" type="noConversion"/>
  </si>
  <si>
    <t>3-3-1</t>
    <phoneticPr fontId="5" type="noConversion"/>
  </si>
  <si>
    <t>안전표지판-고재</t>
    <phoneticPr fontId="5" type="noConversion"/>
  </si>
  <si>
    <t>3-4-1</t>
    <phoneticPr fontId="5" type="noConversion"/>
  </si>
  <si>
    <t>3-7-1</t>
    <phoneticPr fontId="5" type="noConversion"/>
  </si>
  <si>
    <t>3-8-1</t>
    <phoneticPr fontId="5" type="noConversion"/>
  </si>
  <si>
    <t>3-9-1</t>
    <phoneticPr fontId="5" type="noConversion"/>
  </si>
  <si>
    <t>대형편주 기초제거 (T=30cm)-고재</t>
    <phoneticPr fontId="5" type="noConversion"/>
  </si>
  <si>
    <t>4-2-1</t>
    <phoneticPr fontId="5" type="noConversion"/>
  </si>
  <si>
    <t>사각 (어린이보호)-고재</t>
    <phoneticPr fontId="5" type="noConversion"/>
  </si>
  <si>
    <t>4-4-1</t>
    <phoneticPr fontId="5" type="noConversion"/>
  </si>
  <si>
    <t>4-6-1</t>
    <phoneticPr fontId="5" type="noConversion"/>
  </si>
  <si>
    <t>4-8-1</t>
    <phoneticPr fontId="5" type="noConversion"/>
  </si>
  <si>
    <t>4-10-1</t>
    <phoneticPr fontId="5" type="noConversion"/>
  </si>
  <si>
    <t>4-12-1</t>
    <phoneticPr fontId="5" type="noConversion"/>
  </si>
  <si>
    <t>T형부착대(어린이보호)-고재</t>
    <phoneticPr fontId="5" type="noConversion"/>
  </si>
  <si>
    <t>4-14-1</t>
    <phoneticPr fontId="5" type="noConversion"/>
  </si>
  <si>
    <t>4-16-1</t>
    <phoneticPr fontId="5" type="noConversion"/>
  </si>
  <si>
    <t>철주 (어린이보호)-고재</t>
    <phoneticPr fontId="5" type="noConversion"/>
  </si>
  <si>
    <t>6-1-1</t>
    <phoneticPr fontId="5" type="noConversion"/>
  </si>
  <si>
    <t>6-2-1</t>
    <phoneticPr fontId="5" type="noConversion"/>
  </si>
  <si>
    <t>6-3-1</t>
    <phoneticPr fontId="5" type="noConversion"/>
  </si>
  <si>
    <t>6-4-1</t>
    <phoneticPr fontId="5" type="noConversion"/>
  </si>
  <si>
    <t>6-5-1</t>
    <phoneticPr fontId="5" type="noConversion"/>
  </si>
  <si>
    <t>6-6-1</t>
    <phoneticPr fontId="5" type="noConversion"/>
  </si>
  <si>
    <t>6-7-1</t>
    <phoneticPr fontId="5" type="noConversion"/>
  </si>
  <si>
    <t>6-8-1</t>
    <phoneticPr fontId="5" type="noConversion"/>
  </si>
  <si>
    <t>6-9-1</t>
    <phoneticPr fontId="5" type="noConversion"/>
  </si>
  <si>
    <t>6-10-1</t>
    <phoneticPr fontId="5" type="noConversion"/>
  </si>
  <si>
    <t>6-11-1</t>
    <phoneticPr fontId="5" type="noConversion"/>
  </si>
  <si>
    <t>6-12-1</t>
    <phoneticPr fontId="5" type="noConversion"/>
  </si>
  <si>
    <t>6-13-1</t>
    <phoneticPr fontId="5" type="noConversion"/>
  </si>
  <si>
    <t>6-14-1</t>
    <phoneticPr fontId="5" type="noConversion"/>
  </si>
  <si>
    <t>6-15-1</t>
    <phoneticPr fontId="5" type="noConversion"/>
  </si>
  <si>
    <t>6-16-1</t>
    <phoneticPr fontId="5" type="noConversion"/>
  </si>
  <si>
    <t>6-17-1</t>
    <phoneticPr fontId="5" type="noConversion"/>
  </si>
  <si>
    <t>6-18-1</t>
    <phoneticPr fontId="5" type="noConversion"/>
  </si>
  <si>
    <t>6-19-1</t>
    <phoneticPr fontId="5" type="noConversion"/>
  </si>
  <si>
    <t>6-20-1</t>
    <phoneticPr fontId="5" type="noConversion"/>
  </si>
  <si>
    <t>6-21-1</t>
    <phoneticPr fontId="5" type="noConversion"/>
  </si>
  <si>
    <t>6-22-1</t>
    <phoneticPr fontId="5" type="noConversion"/>
  </si>
  <si>
    <t>6-23-1</t>
    <phoneticPr fontId="5" type="noConversion"/>
  </si>
  <si>
    <t>6-24-1</t>
    <phoneticPr fontId="5" type="noConversion"/>
  </si>
  <si>
    <t>6-25-1</t>
    <phoneticPr fontId="5" type="noConversion"/>
  </si>
  <si>
    <t>6-26-1</t>
    <phoneticPr fontId="5" type="noConversion"/>
  </si>
  <si>
    <t>6-27-1</t>
    <phoneticPr fontId="5" type="noConversion"/>
  </si>
  <si>
    <t>6-28-1</t>
    <phoneticPr fontId="5" type="noConversion"/>
  </si>
  <si>
    <t>6-29-1</t>
    <phoneticPr fontId="5" type="noConversion"/>
  </si>
  <si>
    <t>6-30-1</t>
    <phoneticPr fontId="5" type="noConversion"/>
  </si>
  <si>
    <t>6-31-1</t>
    <phoneticPr fontId="5" type="noConversion"/>
  </si>
  <si>
    <t>6-32-1</t>
    <phoneticPr fontId="5" type="noConversion"/>
  </si>
  <si>
    <t>6-33-1</t>
    <phoneticPr fontId="5" type="noConversion"/>
  </si>
  <si>
    <t>6-34-1</t>
    <phoneticPr fontId="5" type="noConversion"/>
  </si>
  <si>
    <t>6-35-1</t>
    <phoneticPr fontId="5" type="noConversion"/>
  </si>
  <si>
    <t>6-36-1</t>
    <phoneticPr fontId="5" type="noConversion"/>
  </si>
  <si>
    <t>6-37-1</t>
    <phoneticPr fontId="5" type="noConversion"/>
  </si>
  <si>
    <t>6-38-1</t>
    <phoneticPr fontId="5" type="noConversion"/>
  </si>
  <si>
    <t>6-39-1</t>
    <phoneticPr fontId="5" type="noConversion"/>
  </si>
  <si>
    <t>6-40-1</t>
    <phoneticPr fontId="5" type="noConversion"/>
  </si>
  <si>
    <t>1-4-1</t>
    <phoneticPr fontId="5" type="noConversion"/>
  </si>
  <si>
    <t>규격 삼각∇-고재</t>
    <phoneticPr fontId="5" type="noConversion"/>
  </si>
  <si>
    <t>1-6-1</t>
    <phoneticPr fontId="5" type="noConversion"/>
  </si>
  <si>
    <t>1-8-1</t>
    <phoneticPr fontId="5" type="noConversion"/>
  </si>
  <si>
    <t>1-10-1</t>
    <phoneticPr fontId="5" type="noConversion"/>
  </si>
  <si>
    <t>1-12-1</t>
    <phoneticPr fontId="5" type="noConversion"/>
  </si>
  <si>
    <t>1-14-1</t>
    <phoneticPr fontId="5" type="noConversion"/>
  </si>
  <si>
    <t>1-16-1</t>
    <phoneticPr fontId="5" type="noConversion"/>
  </si>
  <si>
    <t>1-18-1</t>
    <phoneticPr fontId="5" type="noConversion"/>
  </si>
  <si>
    <t>1-20-1</t>
    <phoneticPr fontId="5" type="noConversion"/>
  </si>
  <si>
    <t>1-22-1</t>
    <phoneticPr fontId="5" type="noConversion"/>
  </si>
  <si>
    <t>1-26-1</t>
    <phoneticPr fontId="5" type="noConversion"/>
  </si>
  <si>
    <t>1-27-1</t>
    <phoneticPr fontId="5" type="noConversion"/>
  </si>
  <si>
    <t>1-28-1</t>
    <phoneticPr fontId="5" type="noConversion"/>
  </si>
  <si>
    <t>1-30-1</t>
    <phoneticPr fontId="5" type="noConversion"/>
  </si>
  <si>
    <t>1-35-1</t>
    <phoneticPr fontId="5" type="noConversion"/>
  </si>
  <si>
    <t>2-6-1</t>
    <phoneticPr fontId="5" type="noConversion"/>
  </si>
  <si>
    <t>2-8-1</t>
    <phoneticPr fontId="5" type="noConversion"/>
  </si>
  <si>
    <t>2-10-1</t>
    <phoneticPr fontId="5" type="noConversion"/>
  </si>
  <si>
    <t>2-12-1</t>
    <phoneticPr fontId="5" type="noConversion"/>
  </si>
  <si>
    <t>2-14-1</t>
    <phoneticPr fontId="5" type="noConversion"/>
  </si>
  <si>
    <t>2-16-1</t>
    <phoneticPr fontId="5" type="noConversion"/>
  </si>
  <si>
    <t>2-18-1</t>
    <phoneticPr fontId="5" type="noConversion"/>
  </si>
  <si>
    <t>2-20-1</t>
    <phoneticPr fontId="5" type="noConversion"/>
  </si>
  <si>
    <t>2-22-1</t>
    <phoneticPr fontId="5" type="noConversion"/>
  </si>
  <si>
    <t>2-24-1</t>
    <phoneticPr fontId="5" type="noConversion"/>
  </si>
  <si>
    <t>2-26-1</t>
    <phoneticPr fontId="5" type="noConversion"/>
  </si>
  <si>
    <t>2-28-1</t>
    <phoneticPr fontId="5" type="noConversion"/>
  </si>
  <si>
    <t>2-30-1</t>
    <phoneticPr fontId="5" type="noConversion"/>
  </si>
  <si>
    <t>2-32-1</t>
    <phoneticPr fontId="5" type="noConversion"/>
  </si>
  <si>
    <t>2-34-1</t>
    <phoneticPr fontId="5" type="noConversion"/>
  </si>
  <si>
    <t>2-36-1</t>
    <phoneticPr fontId="5" type="noConversion"/>
  </si>
  <si>
    <t>2-39-1</t>
    <phoneticPr fontId="5" type="noConversion"/>
  </si>
  <si>
    <t>2-40-1</t>
    <phoneticPr fontId="5" type="noConversion"/>
  </si>
  <si>
    <t>2-42-1</t>
    <phoneticPr fontId="5" type="noConversion"/>
  </si>
  <si>
    <t>2-44-1</t>
    <phoneticPr fontId="5" type="noConversion"/>
  </si>
  <si>
    <t>2-46-1</t>
    <phoneticPr fontId="5" type="noConversion"/>
  </si>
  <si>
    <t>2-49-1</t>
    <phoneticPr fontId="5" type="noConversion"/>
  </si>
  <si>
    <t>2-51-1</t>
    <phoneticPr fontId="5" type="noConversion"/>
  </si>
  <si>
    <t>2-53-1</t>
    <phoneticPr fontId="5" type="noConversion"/>
  </si>
  <si>
    <t>2-54-1</t>
    <phoneticPr fontId="5" type="noConversion"/>
  </si>
  <si>
    <t>2-55-1</t>
    <phoneticPr fontId="5" type="noConversion"/>
  </si>
  <si>
    <t>3-7-1</t>
    <phoneticPr fontId="5" type="noConversion"/>
  </si>
  <si>
    <t>3-8-1</t>
    <phoneticPr fontId="5" type="noConversion"/>
  </si>
  <si>
    <t>3-9-1</t>
    <phoneticPr fontId="5" type="noConversion"/>
  </si>
  <si>
    <t>6-2-1</t>
    <phoneticPr fontId="5" type="noConversion"/>
  </si>
  <si>
    <t>6-5-1</t>
    <phoneticPr fontId="5" type="noConversion"/>
  </si>
  <si>
    <t>6-6-1</t>
    <phoneticPr fontId="5" type="noConversion"/>
  </si>
  <si>
    <t>6-7-1</t>
    <phoneticPr fontId="5" type="noConversion"/>
  </si>
  <si>
    <t>6-8-1</t>
    <phoneticPr fontId="5" type="noConversion"/>
  </si>
  <si>
    <t>6-9-1</t>
    <phoneticPr fontId="5" type="noConversion"/>
  </si>
  <si>
    <t>6-10-1</t>
    <phoneticPr fontId="5" type="noConversion"/>
  </si>
  <si>
    <t>6-11-1</t>
    <phoneticPr fontId="5" type="noConversion"/>
  </si>
  <si>
    <t>6-12-1</t>
    <phoneticPr fontId="5" type="noConversion"/>
  </si>
  <si>
    <t>6-13-1</t>
    <phoneticPr fontId="5" type="noConversion"/>
  </si>
  <si>
    <t>6-14-1</t>
    <phoneticPr fontId="5" type="noConversion"/>
  </si>
  <si>
    <t>6-15-1</t>
    <phoneticPr fontId="5" type="noConversion"/>
  </si>
  <si>
    <t>6-16-1</t>
    <phoneticPr fontId="5" type="noConversion"/>
  </si>
  <si>
    <t>6-17-1</t>
    <phoneticPr fontId="5" type="noConversion"/>
  </si>
  <si>
    <t>6-18-1</t>
    <phoneticPr fontId="5" type="noConversion"/>
  </si>
  <si>
    <t>6-19-1</t>
    <phoneticPr fontId="5" type="noConversion"/>
  </si>
  <si>
    <t>6-20-1</t>
    <phoneticPr fontId="5" type="noConversion"/>
  </si>
  <si>
    <t>6-21-1</t>
    <phoneticPr fontId="5" type="noConversion"/>
  </si>
  <si>
    <t>6-22-1</t>
    <phoneticPr fontId="5" type="noConversion"/>
  </si>
  <si>
    <t>6-23-1</t>
    <phoneticPr fontId="5" type="noConversion"/>
  </si>
  <si>
    <t>6-24-1</t>
    <phoneticPr fontId="5" type="noConversion"/>
  </si>
  <si>
    <t>6-25-1</t>
    <phoneticPr fontId="5" type="noConversion"/>
  </si>
  <si>
    <t>6-26-1</t>
    <phoneticPr fontId="5" type="noConversion"/>
  </si>
  <si>
    <t>6-27-1</t>
    <phoneticPr fontId="5" type="noConversion"/>
  </si>
  <si>
    <t>6-28-1</t>
    <phoneticPr fontId="5" type="noConversion"/>
  </si>
  <si>
    <t>6-29-1</t>
    <phoneticPr fontId="5" type="noConversion"/>
  </si>
  <si>
    <t>6-30-1</t>
    <phoneticPr fontId="5" type="noConversion"/>
  </si>
  <si>
    <t>6-31-1</t>
    <phoneticPr fontId="5" type="noConversion"/>
  </si>
  <si>
    <t>6-32-1</t>
    <phoneticPr fontId="5" type="noConversion"/>
  </si>
  <si>
    <t>6-33-1</t>
    <phoneticPr fontId="5" type="noConversion"/>
  </si>
  <si>
    <t>6-34-1</t>
    <phoneticPr fontId="5" type="noConversion"/>
  </si>
  <si>
    <t>6-35-1</t>
    <phoneticPr fontId="5" type="noConversion"/>
  </si>
  <si>
    <t>6-36-1</t>
    <phoneticPr fontId="5" type="noConversion"/>
  </si>
  <si>
    <t>6-37-1</t>
    <phoneticPr fontId="5" type="noConversion"/>
  </si>
  <si>
    <t>6-38-1</t>
    <phoneticPr fontId="5" type="noConversion"/>
  </si>
  <si>
    <t>6-39-1</t>
    <phoneticPr fontId="5" type="noConversion"/>
  </si>
  <si>
    <t>6-40-1</t>
    <phoneticPr fontId="5" type="noConversion"/>
  </si>
  <si>
    <t>고 재 처 리</t>
    <phoneticPr fontId="5" type="noConversion"/>
  </si>
  <si>
    <t>규격 삼각∇-고재</t>
    <phoneticPr fontId="5" type="noConversion"/>
  </si>
  <si>
    <t>규격 원형-고재</t>
    <phoneticPr fontId="5" type="noConversion"/>
  </si>
  <si>
    <t>규격 오각-고재</t>
    <phoneticPr fontId="5" type="noConversion"/>
  </si>
  <si>
    <t>규격 사각-고재</t>
    <phoneticPr fontId="5" type="noConversion"/>
  </si>
  <si>
    <t>규격 팔각-고재</t>
    <phoneticPr fontId="5" type="noConversion"/>
  </si>
  <si>
    <t>규격 T형부착대-고재</t>
    <phoneticPr fontId="5" type="noConversion"/>
  </si>
  <si>
    <t>규격 철주-고재</t>
    <phoneticPr fontId="5" type="noConversion"/>
  </si>
  <si>
    <t>철주 기초제거 (T=30cm)-고재</t>
    <phoneticPr fontId="5" type="noConversion"/>
  </si>
  <si>
    <t>중형 삼각△-고재</t>
    <phoneticPr fontId="5" type="noConversion"/>
  </si>
  <si>
    <t>중형 삼각∇-고재</t>
    <phoneticPr fontId="5" type="noConversion"/>
  </si>
  <si>
    <t>중형 원형-고재</t>
    <phoneticPr fontId="5" type="noConversion"/>
  </si>
  <si>
    <t>중형 오각-고재</t>
    <phoneticPr fontId="5" type="noConversion"/>
  </si>
  <si>
    <t>중형 사각-고재</t>
    <phoneticPr fontId="5" type="noConversion"/>
  </si>
  <si>
    <t>중형 팔각-고재</t>
    <phoneticPr fontId="5" type="noConversion"/>
  </si>
  <si>
    <t>중형 T형부착대-고재</t>
    <phoneticPr fontId="5" type="noConversion"/>
  </si>
  <si>
    <t>중형 교차로대-고재</t>
    <phoneticPr fontId="5" type="noConversion"/>
  </si>
  <si>
    <t>중형 철주-고재</t>
    <phoneticPr fontId="5" type="noConversion"/>
  </si>
  <si>
    <t>테이퍼폴 기초제거 (T=30cm)-고재</t>
    <phoneticPr fontId="5" type="noConversion"/>
  </si>
  <si>
    <t>대형 안전표지판-고재</t>
    <phoneticPr fontId="5" type="noConversion"/>
  </si>
  <si>
    <t>T형부착대 (어린이보호)-고재</t>
    <phoneticPr fontId="5" type="noConversion"/>
  </si>
  <si>
    <t>규격 삼각△-고재</t>
    <phoneticPr fontId="5" type="noConversion"/>
  </si>
  <si>
    <t>규격 사각-고재</t>
    <phoneticPr fontId="5" type="noConversion"/>
  </si>
  <si>
    <t>1-2-1</t>
    <phoneticPr fontId="5" type="noConversion"/>
  </si>
  <si>
    <t>2-41h,42h</t>
    <phoneticPr fontId="5" type="noConversion"/>
  </si>
  <si>
    <t>중형 삼각△-고재</t>
    <phoneticPr fontId="5" type="noConversion"/>
  </si>
  <si>
    <t>규격 삼각△-고재</t>
    <phoneticPr fontId="5" type="noConversion"/>
  </si>
  <si>
    <t>900 고휘도</t>
    <phoneticPr fontId="5" type="noConversion"/>
  </si>
  <si>
    <t>3.6m×4.5cm×4.5cm</t>
    <phoneticPr fontId="5" type="noConversion"/>
  </si>
  <si>
    <t>780*1170 고휘도</t>
    <phoneticPr fontId="5" type="noConversion"/>
  </si>
  <si>
    <t>780*1170</t>
    <phoneticPr fontId="5" type="noConversion"/>
  </si>
  <si>
    <t>백관</t>
    <phoneticPr fontId="5" type="noConversion"/>
  </si>
  <si>
    <t>백관</t>
    <phoneticPr fontId="5" type="noConversion"/>
  </si>
  <si>
    <t>2-53h</t>
    <phoneticPr fontId="5" type="noConversion"/>
  </si>
  <si>
    <t>2-53h</t>
    <phoneticPr fontId="5" type="noConversion"/>
  </si>
  <si>
    <t>2-53h</t>
    <phoneticPr fontId="5" type="noConversion"/>
  </si>
  <si>
    <t>Φ76.3×4.5m</t>
    <phoneticPr fontId="5" type="noConversion"/>
  </si>
  <si>
    <t xml:space="preserve">Φ76.3×4.5m </t>
    <phoneticPr fontId="5" type="noConversion"/>
  </si>
  <si>
    <t>780*1170</t>
    <phoneticPr fontId="5" type="noConversion"/>
  </si>
  <si>
    <t>사업소공통</t>
    <phoneticPr fontId="5" type="noConversion"/>
  </si>
  <si>
    <t>단가</t>
    <phoneticPr fontId="5" type="noConversion"/>
  </si>
  <si>
    <t>Pg</t>
    <phoneticPr fontId="5" type="noConversion"/>
  </si>
  <si>
    <t>B사</t>
    <phoneticPr fontId="5" type="noConversion"/>
  </si>
  <si>
    <t>C사</t>
    <phoneticPr fontId="5" type="noConversion"/>
  </si>
  <si>
    <t>덤프트럭</t>
    <phoneticPr fontId="10" type="noConversion"/>
  </si>
  <si>
    <t>2.5톤</t>
    <phoneticPr fontId="10" type="noConversion"/>
  </si>
  <si>
    <t>hr당</t>
    <phoneticPr fontId="10" type="noConversion"/>
  </si>
  <si>
    <t>금   액</t>
    <phoneticPr fontId="10" type="noConversion"/>
  </si>
  <si>
    <t>비  고</t>
    <phoneticPr fontId="10" type="noConversion"/>
  </si>
  <si>
    <t>화물차운전사</t>
    <phoneticPr fontId="10" type="noConversion"/>
  </si>
  <si>
    <t>E1</t>
    <phoneticPr fontId="10" type="noConversion"/>
  </si>
  <si>
    <t>4.5TON</t>
    <phoneticPr fontId="10" type="noConversion"/>
  </si>
  <si>
    <t>E2</t>
    <phoneticPr fontId="10" type="noConversion"/>
  </si>
  <si>
    <t>트럭탑재형 크레인</t>
    <phoneticPr fontId="10" type="noConversion"/>
  </si>
  <si>
    <t>3TON</t>
    <phoneticPr fontId="10" type="noConversion"/>
  </si>
  <si>
    <t>E3</t>
    <phoneticPr fontId="10" type="noConversion"/>
  </si>
  <si>
    <t>5TON</t>
    <phoneticPr fontId="10" type="noConversion"/>
  </si>
  <si>
    <t>E4</t>
    <phoneticPr fontId="10" type="noConversion"/>
  </si>
  <si>
    <t>플레이트 콤팩터</t>
    <phoneticPr fontId="10" type="noConversion"/>
  </si>
  <si>
    <t>1.5TON</t>
    <phoneticPr fontId="10" type="noConversion"/>
  </si>
  <si>
    <t>일반기계운전사</t>
    <phoneticPr fontId="10" type="noConversion"/>
  </si>
  <si>
    <t>휘발유</t>
    <phoneticPr fontId="10" type="noConversion"/>
  </si>
  <si>
    <t>E5</t>
    <phoneticPr fontId="10" type="noConversion"/>
  </si>
  <si>
    <t>공기압축기</t>
    <phoneticPr fontId="10" type="noConversion"/>
  </si>
  <si>
    <t>3.5㎥/min</t>
    <phoneticPr fontId="10" type="noConversion"/>
  </si>
  <si>
    <t>건설기계운전사</t>
    <phoneticPr fontId="10" type="noConversion"/>
  </si>
  <si>
    <t>E6</t>
    <phoneticPr fontId="10" type="noConversion"/>
  </si>
  <si>
    <t xml:space="preserve"> </t>
    <phoneticPr fontId="10" type="noConversion"/>
  </si>
  <si>
    <t>E7</t>
    <phoneticPr fontId="10" type="noConversion"/>
  </si>
  <si>
    <t>터파기(인력)</t>
    <phoneticPr fontId="5" type="noConversion"/>
  </si>
  <si>
    <t>잔토처리(인력)</t>
    <phoneticPr fontId="5" type="noConversion"/>
  </si>
  <si>
    <t>한국은행경제통계시스템</t>
    <phoneticPr fontId="10" type="noConversion"/>
  </si>
  <si>
    <t>중소기업중앙회 제조노임단가</t>
    <phoneticPr fontId="11" type="noConversion"/>
  </si>
  <si>
    <t>하천모래도착도</t>
    <phoneticPr fontId="5" type="noConversion"/>
  </si>
  <si>
    <t>40mm 쇄석 도착도</t>
    <phoneticPr fontId="5" type="noConversion"/>
  </si>
  <si>
    <t>#8, 4mm</t>
    <phoneticPr fontId="5" type="noConversion"/>
  </si>
  <si>
    <t>N75, 75*3.25mm</t>
    <phoneticPr fontId="5" type="noConversion"/>
  </si>
  <si>
    <t>철못</t>
    <phoneticPr fontId="5" type="noConversion"/>
  </si>
  <si>
    <t>교통표지용 지주(규격)1</t>
    <phoneticPr fontId="5" type="noConversion"/>
  </si>
  <si>
    <t>교통표지용 지주(규격)2</t>
    <phoneticPr fontId="5" type="noConversion"/>
  </si>
  <si>
    <t>교통표지용 지주(규격)3</t>
    <phoneticPr fontId="5" type="noConversion"/>
  </si>
  <si>
    <t>교통표지용 지주(중형)1</t>
    <phoneticPr fontId="5" type="noConversion"/>
  </si>
  <si>
    <t>교통표지용 지주(중형)2</t>
    <phoneticPr fontId="5" type="noConversion"/>
  </si>
  <si>
    <t>어린이보호(고휘도+초고휘도)2</t>
    <phoneticPr fontId="5" type="noConversion"/>
  </si>
  <si>
    <t>어린이보호(고휘도+초고휘도)3</t>
    <phoneticPr fontId="5" type="noConversion"/>
  </si>
  <si>
    <t>어린이보호(고휘도+초고휘도)4</t>
    <phoneticPr fontId="5" type="noConversion"/>
  </si>
  <si>
    <t>2.0T×780×1190mm</t>
    <phoneticPr fontId="5" type="noConversion"/>
  </si>
  <si>
    <t>삼각(고휘도반사지)1</t>
    <phoneticPr fontId="5" type="noConversion"/>
  </si>
  <si>
    <t>삼각(고휘도반사지)2</t>
    <phoneticPr fontId="5" type="noConversion"/>
  </si>
  <si>
    <t>삼각(고휘도반사지)3</t>
    <phoneticPr fontId="5" type="noConversion"/>
  </si>
  <si>
    <t>역삼각(고휘도반사지)1</t>
    <phoneticPr fontId="5" type="noConversion"/>
  </si>
  <si>
    <t>역삼각(고휘도반사지)2</t>
    <phoneticPr fontId="5" type="noConversion"/>
  </si>
  <si>
    <t>역삼각(고휘도반사지)3</t>
    <phoneticPr fontId="5" type="noConversion"/>
  </si>
  <si>
    <t>원형(고휘도반사지)1</t>
    <phoneticPr fontId="5" type="noConversion"/>
  </si>
  <si>
    <t>원형(고휘도반사지)2</t>
    <phoneticPr fontId="5" type="noConversion"/>
  </si>
  <si>
    <t>원형(고휘도반사지)3</t>
    <phoneticPr fontId="5" type="noConversion"/>
  </si>
  <si>
    <t>팔각(고휘도반사지)1</t>
    <phoneticPr fontId="5" type="noConversion"/>
  </si>
  <si>
    <t>팔각(고휘도반사지)2</t>
    <phoneticPr fontId="5" type="noConversion"/>
  </si>
  <si>
    <t>팔각(고휘도반사지)3</t>
    <phoneticPr fontId="5" type="noConversion"/>
  </si>
  <si>
    <t>오각(고휘도반사지)1</t>
    <phoneticPr fontId="5" type="noConversion"/>
  </si>
  <si>
    <t>오각(고휘도반사지)2</t>
    <phoneticPr fontId="5" type="noConversion"/>
  </si>
  <si>
    <t>오각(고휘도반사지)3</t>
    <phoneticPr fontId="5" type="noConversion"/>
  </si>
  <si>
    <t>사각(고휘도반사지)1</t>
    <phoneticPr fontId="5" type="noConversion"/>
  </si>
  <si>
    <t>사각(고휘도반사지)2</t>
    <phoneticPr fontId="5" type="noConversion"/>
  </si>
  <si>
    <t>사각(고휘도반사지)3</t>
    <phoneticPr fontId="5" type="noConversion"/>
  </si>
  <si>
    <t>사각(고휘도반사지)4</t>
    <phoneticPr fontId="5" type="noConversion"/>
  </si>
  <si>
    <t>사각(고휘도반사지)5</t>
    <phoneticPr fontId="5" type="noConversion"/>
  </si>
  <si>
    <t>사각(고휘도반사지)6</t>
    <phoneticPr fontId="5" type="noConversion"/>
  </si>
  <si>
    <t>사각(고휘도반사지)7</t>
    <phoneticPr fontId="5" type="noConversion"/>
  </si>
  <si>
    <t>사각(고휘도반사지)8</t>
    <phoneticPr fontId="5" type="noConversion"/>
  </si>
  <si>
    <t>사각(고휘도반사지)9</t>
    <phoneticPr fontId="5" type="noConversion"/>
  </si>
  <si>
    <t>사각(고휘도반사지)10</t>
    <phoneticPr fontId="5" type="noConversion"/>
  </si>
  <si>
    <t>사각(고휘도반사지)11</t>
    <phoneticPr fontId="5" type="noConversion"/>
  </si>
  <si>
    <t>사각(고휘도반사지)12</t>
    <phoneticPr fontId="5" type="noConversion"/>
  </si>
  <si>
    <t>사각(고휘도반사지)13</t>
    <phoneticPr fontId="5" type="noConversion"/>
  </si>
  <si>
    <t>사각(고휘도반사지)14</t>
    <phoneticPr fontId="5" type="noConversion"/>
  </si>
  <si>
    <t>스테인레스</t>
    <phoneticPr fontId="5" type="noConversion"/>
  </si>
  <si>
    <t>T형부착대(규격)1</t>
    <phoneticPr fontId="5" type="noConversion"/>
  </si>
  <si>
    <t>T형부착대(규격)2</t>
    <phoneticPr fontId="5" type="noConversion"/>
  </si>
  <si>
    <t>T형부착대(규격)3</t>
    <phoneticPr fontId="5" type="noConversion"/>
  </si>
  <si>
    <t>T형부착대(중형)4</t>
    <phoneticPr fontId="5" type="noConversion"/>
  </si>
  <si>
    <t>T형부착대(중형)5</t>
    <phoneticPr fontId="5" type="noConversion"/>
  </si>
  <si>
    <t>#57 25-240-12</t>
    <phoneticPr fontId="5" type="noConversion"/>
  </si>
  <si>
    <t>덤프트럭</t>
    <phoneticPr fontId="5" type="noConversion"/>
  </si>
  <si>
    <t>2.5Ton</t>
    <phoneticPr fontId="5" type="noConversion"/>
  </si>
  <si>
    <t>교체,이설</t>
    <phoneticPr fontId="5" type="noConversion"/>
  </si>
  <si>
    <t>제21-1</t>
    <phoneticPr fontId="5" type="noConversion"/>
  </si>
  <si>
    <t>제21-2</t>
    <phoneticPr fontId="5" type="noConversion"/>
  </si>
  <si>
    <t>하47</t>
    <phoneticPr fontId="5" type="noConversion"/>
  </si>
  <si>
    <t>퇴직공제부금비</t>
    <phoneticPr fontId="5" type="noConversion"/>
  </si>
  <si>
    <t>어린이보호(고휘도+초고휘도)1</t>
    <phoneticPr fontId="5" type="noConversion"/>
  </si>
  <si>
    <t>어린이보호(고휘도+초고휘도)</t>
    <phoneticPr fontId="5" type="noConversion"/>
  </si>
  <si>
    <t>http://www.csr.co.kr/</t>
    <phoneticPr fontId="11" type="noConversion"/>
  </si>
  <si>
    <t>건설기계대여대금
지급보증액발급금액</t>
    <phoneticPr fontId="5" type="noConversion"/>
  </si>
  <si>
    <t>고용개선지원비
(PS단가)</t>
    <phoneticPr fontId="5" type="noConversion"/>
  </si>
  <si>
    <t>http://ecos.bok.or.kr/</t>
    <phoneticPr fontId="10" type="noConversion"/>
  </si>
  <si>
    <t>발광형표지판 함체(태양전지 포함)</t>
    <phoneticPr fontId="5" type="noConversion"/>
  </si>
  <si>
    <t>설치의 50%</t>
    <phoneticPr fontId="5" type="noConversion"/>
  </si>
  <si>
    <t>토사, 30cm</t>
    <phoneticPr fontId="5" type="noConversion"/>
  </si>
  <si>
    <t>3Ton</t>
    <phoneticPr fontId="5" type="noConversion"/>
  </si>
  <si>
    <t xml:space="preserve">                                    구   분
   비   목 </t>
    <phoneticPr fontId="5" type="noConversion"/>
  </si>
  <si>
    <t>포장공</t>
    <phoneticPr fontId="5" type="noConversion"/>
  </si>
  <si>
    <t>포장공</t>
    <phoneticPr fontId="11" type="noConversion"/>
  </si>
  <si>
    <t>0.4m2</t>
    <phoneticPr fontId="5" type="noConversion"/>
  </si>
  <si>
    <t>덤프트럭</t>
    <phoneticPr fontId="5" type="noConversion"/>
  </si>
  <si>
    <t>2.5Ton</t>
    <phoneticPr fontId="5" type="noConversion"/>
  </si>
  <si>
    <t>공구손료</t>
    <phoneticPr fontId="5" type="noConversion"/>
  </si>
  <si>
    <t>B-type</t>
    <phoneticPr fontId="5" type="noConversion"/>
  </si>
  <si>
    <t>식</t>
    <phoneticPr fontId="5" type="noConversion"/>
  </si>
  <si>
    <t>0.4㎥</t>
    <phoneticPr fontId="10" type="noConversion"/>
  </si>
  <si>
    <t>E8</t>
    <phoneticPr fontId="10" type="noConversion"/>
  </si>
  <si>
    <t>1회 자재의 32.7%</t>
    <phoneticPr fontId="5" type="noConversion"/>
  </si>
  <si>
    <t>1회 자재의 11%</t>
    <phoneticPr fontId="5" type="noConversion"/>
  </si>
  <si>
    <t>공구손료 및 잡재료비</t>
    <phoneticPr fontId="5" type="noConversion"/>
  </si>
  <si>
    <t>노무비의 3%</t>
    <phoneticPr fontId="5" type="noConversion"/>
  </si>
  <si>
    <t>노무비의 2%</t>
    <phoneticPr fontId="5" type="noConversion"/>
  </si>
  <si>
    <t>보도블럭 철거(인력철거)</t>
    <phoneticPr fontId="5" type="noConversion"/>
  </si>
  <si>
    <t>B-type</t>
    <phoneticPr fontId="5" type="noConversion"/>
  </si>
  <si>
    <t>kg</t>
    <phoneticPr fontId="5" type="noConversion"/>
  </si>
  <si>
    <t>40kg</t>
    <phoneticPr fontId="5" type="noConversion"/>
  </si>
  <si>
    <t>건설 공통 3-2-1</t>
    <phoneticPr fontId="5" type="noConversion"/>
  </si>
  <si>
    <t>건설 토목 1-8-1</t>
    <phoneticPr fontId="5" type="noConversion"/>
  </si>
  <si>
    <t>건설 토목 1-8-1</t>
    <phoneticPr fontId="5" type="noConversion"/>
  </si>
  <si>
    <t>건설 공통 6-3-1</t>
    <phoneticPr fontId="5" type="noConversion"/>
  </si>
  <si>
    <t>건설 공통 6-1-2</t>
    <phoneticPr fontId="5" type="noConversion"/>
  </si>
  <si>
    <t>건설 공통 6-1-1</t>
    <phoneticPr fontId="5" type="noConversion"/>
  </si>
  <si>
    <t>건설 건축 9-1-1</t>
    <phoneticPr fontId="5" type="noConversion"/>
  </si>
  <si>
    <t>건설 건축 11-1-3</t>
    <phoneticPr fontId="5" type="noConversion"/>
  </si>
  <si>
    <t>건설 건축 11-2-4</t>
    <phoneticPr fontId="5" type="noConversion"/>
  </si>
  <si>
    <t>Type-1</t>
    <phoneticPr fontId="5" type="noConversion"/>
  </si>
  <si>
    <t>건설 공통 6-2-2</t>
    <phoneticPr fontId="5" type="noConversion"/>
  </si>
  <si>
    <t>건설 유지관리 3-1-1</t>
    <phoneticPr fontId="5" type="noConversion"/>
  </si>
  <si>
    <t>건설 유지관리 3-1-1</t>
    <phoneticPr fontId="5" type="noConversion"/>
  </si>
  <si>
    <t>포장공</t>
    <phoneticPr fontId="5" type="noConversion"/>
  </si>
  <si>
    <t>대한건설협회 2025년 상반기 노임단가</t>
  </si>
  <si>
    <t>대한건설협회 2025년 상반기 노임단가</t>
    <phoneticPr fontId="11" type="noConversion"/>
  </si>
  <si>
    <t>https://www.kbiz.or.kr/</t>
    <phoneticPr fontId="11" type="noConversion"/>
  </si>
  <si>
    <t>고용개선지원비 공사원가 반영 및 집행 매뉴얼 개정(ver9.0)</t>
    <phoneticPr fontId="5" type="noConversion"/>
  </si>
  <si>
    <t>공사기간1개월이상</t>
  </si>
  <si>
    <t>1억이상</t>
  </si>
  <si>
    <t>2천이상</t>
  </si>
  <si>
    <t>1억이상 3개월 이상</t>
  </si>
  <si>
    <t>5천이상 또는 3개월이상</t>
  </si>
  <si>
    <t>고용개선지원비(PS단가)</t>
    <phoneticPr fontId="282" type="noConversion"/>
  </si>
  <si>
    <t>2026. 1. 1.부터 적용</t>
    <phoneticPr fontId="282" type="noConversion"/>
  </si>
  <si>
    <t>품 명</t>
    <phoneticPr fontId="282" type="noConversion"/>
  </si>
  <si>
    <t>규격</t>
    <phoneticPr fontId="282" type="noConversion"/>
  </si>
  <si>
    <t>단위</t>
    <phoneticPr fontId="282" type="noConversion"/>
  </si>
  <si>
    <t>수량</t>
    <phoneticPr fontId="282" type="noConversion"/>
  </si>
  <si>
    <t>단가</t>
    <phoneticPr fontId="282" type="noConversion"/>
  </si>
  <si>
    <t>산출금액</t>
    <phoneticPr fontId="282" type="noConversion"/>
  </si>
  <si>
    <t>비고</t>
    <phoneticPr fontId="282" type="noConversion"/>
  </si>
  <si>
    <t>직접노무비</t>
    <phoneticPr fontId="282" type="noConversion"/>
  </si>
  <si>
    <t>고용개선지원비</t>
    <phoneticPr fontId="282" type="noConversion"/>
  </si>
  <si>
    <t>주휴수당 원가반영비율</t>
    <phoneticPr fontId="282" type="noConversion"/>
  </si>
  <si>
    <t>토목공사, 5억미만, 7개월~12개월</t>
    <phoneticPr fontId="5" type="noConversion"/>
  </si>
  <si>
    <t>주휴수당 원가반영비율 참고</t>
    <phoneticPr fontId="282" type="noConversion"/>
  </si>
  <si>
    <t>주휴수당</t>
    <phoneticPr fontId="282" type="noConversion"/>
  </si>
  <si>
    <t>직접노무비 × 주휴수당 원가반영비율×50% × 1.4(제경비)</t>
    <phoneticPr fontId="282" type="noConversion"/>
  </si>
  <si>
    <t>식</t>
    <phoneticPr fontId="282" type="noConversion"/>
  </si>
  <si>
    <t>5천만원 미만 또는 1개월 미만 공사 제외</t>
    <phoneticPr fontId="282" type="noConversion"/>
  </si>
  <si>
    <t>서울시 건설혁신담당관-19304호(2025.12.22.)호 관련</t>
    <phoneticPr fontId="282" type="noConversion"/>
  </si>
  <si>
    <t>고용개선장려금</t>
    <phoneticPr fontId="5" type="noConversion"/>
  </si>
  <si>
    <t>직접노무비 × 8.045% × 20%</t>
    <phoneticPr fontId="282" type="noConversion"/>
  </si>
  <si>
    <t>고용개선지원비 공사원가 반영 및 집행 매뉴얼 개정(ver9.0) 알림</t>
    <phoneticPr fontId="282" type="noConversion"/>
  </si>
  <si>
    <t>국민연금, 건강보험 지원분</t>
    <phoneticPr fontId="282" type="noConversion"/>
  </si>
  <si>
    <t>직접노무비 × 주휴수당 원가반영비율×50% × 10%</t>
    <phoneticPr fontId="282" type="noConversion"/>
  </si>
  <si>
    <t>전자인력관리 단말기</t>
  </si>
  <si>
    <t>12개월</t>
    <phoneticPr fontId="5" type="noConversion"/>
  </si>
  <si>
    <t>1억 이상 공사</t>
  </si>
  <si>
    <t xml:space="preserve"> 합                     계</t>
    <phoneticPr fontId="282" type="noConversion"/>
  </si>
  <si>
    <t>※ 고용개선지원비 공사원가 반영 및 집행 매뉴얼(서울특별시) 참조</t>
    <phoneticPr fontId="282" type="noConversion"/>
  </si>
  <si>
    <t>󰏚 주휴수당 원가반영 비율(고용개선지원비 원가반영 및 집행매뉴얼(Ver_9.0))</t>
    <phoneticPr fontId="282" type="noConversion"/>
  </si>
  <si>
    <t>물가자료(26.01월)</t>
    <phoneticPr fontId="5" type="noConversion"/>
  </si>
  <si>
    <t>물가정보(26.01월)</t>
    <phoneticPr fontId="5" type="noConversion"/>
  </si>
  <si>
    <t>유통물가(26.01월)</t>
    <phoneticPr fontId="5" type="noConversion"/>
  </si>
  <si>
    <t>◈ 환    율</t>
  </si>
  <si>
    <t>비고</t>
  </si>
  <si>
    <t>1 달러($)             :</t>
  </si>
  <si>
    <t>2026년 사업소 공통</t>
  </si>
  <si>
    <t>◈ 유 류 대</t>
  </si>
  <si>
    <t>휘 발 유               :</t>
  </si>
  <si>
    <t>경유                    :</t>
  </si>
  <si>
    <t>낙찰율</t>
    <phoneticPr fontId="11" type="noConversion"/>
  </si>
  <si>
    <t>2026년 상반기</t>
    <phoneticPr fontId="11" type="noConversion"/>
  </si>
  <si>
    <t>2026년 상반기 노임단가</t>
    <phoneticPr fontId="11" type="noConversion"/>
  </si>
  <si>
    <t>2026.01.01</t>
  </si>
  <si>
    <t>2026.01.01</t>
    <phoneticPr fontId="11" type="noConversion"/>
  </si>
  <si>
    <t>건설 공통 3-4-3</t>
    <phoneticPr fontId="5" type="noConversion"/>
  </si>
  <si>
    <t>굴착(인력/토사)(25년 보완)</t>
    <phoneticPr fontId="5" type="noConversion"/>
  </si>
  <si>
    <t>플레이트콤팩터</t>
    <phoneticPr fontId="5" type="noConversion"/>
  </si>
  <si>
    <t>1.5ton</t>
    <phoneticPr fontId="5" type="noConversion"/>
  </si>
  <si>
    <t>래머</t>
  </si>
  <si>
    <t>80kg</t>
  </si>
  <si>
    <t>대</t>
  </si>
  <si>
    <t>흙 다지기(25년 신설)</t>
    <phoneticPr fontId="5" type="noConversion"/>
  </si>
  <si>
    <t>건설 유지관리 2-1-21</t>
    <phoneticPr fontId="5" type="noConversion"/>
  </si>
  <si>
    <t>건설 유지관리 2-1-22</t>
    <phoneticPr fontId="5" type="noConversion"/>
  </si>
  <si>
    <t>인력비빔타설</t>
    <phoneticPr fontId="5" type="noConversion"/>
  </si>
  <si>
    <t>현장비빔타설</t>
    <phoneticPr fontId="5" type="noConversion"/>
  </si>
  <si>
    <t>건설 토목 2-1-31</t>
    <phoneticPr fontId="5" type="noConversion"/>
  </si>
  <si>
    <t>보도용 블록 소규모보수(24년 보완)</t>
    <phoneticPr fontId="5" type="noConversion"/>
  </si>
  <si>
    <t>무근구조물헐기(소형브레이커(전기식))</t>
    <phoneticPr fontId="5" type="noConversion"/>
  </si>
  <si>
    <t>`</t>
    <phoneticPr fontId="5" type="noConversion"/>
  </si>
  <si>
    <t>소형브레이커(전기식)</t>
    <phoneticPr fontId="5" type="noConversion"/>
  </si>
  <si>
    <t>1.5kW</t>
    <phoneticPr fontId="5" type="noConversion"/>
  </si>
  <si>
    <t>철근구조물헐기(소형브레이커(전기식))</t>
    <phoneticPr fontId="5" type="noConversion"/>
  </si>
  <si>
    <t>구  분</t>
    <phoneticPr fontId="5" type="noConversion"/>
  </si>
  <si>
    <t>소형브레이커(전기식)</t>
    <phoneticPr fontId="10" type="noConversion"/>
  </si>
  <si>
    <t>1.5kW</t>
    <phoneticPr fontId="10" type="noConversion"/>
  </si>
  <si>
    <t>경유</t>
    <phoneticPr fontId="10" type="noConversion"/>
  </si>
  <si>
    <t>공압식</t>
    <phoneticPr fontId="5" type="noConversion"/>
  </si>
  <si>
    <t>모르타르 배합</t>
    <phoneticPr fontId="5" type="noConversion"/>
  </si>
  <si>
    <t>(1:3)</t>
  </si>
  <si>
    <t>건설 토목 2-1-21</t>
    <phoneticPr fontId="5" type="noConversion"/>
  </si>
  <si>
    <t>건설 토목 2-1-22</t>
    <phoneticPr fontId="5" type="noConversion"/>
  </si>
  <si>
    <t>보도용 블록 인력철거</t>
    <phoneticPr fontId="5" type="noConversion"/>
  </si>
  <si>
    <t>건설 토목 2-1-27</t>
    <phoneticPr fontId="5" type="noConversion"/>
  </si>
  <si>
    <t>굴착기(무한궤도)</t>
  </si>
  <si>
    <t>굴착기(무한궤도)</t>
    <phoneticPr fontId="10" type="noConversion"/>
  </si>
  <si>
    <t>래머</t>
    <phoneticPr fontId="10" type="noConversion"/>
  </si>
  <si>
    <t>80kg</t>
    <phoneticPr fontId="10" type="noConversion"/>
  </si>
  <si>
    <t>휘발유0.7</t>
    <phoneticPr fontId="10" type="noConversion"/>
  </si>
  <si>
    <t>E9</t>
    <phoneticPr fontId="10" type="noConversion"/>
  </si>
  <si>
    <t>캡슐렌즈형, 프리즘형</t>
    <phoneticPr fontId="5" type="noConversion"/>
  </si>
  <si>
    <t>프리즘형</t>
    <phoneticPr fontId="5" type="noConversion"/>
  </si>
  <si>
    <t>304A</t>
    <phoneticPr fontId="5" type="noConversion"/>
  </si>
  <si>
    <t>KSM-6020 2급(유광목재철판)</t>
    <phoneticPr fontId="5" type="noConversion"/>
  </si>
  <si>
    <t>914mm x 45.7m/1220mm x 45.7m</t>
    <phoneticPr fontId="5" type="noConversion"/>
  </si>
  <si>
    <t>초고휘도반사지(KS A 3507)</t>
    <phoneticPr fontId="5" type="noConversion"/>
  </si>
  <si>
    <t>고휘도반사지(KS A 3507)</t>
    <phoneticPr fontId="5" type="noConversion"/>
  </si>
  <si>
    <t>문안수정(고휘도.일반시트) 일반반사지</t>
    <phoneticPr fontId="5" type="noConversion"/>
  </si>
  <si>
    <t>(초고장력)철근</t>
    <phoneticPr fontId="5" type="noConversion"/>
  </si>
  <si>
    <t>D13 SD600</t>
    <phoneticPr fontId="5" type="noConversion"/>
  </si>
  <si>
    <t>200*100*60</t>
    <phoneticPr fontId="5" type="noConversion"/>
  </si>
  <si>
    <t>소형고압블록(U형)</t>
    <phoneticPr fontId="5" type="noConversion"/>
  </si>
  <si>
    <t>#100 내츄럴퍼니, 자연N</t>
    <phoneticPr fontId="5" type="noConversion"/>
  </si>
  <si>
    <t>#180이상(150~400)</t>
    <phoneticPr fontId="5" type="noConversion"/>
  </si>
  <si>
    <t>26년 견적자료</t>
    <phoneticPr fontId="5" type="noConversion"/>
  </si>
  <si>
    <t>(조립식)페이퍼폴</t>
    <phoneticPr fontId="5" type="noConversion"/>
  </si>
  <si>
    <t>T형부착대(규격)1 분체</t>
  </si>
  <si>
    <t>T형부착대(규격)2 분체</t>
  </si>
  <si>
    <t>T형부착대(규격)3 분체</t>
  </si>
  <si>
    <t>T형부착대(중형)4 분체</t>
  </si>
  <si>
    <t>T형부착대(중형)5 분체</t>
  </si>
  <si>
    <t>교통표지용 지주(규격)2 분체</t>
  </si>
  <si>
    <t>교통표지용 지주(규격)3 분체</t>
  </si>
  <si>
    <t>교통표지용 지주(중형)1 분체</t>
  </si>
  <si>
    <t>교차로대 분체</t>
  </si>
  <si>
    <t>(조립식)페이퍼폴 분체</t>
  </si>
  <si>
    <t>T형부착대(어린이보호) 분체</t>
  </si>
  <si>
    <t>철주(어린이보호)</t>
    <phoneticPr fontId="5" type="noConversion"/>
  </si>
  <si>
    <t>철주(어린이보호) 분체</t>
    <phoneticPr fontId="5" type="noConversion"/>
  </si>
  <si>
    <t>소형고압블록</t>
    <phoneticPr fontId="5" type="noConversion"/>
  </si>
  <si>
    <t>t=6cm</t>
  </si>
  <si>
    <t>㎥</t>
  </si>
  <si>
    <t>2026년</t>
    <phoneticPr fontId="5" type="noConversion"/>
  </si>
  <si>
    <t>9-4</t>
    <phoneticPr fontId="5" type="noConversion"/>
  </si>
  <si>
    <t>대형 양편지식</t>
  </si>
  <si>
    <t>신설</t>
    <phoneticPr fontId="5" type="noConversion"/>
  </si>
  <si>
    <t>9-5</t>
    <phoneticPr fontId="5" type="noConversion"/>
  </si>
  <si>
    <t>대형편주</t>
  </si>
  <si>
    <t>3600*2200</t>
    <phoneticPr fontId="5" type="noConversion"/>
  </si>
  <si>
    <t>SET</t>
    <phoneticPr fontId="5" type="noConversion"/>
  </si>
  <si>
    <t>9-6</t>
    <phoneticPr fontId="5" type="noConversion"/>
  </si>
  <si>
    <t>어린이편주</t>
    <phoneticPr fontId="5" type="noConversion"/>
  </si>
  <si>
    <t>9-7</t>
    <phoneticPr fontId="5" type="noConversion"/>
  </si>
  <si>
    <t>이설</t>
    <phoneticPr fontId="5" type="noConversion"/>
  </si>
  <si>
    <t>9-8</t>
    <phoneticPr fontId="5" type="noConversion"/>
  </si>
  <si>
    <t>철거</t>
    <phoneticPr fontId="5" type="noConversion"/>
  </si>
  <si>
    <t>9-9</t>
    <phoneticPr fontId="5" type="noConversion"/>
  </si>
  <si>
    <t>9-4</t>
  </si>
  <si>
    <t>양편지식</t>
    <phoneticPr fontId="5" type="noConversion"/>
  </si>
  <si>
    <t>지주설치</t>
  </si>
  <si>
    <t>앙카</t>
  </si>
  <si>
    <t>φ30X1800</t>
  </si>
  <si>
    <t xml:space="preserve"> </t>
    <phoneticPr fontId="5" type="noConversion"/>
  </si>
  <si>
    <t>합판거푸집 6회</t>
  </si>
  <si>
    <t>레미콘타설(철근구조물)</t>
  </si>
  <si>
    <r>
      <t>M</t>
    </r>
    <r>
      <rPr>
        <vertAlign val="superscript"/>
        <sz val="9"/>
        <color theme="1"/>
        <rFont val="맑은 고딕"/>
        <family val="3"/>
        <charset val="129"/>
        <scheme val="minor"/>
      </rPr>
      <t>3</t>
    </r>
  </si>
  <si>
    <t>철근가공</t>
  </si>
  <si>
    <t>TON</t>
  </si>
  <si>
    <t>9-5</t>
  </si>
  <si>
    <t>편주(안전표지판용)</t>
  </si>
  <si>
    <r>
      <t>M</t>
    </r>
    <r>
      <rPr>
        <vertAlign val="superscript"/>
        <sz val="8"/>
        <color rgb="FF000000"/>
        <rFont val="굴림"/>
        <family val="3"/>
        <charset val="129"/>
      </rPr>
      <t>2</t>
    </r>
  </si>
  <si>
    <r>
      <t>M</t>
    </r>
    <r>
      <rPr>
        <vertAlign val="superscript"/>
        <sz val="9"/>
        <color rgb="FF000000"/>
        <rFont val="굴림"/>
        <family val="3"/>
        <charset val="129"/>
      </rPr>
      <t>3</t>
    </r>
  </si>
  <si>
    <t>φ139.8,φ7.63</t>
  </si>
  <si>
    <t>토공</t>
    <phoneticPr fontId="5" type="noConversion"/>
  </si>
  <si>
    <t>터파기</t>
    <phoneticPr fontId="5" type="noConversion"/>
  </si>
  <si>
    <t>지주이설</t>
    <phoneticPr fontId="5" type="noConversion"/>
  </si>
  <si>
    <t>제01</t>
    <phoneticPr fontId="5" type="noConversion"/>
  </si>
  <si>
    <t>지주철거</t>
    <phoneticPr fontId="5" type="noConversion"/>
  </si>
  <si>
    <t>φ355.6=L7.5m</t>
  </si>
  <si>
    <t>M62-3</t>
  </si>
  <si>
    <t>대형편주(3600X2200)</t>
  </si>
  <si>
    <t>φ267.4=L7.5m</t>
  </si>
  <si>
    <t>264(22.7)</t>
  </si>
  <si>
    <t>225(22.7)</t>
  </si>
  <si>
    <t>φ139.8,φ7.63</t>
    <phoneticPr fontId="5" type="noConversion"/>
  </si>
  <si>
    <t>225(24.01)</t>
    <phoneticPr fontId="5" type="noConversion"/>
  </si>
  <si>
    <t>앙카볼트</t>
  </si>
  <si>
    <t>제16</t>
    <phoneticPr fontId="5" type="noConversion"/>
  </si>
  <si>
    <t>제15</t>
    <phoneticPr fontId="5" type="noConversion"/>
  </si>
  <si>
    <t>제20</t>
    <phoneticPr fontId="5" type="noConversion"/>
  </si>
  <si>
    <t>관  급  자  재  비</t>
    <phoneticPr fontId="5" type="noConversion"/>
  </si>
  <si>
    <t>관급자재비</t>
  </si>
  <si>
    <t>관급자재비</t>
    <phoneticPr fontId="5" type="noConversion"/>
  </si>
  <si>
    <t>규 격</t>
  </si>
  <si>
    <t>식별번호</t>
    <phoneticPr fontId="5" type="noConversion"/>
  </si>
  <si>
    <t>단  가</t>
  </si>
  <si>
    <t>금  액</t>
  </si>
  <si>
    <t>EA</t>
    <phoneticPr fontId="5" type="noConversion"/>
  </si>
  <si>
    <t>소계</t>
  </si>
  <si>
    <t>조달수수료</t>
  </si>
  <si>
    <t>소   계</t>
  </si>
  <si>
    <t>합     계</t>
  </si>
  <si>
    <t>이설</t>
    <phoneticPr fontId="5" type="noConversion"/>
  </si>
  <si>
    <t>04월</t>
    <phoneticPr fontId="5" type="noConversion"/>
  </si>
  <si>
    <t>총괄수량표</t>
    <phoneticPr fontId="5" type="noConversion"/>
  </si>
  <si>
    <t>위     치</t>
    <phoneticPr fontId="5" type="noConversion"/>
  </si>
  <si>
    <t>관  급  자  재 (LED)</t>
    <phoneticPr fontId="5" type="noConversion"/>
  </si>
  <si>
    <t>수량</t>
    <phoneticPr fontId="5" type="noConversion"/>
  </si>
  <si>
    <t>수량</t>
    <phoneticPr fontId="5" type="noConversion"/>
  </si>
  <si>
    <t>대륭강남타워</t>
    <phoneticPr fontId="5" type="noConversion"/>
  </si>
  <si>
    <t>상도터널사거리</t>
    <phoneticPr fontId="5" type="noConversion"/>
  </si>
  <si>
    <t>전기공사공제조합앞</t>
    <phoneticPr fontId="5" type="noConversion"/>
  </si>
  <si>
    <t>은행나무오거리</t>
    <phoneticPr fontId="5" type="noConversion"/>
  </si>
  <si>
    <t>봉천하나은행앞</t>
    <phoneticPr fontId="5" type="noConversion"/>
  </si>
  <si>
    <t>신길삼거리</t>
    <phoneticPr fontId="5" type="noConversion"/>
  </si>
  <si>
    <t>경남교수아파트</t>
    <phoneticPr fontId="5" type="noConversion"/>
  </si>
  <si>
    <t>궁전빌라앞</t>
    <phoneticPr fontId="5" type="noConversion"/>
  </si>
  <si>
    <t>낙서대입구사거리</t>
    <phoneticPr fontId="5" type="noConversion"/>
  </si>
  <si>
    <t>교대입구삼거리</t>
    <phoneticPr fontId="5" type="noConversion"/>
  </si>
  <si>
    <t>EA</t>
    <phoneticPr fontId="5" type="noConversion"/>
  </si>
  <si>
    <t>과장</t>
    <phoneticPr fontId="5" type="noConversion"/>
  </si>
  <si>
    <t>심사</t>
    <phoneticPr fontId="5" type="noConversion"/>
  </si>
  <si>
    <t>설계</t>
    <phoneticPr fontId="5" type="noConversion"/>
  </si>
  <si>
    <t>은천로</t>
    <phoneticPr fontId="5" type="noConversion"/>
  </si>
  <si>
    <t>은천로</t>
    <phoneticPr fontId="5" type="noConversion"/>
  </si>
  <si>
    <t>교통표지용 지주(규격)1 분체</t>
    <phoneticPr fontId="5" type="noConversion"/>
  </si>
  <si>
    <t>T형 부착대(분체)</t>
    <phoneticPr fontId="5" type="noConversion"/>
  </si>
  <si>
    <t>T형 부착대(분체)</t>
    <phoneticPr fontId="5" type="noConversion"/>
  </si>
  <si>
    <t>T형 부착대(분체)</t>
    <phoneticPr fontId="5" type="noConversion"/>
  </si>
  <si>
    <t>2매용 분체(L=4.5m)</t>
    <phoneticPr fontId="5" type="noConversion"/>
  </si>
  <si>
    <t>중형 교차로대</t>
    <phoneticPr fontId="5" type="noConversion"/>
  </si>
  <si>
    <t>백관</t>
    <phoneticPr fontId="5" type="noConversion"/>
  </si>
  <si>
    <t>교통표지용 지주(중형)2 분체</t>
    <phoneticPr fontId="5" type="noConversion"/>
  </si>
  <si>
    <t>백관(분체)</t>
    <phoneticPr fontId="5" type="noConversion"/>
  </si>
  <si>
    <t>1매용 백관(분체)</t>
    <phoneticPr fontId="5" type="noConversion"/>
  </si>
  <si>
    <t>1매용 백관(분체)</t>
    <phoneticPr fontId="5" type="noConversion"/>
  </si>
  <si>
    <t>2매용 백관(분체)</t>
    <phoneticPr fontId="5" type="noConversion"/>
  </si>
  <si>
    <t>1매용 백관(분체)</t>
    <phoneticPr fontId="5" type="noConversion"/>
  </si>
  <si>
    <t>1매용 백관(L=3.0m)(분체)</t>
    <phoneticPr fontId="5" type="noConversion"/>
  </si>
  <si>
    <t>2매용 백관(L=3.6m)(분체)</t>
    <phoneticPr fontId="5" type="noConversion"/>
  </si>
  <si>
    <t>3매용 백관(L=4.2m)(분체)</t>
    <phoneticPr fontId="5" type="noConversion"/>
  </si>
  <si>
    <t>2매용 백관(분체)</t>
    <phoneticPr fontId="5" type="noConversion"/>
  </si>
  <si>
    <t>(분체)</t>
    <phoneticPr fontId="5" type="noConversion"/>
  </si>
  <si>
    <t>공사명 : 2026년 교통사고 잦은 곳 개선사업 교통안전표지 공사(남부)</t>
    <phoneticPr fontId="5" type="noConversion"/>
  </si>
  <si>
    <t>311(910*910)</t>
    <phoneticPr fontId="5" type="noConversion"/>
  </si>
  <si>
    <t>322,416(700*900)</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</si>
</sst>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76">
    <numFmt numFmtId="42" formatCode="_-&quot;₩&quot;* #,##0_-;\-&quot;₩&quot;* #,##0_-;_-&quot;₩&quot;* &quot;-&quot;_-;_-@_-"/>
    <numFmt numFmtId="41" formatCode="_-* #,##0_-;\-* #,##0_-;_-* &quot;-&quot;_-;_-@_-"/>
    <numFmt numFmtId="44" formatCode="_-&quot;₩&quot;* #,##0.00_-;\-&quot;₩&quot;* #,##0.00_-;_-&quot;₩&quot;* &quot;-&quot;??_-;_-@_-"/>
    <numFmt numFmtId="43" formatCode="_-* #,##0.00_-;\-* #,##0.00_-;_-* &quot;-&quot;??_-;_-@_-"/>
    <numFmt numFmtId="24" formatCode="\$#,##0_);[Red]\(\$#,##0\)"/>
    <numFmt numFmtId="176" formatCode="0.0_ "/>
    <numFmt numFmtId="177" formatCode="0.000_ "/>
    <numFmt numFmtId="178" formatCode="mm&quot;월&quot;\ dd&quot;일&quot;"/>
    <numFmt numFmtId="179" formatCode="#,##0.000"/>
    <numFmt numFmtId="180" formatCode="0.000"/>
    <numFmt numFmtId="181" formatCode="0.0"/>
    <numFmt numFmtId="182" formatCode="#,##0.0"/>
    <numFmt numFmtId="183" formatCode="#,##0;[Red]#,##0"/>
    <numFmt numFmtId="184" formatCode="_-* #,##0.0_-;\-* #,##0.0_-;_-* &quot;-&quot;_-;_-@_-"/>
    <numFmt numFmtId="185" formatCode="_-* #,##0.00_-;\-* #,##0.00_-;_-* &quot;-&quot;_-;_-@_-"/>
    <numFmt numFmtId="186" formatCode="#,##0_ "/>
    <numFmt numFmtId="187" formatCode="General&quot;㎥&quot;"/>
    <numFmt numFmtId="188" formatCode="General&quot;㎡&quot;"/>
    <numFmt numFmtId="189" formatCode="0.0%"/>
    <numFmt numFmtId="190" formatCode="#,##0_);[Red]\(#,##0\)"/>
    <numFmt numFmtId="191" formatCode="#,##0_ ;[Red]\-#,##0\ "/>
    <numFmt numFmtId="192" formatCode="0.00_);[Red]\(0.00\)"/>
    <numFmt numFmtId="193" formatCode="_-* #,##0_-;\-* #,##0_-;_-* &quot;-&quot;??_-;_-@_-"/>
    <numFmt numFmtId="194" formatCode="&quot; &lt;직접 노무비&gt; x &quot;General&quot;%&quot;"/>
    <numFmt numFmtId="195" formatCode="&quot;감&quot;\ #,##0"/>
    <numFmt numFmtId="196" formatCode="&quot; &lt;재료비+직접노무비&gt; x &quot;General&quot;%&quot;"/>
    <numFmt numFmtId="197" formatCode="&quot; &lt;노무비&gt; x &quot;General&quot;%&quot;"/>
    <numFmt numFmtId="198" formatCode="&quot; &lt;재료비+노무비&gt; x &quot;General&quot;%&quot;"/>
    <numFmt numFmtId="199" formatCode="&quot; &lt;건강보험료&gt; x &quot;General&quot;%&quot;"/>
    <numFmt numFmtId="200" formatCode="&quot; &lt;재료비+직접노무비+산출경비&gt; x &quot;General&quot;%&quot;"/>
    <numFmt numFmtId="201" formatCode="&quot; &lt;재료비+노무비+경비&gt; x &quot;General&quot;%&quot;"/>
    <numFmt numFmtId="202" formatCode="&quot; &lt;노무비+경비+일반관리비&gt; x &quot;General&quot;%&quot;"/>
    <numFmt numFmtId="203" formatCode="#."/>
    <numFmt numFmtId="204" formatCode="&quot;₩&quot;\!\$#\!\,##0_);[Red]&quot;₩&quot;\!\(&quot;₩&quot;\!\$#\!\,##0&quot;₩&quot;\!\)"/>
    <numFmt numFmtId="205" formatCode="&quot;₩&quot;&quot;₩&quot;\$#,##0_);&quot;₩&quot;&quot;₩&quot;\(&quot;₩&quot;&quot;₩&quot;\$#,##0&quot;₩&quot;&quot;₩&quot;\)"/>
    <numFmt numFmtId="206" formatCode="0\!.0000000000000000"/>
    <numFmt numFmtId="207" formatCode="0.000E+00"/>
    <numFmt numFmtId="208" formatCode="&quot;$&quot;#\!\,##0\!.00_);[Red]&quot;₩&quot;\!\(&quot;$&quot;#\!\,##0\!.00&quot;₩&quot;\!\)"/>
    <numFmt numFmtId="209" formatCode="_-* #,##0.0_-;\-* #,##0.0_-;_-* &quot;-&quot;??_-;_-@_-"/>
    <numFmt numFmtId="210" formatCode="_ * #,##0_ ;_ * \-#,##0_ ;_ * &quot;-&quot;_ ;_ @_ "/>
    <numFmt numFmtId="211" formatCode="_(&quot;$&quot;* #,##0_);_(&quot;$&quot;* \(#,##0\);_(&quot;$&quot;* &quot;-&quot;_);_(@_)"/>
    <numFmt numFmtId="212" formatCode="_-* #,##0.0_-;&quot;₩&quot;\!\-* #,##0.0_-;_-* &quot;-&quot;_-;_-@_-"/>
    <numFmt numFmtId="213" formatCode="#,##0;&quot;-&quot;#,##0"/>
    <numFmt numFmtId="214" formatCode="&quot;₩&quot;#,##0;&quot;₩&quot;&quot;₩&quot;&quot;₩&quot;&quot;₩&quot;&quot;₩&quot;&quot;₩&quot;\!\!\-#,##0"/>
    <numFmt numFmtId="215" formatCode="_ &quot;₩&quot;* #,##0.00_ ;_ &quot;₩&quot;* \-#,##0.00_ ;_ &quot;₩&quot;* &quot;-&quot;??_ ;_ @_ "/>
    <numFmt numFmtId="216" formatCode="_(&quot;RM&quot;* #,##0.00_);_(&quot;RM&quot;* \(#,##0.00\);_(&quot;RM&quot;* &quot;-&quot;??_);_(@_)"/>
    <numFmt numFmtId="217" formatCode="&quot;US$&quot;#,##0_);\(&quot;US$&quot;#,##0\)"/>
    <numFmt numFmtId="218" formatCode="0_);\(0\)"/>
    <numFmt numFmtId="219" formatCode="#,##0;[Red]&quot;-&quot;#,##0"/>
    <numFmt numFmtId="220" formatCode="_(* #,##0_);_(* \(#,##0\);_(* &quot;-&quot;_);_(@_)"/>
    <numFmt numFmtId="221" formatCode="0_ "/>
    <numFmt numFmtId="222" formatCode="0.0000_);[Red]\(0.0000\)"/>
    <numFmt numFmtId="223" formatCode="#\!\,##0;&quot;₩&quot;\!\-#\!\,##0\!.00"/>
    <numFmt numFmtId="224" formatCode="#,##0;\-#,##0.00"/>
    <numFmt numFmtId="225" formatCode="&quot;₩&quot;#,##0;[Red]&quot;₩&quot;&quot;₩&quot;&quot;₩&quot;&quot;₩&quot;&quot;₩&quot;&quot;₩&quot;\!\!\-#,##0"/>
    <numFmt numFmtId="226" formatCode="&quot;US$&quot;#,##0_);[Red]\(&quot;US$&quot;#,##0\)"/>
    <numFmt numFmtId="227" formatCode="&quot;RM&quot;#,##0_);[Red]\(&quot;RM&quot;#,##0\)"/>
    <numFmt numFmtId="228" formatCode="#,##0.00_ "/>
    <numFmt numFmtId="229" formatCode="#,##0.0_);[Red]\(#,##0.0\)"/>
    <numFmt numFmtId="230" formatCode="&quot;₩&quot;#,##0.00;&quot;₩&quot;\-#,##0.00"/>
    <numFmt numFmtId="231" formatCode="_-* #,##0.000_-;\-* #,##0.000_-;_-* &quot;-&quot;_-;_-@_-"/>
    <numFmt numFmtId="232" formatCode="_-* #,##0.00_-;&quot;₩&quot;&quot;₩&quot;&quot;₩&quot;&quot;₩&quot;\!\!\-* #,##0.00_-;_-* &quot;-&quot;??_-;_-@_-"/>
    <numFmt numFmtId="233" formatCode="#,##0.000000_ "/>
    <numFmt numFmtId="234" formatCode="_-&quot;₩&quot;* #,##0.00_-;&quot;₩&quot;&quot;₩&quot;&quot;₩&quot;&quot;₩&quot;\!\!\-&quot;₩&quot;* #,##0.00_-;_-&quot;₩&quot;* &quot;-&quot;??_-;_-@_-"/>
    <numFmt numFmtId="235" formatCode="&quot;₩&quot;#,##0;&quot;₩&quot;\-#,##0"/>
    <numFmt numFmtId="236" formatCode="&quot;₩&quot;#,##0.00;&quot;₩&quot;&quot;₩&quot;&quot;₩&quot;&quot;₩&quot;&quot;₩&quot;&quot;₩&quot;\!\!\-#,##0.00"/>
    <numFmt numFmtId="237" formatCode="_ * #,##0.00_ ;_ * \-#,##0.00_ ;_ * &quot;-&quot;??_ ;_ @_ "/>
    <numFmt numFmtId="238" formatCode="&quot;$&quot;#,##0.00_);\(&quot;$&quot;#,##0.00\)"/>
    <numFmt numFmtId="239" formatCode="&quot;×&quot;#,##0.00"/>
    <numFmt numFmtId="240" formatCode="_-* #,##0.0000_-;\-* #,##0.0000_-;_-* &quot;-&quot;??_-;_-@_-"/>
    <numFmt numFmtId="241" formatCode="&quot;(&quot;\ #,##0&quot;)&quot;"/>
    <numFmt numFmtId="242" formatCode="&quot;₩&quot;#,##0;\(&quot;₩&quot;#,##0.00\)"/>
    <numFmt numFmtId="243" formatCode="#,##0;\(#,##0\)"/>
    <numFmt numFmtId="244" formatCode="_-* #,##0.00\ _P_t_s_-;\-* #,##0.00\ _P_t_s_-;_-* &quot;-&quot;??\ _P_t_s_-;_-@_-"/>
    <numFmt numFmtId="245" formatCode="#,##0."/>
    <numFmt numFmtId="246" formatCode="\$#.00"/>
    <numFmt numFmtId="247" formatCode="\$#."/>
    <numFmt numFmtId="248" formatCode="&quot;$&quot;#,##0;[Red]\-&quot;$&quot;#,##0"/>
    <numFmt numFmtId="249" formatCode="_-* #,##0\ _k_r_-;\-* #,##0\ _k_r_-;_-* &quot;-&quot;\ _k_r_-;_-@_-"/>
    <numFmt numFmtId="250" formatCode="&quot;F&quot;\ #,##0_-;&quot;F&quot;\ #,##0\-"/>
    <numFmt numFmtId="251" formatCode="#,##0.0000;[Red]\-#,##0.0000"/>
    <numFmt numFmtId="252" formatCode="General_)"/>
    <numFmt numFmtId="253" formatCode="#,##0.\]0"/>
    <numFmt numFmtId="254" formatCode="0\!.00_)"/>
    <numFmt numFmtId="255" formatCode="%#.00"/>
    <numFmt numFmtId="256" formatCode="0.00_)"/>
    <numFmt numFmtId="257" formatCode="0.0_)"/>
    <numFmt numFmtId="258" formatCode="#,##0\ &quot;DM&quot;;[Red]\-#,##0\ &quot;DM&quot;"/>
    <numFmt numFmtId="259" formatCode="#,##0.00\ &quot;DM&quot;;[Red]\-#,##0.00\ &quot;DM&quot;"/>
    <numFmt numFmtId="260" formatCode="#,###&quot;매&quot;"/>
    <numFmt numFmtId="261" formatCode="#,##0.00_);[Red]\(#,##0.00\)"/>
    <numFmt numFmtId="262" formatCode="#,##0.000_);[Red]\(#,##0.000\)"/>
    <numFmt numFmtId="263" formatCode="0.0000%"/>
    <numFmt numFmtId="264" formatCode="#.00"/>
    <numFmt numFmtId="265" formatCode="#,##0.0;[Red]#,##0.0;&quot; &quot;"/>
    <numFmt numFmtId="266" formatCode="0.0%;[Red]\(0.0%\)"/>
    <numFmt numFmtId="267" formatCode="#,##0.00;[Red]#,##0.00;&quot; &quot;"/>
    <numFmt numFmtId="268" formatCode="&quot;₩&quot;#,##0;&quot;₩&quot;&quot;₩&quot;&quot;₩&quot;&quot;₩&quot;\-#,##0"/>
    <numFmt numFmtId="269" formatCode="mmm&quot;-&quot;yy"/>
    <numFmt numFmtId="270" formatCode="0_);[Red]\(0\)"/>
    <numFmt numFmtId="271" formatCode="0.0%;[Red]\-0.0%"/>
    <numFmt numFmtId="272" formatCode="0.00%;[Red]\-0.00%"/>
    <numFmt numFmtId="273" formatCode="_-* #,##0;\-* #,##0;_-* &quot;-&quot;;_-@"/>
    <numFmt numFmtId="274" formatCode="&quot;S&quot;\ #,##0.00;[Red]\-&quot;S&quot;\ #,##0.00"/>
    <numFmt numFmtId="275" formatCode="&quot;  &quot;@"/>
    <numFmt numFmtId="276" formatCode="0.00\ &quot;)&quot;"/>
    <numFmt numFmtId="277" formatCode="0.00\ &quot;)]&quot;"/>
    <numFmt numFmtId="278" formatCode="000.000"/>
    <numFmt numFmtId="279" formatCode="0.000\ &quot;²&quot;"/>
    <numFmt numFmtId="280" formatCode="&quot;(&quot;\ 0.00"/>
    <numFmt numFmtId="281" formatCode="&quot;[(&quot;\ 0.00"/>
    <numFmt numFmtId="282" formatCode="_ * #,##0_ ;_ * &quot;₩&quot;&quot;₩&quot;&quot;₩&quot;&quot;₩&quot;\-#,##0_ ;_ * &quot;-&quot;_ ;_ @_ "/>
    <numFmt numFmtId="283" formatCode="&quot;₩&quot;#,##0;[Red]&quot;₩&quot;&quot;₩&quot;&quot;₩&quot;\-#,##0"/>
    <numFmt numFmtId="284" formatCode="#,##0.#####\ ;[Red]\-#,##0.#####\ "/>
    <numFmt numFmtId="285" formatCode="#,##0\ ;[Red]\-#,##0\ "/>
    <numFmt numFmtId="286" formatCode="* #,##0&quot; &quot;;[Red]* &quot;△&quot;#,##0&quot; &quot;;* @"/>
    <numFmt numFmtId="287" formatCode="_-* #,##0.00_-;&quot;₩&quot;&quot;₩&quot;\-* #,##0.00_-;_-* &quot;-&quot;??_-;_-@_-"/>
    <numFmt numFmtId="288" formatCode="&quot;₩&quot;#,##0.00;[Red]&quot;₩&quot;&quot;₩&quot;&quot;₩&quot;&quot;₩&quot;&quot;₩&quot;\-#,##0.00"/>
    <numFmt numFmtId="289" formatCode="&quot;₩&quot;#,##0.00;&quot;₩&quot;&quot;₩&quot;&quot;₩&quot;&quot;₩&quot;\-#,##0.00"/>
    <numFmt numFmtId="290" formatCode="&quot;$&quot;#,##0_);[Red]\(&quot;$&quot;#,##0\)"/>
    <numFmt numFmtId="291" formatCode="_(&quot;$&quot;* #,##0.00_);_(&quot;$&quot;* \(#,##0.00\);_(&quot;$&quot;* &quot;-&quot;??_);_(@_)"/>
    <numFmt numFmtId="292" formatCode="&quot;$&quot;#,##0.00_);[Red]\(&quot;$&quot;#,##0.00\)"/>
    <numFmt numFmtId="293" formatCode="_(&quot;$&quot;* #,##0_);_(&quot;$&quot;* \(#,##0\);_(&quot;$&quot;* &quot;-&quot;??_);_(@_)"/>
    <numFmt numFmtId="294" formatCode="0\ &quot;EA&quot;"/>
    <numFmt numFmtId="295" formatCode="#,##0.000\ &quot;㎏ &quot;"/>
    <numFmt numFmtId="296" formatCode="#,##0.000\ &quot;m  &quot;"/>
    <numFmt numFmtId="297" formatCode="#,##0.000\ &quot;㎡ &quot;"/>
    <numFmt numFmtId="298" formatCode="#,##0.000\ &quot;㎥ &quot;"/>
    <numFmt numFmtId="299" formatCode="&quot;₩&quot;#,##0;&quot;₩&quot;&quot;₩&quot;&quot;₩&quot;\-&quot;₩&quot;#,##0"/>
    <numFmt numFmtId="300" formatCode="0\ &quot;t&quot;"/>
    <numFmt numFmtId="301" formatCode="?/?#"/>
    <numFmt numFmtId="302" formatCode="yyyy&quot;年&quot;&quot;₩&quot;&quot;₩&quot;\ mm&quot;月&quot;&quot;₩&quot;&quot;₩&quot;\ dd&quot;日&quot;"/>
    <numFmt numFmtId="303" formatCode="0.000%"/>
    <numFmt numFmtId="304" formatCode="\ "/>
    <numFmt numFmtId="305" formatCode="_-* #,##0.00_-;&quot;₩&quot;\!\-* #,##0.00_-;_-* &quot;-&quot;??_-;_-@_-"/>
    <numFmt numFmtId="306" formatCode="_-* #,##0_-;&quot;₩&quot;\!\-* #,##0_-;_-* &quot;-&quot;_-;_-@_-"/>
    <numFmt numFmtId="307" formatCode="_-&quot;₩&quot;* #,##0.00_-;\!\-&quot;₩&quot;* #,##0.00_-;_-&quot;₩&quot;* &quot;-&quot;??_-;_-@_-"/>
    <numFmt numFmtId="308" formatCode="#,##0.0000"/>
    <numFmt numFmtId="309" formatCode="0.0_);\(0.0\)"/>
    <numFmt numFmtId="310" formatCode="_-* #,##0.00\ &quot;F&quot;_-;\-* #,##0.00\ &quot;F&quot;_-;_-* &quot;-&quot;??\ &quot;F&quot;_-;_-@_-"/>
    <numFmt numFmtId="311" formatCode="_-&quot;₩&quot;* #,##0.00_-;&quot;₩&quot;&quot;₩&quot;&quot;₩&quot;\-&quot;₩&quot;* #,##0.00_-;_-&quot;₩&quot;* &quot;-&quot;??_-;_-@_-"/>
    <numFmt numFmtId="312" formatCode="_-* #,##0.00_-;&quot;₩&quot;&quot;₩&quot;&quot;₩&quot;\-* #,##0.00_-;_-* &quot;-&quot;??_-;_-@_-"/>
    <numFmt numFmtId="313" formatCode="&quot;₩&quot;#,##0;&quot;₩&quot;&quot;₩&quot;&quot;₩&quot;&quot;₩&quot;\-&quot;₩&quot;#,##0"/>
    <numFmt numFmtId="314" formatCode="&quot;₩&quot;#,##0;[Red]&quot;₩&quot;&quot;₩&quot;&quot;₩&quot;&quot;₩&quot;\-&quot;₩&quot;#,##0"/>
    <numFmt numFmtId="315" formatCode="_(&quot;$&quot;* #,##0_);_(&quot;$&quot;* &quot;₩&quot;&quot;₩&quot;&quot;₩&quot;&quot;₩&quot;&quot;₩&quot;&quot;₩&quot;&quot;₩&quot;&quot;₩&quot;&quot;₩&quot;\(#,##0&quot;₩&quot;&quot;₩&quot;&quot;₩&quot;&quot;₩&quot;&quot;₩&quot;&quot;₩&quot;&quot;₩&quot;&quot;₩&quot;&quot;₩&quot;\);_(&quot;$&quot;* &quot;-&quot;_);_(@_)"/>
    <numFmt numFmtId="316" formatCode="&quot;₩&quot;#,##0.00;&quot;₩&quot;&quot;₩&quot;&quot;₩&quot;&quot;₩&quot;\-&quot;₩&quot;#,##0.00"/>
    <numFmt numFmtId="317" formatCode="_(* #,##0.0_);_(* \(#,##0.0\);_(* &quot;-&quot;??_);_(@_)"/>
    <numFmt numFmtId="318" formatCode="_-* #,##0.00000_-;\-* #,##0.00000_-;_-* &quot;-&quot;??_-;_-@_-"/>
    <numFmt numFmtId="319" formatCode="#,##0&quot; F&quot;_);[Red]\(#,##0&quot; F&quot;\)"/>
    <numFmt numFmtId="320" formatCode="&quot;$&quot;#,##0.00;;"/>
    <numFmt numFmtId="321" formatCode="_-[$€-2]* #,##0.00_-;\-[$€-2]* #,##0.00_-;_-[$€-2]* &quot;-&quot;??_-"/>
    <numFmt numFmtId="322" formatCode="_ * #,##0_ ;_ * &quot;₩&quot;\!\-#,##0_ ;_ * &quot;-&quot;_ ;_ @_ "/>
    <numFmt numFmtId="323" formatCode="&quot;$&quot;#,##0.00"/>
    <numFmt numFmtId="324" formatCode="&quot;₩&quot;\$#,##0.00_);&quot;₩&quot;\(&quot;₩&quot;\$#,##0.00&quot;₩&quot;\)"/>
    <numFmt numFmtId="325" formatCode="_-* #,##0.0_-;\-* #,##0.0_-;_-* &quot;-&quot;?_-;_-@_-"/>
    <numFmt numFmtId="326" formatCode="&quot;₩&quot;#,##0.00;[Red]&quot;₩&quot;&quot;₩&quot;&quot;₩&quot;&quot;₩&quot;\-&quot;₩&quot;#,##0.00"/>
    <numFmt numFmtId="327" formatCode="&quot;₩&quot;#,##0;&quot;₩&quot;&quot;₩&quot;\-#,##0"/>
    <numFmt numFmtId="328" formatCode="_*\ ??_-"/>
    <numFmt numFmtId="329" formatCode="_ &quot;₩&quot;* #,##0.00_ ;_ &quot;₩&quot;* &quot;₩&quot;\!\-#,##0.00_ ;_ &quot;₩&quot;* &quot;-&quot;??_ ;_ @_ "/>
    <numFmt numFmtId="330" formatCode="_-&quot;₩&quot;* #,##0_-;&quot;₩&quot;&quot;₩&quot;&quot;₩&quot;&quot;₩&quot;\-&quot;₩&quot;* #,##0_-;_-&quot;₩&quot;* &quot;-&quot;_-;_-@_-"/>
    <numFmt numFmtId="331" formatCode="0.00&quot;  &quot;"/>
    <numFmt numFmtId="332" formatCode="_ &quot;SFr.&quot;* #,##0.00_ ;_ &quot;SFr.&quot;* \-#,##0.00_ ;_ &quot;SFr.&quot;* &quot;-&quot;??_ ;_ @_ "/>
    <numFmt numFmtId="333" formatCode="@&quot; LINE&quot;"/>
    <numFmt numFmtId="334" formatCode="0.000000"/>
    <numFmt numFmtId="335" formatCode="#,##0.000000"/>
    <numFmt numFmtId="336" formatCode="0.0000000"/>
    <numFmt numFmtId="337" formatCode="&quot;₩&quot;#,##0.00;\!\-&quot;₩&quot;#,##0.00"/>
    <numFmt numFmtId="338" formatCode="&quot;₩&quot;#,##0.00;[Red]&quot;₩&quot;\!\!\-&quot;₩&quot;#,##0.00"/>
    <numFmt numFmtId="339" formatCode="&quot;₩&quot;#,##0;[Red]&quot;₩&quot;&quot;₩&quot;\!\!\-&quot;₩&quot;#,##0"/>
    <numFmt numFmtId="340" formatCode="_-* #,##0.00_-;&quot;₩&quot;&quot;₩&quot;&quot;₩&quot;\!\!\!\-* #,##0.00_-;_-* &quot;-&quot;??_-;_-@_-"/>
    <numFmt numFmtId="341" formatCode="_ * #,##0_ ;_ * &quot;₩&quot;&quot;₩&quot;\!\!\-#,##0_ ;_ * &quot;-&quot;??_ ;_ @_ "/>
    <numFmt numFmtId="342" formatCode="_-* #,##0_-;&quot;₩&quot;\!\!\-* #,##0_-;_-* &quot;-&quot;_-;_-@_-"/>
    <numFmt numFmtId="343" formatCode="&quot;₩&quot;#,##0;&quot;₩&quot;\!\-&quot;₩&quot;#,##0"/>
    <numFmt numFmtId="344" formatCode="&quot;₩&quot;#,##0.00;[Red]&quot;₩&quot;&quot;₩&quot;\!\!\-&quot;₩&quot;#,##0.00"/>
    <numFmt numFmtId="345" formatCode="#,##0.00&quot; $&quot;;[Red]&quot;₩&quot;\!\-#,##0.00&quot; $&quot;"/>
    <numFmt numFmtId="346" formatCode="#,##0.0_%&quot;₩&quot;&quot;₩&quot;&quot;₩&quot;&quot;₩&quot;&quot;₩&quot;&quot;₩&quot;&quot;₩&quot;&quot;₩&quot;&quot;₩&quot;&quot;₩&quot;&quot;₩&quot;&quot;₩&quot;&quot;₩&quot;\);[Red]&quot;₩&quot;&quot;₩&quot;&quot;₩&quot;&quot;₩&quot;&quot;₩&quot;&quot;₩&quot;&quot;₩&quot;&quot;₩&quot;&quot;₩&quot;&quot;₩&quot;&quot;₩&quot;&quot;₩&quot;&quot;₩&quot;\(#,##0.0%&quot;₩&quot;&quot;₩&quot;&quot;₩&quot;&quot;₩&quot;&quot;₩&quot;&quot;₩&quot;&quot;₩&quot;&quot;₩&quot;&quot;₩&quot;&quot;₩&quot;&quot;₩&quot;&quot;₩&quot;&quot;₩&quot;\)"/>
  </numFmts>
  <fonts count="339">
    <font>
      <sz val="11"/>
      <name val="돋움"/>
      <family val="3"/>
      <charset val="129"/>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name val="돋움"/>
      <family val="3"/>
      <charset val="129"/>
    </font>
    <font>
      <sz val="8"/>
      <name val="돋움"/>
      <family val="3"/>
      <charset val="129"/>
    </font>
    <font>
      <sz val="10"/>
      <name val="Arial"/>
      <family val="2"/>
    </font>
    <font>
      <sz val="11"/>
      <name val="굴림"/>
      <family val="3"/>
      <charset val="129"/>
    </font>
    <font>
      <u/>
      <sz val="11"/>
      <color indexed="36"/>
      <name val="돋움"/>
      <family val="3"/>
      <charset val="129"/>
    </font>
    <font>
      <sz val="12"/>
      <name val="바탕체"/>
      <family val="1"/>
      <charset val="129"/>
    </font>
    <font>
      <sz val="8"/>
      <name val="Arial"/>
      <family val="2"/>
    </font>
    <font>
      <b/>
      <sz val="20"/>
      <name val="제목바탕체"/>
      <family val="1"/>
      <charset val="129"/>
    </font>
    <font>
      <sz val="10"/>
      <name val="돋움"/>
      <family val="3"/>
      <charset val="129"/>
    </font>
    <font>
      <sz val="26"/>
      <name val="돋움"/>
      <family val="3"/>
      <charset val="129"/>
    </font>
    <font>
      <b/>
      <sz val="26"/>
      <name val="돋움"/>
      <family val="3"/>
      <charset val="129"/>
    </font>
    <font>
      <b/>
      <sz val="11"/>
      <name val="돋움"/>
      <family val="3"/>
      <charset val="129"/>
    </font>
    <font>
      <b/>
      <sz val="11"/>
      <color indexed="10"/>
      <name val="굴림"/>
      <family val="3"/>
      <charset val="129"/>
    </font>
    <font>
      <sz val="11"/>
      <color indexed="8"/>
      <name val="맑은 고딕"/>
      <family val="3"/>
      <charset val="129"/>
    </font>
    <font>
      <sz val="12"/>
      <name val="굴림체"/>
      <family val="3"/>
      <charset val="129"/>
    </font>
    <font>
      <sz val="9"/>
      <color indexed="8"/>
      <name val="굴림체"/>
      <family val="3"/>
      <charset val="129"/>
    </font>
    <font>
      <sz val="1"/>
      <color indexed="8"/>
      <name val="Courier"/>
      <family val="3"/>
    </font>
    <font>
      <sz val="10"/>
      <name val="MS Sans Serif"/>
      <family val="2"/>
    </font>
    <font>
      <sz val="10"/>
      <name val="바탕체"/>
      <family val="1"/>
      <charset val="129"/>
    </font>
    <font>
      <sz val="12"/>
      <name val="돋움체"/>
      <family val="3"/>
      <charset val="129"/>
    </font>
    <font>
      <i/>
      <sz val="12"/>
      <name val="굴림체"/>
      <family val="3"/>
      <charset val="129"/>
    </font>
    <font>
      <sz val="10"/>
      <name val="명조"/>
      <family val="3"/>
      <charset val="129"/>
    </font>
    <font>
      <sz val="12"/>
      <name val="¹????¼"/>
      <family val="1"/>
      <charset val="129"/>
    </font>
    <font>
      <sz val="11"/>
      <name val="굴림체"/>
      <family val="3"/>
      <charset val="129"/>
    </font>
    <font>
      <sz val="10"/>
      <name val="굴림체"/>
      <family val="3"/>
      <charset val="129"/>
    </font>
    <font>
      <sz val="10"/>
      <name val="Helv"/>
      <family val="2"/>
    </font>
    <font>
      <sz val="10"/>
      <name val="Times New Roman"/>
      <family val="1"/>
    </font>
    <font>
      <sz val="12"/>
      <name val="Times New Roman"/>
      <family val="1"/>
    </font>
    <font>
      <sz val="11"/>
      <name val="바탕체"/>
      <family val="1"/>
      <charset val="129"/>
    </font>
    <font>
      <sz val="7"/>
      <name val="바탕체"/>
      <family val="1"/>
      <charset val="129"/>
    </font>
    <font>
      <sz val="9"/>
      <name val="바탕체"/>
      <family val="1"/>
      <charset val="129"/>
    </font>
    <font>
      <sz val="12"/>
      <color indexed="24"/>
      <name val="바탕체"/>
      <family val="1"/>
      <charset val="129"/>
    </font>
    <font>
      <b/>
      <sz val="18"/>
      <color indexed="24"/>
      <name val="바탕체"/>
      <family val="1"/>
      <charset val="129"/>
    </font>
    <font>
      <b/>
      <sz val="1"/>
      <color indexed="8"/>
      <name val="Courier"/>
      <family val="3"/>
    </font>
    <font>
      <b/>
      <sz val="15"/>
      <color indexed="24"/>
      <name val="바탕체"/>
      <family val="1"/>
      <charset val="129"/>
    </font>
    <font>
      <sz val="12"/>
      <name val="명조"/>
      <family val="3"/>
      <charset val="129"/>
    </font>
    <font>
      <sz val="10"/>
      <name val="돋움체"/>
      <family val="3"/>
      <charset val="129"/>
    </font>
    <font>
      <sz val="10"/>
      <name val="Arial Narrow"/>
      <family val="2"/>
    </font>
    <font>
      <sz val="11"/>
      <name val="뼻뮝"/>
      <family val="1"/>
      <charset val="129"/>
    </font>
    <font>
      <sz val="10"/>
      <name val="바탕"/>
      <family val="1"/>
      <charset val="129"/>
    </font>
    <font>
      <b/>
      <sz val="10"/>
      <name val="바탕체"/>
      <family val="1"/>
      <charset val="129"/>
    </font>
    <font>
      <b/>
      <sz val="18"/>
      <name val="바탕체"/>
      <family val="1"/>
      <charset val="129"/>
    </font>
    <font>
      <b/>
      <sz val="12"/>
      <name val="바탕체"/>
      <family val="1"/>
      <charset val="129"/>
    </font>
    <font>
      <sz val="12"/>
      <name val="궁서체"/>
      <family val="1"/>
      <charset val="129"/>
    </font>
    <font>
      <sz val="18"/>
      <name val="궁서체"/>
      <family val="1"/>
      <charset val="129"/>
    </font>
    <font>
      <sz val="8"/>
      <name val="#중고딕"/>
      <family val="3"/>
      <charset val="129"/>
    </font>
    <font>
      <b/>
      <sz val="12"/>
      <color indexed="16"/>
      <name val="굴림체"/>
      <family val="3"/>
      <charset val="129"/>
    </font>
    <font>
      <b/>
      <sz val="10"/>
      <name val="Arial"/>
      <family val="2"/>
    </font>
    <font>
      <sz val="10"/>
      <name val="궁서(English)"/>
      <family val="3"/>
      <charset val="129"/>
    </font>
    <font>
      <sz val="10"/>
      <color indexed="12"/>
      <name val="굴림체"/>
      <family val="3"/>
      <charset val="129"/>
    </font>
    <font>
      <sz val="12"/>
      <name val="견고딕"/>
      <family val="1"/>
      <charset val="129"/>
    </font>
    <font>
      <b/>
      <sz val="16"/>
      <name val="돋움체"/>
      <family val="3"/>
      <charset val="129"/>
    </font>
    <font>
      <sz val="11"/>
      <name val="돋움체"/>
      <family val="3"/>
      <charset val="129"/>
    </font>
    <font>
      <sz val="9.5"/>
      <name val="굴림"/>
      <family val="3"/>
      <charset val="129"/>
    </font>
    <font>
      <sz val="12"/>
      <name val="ⓒoUAAA¨u"/>
      <family val="1"/>
      <charset val="129"/>
    </font>
    <font>
      <sz val="12"/>
      <name val="¹UAAA¼"/>
      <family val="3"/>
      <charset val="129"/>
    </font>
    <font>
      <sz val="12"/>
      <name val="¹ÙÅÁÃ¼"/>
      <family val="1"/>
      <charset val="129"/>
    </font>
    <font>
      <sz val="11"/>
      <name val="μ¸¿o"/>
      <family val="3"/>
      <charset val="129"/>
    </font>
    <font>
      <sz val="11"/>
      <name val="µ¸¿ò"/>
      <family val="3"/>
      <charset val="129"/>
    </font>
    <font>
      <sz val="12"/>
      <name val="System"/>
      <family val="2"/>
      <charset val="129"/>
    </font>
    <font>
      <sz val="9"/>
      <name val="Arial"/>
      <family val="2"/>
    </font>
    <font>
      <sz val="12"/>
      <name val="Arial"/>
      <family val="2"/>
    </font>
    <font>
      <b/>
      <sz val="10"/>
      <name val="Helv"/>
      <family val="2"/>
    </font>
    <font>
      <u/>
      <sz val="10"/>
      <color indexed="12"/>
      <name val="Arial"/>
      <family val="2"/>
    </font>
    <font>
      <sz val="10"/>
      <name val="MS Serif"/>
      <family val="1"/>
    </font>
    <font>
      <sz val="11"/>
      <name val="??"/>
      <family val="3"/>
    </font>
    <font>
      <sz val="10"/>
      <color indexed="16"/>
      <name val="MS Serif"/>
      <family val="1"/>
    </font>
    <font>
      <sz val="12"/>
      <color indexed="24"/>
      <name val="Arial"/>
      <family val="2"/>
    </font>
    <font>
      <i/>
      <sz val="1"/>
      <color indexed="8"/>
      <name val="Courier"/>
      <family val="3"/>
    </font>
    <font>
      <b/>
      <i/>
      <sz val="11"/>
      <name val="Times New Roman"/>
      <family val="1"/>
    </font>
    <font>
      <b/>
      <i/>
      <sz val="10"/>
      <name val="Times New Roman"/>
      <family val="1"/>
    </font>
    <font>
      <b/>
      <sz val="12"/>
      <name val="Helv"/>
      <family val="2"/>
    </font>
    <font>
      <b/>
      <sz val="12"/>
      <name val="Arial"/>
      <family val="2"/>
    </font>
    <font>
      <b/>
      <sz val="18"/>
      <name val="Arial"/>
      <family val="2"/>
    </font>
    <font>
      <sz val="10"/>
      <name val="Univers (WN)"/>
      <family val="2"/>
    </font>
    <font>
      <sz val="10"/>
      <color indexed="12"/>
      <name val="Arial"/>
      <family val="2"/>
    </font>
    <font>
      <u/>
      <sz val="10"/>
      <color indexed="12"/>
      <name val="MS Sans Serif"/>
      <family val="2"/>
    </font>
    <font>
      <b/>
      <i/>
      <sz val="12"/>
      <name val="Times New Roman"/>
      <family val="1"/>
    </font>
    <font>
      <b/>
      <sz val="11"/>
      <name val="Helv"/>
      <family val="2"/>
    </font>
    <font>
      <sz val="7"/>
      <name val="Small Fonts"/>
      <family val="2"/>
    </font>
    <font>
      <b/>
      <i/>
      <sz val="16"/>
      <name val="Helv"/>
      <family val="2"/>
    </font>
    <font>
      <sz val="12"/>
      <name val="Helv"/>
      <family val="2"/>
    </font>
    <font>
      <sz val="8"/>
      <name val="Helv"/>
      <family val="2"/>
    </font>
    <font>
      <b/>
      <sz val="8"/>
      <color indexed="8"/>
      <name val="Helv"/>
      <family val="2"/>
    </font>
    <font>
      <b/>
      <i/>
      <sz val="9"/>
      <name val="Times New Roman"/>
      <family val="1"/>
    </font>
    <font>
      <b/>
      <i/>
      <sz val="18"/>
      <color indexed="39"/>
      <name val="돋움체"/>
      <family val="3"/>
      <charset val="129"/>
    </font>
    <font>
      <b/>
      <u/>
      <sz val="13"/>
      <name val="굴림체"/>
      <family val="3"/>
      <charset val="129"/>
    </font>
    <font>
      <sz val="18"/>
      <color indexed="12"/>
      <name val="MS Sans Serif"/>
      <family val="2"/>
    </font>
    <font>
      <sz val="8"/>
      <name val="바탕체"/>
      <family val="1"/>
      <charset val="129"/>
    </font>
    <font>
      <sz val="8"/>
      <color indexed="12"/>
      <name val="Arial"/>
      <family val="2"/>
    </font>
    <font>
      <u/>
      <sz val="10"/>
      <color indexed="36"/>
      <name val="Arial"/>
      <family val="2"/>
    </font>
    <font>
      <sz val="11"/>
      <color theme="1"/>
      <name val="돋움"/>
      <family val="3"/>
      <charset val="129"/>
    </font>
    <font>
      <sz val="11"/>
      <color rgb="FF000000"/>
      <name val="돋움"/>
      <family val="3"/>
      <charset val="129"/>
    </font>
    <font>
      <sz val="16"/>
      <name val="맑은 고딕"/>
      <family val="3"/>
      <charset val="129"/>
      <scheme val="minor"/>
    </font>
    <font>
      <sz val="16"/>
      <color indexed="9"/>
      <name val="맑은 고딕"/>
      <family val="3"/>
      <charset val="129"/>
      <scheme val="minor"/>
    </font>
    <font>
      <sz val="16"/>
      <color theme="1"/>
      <name val="맑은 고딕"/>
      <family val="3"/>
      <charset val="129"/>
      <scheme val="minor"/>
    </font>
    <font>
      <b/>
      <u/>
      <sz val="30"/>
      <name val="맑은 고딕"/>
      <family val="3"/>
      <charset val="129"/>
      <scheme val="minor"/>
    </font>
    <font>
      <sz val="9"/>
      <name val="맑은 고딕"/>
      <family val="3"/>
      <charset val="129"/>
      <scheme val="minor"/>
    </font>
    <font>
      <sz val="9"/>
      <color theme="1"/>
      <name val="맑은 고딕"/>
      <family val="3"/>
      <charset val="129"/>
      <scheme val="minor"/>
    </font>
    <font>
      <sz val="9"/>
      <color rgb="FFFF0000"/>
      <name val="맑은 고딕"/>
      <family val="3"/>
      <charset val="129"/>
      <scheme val="minor"/>
    </font>
    <font>
      <sz val="9"/>
      <color indexed="8"/>
      <name val="맑은 고딕"/>
      <family val="3"/>
      <charset val="129"/>
      <scheme val="minor"/>
    </font>
    <font>
      <vertAlign val="superscript"/>
      <sz val="9"/>
      <name val="맑은 고딕"/>
      <family val="3"/>
      <charset val="129"/>
      <scheme val="minor"/>
    </font>
    <font>
      <sz val="9"/>
      <color rgb="FF000000"/>
      <name val="맑은 고딕"/>
      <family val="3"/>
      <charset val="129"/>
      <scheme val="minor"/>
    </font>
    <font>
      <sz val="8"/>
      <name val="맑은 고딕"/>
      <family val="3"/>
      <charset val="129"/>
      <scheme val="minor"/>
    </font>
    <font>
      <sz val="11"/>
      <name val="맑은 고딕"/>
      <family val="3"/>
      <charset val="129"/>
      <scheme val="minor"/>
    </font>
    <font>
      <b/>
      <sz val="18"/>
      <color indexed="8"/>
      <name val="맑은 고딕"/>
      <family val="3"/>
      <charset val="129"/>
      <scheme val="minor"/>
    </font>
    <font>
      <b/>
      <sz val="9"/>
      <name val="맑은 고딕"/>
      <family val="3"/>
      <charset val="129"/>
      <scheme val="minor"/>
    </font>
    <font>
      <b/>
      <sz val="9"/>
      <color rgb="FF000000"/>
      <name val="맑은 고딕"/>
      <family val="3"/>
      <charset val="129"/>
      <scheme val="minor"/>
    </font>
    <font>
      <sz val="10"/>
      <color indexed="8"/>
      <name val="맑은 고딕"/>
      <family val="3"/>
      <charset val="129"/>
      <scheme val="minor"/>
    </font>
    <font>
      <sz val="11"/>
      <color indexed="8"/>
      <name val="맑은 고딕"/>
      <family val="3"/>
      <charset val="129"/>
      <scheme val="minor"/>
    </font>
    <font>
      <sz val="10"/>
      <name val="맑은 고딕"/>
      <family val="3"/>
      <charset val="129"/>
      <scheme val="minor"/>
    </font>
    <font>
      <b/>
      <sz val="18"/>
      <name val="맑은 고딕"/>
      <family val="3"/>
      <charset val="129"/>
      <scheme val="minor"/>
    </font>
    <font>
      <b/>
      <sz val="10"/>
      <name val="맑은 고딕"/>
      <family val="3"/>
      <charset val="129"/>
      <scheme val="minor"/>
    </font>
    <font>
      <sz val="10"/>
      <color theme="1"/>
      <name val="맑은 고딕"/>
      <family val="3"/>
      <charset val="129"/>
      <scheme val="minor"/>
    </font>
    <font>
      <sz val="11"/>
      <color theme="1"/>
      <name val="맑은 고딕"/>
      <family val="3"/>
      <charset val="129"/>
      <scheme val="minor"/>
    </font>
    <font>
      <i/>
      <sz val="12"/>
      <name val="맑은 고딕"/>
      <family val="3"/>
      <charset val="129"/>
      <scheme val="minor"/>
    </font>
    <font>
      <i/>
      <sz val="8"/>
      <name val="맑은 고딕"/>
      <family val="3"/>
      <charset val="129"/>
      <scheme val="minor"/>
    </font>
    <font>
      <sz val="20"/>
      <name val="맑은 고딕"/>
      <family val="3"/>
      <charset val="129"/>
      <scheme val="minor"/>
    </font>
    <font>
      <vertAlign val="superscript"/>
      <sz val="8"/>
      <name val="맑은 고딕"/>
      <family val="3"/>
      <charset val="129"/>
      <scheme val="minor"/>
    </font>
    <font>
      <b/>
      <sz val="20"/>
      <name val="맑은 고딕"/>
      <family val="3"/>
      <charset val="129"/>
      <scheme val="minor"/>
    </font>
    <font>
      <sz val="7"/>
      <name val="맑은 고딕"/>
      <family val="3"/>
      <charset val="129"/>
      <scheme val="minor"/>
    </font>
    <font>
      <b/>
      <i/>
      <sz val="10"/>
      <name val="맑은 고딕"/>
      <family val="3"/>
      <charset val="129"/>
      <scheme val="minor"/>
    </font>
    <font>
      <b/>
      <sz val="11"/>
      <name val="맑은 고딕"/>
      <family val="3"/>
      <charset val="129"/>
      <scheme val="minor"/>
    </font>
    <font>
      <sz val="10"/>
      <color indexed="9"/>
      <name val="맑은 고딕"/>
      <family val="3"/>
      <charset val="129"/>
      <scheme val="minor"/>
    </font>
    <font>
      <sz val="8"/>
      <color theme="1"/>
      <name val="맑은 고딕"/>
      <family val="3"/>
      <charset val="129"/>
      <scheme val="minor"/>
    </font>
    <font>
      <vertAlign val="superscript"/>
      <sz val="8"/>
      <color theme="1"/>
      <name val="맑은 고딕"/>
      <family val="3"/>
      <charset val="129"/>
      <scheme val="minor"/>
    </font>
    <font>
      <b/>
      <sz val="18"/>
      <color theme="1"/>
      <name val="맑은 고딕"/>
      <family val="3"/>
      <charset val="129"/>
      <scheme val="minor"/>
    </font>
    <font>
      <i/>
      <sz val="8"/>
      <color theme="1"/>
      <name val="맑은 고딕"/>
      <family val="3"/>
      <charset val="129"/>
      <scheme val="minor"/>
    </font>
    <font>
      <vertAlign val="superscript"/>
      <sz val="9"/>
      <color theme="1"/>
      <name val="맑은 고딕"/>
      <family val="3"/>
      <charset val="129"/>
      <scheme val="minor"/>
    </font>
    <font>
      <sz val="9"/>
      <color theme="1"/>
      <name val="맑은 고딕"/>
      <family val="3"/>
      <charset val="129"/>
    </font>
    <font>
      <b/>
      <sz val="18"/>
      <color rgb="FF000000"/>
      <name val="맑은 고딕"/>
      <family val="3"/>
      <charset val="129"/>
      <scheme val="minor"/>
    </font>
    <font>
      <sz val="10"/>
      <color rgb="FF000000"/>
      <name val="맑은 고딕"/>
      <family val="3"/>
      <charset val="129"/>
      <scheme val="minor"/>
    </font>
    <font>
      <b/>
      <sz val="10"/>
      <color rgb="FF000000"/>
      <name val="맑은 고딕"/>
      <family val="3"/>
      <charset val="129"/>
      <scheme val="minor"/>
    </font>
    <font>
      <sz val="12"/>
      <color theme="1"/>
      <name val="맑은 고딕"/>
      <family val="3"/>
      <charset val="129"/>
      <scheme val="minor"/>
    </font>
    <font>
      <b/>
      <sz val="16"/>
      <name val="맑은 고딕"/>
      <family val="3"/>
      <charset val="129"/>
      <scheme val="minor"/>
    </font>
    <font>
      <sz val="16"/>
      <color indexed="8"/>
      <name val="맑은 고딕"/>
      <family val="3"/>
      <charset val="129"/>
      <scheme val="minor"/>
    </font>
    <font>
      <sz val="11"/>
      <color rgb="FF000000"/>
      <name val="맑은 고딕"/>
      <family val="3"/>
      <charset val="129"/>
    </font>
    <font>
      <sz val="10"/>
      <color rgb="FF000000"/>
      <name val="바탕체"/>
      <family val="1"/>
      <charset val="129"/>
    </font>
    <font>
      <sz val="10"/>
      <color rgb="FF000000"/>
      <name val="한컴바탕"/>
      <family val="1"/>
      <charset val="129"/>
    </font>
    <font>
      <sz val="12"/>
      <color rgb="FF000000"/>
      <name val="돋움체"/>
      <family val="3"/>
      <charset val="129"/>
    </font>
    <font>
      <sz val="12"/>
      <color rgb="FF000000"/>
      <name val="바탕체"/>
      <family val="1"/>
      <charset val="129"/>
    </font>
    <font>
      <sz val="12"/>
      <color rgb="FF000000"/>
      <name val="굴림체"/>
      <family val="3"/>
      <charset val="129"/>
    </font>
    <font>
      <i/>
      <sz val="12"/>
      <color rgb="FF000000"/>
      <name val="굴림체"/>
      <family val="3"/>
      <charset val="129"/>
    </font>
    <font>
      <sz val="10"/>
      <color rgb="FF000000"/>
      <name val="Arial"/>
      <family val="2"/>
    </font>
    <font>
      <sz val="12"/>
      <color rgb="FF000000"/>
      <name val="한컴바탕"/>
      <family val="1"/>
      <charset val="129"/>
    </font>
    <font>
      <sz val="11"/>
      <color rgb="FF000000"/>
      <name val="굴림체"/>
      <family val="3"/>
      <charset val="129"/>
    </font>
    <font>
      <sz val="10"/>
      <color rgb="FF000000"/>
      <name val="굴림체"/>
      <family val="3"/>
      <charset val="129"/>
    </font>
    <font>
      <sz val="10"/>
      <color rgb="FF000000"/>
      <name val="Times New Roman"/>
      <family val="1"/>
    </font>
    <font>
      <sz val="8"/>
      <color rgb="FF000000"/>
      <name val="한컴바탕"/>
      <family val="1"/>
      <charset val="129"/>
    </font>
    <font>
      <sz val="1"/>
      <color rgb="FF000000"/>
      <name val="한컴바탕"/>
      <family val="1"/>
      <charset val="129"/>
    </font>
    <font>
      <sz val="11"/>
      <color rgb="FF000000"/>
      <name val="바탕체"/>
      <family val="1"/>
      <charset val="129"/>
    </font>
    <font>
      <sz val="10"/>
      <color rgb="FF0000FF"/>
      <name val="굴림체"/>
      <family val="3"/>
      <charset val="129"/>
    </font>
    <font>
      <sz val="12"/>
      <color rgb="FF000000"/>
      <name val="돋움"/>
      <family val="3"/>
      <charset val="129"/>
    </font>
    <font>
      <sz val="10"/>
      <color rgb="FF000000"/>
      <name val="Courier New"/>
      <family val="3"/>
    </font>
    <font>
      <sz val="10"/>
      <color rgb="FF000000"/>
      <name val="돋움체"/>
      <family val="3"/>
      <charset val="129"/>
    </font>
    <font>
      <sz val="7"/>
      <color rgb="FF000000"/>
      <name val="바탕체"/>
      <family val="1"/>
      <charset val="129"/>
    </font>
    <font>
      <sz val="11"/>
      <color rgb="FFFFFFFF"/>
      <name val="맑은 고딕"/>
      <family val="3"/>
      <charset val="129"/>
    </font>
    <font>
      <sz val="12"/>
      <color rgb="FF000000"/>
      <name val="Arial"/>
      <family val="2"/>
    </font>
    <font>
      <sz val="9"/>
      <color rgb="FF000000"/>
      <name val="바탕체"/>
      <family val="1"/>
      <charset val="129"/>
    </font>
    <font>
      <sz val="11"/>
      <color rgb="FF000000"/>
      <name val="한컴바탕"/>
      <family val="1"/>
      <charset val="129"/>
    </font>
    <font>
      <sz val="9"/>
      <color rgb="FF000000"/>
      <name val="Arial"/>
      <family val="2"/>
    </font>
    <font>
      <b/>
      <sz val="10"/>
      <color rgb="FF000000"/>
      <name val="한컴바탕"/>
      <family val="1"/>
      <charset val="129"/>
    </font>
    <font>
      <u/>
      <sz val="10"/>
      <color rgb="FF0000FF"/>
      <name val="Arial"/>
      <family val="2"/>
    </font>
    <font>
      <b/>
      <sz val="12"/>
      <color rgb="FF000000"/>
      <name val="바탕체"/>
      <family val="1"/>
      <charset val="129"/>
    </font>
    <font>
      <sz val="10"/>
      <color rgb="FF9999FF"/>
      <name val="Arial"/>
      <family val="2"/>
    </font>
    <font>
      <sz val="10"/>
      <color rgb="FF800000"/>
      <name val="한컴바탕"/>
      <family val="1"/>
      <charset val="129"/>
    </font>
    <font>
      <b/>
      <sz val="1"/>
      <color rgb="FF800000"/>
      <name val="한컴바탕"/>
      <family val="1"/>
      <charset val="129"/>
    </font>
    <font>
      <i/>
      <sz val="1"/>
      <color rgb="FF000000"/>
      <name val="한컴바탕"/>
      <family val="1"/>
      <charset val="129"/>
    </font>
    <font>
      <b/>
      <sz val="1"/>
      <color rgb="FF000080"/>
      <name val="한컴바탕"/>
      <family val="1"/>
      <charset val="129"/>
    </font>
    <font>
      <u/>
      <sz val="8"/>
      <color rgb="FF800080"/>
      <name val="바탕체"/>
      <family val="1"/>
      <charset val="129"/>
    </font>
    <font>
      <sz val="8"/>
      <color rgb="FF000000"/>
      <name val="Arial"/>
      <family val="2"/>
    </font>
    <font>
      <b/>
      <i/>
      <sz val="11"/>
      <color rgb="FF000000"/>
      <name val="Times New Roman"/>
      <family val="1"/>
    </font>
    <font>
      <b/>
      <sz val="10"/>
      <color rgb="FF000000"/>
      <name val="Arial"/>
      <family val="2"/>
    </font>
    <font>
      <b/>
      <i/>
      <sz val="10"/>
      <color rgb="FF000000"/>
      <name val="Times New Roman"/>
      <family val="1"/>
    </font>
    <font>
      <b/>
      <sz val="12"/>
      <color rgb="FF000000"/>
      <name val="한컴바탕"/>
      <family val="1"/>
      <charset val="129"/>
    </font>
    <font>
      <b/>
      <sz val="12"/>
      <color rgb="FF000000"/>
      <name val="Arial"/>
      <family val="2"/>
    </font>
    <font>
      <b/>
      <sz val="18"/>
      <color rgb="FF9999FF"/>
      <name val="Arial"/>
      <family val="2"/>
    </font>
    <font>
      <b/>
      <sz val="12"/>
      <color rgb="FF9999FF"/>
      <name val="Arial"/>
      <family val="2"/>
    </font>
    <font>
      <sz val="10"/>
      <color rgb="FF0000FF"/>
      <name val="Arial"/>
      <family val="2"/>
    </font>
    <font>
      <u/>
      <sz val="8"/>
      <color rgb="FF0000FF"/>
      <name val="바탕체"/>
      <family val="1"/>
      <charset val="129"/>
    </font>
    <font>
      <b/>
      <i/>
      <sz val="12"/>
      <color rgb="FF000000"/>
      <name val="Times New Roman"/>
      <family val="1"/>
    </font>
    <font>
      <b/>
      <sz val="11"/>
      <color rgb="FF000000"/>
      <name val="한컴바탕"/>
      <family val="1"/>
      <charset val="129"/>
    </font>
    <font>
      <sz val="7"/>
      <color rgb="FF000000"/>
      <name val="한컴바탕"/>
      <family val="1"/>
      <charset val="129"/>
    </font>
    <font>
      <b/>
      <sz val="8"/>
      <color rgb="FF000000"/>
      <name val="한컴바탕"/>
      <family val="1"/>
      <charset val="129"/>
    </font>
    <font>
      <b/>
      <i/>
      <sz val="9"/>
      <color rgb="FF000000"/>
      <name val="Times New Roman"/>
      <family val="1"/>
    </font>
    <font>
      <sz val="18"/>
      <color rgb="FF0000FF"/>
      <name val="한컴바탕"/>
      <family val="1"/>
      <charset val="129"/>
    </font>
    <font>
      <b/>
      <u/>
      <sz val="13"/>
      <color rgb="FF000000"/>
      <name val="굴림체"/>
      <family val="3"/>
      <charset val="129"/>
    </font>
    <font>
      <sz val="8"/>
      <color rgb="FF000000"/>
      <name val="바탕체"/>
      <family val="1"/>
      <charset val="129"/>
    </font>
    <font>
      <sz val="8"/>
      <color rgb="FF0000FF"/>
      <name val="Arial"/>
      <family val="2"/>
    </font>
    <font>
      <u/>
      <sz val="10"/>
      <color rgb="FF800080"/>
      <name val="Arial"/>
      <family val="2"/>
    </font>
    <font>
      <sz val="11"/>
      <color rgb="FFFF0000"/>
      <name val="맑은 고딕"/>
      <family val="3"/>
      <charset val="129"/>
    </font>
    <font>
      <b/>
      <sz val="11"/>
      <color rgb="FFFF9900"/>
      <name val="맑은 고딕"/>
      <family val="3"/>
      <charset val="129"/>
    </font>
    <font>
      <b/>
      <sz val="1"/>
      <color rgb="FF000000"/>
      <name val="한컴바탕"/>
      <family val="1"/>
      <charset val="129"/>
    </font>
    <font>
      <sz val="8"/>
      <color rgb="FF000000"/>
      <name val="굴림체"/>
      <family val="3"/>
      <charset val="129"/>
    </font>
    <font>
      <sz val="9"/>
      <color rgb="FF000000"/>
      <name val="굴림체"/>
      <family val="3"/>
      <charset val="129"/>
    </font>
    <font>
      <sz val="11"/>
      <color rgb="FF800080"/>
      <name val="맑은 고딕"/>
      <family val="3"/>
      <charset val="129"/>
    </font>
    <font>
      <u/>
      <sz val="11"/>
      <color rgb="FF800080"/>
      <name val="돋움"/>
      <family val="3"/>
      <charset val="129"/>
    </font>
    <font>
      <sz val="11"/>
      <color rgb="FF993300"/>
      <name val="맑은 고딕"/>
      <family val="3"/>
      <charset val="129"/>
    </font>
    <font>
      <sz val="9"/>
      <color rgb="FF000000"/>
      <name val="한컴바탕"/>
      <family val="1"/>
      <charset val="129"/>
    </font>
    <font>
      <sz val="10"/>
      <color rgb="FFFF0000"/>
      <name val="돋움체"/>
      <family val="3"/>
      <charset val="129"/>
    </font>
    <font>
      <sz val="10"/>
      <color rgb="FF000000"/>
      <name val="바탕"/>
      <family val="1"/>
      <charset val="129"/>
    </font>
    <font>
      <b/>
      <sz val="10"/>
      <color rgb="FF000000"/>
      <name val="바탕체"/>
      <family val="1"/>
      <charset val="129"/>
    </font>
    <font>
      <b/>
      <sz val="18"/>
      <color rgb="FF000000"/>
      <name val="바탕체"/>
      <family val="1"/>
      <charset val="129"/>
    </font>
    <font>
      <i/>
      <sz val="11"/>
      <color rgb="FF808080"/>
      <name val="맑은 고딕"/>
      <family val="3"/>
      <charset val="129"/>
    </font>
    <font>
      <b/>
      <sz val="11"/>
      <color rgb="FFFFFFFF"/>
      <name val="맑은 고딕"/>
      <family val="3"/>
      <charset val="129"/>
    </font>
    <font>
      <sz val="12"/>
      <color rgb="FF000000"/>
      <name val="궁서체"/>
      <family val="1"/>
      <charset val="129"/>
    </font>
    <font>
      <sz val="18"/>
      <color rgb="FF000000"/>
      <name val="궁서체"/>
      <family val="1"/>
      <charset val="129"/>
    </font>
    <font>
      <sz val="8"/>
      <color rgb="FF000000"/>
      <name val="돋움체"/>
      <family val="3"/>
      <charset val="129"/>
    </font>
    <font>
      <sz val="9"/>
      <color rgb="FF000000"/>
      <name val="돋움체"/>
      <family val="3"/>
      <charset val="129"/>
    </font>
    <font>
      <sz val="10"/>
      <color rgb="FF000000"/>
      <name val="돋움"/>
      <family val="3"/>
      <charset val="129"/>
    </font>
    <font>
      <sz val="11"/>
      <color rgb="FFFF9900"/>
      <name val="맑은 고딕"/>
      <family val="3"/>
      <charset val="129"/>
    </font>
    <font>
      <b/>
      <sz val="11"/>
      <color rgb="FF000000"/>
      <name val="맑은 고딕"/>
      <family val="3"/>
      <charset val="129"/>
    </font>
    <font>
      <sz val="9"/>
      <color rgb="FF000000"/>
      <name val="돋움"/>
      <family val="3"/>
      <charset val="129"/>
    </font>
    <font>
      <sz val="11"/>
      <color rgb="FF333399"/>
      <name val="맑은 고딕"/>
      <family val="3"/>
      <charset val="129"/>
    </font>
    <font>
      <sz val="12"/>
      <color rgb="FF9999FF"/>
      <name val="바탕체"/>
      <family val="1"/>
      <charset val="129"/>
    </font>
    <font>
      <b/>
      <sz val="15"/>
      <color rgb="FF003366"/>
      <name val="맑은 고딕"/>
      <family val="3"/>
      <charset val="129"/>
    </font>
    <font>
      <b/>
      <sz val="13"/>
      <color rgb="FF003366"/>
      <name val="맑은 고딕"/>
      <family val="3"/>
      <charset val="129"/>
    </font>
    <font>
      <b/>
      <sz val="11"/>
      <color rgb="FF003366"/>
      <name val="맑은 고딕"/>
      <family val="3"/>
      <charset val="129"/>
    </font>
    <font>
      <b/>
      <sz val="18"/>
      <color rgb="FF003366"/>
      <name val="맑은 고딕"/>
      <family val="3"/>
      <charset val="129"/>
    </font>
    <font>
      <b/>
      <sz val="16"/>
      <color rgb="FF000000"/>
      <name val="돋움체"/>
      <family val="3"/>
      <charset val="129"/>
    </font>
    <font>
      <sz val="11"/>
      <color rgb="FF008000"/>
      <name val="맑은 고딕"/>
      <family val="3"/>
      <charset val="129"/>
    </font>
    <font>
      <b/>
      <sz val="12"/>
      <color rgb="FF000000"/>
      <name val="돋움체"/>
      <family val="3"/>
      <charset val="129"/>
    </font>
    <font>
      <b/>
      <sz val="11"/>
      <color rgb="FF333333"/>
      <name val="맑은 고딕"/>
      <family val="3"/>
      <charset val="129"/>
    </font>
    <font>
      <sz val="10"/>
      <color rgb="FF000000"/>
      <name val="굴림"/>
      <family val="3"/>
      <charset val="129"/>
    </font>
    <font>
      <sz val="11"/>
      <color rgb="FF000000"/>
      <name val="돋움체"/>
      <family val="3"/>
      <charset val="129"/>
    </font>
    <font>
      <b/>
      <u/>
      <sz val="16"/>
      <color rgb="FF000000"/>
      <name val="굴림체"/>
      <family val="3"/>
      <charset val="129"/>
    </font>
    <font>
      <sz val="10"/>
      <color rgb="FF000000"/>
      <name val="Arial Narrow"/>
      <family val="2"/>
    </font>
    <font>
      <sz val="1"/>
      <color rgb="FF000080"/>
      <name val="한컴바탕"/>
      <family val="1"/>
      <charset val="129"/>
    </font>
    <font>
      <sz val="10"/>
      <name val="굴림"/>
      <family val="3"/>
      <charset val="129"/>
    </font>
    <font>
      <sz val="9"/>
      <name val="돋움"/>
      <family val="3"/>
      <charset val="129"/>
    </font>
    <font>
      <sz val="11"/>
      <color indexed="9"/>
      <name val="맑은 고딕"/>
      <family val="3"/>
      <charset val="129"/>
    </font>
    <font>
      <sz val="11"/>
      <color indexed="10"/>
      <name val="맑은 고딕"/>
      <family val="3"/>
      <charset val="129"/>
    </font>
    <font>
      <b/>
      <sz val="11"/>
      <color indexed="52"/>
      <name val="맑은 고딕"/>
      <family val="3"/>
      <charset val="129"/>
    </font>
    <font>
      <sz val="11"/>
      <color indexed="20"/>
      <name val="맑은 고딕"/>
      <family val="3"/>
      <charset val="129"/>
    </font>
    <font>
      <sz val="11"/>
      <color indexed="60"/>
      <name val="맑은 고딕"/>
      <family val="3"/>
      <charset val="129"/>
    </font>
    <font>
      <i/>
      <sz val="11"/>
      <color indexed="23"/>
      <name val="맑은 고딕"/>
      <family val="3"/>
      <charset val="129"/>
    </font>
    <font>
      <b/>
      <sz val="11"/>
      <color indexed="9"/>
      <name val="맑은 고딕"/>
      <family val="3"/>
      <charset val="129"/>
    </font>
    <font>
      <sz val="11"/>
      <color indexed="52"/>
      <name val="맑은 고딕"/>
      <family val="3"/>
      <charset val="129"/>
    </font>
    <font>
      <b/>
      <sz val="11"/>
      <color indexed="8"/>
      <name val="맑은 고딕"/>
      <family val="3"/>
      <charset val="129"/>
    </font>
    <font>
      <sz val="11"/>
      <color indexed="62"/>
      <name val="맑은 고딕"/>
      <family val="3"/>
      <charset val="129"/>
    </font>
    <font>
      <b/>
      <sz val="18"/>
      <color indexed="56"/>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sz val="11"/>
      <color indexed="17"/>
      <name val="맑은 고딕"/>
      <family val="3"/>
      <charset val="129"/>
    </font>
    <font>
      <b/>
      <sz val="11"/>
      <color indexed="63"/>
      <name val="맑은 고딕"/>
      <family val="3"/>
      <charset val="129"/>
    </font>
    <font>
      <sz val="9"/>
      <name val="돋움체"/>
      <family val="3"/>
      <charset val="129"/>
    </font>
    <font>
      <sz val="8"/>
      <color indexed="8"/>
      <name val="Gulim"/>
      <family val="3"/>
    </font>
    <font>
      <sz val="12"/>
      <name val="돋움"/>
      <family val="3"/>
      <charset val="129"/>
    </font>
    <font>
      <sz val="10"/>
      <name val="Courier New"/>
      <family val="3"/>
    </font>
    <font>
      <sz val="8"/>
      <name val="굴림체"/>
      <family val="3"/>
      <charset val="129"/>
    </font>
    <font>
      <sz val="9"/>
      <name val="MS Sans Serif"/>
      <family val="2"/>
    </font>
    <font>
      <sz val="10"/>
      <color indexed="10"/>
      <name val="돋움체"/>
      <family val="3"/>
      <charset val="129"/>
    </font>
    <font>
      <sz val="8"/>
      <name val="돋움체"/>
      <family val="3"/>
      <charset val="129"/>
    </font>
    <font>
      <b/>
      <sz val="12"/>
      <color indexed="8"/>
      <name val="돋움체"/>
      <family val="3"/>
      <charset val="129"/>
    </font>
    <font>
      <b/>
      <u/>
      <sz val="16"/>
      <name val="굴림체"/>
      <family val="3"/>
      <charset val="129"/>
    </font>
    <font>
      <sz val="10"/>
      <name val="Geneva"/>
      <family val="2"/>
    </font>
    <font>
      <sz val="10"/>
      <color indexed="24"/>
      <name val="Arial"/>
      <family val="2"/>
    </font>
    <font>
      <b/>
      <sz val="1"/>
      <color indexed="16"/>
      <name val="Courier"/>
      <family val="3"/>
    </font>
    <font>
      <b/>
      <sz val="1"/>
      <color indexed="18"/>
      <name val="Courier"/>
      <family val="3"/>
    </font>
    <font>
      <u/>
      <sz val="8.5"/>
      <color indexed="36"/>
      <name val="바탕체"/>
      <family val="1"/>
      <charset val="129"/>
    </font>
    <font>
      <b/>
      <sz val="18"/>
      <color indexed="24"/>
      <name val="Arial"/>
      <family val="2"/>
    </font>
    <font>
      <b/>
      <sz val="12"/>
      <color indexed="24"/>
      <name val="Arial"/>
      <family val="2"/>
    </font>
    <font>
      <u/>
      <sz val="8.5"/>
      <color indexed="12"/>
      <name val="바탕체"/>
      <family val="1"/>
      <charset val="129"/>
    </font>
    <font>
      <sz val="10"/>
      <color indexed="8"/>
      <name val="Arial"/>
      <family val="2"/>
    </font>
    <font>
      <sz val="6"/>
      <color rgb="FF000000"/>
      <name val="굴림체"/>
      <family val="3"/>
      <charset val="129"/>
    </font>
    <font>
      <i/>
      <sz val="9"/>
      <name val="맑은 고딕"/>
      <family val="3"/>
      <charset val="129"/>
      <scheme val="minor"/>
    </font>
    <font>
      <sz val="11"/>
      <color rgb="FFFF0000"/>
      <name val="맑은 고딕"/>
      <family val="3"/>
      <charset val="129"/>
      <scheme val="minor"/>
    </font>
    <font>
      <sz val="9"/>
      <color indexed="81"/>
      <name val="Tahoma"/>
      <family val="2"/>
    </font>
    <font>
      <b/>
      <sz val="9"/>
      <color indexed="81"/>
      <name val="Tahoma"/>
      <family val="2"/>
    </font>
    <font>
      <sz val="9"/>
      <color indexed="81"/>
      <name val="돋움"/>
      <family val="3"/>
      <charset val="129"/>
    </font>
    <font>
      <u/>
      <sz val="11"/>
      <color theme="10"/>
      <name val="돋움"/>
      <family val="3"/>
      <charset val="129"/>
    </font>
    <font>
      <sz val="14"/>
      <color rgb="FF000000"/>
      <name val="신명 태명조"/>
      <family val="3"/>
      <charset val="129"/>
    </font>
    <font>
      <sz val="10"/>
      <color rgb="FF000000"/>
      <name val="함초롬바탕"/>
      <family val="1"/>
      <charset val="129"/>
    </font>
    <font>
      <b/>
      <sz val="10"/>
      <color rgb="FFFF0000"/>
      <name val="함초롬바탕"/>
      <family val="1"/>
      <charset val="129"/>
    </font>
    <font>
      <sz val="11"/>
      <color rgb="FFFF0000"/>
      <name val="돋움"/>
      <family val="3"/>
      <charset val="129"/>
    </font>
    <font>
      <sz val="11"/>
      <color rgb="FFC00000"/>
      <name val="돋움"/>
      <family val="3"/>
      <charset val="129"/>
    </font>
    <font>
      <sz val="24"/>
      <color theme="1"/>
      <name val="굴림체"/>
      <family val="3"/>
      <charset val="129"/>
    </font>
    <font>
      <sz val="8"/>
      <name val="맑은 고딕"/>
      <family val="3"/>
      <charset val="129"/>
    </font>
    <font>
      <sz val="11"/>
      <color theme="1"/>
      <name val="굴림체"/>
      <family val="3"/>
      <charset val="129"/>
    </font>
    <font>
      <b/>
      <sz val="11"/>
      <color theme="1"/>
      <name val="굴림체"/>
      <family val="3"/>
      <charset val="129"/>
    </font>
    <font>
      <sz val="9"/>
      <color rgb="FF000000"/>
      <name val="굴림"/>
      <family val="3"/>
      <charset val="129"/>
    </font>
    <font>
      <sz val="8"/>
      <color rgb="FF000000"/>
      <name val="굴림"/>
      <family val="3"/>
      <charset val="129"/>
    </font>
    <font>
      <vertAlign val="superscript"/>
      <sz val="8"/>
      <color rgb="FF000000"/>
      <name val="굴림"/>
      <family val="3"/>
      <charset val="129"/>
    </font>
    <font>
      <vertAlign val="superscript"/>
      <sz val="9"/>
      <color rgb="FF000000"/>
      <name val="굴림"/>
      <family val="3"/>
      <charset val="129"/>
    </font>
    <font>
      <i/>
      <sz val="8"/>
      <color rgb="FF000000"/>
      <name val="굴림"/>
      <family val="3"/>
      <charset val="129"/>
    </font>
    <font>
      <sz val="9"/>
      <color theme="1"/>
      <name val="굴림"/>
      <family val="3"/>
      <charset val="129"/>
    </font>
    <font>
      <sz val="8"/>
      <name val="맑은고딕"/>
      <family val="3"/>
      <charset val="129"/>
    </font>
    <font>
      <sz val="11"/>
      <name val="맑은고딕"/>
      <family val="3"/>
      <charset val="129"/>
    </font>
    <font>
      <b/>
      <sz val="30"/>
      <color rgb="FF000000"/>
      <name val="굴림체"/>
      <family val="3"/>
      <charset val="129"/>
    </font>
    <font>
      <b/>
      <sz val="12"/>
      <color rgb="FF000000"/>
      <name val="굴림체"/>
      <family val="3"/>
      <charset val="129"/>
    </font>
    <font>
      <b/>
      <sz val="10"/>
      <color rgb="FF000000"/>
      <name val="굴림체"/>
      <family val="3"/>
      <charset val="129"/>
    </font>
    <font>
      <sz val="12"/>
      <name val="COUR"/>
      <family val="3"/>
    </font>
    <font>
      <sz val="10"/>
      <color indexed="8"/>
      <name val="한컴바탕"/>
      <family val="1"/>
      <charset val="129"/>
    </font>
    <font>
      <sz val="11"/>
      <color rgb="FF000000"/>
      <name val="굴림"/>
      <family val="3"/>
      <charset val="129"/>
    </font>
    <font>
      <sz val="12"/>
      <name val="견명조"/>
      <family val="1"/>
      <charset val="129"/>
    </font>
    <font>
      <sz val="1"/>
      <color indexed="0"/>
      <name val="Courier"/>
      <family val="3"/>
    </font>
    <font>
      <sz val="12"/>
      <name val="©öUAAA¨ù"/>
      <family val="1"/>
      <charset val="129"/>
    </font>
    <font>
      <sz val="11"/>
      <name val="¡¾¨u￠￢ⓒ÷A¨u"/>
      <family val="3"/>
      <charset val="129"/>
    </font>
    <font>
      <sz val="11"/>
      <name val="￥i￠￢￠?o"/>
      <family val="1"/>
      <charset val="129"/>
    </font>
    <font>
      <sz val="12"/>
      <name val="¡¾¨ù¢¬©÷A¨ù"/>
      <family val="3"/>
      <charset val="129"/>
    </font>
    <font>
      <sz val="11"/>
      <name val="±¼¸²Ã¼"/>
      <family val="3"/>
      <charset val="129"/>
    </font>
    <font>
      <sz val="12"/>
      <name val="¹UAAA¼"/>
      <family val="1"/>
      <charset val="129"/>
    </font>
    <font>
      <sz val="12"/>
      <name val="±¼¸²A¼"/>
      <family val="3"/>
      <charset val="129"/>
    </font>
    <font>
      <b/>
      <sz val="11"/>
      <color rgb="FF000000"/>
      <name val="돋움"/>
      <family val="3"/>
      <charset val="129"/>
    </font>
    <font>
      <b/>
      <sz val="8"/>
      <color rgb="FF000000"/>
      <name val="Arial"/>
      <family val="2"/>
    </font>
    <font>
      <sz val="8"/>
      <name val="©öUAAA¨ù"/>
      <family val="1"/>
      <charset val="129"/>
    </font>
    <font>
      <sz val="12"/>
      <name val="¥ì¢¬¢¯oA¨ù"/>
      <family val="3"/>
      <charset val="129"/>
    </font>
    <font>
      <sz val="10"/>
      <name val="¡¾¨ù¢¬©÷A¨ù"/>
      <family val="3"/>
      <charset val="129"/>
    </font>
    <font>
      <sz val="10"/>
      <name val="©öUAAA¨ù"/>
      <family val="1"/>
      <charset val="129"/>
    </font>
    <font>
      <sz val="12"/>
      <name val="μ¸¿oA¼"/>
      <family val="3"/>
      <charset val="129"/>
    </font>
    <font>
      <sz val="11"/>
      <name val="¹ÙÅÁÃ¼"/>
      <family val="3"/>
      <charset val="129"/>
    </font>
    <font>
      <sz val="14"/>
      <name val="¹UAAA¼"/>
      <family val="3"/>
      <charset val="129"/>
    </font>
    <font>
      <sz val="10"/>
      <color rgb="FFFFFFFF"/>
      <name val="Arial"/>
      <family val="2"/>
    </font>
    <font>
      <b/>
      <sz val="11"/>
      <color rgb="FF800000"/>
      <name val="Arial"/>
      <family val="2"/>
    </font>
    <font>
      <b/>
      <sz val="10"/>
      <color rgb="FF008000"/>
      <name val="Arial"/>
      <family val="2"/>
    </font>
    <font>
      <b/>
      <sz val="9"/>
      <color rgb="FF000000"/>
      <name val="Arial"/>
      <family val="2"/>
    </font>
    <font>
      <b/>
      <i/>
      <sz val="14"/>
      <color rgb="FF000000"/>
      <name val="Times New Roman"/>
      <family val="1"/>
    </font>
    <font>
      <b/>
      <sz val="9"/>
      <color rgb="FFFFFFFF"/>
      <name val="Arial"/>
      <family val="2"/>
    </font>
    <font>
      <b/>
      <i/>
      <sz val="12"/>
      <color rgb="FF800000"/>
      <name val="Times New Roman"/>
      <family val="1"/>
    </font>
    <font>
      <u/>
      <sz val="8"/>
      <color rgb="FF0000FF"/>
      <name val="Times New Roman"/>
      <family val="1"/>
    </font>
    <font>
      <sz val="1"/>
      <color indexed="18"/>
      <name val="Courier"/>
      <family val="3"/>
    </font>
    <font>
      <b/>
      <sz val="10"/>
      <name val="돋움"/>
      <family val="3"/>
      <charset val="129"/>
    </font>
    <font>
      <b/>
      <sz val="16"/>
      <color rgb="FF000000"/>
      <name val="Times New Roman"/>
      <family val="1"/>
    </font>
    <font>
      <b/>
      <sz val="12"/>
      <color rgb="FF800000"/>
      <name val="Arial"/>
      <family val="2"/>
    </font>
    <font>
      <b/>
      <i/>
      <sz val="18"/>
      <color rgb="FF800000"/>
      <name val="Times New Roman"/>
      <family val="1"/>
    </font>
    <font>
      <sz val="11"/>
      <color indexed="8"/>
      <name val="굴림"/>
      <family val="3"/>
      <charset val="129"/>
    </font>
    <font>
      <b/>
      <i/>
      <sz val="18"/>
      <color rgb="FF0000FF"/>
      <name val="돋움체"/>
      <family val="3"/>
      <charset val="129"/>
    </font>
    <font>
      <b/>
      <sz val="8"/>
      <color rgb="FF000080"/>
      <name val="Arial"/>
      <family val="2"/>
    </font>
    <font>
      <b/>
      <u/>
      <sz val="16"/>
      <name val="돋움"/>
      <family val="3"/>
      <charset val="129"/>
    </font>
    <font>
      <u/>
      <sz val="9"/>
      <color rgb="FF800080"/>
      <name val="돋움"/>
      <family val="3"/>
      <charset val="129"/>
    </font>
    <font>
      <sz val="10"/>
      <color rgb="FF0000FF"/>
      <name val="돋움"/>
      <family val="3"/>
      <charset val="129"/>
    </font>
    <font>
      <sz val="9"/>
      <color rgb="FFFF0000"/>
      <name val="바탕체"/>
      <family val="1"/>
      <charset val="129"/>
    </font>
    <font>
      <u/>
      <sz val="12"/>
      <color rgb="FF800080"/>
      <name val="돋움체"/>
      <family val="3"/>
      <charset val="129"/>
    </font>
    <font>
      <sz val="12"/>
      <color rgb="FF000000"/>
      <name val="휴먼옛체"/>
      <family val="3"/>
      <charset val="129"/>
    </font>
  </fonts>
  <fills count="63">
    <fill>
      <patternFill patternType="none"/>
    </fill>
    <fill>
      <patternFill patternType="gray125"/>
    </fill>
    <fill>
      <patternFill patternType="solid">
        <fgColor indexed="44"/>
        <bgColor indexed="64"/>
      </patternFill>
    </fill>
    <fill>
      <patternFill patternType="solid">
        <fgColor indexed="9"/>
        <bgColor indexed="64"/>
      </patternFill>
    </fill>
    <fill>
      <patternFill patternType="solid">
        <fgColor indexed="22"/>
        <bgColor indexed="64"/>
      </patternFill>
    </fill>
    <fill>
      <patternFill patternType="solid">
        <fgColor indexed="43"/>
        <bgColor indexed="64"/>
      </patternFill>
    </fill>
    <fill>
      <patternFill patternType="solid">
        <fgColor indexed="65"/>
        <bgColor indexed="64"/>
      </patternFill>
    </fill>
    <fill>
      <patternFill patternType="solid">
        <fgColor theme="0"/>
        <bgColor indexed="64"/>
      </patternFill>
    </fill>
    <fill>
      <patternFill patternType="solid">
        <fgColor theme="0" tint="-4.9989318521683403E-2"/>
        <bgColor indexed="64"/>
      </patternFill>
    </fill>
    <fill>
      <patternFill patternType="solid">
        <fgColor rgb="FFCCCCFF"/>
        <bgColor indexed="64"/>
      </patternFill>
    </fill>
    <fill>
      <patternFill patternType="solid">
        <fgColor rgb="FFFF99CC"/>
        <bgColor indexed="64"/>
      </patternFill>
    </fill>
    <fill>
      <patternFill patternType="solid">
        <fgColor rgb="FFCCFFCC"/>
        <bgColor indexed="64"/>
      </patternFill>
    </fill>
    <fill>
      <patternFill patternType="solid">
        <fgColor rgb="FFCC99FF"/>
        <bgColor indexed="64"/>
      </patternFill>
    </fill>
    <fill>
      <patternFill patternType="solid">
        <fgColor rgb="FFCCFFFF"/>
        <bgColor indexed="64"/>
      </patternFill>
    </fill>
    <fill>
      <patternFill patternType="solid">
        <fgColor rgb="FFFFCC99"/>
        <bgColor indexed="64"/>
      </patternFill>
    </fill>
    <fill>
      <patternFill patternType="solid">
        <fgColor rgb="FF99CCFF"/>
        <bgColor indexed="64"/>
      </patternFill>
    </fill>
    <fill>
      <patternFill patternType="solid">
        <fgColor rgb="FFFF8080"/>
        <bgColor indexed="64"/>
      </patternFill>
    </fill>
    <fill>
      <patternFill patternType="solid">
        <fgColor rgb="FF00FF00"/>
        <bgColor indexed="64"/>
      </patternFill>
    </fill>
    <fill>
      <patternFill patternType="solid">
        <fgColor rgb="FFFFCC00"/>
        <bgColor indexed="64"/>
      </patternFill>
    </fill>
    <fill>
      <patternFill patternType="solid">
        <fgColor rgb="FF0066CC"/>
        <bgColor indexed="64"/>
      </patternFill>
    </fill>
    <fill>
      <patternFill patternType="solid">
        <fgColor rgb="FF800080"/>
        <bgColor indexed="64"/>
      </patternFill>
    </fill>
    <fill>
      <patternFill patternType="solid">
        <fgColor rgb="FF33CCCC"/>
        <bgColor indexed="64"/>
      </patternFill>
    </fill>
    <fill>
      <patternFill patternType="solid">
        <fgColor rgb="FFFF9900"/>
        <bgColor indexed="64"/>
      </patternFill>
    </fill>
    <fill>
      <patternFill patternType="solid">
        <fgColor rgb="FFC0C0C0"/>
        <bgColor indexed="64"/>
      </patternFill>
    </fill>
    <fill>
      <patternFill patternType="solid">
        <fgColor rgb="FFFFFFCC"/>
        <bgColor indexed="64"/>
      </patternFill>
    </fill>
    <fill>
      <patternFill patternType="solid">
        <fgColor rgb="FFFFFFFF"/>
        <bgColor indexed="64"/>
      </patternFill>
    </fill>
    <fill>
      <patternFill patternType="solid">
        <fgColor rgb="FFFFFF99"/>
        <bgColor indexed="64"/>
      </patternFill>
    </fill>
    <fill>
      <patternFill patternType="solid">
        <fgColor rgb="FF333399"/>
        <bgColor indexed="64"/>
      </patternFill>
    </fill>
    <fill>
      <patternFill patternType="solid">
        <fgColor rgb="FFFF0000"/>
        <bgColor indexed="64"/>
      </patternFill>
    </fill>
    <fill>
      <patternFill patternType="solid">
        <fgColor rgb="FF339966"/>
        <bgColor indexed="64"/>
      </patternFill>
    </fill>
    <fill>
      <patternFill patternType="solid">
        <fgColor rgb="FFFF6600"/>
        <bgColor indexed="64"/>
      </patternFill>
    </fill>
    <fill>
      <patternFill patternType="solid">
        <fgColor rgb="FF969696"/>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rgb="FFFFFF00"/>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indexed="9"/>
      </patternFill>
    </fill>
    <fill>
      <patternFill patternType="solid">
        <fgColor rgb="FF00FFFF"/>
        <bgColor indexed="64"/>
      </patternFill>
    </fill>
    <fill>
      <patternFill patternType="solid">
        <fgColor rgb="FF800000"/>
        <bgColor indexed="64"/>
      </patternFill>
    </fill>
    <fill>
      <patternFill patternType="solid">
        <fgColor indexed="15"/>
      </patternFill>
    </fill>
  </fills>
  <borders count="162">
    <border>
      <left/>
      <right/>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bottom style="medium">
        <color indexed="64"/>
      </bottom>
      <diagonal/>
    </border>
    <border>
      <left style="thin">
        <color indexed="64"/>
      </left>
      <right style="thin">
        <color indexed="64"/>
      </right>
      <top style="hair">
        <color indexed="64"/>
      </top>
      <bottom style="hair">
        <color indexed="64"/>
      </bottom>
      <diagonal/>
    </border>
    <border>
      <left style="double">
        <color indexed="64"/>
      </left>
      <right/>
      <top/>
      <bottom style="hair">
        <color indexed="64"/>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4"/>
      </left>
      <right style="double">
        <color indexed="64"/>
      </right>
      <top style="double">
        <color indexed="64"/>
      </top>
      <bottom style="double">
        <color indexed="64"/>
      </bottom>
      <diagonal/>
    </border>
    <border>
      <left/>
      <right/>
      <top/>
      <bottom style="medium">
        <color indexed="64"/>
      </bottom>
      <diagonal/>
    </border>
    <border>
      <left/>
      <right/>
      <top style="double">
        <color indexed="64"/>
      </top>
      <bottom/>
      <diagonal/>
    </border>
    <border>
      <left/>
      <right/>
      <top style="thin">
        <color indexed="64"/>
      </top>
      <bottom style="double">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bottom style="hair">
        <color indexed="64"/>
      </bottom>
      <diagonal/>
    </border>
    <border>
      <left/>
      <right/>
      <top/>
      <bottom style="dotted">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top style="thin">
        <color indexed="64"/>
      </top>
      <bottom/>
      <diagonal/>
    </border>
    <border>
      <left style="thin">
        <color indexed="64"/>
      </left>
      <right style="thin">
        <color indexed="64"/>
      </right>
      <top/>
      <bottom/>
      <diagonal/>
    </border>
    <border>
      <left/>
      <right/>
      <top style="hair">
        <color indexed="64"/>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hair">
        <color indexed="64"/>
      </right>
      <top style="hair">
        <color indexed="64"/>
      </top>
      <bottom style="thin">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style="thin">
        <color indexed="64"/>
      </top>
      <bottom style="medium">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bottom style="hair">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thin">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bottom style="hair">
        <color indexed="64"/>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style="thin">
        <color indexed="64"/>
      </right>
      <top style="hair">
        <color indexed="64"/>
      </top>
      <bottom/>
      <diagonal/>
    </border>
    <border>
      <left style="thin">
        <color indexed="64"/>
      </left>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style="thin">
        <color indexed="64"/>
      </top>
      <bottom/>
      <diagonal/>
    </border>
    <border>
      <left style="hair">
        <color indexed="64"/>
      </left>
      <right/>
      <top/>
      <bottom/>
      <diagonal/>
    </border>
    <border>
      <left/>
      <right style="hair">
        <color indexed="64"/>
      </right>
      <top/>
      <bottom/>
      <diagonal/>
    </border>
    <border>
      <left style="hair">
        <color indexed="64"/>
      </left>
      <right style="hair">
        <color indexed="64"/>
      </right>
      <top/>
      <bottom/>
      <diagonal/>
    </border>
    <border>
      <left style="thin">
        <color indexed="64"/>
      </left>
      <right style="thin">
        <color indexed="64"/>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thin">
        <color indexed="64"/>
      </left>
      <right/>
      <top style="medium">
        <color indexed="64"/>
      </top>
      <bottom style="thin">
        <color indexed="64"/>
      </bottom>
      <diagonal/>
    </border>
    <border>
      <left/>
      <right/>
      <top style="thin">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bottom style="thin">
        <color indexed="64"/>
      </bottom>
      <diagonal/>
    </border>
    <border>
      <left style="hair">
        <color indexed="64"/>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diagonalDown="1">
      <left style="thin">
        <color indexed="64"/>
      </left>
      <right style="hair">
        <color indexed="64"/>
      </right>
      <top style="thin">
        <color indexed="64"/>
      </top>
      <bottom/>
      <diagonal style="hair">
        <color indexed="64"/>
      </diagonal>
    </border>
    <border diagonalDown="1">
      <left style="hair">
        <color indexed="64"/>
      </left>
      <right style="hair">
        <color indexed="64"/>
      </right>
      <top style="thin">
        <color indexed="64"/>
      </top>
      <bottom/>
      <diagonal style="hair">
        <color indexed="64"/>
      </diagonal>
    </border>
    <border>
      <left style="thin">
        <color rgb="FFFF0000"/>
      </left>
      <right style="hair">
        <color rgb="FFFF0000"/>
      </right>
      <top style="hair">
        <color rgb="FFFF0000"/>
      </top>
      <bottom style="thin">
        <color rgb="FFFF0000"/>
      </bottom>
      <diagonal/>
    </border>
    <border>
      <left style="hair">
        <color rgb="FFFF0000"/>
      </left>
      <right style="hair">
        <color rgb="FFFF0000"/>
      </right>
      <top style="hair">
        <color rgb="FFFF0000"/>
      </top>
      <bottom style="thin">
        <color rgb="FFFF0000"/>
      </bottom>
      <diagonal/>
    </border>
    <border>
      <left style="hair">
        <color rgb="FFFF0000"/>
      </left>
      <right style="thin">
        <color rgb="FFFF0000"/>
      </right>
      <top style="hair">
        <color rgb="FFFF0000"/>
      </top>
      <bottom style="thin">
        <color rgb="FFFF0000"/>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medium">
        <color indexed="64"/>
      </right>
      <top style="thin">
        <color indexed="64"/>
      </top>
      <bottom/>
      <diagonal/>
    </border>
    <border>
      <left style="thin">
        <color rgb="FF808080"/>
      </left>
      <right style="thin">
        <color rgb="FF808080"/>
      </right>
      <top style="thin">
        <color rgb="FF808080"/>
      </top>
      <bottom style="thin">
        <color rgb="FF808080"/>
      </bottom>
      <diagonal/>
    </border>
    <border>
      <left style="thin">
        <color rgb="FFC0C0C0"/>
      </left>
      <right style="thin">
        <color rgb="FFC0C0C0"/>
      </right>
      <top style="thin">
        <color rgb="FFC0C0C0"/>
      </top>
      <bottom style="thin">
        <color rgb="FFC0C0C0"/>
      </bottom>
      <diagonal/>
    </border>
    <border>
      <left style="double">
        <color rgb="FF333333"/>
      </left>
      <right style="double">
        <color rgb="FF333333"/>
      </right>
      <top style="double">
        <color rgb="FF333333"/>
      </top>
      <bottom style="double">
        <color rgb="FF333333"/>
      </bottom>
      <diagonal/>
    </border>
    <border>
      <left/>
      <right/>
      <top/>
      <bottom style="double">
        <color rgb="FFFF9900"/>
      </bottom>
      <diagonal/>
    </border>
    <border>
      <left/>
      <right/>
      <top style="thin">
        <color rgb="FF333399"/>
      </top>
      <bottom style="double">
        <color rgb="FF333399"/>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style="thin">
        <color rgb="FF333333"/>
      </left>
      <right style="thin">
        <color rgb="FF333333"/>
      </right>
      <top style="thin">
        <color rgb="FF333333"/>
      </top>
      <bottom style="thin">
        <color rgb="FF33333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medium">
        <color indexed="64"/>
      </left>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top/>
      <bottom style="hair">
        <color indexed="64"/>
      </bottom>
      <diagonal/>
    </border>
    <border>
      <left style="thin">
        <color indexed="64"/>
      </left>
      <right style="medium">
        <color indexed="64"/>
      </right>
      <top/>
      <bottom style="hair">
        <color indexed="64"/>
      </bottom>
      <diagonal/>
    </border>
    <border>
      <left style="medium">
        <color indexed="64"/>
      </left>
      <right/>
      <top style="thin">
        <color indexed="64"/>
      </top>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ck">
        <color rgb="FFFFCC00"/>
      </left>
      <right/>
      <top style="thick">
        <color rgb="FFFFCC00"/>
      </top>
      <bottom style="thick">
        <color rgb="FFFFCC00"/>
      </bottom>
      <diagonal/>
    </border>
    <border>
      <left style="thick">
        <color rgb="FFFFFFFF"/>
      </left>
      <right/>
      <top style="thick">
        <color rgb="FFFFFFFF"/>
      </top>
      <bottom style="thick">
        <color rgb="FF808080"/>
      </bottom>
      <diagonal/>
    </border>
    <border>
      <left style="thin">
        <color rgb="FF808080"/>
      </left>
      <right style="thin">
        <color rgb="FFFFFFFF"/>
      </right>
      <top style="thin">
        <color rgb="FF808080"/>
      </top>
      <bottom/>
      <diagonal/>
    </border>
    <border>
      <left style="thin">
        <color rgb="FF808080"/>
      </left>
      <right style="thin">
        <color rgb="FF808080"/>
      </right>
      <top style="thin">
        <color rgb="FF808080"/>
      </top>
      <bottom/>
      <diagonal/>
    </border>
    <border>
      <left style="thin">
        <color rgb="FF808080"/>
      </left>
      <right style="thin">
        <color rgb="FFFFFFFF"/>
      </right>
      <top style="thin">
        <color rgb="FFFFFFFF"/>
      </top>
      <bottom style="thin">
        <color rgb="FF808080"/>
      </bottom>
      <diagonal/>
    </border>
    <border>
      <left style="thin">
        <color rgb="FFC0C0C0"/>
      </left>
      <right style="thin">
        <color rgb="FFC0C0C0"/>
      </right>
      <top/>
      <bottom/>
      <diagonal/>
    </border>
    <border>
      <left style="thin">
        <color rgb="FF808080"/>
      </left>
      <right style="thin">
        <color rgb="FFFFFFFF"/>
      </right>
      <top style="thin">
        <color rgb="FF808080"/>
      </top>
      <bottom style="thin">
        <color rgb="FFFFFFFF"/>
      </bottom>
      <diagonal/>
    </border>
    <border>
      <left style="medium">
        <color indexed="64"/>
      </left>
      <right style="thin">
        <color indexed="64"/>
      </right>
      <top/>
      <bottom style="medium">
        <color indexed="64"/>
      </bottom>
      <diagonal/>
    </border>
  </borders>
  <cellStyleXfs count="16249">
    <xf numFmtId="0" fontId="0" fillId="0" borderId="0">
      <alignment vertical="center"/>
    </xf>
    <xf numFmtId="0" fontId="21" fillId="0" borderId="1">
      <alignment horizontal="center"/>
    </xf>
    <xf numFmtId="0" fontId="22" fillId="0" borderId="2">
      <alignment horizontal="centerContinuous" vertical="center"/>
    </xf>
    <xf numFmtId="3" fontId="23" fillId="0" borderId="3"/>
    <xf numFmtId="182" fontId="9" fillId="0" borderId="0">
      <alignment vertical="center"/>
    </xf>
    <xf numFmtId="4" fontId="9" fillId="0" borderId="0">
      <alignment vertical="center"/>
    </xf>
    <xf numFmtId="179" fontId="9" fillId="0" borderId="0">
      <alignment vertical="center"/>
    </xf>
    <xf numFmtId="2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4" fontId="21" fillId="0" borderId="0" applyFont="0" applyFill="0" applyBorder="0" applyAlignment="0" applyProtection="0"/>
    <xf numFmtId="2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4" fontId="21" fillId="0" borderId="0" applyFont="0" applyFill="0" applyBorder="0" applyAlignment="0" applyProtection="0"/>
    <xf numFmtId="204" fontId="21" fillId="0" borderId="0" applyFont="0" applyFill="0" applyBorder="0" applyAlignment="0" applyProtection="0"/>
    <xf numFmtId="2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4" fontId="21" fillId="0" borderId="0" applyFont="0" applyFill="0" applyBorder="0" applyAlignment="0" applyProtection="0"/>
    <xf numFmtId="20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4" fontId="21" fillId="0" borderId="0" applyFont="0" applyFill="0" applyBorder="0" applyAlignment="0" applyProtection="0"/>
    <xf numFmtId="205" fontId="12" fillId="0" borderId="0" applyNumberFormat="0" applyFont="0" applyFill="0" applyBorder="0" applyAlignment="0" applyProtection="0"/>
    <xf numFmtId="206" fontId="4" fillId="0" borderId="0" applyNumberFormat="0" applyFont="0" applyFill="0" applyBorder="0" applyAlignment="0" applyProtection="0"/>
    <xf numFmtId="206" fontId="4" fillId="0" borderId="0" applyNumberFormat="0" applyFont="0" applyFill="0" applyBorder="0" applyAlignment="0" applyProtection="0"/>
    <xf numFmtId="206" fontId="4" fillId="0" borderId="0" applyNumberFormat="0" applyFont="0" applyFill="0" applyBorder="0" applyAlignment="0" applyProtection="0"/>
    <xf numFmtId="206" fontId="4" fillId="0" borderId="0" applyNumberFormat="0" applyFont="0" applyFill="0" applyBorder="0" applyAlignment="0" applyProtection="0"/>
    <xf numFmtId="206" fontId="4" fillId="0" borderId="0" applyNumberFormat="0" applyFont="0" applyFill="0" applyBorder="0" applyAlignment="0" applyProtection="0"/>
    <xf numFmtId="206" fontId="4" fillId="0" borderId="0" applyNumberFormat="0" applyFont="0" applyFill="0" applyBorder="0" applyAlignment="0" applyProtection="0"/>
    <xf numFmtId="206" fontId="4" fillId="0" borderId="0" applyNumberFormat="0" applyFont="0" applyFill="0" applyBorder="0" applyAlignment="0" applyProtection="0"/>
    <xf numFmtId="206" fontId="4" fillId="0" borderId="0" applyNumberFormat="0" applyFont="0" applyFill="0" applyBorder="0" applyAlignment="0" applyProtection="0"/>
    <xf numFmtId="206" fontId="4" fillId="0" borderId="0" applyNumberFormat="0" applyFont="0" applyFill="0" applyBorder="0" applyAlignment="0" applyProtection="0"/>
    <xf numFmtId="206" fontId="4" fillId="0" borderId="0" applyNumberFormat="0" applyFont="0" applyFill="0" applyBorder="0" applyAlignment="0" applyProtection="0"/>
    <xf numFmtId="206" fontId="4" fillId="0" borderId="0" applyNumberFormat="0" applyFont="0" applyFill="0" applyBorder="0" applyAlignment="0" applyProtection="0"/>
    <xf numFmtId="206" fontId="4" fillId="0" borderId="0" applyNumberFormat="0" applyFont="0" applyFill="0" applyBorder="0" applyAlignment="0" applyProtection="0"/>
    <xf numFmtId="206" fontId="4" fillId="0" borderId="0" applyNumberFormat="0" applyFont="0" applyFill="0" applyBorder="0" applyAlignment="0" applyProtection="0"/>
    <xf numFmtId="206" fontId="4" fillId="0" borderId="0" applyNumberFormat="0" applyFont="0" applyFill="0" applyBorder="0" applyAlignment="0" applyProtection="0"/>
    <xf numFmtId="206" fontId="4" fillId="0" borderId="0" applyNumberFormat="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8" fontId="4" fillId="0" borderId="0" applyNumberFormat="0" applyFont="0" applyFill="0" applyBorder="0" applyAlignment="0" applyProtection="0"/>
    <xf numFmtId="2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05" fontId="12" fillId="0" borderId="0" applyNumberFormat="0" applyFont="0" applyFill="0" applyBorder="0" applyAlignment="0" applyProtection="0"/>
    <xf numFmtId="206" fontId="4" fillId="0" borderId="0" applyNumberFormat="0" applyFont="0" applyFill="0" applyBorder="0" applyAlignment="0" applyProtection="0"/>
    <xf numFmtId="206" fontId="4" fillId="0" borderId="0" applyNumberFormat="0" applyFont="0" applyFill="0" applyBorder="0" applyAlignment="0" applyProtection="0"/>
    <xf numFmtId="206" fontId="4" fillId="0" borderId="0" applyNumberFormat="0" applyFont="0" applyFill="0" applyBorder="0" applyAlignment="0" applyProtection="0"/>
    <xf numFmtId="206" fontId="4" fillId="0" borderId="0" applyNumberFormat="0" applyFont="0" applyFill="0" applyBorder="0" applyAlignment="0" applyProtection="0"/>
    <xf numFmtId="206" fontId="4" fillId="0" borderId="0" applyNumberFormat="0" applyFont="0" applyFill="0" applyBorder="0" applyAlignment="0" applyProtection="0"/>
    <xf numFmtId="206" fontId="4" fillId="0" borderId="0" applyNumberFormat="0" applyFont="0" applyFill="0" applyBorder="0" applyAlignment="0" applyProtection="0"/>
    <xf numFmtId="206" fontId="4" fillId="0" borderId="0" applyNumberFormat="0" applyFont="0" applyFill="0" applyBorder="0" applyAlignment="0" applyProtection="0"/>
    <xf numFmtId="206" fontId="4" fillId="0" borderId="0" applyNumberFormat="0" applyFont="0" applyFill="0" applyBorder="0" applyAlignment="0" applyProtection="0"/>
    <xf numFmtId="206" fontId="4" fillId="0" borderId="0" applyNumberFormat="0" applyFont="0" applyFill="0" applyBorder="0" applyAlignment="0" applyProtection="0"/>
    <xf numFmtId="206" fontId="4" fillId="0" borderId="0" applyNumberFormat="0" applyFont="0" applyFill="0" applyBorder="0" applyAlignment="0" applyProtection="0"/>
    <xf numFmtId="206" fontId="4" fillId="0" borderId="0" applyNumberFormat="0" applyFont="0" applyFill="0" applyBorder="0" applyAlignment="0" applyProtection="0"/>
    <xf numFmtId="206" fontId="4" fillId="0" borderId="0" applyNumberFormat="0" applyFont="0" applyFill="0" applyBorder="0" applyAlignment="0" applyProtection="0"/>
    <xf numFmtId="206" fontId="4" fillId="0" borderId="0" applyNumberFormat="0" applyFont="0" applyFill="0" applyBorder="0" applyAlignment="0" applyProtection="0"/>
    <xf numFmtId="206" fontId="4" fillId="0" borderId="0" applyNumberFormat="0" applyFont="0" applyFill="0" applyBorder="0" applyAlignment="0" applyProtection="0"/>
    <xf numFmtId="206" fontId="4" fillId="0" borderId="0" applyNumberFormat="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7" fontId="4" fillId="0" borderId="0" applyNumberFormat="0" applyFont="0" applyFill="0" applyBorder="0" applyAlignment="0" applyProtection="0"/>
    <xf numFmtId="208" fontId="4" fillId="0" borderId="0" applyNumberFormat="0" applyFont="0" applyFill="0" applyBorder="0" applyAlignment="0" applyProtection="0"/>
    <xf numFmtId="208" fontId="4" fillId="0" borderId="0" applyNumberFormat="0" applyFont="0" applyFill="0" applyBorder="0" applyAlignment="0" applyProtection="0"/>
    <xf numFmtId="208" fontId="4" fillId="0" borderId="0" applyNumberFormat="0" applyFont="0" applyFill="0" applyBorder="0" applyAlignment="0" applyProtection="0"/>
    <xf numFmtId="208" fontId="4" fillId="0" borderId="0" applyNumberFormat="0" applyFont="0" applyFill="0" applyBorder="0" applyAlignment="0" applyProtection="0"/>
    <xf numFmtId="208" fontId="4" fillId="0" borderId="0" applyNumberFormat="0" applyFont="0" applyFill="0" applyBorder="0" applyAlignment="0" applyProtection="0"/>
    <xf numFmtId="208" fontId="4" fillId="0" borderId="0" applyNumberFormat="0" applyFont="0" applyFill="0" applyBorder="0" applyAlignment="0" applyProtection="0"/>
    <xf numFmtId="208" fontId="4" fillId="0" borderId="0" applyNumberFormat="0" applyFont="0" applyFill="0" applyBorder="0" applyAlignment="0" applyProtection="0"/>
    <xf numFmtId="208" fontId="4" fillId="0" borderId="0" applyNumberFormat="0" applyFont="0" applyFill="0" applyBorder="0" applyAlignment="0" applyProtection="0"/>
    <xf numFmtId="208" fontId="4" fillId="0" borderId="0" applyNumberFormat="0" applyFont="0" applyFill="0" applyBorder="0" applyAlignment="0" applyProtection="0"/>
    <xf numFmtId="208" fontId="4" fillId="0" borderId="0" applyNumberFormat="0" applyFont="0" applyFill="0" applyBorder="0" applyAlignment="0" applyProtection="0"/>
    <xf numFmtId="208" fontId="4" fillId="0" borderId="0" applyNumberFormat="0" applyFont="0" applyFill="0" applyBorder="0" applyAlignment="0" applyProtection="0"/>
    <xf numFmtId="208" fontId="4" fillId="0" borderId="0" applyNumberFormat="0" applyFont="0" applyFill="0" applyBorder="0" applyAlignment="0" applyProtection="0"/>
    <xf numFmtId="208" fontId="4" fillId="0" borderId="0" applyNumberFormat="0" applyFont="0" applyFill="0" applyBorder="0" applyAlignment="0" applyProtection="0"/>
    <xf numFmtId="208" fontId="4" fillId="0" borderId="0" applyNumberFormat="0" applyFont="0" applyFill="0" applyBorder="0" applyAlignment="0" applyProtection="0"/>
    <xf numFmtId="208" fontId="4" fillId="0" borderId="0" applyNumberFormat="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4" fontId="21" fillId="0" borderId="0" applyFont="0" applyFill="0" applyBorder="0" applyAlignment="0" applyProtection="0"/>
    <xf numFmtId="20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4" fontId="21" fillId="0" borderId="0" applyFont="0" applyFill="0" applyBorder="0" applyAlignment="0" applyProtection="0"/>
    <xf numFmtId="24" fontId="21" fillId="0" borderId="0" applyFont="0" applyFill="0" applyBorder="0" applyAlignment="0" applyProtection="0"/>
    <xf numFmtId="204" fontId="21" fillId="0" borderId="0" applyFont="0" applyFill="0" applyBorder="0" applyAlignment="0" applyProtection="0"/>
    <xf numFmtId="181" fontId="4" fillId="0" borderId="0" applyFont="0" applyFill="0" applyBorder="0" applyAlignment="0" applyProtection="0">
      <alignment vertical="center"/>
    </xf>
    <xf numFmtId="0" fontId="18" fillId="0" borderId="0">
      <alignment vertical="center"/>
    </xf>
    <xf numFmtId="40" fontId="9" fillId="0" borderId="4"/>
    <xf numFmtId="0" fontId="24" fillId="0" borderId="0">
      <alignment vertical="center"/>
    </xf>
    <xf numFmtId="0" fontId="18" fillId="0" borderId="0">
      <alignment vertical="center"/>
    </xf>
    <xf numFmtId="0" fontId="25" fillId="0" borderId="0" applyFont="0" applyFill="0" applyBorder="0" applyAlignment="0" applyProtection="0"/>
    <xf numFmtId="0" fontId="9" fillId="0" borderId="0"/>
    <xf numFmtId="0" fontId="9" fillId="0" borderId="0"/>
    <xf numFmtId="0" fontId="6" fillId="0" borderId="0" applyFont="0" applyFill="0" applyBorder="0" applyAlignment="0" applyProtection="0"/>
    <xf numFmtId="0" fontId="26" fillId="0" borderId="0" applyFont="0" applyFill="0" applyBorder="0" applyAlignment="0" applyProtection="0"/>
    <xf numFmtId="0" fontId="26" fillId="0" borderId="0" applyFont="0" applyFill="0" applyBorder="0" applyAlignment="0" applyProtection="0"/>
    <xf numFmtId="0" fontId="26" fillId="0" borderId="0"/>
    <xf numFmtId="0" fontId="26" fillId="0" borderId="0" applyFont="0" applyFill="0" applyBorder="0" applyAlignment="0" applyProtection="0"/>
    <xf numFmtId="0" fontId="26" fillId="0" borderId="0" applyFont="0" applyFill="0" applyBorder="0" applyAlignment="0" applyProtection="0"/>
    <xf numFmtId="0" fontId="6" fillId="0" borderId="0"/>
    <xf numFmtId="0" fontId="6" fillId="0" borderId="0" applyNumberFormat="0" applyFill="0" applyBorder="0" applyAlignment="0" applyProtection="0"/>
    <xf numFmtId="0" fontId="27" fillId="0" borderId="5">
      <alignment vertical="center"/>
    </xf>
    <xf numFmtId="0" fontId="27"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28" fillId="0" borderId="0" applyFont="0" applyFill="0" applyBorder="0" applyAlignment="0" applyProtection="0"/>
    <xf numFmtId="0" fontId="28" fillId="0" borderId="0" applyFont="0" applyFill="0" applyBorder="0" applyAlignment="0" applyProtection="0"/>
    <xf numFmtId="0" fontId="6" fillId="0" borderId="0"/>
    <xf numFmtId="0" fontId="6" fillId="0" borderId="0"/>
    <xf numFmtId="0" fontId="4" fillId="0" borderId="0"/>
    <xf numFmtId="0" fontId="4" fillId="0" borderId="0"/>
    <xf numFmtId="0" fontId="29" fillId="0" borderId="0"/>
    <xf numFmtId="0" fontId="6" fillId="0" borderId="0"/>
    <xf numFmtId="0" fontId="6" fillId="0" borderId="0"/>
    <xf numFmtId="0" fontId="6" fillId="0" borderId="0"/>
    <xf numFmtId="0" fontId="6" fillId="0" borderId="0"/>
    <xf numFmtId="0" fontId="30" fillId="0" borderId="0"/>
    <xf numFmtId="0" fontId="6" fillId="0" borderId="0"/>
    <xf numFmtId="0" fontId="21" fillId="0" borderId="0"/>
    <xf numFmtId="0" fontId="21" fillId="0" borderId="0"/>
    <xf numFmtId="0" fontId="4" fillId="0" borderId="0"/>
    <xf numFmtId="0" fontId="4" fillId="0" borderId="0"/>
    <xf numFmtId="0" fontId="4" fillId="0" borderId="0"/>
    <xf numFmtId="0" fontId="4" fillId="0" borderId="0"/>
    <xf numFmtId="0" fontId="4" fillId="0" borderId="0"/>
    <xf numFmtId="0" fontId="4" fillId="0" borderId="0"/>
    <xf numFmtId="0" fontId="30" fillId="0" borderId="0"/>
    <xf numFmtId="0" fontId="29" fillId="0" borderId="0"/>
    <xf numFmtId="0" fontId="29" fillId="0" borderId="0"/>
    <xf numFmtId="0" fontId="29" fillId="0" borderId="0"/>
    <xf numFmtId="0" fontId="6" fillId="0" borderId="0"/>
    <xf numFmtId="0" fontId="6" fillId="0" borderId="0"/>
    <xf numFmtId="0" fontId="6"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4" fillId="0" borderId="0" applyFont="0" applyFill="0" applyBorder="0" applyAlignment="0" applyProtection="0"/>
    <xf numFmtId="0" fontId="4" fillId="0" borderId="0" applyFont="0" applyFill="0" applyBorder="0" applyAlignment="0" applyProtection="0"/>
    <xf numFmtId="0" fontId="6" fillId="0" borderId="0"/>
    <xf numFmtId="0" fontId="6" fillId="0" borderId="0"/>
    <xf numFmtId="0" fontId="28" fillId="0" borderId="0" applyFont="0" applyFill="0" applyBorder="0" applyAlignment="0" applyProtection="0"/>
    <xf numFmtId="0" fontId="28" fillId="0" borderId="0" applyFont="0" applyFill="0" applyBorder="0" applyAlignment="0" applyProtection="0"/>
    <xf numFmtId="0" fontId="28" fillId="0" borderId="0" applyFont="0" applyFill="0" applyBorder="0" applyAlignment="0" applyProtection="0"/>
    <xf numFmtId="0" fontId="29" fillId="0" borderId="0"/>
    <xf numFmtId="0" fontId="6" fillId="0" borderId="0"/>
    <xf numFmtId="0" fontId="30" fillId="0" borderId="0"/>
    <xf numFmtId="0" fontId="6" fillId="0" borderId="0"/>
    <xf numFmtId="0" fontId="21" fillId="0" borderId="0"/>
    <xf numFmtId="0" fontId="21" fillId="0" borderId="0"/>
    <xf numFmtId="0" fontId="6" fillId="0" borderId="0"/>
    <xf numFmtId="0" fontId="29" fillId="0" borderId="0"/>
    <xf numFmtId="0" fontId="9" fillId="0" borderId="0"/>
    <xf numFmtId="0" fontId="6" fillId="0" borderId="0"/>
    <xf numFmtId="0" fontId="6" fillId="0" borderId="0"/>
    <xf numFmtId="0" fontId="6" fillId="0" borderId="0"/>
    <xf numFmtId="0" fontId="29" fillId="0" borderId="0"/>
    <xf numFmtId="0" fontId="28" fillId="0" borderId="0" applyFont="0" applyFill="0" applyBorder="0" applyAlignment="0" applyProtection="0"/>
    <xf numFmtId="0" fontId="28" fillId="0" borderId="0" applyFont="0" applyFill="0" applyBorder="0" applyAlignment="0" applyProtection="0"/>
    <xf numFmtId="0" fontId="28" fillId="0" borderId="0" applyFont="0" applyFill="0" applyBorder="0" applyAlignment="0" applyProtection="0"/>
    <xf numFmtId="0" fontId="6"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6" fillId="0" borderId="0"/>
    <xf numFmtId="0" fontId="6" fillId="0" borderId="0"/>
    <xf numFmtId="0" fontId="6" fillId="0" borderId="0"/>
    <xf numFmtId="0" fontId="6" fillId="0" borderId="0"/>
    <xf numFmtId="0" fontId="30" fillId="0" borderId="0"/>
    <xf numFmtId="0" fontId="28" fillId="0" borderId="0" applyFont="0" applyFill="0" applyBorder="0" applyAlignment="0" applyProtection="0"/>
    <xf numFmtId="0" fontId="21" fillId="0" borderId="0"/>
    <xf numFmtId="0" fontId="28" fillId="0" borderId="0" applyFont="0" applyFill="0" applyBorder="0" applyAlignment="0" applyProtection="0"/>
    <xf numFmtId="0" fontId="4" fillId="0" borderId="0"/>
    <xf numFmtId="0" fontId="4" fillId="0" borderId="0"/>
    <xf numFmtId="0" fontId="21" fillId="0" borderId="0"/>
    <xf numFmtId="0" fontId="6" fillId="0" borderId="0"/>
    <xf numFmtId="0" fontId="6" fillId="0" borderId="0"/>
    <xf numFmtId="0" fontId="28" fillId="0" borderId="0" applyFont="0" applyFill="0" applyBorder="0" applyAlignment="0" applyProtection="0"/>
    <xf numFmtId="0" fontId="28" fillId="0" borderId="0" applyFont="0" applyFill="0" applyBorder="0" applyAlignment="0" applyProtection="0"/>
    <xf numFmtId="0" fontId="6" fillId="0" borderId="0"/>
    <xf numFmtId="0" fontId="28" fillId="0" borderId="0" applyFont="0" applyFill="0" applyBorder="0" applyAlignment="0" applyProtection="0"/>
    <xf numFmtId="0" fontId="28" fillId="0" borderId="0" applyFont="0" applyFill="0" applyBorder="0" applyAlignment="0" applyProtection="0"/>
    <xf numFmtId="0" fontId="28" fillId="0" borderId="0" applyFont="0" applyFill="0" applyBorder="0" applyAlignment="0" applyProtection="0"/>
    <xf numFmtId="0" fontId="4" fillId="0" borderId="0"/>
    <xf numFmtId="0" fontId="4" fillId="0" borderId="0"/>
    <xf numFmtId="0" fontId="28" fillId="0" borderId="0" applyFont="0" applyFill="0" applyBorder="0" applyAlignment="0" applyProtection="0"/>
    <xf numFmtId="0" fontId="29" fillId="0" borderId="0"/>
    <xf numFmtId="0" fontId="6" fillId="0" borderId="0"/>
    <xf numFmtId="0" fontId="21" fillId="0" borderId="0"/>
    <xf numFmtId="0" fontId="30"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21" fillId="0" borderId="0"/>
    <xf numFmtId="0" fontId="29" fillId="0" borderId="0"/>
    <xf numFmtId="0" fontId="29" fillId="0" borderId="0"/>
    <xf numFmtId="0" fontId="29" fillId="0" borderId="0"/>
    <xf numFmtId="0" fontId="6" fillId="0" borderId="0"/>
    <xf numFmtId="0" fontId="9" fillId="0" borderId="0"/>
    <xf numFmtId="0" fontId="29" fillId="0" borderId="0"/>
    <xf numFmtId="0" fontId="29" fillId="0" borderId="0"/>
    <xf numFmtId="0" fontId="29" fillId="0" borderId="0"/>
    <xf numFmtId="0" fontId="29" fillId="0" borderId="0"/>
    <xf numFmtId="0" fontId="6" fillId="0" borderId="0"/>
    <xf numFmtId="0" fontId="6" fillId="0" borderId="0"/>
    <xf numFmtId="0" fontId="6" fillId="0" borderId="0"/>
    <xf numFmtId="0" fontId="21" fillId="0" borderId="0"/>
    <xf numFmtId="0" fontId="30" fillId="0" borderId="0"/>
    <xf numFmtId="0" fontId="21" fillId="0" borderId="0"/>
    <xf numFmtId="0" fontId="6" fillId="0" borderId="0"/>
    <xf numFmtId="0" fontId="6" fillId="0" borderId="0"/>
    <xf numFmtId="0" fontId="6" fillId="0" borderId="0"/>
    <xf numFmtId="0" fontId="21" fillId="0" borderId="0"/>
    <xf numFmtId="0" fontId="21" fillId="0" borderId="0"/>
    <xf numFmtId="0" fontId="6" fillId="0" borderId="0"/>
    <xf numFmtId="0" fontId="21" fillId="0" borderId="0"/>
    <xf numFmtId="0" fontId="6" fillId="0" borderId="0"/>
    <xf numFmtId="0" fontId="21" fillId="0" borderId="0"/>
    <xf numFmtId="0" fontId="6" fillId="0" borderId="0"/>
    <xf numFmtId="0" fontId="21" fillId="0" borderId="0"/>
    <xf numFmtId="0" fontId="29" fillId="0" borderId="0"/>
    <xf numFmtId="0" fontId="30" fillId="0" borderId="0"/>
    <xf numFmtId="0" fontId="6" fillId="0" borderId="0"/>
    <xf numFmtId="0" fontId="6" fillId="0" borderId="0"/>
    <xf numFmtId="0" fontId="21" fillId="0" borderId="0"/>
    <xf numFmtId="0" fontId="6" fillId="0" borderId="0"/>
    <xf numFmtId="0" fontId="6" fillId="0" borderId="0"/>
    <xf numFmtId="0" fontId="28" fillId="0" borderId="0" applyFont="0" applyFill="0" applyBorder="0" applyAlignment="0" applyProtection="0"/>
    <xf numFmtId="0" fontId="28" fillId="0" borderId="0" applyFont="0" applyFill="0" applyBorder="0" applyAlignment="0" applyProtection="0"/>
    <xf numFmtId="0" fontId="6" fillId="0" borderId="0"/>
    <xf numFmtId="0" fontId="6" fillId="0" borderId="0"/>
    <xf numFmtId="0" fontId="21" fillId="0" borderId="0"/>
    <xf numFmtId="0" fontId="6" fillId="0" borderId="0"/>
    <xf numFmtId="0" fontId="6" fillId="0" borderId="0" applyFont="0" applyFill="0" applyBorder="0" applyAlignment="0" applyProtection="0"/>
    <xf numFmtId="0" fontId="6" fillId="0" borderId="0" applyFont="0" applyFill="0" applyBorder="0" applyAlignment="0" applyProtection="0"/>
    <xf numFmtId="0" fontId="31" fillId="0" borderId="0"/>
    <xf numFmtId="178" fontId="4" fillId="0" borderId="0" applyFont="0" applyFill="0" applyBorder="0" applyProtection="0">
      <alignment vertical="center"/>
    </xf>
    <xf numFmtId="209" fontId="4" fillId="0" borderId="0">
      <alignment vertical="center"/>
    </xf>
    <xf numFmtId="193" fontId="4" fillId="0" borderId="0" applyFont="0" applyFill="0" applyBorder="0" applyAlignment="0" applyProtection="0">
      <alignment vertical="center"/>
    </xf>
    <xf numFmtId="0" fontId="18" fillId="0" borderId="0">
      <alignment vertical="center"/>
    </xf>
    <xf numFmtId="0" fontId="18" fillId="0" borderId="0">
      <alignment vertical="center"/>
    </xf>
    <xf numFmtId="203" fontId="20" fillId="0" borderId="0">
      <protection locked="0"/>
    </xf>
    <xf numFmtId="203" fontId="20" fillId="0" borderId="0">
      <protection locked="0"/>
    </xf>
    <xf numFmtId="203" fontId="20" fillId="0" borderId="0">
      <protection locked="0"/>
    </xf>
    <xf numFmtId="210" fontId="32" fillId="0" borderId="3">
      <alignment vertical="center"/>
    </xf>
    <xf numFmtId="9" fontId="22" fillId="0" borderId="0">
      <alignment vertical="center"/>
    </xf>
    <xf numFmtId="211" fontId="6" fillId="0" borderId="0" applyFont="0" applyFill="0" applyBorder="0" applyAlignment="0" applyProtection="0"/>
    <xf numFmtId="3" fontId="23" fillId="0" borderId="3"/>
    <xf numFmtId="0" fontId="22" fillId="0" borderId="0">
      <alignment vertical="center"/>
    </xf>
    <xf numFmtId="3" fontId="23" fillId="0" borderId="3"/>
    <xf numFmtId="10" fontId="22" fillId="0" borderId="0">
      <alignment vertical="center"/>
    </xf>
    <xf numFmtId="0" fontId="22" fillId="0" borderId="0">
      <alignment vertical="center"/>
    </xf>
    <xf numFmtId="212" fontId="4" fillId="0" borderId="0">
      <alignment vertical="center"/>
    </xf>
    <xf numFmtId="213" fontId="9" fillId="0" borderId="0">
      <alignment vertical="center"/>
    </xf>
    <xf numFmtId="0" fontId="27" fillId="0" borderId="0">
      <alignment horizontal="center" vertical="center"/>
    </xf>
    <xf numFmtId="0" fontId="21" fillId="0" borderId="6"/>
    <xf numFmtId="4" fontId="33" fillId="0" borderId="7">
      <alignment vertical="center"/>
    </xf>
    <xf numFmtId="4" fontId="33" fillId="0" borderId="7">
      <alignment vertical="center"/>
    </xf>
    <xf numFmtId="0" fontId="6" fillId="0" borderId="0" applyNumberFormat="0" applyFill="0" applyBorder="0" applyAlignment="0" applyProtection="0"/>
    <xf numFmtId="0" fontId="9" fillId="0" borderId="0"/>
    <xf numFmtId="9" fontId="9" fillId="0" borderId="0">
      <protection locked="0"/>
    </xf>
    <xf numFmtId="0" fontId="9" fillId="0" borderId="0"/>
    <xf numFmtId="0" fontId="34" fillId="0" borderId="8">
      <alignment horizontal="center" vertical="center"/>
    </xf>
    <xf numFmtId="210" fontId="58" fillId="0" borderId="0" applyFont="0" applyFill="0" applyBorder="0" applyAlignment="0" applyProtection="0"/>
    <xf numFmtId="237" fontId="58" fillId="0" borderId="0" applyFont="0" applyFill="0" applyBorder="0" applyAlignment="0" applyProtection="0"/>
    <xf numFmtId="3" fontId="22" fillId="0" borderId="0"/>
    <xf numFmtId="238" fontId="18" fillId="2" borderId="9">
      <alignment horizontal="center" vertical="center"/>
    </xf>
    <xf numFmtId="0" fontId="4" fillId="0" borderId="0">
      <protection locked="0"/>
    </xf>
    <xf numFmtId="0" fontId="60" fillId="0" borderId="0" applyFont="0" applyFill="0" applyBorder="0" applyAlignment="0" applyProtection="0"/>
    <xf numFmtId="42" fontId="61" fillId="0" borderId="0" applyFont="0" applyFill="0" applyBorder="0" applyAlignment="0" applyProtection="0"/>
    <xf numFmtId="239" fontId="4" fillId="0" borderId="0" applyFont="0" applyFill="0" applyBorder="0" applyAlignment="0" applyProtection="0"/>
    <xf numFmtId="0" fontId="60" fillId="0" borderId="0" applyFont="0" applyFill="0" applyBorder="0" applyAlignment="0" applyProtection="0"/>
    <xf numFmtId="44" fontId="61" fillId="0" borderId="0" applyFont="0" applyFill="0" applyBorder="0" applyAlignment="0" applyProtection="0"/>
    <xf numFmtId="215" fontId="62" fillId="0" borderId="0" applyFont="0" applyFill="0" applyBorder="0" applyAlignment="0" applyProtection="0"/>
    <xf numFmtId="0" fontId="21" fillId="0" borderId="0"/>
    <xf numFmtId="0" fontId="60" fillId="0" borderId="0" applyFont="0" applyFill="0" applyBorder="0" applyAlignment="0" applyProtection="0"/>
    <xf numFmtId="41" fontId="61" fillId="0" borderId="0" applyFont="0" applyFill="0" applyBorder="0" applyAlignment="0" applyProtection="0"/>
    <xf numFmtId="181" fontId="4" fillId="0" borderId="0" applyFont="0" applyFill="0" applyBorder="0" applyAlignment="0" applyProtection="0"/>
    <xf numFmtId="240" fontId="4" fillId="0" borderId="0" applyFont="0" applyFill="0" applyBorder="0" applyAlignment="0" applyProtection="0"/>
    <xf numFmtId="181" fontId="4" fillId="0" borderId="0" applyFont="0" applyFill="0" applyBorder="0" applyAlignment="0" applyProtection="0"/>
    <xf numFmtId="241" fontId="18" fillId="0" borderId="0" applyFont="0" applyFill="0" applyBorder="0" applyAlignment="0" applyProtection="0"/>
    <xf numFmtId="0" fontId="62" fillId="0" borderId="0" applyFont="0" applyFill="0" applyBorder="0" applyAlignment="0" applyProtection="0"/>
    <xf numFmtId="240" fontId="4" fillId="0" borderId="0" applyFont="0" applyFill="0" applyBorder="0" applyAlignment="0" applyProtection="0"/>
    <xf numFmtId="181" fontId="4" fillId="0" borderId="0" applyFont="0" applyFill="0" applyBorder="0" applyAlignment="0" applyProtection="0"/>
    <xf numFmtId="0" fontId="60" fillId="0" borderId="0" applyFont="0" applyFill="0" applyBorder="0" applyAlignment="0" applyProtection="0"/>
    <xf numFmtId="43" fontId="61" fillId="0" borderId="0" applyFont="0" applyFill="0" applyBorder="0" applyAlignment="0" applyProtection="0"/>
    <xf numFmtId="237" fontId="62" fillId="0" borderId="0" applyFont="0" applyFill="0" applyBorder="0" applyAlignment="0" applyProtection="0"/>
    <xf numFmtId="0" fontId="63" fillId="0" borderId="0"/>
    <xf numFmtId="0" fontId="6" fillId="0" borderId="0"/>
    <xf numFmtId="0" fontId="6" fillId="0" borderId="0"/>
    <xf numFmtId="0" fontId="64" fillId="0" borderId="0"/>
    <xf numFmtId="0" fontId="63" fillId="0" borderId="0"/>
    <xf numFmtId="0" fontId="61" fillId="0" borderId="0"/>
    <xf numFmtId="0" fontId="62" fillId="0" borderId="0"/>
    <xf numFmtId="242" fontId="4" fillId="0" borderId="0" applyFill="0" applyBorder="0" applyAlignment="0"/>
    <xf numFmtId="0" fontId="66" fillId="0" borderId="0"/>
    <xf numFmtId="0" fontId="67" fillId="0" borderId="0" applyNumberFormat="0" applyFill="0" applyBorder="0" applyAlignment="0" applyProtection="0">
      <alignment vertical="top"/>
      <protection locked="0"/>
    </xf>
    <xf numFmtId="4" fontId="20" fillId="0" borderId="0">
      <protection locked="0"/>
    </xf>
    <xf numFmtId="41" fontId="65"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243" fontId="30" fillId="0" borderId="0"/>
    <xf numFmtId="244" fontId="32" fillId="0" borderId="0"/>
    <xf numFmtId="244" fontId="32" fillId="0" borderId="0"/>
    <xf numFmtId="244" fontId="32" fillId="0" borderId="0"/>
    <xf numFmtId="244" fontId="32" fillId="0" borderId="0"/>
    <xf numFmtId="244" fontId="32" fillId="0" borderId="0"/>
    <xf numFmtId="244" fontId="32" fillId="0" borderId="0"/>
    <xf numFmtId="244" fontId="32" fillId="0" borderId="0"/>
    <xf numFmtId="244" fontId="32" fillId="0" borderId="0"/>
    <xf numFmtId="244" fontId="32" fillId="0" borderId="0"/>
    <xf numFmtId="244" fontId="32" fillId="0" borderId="0"/>
    <xf numFmtId="244" fontId="32" fillId="0" borderId="0"/>
    <xf numFmtId="244" fontId="32" fillId="0" borderId="0"/>
    <xf numFmtId="244" fontId="32" fillId="0" borderId="0"/>
    <xf numFmtId="244" fontId="32" fillId="0" borderId="0"/>
    <xf numFmtId="244" fontId="32" fillId="0" borderId="0"/>
    <xf numFmtId="0" fontId="6" fillId="0" borderId="0" applyFont="0" applyFill="0" applyBorder="0" applyAlignment="0" applyProtection="0"/>
    <xf numFmtId="3" fontId="6" fillId="0" borderId="0" applyFont="0" applyFill="0" applyBorder="0" applyAlignment="0" applyProtection="0"/>
    <xf numFmtId="245" fontId="20" fillId="0" borderId="0">
      <protection locked="0"/>
    </xf>
    <xf numFmtId="245" fontId="20" fillId="0" borderId="0">
      <protection locked="0"/>
    </xf>
    <xf numFmtId="245" fontId="20" fillId="0" borderId="0">
      <protection locked="0"/>
    </xf>
    <xf numFmtId="245" fontId="20" fillId="0" borderId="0">
      <protection locked="0"/>
    </xf>
    <xf numFmtId="245" fontId="20" fillId="0" borderId="0">
      <protection locked="0"/>
    </xf>
    <xf numFmtId="245" fontId="20" fillId="0" borderId="0">
      <protection locked="0"/>
    </xf>
    <xf numFmtId="245" fontId="20" fillId="0" borderId="0">
      <protection locked="0"/>
    </xf>
    <xf numFmtId="245" fontId="20" fillId="0" borderId="0">
      <protection locked="0"/>
    </xf>
    <xf numFmtId="245" fontId="20" fillId="0" borderId="0">
      <protection locked="0"/>
    </xf>
    <xf numFmtId="245" fontId="20" fillId="0" borderId="0">
      <protection locked="0"/>
    </xf>
    <xf numFmtId="245" fontId="20" fillId="0" borderId="0">
      <protection locked="0"/>
    </xf>
    <xf numFmtId="245" fontId="20" fillId="0" borderId="0">
      <protection locked="0"/>
    </xf>
    <xf numFmtId="245" fontId="20" fillId="0" borderId="0">
      <protection locked="0"/>
    </xf>
    <xf numFmtId="245" fontId="20" fillId="0" borderId="0">
      <protection locked="0"/>
    </xf>
    <xf numFmtId="245" fontId="20" fillId="0" borderId="0">
      <protection locked="0"/>
    </xf>
    <xf numFmtId="0" fontId="68" fillId="0" borderId="0" applyNumberFormat="0" applyAlignment="0">
      <alignment horizontal="left"/>
    </xf>
    <xf numFmtId="0" fontId="28" fillId="0" borderId="0" applyFont="0" applyFill="0" applyBorder="0" applyAlignment="0" applyProtection="0"/>
    <xf numFmtId="246" fontId="20" fillId="0" borderId="0">
      <protection locked="0"/>
    </xf>
    <xf numFmtId="0" fontId="65"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6" fillId="0" borderId="0" applyFont="0" applyFill="0" applyBorder="0" applyAlignment="0" applyProtection="0"/>
    <xf numFmtId="230" fontId="4" fillId="0" borderId="0" applyFont="0" applyFill="0" applyBorder="0" applyAlignment="0" applyProtection="0"/>
    <xf numFmtId="247" fontId="20" fillId="0" borderId="0">
      <protection locked="0"/>
    </xf>
    <xf numFmtId="247" fontId="20" fillId="0" borderId="0">
      <protection locked="0"/>
    </xf>
    <xf numFmtId="247" fontId="20" fillId="0" borderId="0">
      <protection locked="0"/>
    </xf>
    <xf numFmtId="247" fontId="20" fillId="0" borderId="0">
      <protection locked="0"/>
    </xf>
    <xf numFmtId="247" fontId="20" fillId="0" borderId="0">
      <protection locked="0"/>
    </xf>
    <xf numFmtId="247" fontId="20" fillId="0" borderId="0">
      <protection locked="0"/>
    </xf>
    <xf numFmtId="247" fontId="20" fillId="0" borderId="0">
      <protection locked="0"/>
    </xf>
    <xf numFmtId="247" fontId="20" fillId="0" borderId="0">
      <protection locked="0"/>
    </xf>
    <xf numFmtId="247" fontId="20" fillId="0" borderId="0">
      <protection locked="0"/>
    </xf>
    <xf numFmtId="247" fontId="20" fillId="0" borderId="0">
      <protection locked="0"/>
    </xf>
    <xf numFmtId="247" fontId="20" fillId="0" borderId="0">
      <protection locked="0"/>
    </xf>
    <xf numFmtId="247" fontId="20" fillId="0" borderId="0">
      <protection locked="0"/>
    </xf>
    <xf numFmtId="247" fontId="20" fillId="0" borderId="0">
      <protection locked="0"/>
    </xf>
    <xf numFmtId="247" fontId="20" fillId="0" borderId="0">
      <protection locked="0"/>
    </xf>
    <xf numFmtId="247" fontId="20" fillId="0" borderId="0">
      <protection locked="0"/>
    </xf>
    <xf numFmtId="0" fontId="9" fillId="0" borderId="0"/>
    <xf numFmtId="0" fontId="4" fillId="0" borderId="0"/>
    <xf numFmtId="0" fontId="6" fillId="0" borderId="0" applyFont="0" applyFill="0" applyBorder="0" applyAlignment="0" applyProtection="0"/>
    <xf numFmtId="248" fontId="69" fillId="0" borderId="0">
      <protection locked="0"/>
    </xf>
    <xf numFmtId="248" fontId="69" fillId="0" borderId="0">
      <protection locked="0"/>
    </xf>
    <xf numFmtId="248" fontId="69" fillId="0" borderId="0">
      <protection locked="0"/>
    </xf>
    <xf numFmtId="248" fontId="69" fillId="0" borderId="0">
      <protection locked="0"/>
    </xf>
    <xf numFmtId="248" fontId="69" fillId="0" borderId="0">
      <protection locked="0"/>
    </xf>
    <xf numFmtId="248" fontId="69" fillId="0" borderId="0">
      <protection locked="0"/>
    </xf>
    <xf numFmtId="248" fontId="69" fillId="0" borderId="0">
      <protection locked="0"/>
    </xf>
    <xf numFmtId="248" fontId="69" fillId="0" borderId="0">
      <protection locked="0"/>
    </xf>
    <xf numFmtId="248" fontId="69" fillId="0" borderId="0">
      <protection locked="0"/>
    </xf>
    <xf numFmtId="248" fontId="69" fillId="0" borderId="0">
      <protection locked="0"/>
    </xf>
    <xf numFmtId="248" fontId="69" fillId="0" borderId="0">
      <protection locked="0"/>
    </xf>
    <xf numFmtId="248" fontId="69" fillId="0" borderId="0">
      <protection locked="0"/>
    </xf>
    <xf numFmtId="248" fontId="69" fillId="0" borderId="0">
      <protection locked="0"/>
    </xf>
    <xf numFmtId="248" fontId="69" fillId="0" borderId="0">
      <protection locked="0"/>
    </xf>
    <xf numFmtId="248" fontId="69" fillId="0" borderId="0">
      <protection locked="0"/>
    </xf>
    <xf numFmtId="38" fontId="21" fillId="0" borderId="0" applyFont="0" applyFill="0" applyBorder="0" applyAlignment="0" applyProtection="0"/>
    <xf numFmtId="40" fontId="21" fillId="0" borderId="0" applyFont="0" applyFill="0" applyBorder="0" applyAlignment="0" applyProtection="0"/>
    <xf numFmtId="249" fontId="4" fillId="0" borderId="0"/>
    <xf numFmtId="250" fontId="32" fillId="0" borderId="0"/>
    <xf numFmtId="250" fontId="32" fillId="0" borderId="0"/>
    <xf numFmtId="250" fontId="32" fillId="0" borderId="0"/>
    <xf numFmtId="250" fontId="32" fillId="0" borderId="0"/>
    <xf numFmtId="250" fontId="32" fillId="0" borderId="0"/>
    <xf numFmtId="250" fontId="32" fillId="0" borderId="0"/>
    <xf numFmtId="250" fontId="32" fillId="0" borderId="0"/>
    <xf numFmtId="250" fontId="32" fillId="0" borderId="0"/>
    <xf numFmtId="250" fontId="32" fillId="0" borderId="0"/>
    <xf numFmtId="250" fontId="32" fillId="0" borderId="0"/>
    <xf numFmtId="250" fontId="32" fillId="0" borderId="0"/>
    <xf numFmtId="250" fontId="32" fillId="0" borderId="0"/>
    <xf numFmtId="250" fontId="32" fillId="0" borderId="0"/>
    <xf numFmtId="250" fontId="32" fillId="0" borderId="0"/>
    <xf numFmtId="250" fontId="32" fillId="0" borderId="0"/>
    <xf numFmtId="0" fontId="70" fillId="0" borderId="0" applyNumberFormat="0" applyAlignment="0">
      <alignment horizontal="left"/>
    </xf>
    <xf numFmtId="0" fontId="27" fillId="0" borderId="0" applyFont="0" applyFill="0" applyBorder="0" applyAlignment="0" applyProtection="0"/>
    <xf numFmtId="0" fontId="20" fillId="0" borderId="0">
      <protection locked="0"/>
    </xf>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20" fillId="0" borderId="0">
      <protection locked="0"/>
    </xf>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2" fillId="0" borderId="0">
      <protection locked="0"/>
    </xf>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20" fillId="0" borderId="0">
      <protection locked="0"/>
    </xf>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20" fillId="0" borderId="0">
      <protection locked="0"/>
    </xf>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20" fillId="0" borderId="0">
      <protection locked="0"/>
    </xf>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2" fillId="0" borderId="0">
      <protection locked="0"/>
    </xf>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0" fontId="71" fillId="0" borderId="0" applyNumberFormat="0" applyFont="0" applyFill="0" applyBorder="0" applyAlignment="0" applyProtection="0"/>
    <xf numFmtId="2" fontId="6" fillId="0" borderId="0" applyFont="0" applyFill="0" applyBorder="0" applyAlignment="0" applyProtection="0"/>
    <xf numFmtId="209" fontId="6" fillId="0" borderId="0">
      <protection locked="0"/>
    </xf>
    <xf numFmtId="209" fontId="6" fillId="0" borderId="0">
      <protection locked="0"/>
    </xf>
    <xf numFmtId="209" fontId="6" fillId="0" borderId="0">
      <protection locked="0"/>
    </xf>
    <xf numFmtId="209" fontId="6" fillId="0" borderId="0">
      <protection locked="0"/>
    </xf>
    <xf numFmtId="209" fontId="6" fillId="0" borderId="0">
      <protection locked="0"/>
    </xf>
    <xf numFmtId="209" fontId="6" fillId="0" borderId="0">
      <protection locked="0"/>
    </xf>
    <xf numFmtId="209" fontId="6" fillId="0" borderId="0">
      <protection locked="0"/>
    </xf>
    <xf numFmtId="209" fontId="6" fillId="0" borderId="0">
      <protection locked="0"/>
    </xf>
    <xf numFmtId="209" fontId="6" fillId="0" borderId="0">
      <protection locked="0"/>
    </xf>
    <xf numFmtId="209" fontId="6" fillId="0" borderId="0">
      <protection locked="0"/>
    </xf>
    <xf numFmtId="209" fontId="6" fillId="0" borderId="0">
      <protection locked="0"/>
    </xf>
    <xf numFmtId="209" fontId="6" fillId="0" borderId="0">
      <protection locked="0"/>
    </xf>
    <xf numFmtId="209" fontId="6" fillId="0" borderId="0">
      <protection locked="0"/>
    </xf>
    <xf numFmtId="209" fontId="6" fillId="0" borderId="0">
      <protection locked="0"/>
    </xf>
    <xf numFmtId="209" fontId="6" fillId="0" borderId="0">
      <protection locked="0"/>
    </xf>
    <xf numFmtId="0" fontId="9" fillId="0" borderId="0"/>
    <xf numFmtId="38" fontId="10" fillId="3" borderId="0" applyNumberFormat="0" applyBorder="0" applyAlignment="0" applyProtection="0"/>
    <xf numFmtId="38" fontId="10" fillId="3" borderId="0" applyNumberFormat="0" applyBorder="0" applyAlignment="0" applyProtection="0"/>
    <xf numFmtId="38" fontId="10" fillId="3" borderId="0" applyNumberFormat="0" applyBorder="0" applyAlignment="0" applyProtection="0"/>
    <xf numFmtId="38" fontId="10" fillId="3" borderId="0" applyNumberFormat="0" applyBorder="0" applyAlignment="0" applyProtection="0"/>
    <xf numFmtId="38" fontId="10" fillId="3" borderId="0" applyNumberFormat="0" applyBorder="0" applyAlignment="0" applyProtection="0"/>
    <xf numFmtId="38" fontId="10" fillId="3" borderId="0" applyNumberFormat="0" applyBorder="0" applyAlignment="0" applyProtection="0"/>
    <xf numFmtId="38" fontId="10" fillId="3" borderId="0" applyNumberFormat="0" applyBorder="0" applyAlignment="0" applyProtection="0"/>
    <xf numFmtId="38" fontId="10" fillId="3" borderId="0" applyNumberFormat="0" applyBorder="0" applyAlignment="0" applyProtection="0"/>
    <xf numFmtId="38" fontId="10" fillId="3" borderId="0" applyNumberFormat="0" applyBorder="0" applyAlignment="0" applyProtection="0"/>
    <xf numFmtId="38" fontId="10" fillId="3" borderId="0" applyNumberFormat="0" applyBorder="0" applyAlignment="0" applyProtection="0"/>
    <xf numFmtId="38" fontId="10" fillId="3" borderId="0" applyNumberFormat="0" applyBorder="0" applyAlignment="0" applyProtection="0"/>
    <xf numFmtId="38" fontId="10" fillId="3" borderId="0" applyNumberFormat="0" applyBorder="0" applyAlignment="0" applyProtection="0"/>
    <xf numFmtId="38" fontId="10" fillId="3" borderId="0" applyNumberFormat="0" applyBorder="0" applyAlignment="0" applyProtection="0"/>
    <xf numFmtId="38" fontId="10" fillId="3" borderId="0" applyNumberFormat="0" applyBorder="0" applyAlignment="0" applyProtection="0"/>
    <xf numFmtId="38" fontId="10" fillId="3" borderId="0" applyNumberFormat="0" applyBorder="0" applyAlignment="0" applyProtection="0"/>
    <xf numFmtId="38" fontId="10" fillId="3" borderId="0" applyNumberFormat="0" applyBorder="0" applyAlignment="0" applyProtection="0"/>
    <xf numFmtId="0" fontId="73" fillId="0" borderId="0" applyAlignment="0">
      <alignment horizontal="right"/>
    </xf>
    <xf numFmtId="0" fontId="51" fillId="0" borderId="0"/>
    <xf numFmtId="0" fontId="74" fillId="0" borderId="0"/>
    <xf numFmtId="0" fontId="75" fillId="0" borderId="0">
      <alignment horizontal="left"/>
    </xf>
    <xf numFmtId="0" fontId="76" fillId="0" borderId="10" applyNumberFormat="0" applyAlignment="0" applyProtection="0">
      <alignment horizontal="left" vertical="center"/>
    </xf>
    <xf numFmtId="0" fontId="76" fillId="0" borderId="11">
      <alignment horizontal="left" vertical="center"/>
    </xf>
    <xf numFmtId="0" fontId="77" fillId="0" borderId="0" applyNumberFormat="0" applyFill="0" applyBorder="0" applyAlignment="0" applyProtection="0"/>
    <xf numFmtId="0" fontId="37" fillId="0" borderId="0">
      <protection locked="0"/>
    </xf>
    <xf numFmtId="0" fontId="37" fillId="0" borderId="0">
      <protection locked="0"/>
    </xf>
    <xf numFmtId="0" fontId="37" fillId="0" borderId="0">
      <protection locked="0"/>
    </xf>
    <xf numFmtId="0" fontId="37" fillId="0" borderId="0">
      <protection locked="0"/>
    </xf>
    <xf numFmtId="0" fontId="37" fillId="0" borderId="0">
      <protection locked="0"/>
    </xf>
    <xf numFmtId="0" fontId="37" fillId="0" borderId="0">
      <protection locked="0"/>
    </xf>
    <xf numFmtId="0" fontId="37" fillId="0" borderId="0">
      <protection locked="0"/>
    </xf>
    <xf numFmtId="0" fontId="37" fillId="0" borderId="0">
      <protection locked="0"/>
    </xf>
    <xf numFmtId="0" fontId="37" fillId="0" borderId="0">
      <protection locked="0"/>
    </xf>
    <xf numFmtId="0" fontId="37" fillId="0" borderId="0">
      <protection locked="0"/>
    </xf>
    <xf numFmtId="0" fontId="37" fillId="0" borderId="0">
      <protection locked="0"/>
    </xf>
    <xf numFmtId="0" fontId="37" fillId="0" borderId="0">
      <protection locked="0"/>
    </xf>
    <xf numFmtId="0" fontId="37" fillId="0" borderId="0">
      <protection locked="0"/>
    </xf>
    <xf numFmtId="0" fontId="37" fillId="0" borderId="0">
      <protection locked="0"/>
    </xf>
    <xf numFmtId="0" fontId="37" fillId="0" borderId="0">
      <protection locked="0"/>
    </xf>
    <xf numFmtId="0" fontId="76" fillId="0" borderId="0" applyNumberFormat="0" applyFill="0" applyBorder="0" applyAlignment="0" applyProtection="0"/>
    <xf numFmtId="0" fontId="37" fillId="0" borderId="0">
      <protection locked="0"/>
    </xf>
    <xf numFmtId="0" fontId="37" fillId="0" borderId="0">
      <protection locked="0"/>
    </xf>
    <xf numFmtId="0" fontId="37" fillId="0" borderId="0">
      <protection locked="0"/>
    </xf>
    <xf numFmtId="0" fontId="37" fillId="0" borderId="0">
      <protection locked="0"/>
    </xf>
    <xf numFmtId="0" fontId="37" fillId="0" borderId="0">
      <protection locked="0"/>
    </xf>
    <xf numFmtId="0" fontId="37" fillId="0" borderId="0">
      <protection locked="0"/>
    </xf>
    <xf numFmtId="0" fontId="37" fillId="0" borderId="0">
      <protection locked="0"/>
    </xf>
    <xf numFmtId="0" fontId="37" fillId="0" borderId="0">
      <protection locked="0"/>
    </xf>
    <xf numFmtId="0" fontId="37" fillId="0" borderId="0">
      <protection locked="0"/>
    </xf>
    <xf numFmtId="0" fontId="37" fillId="0" borderId="0">
      <protection locked="0"/>
    </xf>
    <xf numFmtId="0" fontId="37" fillId="0" borderId="0">
      <protection locked="0"/>
    </xf>
    <xf numFmtId="0" fontId="37" fillId="0" borderId="0">
      <protection locked="0"/>
    </xf>
    <xf numFmtId="0" fontId="37" fillId="0" borderId="0">
      <protection locked="0"/>
    </xf>
    <xf numFmtId="0" fontId="37" fillId="0" borderId="0">
      <protection locked="0"/>
    </xf>
    <xf numFmtId="0" fontId="37" fillId="0" borderId="0">
      <protection locked="0"/>
    </xf>
    <xf numFmtId="203" fontId="37" fillId="0" borderId="0">
      <protection locked="0"/>
    </xf>
    <xf numFmtId="251" fontId="18" fillId="0" borderId="0">
      <protection locked="0"/>
    </xf>
    <xf numFmtId="251" fontId="18" fillId="0" borderId="0">
      <protection locked="0"/>
    </xf>
    <xf numFmtId="251" fontId="18" fillId="0" borderId="0">
      <protection locked="0"/>
    </xf>
    <xf numFmtId="251" fontId="18" fillId="0" borderId="0">
      <protection locked="0"/>
    </xf>
    <xf numFmtId="251" fontId="18" fillId="0" borderId="0">
      <protection locked="0"/>
    </xf>
    <xf numFmtId="251" fontId="18" fillId="0" borderId="0">
      <protection locked="0"/>
    </xf>
    <xf numFmtId="251" fontId="18" fillId="0" borderId="0">
      <protection locked="0"/>
    </xf>
    <xf numFmtId="251" fontId="18" fillId="0" borderId="0">
      <protection locked="0"/>
    </xf>
    <xf numFmtId="251" fontId="18" fillId="0" borderId="0">
      <protection locked="0"/>
    </xf>
    <xf numFmtId="251" fontId="18" fillId="0" borderId="0">
      <protection locked="0"/>
    </xf>
    <xf numFmtId="251" fontId="18" fillId="0" borderId="0">
      <protection locked="0"/>
    </xf>
    <xf numFmtId="251" fontId="18" fillId="0" borderId="0">
      <protection locked="0"/>
    </xf>
    <xf numFmtId="251" fontId="18" fillId="0" borderId="0">
      <protection locked="0"/>
    </xf>
    <xf numFmtId="251" fontId="18" fillId="0" borderId="0">
      <protection locked="0"/>
    </xf>
    <xf numFmtId="251" fontId="18" fillId="0" borderId="0">
      <protection locked="0"/>
    </xf>
    <xf numFmtId="203" fontId="37" fillId="0" borderId="0">
      <protection locked="0"/>
    </xf>
    <xf numFmtId="251" fontId="18" fillId="0" borderId="0">
      <protection locked="0"/>
    </xf>
    <xf numFmtId="251" fontId="18" fillId="0" borderId="0">
      <protection locked="0"/>
    </xf>
    <xf numFmtId="251" fontId="18" fillId="0" borderId="0">
      <protection locked="0"/>
    </xf>
    <xf numFmtId="251" fontId="18" fillId="0" borderId="0">
      <protection locked="0"/>
    </xf>
    <xf numFmtId="251" fontId="18" fillId="0" borderId="0">
      <protection locked="0"/>
    </xf>
    <xf numFmtId="251" fontId="18" fillId="0" borderId="0">
      <protection locked="0"/>
    </xf>
    <xf numFmtId="251" fontId="18" fillId="0" borderId="0">
      <protection locked="0"/>
    </xf>
    <xf numFmtId="251" fontId="18" fillId="0" borderId="0">
      <protection locked="0"/>
    </xf>
    <xf numFmtId="251" fontId="18" fillId="0" borderId="0">
      <protection locked="0"/>
    </xf>
    <xf numFmtId="251" fontId="18" fillId="0" borderId="0">
      <protection locked="0"/>
    </xf>
    <xf numFmtId="251" fontId="18" fillId="0" borderId="0">
      <protection locked="0"/>
    </xf>
    <xf numFmtId="251" fontId="18" fillId="0" borderId="0">
      <protection locked="0"/>
    </xf>
    <xf numFmtId="251" fontId="18" fillId="0" borderId="0">
      <protection locked="0"/>
    </xf>
    <xf numFmtId="251" fontId="18" fillId="0" borderId="0">
      <protection locked="0"/>
    </xf>
    <xf numFmtId="251" fontId="18" fillId="0" borderId="0">
      <protection locked="0"/>
    </xf>
    <xf numFmtId="0" fontId="78" fillId="0" borderId="0" applyNumberFormat="0" applyFill="0" applyBorder="0" applyAlignment="0" applyProtection="0"/>
    <xf numFmtId="0" fontId="79" fillId="0" borderId="12" applyNumberFormat="0" applyFill="0" applyAlignment="0" applyProtection="0"/>
    <xf numFmtId="0" fontId="80" fillId="0" borderId="0" applyNumberFormat="0" applyFill="0" applyBorder="0" applyAlignment="0" applyProtection="0"/>
    <xf numFmtId="10" fontId="10" fillId="3" borderId="3" applyNumberFormat="0" applyBorder="0" applyAlignment="0" applyProtection="0"/>
    <xf numFmtId="10" fontId="10" fillId="3" borderId="3" applyNumberFormat="0" applyBorder="0" applyAlignment="0" applyProtection="0"/>
    <xf numFmtId="10" fontId="10" fillId="3" borderId="3" applyNumberFormat="0" applyBorder="0" applyAlignment="0" applyProtection="0"/>
    <xf numFmtId="10" fontId="10" fillId="3" borderId="3" applyNumberFormat="0" applyBorder="0" applyAlignment="0" applyProtection="0"/>
    <xf numFmtId="10" fontId="10" fillId="3" borderId="3" applyNumberFormat="0" applyBorder="0" applyAlignment="0" applyProtection="0"/>
    <xf numFmtId="10" fontId="10" fillId="3" borderId="3" applyNumberFormat="0" applyBorder="0" applyAlignment="0" applyProtection="0"/>
    <xf numFmtId="10" fontId="10" fillId="3" borderId="3" applyNumberFormat="0" applyBorder="0" applyAlignment="0" applyProtection="0"/>
    <xf numFmtId="10" fontId="10" fillId="3" borderId="3" applyNumberFormat="0" applyBorder="0" applyAlignment="0" applyProtection="0"/>
    <xf numFmtId="10" fontId="10" fillId="3" borderId="3" applyNumberFormat="0" applyBorder="0" applyAlignment="0" applyProtection="0"/>
    <xf numFmtId="10" fontId="10" fillId="3" borderId="3" applyNumberFormat="0" applyBorder="0" applyAlignment="0" applyProtection="0"/>
    <xf numFmtId="10" fontId="10" fillId="3" borderId="3" applyNumberFormat="0" applyBorder="0" applyAlignment="0" applyProtection="0"/>
    <xf numFmtId="10" fontId="10" fillId="3" borderId="3" applyNumberFormat="0" applyBorder="0" applyAlignment="0" applyProtection="0"/>
    <xf numFmtId="10" fontId="10" fillId="3" borderId="3" applyNumberFormat="0" applyBorder="0" applyAlignment="0" applyProtection="0"/>
    <xf numFmtId="10" fontId="10" fillId="3" borderId="3" applyNumberFormat="0" applyBorder="0" applyAlignment="0" applyProtection="0"/>
    <xf numFmtId="10" fontId="10" fillId="3" borderId="3" applyNumberFormat="0" applyBorder="0" applyAlignment="0" applyProtection="0"/>
    <xf numFmtId="10" fontId="10" fillId="3" borderId="3" applyNumberFormat="0" applyBorder="0" applyAlignment="0" applyProtection="0"/>
    <xf numFmtId="252" fontId="81" fillId="0" borderId="0">
      <alignment horizontal="left"/>
    </xf>
    <xf numFmtId="210" fontId="6" fillId="0" borderId="0" applyFont="0" applyFill="0" applyBorder="0" applyAlignment="0" applyProtection="0"/>
    <xf numFmtId="237" fontId="6" fillId="0" borderId="0" applyFont="0" applyFill="0" applyBorder="0" applyAlignment="0" applyProtection="0"/>
    <xf numFmtId="0" fontId="82" fillId="0" borderId="13"/>
    <xf numFmtId="0" fontId="6" fillId="0" borderId="0" applyFont="0" applyFill="0" applyBorder="0" applyAlignment="0" applyProtection="0"/>
    <xf numFmtId="0" fontId="6" fillId="0" borderId="0" applyFont="0" applyFill="0" applyBorder="0" applyAlignment="0" applyProtection="0"/>
    <xf numFmtId="37" fontId="83" fillId="0" borderId="0"/>
    <xf numFmtId="253" fontId="28" fillId="0" borderId="0"/>
    <xf numFmtId="254" fontId="84" fillId="0" borderId="0"/>
    <xf numFmtId="254" fontId="84" fillId="0" borderId="0"/>
    <xf numFmtId="254" fontId="84" fillId="0" borderId="0"/>
    <xf numFmtId="254" fontId="84" fillId="0" borderId="0"/>
    <xf numFmtId="254" fontId="84" fillId="0" borderId="0"/>
    <xf numFmtId="254" fontId="84" fillId="0" borderId="0"/>
    <xf numFmtId="254" fontId="84" fillId="0" borderId="0"/>
    <xf numFmtId="254" fontId="84" fillId="0" borderId="0"/>
    <xf numFmtId="254" fontId="84" fillId="0" borderId="0"/>
    <xf numFmtId="254" fontId="84" fillId="0" borderId="0"/>
    <xf numFmtId="254" fontId="84" fillId="0" borderId="0"/>
    <xf numFmtId="254" fontId="84" fillId="0" borderId="0"/>
    <xf numFmtId="254" fontId="84" fillId="0" borderId="0"/>
    <xf numFmtId="254" fontId="84" fillId="0" borderId="0"/>
    <xf numFmtId="254" fontId="84"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9" fillId="0" borderId="0"/>
    <xf numFmtId="0" fontId="6" fillId="0" borderId="0" applyFont="0" applyFill="0" applyBorder="0" applyAlignment="0" applyProtection="0"/>
    <xf numFmtId="0" fontId="6" fillId="0" borderId="0" applyFont="0" applyFill="0" applyBorder="0" applyAlignment="0" applyProtection="0"/>
    <xf numFmtId="255" fontId="20" fillId="0" borderId="0">
      <protection locked="0"/>
    </xf>
    <xf numFmtId="10" fontId="6" fillId="0" borderId="0" applyFont="0" applyFill="0" applyBorder="0" applyAlignment="0" applyProtection="0"/>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0" fontId="9" fillId="0" borderId="0">
      <protection locked="0"/>
    </xf>
    <xf numFmtId="30" fontId="86" fillId="0" borderId="0" applyNumberFormat="0" applyFill="0" applyBorder="0" applyAlignment="0" applyProtection="0">
      <alignment horizontal="left"/>
    </xf>
    <xf numFmtId="256" fontId="85" fillId="0" borderId="0"/>
    <xf numFmtId="0" fontId="82" fillId="0" borderId="0"/>
    <xf numFmtId="40" fontId="87" fillId="0" borderId="0" applyBorder="0">
      <alignment horizontal="right"/>
    </xf>
    <xf numFmtId="257" fontId="88" fillId="0" borderId="0">
      <alignment horizontal="center"/>
    </xf>
    <xf numFmtId="0" fontId="6" fillId="0" borderId="0"/>
    <xf numFmtId="0" fontId="6" fillId="0" borderId="0"/>
    <xf numFmtId="49" fontId="89" fillId="0" borderId="0" applyFill="0" applyBorder="0" applyProtection="0">
      <alignment horizontal="centerContinuous" vertical="center"/>
    </xf>
    <xf numFmtId="0" fontId="90" fillId="0" borderId="0" applyFill="0" applyBorder="0" applyProtection="0">
      <alignment horizontal="centerContinuous" vertical="center"/>
    </xf>
    <xf numFmtId="0" fontId="18" fillId="3" borderId="0" applyFill="0" applyBorder="0" applyProtection="0">
      <alignment horizontal="center" vertical="center"/>
    </xf>
    <xf numFmtId="0" fontId="91" fillId="4" borderId="0">
      <alignment horizontal="centerContinuous"/>
    </xf>
    <xf numFmtId="0" fontId="91" fillId="4" borderId="0">
      <alignment horizontal="centerContinuous"/>
    </xf>
    <xf numFmtId="0" fontId="91" fillId="4" borderId="0">
      <alignment horizontal="centerContinuous"/>
    </xf>
    <xf numFmtId="0" fontId="91" fillId="4" borderId="0">
      <alignment horizontal="centerContinuous"/>
    </xf>
    <xf numFmtId="0" fontId="91" fillId="4" borderId="0">
      <alignment horizontal="centerContinuous"/>
    </xf>
    <xf numFmtId="0" fontId="91" fillId="4" borderId="0">
      <alignment horizontal="centerContinuous"/>
    </xf>
    <xf numFmtId="0" fontId="91" fillId="4" borderId="0">
      <alignment horizontal="centerContinuous"/>
    </xf>
    <xf numFmtId="0" fontId="91" fillId="4" borderId="0">
      <alignment horizontal="centerContinuous"/>
    </xf>
    <xf numFmtId="0" fontId="91" fillId="4" borderId="0">
      <alignment horizontal="centerContinuous"/>
    </xf>
    <xf numFmtId="0" fontId="91" fillId="4" borderId="0">
      <alignment horizontal="centerContinuous"/>
    </xf>
    <xf numFmtId="0" fontId="91" fillId="4" borderId="0">
      <alignment horizontal="centerContinuous"/>
    </xf>
    <xf numFmtId="0" fontId="91" fillId="4" borderId="0">
      <alignment horizontal="centerContinuous"/>
    </xf>
    <xf numFmtId="0" fontId="91" fillId="4" borderId="0">
      <alignment horizontal="centerContinuous"/>
    </xf>
    <xf numFmtId="0" fontId="91" fillId="4" borderId="0">
      <alignment horizontal="centerContinuous"/>
    </xf>
    <xf numFmtId="0" fontId="91" fillId="4" borderId="0">
      <alignment horizontal="centerContinuous"/>
    </xf>
    <xf numFmtId="0" fontId="6" fillId="0" borderId="14" applyNumberFormat="0" applyFont="0" applyFill="0" applyAlignment="0" applyProtection="0"/>
    <xf numFmtId="251" fontId="18" fillId="0" borderId="15">
      <protection locked="0"/>
    </xf>
    <xf numFmtId="251" fontId="18" fillId="0" borderId="15">
      <protection locked="0"/>
    </xf>
    <xf numFmtId="251" fontId="18" fillId="0" borderId="15">
      <protection locked="0"/>
    </xf>
    <xf numFmtId="251" fontId="18" fillId="0" borderId="15">
      <protection locked="0"/>
    </xf>
    <xf numFmtId="251" fontId="18" fillId="0" borderId="15">
      <protection locked="0"/>
    </xf>
    <xf numFmtId="251" fontId="18" fillId="0" borderId="15">
      <protection locked="0"/>
    </xf>
    <xf numFmtId="251" fontId="18" fillId="0" borderId="15">
      <protection locked="0"/>
    </xf>
    <xf numFmtId="251" fontId="18" fillId="0" borderId="15">
      <protection locked="0"/>
    </xf>
    <xf numFmtId="251" fontId="18" fillId="0" borderId="15">
      <protection locked="0"/>
    </xf>
    <xf numFmtId="251" fontId="18" fillId="0" borderId="15">
      <protection locked="0"/>
    </xf>
    <xf numFmtId="251" fontId="18" fillId="0" borderId="15">
      <protection locked="0"/>
    </xf>
    <xf numFmtId="251" fontId="18" fillId="0" borderId="15">
      <protection locked="0"/>
    </xf>
    <xf numFmtId="251" fontId="18" fillId="0" borderId="15">
      <protection locked="0"/>
    </xf>
    <xf numFmtId="251" fontId="18" fillId="0" borderId="15">
      <protection locked="0"/>
    </xf>
    <xf numFmtId="251" fontId="18" fillId="0" borderId="15">
      <protection locked="0"/>
    </xf>
    <xf numFmtId="0" fontId="92" fillId="0" borderId="16">
      <alignment horizontal="left"/>
    </xf>
    <xf numFmtId="37" fontId="10" fillId="5" borderId="0" applyNumberFormat="0" applyBorder="0" applyAlignment="0" applyProtection="0"/>
    <xf numFmtId="37" fontId="10" fillId="0" borderId="0"/>
    <xf numFmtId="3" fontId="93" fillId="0" borderId="12" applyProtection="0"/>
    <xf numFmtId="258" fontId="21" fillId="0" borderId="0" applyFont="0" applyFill="0" applyBorder="0" applyAlignment="0" applyProtection="0"/>
    <xf numFmtId="259" fontId="21" fillId="0" borderId="0" applyFont="0" applyFill="0" applyBorder="0" applyAlignment="0" applyProtection="0"/>
    <xf numFmtId="0" fontId="94" fillId="0" borderId="0" applyNumberFormat="0" applyFill="0" applyBorder="0" applyAlignment="0" applyProtection="0">
      <alignment vertical="top"/>
      <protection locked="0"/>
    </xf>
    <xf numFmtId="2" fontId="35" fillId="0" borderId="0" applyFont="0" applyFill="0" applyBorder="0" applyAlignment="0" applyProtection="0"/>
    <xf numFmtId="214" fontId="9" fillId="0" borderId="0">
      <protection locked="0"/>
    </xf>
    <xf numFmtId="214" fontId="9" fillId="0" borderId="0">
      <protection locked="0"/>
    </xf>
    <xf numFmtId="214" fontId="9" fillId="0" borderId="0">
      <protection locked="0"/>
    </xf>
    <xf numFmtId="214" fontId="9" fillId="0" borderId="0">
      <protection locked="0"/>
    </xf>
    <xf numFmtId="214" fontId="9" fillId="0" borderId="0">
      <protection locked="0"/>
    </xf>
    <xf numFmtId="214" fontId="9" fillId="0" borderId="0">
      <protection locked="0"/>
    </xf>
    <xf numFmtId="214" fontId="9" fillId="0" borderId="0">
      <protection locked="0"/>
    </xf>
    <xf numFmtId="214" fontId="9" fillId="0" borderId="0">
      <protection locked="0"/>
    </xf>
    <xf numFmtId="214" fontId="9" fillId="0" borderId="0">
      <protection locked="0"/>
    </xf>
    <xf numFmtId="214" fontId="9" fillId="0" borderId="0">
      <protection locked="0"/>
    </xf>
    <xf numFmtId="214" fontId="9" fillId="0" borderId="0">
      <protection locked="0"/>
    </xf>
    <xf numFmtId="214" fontId="9" fillId="0" borderId="0">
      <protection locked="0"/>
    </xf>
    <xf numFmtId="214" fontId="9" fillId="0" borderId="0">
      <protection locked="0"/>
    </xf>
    <xf numFmtId="214" fontId="9" fillId="0" borderId="0">
      <protection locked="0"/>
    </xf>
    <xf numFmtId="214" fontId="9" fillId="0" borderId="0">
      <protection locked="0"/>
    </xf>
    <xf numFmtId="0" fontId="36" fillId="0" borderId="0" applyNumberFormat="0" applyFill="0" applyBorder="0" applyAlignment="0" applyProtection="0"/>
    <xf numFmtId="0" fontId="37" fillId="0" borderId="0">
      <protection locked="0"/>
    </xf>
    <xf numFmtId="0" fontId="37" fillId="0" borderId="0">
      <protection locked="0"/>
    </xf>
    <xf numFmtId="0" fontId="37" fillId="0" borderId="0">
      <protection locked="0"/>
    </xf>
    <xf numFmtId="0" fontId="37" fillId="0" borderId="0">
      <protection locked="0"/>
    </xf>
    <xf numFmtId="0" fontId="37" fillId="0" borderId="0">
      <protection locked="0"/>
    </xf>
    <xf numFmtId="0" fontId="37" fillId="0" borderId="0">
      <protection locked="0"/>
    </xf>
    <xf numFmtId="0" fontId="37" fillId="0" borderId="0">
      <protection locked="0"/>
    </xf>
    <xf numFmtId="0" fontId="37" fillId="0" borderId="0">
      <protection locked="0"/>
    </xf>
    <xf numFmtId="0" fontId="37" fillId="0" borderId="0">
      <protection locked="0"/>
    </xf>
    <xf numFmtId="0" fontId="37" fillId="0" borderId="0">
      <protection locked="0"/>
    </xf>
    <xf numFmtId="0" fontId="37" fillId="0" borderId="0">
      <protection locked="0"/>
    </xf>
    <xf numFmtId="0" fontId="37" fillId="0" borderId="0">
      <protection locked="0"/>
    </xf>
    <xf numFmtId="0" fontId="37" fillId="0" borderId="0">
      <protection locked="0"/>
    </xf>
    <xf numFmtId="0" fontId="37" fillId="0" borderId="0">
      <protection locked="0"/>
    </xf>
    <xf numFmtId="0" fontId="37" fillId="0" borderId="0">
      <protection locked="0"/>
    </xf>
    <xf numFmtId="0" fontId="38" fillId="0" borderId="0" applyNumberFormat="0" applyFill="0" applyBorder="0" applyAlignment="0" applyProtection="0"/>
    <xf numFmtId="0" fontId="37" fillId="0" borderId="0">
      <protection locked="0"/>
    </xf>
    <xf numFmtId="0" fontId="37" fillId="0" borderId="0">
      <protection locked="0"/>
    </xf>
    <xf numFmtId="0" fontId="37" fillId="0" borderId="0">
      <protection locked="0"/>
    </xf>
    <xf numFmtId="0" fontId="37" fillId="0" borderId="0">
      <protection locked="0"/>
    </xf>
    <xf numFmtId="0" fontId="37" fillId="0" borderId="0">
      <protection locked="0"/>
    </xf>
    <xf numFmtId="0" fontId="37" fillId="0" borderId="0">
      <protection locked="0"/>
    </xf>
    <xf numFmtId="0" fontId="37" fillId="0" borderId="0">
      <protection locked="0"/>
    </xf>
    <xf numFmtId="0" fontId="37" fillId="0" borderId="0">
      <protection locked="0"/>
    </xf>
    <xf numFmtId="0" fontId="37" fillId="0" borderId="0">
      <protection locked="0"/>
    </xf>
    <xf numFmtId="0" fontId="37" fillId="0" borderId="0">
      <protection locked="0"/>
    </xf>
    <xf numFmtId="0" fontId="37" fillId="0" borderId="0">
      <protection locked="0"/>
    </xf>
    <xf numFmtId="0" fontId="37" fillId="0" borderId="0">
      <protection locked="0"/>
    </xf>
    <xf numFmtId="0" fontId="37" fillId="0" borderId="0">
      <protection locked="0"/>
    </xf>
    <xf numFmtId="0" fontId="37" fillId="0" borderId="0">
      <protection locked="0"/>
    </xf>
    <xf numFmtId="0" fontId="37" fillId="0" borderId="0">
      <protection locked="0"/>
    </xf>
    <xf numFmtId="0" fontId="39" fillId="0" borderId="0"/>
    <xf numFmtId="215" fontId="4" fillId="0" borderId="0"/>
    <xf numFmtId="215" fontId="4" fillId="0" borderId="0"/>
    <xf numFmtId="215" fontId="4" fillId="0" borderId="0"/>
    <xf numFmtId="215" fontId="4" fillId="0" borderId="0"/>
    <xf numFmtId="215" fontId="4" fillId="0" borderId="0"/>
    <xf numFmtId="215" fontId="4" fillId="0" borderId="0"/>
    <xf numFmtId="215" fontId="4" fillId="0" borderId="0"/>
    <xf numFmtId="215" fontId="4" fillId="0" borderId="0"/>
    <xf numFmtId="215" fontId="4" fillId="0" borderId="0"/>
    <xf numFmtId="215" fontId="4" fillId="0" borderId="0"/>
    <xf numFmtId="215" fontId="4" fillId="0" borderId="0"/>
    <xf numFmtId="0" fontId="4" fillId="0" borderId="3">
      <alignment horizontal="right" vertical="center" shrinkToFit="1"/>
    </xf>
    <xf numFmtId="0" fontId="19" fillId="0" borderId="0" applyFont="0" applyBorder="0" applyAlignment="0">
      <alignment horizontal="left" vertical="center"/>
    </xf>
    <xf numFmtId="0" fontId="35" fillId="0" borderId="0" applyFont="0" applyFill="0" applyBorder="0" applyAlignment="0" applyProtection="0"/>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3" fontId="21" fillId="0" borderId="17">
      <alignment horizontal="center"/>
    </xf>
    <xf numFmtId="0" fontId="9" fillId="6" borderId="0">
      <alignment horizontal="left"/>
    </xf>
    <xf numFmtId="0" fontId="35" fillId="0" borderId="0" applyFont="0" applyFill="0" applyBorder="0" applyAlignment="0" applyProtection="0"/>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8" fillId="0" borderId="0" applyNumberFormat="0" applyFill="0" applyBorder="0" applyAlignment="0" applyProtection="0">
      <alignment vertical="top"/>
      <protection locked="0"/>
    </xf>
    <xf numFmtId="0" fontId="6" fillId="0" borderId="0" applyFont="0" applyFill="0" applyBorder="0" applyAlignment="0" applyProtection="0"/>
    <xf numFmtId="0" fontId="6" fillId="0" borderId="0" applyFont="0" applyFill="0" applyBorder="0" applyAlignment="0" applyProtection="0"/>
    <xf numFmtId="210" fontId="28" fillId="0" borderId="18">
      <alignment vertical="center"/>
    </xf>
    <xf numFmtId="0" fontId="6" fillId="0" borderId="0" applyFont="0" applyFill="0" applyBorder="0" applyAlignment="0" applyProtection="0"/>
    <xf numFmtId="0" fontId="6" fillId="0" borderId="0" applyFont="0" applyFill="0" applyBorder="0" applyAlignment="0" applyProtection="0"/>
    <xf numFmtId="0" fontId="40" fillId="0" borderId="0" applyNumberFormat="0" applyFont="0" applyFill="0" applyBorder="0" applyProtection="0">
      <alignment horizontal="distributed" vertical="center" justifyLastLine="1"/>
    </xf>
    <xf numFmtId="41" fontId="40" fillId="0" borderId="3" applyNumberFormat="0" applyFont="0" applyFill="0" applyBorder="0" applyProtection="0">
      <alignment horizontal="distributed"/>
    </xf>
    <xf numFmtId="41" fontId="40" fillId="0" borderId="3" applyNumberFormat="0" applyFont="0" applyFill="0" applyBorder="0" applyProtection="0">
      <alignment horizontal="distributed"/>
    </xf>
    <xf numFmtId="41" fontId="40" fillId="0" borderId="3" applyNumberFormat="0" applyFont="0" applyFill="0" applyBorder="0" applyProtection="0">
      <alignment horizontal="distributed"/>
    </xf>
    <xf numFmtId="41" fontId="40" fillId="0" borderId="3" applyNumberFormat="0" applyFont="0" applyFill="0" applyBorder="0" applyProtection="0">
      <alignment horizontal="distributed"/>
    </xf>
    <xf numFmtId="41" fontId="40" fillId="0" borderId="3" applyNumberFormat="0" applyFont="0" applyFill="0" applyBorder="0" applyProtection="0">
      <alignment horizontal="distributed"/>
    </xf>
    <xf numFmtId="41" fontId="40" fillId="0" borderId="3" applyNumberFormat="0" applyFont="0" applyFill="0" applyBorder="0" applyProtection="0">
      <alignment horizontal="distributed"/>
    </xf>
    <xf numFmtId="41" fontId="40" fillId="0" borderId="3" applyNumberFormat="0" applyFont="0" applyFill="0" applyBorder="0" applyProtection="0">
      <alignment horizontal="distributed"/>
    </xf>
    <xf numFmtId="41" fontId="40" fillId="0" borderId="3" applyNumberFormat="0" applyFont="0" applyFill="0" applyBorder="0" applyProtection="0">
      <alignment horizontal="distributed"/>
    </xf>
    <xf numFmtId="41" fontId="40" fillId="0" borderId="3" applyNumberFormat="0" applyFont="0" applyFill="0" applyBorder="0" applyProtection="0">
      <alignment horizontal="distributed"/>
    </xf>
    <xf numFmtId="41" fontId="40" fillId="0" borderId="3" applyNumberFormat="0" applyFont="0" applyFill="0" applyBorder="0" applyProtection="0">
      <alignment horizontal="distributed"/>
    </xf>
    <xf numFmtId="41" fontId="40" fillId="0" borderId="3" applyNumberFormat="0" applyFont="0" applyFill="0" applyBorder="0" applyProtection="0">
      <alignment horizontal="distributed"/>
    </xf>
    <xf numFmtId="41" fontId="40" fillId="0" borderId="3" applyNumberFormat="0" applyFont="0" applyFill="0" applyBorder="0" applyProtection="0">
      <alignment horizontal="distributed"/>
    </xf>
    <xf numFmtId="41" fontId="40" fillId="0" borderId="3" applyNumberFormat="0" applyFont="0" applyFill="0" applyBorder="0" applyProtection="0">
      <alignment horizontal="distributed"/>
    </xf>
    <xf numFmtId="41" fontId="40" fillId="0" borderId="3" applyNumberFormat="0" applyFont="0" applyFill="0" applyBorder="0" applyProtection="0">
      <alignment horizontal="distributed"/>
    </xf>
    <xf numFmtId="41" fontId="40" fillId="0" borderId="3" applyNumberFormat="0" applyFont="0" applyFill="0" applyBorder="0" applyProtection="0">
      <alignment horizontal="distributed"/>
    </xf>
    <xf numFmtId="9" fontId="4" fillId="0" borderId="0" applyFont="0" applyFill="0" applyBorder="0" applyAlignment="0" applyProtection="0">
      <alignment vertical="center"/>
    </xf>
    <xf numFmtId="216" fontId="9" fillId="0" borderId="0" applyFont="0" applyFill="0" applyBorder="0" applyProtection="0">
      <alignment horizontal="center" vertical="center"/>
    </xf>
    <xf numFmtId="217" fontId="9" fillId="0" borderId="0" applyFont="0" applyFill="0" applyBorder="0" applyProtection="0">
      <alignment horizontal="center" vertical="center"/>
    </xf>
    <xf numFmtId="9" fontId="27" fillId="3" borderId="0" applyFill="0" applyBorder="0" applyProtection="0">
      <alignment horizontal="right"/>
    </xf>
    <xf numFmtId="10" fontId="27" fillId="0" borderId="0" applyFill="0" applyBorder="0" applyProtection="0">
      <alignment horizontal="right"/>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4" fillId="0" borderId="0" applyFont="0" applyFill="0" applyBorder="0" applyAlignment="0" applyProtection="0">
      <alignment vertical="center"/>
    </xf>
    <xf numFmtId="9" fontId="41"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41" fillId="0" borderId="0" applyFont="0" applyFill="0" applyBorder="0" applyAlignment="0" applyProtection="0">
      <alignment vertical="center"/>
    </xf>
    <xf numFmtId="218" fontId="4" fillId="0" borderId="0" applyFont="0" applyFill="0" applyBorder="0" applyAlignment="0" applyProtection="0"/>
    <xf numFmtId="186" fontId="4" fillId="0" borderId="0" applyFont="0" applyFill="0" applyBorder="0" applyAlignment="0" applyProtection="0"/>
    <xf numFmtId="186" fontId="4" fillId="0" borderId="0" applyFont="0" applyFill="0" applyBorder="0" applyAlignment="0" applyProtection="0"/>
    <xf numFmtId="186" fontId="4" fillId="0" borderId="0" applyFont="0" applyFill="0" applyBorder="0" applyAlignment="0" applyProtection="0"/>
    <xf numFmtId="186" fontId="4" fillId="0" borderId="0" applyFont="0" applyFill="0" applyBorder="0" applyAlignment="0" applyProtection="0"/>
    <xf numFmtId="186" fontId="4" fillId="0" borderId="0" applyFont="0" applyFill="0" applyBorder="0" applyAlignment="0" applyProtection="0"/>
    <xf numFmtId="186" fontId="4" fillId="0" borderId="0" applyFont="0" applyFill="0" applyBorder="0" applyAlignment="0" applyProtection="0"/>
    <xf numFmtId="186" fontId="4" fillId="0" borderId="0" applyFont="0" applyFill="0" applyBorder="0" applyAlignment="0" applyProtection="0"/>
    <xf numFmtId="186" fontId="4" fillId="0" borderId="0" applyFont="0" applyFill="0" applyBorder="0" applyAlignment="0" applyProtection="0"/>
    <xf numFmtId="186" fontId="4" fillId="0" borderId="0" applyFont="0" applyFill="0" applyBorder="0" applyAlignment="0" applyProtection="0"/>
    <xf numFmtId="186" fontId="4" fillId="0" borderId="0" applyFont="0" applyFill="0" applyBorder="0" applyAlignment="0" applyProtection="0"/>
    <xf numFmtId="186" fontId="4" fillId="0" borderId="0" applyFont="0" applyFill="0" applyBorder="0" applyAlignment="0" applyProtection="0"/>
    <xf numFmtId="186" fontId="4" fillId="0" borderId="0" applyFont="0" applyFill="0" applyBorder="0" applyAlignment="0" applyProtection="0"/>
    <xf numFmtId="186" fontId="4" fillId="0" borderId="0" applyFont="0" applyFill="0" applyBorder="0" applyAlignment="0" applyProtection="0"/>
    <xf numFmtId="186" fontId="4" fillId="0" borderId="0" applyFont="0" applyFill="0" applyBorder="0" applyAlignment="0" applyProtection="0"/>
    <xf numFmtId="186" fontId="4" fillId="0" borderId="0" applyFont="0" applyFill="0" applyBorder="0" applyAlignment="0" applyProtection="0"/>
    <xf numFmtId="189" fontId="40" fillId="0" borderId="0" applyFont="0" applyFill="0" applyBorder="0" applyAlignment="0" applyProtection="0"/>
    <xf numFmtId="210" fontId="4" fillId="0" borderId="0" applyFont="0" applyFill="0" applyBorder="0" applyAlignment="0" applyProtection="0"/>
    <xf numFmtId="210" fontId="4" fillId="0" borderId="0" applyFont="0" applyFill="0" applyBorder="0" applyAlignment="0" applyProtection="0"/>
    <xf numFmtId="210" fontId="4" fillId="0" borderId="0" applyFont="0" applyFill="0" applyBorder="0" applyAlignment="0" applyProtection="0"/>
    <xf numFmtId="210" fontId="4" fillId="0" borderId="0" applyFont="0" applyFill="0" applyBorder="0" applyAlignment="0" applyProtection="0"/>
    <xf numFmtId="210" fontId="4" fillId="0" borderId="0" applyFont="0" applyFill="0" applyBorder="0" applyAlignment="0" applyProtection="0"/>
    <xf numFmtId="210" fontId="4" fillId="0" borderId="0" applyFont="0" applyFill="0" applyBorder="0" applyAlignment="0" applyProtection="0"/>
    <xf numFmtId="210" fontId="4" fillId="0" borderId="0" applyFont="0" applyFill="0" applyBorder="0" applyAlignment="0" applyProtection="0"/>
    <xf numFmtId="210" fontId="4" fillId="0" borderId="0" applyFont="0" applyFill="0" applyBorder="0" applyAlignment="0" applyProtection="0"/>
    <xf numFmtId="210" fontId="4" fillId="0" borderId="0" applyFont="0" applyFill="0" applyBorder="0" applyAlignment="0" applyProtection="0"/>
    <xf numFmtId="210" fontId="4" fillId="0" borderId="0" applyFont="0" applyFill="0" applyBorder="0" applyAlignment="0" applyProtection="0"/>
    <xf numFmtId="210" fontId="4" fillId="0" borderId="0" applyFont="0" applyFill="0" applyBorder="0" applyAlignment="0" applyProtection="0"/>
    <xf numFmtId="210" fontId="4" fillId="0" borderId="0" applyFont="0" applyFill="0" applyBorder="0" applyAlignment="0" applyProtection="0"/>
    <xf numFmtId="210" fontId="4" fillId="0" borderId="0" applyFont="0" applyFill="0" applyBorder="0" applyAlignment="0" applyProtection="0"/>
    <xf numFmtId="210" fontId="4" fillId="0" borderId="0" applyFont="0" applyFill="0" applyBorder="0" applyAlignment="0" applyProtection="0"/>
    <xf numFmtId="210" fontId="4" fillId="0" borderId="0" applyFont="0" applyFill="0" applyBorder="0" applyAlignment="0" applyProtection="0"/>
    <xf numFmtId="0" fontId="42" fillId="0" borderId="0"/>
    <xf numFmtId="0" fontId="40" fillId="0" borderId="0" applyNumberFormat="0" applyFont="0" applyFill="0" applyBorder="0" applyProtection="0">
      <alignment horizontal="centerContinuous" vertical="center"/>
    </xf>
    <xf numFmtId="186" fontId="4" fillId="0" borderId="0" applyNumberFormat="0" applyFont="0" applyFill="0" applyBorder="0" applyProtection="0">
      <alignment horizontal="centerContinuous"/>
    </xf>
    <xf numFmtId="186" fontId="4" fillId="0" borderId="0" applyNumberFormat="0" applyFont="0" applyFill="0" applyBorder="0" applyProtection="0">
      <alignment horizontal="centerContinuous"/>
    </xf>
    <xf numFmtId="186" fontId="4" fillId="0" borderId="0" applyNumberFormat="0" applyFont="0" applyFill="0" applyBorder="0" applyProtection="0">
      <alignment horizontal="centerContinuous"/>
    </xf>
    <xf numFmtId="186" fontId="4" fillId="0" borderId="0" applyNumberFormat="0" applyFont="0" applyFill="0" applyBorder="0" applyProtection="0">
      <alignment horizontal="centerContinuous"/>
    </xf>
    <xf numFmtId="186" fontId="4" fillId="0" borderId="0" applyNumberFormat="0" applyFont="0" applyFill="0" applyBorder="0" applyProtection="0">
      <alignment horizontal="centerContinuous"/>
    </xf>
    <xf numFmtId="186" fontId="4" fillId="0" borderId="0" applyNumberFormat="0" applyFont="0" applyFill="0" applyBorder="0" applyProtection="0">
      <alignment horizontal="centerContinuous"/>
    </xf>
    <xf numFmtId="186" fontId="4" fillId="0" borderId="0" applyNumberFormat="0" applyFont="0" applyFill="0" applyBorder="0" applyProtection="0">
      <alignment horizontal="centerContinuous"/>
    </xf>
    <xf numFmtId="186" fontId="4" fillId="0" borderId="0" applyNumberFormat="0" applyFont="0" applyFill="0" applyBorder="0" applyProtection="0">
      <alignment horizontal="centerContinuous"/>
    </xf>
    <xf numFmtId="186" fontId="4" fillId="0" borderId="0" applyNumberFormat="0" applyFont="0" applyFill="0" applyBorder="0" applyProtection="0">
      <alignment horizontal="centerContinuous"/>
    </xf>
    <xf numFmtId="186" fontId="4" fillId="0" borderId="0" applyNumberFormat="0" applyFont="0" applyFill="0" applyBorder="0" applyProtection="0">
      <alignment horizontal="centerContinuous"/>
    </xf>
    <xf numFmtId="186" fontId="4" fillId="0" borderId="0" applyNumberFormat="0" applyFont="0" applyFill="0" applyBorder="0" applyProtection="0">
      <alignment horizontal="centerContinuous"/>
    </xf>
    <xf numFmtId="186" fontId="4" fillId="0" borderId="0" applyNumberFormat="0" applyFont="0" applyFill="0" applyBorder="0" applyProtection="0">
      <alignment horizontal="centerContinuous"/>
    </xf>
    <xf numFmtId="186" fontId="4" fillId="0" borderId="0" applyNumberFormat="0" applyFont="0" applyFill="0" applyBorder="0" applyProtection="0">
      <alignment horizontal="centerContinuous"/>
    </xf>
    <xf numFmtId="186" fontId="4" fillId="0" borderId="0" applyNumberFormat="0" applyFont="0" applyFill="0" applyBorder="0" applyProtection="0">
      <alignment horizontal="centerContinuous"/>
    </xf>
    <xf numFmtId="186" fontId="4" fillId="0" borderId="0" applyNumberFormat="0" applyFont="0" applyFill="0" applyBorder="0" applyProtection="0">
      <alignment horizontal="centerContinuous"/>
    </xf>
    <xf numFmtId="186" fontId="43" fillId="0" borderId="19">
      <alignment vertical="center"/>
    </xf>
    <xf numFmtId="3" fontId="40" fillId="0" borderId="3"/>
    <xf numFmtId="0" fontId="40" fillId="0" borderId="3"/>
    <xf numFmtId="3" fontId="40" fillId="0" borderId="20"/>
    <xf numFmtId="3" fontId="40" fillId="0" borderId="21"/>
    <xf numFmtId="0" fontId="44" fillId="0" borderId="3"/>
    <xf numFmtId="0" fontId="45" fillId="0" borderId="0">
      <alignment horizontal="center"/>
    </xf>
    <xf numFmtId="0" fontId="46" fillId="0" borderId="22">
      <alignment horizontal="center"/>
    </xf>
    <xf numFmtId="3" fontId="47" fillId="0" borderId="0">
      <alignment vertical="center" wrapText="1"/>
    </xf>
    <xf numFmtId="3" fontId="48" fillId="0" borderId="0">
      <alignment vertical="center" wrapText="1"/>
    </xf>
    <xf numFmtId="4" fontId="49" fillId="0" borderId="0" applyNumberFormat="0" applyFill="0" applyBorder="0" applyAlignment="0">
      <alignment horizontal="centerContinuous" vertical="center"/>
    </xf>
    <xf numFmtId="219" fontId="50" fillId="0" borderId="0">
      <alignment vertical="center"/>
    </xf>
    <xf numFmtId="41" fontId="4" fillId="0" borderId="0" applyFont="0" applyFill="0" applyBorder="0" applyAlignment="0" applyProtection="0">
      <alignment vertical="center"/>
    </xf>
    <xf numFmtId="41" fontId="17" fillId="0" borderId="0" applyFont="0" applyFill="0" applyBorder="0" applyAlignment="0" applyProtection="0">
      <alignment vertical="center"/>
    </xf>
    <xf numFmtId="220" fontId="17" fillId="0" borderId="0" applyFont="0" applyFill="0" applyBorder="0" applyAlignment="0" applyProtection="0">
      <alignment vertical="center"/>
    </xf>
    <xf numFmtId="220" fontId="17" fillId="0" borderId="0" applyFont="0" applyFill="0" applyBorder="0" applyAlignment="0" applyProtection="0">
      <alignment vertical="center"/>
    </xf>
    <xf numFmtId="220" fontId="17" fillId="0" borderId="0" applyFont="0" applyFill="0" applyBorder="0" applyAlignment="0" applyProtection="0">
      <alignment vertical="center"/>
    </xf>
    <xf numFmtId="220" fontId="17" fillId="0" borderId="0" applyFont="0" applyFill="0" applyBorder="0" applyAlignment="0" applyProtection="0">
      <alignment vertical="center"/>
    </xf>
    <xf numFmtId="220" fontId="17" fillId="0" borderId="0" applyFont="0" applyFill="0" applyBorder="0" applyAlignment="0" applyProtection="0">
      <alignment vertical="center"/>
    </xf>
    <xf numFmtId="220" fontId="17" fillId="0" borderId="0" applyFont="0" applyFill="0" applyBorder="0" applyAlignment="0" applyProtection="0">
      <alignment vertical="center"/>
    </xf>
    <xf numFmtId="41" fontId="4" fillId="0" borderId="0" applyFont="0" applyFill="0" applyBorder="0" applyAlignment="0" applyProtection="0"/>
    <xf numFmtId="220" fontId="17" fillId="0" borderId="0" applyFont="0" applyFill="0" applyBorder="0" applyAlignment="0" applyProtection="0">
      <alignment vertical="center"/>
    </xf>
    <xf numFmtId="220" fontId="17" fillId="0" borderId="0" applyFont="0" applyFill="0" applyBorder="0" applyAlignment="0" applyProtection="0">
      <alignment vertical="center"/>
    </xf>
    <xf numFmtId="221" fontId="51" fillId="0" borderId="0" applyFont="0" applyFill="0" applyBorder="0" applyAlignment="0" applyProtection="0"/>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220" fontId="17" fillId="0" borderId="0" applyFont="0" applyFill="0" applyBorder="0" applyAlignment="0" applyProtection="0">
      <alignment vertical="center"/>
    </xf>
    <xf numFmtId="220" fontId="17" fillId="0" borderId="0" applyFont="0" applyFill="0" applyBorder="0" applyAlignment="0" applyProtection="0">
      <alignment vertical="center"/>
    </xf>
    <xf numFmtId="0" fontId="51" fillId="0" borderId="0" applyFont="0" applyFill="0" applyBorder="0" applyAlignment="0" applyProtection="0"/>
    <xf numFmtId="41" fontId="17" fillId="0" borderId="0" applyFont="0" applyFill="0" applyBorder="0" applyAlignment="0" applyProtection="0">
      <alignment vertical="center"/>
    </xf>
    <xf numFmtId="220" fontId="17" fillId="0" borderId="0" applyFont="0" applyFill="0" applyBorder="0" applyAlignment="0" applyProtection="0">
      <alignment vertical="center"/>
    </xf>
    <xf numFmtId="220" fontId="17" fillId="0" borderId="0" applyFont="0" applyFill="0" applyBorder="0" applyAlignment="0" applyProtection="0">
      <alignment vertical="center"/>
    </xf>
    <xf numFmtId="220" fontId="17" fillId="0" borderId="0" applyFont="0" applyFill="0" applyBorder="0" applyAlignment="0" applyProtection="0">
      <alignment vertical="center"/>
    </xf>
    <xf numFmtId="220" fontId="17" fillId="0" borderId="0" applyFont="0" applyFill="0" applyBorder="0" applyAlignment="0" applyProtection="0">
      <alignment vertical="center"/>
    </xf>
    <xf numFmtId="41" fontId="4" fillId="0" borderId="0" applyFont="0" applyFill="0" applyBorder="0" applyAlignment="0" applyProtection="0">
      <alignment vertical="center"/>
    </xf>
    <xf numFmtId="220" fontId="17" fillId="0" borderId="0" applyFont="0" applyFill="0" applyBorder="0" applyAlignment="0" applyProtection="0">
      <alignment vertical="center"/>
    </xf>
    <xf numFmtId="220" fontId="17" fillId="0" borderId="0" applyFont="0" applyFill="0" applyBorder="0" applyAlignment="0" applyProtection="0">
      <alignment vertical="center"/>
    </xf>
    <xf numFmtId="220" fontId="17" fillId="0" borderId="0" applyFont="0" applyFill="0" applyBorder="0" applyAlignment="0" applyProtection="0">
      <alignment vertical="center"/>
    </xf>
    <xf numFmtId="220"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41"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4"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0"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0"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30"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5" fillId="0" borderId="23"/>
    <xf numFmtId="222"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3" fontId="4" fillId="0" borderId="0" applyFont="0" applyFill="0" applyBorder="0" applyAlignment="0" applyProtection="0"/>
    <xf numFmtId="224"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4"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3"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3"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3"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3"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3"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4" fontId="4" fillId="0" borderId="0" applyFont="0" applyFill="0" applyBorder="0" applyAlignment="0" applyProtection="0"/>
    <xf numFmtId="223" fontId="4" fillId="0" borderId="0" applyFont="0" applyFill="0" applyBorder="0" applyAlignment="0" applyProtection="0"/>
    <xf numFmtId="224"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4"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4" fontId="4" fillId="0" borderId="0" applyFont="0" applyFill="0" applyBorder="0" applyAlignment="0" applyProtection="0"/>
    <xf numFmtId="223"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4"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13" fontId="52"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13" fontId="52"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3"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4" fontId="4" fillId="0" borderId="0" applyFont="0" applyFill="0" applyBorder="0" applyAlignment="0" applyProtection="0"/>
    <xf numFmtId="213" fontId="52"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4" fontId="4" fillId="0" borderId="0" applyFont="0" applyFill="0" applyBorder="0" applyAlignment="0" applyProtection="0"/>
    <xf numFmtId="223"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3" fontId="4" fillId="0" borderId="0" applyFont="0" applyFill="0" applyBorder="0" applyAlignment="0" applyProtection="0"/>
    <xf numFmtId="224" fontId="4" fillId="0" borderId="0" applyFont="0" applyFill="0" applyBorder="0" applyAlignment="0" applyProtection="0"/>
    <xf numFmtId="223" fontId="4" fillId="0" borderId="0" applyFont="0" applyFill="0" applyBorder="0" applyAlignment="0" applyProtection="0"/>
    <xf numFmtId="0" fontId="53" fillId="0" borderId="0">
      <alignment vertical="center"/>
    </xf>
    <xf numFmtId="0" fontId="54" fillId="0" borderId="0">
      <alignment horizontal="center" vertical="center"/>
    </xf>
    <xf numFmtId="0" fontId="28" fillId="0" borderId="0" applyNumberFormat="0" applyAlignment="0">
      <alignment horizontal="left" vertical="center"/>
    </xf>
    <xf numFmtId="4" fontId="35" fillId="0" borderId="0" applyFont="0" applyFill="0" applyBorder="0" applyAlignment="0" applyProtection="0"/>
    <xf numFmtId="0" fontId="39" fillId="0" borderId="0"/>
    <xf numFmtId="4" fontId="20" fillId="0" borderId="0">
      <protection locked="0"/>
    </xf>
    <xf numFmtId="4" fontId="20" fillId="0" borderId="0">
      <protection locked="0"/>
    </xf>
    <xf numFmtId="4" fontId="20" fillId="0" borderId="0">
      <protection locked="0"/>
    </xf>
    <xf numFmtId="4" fontId="20" fillId="0" borderId="0">
      <protection locked="0"/>
    </xf>
    <xf numFmtId="4" fontId="20" fillId="0" borderId="0">
      <protection locked="0"/>
    </xf>
    <xf numFmtId="4" fontId="20" fillId="0" borderId="0">
      <protection locked="0"/>
    </xf>
    <xf numFmtId="4" fontId="20" fillId="0" borderId="0">
      <protection locked="0"/>
    </xf>
    <xf numFmtId="4" fontId="20" fillId="0" borderId="0">
      <protection locked="0"/>
    </xf>
    <xf numFmtId="4" fontId="20" fillId="0" borderId="0">
      <protection locked="0"/>
    </xf>
    <xf numFmtId="4" fontId="20" fillId="0" borderId="0">
      <protection locked="0"/>
    </xf>
    <xf numFmtId="4" fontId="20" fillId="0" borderId="0">
      <protection locked="0"/>
    </xf>
    <xf numFmtId="4" fontId="20" fillId="0" borderId="0">
      <protection locked="0"/>
    </xf>
    <xf numFmtId="4" fontId="20" fillId="0" borderId="0">
      <protection locked="0"/>
    </xf>
    <xf numFmtId="4" fontId="20" fillId="0" borderId="0">
      <protection locked="0"/>
    </xf>
    <xf numFmtId="4" fontId="20" fillId="0" borderId="0">
      <protection locked="0"/>
    </xf>
    <xf numFmtId="4" fontId="20" fillId="0" borderId="0">
      <protection locked="0"/>
    </xf>
    <xf numFmtId="3" fontId="35" fillId="0" borderId="0" applyFont="0" applyFill="0" applyBorder="0" applyAlignment="0" applyProtection="0"/>
    <xf numFmtId="225" fontId="9" fillId="0" borderId="0">
      <protection locked="0"/>
    </xf>
    <xf numFmtId="225" fontId="9" fillId="0" borderId="0">
      <protection locked="0"/>
    </xf>
    <xf numFmtId="225" fontId="9" fillId="0" borderId="0">
      <protection locked="0"/>
    </xf>
    <xf numFmtId="225" fontId="9" fillId="0" borderId="0">
      <protection locked="0"/>
    </xf>
    <xf numFmtId="225" fontId="9" fillId="0" borderId="0">
      <protection locked="0"/>
    </xf>
    <xf numFmtId="225" fontId="9" fillId="0" borderId="0">
      <protection locked="0"/>
    </xf>
    <xf numFmtId="225" fontId="9" fillId="0" borderId="0">
      <protection locked="0"/>
    </xf>
    <xf numFmtId="225" fontId="9" fillId="0" borderId="0">
      <protection locked="0"/>
    </xf>
    <xf numFmtId="225" fontId="9" fillId="0" borderId="0">
      <protection locked="0"/>
    </xf>
    <xf numFmtId="225" fontId="9" fillId="0" borderId="0">
      <protection locked="0"/>
    </xf>
    <xf numFmtId="225" fontId="9" fillId="0" borderId="0">
      <protection locked="0"/>
    </xf>
    <xf numFmtId="225" fontId="9" fillId="0" borderId="0">
      <protection locked="0"/>
    </xf>
    <xf numFmtId="225" fontId="9" fillId="0" borderId="0">
      <protection locked="0"/>
    </xf>
    <xf numFmtId="225" fontId="9" fillId="0" borderId="0">
      <protection locked="0"/>
    </xf>
    <xf numFmtId="225" fontId="9" fillId="0" borderId="0">
      <protection locked="0"/>
    </xf>
    <xf numFmtId="0" fontId="9" fillId="0" borderId="24" applyNumberFormat="0"/>
    <xf numFmtId="0" fontId="9" fillId="0" borderId="3">
      <alignment horizontal="distributed" vertical="center"/>
    </xf>
    <xf numFmtId="0" fontId="9" fillId="0" borderId="25">
      <alignment horizontal="distributed" vertical="top"/>
    </xf>
    <xf numFmtId="0" fontId="9" fillId="0" borderId="26">
      <alignment horizontal="distributed"/>
    </xf>
    <xf numFmtId="210" fontId="55" fillId="0" borderId="0">
      <alignment vertical="center"/>
    </xf>
    <xf numFmtId="0" fontId="9" fillId="0" borderId="0"/>
    <xf numFmtId="226" fontId="9" fillId="0" borderId="0" applyFont="0" applyFill="0" applyBorder="0" applyProtection="0">
      <alignment vertical="center"/>
    </xf>
    <xf numFmtId="215" fontId="4" fillId="0" borderId="0" applyFont="0" applyFill="0" applyBorder="0" applyProtection="0">
      <alignment vertical="center"/>
    </xf>
    <xf numFmtId="215" fontId="4" fillId="0" borderId="0" applyFont="0" applyFill="0" applyBorder="0" applyProtection="0">
      <alignment vertical="center"/>
    </xf>
    <xf numFmtId="215" fontId="4" fillId="0" borderId="0" applyFont="0" applyFill="0" applyBorder="0" applyProtection="0">
      <alignment vertical="center"/>
    </xf>
    <xf numFmtId="215" fontId="4" fillId="0" borderId="0" applyFont="0" applyFill="0" applyBorder="0" applyProtection="0">
      <alignment vertical="center"/>
    </xf>
    <xf numFmtId="215" fontId="4" fillId="0" borderId="0" applyFont="0" applyFill="0" applyBorder="0" applyProtection="0">
      <alignment vertical="center"/>
    </xf>
    <xf numFmtId="215" fontId="4" fillId="0" borderId="0" applyFont="0" applyFill="0" applyBorder="0" applyProtection="0">
      <alignment vertical="center"/>
    </xf>
    <xf numFmtId="215" fontId="4" fillId="0" borderId="0" applyFont="0" applyFill="0" applyBorder="0" applyProtection="0">
      <alignment vertical="center"/>
    </xf>
    <xf numFmtId="215" fontId="4" fillId="0" borderId="0" applyFont="0" applyFill="0" applyBorder="0" applyProtection="0">
      <alignment vertical="center"/>
    </xf>
    <xf numFmtId="215" fontId="4" fillId="0" borderId="0" applyFont="0" applyFill="0" applyBorder="0" applyProtection="0">
      <alignment vertical="center"/>
    </xf>
    <xf numFmtId="215" fontId="4" fillId="0" borderId="0" applyFont="0" applyFill="0" applyBorder="0" applyProtection="0">
      <alignment vertical="center"/>
    </xf>
    <xf numFmtId="215" fontId="4" fillId="0" borderId="0" applyFont="0" applyFill="0" applyBorder="0" applyProtection="0">
      <alignment vertical="center"/>
    </xf>
    <xf numFmtId="215" fontId="4" fillId="0" borderId="0" applyFont="0" applyFill="0" applyBorder="0" applyProtection="0">
      <alignment vertical="center"/>
    </xf>
    <xf numFmtId="215" fontId="4" fillId="0" borderId="0" applyFont="0" applyFill="0" applyBorder="0" applyProtection="0">
      <alignment vertical="center"/>
    </xf>
    <xf numFmtId="215" fontId="4" fillId="0" borderId="0" applyFont="0" applyFill="0" applyBorder="0" applyProtection="0">
      <alignment vertical="center"/>
    </xf>
    <xf numFmtId="215" fontId="4" fillId="0" borderId="0" applyFont="0" applyFill="0" applyBorder="0" applyProtection="0">
      <alignment vertical="center"/>
    </xf>
    <xf numFmtId="38" fontId="40" fillId="0" borderId="0" applyFont="0" applyFill="0" applyBorder="0" applyProtection="0">
      <alignment vertical="center"/>
    </xf>
    <xf numFmtId="41" fontId="4" fillId="0" borderId="0" applyFont="0" applyFill="0" applyBorder="0" applyAlignment="0" applyProtection="0"/>
    <xf numFmtId="210" fontId="9" fillId="0" borderId="0" applyNumberFormat="0" applyFont="0" applyFill="0" applyBorder="0" applyProtection="0">
      <alignment vertical="center"/>
    </xf>
    <xf numFmtId="227" fontId="9" fillId="3" borderId="0" applyFill="0" applyBorder="0" applyProtection="0">
      <alignment horizontal="right"/>
    </xf>
    <xf numFmtId="228" fontId="27" fillId="3" borderId="0" applyFill="0" applyBorder="0" applyProtection="0">
      <alignment horizontal="right"/>
    </xf>
    <xf numFmtId="228" fontId="27" fillId="3" borderId="0" applyFill="0" applyBorder="0" applyProtection="0">
      <alignment horizontal="right"/>
    </xf>
    <xf numFmtId="228" fontId="27" fillId="3" borderId="0" applyFill="0" applyBorder="0" applyProtection="0">
      <alignment horizontal="right"/>
    </xf>
    <xf numFmtId="228" fontId="27" fillId="3" borderId="0" applyFill="0" applyBorder="0" applyProtection="0">
      <alignment horizontal="right"/>
    </xf>
    <xf numFmtId="228" fontId="27" fillId="3" borderId="0" applyFill="0" applyBorder="0" applyProtection="0">
      <alignment horizontal="right"/>
    </xf>
    <xf numFmtId="228" fontId="27" fillId="3" borderId="0" applyFill="0" applyBorder="0" applyProtection="0">
      <alignment horizontal="right"/>
    </xf>
    <xf numFmtId="228" fontId="27" fillId="3" borderId="0" applyFill="0" applyBorder="0" applyProtection="0">
      <alignment horizontal="right"/>
    </xf>
    <xf numFmtId="228" fontId="27" fillId="3" borderId="0" applyFill="0" applyBorder="0" applyProtection="0">
      <alignment horizontal="right"/>
    </xf>
    <xf numFmtId="228" fontId="27" fillId="3" borderId="0" applyFill="0" applyBorder="0" applyProtection="0">
      <alignment horizontal="right"/>
    </xf>
    <xf numFmtId="228" fontId="27" fillId="3" borderId="0" applyFill="0" applyBorder="0" applyProtection="0">
      <alignment horizontal="right"/>
    </xf>
    <xf numFmtId="228" fontId="27" fillId="3" borderId="0" applyFill="0" applyBorder="0" applyProtection="0">
      <alignment horizontal="right"/>
    </xf>
    <xf numFmtId="228" fontId="27" fillId="3" borderId="0" applyFill="0" applyBorder="0" applyProtection="0">
      <alignment horizontal="right"/>
    </xf>
    <xf numFmtId="228" fontId="27" fillId="3" borderId="0" applyFill="0" applyBorder="0" applyProtection="0">
      <alignment horizontal="right"/>
    </xf>
    <xf numFmtId="228" fontId="27" fillId="3" borderId="0" applyFill="0" applyBorder="0" applyProtection="0">
      <alignment horizontal="right"/>
    </xf>
    <xf numFmtId="228" fontId="27" fillId="3" borderId="0" applyFill="0" applyBorder="0" applyProtection="0">
      <alignment horizontal="right"/>
    </xf>
    <xf numFmtId="9" fontId="34" fillId="0" borderId="0"/>
    <xf numFmtId="38" fontId="40" fillId="0" borderId="0" applyFont="0" applyFill="0" applyBorder="0" applyAlignment="0" applyProtection="0">
      <alignment vertical="center"/>
    </xf>
    <xf numFmtId="186" fontId="40" fillId="0" borderId="0" applyFont="0" applyFill="0" applyBorder="0" applyAlignment="0" applyProtection="0">
      <alignment vertical="center"/>
    </xf>
    <xf numFmtId="229" fontId="4" fillId="0" borderId="0" applyFont="0" applyFill="0" applyBorder="0" applyAlignment="0" applyProtection="0">
      <alignment vertical="center"/>
    </xf>
    <xf numFmtId="229" fontId="4" fillId="0" borderId="0" applyFont="0" applyFill="0" applyBorder="0" applyAlignment="0" applyProtection="0">
      <alignment vertical="center"/>
    </xf>
    <xf numFmtId="229" fontId="4" fillId="0" borderId="0" applyFont="0" applyFill="0" applyBorder="0" applyAlignment="0" applyProtection="0">
      <alignment vertical="center"/>
    </xf>
    <xf numFmtId="229" fontId="4" fillId="0" borderId="0" applyFont="0" applyFill="0" applyBorder="0" applyAlignment="0" applyProtection="0">
      <alignment vertical="center"/>
    </xf>
    <xf numFmtId="229" fontId="4" fillId="0" borderId="0" applyFont="0" applyFill="0" applyBorder="0" applyAlignment="0" applyProtection="0">
      <alignment vertical="center"/>
    </xf>
    <xf numFmtId="229" fontId="4" fillId="0" borderId="0" applyFont="0" applyFill="0" applyBorder="0" applyAlignment="0" applyProtection="0">
      <alignment vertical="center"/>
    </xf>
    <xf numFmtId="229" fontId="4" fillId="0" borderId="0" applyFont="0" applyFill="0" applyBorder="0" applyAlignment="0" applyProtection="0">
      <alignment vertical="center"/>
    </xf>
    <xf numFmtId="229" fontId="4" fillId="0" borderId="0" applyFont="0" applyFill="0" applyBorder="0" applyAlignment="0" applyProtection="0">
      <alignment vertical="center"/>
    </xf>
    <xf numFmtId="229" fontId="4" fillId="0" borderId="0" applyFont="0" applyFill="0" applyBorder="0" applyAlignment="0" applyProtection="0">
      <alignment vertical="center"/>
    </xf>
    <xf numFmtId="229" fontId="4" fillId="0" borderId="0" applyFont="0" applyFill="0" applyBorder="0" applyAlignment="0" applyProtection="0">
      <alignment vertical="center"/>
    </xf>
    <xf numFmtId="229" fontId="4" fillId="0" borderId="0" applyFont="0" applyFill="0" applyBorder="0" applyAlignment="0" applyProtection="0">
      <alignment vertical="center"/>
    </xf>
    <xf numFmtId="229" fontId="4" fillId="0" borderId="0" applyFont="0" applyFill="0" applyBorder="0" applyAlignment="0" applyProtection="0">
      <alignment vertical="center"/>
    </xf>
    <xf numFmtId="229" fontId="4" fillId="0" borderId="0" applyFont="0" applyFill="0" applyBorder="0" applyAlignment="0" applyProtection="0">
      <alignment vertical="center"/>
    </xf>
    <xf numFmtId="229" fontId="4" fillId="0" borderId="0" applyFont="0" applyFill="0" applyBorder="0" applyAlignment="0" applyProtection="0">
      <alignment vertical="center"/>
    </xf>
    <xf numFmtId="229" fontId="4" fillId="0" borderId="0" applyFont="0" applyFill="0" applyBorder="0" applyAlignment="0" applyProtection="0">
      <alignment vertical="center"/>
    </xf>
    <xf numFmtId="38" fontId="40" fillId="0" borderId="0" applyFill="0" applyBorder="0" applyAlignment="0" applyProtection="0">
      <alignment vertical="center"/>
    </xf>
    <xf numFmtId="230" fontId="4" fillId="0" borderId="0" applyFont="0" applyFill="0" applyBorder="0" applyAlignment="0" applyProtection="0">
      <alignment vertical="center"/>
    </xf>
    <xf numFmtId="230" fontId="4" fillId="0" borderId="0" applyFont="0" applyFill="0" applyBorder="0" applyAlignment="0" applyProtection="0">
      <alignment vertical="center"/>
    </xf>
    <xf numFmtId="230" fontId="4" fillId="0" borderId="0" applyFont="0" applyFill="0" applyBorder="0" applyAlignment="0" applyProtection="0">
      <alignment vertical="center"/>
    </xf>
    <xf numFmtId="230" fontId="4" fillId="0" borderId="0" applyFont="0" applyFill="0" applyBorder="0" applyAlignment="0" applyProtection="0">
      <alignment vertical="center"/>
    </xf>
    <xf numFmtId="230" fontId="4" fillId="0" borderId="0" applyFont="0" applyFill="0" applyBorder="0" applyAlignment="0" applyProtection="0">
      <alignment vertical="center"/>
    </xf>
    <xf numFmtId="230" fontId="4" fillId="0" borderId="0" applyFont="0" applyFill="0" applyBorder="0" applyAlignment="0" applyProtection="0">
      <alignment vertical="center"/>
    </xf>
    <xf numFmtId="230" fontId="4" fillId="0" borderId="0" applyFont="0" applyFill="0" applyBorder="0" applyAlignment="0" applyProtection="0">
      <alignment vertical="center"/>
    </xf>
    <xf numFmtId="230" fontId="4" fillId="0" borderId="0" applyFont="0" applyFill="0" applyBorder="0" applyAlignment="0" applyProtection="0">
      <alignment vertical="center"/>
    </xf>
    <xf numFmtId="230" fontId="4" fillId="0" borderId="0" applyFont="0" applyFill="0" applyBorder="0" applyAlignment="0" applyProtection="0">
      <alignment vertical="center"/>
    </xf>
    <xf numFmtId="230" fontId="4" fillId="0" borderId="0" applyFont="0" applyFill="0" applyBorder="0" applyAlignment="0" applyProtection="0">
      <alignment vertical="center"/>
    </xf>
    <xf numFmtId="230" fontId="4" fillId="0" borderId="0" applyFont="0" applyFill="0" applyBorder="0" applyAlignment="0" applyProtection="0">
      <alignment vertical="center"/>
    </xf>
    <xf numFmtId="230" fontId="4" fillId="0" borderId="0" applyFont="0" applyFill="0" applyBorder="0" applyAlignment="0" applyProtection="0">
      <alignment vertical="center"/>
    </xf>
    <xf numFmtId="230" fontId="4" fillId="0" borderId="0" applyFont="0" applyFill="0" applyBorder="0" applyAlignment="0" applyProtection="0">
      <alignment vertical="center"/>
    </xf>
    <xf numFmtId="230" fontId="4" fillId="0" borderId="0" applyFont="0" applyFill="0" applyBorder="0" applyAlignment="0" applyProtection="0">
      <alignment vertical="center"/>
    </xf>
    <xf numFmtId="230" fontId="4" fillId="0" borderId="0" applyFont="0" applyFill="0" applyBorder="0" applyAlignment="0" applyProtection="0">
      <alignment vertical="center"/>
    </xf>
    <xf numFmtId="40" fontId="9" fillId="0" borderId="4"/>
    <xf numFmtId="231" fontId="56" fillId="0" borderId="3">
      <alignment vertical="center"/>
    </xf>
    <xf numFmtId="0" fontId="18" fillId="0" borderId="0"/>
    <xf numFmtId="0" fontId="9" fillId="0" borderId="0" applyFont="0" applyFill="0" applyBorder="0" applyAlignment="0" applyProtection="0"/>
    <xf numFmtId="2" fontId="57" fillId="0" borderId="19" applyNumberFormat="0" applyFont="0" applyFill="0" applyAlignment="0" applyProtection="0">
      <alignment vertical="center"/>
    </xf>
    <xf numFmtId="42" fontId="4" fillId="0" borderId="0" applyFont="0" applyFill="0" applyBorder="0" applyAlignment="0" applyProtection="0">
      <alignment vertical="center"/>
    </xf>
    <xf numFmtId="42" fontId="17" fillId="0" borderId="0" applyFont="0" applyFill="0" applyBorder="0" applyAlignment="0" applyProtection="0">
      <alignment vertical="center"/>
    </xf>
    <xf numFmtId="10" fontId="35" fillId="0" borderId="0" applyFont="0" applyFill="0" applyBorder="0" applyAlignment="0" applyProtection="0"/>
    <xf numFmtId="232" fontId="9" fillId="0" borderId="0">
      <protection locked="0"/>
    </xf>
    <xf numFmtId="232" fontId="9" fillId="0" borderId="0">
      <protection locked="0"/>
    </xf>
    <xf numFmtId="232" fontId="9" fillId="0" borderId="0">
      <protection locked="0"/>
    </xf>
    <xf numFmtId="232" fontId="9" fillId="0" borderId="0">
      <protection locked="0"/>
    </xf>
    <xf numFmtId="232" fontId="9" fillId="0" borderId="0">
      <protection locked="0"/>
    </xf>
    <xf numFmtId="232" fontId="9" fillId="0" borderId="0">
      <protection locked="0"/>
    </xf>
    <xf numFmtId="232" fontId="9" fillId="0" borderId="0">
      <protection locked="0"/>
    </xf>
    <xf numFmtId="232" fontId="9" fillId="0" borderId="0">
      <protection locked="0"/>
    </xf>
    <xf numFmtId="232" fontId="9" fillId="0" borderId="0">
      <protection locked="0"/>
    </xf>
    <xf numFmtId="232" fontId="9" fillId="0" borderId="0">
      <protection locked="0"/>
    </xf>
    <xf numFmtId="232" fontId="9" fillId="0" borderId="0">
      <protection locked="0"/>
    </xf>
    <xf numFmtId="232" fontId="9" fillId="0" borderId="0">
      <protection locked="0"/>
    </xf>
    <xf numFmtId="232" fontId="9" fillId="0" borderId="0">
      <protection locked="0"/>
    </xf>
    <xf numFmtId="232" fontId="9" fillId="0" borderId="0">
      <protection locked="0"/>
    </xf>
    <xf numFmtId="232" fontId="9" fillId="0" borderId="0">
      <protection locked="0"/>
    </xf>
    <xf numFmtId="0" fontId="4" fillId="0" borderId="0">
      <alignment vertical="center"/>
    </xf>
    <xf numFmtId="0" fontId="95" fillId="0" borderId="0">
      <alignment vertical="center"/>
    </xf>
    <xf numFmtId="0" fontId="4" fillId="0" borderId="0">
      <alignment vertical="center"/>
    </xf>
    <xf numFmtId="0" fontId="4" fillId="0" borderId="0"/>
    <xf numFmtId="0" fontId="4" fillId="0" borderId="0"/>
    <xf numFmtId="0" fontId="6" fillId="0" borderId="0"/>
    <xf numFmtId="0" fontId="4" fillId="0" borderId="0">
      <alignment vertical="center"/>
    </xf>
    <xf numFmtId="0" fontId="95" fillId="0" borderId="0">
      <alignment vertical="center"/>
    </xf>
    <xf numFmtId="0" fontId="4" fillId="0" borderId="0"/>
    <xf numFmtId="0" fontId="4" fillId="0" borderId="0">
      <alignment vertical="center"/>
    </xf>
    <xf numFmtId="0" fontId="41" fillId="0" borderId="0">
      <alignment vertical="center"/>
    </xf>
    <xf numFmtId="0" fontId="7" fillId="0" borderId="0"/>
    <xf numFmtId="0" fontId="4" fillId="0" borderId="0"/>
    <xf numFmtId="0" fontId="7" fillId="0" borderId="0"/>
    <xf numFmtId="0" fontId="4" fillId="0" borderId="0"/>
    <xf numFmtId="0" fontId="4" fillId="0" borderId="0"/>
    <xf numFmtId="0" fontId="4" fillId="0" borderId="0"/>
    <xf numFmtId="0" fontId="4" fillId="0" borderId="0"/>
    <xf numFmtId="0" fontId="4" fillId="0" borderId="0"/>
    <xf numFmtId="0" fontId="96" fillId="0" borderId="0">
      <alignment vertical="center"/>
    </xf>
    <xf numFmtId="0" fontId="9" fillId="0" borderId="19">
      <alignment vertical="center" wrapText="1"/>
    </xf>
    <xf numFmtId="0" fontId="4" fillId="0" borderId="3" applyNumberFormat="0" applyFill="0" applyProtection="0">
      <alignment vertical="center"/>
    </xf>
    <xf numFmtId="14" fontId="41" fillId="0" borderId="0" applyFont="0" applyFill="0" applyBorder="0" applyAlignment="0" applyProtection="0"/>
    <xf numFmtId="184" fontId="9" fillId="0" borderId="0" applyFont="0" applyFill="0" applyBorder="0" applyAlignment="0" applyProtection="0"/>
    <xf numFmtId="0" fontId="34" fillId="0" borderId="8">
      <alignment horizontal="center" vertical="center"/>
    </xf>
    <xf numFmtId="0" fontId="35" fillId="0" borderId="14" applyNumberFormat="0" applyFont="0" applyFill="0" applyAlignment="0" applyProtection="0"/>
    <xf numFmtId="0" fontId="20" fillId="0" borderId="14">
      <protection locked="0"/>
    </xf>
    <xf numFmtId="0" fontId="20" fillId="0" borderId="14">
      <protection locked="0"/>
    </xf>
    <xf numFmtId="0" fontId="20" fillId="0" borderId="14">
      <protection locked="0"/>
    </xf>
    <xf numFmtId="0" fontId="20" fillId="0" borderId="14">
      <protection locked="0"/>
    </xf>
    <xf numFmtId="0" fontId="20" fillId="0" borderId="14">
      <protection locked="0"/>
    </xf>
    <xf numFmtId="0" fontId="20" fillId="0" borderId="14">
      <protection locked="0"/>
    </xf>
    <xf numFmtId="0" fontId="20" fillId="0" borderId="14">
      <protection locked="0"/>
    </xf>
    <xf numFmtId="0" fontId="20" fillId="0" borderId="14">
      <protection locked="0"/>
    </xf>
    <xf numFmtId="0" fontId="20" fillId="0" borderId="14">
      <protection locked="0"/>
    </xf>
    <xf numFmtId="0" fontId="20" fillId="0" borderId="14">
      <protection locked="0"/>
    </xf>
    <xf numFmtId="0" fontId="20" fillId="0" borderId="14">
      <protection locked="0"/>
    </xf>
    <xf numFmtId="0" fontId="20" fillId="0" borderId="14">
      <protection locked="0"/>
    </xf>
    <xf numFmtId="0" fontId="20" fillId="0" borderId="14">
      <protection locked="0"/>
    </xf>
    <xf numFmtId="0" fontId="20" fillId="0" borderId="14">
      <protection locked="0"/>
    </xf>
    <xf numFmtId="0" fontId="20" fillId="0" borderId="14">
      <protection locked="0"/>
    </xf>
    <xf numFmtId="233" fontId="4" fillId="0" borderId="0" applyFont="0" applyFill="0" applyBorder="0" applyAlignment="0" applyProtection="0"/>
    <xf numFmtId="234" fontId="9" fillId="0" borderId="0">
      <protection locked="0"/>
    </xf>
    <xf numFmtId="234" fontId="9" fillId="0" borderId="0">
      <protection locked="0"/>
    </xf>
    <xf numFmtId="234" fontId="9" fillId="0" borderId="0">
      <protection locked="0"/>
    </xf>
    <xf numFmtId="234" fontId="9" fillId="0" borderId="0">
      <protection locked="0"/>
    </xf>
    <xf numFmtId="234" fontId="9" fillId="0" borderId="0">
      <protection locked="0"/>
    </xf>
    <xf numFmtId="234" fontId="9" fillId="0" borderId="0">
      <protection locked="0"/>
    </xf>
    <xf numFmtId="234" fontId="9" fillId="0" borderId="0">
      <protection locked="0"/>
    </xf>
    <xf numFmtId="234" fontId="9" fillId="0" borderId="0">
      <protection locked="0"/>
    </xf>
    <xf numFmtId="234" fontId="9" fillId="0" borderId="0">
      <protection locked="0"/>
    </xf>
    <xf numFmtId="234" fontId="9" fillId="0" borderId="0">
      <protection locked="0"/>
    </xf>
    <xf numFmtId="234" fontId="9" fillId="0" borderId="0">
      <protection locked="0"/>
    </xf>
    <xf numFmtId="234" fontId="9" fillId="0" borderId="0">
      <protection locked="0"/>
    </xf>
    <xf numFmtId="234" fontId="9" fillId="0" borderId="0">
      <protection locked="0"/>
    </xf>
    <xf numFmtId="234" fontId="9" fillId="0" borderId="0">
      <protection locked="0"/>
    </xf>
    <xf numFmtId="234" fontId="9" fillId="0" borderId="0">
      <protection locked="0"/>
    </xf>
    <xf numFmtId="235" fontId="35" fillId="0" borderId="0" applyFont="0" applyFill="0" applyBorder="0" applyAlignment="0" applyProtection="0"/>
    <xf numFmtId="236" fontId="9" fillId="0" borderId="0">
      <protection locked="0"/>
    </xf>
    <xf numFmtId="236" fontId="9" fillId="0" borderId="0">
      <protection locked="0"/>
    </xf>
    <xf numFmtId="236" fontId="9" fillId="0" borderId="0">
      <protection locked="0"/>
    </xf>
    <xf numFmtId="236" fontId="9" fillId="0" borderId="0">
      <protection locked="0"/>
    </xf>
    <xf numFmtId="236" fontId="9" fillId="0" borderId="0">
      <protection locked="0"/>
    </xf>
    <xf numFmtId="236" fontId="9" fillId="0" borderId="0">
      <protection locked="0"/>
    </xf>
    <xf numFmtId="236" fontId="9" fillId="0" borderId="0">
      <protection locked="0"/>
    </xf>
    <xf numFmtId="236" fontId="9" fillId="0" borderId="0">
      <protection locked="0"/>
    </xf>
    <xf numFmtId="236" fontId="9" fillId="0" borderId="0">
      <protection locked="0"/>
    </xf>
    <xf numFmtId="236" fontId="9" fillId="0" borderId="0">
      <protection locked="0"/>
    </xf>
    <xf numFmtId="236" fontId="9" fillId="0" borderId="0">
      <protection locked="0"/>
    </xf>
    <xf numFmtId="236" fontId="9" fillId="0" borderId="0">
      <protection locked="0"/>
    </xf>
    <xf numFmtId="236" fontId="9" fillId="0" borderId="0">
      <protection locked="0"/>
    </xf>
    <xf numFmtId="236" fontId="9" fillId="0" borderId="0">
      <protection locked="0"/>
    </xf>
    <xf numFmtId="236" fontId="9" fillId="0" borderId="0">
      <protection locked="0"/>
    </xf>
    <xf numFmtId="0" fontId="4" fillId="0" borderId="0">
      <alignment vertical="center"/>
    </xf>
    <xf numFmtId="0" fontId="140" fillId="0" borderId="0">
      <alignment vertical="center"/>
    </xf>
    <xf numFmtId="0" fontId="96" fillId="0" borderId="0"/>
    <xf numFmtId="0" fontId="96" fillId="0" borderId="0">
      <alignment vertical="center"/>
    </xf>
    <xf numFmtId="0" fontId="141" fillId="0" borderId="0"/>
    <xf numFmtId="0" fontId="142" fillId="0" borderId="1">
      <alignment horizontal="center"/>
    </xf>
    <xf numFmtId="0" fontId="141" fillId="0" borderId="2">
      <alignment horizontal="centerContinuous" vertical="center"/>
    </xf>
    <xf numFmtId="3" fontId="143" fillId="0" borderId="3"/>
    <xf numFmtId="3" fontId="143" fillId="0" borderId="3"/>
    <xf numFmtId="182" fontId="144" fillId="0" borderId="0">
      <alignment vertical="center"/>
    </xf>
    <xf numFmtId="4" fontId="144" fillId="0" borderId="0">
      <alignment vertical="center"/>
    </xf>
    <xf numFmtId="179" fontId="144" fillId="0" borderId="0">
      <alignment vertical="center"/>
    </xf>
    <xf numFmtId="3" fontId="144" fillId="0" borderId="0">
      <alignment vertical="center"/>
    </xf>
    <xf numFmtId="204" fontId="142" fillId="0" borderId="0"/>
    <xf numFmtId="24" fontId="142" fillId="0" borderId="0"/>
    <xf numFmtId="24" fontId="142" fillId="0" borderId="0"/>
    <xf numFmtId="24" fontId="142" fillId="0" borderId="0"/>
    <xf numFmtId="24" fontId="142" fillId="0" borderId="0"/>
    <xf numFmtId="204" fontId="142" fillId="0" borderId="0"/>
    <xf numFmtId="24" fontId="142" fillId="0" borderId="0"/>
    <xf numFmtId="204" fontId="142" fillId="0" borderId="0"/>
    <xf numFmtId="204" fontId="142" fillId="0" borderId="0"/>
    <xf numFmtId="24" fontId="142" fillId="0" borderId="0"/>
    <xf numFmtId="204" fontId="142" fillId="0" borderId="0"/>
    <xf numFmtId="204" fontId="142" fillId="0" borderId="0"/>
    <xf numFmtId="24" fontId="142" fillId="0" borderId="0"/>
    <xf numFmtId="24" fontId="142" fillId="0" borderId="0"/>
    <xf numFmtId="204" fontId="142" fillId="0" borderId="0"/>
    <xf numFmtId="24" fontId="142" fillId="0" borderId="0"/>
    <xf numFmtId="24" fontId="142" fillId="0" borderId="0"/>
    <xf numFmtId="24" fontId="142" fillId="0" borderId="0"/>
    <xf numFmtId="204" fontId="142" fillId="0" borderId="0"/>
    <xf numFmtId="24" fontId="142" fillId="0" borderId="0"/>
    <xf numFmtId="24" fontId="142" fillId="0" borderId="0"/>
    <xf numFmtId="24" fontId="142" fillId="0" borderId="0"/>
    <xf numFmtId="24" fontId="142" fillId="0" borderId="0"/>
    <xf numFmtId="24" fontId="142" fillId="0" borderId="0"/>
    <xf numFmtId="24" fontId="142" fillId="0" borderId="0"/>
    <xf numFmtId="204" fontId="142" fillId="0" borderId="0"/>
    <xf numFmtId="204" fontId="142" fillId="0" borderId="0"/>
    <xf numFmtId="24" fontId="142" fillId="0" borderId="0"/>
    <xf numFmtId="24" fontId="142" fillId="0" borderId="0"/>
    <xf numFmtId="204" fontId="142" fillId="0" borderId="0"/>
    <xf numFmtId="24" fontId="142" fillId="0" borderId="0"/>
    <xf numFmtId="24" fontId="142" fillId="0" borderId="0"/>
    <xf numFmtId="24" fontId="142" fillId="0" borderId="0"/>
    <xf numFmtId="204" fontId="142" fillId="0" borderId="0"/>
    <xf numFmtId="24" fontId="142" fillId="0" borderId="0"/>
    <xf numFmtId="24" fontId="142" fillId="0" borderId="0"/>
    <xf numFmtId="204" fontId="142" fillId="0" borderId="0"/>
    <xf numFmtId="204" fontId="142" fillId="0" borderId="0"/>
    <xf numFmtId="204" fontId="142" fillId="0" borderId="0"/>
    <xf numFmtId="204" fontId="142" fillId="0" borderId="0"/>
    <xf numFmtId="24" fontId="142" fillId="0" borderId="0"/>
    <xf numFmtId="24" fontId="142" fillId="0" borderId="0"/>
    <xf numFmtId="24" fontId="142" fillId="0" borderId="0"/>
    <xf numFmtId="204" fontId="142" fillId="0" borderId="0"/>
    <xf numFmtId="24" fontId="142" fillId="0" borderId="0"/>
    <xf numFmtId="24" fontId="142" fillId="0" borderId="0"/>
    <xf numFmtId="204" fontId="142" fillId="0" borderId="0"/>
    <xf numFmtId="204" fontId="142" fillId="0" borderId="0"/>
    <xf numFmtId="24" fontId="142" fillId="0" borderId="0"/>
    <xf numFmtId="204" fontId="142" fillId="0" borderId="0"/>
    <xf numFmtId="24" fontId="142" fillId="0" borderId="0"/>
    <xf numFmtId="204" fontId="142" fillId="0" borderId="0"/>
    <xf numFmtId="204" fontId="142" fillId="0" borderId="0"/>
    <xf numFmtId="24" fontId="142" fillId="0" borderId="0"/>
    <xf numFmtId="24" fontId="142" fillId="0" borderId="0"/>
    <xf numFmtId="204" fontId="142" fillId="0" borderId="0"/>
    <xf numFmtId="204" fontId="142" fillId="0" borderId="0"/>
    <xf numFmtId="24" fontId="142" fillId="0" borderId="0"/>
    <xf numFmtId="204" fontId="142" fillId="0" borderId="0"/>
    <xf numFmtId="204" fontId="142" fillId="0" borderId="0"/>
    <xf numFmtId="204" fontId="142" fillId="0" borderId="0"/>
    <xf numFmtId="24" fontId="142" fillId="0" borderId="0"/>
    <xf numFmtId="204" fontId="142" fillId="0" borderId="0"/>
    <xf numFmtId="24" fontId="142" fillId="0" borderId="0"/>
    <xf numFmtId="24" fontId="142" fillId="0" borderId="0"/>
    <xf numFmtId="24" fontId="142" fillId="0" borderId="0"/>
    <xf numFmtId="24" fontId="142" fillId="0" borderId="0"/>
    <xf numFmtId="24" fontId="142" fillId="0" borderId="0"/>
    <xf numFmtId="204" fontId="142" fillId="0" borderId="0"/>
    <xf numFmtId="204" fontId="142" fillId="0" borderId="0"/>
    <xf numFmtId="204" fontId="142" fillId="0" borderId="0"/>
    <xf numFmtId="24" fontId="142" fillId="0" borderId="0"/>
    <xf numFmtId="204" fontId="142" fillId="0" borderId="0"/>
    <xf numFmtId="204" fontId="142" fillId="0" borderId="0"/>
    <xf numFmtId="24" fontId="142" fillId="0" borderId="0"/>
    <xf numFmtId="206" fontId="96" fillId="0" borderId="0"/>
    <xf numFmtId="24" fontId="142" fillId="0" borderId="0"/>
    <xf numFmtId="24" fontId="142" fillId="0" borderId="0"/>
    <xf numFmtId="208" fontId="96" fillId="0" borderId="0"/>
    <xf numFmtId="24" fontId="142" fillId="0" borderId="0"/>
    <xf numFmtId="204" fontId="142" fillId="0" borderId="0"/>
    <xf numFmtId="204" fontId="142" fillId="0" borderId="0"/>
    <xf numFmtId="206" fontId="96" fillId="0" borderId="0"/>
    <xf numFmtId="24" fontId="142" fillId="0" borderId="0"/>
    <xf numFmtId="24" fontId="142" fillId="0" borderId="0"/>
    <xf numFmtId="208" fontId="96" fillId="0" borderId="0"/>
    <xf numFmtId="24" fontId="142" fillId="0" borderId="0"/>
    <xf numFmtId="24" fontId="142" fillId="0" borderId="0"/>
    <xf numFmtId="24" fontId="142" fillId="0" borderId="0"/>
    <xf numFmtId="204" fontId="142" fillId="0" borderId="0"/>
    <xf numFmtId="24" fontId="142" fillId="0" borderId="0"/>
    <xf numFmtId="24" fontId="142" fillId="0" borderId="0"/>
    <xf numFmtId="204" fontId="142" fillId="0" borderId="0"/>
    <xf numFmtId="204" fontId="142" fillId="0" borderId="0"/>
    <xf numFmtId="204" fontId="142" fillId="0" borderId="0"/>
    <xf numFmtId="204" fontId="142" fillId="0" borderId="0"/>
    <xf numFmtId="24" fontId="142" fillId="0" borderId="0"/>
    <xf numFmtId="24" fontId="142" fillId="0" borderId="0"/>
    <xf numFmtId="204" fontId="142" fillId="0" borderId="0"/>
    <xf numFmtId="204" fontId="142" fillId="0" borderId="0"/>
    <xf numFmtId="204" fontId="142" fillId="0" borderId="0"/>
    <xf numFmtId="24" fontId="142" fillId="0" borderId="0"/>
    <xf numFmtId="24" fontId="142" fillId="0" borderId="0"/>
    <xf numFmtId="204" fontId="142" fillId="0" borderId="0"/>
    <xf numFmtId="204" fontId="142" fillId="0" borderId="0"/>
    <xf numFmtId="204" fontId="142" fillId="0" borderId="0"/>
    <xf numFmtId="204" fontId="142" fillId="0" borderId="0"/>
    <xf numFmtId="204" fontId="142" fillId="0" borderId="0"/>
    <xf numFmtId="204" fontId="142" fillId="0" borderId="0"/>
    <xf numFmtId="204" fontId="142" fillId="0" borderId="0"/>
    <xf numFmtId="204" fontId="142" fillId="0" borderId="0"/>
    <xf numFmtId="204" fontId="142" fillId="0" borderId="0"/>
    <xf numFmtId="24" fontId="142" fillId="0" borderId="0"/>
    <xf numFmtId="24" fontId="142" fillId="0" borderId="0"/>
    <xf numFmtId="204" fontId="142" fillId="0" borderId="0"/>
    <xf numFmtId="204" fontId="142" fillId="0" borderId="0"/>
    <xf numFmtId="204" fontId="142" fillId="0" borderId="0"/>
    <xf numFmtId="24" fontId="142" fillId="0" borderId="0"/>
    <xf numFmtId="204" fontId="142" fillId="0" borderId="0"/>
    <xf numFmtId="24" fontId="142" fillId="0" borderId="0"/>
    <xf numFmtId="24" fontId="142" fillId="0" borderId="0"/>
    <xf numFmtId="204" fontId="142" fillId="0" borderId="0"/>
    <xf numFmtId="24" fontId="142" fillId="0" borderId="0"/>
    <xf numFmtId="204" fontId="142" fillId="0" borderId="0"/>
    <xf numFmtId="181" fontId="96" fillId="0" borderId="0">
      <alignment vertical="center"/>
    </xf>
    <xf numFmtId="0" fontId="145" fillId="0" borderId="0">
      <alignment vertical="center"/>
    </xf>
    <xf numFmtId="0" fontId="146" fillId="0" borderId="0">
      <alignment vertical="center"/>
    </xf>
    <xf numFmtId="0" fontId="145" fillId="0" borderId="0">
      <alignment vertical="center"/>
    </xf>
    <xf numFmtId="0" fontId="144" fillId="0" borderId="0"/>
    <xf numFmtId="0" fontId="144" fillId="0" borderId="0"/>
    <xf numFmtId="0" fontId="147" fillId="0" borderId="0"/>
    <xf numFmtId="0" fontId="147" fillId="0" borderId="0"/>
    <xf numFmtId="0" fontId="149" fillId="0" borderId="5">
      <alignment vertical="center"/>
    </xf>
    <xf numFmtId="0" fontId="149"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150" fillId="0" borderId="0"/>
    <xf numFmtId="0" fontId="150" fillId="0" borderId="0"/>
    <xf numFmtId="0" fontId="147" fillId="0" borderId="0"/>
    <xf numFmtId="0" fontId="147" fillId="0" borderId="0"/>
    <xf numFmtId="0" fontId="147" fillId="0" borderId="0"/>
    <xf numFmtId="0" fontId="144" fillId="0" borderId="0"/>
    <xf numFmtId="0" fontId="144" fillId="0" borderId="0"/>
    <xf numFmtId="0" fontId="147" fillId="0" borderId="0"/>
    <xf numFmtId="0" fontId="147" fillId="0" borderId="0"/>
    <xf numFmtId="0" fontId="147" fillId="0" borderId="0"/>
    <xf numFmtId="0" fontId="142" fillId="0" borderId="0"/>
    <xf numFmtId="0" fontId="147" fillId="0" borderId="0"/>
    <xf numFmtId="0" fontId="147" fillId="0" borderId="0"/>
    <xf numFmtId="0" fontId="147" fillId="0" borderId="0"/>
    <xf numFmtId="0" fontId="147" fillId="0" borderId="0"/>
    <xf numFmtId="0" fontId="96" fillId="0" borderId="0"/>
    <xf numFmtId="0" fontId="96" fillId="0" borderId="0"/>
    <xf numFmtId="0" fontId="96" fillId="0" borderId="0"/>
    <xf numFmtId="0" fontId="96" fillId="0" borderId="0"/>
    <xf numFmtId="0" fontId="96" fillId="0" borderId="0"/>
    <xf numFmtId="0" fontId="147" fillId="0" borderId="0"/>
    <xf numFmtId="0" fontId="147" fillId="0" borderId="0"/>
    <xf numFmtId="0" fontId="147" fillId="0" borderId="0"/>
    <xf numFmtId="0" fontId="147" fillId="0" borderId="0"/>
    <xf numFmtId="0" fontId="144" fillId="0" borderId="0"/>
    <xf numFmtId="0" fontId="96" fillId="0" borderId="0"/>
    <xf numFmtId="0" fontId="96" fillId="0" borderId="0"/>
    <xf numFmtId="0" fontId="96" fillId="0" borderId="0"/>
    <xf numFmtId="0" fontId="96" fillId="0" borderId="0"/>
    <xf numFmtId="0" fontId="96" fillId="0" borderId="0"/>
    <xf numFmtId="0" fontId="142" fillId="0" borderId="0"/>
    <xf numFmtId="0" fontId="142" fillId="0" borderId="0"/>
    <xf numFmtId="0" fontId="142" fillId="0" borderId="0"/>
    <xf numFmtId="0" fontId="151" fillId="0" borderId="0"/>
    <xf numFmtId="0" fontId="150" fillId="0" borderId="0"/>
    <xf numFmtId="0" fontId="150" fillId="0" borderId="0"/>
    <xf numFmtId="0" fontId="150" fillId="0" borderId="0"/>
    <xf numFmtId="0" fontId="147" fillId="0" borderId="0"/>
    <xf numFmtId="0" fontId="142" fillId="0" borderId="0"/>
    <xf numFmtId="0" fontId="142" fillId="0" borderId="0"/>
    <xf numFmtId="0" fontId="147"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147" fillId="0" borderId="0"/>
    <xf numFmtId="0" fontId="96" fillId="0" borderId="0"/>
    <xf numFmtId="0" fontId="96" fillId="0" borderId="0"/>
    <xf numFmtId="0" fontId="142" fillId="0" borderId="0"/>
    <xf numFmtId="0" fontId="147" fillId="0" borderId="0"/>
    <xf numFmtId="0" fontId="147" fillId="0" borderId="0"/>
    <xf numFmtId="0" fontId="150" fillId="0" borderId="0"/>
    <xf numFmtId="0" fontId="150" fillId="0" borderId="0"/>
    <xf numFmtId="0" fontId="150" fillId="0" borderId="0"/>
    <xf numFmtId="0" fontId="142" fillId="0" borderId="0"/>
    <xf numFmtId="0" fontId="147" fillId="0" borderId="0"/>
    <xf numFmtId="0" fontId="142"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144" fillId="0" borderId="0"/>
    <xf numFmtId="0" fontId="147" fillId="0" borderId="0"/>
    <xf numFmtId="0" fontId="147" fillId="0" borderId="0"/>
    <xf numFmtId="0" fontId="142" fillId="0" borderId="0"/>
    <xf numFmtId="0" fontId="147" fillId="0" borderId="0"/>
    <xf numFmtId="0" fontId="142" fillId="0" borderId="0"/>
    <xf numFmtId="0" fontId="142" fillId="0" borderId="0"/>
    <xf numFmtId="0" fontId="150" fillId="0" borderId="0"/>
    <xf numFmtId="0" fontId="150" fillId="0" borderId="0"/>
    <xf numFmtId="0" fontId="150" fillId="0" borderId="0"/>
    <xf numFmtId="0" fontId="142" fillId="0" borderId="0"/>
    <xf numFmtId="0" fontId="150" fillId="0" borderId="0"/>
    <xf numFmtId="0" fontId="144" fillId="0" borderId="0"/>
    <xf numFmtId="0" fontId="147" fillId="0" borderId="0"/>
    <xf numFmtId="0" fontId="152" fillId="0" borderId="0"/>
    <xf numFmtId="0" fontId="147" fillId="0" borderId="0"/>
    <xf numFmtId="0" fontId="142" fillId="0" borderId="0"/>
    <xf numFmtId="0" fontId="147" fillId="0" borderId="0"/>
    <xf numFmtId="0" fontId="147" fillId="0" borderId="0"/>
    <xf numFmtId="0" fontId="147" fillId="0" borderId="0"/>
    <xf numFmtId="0" fontId="147" fillId="0" borderId="0"/>
    <xf numFmtId="0" fontId="144" fillId="0" borderId="0"/>
    <xf numFmtId="0" fontId="147" fillId="0" borderId="0"/>
    <xf numFmtId="0" fontId="147" fillId="0" borderId="0"/>
    <xf numFmtId="0" fontId="150" fillId="0" borderId="0"/>
    <xf numFmtId="0" fontId="142" fillId="0" borderId="0"/>
    <xf numFmtId="0" fontId="142" fillId="0" borderId="0"/>
    <xf numFmtId="0" fontId="142" fillId="0" borderId="0"/>
    <xf numFmtId="0" fontId="147" fillId="0" borderId="0"/>
    <xf numFmtId="0" fontId="142"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150" fillId="0" borderId="0"/>
    <xf numFmtId="0" fontId="150" fillId="0" borderId="0"/>
    <xf numFmtId="0" fontId="144" fillId="0" borderId="0"/>
    <xf numFmtId="0" fontId="144" fillId="0" borderId="0"/>
    <xf numFmtId="0" fontId="147" fillId="0" borderId="0"/>
    <xf numFmtId="0" fontId="96" fillId="0" borderId="0"/>
    <xf numFmtId="0" fontId="147" fillId="0" borderId="0"/>
    <xf numFmtId="0" fontId="147" fillId="0" borderId="0"/>
    <xf numFmtId="0" fontId="150" fillId="0" borderId="0"/>
    <xf numFmtId="0" fontId="144" fillId="0" borderId="0"/>
    <xf numFmtId="0" fontId="147" fillId="0" borderId="0"/>
    <xf numFmtId="0" fontId="147" fillId="0" borderId="0"/>
    <xf numFmtId="0" fontId="150" fillId="0" borderId="0"/>
    <xf numFmtId="0" fontId="147" fillId="0" borderId="0"/>
    <xf numFmtId="0" fontId="142" fillId="0" borderId="0"/>
    <xf numFmtId="0" fontId="152" fillId="0" borderId="0"/>
    <xf numFmtId="0" fontId="147" fillId="0" borderId="0"/>
    <xf numFmtId="0" fontId="144" fillId="0" borderId="0"/>
    <xf numFmtId="0" fontId="147"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147" fillId="0" borderId="0"/>
    <xf numFmtId="0" fontId="147" fillId="0" borderId="0"/>
    <xf numFmtId="0" fontId="147" fillId="0" borderId="0"/>
    <xf numFmtId="0" fontId="147" fillId="0" borderId="0"/>
    <xf numFmtId="0" fontId="147" fillId="0" borderId="0"/>
    <xf numFmtId="0" fontId="144" fillId="0" borderId="0"/>
    <xf numFmtId="0" fontId="144" fillId="0" borderId="0"/>
    <xf numFmtId="0" fontId="147" fillId="0" borderId="0"/>
    <xf numFmtId="0" fontId="142" fillId="0" borderId="0"/>
    <xf numFmtId="0" fontId="147" fillId="0" borderId="0"/>
    <xf numFmtId="0" fontId="144" fillId="0" borderId="0"/>
    <xf numFmtId="0" fontId="147" fillId="0" borderId="0"/>
    <xf numFmtId="0" fontId="142" fillId="0" borderId="0"/>
    <xf numFmtId="0" fontId="142" fillId="0" borderId="0"/>
    <xf numFmtId="0" fontId="142" fillId="0" borderId="0"/>
    <xf numFmtId="0" fontId="142" fillId="0" borderId="0"/>
    <xf numFmtId="0" fontId="150" fillId="0" borderId="0"/>
    <xf numFmtId="0" fontId="147" fillId="0" borderId="0"/>
    <xf numFmtId="0" fontId="147" fillId="0" borderId="0"/>
    <xf numFmtId="0" fontId="147" fillId="0" borderId="0"/>
    <xf numFmtId="0" fontId="147" fillId="0" borderId="0"/>
    <xf numFmtId="0" fontId="142" fillId="0" borderId="0"/>
    <xf numFmtId="0" fontId="147" fillId="0" borderId="0"/>
    <xf numFmtId="0" fontId="142" fillId="0" borderId="0"/>
    <xf numFmtId="0" fontId="150" fillId="0" borderId="0"/>
    <xf numFmtId="0" fontId="150" fillId="0" borderId="0"/>
    <xf numFmtId="0" fontId="147"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147" fillId="0" borderId="0"/>
    <xf numFmtId="0" fontId="147" fillId="0" borderId="0"/>
    <xf numFmtId="0" fontId="147" fillId="0" borderId="0"/>
    <xf numFmtId="0" fontId="147" fillId="0" borderId="0"/>
    <xf numFmtId="0" fontId="96" fillId="0" borderId="0"/>
    <xf numFmtId="0" fontId="147" fillId="0" borderId="0"/>
    <xf numFmtId="0" fontId="147" fillId="0" borderId="0"/>
    <xf numFmtId="0" fontId="147" fillId="0" borderId="0"/>
    <xf numFmtId="0" fontId="147" fillId="0" borderId="0"/>
    <xf numFmtId="0" fontId="142" fillId="0" borderId="0"/>
    <xf numFmtId="0" fontId="147" fillId="0" borderId="0"/>
    <xf numFmtId="0" fontId="147" fillId="0" borderId="0"/>
    <xf numFmtId="0" fontId="153" fillId="0" borderId="0">
      <protection locked="0"/>
    </xf>
    <xf numFmtId="178" fontId="96" fillId="0" borderId="0">
      <alignment vertical="center"/>
    </xf>
    <xf numFmtId="209" fontId="96" fillId="0" borderId="0">
      <alignment vertical="center"/>
    </xf>
    <xf numFmtId="193" fontId="96" fillId="0" borderId="0">
      <alignment vertical="center"/>
    </xf>
    <xf numFmtId="0" fontId="145" fillId="0" borderId="0">
      <alignment vertical="center"/>
    </xf>
    <xf numFmtId="0" fontId="145" fillId="0" borderId="0">
      <alignment vertical="center"/>
    </xf>
    <xf numFmtId="264" fontId="153" fillId="0" borderId="0">
      <protection locked="0"/>
    </xf>
    <xf numFmtId="0" fontId="153" fillId="0" borderId="0">
      <protection locked="0"/>
    </xf>
    <xf numFmtId="0" fontId="153" fillId="0" borderId="0">
      <protection locked="0"/>
    </xf>
    <xf numFmtId="203" fontId="153" fillId="0" borderId="0">
      <protection locked="0"/>
    </xf>
    <xf numFmtId="203" fontId="153" fillId="0" borderId="0">
      <protection locked="0"/>
    </xf>
    <xf numFmtId="203" fontId="153" fillId="0" borderId="0">
      <protection locked="0"/>
    </xf>
    <xf numFmtId="203" fontId="153" fillId="0" borderId="0">
      <protection locked="0"/>
    </xf>
    <xf numFmtId="203" fontId="153" fillId="0" borderId="0">
      <protection locked="0"/>
    </xf>
    <xf numFmtId="210" fontId="154" fillId="0" borderId="3">
      <alignment vertical="center"/>
    </xf>
    <xf numFmtId="9" fontId="141" fillId="0" borderId="0">
      <alignment vertical="center"/>
    </xf>
    <xf numFmtId="211" fontId="147" fillId="0" borderId="0"/>
    <xf numFmtId="3" fontId="143" fillId="0" borderId="3"/>
    <xf numFmtId="0" fontId="141" fillId="0" borderId="0">
      <alignment vertical="center"/>
    </xf>
    <xf numFmtId="3" fontId="143" fillId="0" borderId="3"/>
    <xf numFmtId="10" fontId="141" fillId="0" borderId="0">
      <alignment vertical="center"/>
    </xf>
    <xf numFmtId="0" fontId="141" fillId="0" borderId="0">
      <alignment vertical="center"/>
    </xf>
    <xf numFmtId="212" fontId="96" fillId="0" borderId="0">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154" fillId="0" borderId="3">
      <alignment vertical="center"/>
    </xf>
    <xf numFmtId="210" fontId="154" fillId="0" borderId="3">
      <alignment vertical="center"/>
    </xf>
    <xf numFmtId="210" fontId="154" fillId="0" borderId="3">
      <alignment vertical="center"/>
    </xf>
    <xf numFmtId="210" fontId="96" fillId="0" borderId="3">
      <alignment vertical="center"/>
    </xf>
    <xf numFmtId="210" fontId="147"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3" fontId="144" fillId="0" borderId="0">
      <alignment vertical="center"/>
    </xf>
    <xf numFmtId="220" fontId="144" fillId="0" borderId="0">
      <alignment horizontal="center" vertical="center"/>
    </xf>
    <xf numFmtId="220" fontId="144" fillId="0" borderId="0">
      <alignment horizontal="center" vertical="center"/>
    </xf>
    <xf numFmtId="0" fontId="150" fillId="0" borderId="3">
      <alignment horizontal="left" vertical="center" indent="1"/>
    </xf>
    <xf numFmtId="38" fontId="155" fillId="0" borderId="25">
      <alignment horizontal="left" vertical="center"/>
    </xf>
    <xf numFmtId="265" fontId="156" fillId="0" borderId="0">
      <alignment vertical="center"/>
    </xf>
    <xf numFmtId="3" fontId="157" fillId="0" borderId="63">
      <alignment horizontal="right" vertical="center"/>
    </xf>
    <xf numFmtId="3" fontId="157" fillId="0" borderId="63">
      <alignment horizontal="right" vertical="center"/>
    </xf>
    <xf numFmtId="263" fontId="96" fillId="0" borderId="0">
      <alignment vertical="center"/>
    </xf>
    <xf numFmtId="263" fontId="96" fillId="0" borderId="0">
      <alignment vertical="center"/>
    </xf>
    <xf numFmtId="263" fontId="96" fillId="0" borderId="0">
      <alignment vertical="center"/>
    </xf>
    <xf numFmtId="263" fontId="96" fillId="0" borderId="0">
      <alignment vertical="center"/>
    </xf>
    <xf numFmtId="263" fontId="96" fillId="0" borderId="0">
      <alignment vertical="center"/>
    </xf>
    <xf numFmtId="263" fontId="96" fillId="0" borderId="0">
      <alignment vertical="center"/>
    </xf>
    <xf numFmtId="263" fontId="96" fillId="0" borderId="0">
      <alignment vertical="center"/>
    </xf>
    <xf numFmtId="263" fontId="96" fillId="0" borderId="0">
      <alignment vertical="center"/>
    </xf>
    <xf numFmtId="263" fontId="96" fillId="0" borderId="0">
      <alignment vertical="center"/>
    </xf>
    <xf numFmtId="263" fontId="96" fillId="0" borderId="0">
      <alignment vertical="center"/>
    </xf>
    <xf numFmtId="263" fontId="96" fillId="0" borderId="0">
      <alignment vertical="center"/>
    </xf>
    <xf numFmtId="266" fontId="96" fillId="0" borderId="0">
      <alignment vertical="center"/>
    </xf>
    <xf numFmtId="266" fontId="96" fillId="0" borderId="0">
      <alignment vertical="center"/>
    </xf>
    <xf numFmtId="266" fontId="96" fillId="0" borderId="0">
      <alignment vertical="center"/>
    </xf>
    <xf numFmtId="266" fontId="96" fillId="0" borderId="0">
      <alignment vertical="center"/>
    </xf>
    <xf numFmtId="266" fontId="96" fillId="0" borderId="0">
      <alignment vertical="center"/>
    </xf>
    <xf numFmtId="266" fontId="96" fillId="0" borderId="0">
      <alignment vertical="center"/>
    </xf>
    <xf numFmtId="266" fontId="96" fillId="0" borderId="0">
      <alignment vertical="center"/>
    </xf>
    <xf numFmtId="266" fontId="96" fillId="0" borderId="0">
      <alignment vertical="center"/>
    </xf>
    <xf numFmtId="266" fontId="96" fillId="0" borderId="0">
      <alignment vertical="center"/>
    </xf>
    <xf numFmtId="266" fontId="96" fillId="0" borderId="0">
      <alignment vertical="center"/>
    </xf>
    <xf numFmtId="266" fontId="96" fillId="0" borderId="0">
      <alignment vertical="center"/>
    </xf>
    <xf numFmtId="266" fontId="96" fillId="0" borderId="0">
      <alignment vertical="center"/>
    </xf>
    <xf numFmtId="266" fontId="96" fillId="0" borderId="0">
      <alignment vertical="center"/>
    </xf>
    <xf numFmtId="266" fontId="96" fillId="0" borderId="0">
      <alignment vertical="center"/>
    </xf>
    <xf numFmtId="266" fontId="96" fillId="0" borderId="0">
      <alignment vertical="center"/>
    </xf>
    <xf numFmtId="266" fontId="96" fillId="0" borderId="0">
      <alignment vertical="center"/>
    </xf>
    <xf numFmtId="266" fontId="96" fillId="0" borderId="0">
      <alignment vertical="center"/>
    </xf>
    <xf numFmtId="238" fontId="96" fillId="0" borderId="0">
      <alignment vertical="center"/>
    </xf>
    <xf numFmtId="238" fontId="96" fillId="0" borderId="0">
      <alignment vertical="center"/>
    </xf>
    <xf numFmtId="238" fontId="96" fillId="0" borderId="0">
      <alignment vertical="center"/>
    </xf>
    <xf numFmtId="238" fontId="96" fillId="0" borderId="0">
      <alignment vertical="center"/>
    </xf>
    <xf numFmtId="238" fontId="96" fillId="0" borderId="0">
      <alignment vertical="center"/>
    </xf>
    <xf numFmtId="266" fontId="96" fillId="0" borderId="0">
      <alignment vertical="center"/>
    </xf>
    <xf numFmtId="266" fontId="96" fillId="0" borderId="0">
      <alignment vertical="center"/>
    </xf>
    <xf numFmtId="266" fontId="96" fillId="0" borderId="0">
      <alignment vertical="center"/>
    </xf>
    <xf numFmtId="266" fontId="96" fillId="0" borderId="0">
      <alignment vertical="center"/>
    </xf>
    <xf numFmtId="266" fontId="96" fillId="0" borderId="0">
      <alignment vertical="center"/>
    </xf>
    <xf numFmtId="266" fontId="96" fillId="0" borderId="0">
      <alignment vertical="center"/>
    </xf>
    <xf numFmtId="266" fontId="96" fillId="0" borderId="0">
      <alignment vertical="center"/>
    </xf>
    <xf numFmtId="266" fontId="96" fillId="0" borderId="0">
      <alignment vertical="center"/>
    </xf>
    <xf numFmtId="266" fontId="96" fillId="0" borderId="0">
      <alignment vertical="center"/>
    </xf>
    <xf numFmtId="266" fontId="96" fillId="0" borderId="0">
      <alignment vertical="center"/>
    </xf>
    <xf numFmtId="266" fontId="96" fillId="0" borderId="0">
      <alignment vertical="center"/>
    </xf>
    <xf numFmtId="220" fontId="144" fillId="0" borderId="0">
      <alignment horizontal="center" vertical="center"/>
    </xf>
    <xf numFmtId="0" fontId="149" fillId="0" borderId="0">
      <alignment horizontal="center" vertical="center"/>
    </xf>
    <xf numFmtId="3" fontId="157" fillId="0" borderId="63">
      <alignment horizontal="right" vertical="center"/>
    </xf>
    <xf numFmtId="0" fontId="149" fillId="0" borderId="0">
      <alignment horizontal="center"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220" fontId="144" fillId="0" borderId="0">
      <alignment horizontal="center" vertical="center"/>
    </xf>
    <xf numFmtId="220" fontId="144" fillId="0" borderId="0">
      <alignment horizontal="center" vertical="center"/>
    </xf>
    <xf numFmtId="3" fontId="157" fillId="0" borderId="63">
      <alignment horizontal="right" vertical="center"/>
    </xf>
    <xf numFmtId="238" fontId="96" fillId="0" borderId="0">
      <alignment vertical="center"/>
    </xf>
    <xf numFmtId="238" fontId="96" fillId="0" borderId="0">
      <alignment vertical="center"/>
    </xf>
    <xf numFmtId="238" fontId="96" fillId="0" borderId="0">
      <alignment vertical="center"/>
    </xf>
    <xf numFmtId="238" fontId="96" fillId="0" borderId="0">
      <alignment vertical="center"/>
    </xf>
    <xf numFmtId="238" fontId="96" fillId="0" borderId="0">
      <alignment vertical="center"/>
    </xf>
    <xf numFmtId="0" fontId="142" fillId="0" borderId="6"/>
    <xf numFmtId="267" fontId="158" fillId="0" borderId="0">
      <alignment vertical="center"/>
    </xf>
    <xf numFmtId="0" fontId="96" fillId="0" borderId="0"/>
    <xf numFmtId="4" fontId="159" fillId="0" borderId="7">
      <alignment vertical="center"/>
    </xf>
    <xf numFmtId="0" fontId="147" fillId="0" borderId="0"/>
    <xf numFmtId="0" fontId="144" fillId="0" borderId="0"/>
    <xf numFmtId="2" fontId="157" fillId="0" borderId="63">
      <alignment horizontal="right" vertical="center"/>
    </xf>
    <xf numFmtId="0" fontId="144" fillId="0" borderId="16">
      <alignment horizont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0" fontId="140" fillId="9" borderId="0">
      <alignment vertical="center"/>
    </xf>
    <xf numFmtId="0" fontId="140" fillId="9" borderId="0">
      <alignment vertical="center"/>
    </xf>
    <xf numFmtId="0" fontId="140" fillId="9" borderId="0">
      <alignment vertical="center"/>
    </xf>
    <xf numFmtId="0" fontId="140" fillId="9" borderId="0">
      <alignment vertical="center"/>
    </xf>
    <xf numFmtId="0" fontId="140" fillId="9" borderId="0">
      <alignment vertical="center"/>
    </xf>
    <xf numFmtId="0" fontId="140" fillId="9" borderId="0">
      <alignment vertical="center"/>
    </xf>
    <xf numFmtId="0" fontId="140" fillId="10" borderId="0">
      <alignment vertical="center"/>
    </xf>
    <xf numFmtId="0" fontId="140" fillId="10" borderId="0">
      <alignment vertical="center"/>
    </xf>
    <xf numFmtId="0" fontId="140" fillId="10" borderId="0">
      <alignment vertical="center"/>
    </xf>
    <xf numFmtId="0" fontId="140" fillId="10" borderId="0">
      <alignment vertical="center"/>
    </xf>
    <xf numFmtId="0" fontId="140" fillId="10" borderId="0">
      <alignment vertical="center"/>
    </xf>
    <xf numFmtId="0" fontId="140" fillId="10" borderId="0">
      <alignment vertical="center"/>
    </xf>
    <xf numFmtId="0" fontId="140" fillId="11" borderId="0">
      <alignment vertical="center"/>
    </xf>
    <xf numFmtId="0" fontId="140" fillId="11" borderId="0">
      <alignment vertical="center"/>
    </xf>
    <xf numFmtId="0" fontId="140" fillId="11" borderId="0">
      <alignment vertical="center"/>
    </xf>
    <xf numFmtId="0" fontId="140" fillId="11" borderId="0">
      <alignment vertical="center"/>
    </xf>
    <xf numFmtId="0" fontId="140" fillId="11" borderId="0">
      <alignment vertical="center"/>
    </xf>
    <xf numFmtId="0" fontId="140" fillId="11" borderId="0">
      <alignment vertical="center"/>
    </xf>
    <xf numFmtId="0" fontId="140" fillId="12" borderId="0">
      <alignment vertical="center"/>
    </xf>
    <xf numFmtId="0" fontId="140" fillId="12" borderId="0">
      <alignment vertical="center"/>
    </xf>
    <xf numFmtId="0" fontId="140" fillId="12" borderId="0">
      <alignment vertical="center"/>
    </xf>
    <xf numFmtId="0" fontId="140" fillId="12" borderId="0">
      <alignment vertical="center"/>
    </xf>
    <xf numFmtId="0" fontId="140" fillId="12" borderId="0">
      <alignment vertical="center"/>
    </xf>
    <xf numFmtId="0" fontId="140" fillId="12" borderId="0">
      <alignment vertical="center"/>
    </xf>
    <xf numFmtId="0" fontId="140" fillId="13" borderId="0">
      <alignment vertical="center"/>
    </xf>
    <xf numFmtId="0" fontId="140" fillId="13" borderId="0">
      <alignment vertical="center"/>
    </xf>
    <xf numFmtId="0" fontId="140" fillId="13" borderId="0">
      <alignment vertical="center"/>
    </xf>
    <xf numFmtId="0" fontId="140" fillId="13" borderId="0">
      <alignment vertical="center"/>
    </xf>
    <xf numFmtId="0" fontId="140" fillId="13" borderId="0">
      <alignment vertical="center"/>
    </xf>
    <xf numFmtId="0" fontId="140" fillId="13" borderId="0">
      <alignment vertical="center"/>
    </xf>
    <xf numFmtId="0" fontId="140" fillId="14" borderId="0">
      <alignment vertical="center"/>
    </xf>
    <xf numFmtId="0" fontId="140" fillId="14" borderId="0">
      <alignment vertical="center"/>
    </xf>
    <xf numFmtId="0" fontId="140" fillId="14" borderId="0">
      <alignment vertical="center"/>
    </xf>
    <xf numFmtId="0" fontId="140" fillId="14" borderId="0">
      <alignment vertical="center"/>
    </xf>
    <xf numFmtId="0" fontId="140" fillId="14" borderId="0">
      <alignment vertical="center"/>
    </xf>
    <xf numFmtId="0" fontId="140" fillId="14" borderId="0">
      <alignment vertical="center"/>
    </xf>
    <xf numFmtId="267" fontId="158" fillId="0" borderId="64">
      <alignment vertical="center"/>
    </xf>
    <xf numFmtId="0" fontId="153" fillId="0" borderId="0">
      <protection locked="0"/>
    </xf>
    <xf numFmtId="0" fontId="140" fillId="15" borderId="0">
      <alignment vertical="center"/>
    </xf>
    <xf numFmtId="0" fontId="140" fillId="15" borderId="0">
      <alignment vertical="center"/>
    </xf>
    <xf numFmtId="0" fontId="140" fillId="15" borderId="0">
      <alignment vertical="center"/>
    </xf>
    <xf numFmtId="0" fontId="140" fillId="15" borderId="0">
      <alignment vertical="center"/>
    </xf>
    <xf numFmtId="0" fontId="140" fillId="15" borderId="0">
      <alignment vertical="center"/>
    </xf>
    <xf numFmtId="0" fontId="140" fillId="15" borderId="0">
      <alignment vertical="center"/>
    </xf>
    <xf numFmtId="0" fontId="140" fillId="16" borderId="0">
      <alignment vertical="center"/>
    </xf>
    <xf numFmtId="0" fontId="140" fillId="16" borderId="0">
      <alignment vertical="center"/>
    </xf>
    <xf numFmtId="0" fontId="140" fillId="16" borderId="0">
      <alignment vertical="center"/>
    </xf>
    <xf numFmtId="0" fontId="140" fillId="16" borderId="0">
      <alignment vertical="center"/>
    </xf>
    <xf numFmtId="0" fontId="140" fillId="16" borderId="0">
      <alignment vertical="center"/>
    </xf>
    <xf numFmtId="0" fontId="140" fillId="16" borderId="0">
      <alignment vertical="center"/>
    </xf>
    <xf numFmtId="0" fontId="140" fillId="17" borderId="0">
      <alignment vertical="center"/>
    </xf>
    <xf numFmtId="0" fontId="140" fillId="17" borderId="0">
      <alignment vertical="center"/>
    </xf>
    <xf numFmtId="0" fontId="140" fillId="17" borderId="0">
      <alignment vertical="center"/>
    </xf>
    <xf numFmtId="0" fontId="140" fillId="17" borderId="0">
      <alignment vertical="center"/>
    </xf>
    <xf numFmtId="0" fontId="140" fillId="17" borderId="0">
      <alignment vertical="center"/>
    </xf>
    <xf numFmtId="0" fontId="140" fillId="17" borderId="0">
      <alignment vertical="center"/>
    </xf>
    <xf numFmtId="0" fontId="140" fillId="12" borderId="0">
      <alignment vertical="center"/>
    </xf>
    <xf numFmtId="0" fontId="140" fillId="12" borderId="0">
      <alignment vertical="center"/>
    </xf>
    <xf numFmtId="0" fontId="140" fillId="12" borderId="0">
      <alignment vertical="center"/>
    </xf>
    <xf numFmtId="0" fontId="140" fillId="12" borderId="0">
      <alignment vertical="center"/>
    </xf>
    <xf numFmtId="0" fontId="140" fillId="12" borderId="0">
      <alignment vertical="center"/>
    </xf>
    <xf numFmtId="0" fontId="140" fillId="12" borderId="0">
      <alignment vertical="center"/>
    </xf>
    <xf numFmtId="0" fontId="140" fillId="15" borderId="0">
      <alignment vertical="center"/>
    </xf>
    <xf numFmtId="0" fontId="140" fillId="15" borderId="0">
      <alignment vertical="center"/>
    </xf>
    <xf numFmtId="0" fontId="140" fillId="15" borderId="0">
      <alignment vertical="center"/>
    </xf>
    <xf numFmtId="0" fontId="140" fillId="15" borderId="0">
      <alignment vertical="center"/>
    </xf>
    <xf numFmtId="0" fontId="140" fillId="15" borderId="0">
      <alignment vertical="center"/>
    </xf>
    <xf numFmtId="0" fontId="140" fillId="15" borderId="0">
      <alignment vertical="center"/>
    </xf>
    <xf numFmtId="0" fontId="140" fillId="18" borderId="0">
      <alignment vertical="center"/>
    </xf>
    <xf numFmtId="0" fontId="140" fillId="18" borderId="0">
      <alignment vertical="center"/>
    </xf>
    <xf numFmtId="0" fontId="140" fillId="18" borderId="0">
      <alignment vertical="center"/>
    </xf>
    <xf numFmtId="0" fontId="140" fillId="18" borderId="0">
      <alignment vertical="center"/>
    </xf>
    <xf numFmtId="0" fontId="140" fillId="18" borderId="0">
      <alignment vertical="center"/>
    </xf>
    <xf numFmtId="0" fontId="140" fillId="18" borderId="0">
      <alignment vertical="center"/>
    </xf>
    <xf numFmtId="9" fontId="144" fillId="0" borderId="0">
      <protection locked="0"/>
    </xf>
    <xf numFmtId="0" fontId="160" fillId="19" borderId="0">
      <alignment vertical="center"/>
    </xf>
    <xf numFmtId="0" fontId="160" fillId="19" borderId="0">
      <alignment vertical="center"/>
    </xf>
    <xf numFmtId="0" fontId="160" fillId="19" borderId="0">
      <alignment vertical="center"/>
    </xf>
    <xf numFmtId="0" fontId="160" fillId="19" borderId="0">
      <alignment vertical="center"/>
    </xf>
    <xf numFmtId="0" fontId="160" fillId="19" borderId="0">
      <alignment vertical="center"/>
    </xf>
    <xf numFmtId="0" fontId="160" fillId="19" borderId="0">
      <alignment vertical="center"/>
    </xf>
    <xf numFmtId="0" fontId="160" fillId="16" borderId="0">
      <alignment vertical="center"/>
    </xf>
    <xf numFmtId="0" fontId="160" fillId="16" borderId="0">
      <alignment vertical="center"/>
    </xf>
    <xf numFmtId="0" fontId="160" fillId="16" borderId="0">
      <alignment vertical="center"/>
    </xf>
    <xf numFmtId="0" fontId="160" fillId="16" borderId="0">
      <alignment vertical="center"/>
    </xf>
    <xf numFmtId="0" fontId="160" fillId="16" borderId="0">
      <alignment vertical="center"/>
    </xf>
    <xf numFmtId="0" fontId="160" fillId="16" borderId="0">
      <alignment vertical="center"/>
    </xf>
    <xf numFmtId="0" fontId="160" fillId="17" borderId="0">
      <alignment vertical="center"/>
    </xf>
    <xf numFmtId="0" fontId="160" fillId="17" borderId="0">
      <alignment vertical="center"/>
    </xf>
    <xf numFmtId="0" fontId="160" fillId="17" borderId="0">
      <alignment vertical="center"/>
    </xf>
    <xf numFmtId="0" fontId="160" fillId="17" borderId="0">
      <alignment vertical="center"/>
    </xf>
    <xf numFmtId="0" fontId="160" fillId="17" borderId="0">
      <alignment vertical="center"/>
    </xf>
    <xf numFmtId="0" fontId="160" fillId="17" borderId="0">
      <alignment vertical="center"/>
    </xf>
    <xf numFmtId="0" fontId="160" fillId="20" borderId="0">
      <alignment vertical="center"/>
    </xf>
    <xf numFmtId="0" fontId="160" fillId="20" borderId="0">
      <alignment vertical="center"/>
    </xf>
    <xf numFmtId="0" fontId="160" fillId="20" borderId="0">
      <alignment vertical="center"/>
    </xf>
    <xf numFmtId="0" fontId="160" fillId="20" borderId="0">
      <alignment vertical="center"/>
    </xf>
    <xf numFmtId="0" fontId="160" fillId="20" borderId="0">
      <alignment vertical="center"/>
    </xf>
    <xf numFmtId="0" fontId="160" fillId="20" borderId="0">
      <alignment vertical="center"/>
    </xf>
    <xf numFmtId="0" fontId="160" fillId="21" borderId="0">
      <alignment vertical="center"/>
    </xf>
    <xf numFmtId="0" fontId="160" fillId="21" borderId="0">
      <alignment vertical="center"/>
    </xf>
    <xf numFmtId="0" fontId="160" fillId="21" borderId="0">
      <alignment vertical="center"/>
    </xf>
    <xf numFmtId="0" fontId="160" fillId="21" borderId="0">
      <alignment vertical="center"/>
    </xf>
    <xf numFmtId="0" fontId="160" fillId="21" borderId="0">
      <alignment vertical="center"/>
    </xf>
    <xf numFmtId="0" fontId="160" fillId="21" borderId="0">
      <alignment vertical="center"/>
    </xf>
    <xf numFmtId="0" fontId="160" fillId="22" borderId="0">
      <alignment vertical="center"/>
    </xf>
    <xf numFmtId="0" fontId="160" fillId="22" borderId="0">
      <alignment vertical="center"/>
    </xf>
    <xf numFmtId="0" fontId="160" fillId="22" borderId="0">
      <alignment vertical="center"/>
    </xf>
    <xf numFmtId="0" fontId="160" fillId="22" borderId="0">
      <alignment vertical="center"/>
    </xf>
    <xf numFmtId="0" fontId="160" fillId="22" borderId="0">
      <alignment vertical="center"/>
    </xf>
    <xf numFmtId="0" fontId="160" fillId="22" borderId="0">
      <alignment vertical="center"/>
    </xf>
    <xf numFmtId="0" fontId="144" fillId="0" borderId="0"/>
    <xf numFmtId="0" fontId="161" fillId="0" borderId="0"/>
    <xf numFmtId="0" fontId="162" fillId="0" borderId="8">
      <alignment horizontal="center" vertical="center"/>
    </xf>
    <xf numFmtId="3" fontId="141" fillId="0" borderId="0"/>
    <xf numFmtId="238" fontId="145" fillId="15" borderId="9">
      <alignment horizontal="center" vertical="center"/>
    </xf>
    <xf numFmtId="0" fontId="96" fillId="0" borderId="0">
      <protection locked="0"/>
    </xf>
    <xf numFmtId="0" fontId="148" fillId="0" borderId="0"/>
    <xf numFmtId="0" fontId="148" fillId="0" borderId="0"/>
    <xf numFmtId="0" fontId="148" fillId="0" borderId="0"/>
    <xf numFmtId="211" fontId="142" fillId="0" borderId="0"/>
    <xf numFmtId="211" fontId="142" fillId="0" borderId="0"/>
    <xf numFmtId="290" fontId="142" fillId="0" borderId="0"/>
    <xf numFmtId="290" fontId="142" fillId="0" borderId="0"/>
    <xf numFmtId="0" fontId="96" fillId="0" borderId="0">
      <protection locked="0"/>
    </xf>
    <xf numFmtId="0" fontId="148" fillId="0" borderId="0"/>
    <xf numFmtId="0" fontId="148" fillId="0" borderId="0"/>
    <xf numFmtId="0" fontId="148" fillId="0" borderId="0"/>
    <xf numFmtId="291" fontId="142" fillId="0" borderId="0"/>
    <xf numFmtId="291" fontId="142" fillId="0" borderId="0"/>
    <xf numFmtId="292" fontId="142" fillId="0" borderId="0"/>
    <xf numFmtId="292" fontId="142" fillId="0" borderId="0"/>
    <xf numFmtId="255" fontId="153" fillId="0" borderId="0">
      <protection locked="0"/>
    </xf>
    <xf numFmtId="0" fontId="142" fillId="0" borderId="0"/>
    <xf numFmtId="0" fontId="148" fillId="0" borderId="0"/>
    <xf numFmtId="210" fontId="148" fillId="0" borderId="0"/>
    <xf numFmtId="0" fontId="96" fillId="0" borderId="0"/>
    <xf numFmtId="210" fontId="142" fillId="0" borderId="0"/>
    <xf numFmtId="210" fontId="142" fillId="0" borderId="0"/>
    <xf numFmtId="38" fontId="142" fillId="0" borderId="0"/>
    <xf numFmtId="38" fontId="142" fillId="0" borderId="0"/>
    <xf numFmtId="240" fontId="96" fillId="0" borderId="0"/>
    <xf numFmtId="181" fontId="96" fillId="0" borderId="0"/>
    <xf numFmtId="241" fontId="145" fillId="0" borderId="0"/>
    <xf numFmtId="0" fontId="163" fillId="0" borderId="0"/>
    <xf numFmtId="237" fontId="148" fillId="0" borderId="0"/>
    <xf numFmtId="0" fontId="150" fillId="0" borderId="0"/>
    <xf numFmtId="237" fontId="142" fillId="0" borderId="0"/>
    <xf numFmtId="237" fontId="142" fillId="0" borderId="0"/>
    <xf numFmtId="40" fontId="142" fillId="0" borderId="0"/>
    <xf numFmtId="40" fontId="142" fillId="0" borderId="0"/>
    <xf numFmtId="4" fontId="153" fillId="0" borderId="0">
      <protection locked="0"/>
    </xf>
    <xf numFmtId="245" fontId="153" fillId="0" borderId="0">
      <protection locked="0"/>
    </xf>
    <xf numFmtId="0" fontId="148" fillId="0" borderId="0"/>
    <xf numFmtId="0" fontId="147" fillId="0" borderId="0"/>
    <xf numFmtId="0" fontId="147" fillId="0" borderId="0"/>
    <xf numFmtId="0" fontId="164" fillId="0" borderId="0"/>
    <xf numFmtId="0" fontId="148" fillId="0" borderId="0"/>
    <xf numFmtId="0" fontId="148" fillId="0" borderId="0"/>
    <xf numFmtId="0" fontId="148" fillId="0" borderId="0"/>
    <xf numFmtId="37" fontId="148" fillId="0" borderId="0"/>
    <xf numFmtId="37" fontId="148" fillId="0" borderId="0"/>
    <xf numFmtId="0" fontId="148" fillId="0" borderId="0"/>
    <xf numFmtId="0" fontId="148" fillId="0" borderId="0"/>
    <xf numFmtId="0" fontId="142" fillId="0" borderId="0"/>
    <xf numFmtId="0" fontId="142" fillId="0" borderId="0"/>
    <xf numFmtId="0" fontId="147" fillId="0" borderId="0"/>
    <xf numFmtId="0" fontId="96" fillId="0" borderId="0"/>
    <xf numFmtId="0" fontId="165" fillId="0" borderId="0"/>
    <xf numFmtId="0" fontId="166" fillId="0" borderId="0">
      <alignment vertical="top"/>
      <protection locked="0"/>
    </xf>
    <xf numFmtId="0" fontId="153" fillId="0" borderId="14">
      <protection locked="0"/>
    </xf>
    <xf numFmtId="210" fontId="167" fillId="0" borderId="0"/>
    <xf numFmtId="4" fontId="153" fillId="0" borderId="0">
      <protection locked="0"/>
    </xf>
    <xf numFmtId="38" fontId="147" fillId="0" borderId="0"/>
    <xf numFmtId="38" fontId="147" fillId="0" borderId="0"/>
    <xf numFmtId="209" fontId="96" fillId="0" borderId="0"/>
    <xf numFmtId="209" fontId="96" fillId="0" borderId="0"/>
    <xf numFmtId="3" fontId="168" fillId="0" borderId="0"/>
    <xf numFmtId="3" fontId="168" fillId="0" borderId="0"/>
    <xf numFmtId="0" fontId="142" fillId="0" borderId="0">
      <alignment horizontal="left"/>
    </xf>
    <xf numFmtId="0" fontId="150" fillId="0" borderId="0"/>
    <xf numFmtId="0" fontId="153" fillId="0" borderId="0">
      <protection locked="0"/>
    </xf>
    <xf numFmtId="290" fontId="147" fillId="0" borderId="0"/>
    <xf numFmtId="290" fontId="147" fillId="0" borderId="0"/>
    <xf numFmtId="0" fontId="153" fillId="0" borderId="0">
      <protection locked="0"/>
    </xf>
    <xf numFmtId="0" fontId="153" fillId="0" borderId="0">
      <protection locked="0"/>
    </xf>
    <xf numFmtId="0" fontId="144" fillId="0" borderId="3"/>
    <xf numFmtId="0" fontId="96" fillId="0" borderId="0"/>
    <xf numFmtId="0" fontId="96" fillId="0" borderId="0"/>
    <xf numFmtId="0" fontId="144" fillId="0" borderId="0"/>
    <xf numFmtId="0" fontId="144" fillId="0" borderId="0"/>
    <xf numFmtId="0" fontId="168" fillId="0" borderId="0"/>
    <xf numFmtId="0" fontId="168" fillId="0" borderId="0"/>
    <xf numFmtId="293" fontId="96" fillId="0" borderId="0"/>
    <xf numFmtId="293" fontId="96" fillId="0" borderId="0"/>
    <xf numFmtId="294" fontId="164" fillId="0" borderId="0">
      <alignment horizontal="centerContinuous"/>
    </xf>
    <xf numFmtId="246" fontId="153" fillId="0" borderId="0">
      <protection locked="0"/>
    </xf>
    <xf numFmtId="247" fontId="153" fillId="0" borderId="0">
      <protection locked="0"/>
    </xf>
    <xf numFmtId="0" fontId="169" fillId="0" borderId="0">
      <alignment horizontal="left"/>
    </xf>
    <xf numFmtId="0" fontId="149" fillId="0" borderId="0"/>
    <xf numFmtId="0" fontId="170" fillId="0" borderId="0">
      <protection locked="0"/>
    </xf>
    <xf numFmtId="0" fontId="170" fillId="0" borderId="0">
      <protection locked="0"/>
    </xf>
    <xf numFmtId="0" fontId="153" fillId="0" borderId="0">
      <protection locked="0"/>
    </xf>
    <xf numFmtId="0" fontId="153" fillId="0" borderId="0">
      <protection locked="0"/>
    </xf>
    <xf numFmtId="0" fontId="171" fillId="0" borderId="0">
      <protection locked="0"/>
    </xf>
    <xf numFmtId="0" fontId="171" fillId="0" borderId="0">
      <protection locked="0"/>
    </xf>
    <xf numFmtId="0" fontId="153" fillId="0" borderId="0">
      <protection locked="0"/>
    </xf>
    <xf numFmtId="0" fontId="153" fillId="0" borderId="0">
      <protection locked="0"/>
    </xf>
    <xf numFmtId="0" fontId="153" fillId="0" borderId="0">
      <protection locked="0"/>
    </xf>
    <xf numFmtId="0" fontId="153" fillId="0" borderId="0">
      <protection locked="0"/>
    </xf>
    <xf numFmtId="0" fontId="153" fillId="0" borderId="0">
      <protection locked="0"/>
    </xf>
    <xf numFmtId="0" fontId="153" fillId="0" borderId="0">
      <protection locked="0"/>
    </xf>
    <xf numFmtId="0" fontId="172" fillId="0" borderId="0">
      <protection locked="0"/>
    </xf>
    <xf numFmtId="0" fontId="172" fillId="0" borderId="0">
      <protection locked="0"/>
    </xf>
    <xf numFmtId="2" fontId="168" fillId="0" borderId="0"/>
    <xf numFmtId="2" fontId="168" fillId="0" borderId="0"/>
    <xf numFmtId="0" fontId="173" fillId="0" borderId="0">
      <alignment vertical="top"/>
      <protection locked="0"/>
    </xf>
    <xf numFmtId="0" fontId="144" fillId="0" borderId="0"/>
    <xf numFmtId="38" fontId="174" fillId="23" borderId="0"/>
    <xf numFmtId="38" fontId="174" fillId="23" borderId="0"/>
    <xf numFmtId="3" fontId="141" fillId="0" borderId="18">
      <alignment horizontal="right" vertical="center"/>
    </xf>
    <xf numFmtId="4" fontId="141" fillId="0" borderId="18">
      <alignment horizontal="right" vertical="center"/>
    </xf>
    <xf numFmtId="0" fontId="175" fillId="0" borderId="0">
      <alignment horizontal="right"/>
    </xf>
    <xf numFmtId="0" fontId="176" fillId="0" borderId="0"/>
    <xf numFmtId="0" fontId="177" fillId="0" borderId="0"/>
    <xf numFmtId="0" fontId="178" fillId="0" borderId="0">
      <alignment horizontal="left"/>
    </xf>
    <xf numFmtId="0" fontId="179" fillId="0" borderId="10">
      <alignment horizontal="left" vertical="center"/>
    </xf>
    <xf numFmtId="0" fontId="179" fillId="0" borderId="11">
      <alignment horizontal="left" vertical="center"/>
    </xf>
    <xf numFmtId="0" fontId="180" fillId="0" borderId="0"/>
    <xf numFmtId="0" fontId="180" fillId="0" borderId="0"/>
    <xf numFmtId="0" fontId="181" fillId="0" borderId="0"/>
    <xf numFmtId="0" fontId="181" fillId="0" borderId="0"/>
    <xf numFmtId="203" fontId="170" fillId="0" borderId="0">
      <protection locked="0"/>
    </xf>
    <xf numFmtId="203" fontId="170" fillId="0" borderId="0">
      <protection locked="0"/>
    </xf>
    <xf numFmtId="203" fontId="170" fillId="0" borderId="0">
      <protection locked="0"/>
    </xf>
    <xf numFmtId="203" fontId="170" fillId="0" borderId="0">
      <protection locked="0"/>
    </xf>
    <xf numFmtId="0" fontId="182" fillId="0" borderId="12"/>
    <xf numFmtId="0" fontId="183" fillId="0" borderId="0">
      <alignment vertical="top"/>
      <protection locked="0"/>
    </xf>
    <xf numFmtId="10" fontId="174" fillId="24" borderId="3"/>
    <xf numFmtId="10" fontId="174" fillId="24" borderId="3"/>
    <xf numFmtId="295" fontId="141" fillId="0" borderId="3">
      <alignment vertical="center"/>
    </xf>
    <xf numFmtId="296" fontId="141" fillId="0" borderId="3">
      <alignment horizontal="right" vertical="center"/>
    </xf>
    <xf numFmtId="297" fontId="141" fillId="0" borderId="3">
      <alignment vertical="center"/>
    </xf>
    <xf numFmtId="298" fontId="141" fillId="0" borderId="3">
      <alignment vertical="center"/>
    </xf>
    <xf numFmtId="252" fontId="184" fillId="0" borderId="0">
      <alignment horizontal="left"/>
    </xf>
    <xf numFmtId="0" fontId="147" fillId="0" borderId="0"/>
    <xf numFmtId="0" fontId="185" fillId="0" borderId="13"/>
    <xf numFmtId="210" fontId="167" fillId="0" borderId="0"/>
    <xf numFmtId="37" fontId="186" fillId="0" borderId="0"/>
    <xf numFmtId="299" fontId="145" fillId="0" borderId="0"/>
    <xf numFmtId="299" fontId="145" fillId="0" borderId="0"/>
    <xf numFmtId="0" fontId="148" fillId="0" borderId="0"/>
    <xf numFmtId="0" fontId="148" fillId="0" borderId="0"/>
    <xf numFmtId="0" fontId="148" fillId="0" borderId="0"/>
    <xf numFmtId="0" fontId="148" fillId="0" borderId="0"/>
    <xf numFmtId="0" fontId="148" fillId="0" borderId="0"/>
    <xf numFmtId="0" fontId="148" fillId="0" borderId="0"/>
    <xf numFmtId="0" fontId="148" fillId="0" borderId="0"/>
    <xf numFmtId="0" fontId="144" fillId="0" borderId="0"/>
    <xf numFmtId="0" fontId="147" fillId="0" borderId="0"/>
    <xf numFmtId="237" fontId="158" fillId="0" borderId="0">
      <alignment vertical="center"/>
    </xf>
    <xf numFmtId="0" fontId="153" fillId="0" borderId="0">
      <protection locked="0"/>
    </xf>
    <xf numFmtId="10" fontId="147" fillId="0" borderId="0"/>
    <xf numFmtId="0" fontId="153" fillId="0" borderId="0">
      <protection locked="0"/>
    </xf>
    <xf numFmtId="0" fontId="153" fillId="0" borderId="0">
      <protection locked="0"/>
    </xf>
    <xf numFmtId="30" fontId="152" fillId="0" borderId="0">
      <alignment horizontal="left"/>
    </xf>
    <xf numFmtId="192" fontId="158" fillId="0" borderId="0">
      <alignment horizontal="right" vertical="center"/>
    </xf>
    <xf numFmtId="192" fontId="158" fillId="0" borderId="0">
      <alignment vertical="center"/>
    </xf>
    <xf numFmtId="0" fontId="185" fillId="0" borderId="0"/>
    <xf numFmtId="40" fontId="187" fillId="0" borderId="0">
      <alignment horizontal="right"/>
    </xf>
    <xf numFmtId="257" fontId="188" fillId="0" borderId="0">
      <alignment horizontal="center"/>
    </xf>
    <xf numFmtId="0" fontId="147" fillId="0" borderId="0"/>
    <xf numFmtId="0" fontId="147" fillId="0" borderId="0"/>
    <xf numFmtId="0" fontId="189" fillId="23" borderId="0">
      <alignment horizontal="centerContinuous"/>
    </xf>
    <xf numFmtId="0" fontId="190" fillId="0" borderId="0">
      <alignment horizontal="centerContinuous" vertical="center"/>
    </xf>
    <xf numFmtId="0" fontId="145" fillId="25" borderId="0">
      <alignment horizontal="center" vertical="center"/>
    </xf>
    <xf numFmtId="300" fontId="164" fillId="0" borderId="0">
      <alignment horizontal="centerContinuous"/>
    </xf>
    <xf numFmtId="0" fontId="168" fillId="0" borderId="14"/>
    <xf numFmtId="0" fontId="168" fillId="0" borderId="14"/>
    <xf numFmtId="0" fontId="191" fillId="0" borderId="16">
      <alignment horizontal="left"/>
    </xf>
    <xf numFmtId="37" fontId="174" fillId="26" borderId="0"/>
    <xf numFmtId="37" fontId="174" fillId="0" borderId="0"/>
    <xf numFmtId="3" fontId="192" fillId="0" borderId="12"/>
    <xf numFmtId="0" fontId="193" fillId="0" borderId="0">
      <alignment vertical="top"/>
      <protection locked="0"/>
    </xf>
    <xf numFmtId="0" fontId="150" fillId="0" borderId="3">
      <alignment horizontal="left" vertical="center" indent="2"/>
    </xf>
    <xf numFmtId="0" fontId="160" fillId="27" borderId="0">
      <alignment vertical="center"/>
    </xf>
    <xf numFmtId="0" fontId="160" fillId="27" borderId="0">
      <alignment vertical="center"/>
    </xf>
    <xf numFmtId="0" fontId="160" fillId="27" borderId="0">
      <alignment vertical="center"/>
    </xf>
    <xf numFmtId="0" fontId="160" fillId="27" borderId="0">
      <alignment vertical="center"/>
    </xf>
    <xf numFmtId="0" fontId="160" fillId="27" borderId="0">
      <alignment vertical="center"/>
    </xf>
    <xf numFmtId="0" fontId="160" fillId="27" borderId="0">
      <alignment vertical="center"/>
    </xf>
    <xf numFmtId="0" fontId="160" fillId="28" borderId="0">
      <alignment vertical="center"/>
    </xf>
    <xf numFmtId="0" fontId="160" fillId="28" borderId="0">
      <alignment vertical="center"/>
    </xf>
    <xf numFmtId="0" fontId="160" fillId="28" borderId="0">
      <alignment vertical="center"/>
    </xf>
    <xf numFmtId="0" fontId="160" fillId="28" borderId="0">
      <alignment vertical="center"/>
    </xf>
    <xf numFmtId="0" fontId="160" fillId="28" borderId="0">
      <alignment vertical="center"/>
    </xf>
    <xf numFmtId="0" fontId="160" fillId="28" borderId="0">
      <alignment vertical="center"/>
    </xf>
    <xf numFmtId="0" fontId="160" fillId="29" borderId="0">
      <alignment vertical="center"/>
    </xf>
    <xf numFmtId="0" fontId="160" fillId="29" borderId="0">
      <alignment vertical="center"/>
    </xf>
    <xf numFmtId="0" fontId="160" fillId="29" borderId="0">
      <alignment vertical="center"/>
    </xf>
    <xf numFmtId="0" fontId="160" fillId="29" borderId="0">
      <alignment vertical="center"/>
    </xf>
    <xf numFmtId="0" fontId="160" fillId="29" borderId="0">
      <alignment vertical="center"/>
    </xf>
    <xf numFmtId="0" fontId="160" fillId="29" borderId="0">
      <alignment vertical="center"/>
    </xf>
    <xf numFmtId="0" fontId="160" fillId="20" borderId="0">
      <alignment vertical="center"/>
    </xf>
    <xf numFmtId="0" fontId="160" fillId="20" borderId="0">
      <alignment vertical="center"/>
    </xf>
    <xf numFmtId="0" fontId="160" fillId="20" borderId="0">
      <alignment vertical="center"/>
    </xf>
    <xf numFmtId="0" fontId="160" fillId="20" borderId="0">
      <alignment vertical="center"/>
    </xf>
    <xf numFmtId="0" fontId="160" fillId="20" borderId="0">
      <alignment vertical="center"/>
    </xf>
    <xf numFmtId="0" fontId="160" fillId="20" borderId="0">
      <alignment vertical="center"/>
    </xf>
    <xf numFmtId="0" fontId="160" fillId="21" borderId="0">
      <alignment vertical="center"/>
    </xf>
    <xf numFmtId="0" fontId="160" fillId="21" borderId="0">
      <alignment vertical="center"/>
    </xf>
    <xf numFmtId="0" fontId="160" fillId="21" borderId="0">
      <alignment vertical="center"/>
    </xf>
    <xf numFmtId="0" fontId="160" fillId="21" borderId="0">
      <alignment vertical="center"/>
    </xf>
    <xf numFmtId="0" fontId="160" fillId="21" borderId="0">
      <alignment vertical="center"/>
    </xf>
    <xf numFmtId="0" fontId="160" fillId="21" borderId="0">
      <alignment vertical="center"/>
    </xf>
    <xf numFmtId="0" fontId="160" fillId="30" borderId="0">
      <alignment vertical="center"/>
    </xf>
    <xf numFmtId="0" fontId="160" fillId="30" borderId="0">
      <alignment vertical="center"/>
    </xf>
    <xf numFmtId="0" fontId="160" fillId="30" borderId="0">
      <alignment vertical="center"/>
    </xf>
    <xf numFmtId="0" fontId="160" fillId="30" borderId="0">
      <alignment vertical="center"/>
    </xf>
    <xf numFmtId="0" fontId="160" fillId="30" borderId="0">
      <alignment vertical="center"/>
    </xf>
    <xf numFmtId="0" fontId="160" fillId="30" borderId="0">
      <alignment vertical="center"/>
    </xf>
    <xf numFmtId="0" fontId="194" fillId="0" borderId="0">
      <alignment vertical="center"/>
    </xf>
    <xf numFmtId="0" fontId="194" fillId="0" borderId="0">
      <alignment vertical="center"/>
    </xf>
    <xf numFmtId="0" fontId="194" fillId="0" borderId="0">
      <alignment vertical="center"/>
    </xf>
    <xf numFmtId="0" fontId="194" fillId="0" borderId="0">
      <alignment vertical="center"/>
    </xf>
    <xf numFmtId="0" fontId="194" fillId="0" borderId="0">
      <alignment vertical="center"/>
    </xf>
    <xf numFmtId="0" fontId="194" fillId="0" borderId="0">
      <alignment vertical="center"/>
    </xf>
    <xf numFmtId="0" fontId="195" fillId="23" borderId="117">
      <alignment vertical="center"/>
    </xf>
    <xf numFmtId="0" fontId="195" fillId="23" borderId="117">
      <alignment vertical="center"/>
    </xf>
    <xf numFmtId="0" fontId="195" fillId="23" borderId="117">
      <alignment vertical="center"/>
    </xf>
    <xf numFmtId="0" fontId="195" fillId="23" borderId="117">
      <alignment vertical="center"/>
    </xf>
    <xf numFmtId="0" fontId="195" fillId="23" borderId="117">
      <alignment vertical="center"/>
    </xf>
    <xf numFmtId="0" fontId="195" fillId="23" borderId="117">
      <alignment vertical="center"/>
    </xf>
    <xf numFmtId="268" fontId="144" fillId="0" borderId="0">
      <protection locked="0"/>
    </xf>
    <xf numFmtId="268" fontId="144" fillId="0" borderId="0">
      <protection locked="0"/>
    </xf>
    <xf numFmtId="0" fontId="196" fillId="0" borderId="0">
      <protection locked="0"/>
    </xf>
    <xf numFmtId="0" fontId="196" fillId="0" borderId="0">
      <protection locked="0"/>
    </xf>
    <xf numFmtId="0" fontId="148" fillId="0" borderId="0"/>
    <xf numFmtId="269" fontId="149" fillId="0" borderId="0"/>
    <xf numFmtId="269" fontId="149" fillId="0" borderId="0"/>
    <xf numFmtId="269" fontId="149" fillId="0" borderId="0"/>
    <xf numFmtId="269" fontId="149" fillId="0" borderId="0"/>
    <xf numFmtId="269" fontId="149" fillId="0" borderId="0"/>
    <xf numFmtId="269" fontId="149" fillId="0" borderId="0"/>
    <xf numFmtId="269" fontId="149" fillId="0" borderId="0"/>
    <xf numFmtId="269" fontId="149" fillId="0" borderId="0"/>
    <xf numFmtId="269" fontId="149" fillId="0" borderId="0"/>
    <xf numFmtId="269" fontId="149" fillId="0" borderId="0"/>
    <xf numFmtId="269" fontId="149" fillId="0" borderId="0"/>
    <xf numFmtId="269" fontId="149" fillId="0" borderId="0"/>
    <xf numFmtId="269" fontId="149" fillId="0" borderId="0"/>
    <xf numFmtId="269" fontId="149" fillId="0" borderId="0"/>
    <xf numFmtId="269" fontId="149" fillId="0" borderId="0"/>
    <xf numFmtId="269" fontId="149" fillId="0" borderId="0"/>
    <xf numFmtId="269" fontId="149" fillId="0" borderId="0"/>
    <xf numFmtId="269" fontId="149" fillId="0" borderId="0"/>
    <xf numFmtId="269" fontId="149" fillId="0" borderId="0"/>
    <xf numFmtId="269" fontId="149" fillId="0" borderId="0"/>
    <xf numFmtId="269" fontId="149" fillId="0" borderId="0"/>
    <xf numFmtId="269" fontId="149" fillId="0" borderId="0"/>
    <xf numFmtId="0" fontId="197" fillId="0" borderId="0"/>
    <xf numFmtId="270" fontId="96" fillId="0" borderId="0">
      <alignment horizontal="left"/>
    </xf>
    <xf numFmtId="0" fontId="96" fillId="0" borderId="3">
      <alignment horizontal="right" vertical="center"/>
    </xf>
    <xf numFmtId="0" fontId="96" fillId="0" borderId="3">
      <alignment horizontal="right" vertical="center"/>
    </xf>
    <xf numFmtId="0" fontId="198" fillId="0" borderId="0">
      <alignment horizontal="left" vertical="center"/>
    </xf>
    <xf numFmtId="0" fontId="199" fillId="10" borderId="0">
      <alignment vertical="center"/>
    </xf>
    <xf numFmtId="0" fontId="199" fillId="10" borderId="0">
      <alignment vertical="center"/>
    </xf>
    <xf numFmtId="0" fontId="199" fillId="10" borderId="0">
      <alignment vertical="center"/>
    </xf>
    <xf numFmtId="0" fontId="199" fillId="10" borderId="0">
      <alignment vertical="center"/>
    </xf>
    <xf numFmtId="0" fontId="199" fillId="10" borderId="0">
      <alignment vertical="center"/>
    </xf>
    <xf numFmtId="0" fontId="199" fillId="10" borderId="0">
      <alignment vertical="center"/>
    </xf>
    <xf numFmtId="0" fontId="153" fillId="0" borderId="0">
      <protection locked="0"/>
    </xf>
    <xf numFmtId="3" fontId="142" fillId="0" borderId="17">
      <alignment horizontal="center"/>
    </xf>
    <xf numFmtId="0" fontId="144" fillId="6" borderId="0">
      <alignment horizontal="left"/>
    </xf>
    <xf numFmtId="0" fontId="153" fillId="0" borderId="0">
      <protection locked="0"/>
    </xf>
    <xf numFmtId="0" fontId="200" fillId="0" borderId="0">
      <alignment vertical="top"/>
      <protection locked="0"/>
    </xf>
    <xf numFmtId="210" fontId="150" fillId="0" borderId="18">
      <alignment vertical="center"/>
    </xf>
    <xf numFmtId="0" fontId="96" fillId="24" borderId="118">
      <alignment vertical="center"/>
    </xf>
    <xf numFmtId="0" fontId="96" fillId="24" borderId="118">
      <alignment vertical="center"/>
    </xf>
    <xf numFmtId="0" fontId="96" fillId="24" borderId="118">
      <alignment vertical="center"/>
    </xf>
    <xf numFmtId="0" fontId="96" fillId="24" borderId="118">
      <alignment vertical="center"/>
    </xf>
    <xf numFmtId="0" fontId="96" fillId="24" borderId="118">
      <alignment vertical="center"/>
    </xf>
    <xf numFmtId="0" fontId="96" fillId="24" borderId="118">
      <alignment vertical="center"/>
    </xf>
    <xf numFmtId="0" fontId="158" fillId="0" borderId="0">
      <alignment horizontal="distributed" vertical="center"/>
    </xf>
    <xf numFmtId="0" fontId="158" fillId="0" borderId="0">
      <alignment horizontal="distributed" vertical="center"/>
    </xf>
    <xf numFmtId="9" fontId="140" fillId="0" borderId="0">
      <alignment vertical="center"/>
    </xf>
    <xf numFmtId="216" fontId="144" fillId="0" borderId="0">
      <alignment horizontal="center" vertical="center"/>
    </xf>
    <xf numFmtId="217" fontId="144" fillId="0" borderId="0">
      <alignment horizontal="center" vertical="center"/>
    </xf>
    <xf numFmtId="9" fontId="149" fillId="25" borderId="0">
      <alignment horizontal="right"/>
    </xf>
    <xf numFmtId="10" fontId="149" fillId="0" borderId="0">
      <alignment horizontal="right"/>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96" fillId="0" borderId="0">
      <alignment vertical="center"/>
    </xf>
    <xf numFmtId="9" fontId="96" fillId="0" borderId="0">
      <alignment vertical="center"/>
    </xf>
    <xf numFmtId="9" fontId="96" fillId="0" borderId="0">
      <alignment vertical="center"/>
    </xf>
    <xf numFmtId="9" fontId="96"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96" fillId="0" borderId="0">
      <alignment vertical="center"/>
    </xf>
    <xf numFmtId="9" fontId="96" fillId="0" borderId="0">
      <alignment vertical="center"/>
    </xf>
    <xf numFmtId="9" fontId="96" fillId="0" borderId="0">
      <alignment vertical="center"/>
    </xf>
    <xf numFmtId="9" fontId="96" fillId="0" borderId="0">
      <alignment vertical="center"/>
    </xf>
    <xf numFmtId="9" fontId="96"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96" fillId="0" borderId="0">
      <alignment vertical="center"/>
    </xf>
    <xf numFmtId="9" fontId="96" fillId="0" borderId="0">
      <alignment vertical="center"/>
    </xf>
    <xf numFmtId="9" fontId="96" fillId="0" borderId="0">
      <alignment vertical="center"/>
    </xf>
    <xf numFmtId="9" fontId="96"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271" fontId="158" fillId="0" borderId="0"/>
    <xf numFmtId="271" fontId="158" fillId="0" borderId="0"/>
    <xf numFmtId="272" fontId="158" fillId="0" borderId="0"/>
    <xf numFmtId="272" fontId="158" fillId="0" borderId="0"/>
    <xf numFmtId="0" fontId="201" fillId="26" borderId="0">
      <alignment vertical="center"/>
    </xf>
    <xf numFmtId="0" fontId="201" fillId="26" borderId="0">
      <alignment vertical="center"/>
    </xf>
    <xf numFmtId="0" fontId="201" fillId="26" borderId="0">
      <alignment vertical="center"/>
    </xf>
    <xf numFmtId="0" fontId="201" fillId="26" borderId="0">
      <alignment vertical="center"/>
    </xf>
    <xf numFmtId="0" fontId="201" fillId="26" borderId="0">
      <alignment vertical="center"/>
    </xf>
    <xf numFmtId="0" fontId="201" fillId="26" borderId="0">
      <alignment vertical="center"/>
    </xf>
    <xf numFmtId="0" fontId="202" fillId="0" borderId="4">
      <alignment horizontal="center" vertical="center"/>
    </xf>
    <xf numFmtId="0" fontId="144" fillId="0" borderId="0"/>
    <xf numFmtId="210" fontId="203" fillId="0" borderId="29">
      <alignment vertical="center"/>
    </xf>
    <xf numFmtId="271" fontId="158" fillId="0" borderId="0">
      <alignment horizontal="centerContinuous" vertical="center"/>
    </xf>
    <xf numFmtId="271" fontId="158" fillId="0" borderId="0">
      <alignment horizontal="centerContinuous" vertical="center"/>
    </xf>
    <xf numFmtId="186" fontId="204" fillId="0" borderId="19">
      <alignment vertical="center"/>
    </xf>
    <xf numFmtId="3" fontId="158" fillId="0" borderId="3"/>
    <xf numFmtId="0" fontId="158" fillId="0" borderId="3"/>
    <xf numFmtId="3" fontId="158" fillId="0" borderId="20"/>
    <xf numFmtId="3" fontId="158" fillId="0" borderId="21"/>
    <xf numFmtId="0" fontId="205" fillId="0" borderId="3"/>
    <xf numFmtId="0" fontId="206" fillId="0" borderId="0">
      <alignment horizontal="center"/>
    </xf>
    <xf numFmtId="0" fontId="167" fillId="0" borderId="22">
      <alignment horizontal="center"/>
    </xf>
    <xf numFmtId="0" fontId="207" fillId="0" borderId="0">
      <alignment vertical="center"/>
    </xf>
    <xf numFmtId="0" fontId="207" fillId="0" borderId="0">
      <alignment vertical="center"/>
    </xf>
    <xf numFmtId="0" fontId="207" fillId="0" borderId="0">
      <alignment vertical="center"/>
    </xf>
    <xf numFmtId="0" fontId="207" fillId="0" borderId="0">
      <alignment vertical="center"/>
    </xf>
    <xf numFmtId="0" fontId="207" fillId="0" borderId="0">
      <alignment vertical="center"/>
    </xf>
    <xf numFmtId="0" fontId="207" fillId="0" borderId="0">
      <alignment vertical="center"/>
    </xf>
    <xf numFmtId="0" fontId="208" fillId="31" borderId="119">
      <alignment vertical="center"/>
    </xf>
    <xf numFmtId="0" fontId="208" fillId="31" borderId="119">
      <alignment vertical="center"/>
    </xf>
    <xf numFmtId="0" fontId="208" fillId="31" borderId="119">
      <alignment vertical="center"/>
    </xf>
    <xf numFmtId="0" fontId="208" fillId="31" borderId="119">
      <alignment vertical="center"/>
    </xf>
    <xf numFmtId="0" fontId="208" fillId="31" borderId="119">
      <alignment vertical="center"/>
    </xf>
    <xf numFmtId="0" fontId="208" fillId="31" borderId="119">
      <alignment vertical="center"/>
    </xf>
    <xf numFmtId="3" fontId="209" fillId="0" borderId="0">
      <alignment vertical="center" wrapText="1"/>
    </xf>
    <xf numFmtId="3" fontId="210" fillId="0" borderId="0">
      <alignment vertical="center" wrapText="1"/>
    </xf>
    <xf numFmtId="0" fontId="211" fillId="0" borderId="0">
      <alignment vertical="center"/>
    </xf>
    <xf numFmtId="273" fontId="212" fillId="0" borderId="0">
      <alignment vertical="center"/>
    </xf>
    <xf numFmtId="210" fontId="213" fillId="0" borderId="29">
      <alignment vertical="center"/>
    </xf>
    <xf numFmtId="4" fontId="152" fillId="0" borderId="0">
      <alignment horizontal="centerContinuous" vertical="center"/>
    </xf>
    <xf numFmtId="274" fontId="144" fillId="0" borderId="0">
      <alignment vertical="center"/>
    </xf>
    <xf numFmtId="274" fontId="144" fillId="0" borderId="0">
      <alignment vertical="center"/>
    </xf>
    <xf numFmtId="41" fontId="140" fillId="0" borderId="0">
      <alignment vertical="center"/>
    </xf>
    <xf numFmtId="41" fontId="140" fillId="0" borderId="0">
      <alignment vertical="center"/>
    </xf>
    <xf numFmtId="41" fontId="140" fillId="0" borderId="0">
      <alignment vertical="center"/>
    </xf>
    <xf numFmtId="41" fontId="96" fillId="0" borderId="0"/>
    <xf numFmtId="41" fontId="96" fillId="0" borderId="0"/>
    <xf numFmtId="41" fontId="96" fillId="0" borderId="0"/>
    <xf numFmtId="41" fontId="96" fillId="0" borderId="0"/>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41"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41"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41"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41"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41"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41"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41"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41"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41" fontId="140" fillId="0" borderId="0">
      <alignment vertical="center"/>
    </xf>
    <xf numFmtId="41" fontId="96" fillId="0" borderId="0">
      <alignment vertical="center"/>
    </xf>
    <xf numFmtId="41" fontId="96" fillId="0" borderId="0">
      <alignment vertical="center"/>
    </xf>
    <xf numFmtId="41" fontId="96" fillId="0" borderId="0">
      <alignment vertical="center"/>
    </xf>
    <xf numFmtId="41" fontId="96" fillId="0" borderId="0">
      <alignment vertical="center"/>
    </xf>
    <xf numFmtId="41" fontId="140" fillId="0" borderId="0">
      <alignment vertical="center"/>
    </xf>
    <xf numFmtId="186" fontId="140" fillId="0" borderId="0">
      <alignment vertical="center"/>
    </xf>
    <xf numFmtId="220" fontId="96" fillId="0" borderId="0">
      <alignment vertical="center"/>
    </xf>
    <xf numFmtId="220" fontId="96" fillId="0" borderId="0">
      <alignment vertical="center"/>
    </xf>
    <xf numFmtId="220" fontId="96" fillId="0" borderId="0">
      <alignment vertical="center"/>
    </xf>
    <xf numFmtId="220" fontId="96" fillId="0" borderId="0">
      <alignment vertical="center"/>
    </xf>
    <xf numFmtId="220" fontId="96" fillId="0" borderId="0">
      <alignment vertical="center"/>
    </xf>
    <xf numFmtId="186"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41" fontId="140" fillId="0" borderId="0">
      <alignment vertical="center"/>
    </xf>
    <xf numFmtId="41" fontId="140" fillId="0" borderId="0">
      <alignment vertical="center"/>
    </xf>
    <xf numFmtId="41" fontId="96" fillId="0" borderId="0">
      <alignment vertical="center"/>
    </xf>
    <xf numFmtId="41" fontId="96" fillId="0" borderId="0">
      <alignment vertical="center"/>
    </xf>
    <xf numFmtId="41" fontId="96" fillId="0" borderId="0">
      <alignment vertical="center"/>
    </xf>
    <xf numFmtId="41" fontId="96"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186" fontId="140" fillId="0" borderId="0">
      <alignment vertical="center"/>
    </xf>
    <xf numFmtId="186" fontId="96" fillId="0" borderId="0"/>
    <xf numFmtId="186" fontId="96" fillId="0" borderId="0"/>
    <xf numFmtId="186" fontId="96" fillId="0" borderId="0"/>
    <xf numFmtId="186" fontId="96" fillId="0" borderId="0"/>
    <xf numFmtId="186" fontId="140" fillId="0" borderId="0">
      <alignment vertical="center"/>
    </xf>
    <xf numFmtId="186" fontId="140" fillId="0" borderId="0">
      <alignment vertical="center"/>
    </xf>
    <xf numFmtId="186" fontId="140" fillId="0" borderId="0">
      <alignment vertical="center"/>
    </xf>
    <xf numFmtId="41"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41"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41"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41"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41"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41"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0" fontId="176" fillId="0" borderId="0"/>
    <xf numFmtId="41" fontId="140" fillId="0" borderId="0">
      <alignment vertical="center"/>
    </xf>
    <xf numFmtId="41" fontId="140" fillId="0" borderId="0">
      <alignment vertical="center"/>
    </xf>
    <xf numFmtId="41" fontId="96" fillId="0" borderId="0"/>
    <xf numFmtId="41" fontId="96" fillId="0" borderId="0"/>
    <xf numFmtId="41" fontId="96" fillId="0" borderId="0"/>
    <xf numFmtId="41" fontId="96" fillId="0" borderId="0"/>
    <xf numFmtId="41" fontId="96" fillId="0" borderId="0"/>
    <xf numFmtId="41" fontId="96" fillId="0" borderId="0"/>
    <xf numFmtId="41" fontId="96" fillId="0" borderId="0"/>
    <xf numFmtId="41" fontId="96" fillId="0" borderId="0"/>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220" fontId="96" fillId="0" borderId="0"/>
    <xf numFmtId="220" fontId="96" fillId="0" borderId="0"/>
    <xf numFmtId="220" fontId="96" fillId="0" borderId="0"/>
    <xf numFmtId="220" fontId="96" fillId="0" borderId="0"/>
    <xf numFmtId="41" fontId="140" fillId="0" borderId="0">
      <alignment vertical="center"/>
    </xf>
    <xf numFmtId="0" fontId="142" fillId="0" borderId="0"/>
    <xf numFmtId="0" fontId="142" fillId="0" borderId="0"/>
    <xf numFmtId="0" fontId="144" fillId="0" borderId="0"/>
    <xf numFmtId="0" fontId="144" fillId="0" borderId="0"/>
    <xf numFmtId="0" fontId="142" fillId="0" borderId="0"/>
    <xf numFmtId="0" fontId="142" fillId="0" borderId="0"/>
    <xf numFmtId="0" fontId="142" fillId="0" borderId="23"/>
    <xf numFmtId="0" fontId="214" fillId="0" borderId="120">
      <alignment vertical="center"/>
    </xf>
    <xf numFmtId="0" fontId="214" fillId="0" borderId="120">
      <alignment vertical="center"/>
    </xf>
    <xf numFmtId="0" fontId="214" fillId="0" borderId="120">
      <alignment vertical="center"/>
    </xf>
    <xf numFmtId="0" fontId="214" fillId="0" borderId="120">
      <alignment vertical="center"/>
    </xf>
    <xf numFmtId="0" fontId="214" fillId="0" borderId="120">
      <alignment vertical="center"/>
    </xf>
    <xf numFmtId="0" fontId="214" fillId="0" borderId="120">
      <alignment vertical="center"/>
    </xf>
    <xf numFmtId="275" fontId="141" fillId="0" borderId="3">
      <alignment vertical="center"/>
    </xf>
    <xf numFmtId="0" fontId="215" fillId="0" borderId="121">
      <alignment vertical="center"/>
    </xf>
    <xf numFmtId="0" fontId="215" fillId="0" borderId="121">
      <alignment vertical="center"/>
    </xf>
    <xf numFmtId="0" fontId="215" fillId="0" borderId="121">
      <alignment vertical="center"/>
    </xf>
    <xf numFmtId="0" fontId="215" fillId="0" borderId="121">
      <alignment vertical="center"/>
    </xf>
    <xf numFmtId="0" fontId="215" fillId="0" borderId="121">
      <alignment vertical="center"/>
    </xf>
    <xf numFmtId="0" fontId="215" fillId="0" borderId="121">
      <alignment vertical="center"/>
    </xf>
    <xf numFmtId="276" fontId="216" fillId="0" borderId="0">
      <alignment horizontal="centerContinuous"/>
    </xf>
    <xf numFmtId="277" fontId="216" fillId="0" borderId="0">
      <alignment horizontal="centerContinuous"/>
    </xf>
    <xf numFmtId="278" fontId="96" fillId="0" borderId="0"/>
    <xf numFmtId="278" fontId="96" fillId="0" borderId="0"/>
    <xf numFmtId="224" fontId="96" fillId="0" borderId="0"/>
    <xf numFmtId="224" fontId="96" fillId="0" borderId="0"/>
    <xf numFmtId="224" fontId="96" fillId="0" borderId="0"/>
    <xf numFmtId="224" fontId="96" fillId="0" borderId="0"/>
    <xf numFmtId="223" fontId="96" fillId="0" borderId="0"/>
    <xf numFmtId="224" fontId="96" fillId="0" borderId="0"/>
    <xf numFmtId="223" fontId="96" fillId="0" borderId="0"/>
    <xf numFmtId="223" fontId="96" fillId="0" borderId="0"/>
    <xf numFmtId="224" fontId="96" fillId="0" borderId="0"/>
    <xf numFmtId="223" fontId="96" fillId="0" borderId="0"/>
    <xf numFmtId="223" fontId="96" fillId="0" borderId="0"/>
    <xf numFmtId="224" fontId="96" fillId="0" borderId="0"/>
    <xf numFmtId="224" fontId="96" fillId="0" borderId="0"/>
    <xf numFmtId="223" fontId="96" fillId="0" borderId="0"/>
    <xf numFmtId="224" fontId="96" fillId="0" borderId="0"/>
    <xf numFmtId="224" fontId="96" fillId="0" borderId="0"/>
    <xf numFmtId="224" fontId="96" fillId="0" borderId="0"/>
    <xf numFmtId="223"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3" fontId="96" fillId="0" borderId="0"/>
    <xf numFmtId="223" fontId="96" fillId="0" borderId="0"/>
    <xf numFmtId="224" fontId="96" fillId="0" borderId="0"/>
    <xf numFmtId="224" fontId="96" fillId="0" borderId="0"/>
    <xf numFmtId="223" fontId="96" fillId="0" borderId="0"/>
    <xf numFmtId="224" fontId="96" fillId="0" borderId="0"/>
    <xf numFmtId="224" fontId="96" fillId="0" borderId="0"/>
    <xf numFmtId="224" fontId="96" fillId="0" borderId="0"/>
    <xf numFmtId="223" fontId="96" fillId="0" borderId="0"/>
    <xf numFmtId="224" fontId="96" fillId="0" borderId="0"/>
    <xf numFmtId="224" fontId="96" fillId="0" borderId="0"/>
    <xf numFmtId="223" fontId="96" fillId="0" borderId="0"/>
    <xf numFmtId="223" fontId="96" fillId="0" borderId="0"/>
    <xf numFmtId="223" fontId="96" fillId="0" borderId="0"/>
    <xf numFmtId="223" fontId="96" fillId="0" borderId="0"/>
    <xf numFmtId="224" fontId="96" fillId="0" borderId="0"/>
    <xf numFmtId="224" fontId="96" fillId="0" borderId="0"/>
    <xf numFmtId="224" fontId="96" fillId="0" borderId="0"/>
    <xf numFmtId="223" fontId="96" fillId="0" borderId="0"/>
    <xf numFmtId="224" fontId="96" fillId="0" borderId="0"/>
    <xf numFmtId="224" fontId="96" fillId="0" borderId="0"/>
    <xf numFmtId="223" fontId="96" fillId="0" borderId="0"/>
    <xf numFmtId="223" fontId="96" fillId="0" borderId="0"/>
    <xf numFmtId="224" fontId="96" fillId="0" borderId="0"/>
    <xf numFmtId="223" fontId="96" fillId="0" borderId="0"/>
    <xf numFmtId="224" fontId="96" fillId="0" borderId="0"/>
    <xf numFmtId="223" fontId="96" fillId="0" borderId="0"/>
    <xf numFmtId="223" fontId="96" fillId="0" borderId="0"/>
    <xf numFmtId="224" fontId="96" fillId="0" borderId="0"/>
    <xf numFmtId="224" fontId="96" fillId="0" borderId="0"/>
    <xf numFmtId="223" fontId="96" fillId="0" borderId="0"/>
    <xf numFmtId="223" fontId="96" fillId="0" borderId="0"/>
    <xf numFmtId="224" fontId="96" fillId="0" borderId="0"/>
    <xf numFmtId="0" fontId="142" fillId="0" borderId="0"/>
    <xf numFmtId="223" fontId="96" fillId="0" borderId="0"/>
    <xf numFmtId="223" fontId="96" fillId="0" borderId="0"/>
    <xf numFmtId="223" fontId="96" fillId="0" borderId="0"/>
    <xf numFmtId="224" fontId="96" fillId="0" borderId="0"/>
    <xf numFmtId="223" fontId="96" fillId="0" borderId="0"/>
    <xf numFmtId="224" fontId="96" fillId="0" borderId="0"/>
    <xf numFmtId="224" fontId="96" fillId="0" borderId="0"/>
    <xf numFmtId="224" fontId="96" fillId="0" borderId="0"/>
    <xf numFmtId="224" fontId="96" fillId="0" borderId="0"/>
    <xf numFmtId="224" fontId="96" fillId="0" borderId="0"/>
    <xf numFmtId="223" fontId="96" fillId="0" borderId="0"/>
    <xf numFmtId="223" fontId="96" fillId="0" borderId="0"/>
    <xf numFmtId="223" fontId="96" fillId="0" borderId="0"/>
    <xf numFmtId="224" fontId="96" fillId="0" borderId="0"/>
    <xf numFmtId="223" fontId="96" fillId="0" borderId="0"/>
    <xf numFmtId="223" fontId="96" fillId="0" borderId="0"/>
    <xf numFmtId="213" fontId="142" fillId="0" borderId="0"/>
    <xf numFmtId="224" fontId="96" fillId="0" borderId="0"/>
    <xf numFmtId="224" fontId="96" fillId="0" borderId="0"/>
    <xf numFmtId="224" fontId="96" fillId="0" borderId="0"/>
    <xf numFmtId="223" fontId="96" fillId="0" borderId="0"/>
    <xf numFmtId="223" fontId="96" fillId="0" borderId="0"/>
    <xf numFmtId="224" fontId="96" fillId="0" borderId="0"/>
    <xf numFmtId="224" fontId="96" fillId="0" borderId="0"/>
    <xf numFmtId="278" fontId="96" fillId="0" borderId="0"/>
    <xf numFmtId="213" fontId="142" fillId="0" borderId="0"/>
    <xf numFmtId="224" fontId="96" fillId="0" borderId="0"/>
    <xf numFmtId="224" fontId="96" fillId="0" borderId="0"/>
    <xf numFmtId="223" fontId="96" fillId="0" borderId="0"/>
    <xf numFmtId="224" fontId="96" fillId="0" borderId="0"/>
    <xf numFmtId="224" fontId="96" fillId="0" borderId="0"/>
    <xf numFmtId="223" fontId="96" fillId="0" borderId="0"/>
    <xf numFmtId="278" fontId="96" fillId="0" borderId="0"/>
    <xf numFmtId="223" fontId="96" fillId="0" borderId="0"/>
    <xf numFmtId="223" fontId="96" fillId="0" borderId="0"/>
    <xf numFmtId="223" fontId="96" fillId="0" borderId="0"/>
    <xf numFmtId="223" fontId="96" fillId="0" borderId="0"/>
    <xf numFmtId="224" fontId="96" fillId="0" borderId="0"/>
    <xf numFmtId="213" fontId="142" fillId="0" borderId="0"/>
    <xf numFmtId="223" fontId="96" fillId="0" borderId="0"/>
    <xf numFmtId="223" fontId="96" fillId="0" borderId="0"/>
    <xf numFmtId="223" fontId="96" fillId="0" borderId="0"/>
    <xf numFmtId="223" fontId="96" fillId="0" borderId="0"/>
    <xf numFmtId="224" fontId="96" fillId="0" borderId="0"/>
    <xf numFmtId="224"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4" fontId="96" fillId="0" borderId="0"/>
    <xf numFmtId="224" fontId="96" fillId="0" borderId="0"/>
    <xf numFmtId="223" fontId="96" fillId="0" borderId="0"/>
    <xf numFmtId="223" fontId="96" fillId="0" borderId="0"/>
    <xf numFmtId="223" fontId="96" fillId="0" borderId="0"/>
    <xf numFmtId="224" fontId="96" fillId="0" borderId="0"/>
    <xf numFmtId="223" fontId="96" fillId="0" borderId="0"/>
    <xf numFmtId="224" fontId="96" fillId="0" borderId="0"/>
    <xf numFmtId="224" fontId="96" fillId="0" borderId="0"/>
    <xf numFmtId="223" fontId="96" fillId="0" borderId="0"/>
    <xf numFmtId="224" fontId="96" fillId="0" borderId="0"/>
    <xf numFmtId="223" fontId="96" fillId="0" borderId="0"/>
    <xf numFmtId="0" fontId="155" fillId="0" borderId="0">
      <alignment vertical="center"/>
    </xf>
    <xf numFmtId="0" fontId="148" fillId="0" borderId="0">
      <alignment horizontal="center" vertical="center"/>
    </xf>
    <xf numFmtId="2" fontId="216" fillId="0" borderId="0">
      <alignment horizontal="centerContinuous"/>
    </xf>
    <xf numFmtId="0" fontId="154" fillId="0" borderId="0">
      <alignment horizontal="centerContinuous" vertical="center"/>
    </xf>
    <xf numFmtId="0" fontId="154" fillId="0" borderId="0">
      <alignment horizontal="centerContinuous" vertical="center"/>
    </xf>
    <xf numFmtId="0" fontId="217" fillId="14" borderId="117">
      <alignment vertical="center"/>
    </xf>
    <xf numFmtId="0" fontId="217" fillId="14" borderId="117">
      <alignment vertical="center"/>
    </xf>
    <xf numFmtId="0" fontId="217" fillId="14" borderId="117">
      <alignment vertical="center"/>
    </xf>
    <xf numFmtId="0" fontId="217" fillId="14" borderId="117">
      <alignment vertical="center"/>
    </xf>
    <xf numFmtId="0" fontId="217" fillId="14" borderId="117">
      <alignment vertical="center"/>
    </xf>
    <xf numFmtId="0" fontId="217" fillId="14" borderId="117">
      <alignment vertical="center"/>
    </xf>
    <xf numFmtId="4" fontId="153" fillId="0" borderId="0">
      <protection locked="0"/>
    </xf>
    <xf numFmtId="0" fontId="148" fillId="0" borderId="0"/>
    <xf numFmtId="3" fontId="218" fillId="0" borderId="0"/>
    <xf numFmtId="3" fontId="218" fillId="0" borderId="0"/>
    <xf numFmtId="0" fontId="144" fillId="0" borderId="24"/>
    <xf numFmtId="279" fontId="164" fillId="0" borderId="0">
      <alignment horizontal="centerContinuous"/>
    </xf>
    <xf numFmtId="0" fontId="219" fillId="0" borderId="122">
      <alignment vertical="center"/>
    </xf>
    <xf numFmtId="0" fontId="219" fillId="0" borderId="122">
      <alignment vertical="center"/>
    </xf>
    <xf numFmtId="0" fontId="219" fillId="0" borderId="122">
      <alignment vertical="center"/>
    </xf>
    <xf numFmtId="0" fontId="219" fillId="0" borderId="122">
      <alignment vertical="center"/>
    </xf>
    <xf numFmtId="0" fontId="219" fillId="0" borderId="122">
      <alignment vertical="center"/>
    </xf>
    <xf numFmtId="0" fontId="219" fillId="0" borderId="122">
      <alignment vertical="center"/>
    </xf>
    <xf numFmtId="0" fontId="220" fillId="0" borderId="123">
      <alignment vertical="center"/>
    </xf>
    <xf numFmtId="0" fontId="220" fillId="0" borderId="123">
      <alignment vertical="center"/>
    </xf>
    <xf numFmtId="0" fontId="220" fillId="0" borderId="123">
      <alignment vertical="center"/>
    </xf>
    <xf numFmtId="0" fontId="220" fillId="0" borderId="123">
      <alignment vertical="center"/>
    </xf>
    <xf numFmtId="0" fontId="220" fillId="0" borderId="123">
      <alignment vertical="center"/>
    </xf>
    <xf numFmtId="0" fontId="220" fillId="0" borderId="123">
      <alignment vertical="center"/>
    </xf>
    <xf numFmtId="0" fontId="221" fillId="0" borderId="124">
      <alignment vertical="center"/>
    </xf>
    <xf numFmtId="0" fontId="221" fillId="0" borderId="124">
      <alignment vertical="center"/>
    </xf>
    <xf numFmtId="0" fontId="221" fillId="0" borderId="124">
      <alignment vertical="center"/>
    </xf>
    <xf numFmtId="0" fontId="221" fillId="0" borderId="124">
      <alignment vertical="center"/>
    </xf>
    <xf numFmtId="0" fontId="221" fillId="0" borderId="124">
      <alignment vertical="center"/>
    </xf>
    <xf numFmtId="0" fontId="221" fillId="0" borderId="124">
      <alignment vertical="center"/>
    </xf>
    <xf numFmtId="0" fontId="221" fillId="0" borderId="0">
      <alignment vertical="center"/>
    </xf>
    <xf numFmtId="0" fontId="221" fillId="0" borderId="0">
      <alignment vertical="center"/>
    </xf>
    <xf numFmtId="0" fontId="221" fillId="0" borderId="0">
      <alignment vertical="center"/>
    </xf>
    <xf numFmtId="0" fontId="221" fillId="0" borderId="0">
      <alignment vertical="center"/>
    </xf>
    <xf numFmtId="0" fontId="221" fillId="0" borderId="0">
      <alignment vertical="center"/>
    </xf>
    <xf numFmtId="0" fontId="221" fillId="0" borderId="0">
      <alignment vertical="center"/>
    </xf>
    <xf numFmtId="0" fontId="222" fillId="0" borderId="0">
      <alignment vertical="center"/>
    </xf>
    <xf numFmtId="0" fontId="222" fillId="0" borderId="0">
      <alignment vertical="center"/>
    </xf>
    <xf numFmtId="0" fontId="222" fillId="0" borderId="0">
      <alignment vertical="center"/>
    </xf>
    <xf numFmtId="0" fontId="222" fillId="0" borderId="0">
      <alignment vertical="center"/>
    </xf>
    <xf numFmtId="0" fontId="222" fillId="0" borderId="0">
      <alignment vertical="center"/>
    </xf>
    <xf numFmtId="0" fontId="222" fillId="0" borderId="0">
      <alignment vertical="center"/>
    </xf>
    <xf numFmtId="0" fontId="144" fillId="0" borderId="3">
      <alignment horizontal="distributed" vertical="center"/>
    </xf>
    <xf numFmtId="0" fontId="144" fillId="0" borderId="25">
      <alignment horizontal="distributed" vertical="top"/>
    </xf>
    <xf numFmtId="0" fontId="144" fillId="0" borderId="26">
      <alignment horizontal="distributed"/>
    </xf>
    <xf numFmtId="210" fontId="223" fillId="0" borderId="0">
      <alignment vertical="center"/>
    </xf>
    <xf numFmtId="0" fontId="224" fillId="11" borderId="0">
      <alignment vertical="center"/>
    </xf>
    <xf numFmtId="0" fontId="224" fillId="11" borderId="0">
      <alignment vertical="center"/>
    </xf>
    <xf numFmtId="0" fontId="224" fillId="11" borderId="0">
      <alignment vertical="center"/>
    </xf>
    <xf numFmtId="0" fontId="224" fillId="11" borderId="0">
      <alignment vertical="center"/>
    </xf>
    <xf numFmtId="0" fontId="224" fillId="11" borderId="0">
      <alignment vertical="center"/>
    </xf>
    <xf numFmtId="0" fontId="224" fillId="11" borderId="0">
      <alignment vertical="center"/>
    </xf>
    <xf numFmtId="280" fontId="216" fillId="0" borderId="0">
      <alignment horizontal="centerContinuous"/>
    </xf>
    <xf numFmtId="281" fontId="216" fillId="0" borderId="0">
      <alignment horizontal="centerContinuous"/>
    </xf>
    <xf numFmtId="0" fontId="144" fillId="0" borderId="0"/>
    <xf numFmtId="1" fontId="225" fillId="25" borderId="0">
      <alignment vertical="center"/>
    </xf>
    <xf numFmtId="0" fontId="226" fillId="23" borderId="125">
      <alignment vertical="center"/>
    </xf>
    <xf numFmtId="0" fontId="226" fillId="23" borderId="125">
      <alignment vertical="center"/>
    </xf>
    <xf numFmtId="0" fontId="226" fillId="23" borderId="125">
      <alignment vertical="center"/>
    </xf>
    <xf numFmtId="0" fontId="226" fillId="23" borderId="125">
      <alignment vertical="center"/>
    </xf>
    <xf numFmtId="0" fontId="226" fillId="23" borderId="125">
      <alignment vertical="center"/>
    </xf>
    <xf numFmtId="0" fontId="226" fillId="23" borderId="125">
      <alignment vertical="center"/>
    </xf>
    <xf numFmtId="219" fontId="227" fillId="0" borderId="0">
      <alignment vertical="center"/>
    </xf>
    <xf numFmtId="215" fontId="96" fillId="0" borderId="0">
      <alignment vertical="center"/>
    </xf>
    <xf numFmtId="38" fontId="158" fillId="0" borderId="0">
      <alignment vertical="center"/>
    </xf>
    <xf numFmtId="41" fontId="96" fillId="0" borderId="0"/>
    <xf numFmtId="210" fontId="144" fillId="0" borderId="0">
      <alignment vertical="center"/>
    </xf>
    <xf numFmtId="282" fontId="147" fillId="0" borderId="3"/>
    <xf numFmtId="283" fontId="96" fillId="25" borderId="0">
      <alignment horizontal="right"/>
    </xf>
    <xf numFmtId="283" fontId="96" fillId="25" borderId="0">
      <alignment horizontal="right"/>
    </xf>
    <xf numFmtId="38" fontId="158" fillId="0" borderId="0">
      <alignment vertical="center"/>
    </xf>
    <xf numFmtId="284" fontId="158" fillId="0" borderId="0">
      <alignment vertical="center"/>
    </xf>
    <xf numFmtId="284" fontId="158" fillId="0" borderId="0">
      <alignment vertical="center"/>
    </xf>
    <xf numFmtId="285" fontId="158" fillId="0" borderId="0">
      <alignment vertical="center"/>
    </xf>
    <xf numFmtId="285" fontId="158" fillId="0" borderId="0">
      <alignment vertical="center"/>
    </xf>
    <xf numFmtId="273" fontId="228" fillId="0" borderId="0"/>
    <xf numFmtId="0" fontId="96" fillId="0" borderId="0"/>
    <xf numFmtId="286" fontId="142" fillId="0" borderId="0"/>
    <xf numFmtId="0" fontId="96" fillId="0" borderId="0"/>
    <xf numFmtId="0" fontId="143" fillId="0" borderId="0"/>
    <xf numFmtId="0" fontId="143" fillId="0" borderId="0"/>
    <xf numFmtId="210" fontId="144" fillId="0" borderId="0"/>
    <xf numFmtId="0" fontId="229" fillId="0" borderId="0">
      <alignment horizontal="center" vertical="center"/>
    </xf>
    <xf numFmtId="42" fontId="140" fillId="0" borderId="0">
      <alignment vertical="center"/>
    </xf>
    <xf numFmtId="42" fontId="140" fillId="0" borderId="0">
      <alignment vertical="center"/>
    </xf>
    <xf numFmtId="42" fontId="140" fillId="0" borderId="0">
      <alignment vertical="center"/>
    </xf>
    <xf numFmtId="42" fontId="140" fillId="0" borderId="0">
      <alignment vertical="center"/>
    </xf>
    <xf numFmtId="42" fontId="140" fillId="0" borderId="0">
      <alignment vertical="center"/>
    </xf>
    <xf numFmtId="287" fontId="144" fillId="0" borderId="0">
      <protection locked="0"/>
    </xf>
    <xf numFmtId="287" fontId="144" fillId="0" borderId="0">
      <protection locked="0"/>
    </xf>
    <xf numFmtId="282" fontId="96" fillId="0" borderId="0">
      <alignment vertical="center"/>
    </xf>
    <xf numFmtId="288" fontId="96" fillId="0" borderId="0">
      <alignment vertical="center"/>
      <protection locked="0"/>
    </xf>
    <xf numFmtId="0" fontId="96" fillId="0" borderId="0"/>
    <xf numFmtId="0" fontId="96" fillId="0" borderId="0">
      <alignment vertical="center"/>
    </xf>
    <xf numFmtId="0" fontId="96" fillId="0" borderId="0"/>
    <xf numFmtId="0" fontId="96" fillId="0" borderId="0"/>
    <xf numFmtId="0" fontId="96" fillId="0" borderId="0">
      <alignment vertical="center"/>
    </xf>
    <xf numFmtId="0" fontId="96" fillId="0" borderId="0">
      <alignment vertical="center"/>
    </xf>
    <xf numFmtId="0" fontId="96" fillId="0" borderId="0">
      <alignment vertical="center"/>
    </xf>
    <xf numFmtId="0" fontId="96" fillId="0" borderId="0">
      <alignment vertical="center"/>
    </xf>
    <xf numFmtId="0" fontId="96" fillId="0" borderId="0">
      <alignment vertical="center"/>
    </xf>
    <xf numFmtId="0" fontId="147" fillId="0" borderId="0"/>
    <xf numFmtId="0" fontId="96" fillId="0" borderId="0">
      <alignment vertical="center"/>
    </xf>
    <xf numFmtId="0" fontId="96" fillId="0" borderId="0">
      <alignment vertical="center"/>
    </xf>
    <xf numFmtId="0" fontId="96" fillId="0" borderId="0">
      <alignment vertical="center"/>
    </xf>
    <xf numFmtId="0" fontId="96" fillId="0" borderId="0">
      <alignment vertical="center"/>
    </xf>
    <xf numFmtId="0" fontId="147" fillId="0" borderId="0"/>
    <xf numFmtId="0" fontId="147" fillId="0" borderId="0"/>
    <xf numFmtId="0" fontId="147" fillId="0" borderId="0"/>
    <xf numFmtId="0" fontId="147" fillId="0" borderId="0"/>
    <xf numFmtId="0" fontId="96" fillId="0" borderId="0"/>
    <xf numFmtId="0" fontId="96" fillId="0" borderId="0"/>
    <xf numFmtId="0" fontId="140" fillId="0" borderId="0">
      <alignment vertical="center"/>
    </xf>
    <xf numFmtId="0" fontId="96" fillId="0" borderId="0"/>
    <xf numFmtId="0" fontId="96" fillId="0" borderId="0"/>
    <xf numFmtId="0" fontId="150" fillId="0" borderId="0"/>
    <xf numFmtId="0" fontId="150" fillId="0" borderId="0"/>
    <xf numFmtId="0" fontId="150" fillId="0" borderId="0"/>
    <xf numFmtId="0" fontId="150" fillId="0" borderId="0"/>
    <xf numFmtId="14" fontId="230" fillId="0" borderId="0"/>
    <xf numFmtId="184" fontId="144" fillId="0" borderId="0"/>
    <xf numFmtId="0" fontId="162" fillId="0" borderId="8">
      <alignment horizontal="center" vertical="center"/>
    </xf>
    <xf numFmtId="0" fontId="153" fillId="0" borderId="14">
      <protection locked="0"/>
    </xf>
    <xf numFmtId="3" fontId="149" fillId="0" borderId="106">
      <alignment vertical="center"/>
    </xf>
    <xf numFmtId="0" fontId="144" fillId="0" borderId="0">
      <protection locked="0"/>
    </xf>
    <xf numFmtId="0" fontId="144" fillId="0" borderId="0">
      <protection locked="0"/>
    </xf>
    <xf numFmtId="289" fontId="144" fillId="0" borderId="0">
      <protection locked="0"/>
    </xf>
    <xf numFmtId="289" fontId="144" fillId="0" borderId="0">
      <protection locked="0"/>
    </xf>
    <xf numFmtId="0" fontId="147" fillId="0" borderId="0"/>
    <xf numFmtId="41" fontId="140" fillId="0" borderId="0">
      <alignment vertical="center"/>
    </xf>
    <xf numFmtId="0" fontId="202" fillId="0" borderId="4">
      <alignment horizontal="center" vertical="center"/>
    </xf>
    <xf numFmtId="0" fontId="144" fillId="0" borderId="25">
      <alignment horizontal="distributed" vertical="top"/>
    </xf>
    <xf numFmtId="38" fontId="155" fillId="0" borderId="25">
      <alignment horizontal="left" vertical="center"/>
    </xf>
    <xf numFmtId="0" fontId="142" fillId="0" borderId="6"/>
    <xf numFmtId="0" fontId="202" fillId="0" borderId="4">
      <alignment horizontal="center" vertical="center"/>
    </xf>
    <xf numFmtId="38" fontId="155" fillId="0" borderId="25">
      <alignment horizontal="left" vertical="center"/>
    </xf>
    <xf numFmtId="0" fontId="144" fillId="0" borderId="25">
      <alignment horizontal="distributed" vertical="top"/>
    </xf>
    <xf numFmtId="0" fontId="142" fillId="0" borderId="6"/>
    <xf numFmtId="0" fontId="202" fillId="0" borderId="4">
      <alignment horizontal="center" vertical="center"/>
    </xf>
    <xf numFmtId="0" fontId="144" fillId="0" borderId="25">
      <alignment horizontal="distributed" vertical="top"/>
    </xf>
    <xf numFmtId="0" fontId="202" fillId="0" borderId="4">
      <alignment horizontal="center" vertical="center"/>
    </xf>
    <xf numFmtId="38" fontId="155" fillId="0" borderId="25">
      <alignment horizontal="left" vertical="center"/>
    </xf>
    <xf numFmtId="0" fontId="144" fillId="0" borderId="25">
      <alignment horizontal="distributed" vertical="top"/>
    </xf>
    <xf numFmtId="0" fontId="142" fillId="0" borderId="6"/>
    <xf numFmtId="38" fontId="155" fillId="0" borderId="25">
      <alignment horizontal="left" vertical="center"/>
    </xf>
    <xf numFmtId="0" fontId="202" fillId="0" borderId="4">
      <alignment horizontal="center" vertical="center"/>
    </xf>
    <xf numFmtId="0" fontId="142" fillId="0" borderId="6"/>
    <xf numFmtId="0" fontId="144" fillId="0" borderId="25">
      <alignment horizontal="distributed" vertical="top"/>
    </xf>
    <xf numFmtId="38" fontId="155" fillId="0" borderId="25">
      <alignment horizontal="left" vertical="center"/>
    </xf>
    <xf numFmtId="0" fontId="202" fillId="0" borderId="4">
      <alignment horizontal="center" vertical="center"/>
    </xf>
    <xf numFmtId="186" fontId="204" fillId="0" borderId="19">
      <alignment vertical="center"/>
    </xf>
    <xf numFmtId="0" fontId="142" fillId="0" borderId="6"/>
    <xf numFmtId="0" fontId="144" fillId="0" borderId="25">
      <alignment horizontal="distributed" vertical="top"/>
    </xf>
    <xf numFmtId="38" fontId="155" fillId="0" borderId="25">
      <alignment horizontal="left" vertical="center"/>
    </xf>
    <xf numFmtId="0" fontId="142" fillId="0" borderId="6"/>
    <xf numFmtId="38" fontId="155" fillId="0" borderId="25">
      <alignment horizontal="left" vertical="center"/>
    </xf>
    <xf numFmtId="0" fontId="144" fillId="0" borderId="25">
      <alignment horizontal="distributed" vertical="top"/>
    </xf>
    <xf numFmtId="0" fontId="202" fillId="0" borderId="4">
      <alignment horizontal="center" vertical="center"/>
    </xf>
    <xf numFmtId="0" fontId="142" fillId="0" borderId="6"/>
    <xf numFmtId="0" fontId="140" fillId="9" borderId="0">
      <alignment vertical="center"/>
    </xf>
    <xf numFmtId="0" fontId="140" fillId="10" borderId="0">
      <alignment vertical="center"/>
    </xf>
    <xf numFmtId="0" fontId="140" fillId="11" borderId="0">
      <alignment vertical="center"/>
    </xf>
    <xf numFmtId="0" fontId="140" fillId="12" borderId="0">
      <alignment vertical="center"/>
    </xf>
    <xf numFmtId="0" fontId="140" fillId="13" borderId="0">
      <alignment vertical="center"/>
    </xf>
    <xf numFmtId="0" fontId="140" fillId="14" borderId="0">
      <alignment vertical="center"/>
    </xf>
    <xf numFmtId="0" fontId="140" fillId="15" borderId="0">
      <alignment vertical="center"/>
    </xf>
    <xf numFmtId="0" fontId="140" fillId="16" borderId="0">
      <alignment vertical="center"/>
    </xf>
    <xf numFmtId="0" fontId="140" fillId="17" borderId="0">
      <alignment vertical="center"/>
    </xf>
    <xf numFmtId="0" fontId="140" fillId="12" borderId="0">
      <alignment vertical="center"/>
    </xf>
    <xf numFmtId="0" fontId="140" fillId="15" borderId="0">
      <alignment vertical="center"/>
    </xf>
    <xf numFmtId="0" fontId="140" fillId="18" borderId="0">
      <alignment vertical="center"/>
    </xf>
    <xf numFmtId="0" fontId="160" fillId="19" borderId="0">
      <alignment vertical="center"/>
    </xf>
    <xf numFmtId="0" fontId="160" fillId="16" borderId="0">
      <alignment vertical="center"/>
    </xf>
    <xf numFmtId="0" fontId="160" fillId="17" borderId="0">
      <alignment vertical="center"/>
    </xf>
    <xf numFmtId="0" fontId="160" fillId="20" borderId="0">
      <alignment vertical="center"/>
    </xf>
    <xf numFmtId="0" fontId="160" fillId="21" borderId="0">
      <alignment vertical="center"/>
    </xf>
    <xf numFmtId="0" fontId="160" fillId="22" borderId="0">
      <alignment vertical="center"/>
    </xf>
    <xf numFmtId="0" fontId="160" fillId="27" borderId="0">
      <alignment vertical="center"/>
    </xf>
    <xf numFmtId="0" fontId="160" fillId="28" borderId="0">
      <alignment vertical="center"/>
    </xf>
    <xf numFmtId="0" fontId="160" fillId="29" borderId="0">
      <alignment vertical="center"/>
    </xf>
    <xf numFmtId="0" fontId="160" fillId="20" borderId="0">
      <alignment vertical="center"/>
    </xf>
    <xf numFmtId="0" fontId="160" fillId="21" borderId="0">
      <alignment vertical="center"/>
    </xf>
    <xf numFmtId="0" fontId="160" fillId="30" borderId="0">
      <alignment vertical="center"/>
    </xf>
    <xf numFmtId="0" fontId="195" fillId="23" borderId="117">
      <alignment vertical="center"/>
    </xf>
    <xf numFmtId="0" fontId="199" fillId="10" borderId="0">
      <alignment vertical="center"/>
    </xf>
    <xf numFmtId="0" fontId="96" fillId="24" borderId="118">
      <alignment vertical="center"/>
    </xf>
    <xf numFmtId="0" fontId="201" fillId="26" borderId="0">
      <alignment vertical="center"/>
    </xf>
    <xf numFmtId="0" fontId="208" fillId="31" borderId="119">
      <alignment vertical="center"/>
    </xf>
    <xf numFmtId="0" fontId="217" fillId="14" borderId="117">
      <alignment vertical="center"/>
    </xf>
    <xf numFmtId="0" fontId="224" fillId="11" borderId="0">
      <alignment vertical="center"/>
    </xf>
    <xf numFmtId="0" fontId="226" fillId="23" borderId="125">
      <alignment vertical="center"/>
    </xf>
    <xf numFmtId="42" fontId="96" fillId="0" borderId="0">
      <alignment vertical="center"/>
    </xf>
    <xf numFmtId="0" fontId="140" fillId="0" borderId="0">
      <alignment vertical="center"/>
    </xf>
    <xf numFmtId="0" fontId="142" fillId="0" borderId="0"/>
    <xf numFmtId="0" fontId="147" fillId="0" borderId="0"/>
    <xf numFmtId="203" fontId="231" fillId="0" borderId="0">
      <protection locked="0"/>
    </xf>
    <xf numFmtId="0" fontId="213" fillId="0" borderId="0">
      <alignment vertical="center"/>
    </xf>
    <xf numFmtId="0" fontId="140" fillId="0" borderId="0">
      <alignment vertical="center"/>
    </xf>
    <xf numFmtId="203" fontId="231" fillId="0" borderId="0">
      <protection locked="0"/>
    </xf>
    <xf numFmtId="203" fontId="231" fillId="0" borderId="0">
      <protection locked="0"/>
    </xf>
    <xf numFmtId="203" fontId="231" fillId="0" borderId="0">
      <protection locked="0"/>
    </xf>
    <xf numFmtId="203" fontId="231" fillId="0" borderId="0">
      <protection locked="0"/>
    </xf>
    <xf numFmtId="203" fontId="231" fillId="0" borderId="0">
      <protection locked="0"/>
    </xf>
    <xf numFmtId="0" fontId="202" fillId="0" borderId="4">
      <alignment horizontal="center" vertical="center"/>
    </xf>
    <xf numFmtId="0" fontId="144" fillId="0" borderId="25">
      <alignment horizontal="distributed" vertical="top"/>
    </xf>
    <xf numFmtId="38" fontId="155" fillId="0" borderId="25">
      <alignment horizontal="left" vertical="center"/>
    </xf>
    <xf numFmtId="0" fontId="142" fillId="0" borderId="6"/>
    <xf numFmtId="0" fontId="202" fillId="0" borderId="4">
      <alignment horizontal="center" vertical="center"/>
    </xf>
    <xf numFmtId="38" fontId="155" fillId="0" borderId="25">
      <alignment horizontal="left" vertical="center"/>
    </xf>
    <xf numFmtId="0" fontId="144" fillId="0" borderId="25">
      <alignment horizontal="distributed" vertical="top"/>
    </xf>
    <xf numFmtId="0" fontId="142" fillId="0" borderId="6"/>
    <xf numFmtId="0" fontId="202" fillId="0" borderId="4">
      <alignment horizontal="center" vertical="center"/>
    </xf>
    <xf numFmtId="0" fontId="144" fillId="0" borderId="25">
      <alignment horizontal="distributed" vertical="top"/>
    </xf>
    <xf numFmtId="0" fontId="202" fillId="0" borderId="4">
      <alignment horizontal="center" vertical="center"/>
    </xf>
    <xf numFmtId="38" fontId="155" fillId="0" borderId="25">
      <alignment horizontal="left" vertical="center"/>
    </xf>
    <xf numFmtId="0" fontId="144" fillId="0" borderId="25">
      <alignment horizontal="distributed" vertical="top"/>
    </xf>
    <xf numFmtId="0" fontId="142" fillId="0" borderId="6"/>
    <xf numFmtId="38" fontId="155" fillId="0" borderId="25">
      <alignment horizontal="left" vertical="center"/>
    </xf>
    <xf numFmtId="0" fontId="202" fillId="0" borderId="4">
      <alignment horizontal="center" vertical="center"/>
    </xf>
    <xf numFmtId="0" fontId="142" fillId="0" borderId="6"/>
    <xf numFmtId="0" fontId="144" fillId="0" borderId="25">
      <alignment horizontal="distributed" vertical="top"/>
    </xf>
    <xf numFmtId="38" fontId="155" fillId="0" borderId="25">
      <alignment horizontal="left" vertical="center"/>
    </xf>
    <xf numFmtId="0" fontId="202" fillId="0" borderId="4">
      <alignment horizontal="center" vertical="center"/>
    </xf>
    <xf numFmtId="0" fontId="142" fillId="0" borderId="6"/>
    <xf numFmtId="0" fontId="144" fillId="0" borderId="25">
      <alignment horizontal="distributed" vertical="top"/>
    </xf>
    <xf numFmtId="38" fontId="155" fillId="0" borderId="25">
      <alignment horizontal="left" vertical="center"/>
    </xf>
    <xf numFmtId="0" fontId="142" fillId="0" borderId="6"/>
    <xf numFmtId="38" fontId="155" fillId="0" borderId="25">
      <alignment horizontal="left" vertical="center"/>
    </xf>
    <xf numFmtId="0" fontId="144" fillId="0" borderId="25">
      <alignment horizontal="distributed" vertical="top"/>
    </xf>
    <xf numFmtId="0" fontId="202" fillId="0" borderId="4">
      <alignment horizontal="center" vertical="center"/>
    </xf>
    <xf numFmtId="0" fontId="142" fillId="0" borderId="6"/>
    <xf numFmtId="9" fontId="140" fillId="0" borderId="0">
      <alignment vertical="center"/>
    </xf>
    <xf numFmtId="42" fontId="140" fillId="0" borderId="0" applyFont="0" applyFill="0" applyBorder="0" applyAlignment="0" applyProtection="0">
      <alignment vertical="center"/>
    </xf>
    <xf numFmtId="0" fontId="3" fillId="0" borderId="0">
      <alignment vertical="center"/>
    </xf>
    <xf numFmtId="0" fontId="4" fillId="0" borderId="0"/>
    <xf numFmtId="0" fontId="95" fillId="0" borderId="0">
      <alignment vertical="center"/>
    </xf>
    <xf numFmtId="0" fontId="22" fillId="0" borderId="0"/>
    <xf numFmtId="0" fontId="21" fillId="0" borderId="1">
      <alignment horizontal="center"/>
    </xf>
    <xf numFmtId="0" fontId="22" fillId="0" borderId="2">
      <alignment horizontal="centerContinuous" vertical="center"/>
    </xf>
    <xf numFmtId="3" fontId="23" fillId="0" borderId="3"/>
    <xf numFmtId="3" fontId="23" fillId="0" borderId="3"/>
    <xf numFmtId="182" fontId="9" fillId="0" borderId="0">
      <alignment vertical="center"/>
    </xf>
    <xf numFmtId="4" fontId="9" fillId="0" borderId="0">
      <alignment vertical="center"/>
    </xf>
    <xf numFmtId="179" fontId="9" fillId="0" borderId="0">
      <alignment vertical="center"/>
    </xf>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4" fontId="21" fillId="0" borderId="0" applyFont="0" applyFill="0" applyBorder="0" applyAlignment="0" applyProtection="0"/>
    <xf numFmtId="2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4" fontId="21" fillId="0" borderId="0" applyFont="0" applyFill="0" applyBorder="0" applyAlignment="0" applyProtection="0"/>
    <xf numFmtId="204" fontId="21" fillId="0" borderId="0" applyFont="0" applyFill="0" applyBorder="0" applyAlignment="0" applyProtection="0"/>
    <xf numFmtId="2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4" fontId="21" fillId="0" borderId="0" applyFont="0" applyFill="0" applyBorder="0" applyAlignment="0" applyProtection="0"/>
    <xf numFmtId="20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8" fontId="4" fillId="0" borderId="0" applyNumberFormat="0" applyFont="0" applyFill="0" applyBorder="0" applyAlignment="0" applyProtection="0"/>
    <xf numFmtId="2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04" fontId="21" fillId="0" borderId="0" applyFont="0" applyFill="0" applyBorder="0" applyAlignment="0" applyProtection="0"/>
    <xf numFmtId="24" fontId="21" fillId="0" borderId="0" applyFont="0" applyFill="0" applyBorder="0" applyAlignment="0" applyProtection="0"/>
    <xf numFmtId="204" fontId="21" fillId="0" borderId="0" applyFont="0" applyFill="0" applyBorder="0" applyAlignment="0" applyProtection="0"/>
    <xf numFmtId="24" fontId="21" fillId="0" borderId="0" applyFont="0" applyFill="0" applyBorder="0" applyAlignment="0" applyProtection="0"/>
    <xf numFmtId="24" fontId="21" fillId="0" borderId="0" applyFont="0" applyFill="0" applyBorder="0" applyAlignment="0" applyProtection="0"/>
    <xf numFmtId="204" fontId="21" fillId="0" borderId="0" applyFont="0" applyFill="0" applyBorder="0" applyAlignment="0" applyProtection="0"/>
    <xf numFmtId="24" fontId="21" fillId="0" borderId="0" applyFont="0" applyFill="0" applyBorder="0" applyAlignment="0" applyProtection="0"/>
    <xf numFmtId="204" fontId="21" fillId="0" borderId="0" applyFont="0" applyFill="0" applyBorder="0" applyAlignment="0" applyProtection="0"/>
    <xf numFmtId="181" fontId="4" fillId="0" borderId="0" applyFont="0" applyFill="0" applyBorder="0" applyAlignment="0" applyProtection="0">
      <alignment vertical="center"/>
    </xf>
    <xf numFmtId="0" fontId="18" fillId="0" borderId="0">
      <alignment vertical="center"/>
    </xf>
    <xf numFmtId="0" fontId="24" fillId="0" borderId="0">
      <alignment vertical="center"/>
    </xf>
    <xf numFmtId="0" fontId="18" fillId="0" borderId="0">
      <alignment vertical="center"/>
    </xf>
    <xf numFmtId="0" fontId="9" fillId="0" borderId="0"/>
    <xf numFmtId="0" fontId="9" fillId="0" borderId="0"/>
    <xf numFmtId="0" fontId="6" fillId="0" borderId="0" applyFont="0" applyFill="0" applyBorder="0" applyAlignment="0" applyProtection="0"/>
    <xf numFmtId="0" fontId="27" fillId="0" borderId="5">
      <alignment vertical="center"/>
    </xf>
    <xf numFmtId="0" fontId="27"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5">
      <alignment vertical="center"/>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8" fillId="0" borderId="0" applyFont="0" applyFill="0" applyBorder="0" applyAlignment="0" applyProtection="0"/>
    <xf numFmtId="0" fontId="28" fillId="0" borderId="0" applyFont="0" applyFill="0" applyBorder="0" applyAlignment="0" applyProtection="0"/>
    <xf numFmtId="0" fontId="6" fillId="0" borderId="0"/>
    <xf numFmtId="0" fontId="6" fillId="0" borderId="0"/>
    <xf numFmtId="0" fontId="6" fillId="0" borderId="0"/>
    <xf numFmtId="0" fontId="9" fillId="0" borderId="0"/>
    <xf numFmtId="0" fontId="9" fillId="0" borderId="0"/>
    <xf numFmtId="0" fontId="6" fillId="0" borderId="0"/>
    <xf numFmtId="0" fontId="6" fillId="0" borderId="0"/>
    <xf numFmtId="0" fontId="6" fillId="0" borderId="0"/>
    <xf numFmtId="0" fontId="29" fillId="0" borderId="0"/>
    <xf numFmtId="0" fontId="6" fillId="0" borderId="0"/>
    <xf numFmtId="0" fontId="6" fillId="0" borderId="0"/>
    <xf numFmtId="0" fontId="6" fillId="0" borderId="0"/>
    <xf numFmtId="0" fontId="6" fillId="0" borderId="0"/>
    <xf numFmtId="0" fontId="4" fillId="0" borderId="0"/>
    <xf numFmtId="0" fontId="4" fillId="0" borderId="0"/>
    <xf numFmtId="0" fontId="4" fillId="0" borderId="0"/>
    <xf numFmtId="0" fontId="4" fillId="0" borderId="0"/>
    <xf numFmtId="0" fontId="4" fillId="0" borderId="0"/>
    <xf numFmtId="0" fontId="6" fillId="0" borderId="0"/>
    <xf numFmtId="0" fontId="6" fillId="0" borderId="0"/>
    <xf numFmtId="0" fontId="6" fillId="0" borderId="0"/>
    <xf numFmtId="0" fontId="6" fillId="0" borderId="0"/>
    <xf numFmtId="0" fontId="9" fillId="0" borderId="0"/>
    <xf numFmtId="0" fontId="4" fillId="0" borderId="0"/>
    <xf numFmtId="0" fontId="4" fillId="0" borderId="0"/>
    <xf numFmtId="0" fontId="4" fillId="0" borderId="0"/>
    <xf numFmtId="0" fontId="4" fillId="0" borderId="0"/>
    <xf numFmtId="0" fontId="4" fillId="0" borderId="0"/>
    <xf numFmtId="0" fontId="29" fillId="0" borderId="0"/>
    <xf numFmtId="0" fontId="29" fillId="0" borderId="0"/>
    <xf numFmtId="0" fontId="29" fillId="0" borderId="0"/>
    <xf numFmtId="0" fontId="30" fillId="0" borderId="0"/>
    <xf numFmtId="0" fontId="28" fillId="0" borderId="0" applyFont="0" applyFill="0" applyBorder="0" applyAlignment="0" applyProtection="0"/>
    <xf numFmtId="0" fontId="28" fillId="0" borderId="0" applyFont="0" applyFill="0" applyBorder="0" applyAlignment="0" applyProtection="0"/>
    <xf numFmtId="0" fontId="28" fillId="0" borderId="0" applyFont="0" applyFill="0" applyBorder="0" applyAlignment="0" applyProtection="0"/>
    <xf numFmtId="0" fontId="6" fillId="0" borderId="0"/>
    <xf numFmtId="0" fontId="21" fillId="0" borderId="0"/>
    <xf numFmtId="0" fontId="21"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4" fillId="0" borderId="0" applyFont="0" applyFill="0" applyBorder="0" applyAlignment="0" applyProtection="0"/>
    <xf numFmtId="0" fontId="4" fillId="0" borderId="0" applyFont="0" applyFill="0" applyBorder="0" applyAlignment="0" applyProtection="0"/>
    <xf numFmtId="0" fontId="21" fillId="0" borderId="0"/>
    <xf numFmtId="0" fontId="6" fillId="0" borderId="0"/>
    <xf numFmtId="0" fontId="6" fillId="0" borderId="0"/>
    <xf numFmtId="0" fontId="28" fillId="0" borderId="0" applyFont="0" applyFill="0" applyBorder="0" applyAlignment="0" applyProtection="0"/>
    <xf numFmtId="0" fontId="28" fillId="0" borderId="0" applyFont="0" applyFill="0" applyBorder="0" applyAlignment="0" applyProtection="0"/>
    <xf numFmtId="0" fontId="28" fillId="0" borderId="0" applyFont="0" applyFill="0" applyBorder="0" applyAlignment="0" applyProtection="0"/>
    <xf numFmtId="0" fontId="29" fillId="0" borderId="0"/>
    <xf numFmtId="0" fontId="6" fillId="0" borderId="0"/>
    <xf numFmtId="0" fontId="29"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0" fontId="6" fillId="0" borderId="0"/>
    <xf numFmtId="0" fontId="6" fillId="0" borderId="0"/>
    <xf numFmtId="0" fontId="29" fillId="0" borderId="0"/>
    <xf numFmtId="0" fontId="6" fillId="0" borderId="0"/>
    <xf numFmtId="0" fontId="21" fillId="0" borderId="0"/>
    <xf numFmtId="0" fontId="29" fillId="0" borderId="0"/>
    <xf numFmtId="0" fontId="28" fillId="0" borderId="0" applyFont="0" applyFill="0" applyBorder="0" applyAlignment="0" applyProtection="0"/>
    <xf numFmtId="0" fontId="28" fillId="0" borderId="0" applyFont="0" applyFill="0" applyBorder="0" applyAlignment="0" applyProtection="0"/>
    <xf numFmtId="0" fontId="28" fillId="0" borderId="0" applyFont="0" applyFill="0" applyBorder="0" applyAlignment="0" applyProtection="0"/>
    <xf numFmtId="0" fontId="28" fillId="0" borderId="0" applyFont="0" applyFill="0" applyBorder="0" applyAlignment="0" applyProtection="0"/>
    <xf numFmtId="0" fontId="9" fillId="0" borderId="0"/>
    <xf numFmtId="0" fontId="6" fillId="0" borderId="0"/>
    <xf numFmtId="0" fontId="251" fillId="0" borderId="0"/>
    <xf numFmtId="0" fontId="6" fillId="0" borderId="0"/>
    <xf numFmtId="0" fontId="21" fillId="0" borderId="0"/>
    <xf numFmtId="0" fontId="6" fillId="0" borderId="0"/>
    <xf numFmtId="0" fontId="6" fillId="0" borderId="0"/>
    <xf numFmtId="0" fontId="6" fillId="0" borderId="0"/>
    <xf numFmtId="0" fontId="6" fillId="0" borderId="0"/>
    <xf numFmtId="0" fontId="9" fillId="0" borderId="0"/>
    <xf numFmtId="0" fontId="6" fillId="0" borderId="0"/>
    <xf numFmtId="0" fontId="6" fillId="0" borderId="0"/>
    <xf numFmtId="0" fontId="28" fillId="0" borderId="0" applyFont="0" applyFill="0" applyBorder="0" applyAlignment="0" applyProtection="0"/>
    <xf numFmtId="0" fontId="21" fillId="0" borderId="0"/>
    <xf numFmtId="0" fontId="21" fillId="0" borderId="0"/>
    <xf numFmtId="0" fontId="29" fillId="0" borderId="0"/>
    <xf numFmtId="0" fontId="6" fillId="0" borderId="0"/>
    <xf numFmtId="0" fontId="2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8" fillId="0" borderId="0" applyFont="0" applyFill="0" applyBorder="0" applyAlignment="0" applyProtection="0"/>
    <xf numFmtId="0" fontId="28" fillId="0" borderId="0" applyFont="0" applyFill="0" applyBorder="0" applyAlignment="0" applyProtection="0"/>
    <xf numFmtId="0" fontId="9" fillId="0" borderId="0"/>
    <xf numFmtId="0" fontId="9" fillId="0" borderId="0"/>
    <xf numFmtId="0" fontId="6" fillId="0" borderId="0"/>
    <xf numFmtId="0" fontId="4" fillId="0" borderId="0"/>
    <xf numFmtId="0" fontId="6" fillId="0" borderId="0"/>
    <xf numFmtId="0" fontId="6" fillId="0" borderId="0"/>
    <xf numFmtId="0" fontId="28" fillId="0" borderId="0" applyFont="0" applyFill="0" applyBorder="0" applyAlignment="0" applyProtection="0"/>
    <xf numFmtId="0" fontId="9" fillId="0" borderId="0"/>
    <xf numFmtId="0" fontId="6" fillId="0" borderId="0"/>
    <xf numFmtId="0" fontId="6" fillId="0" borderId="0"/>
    <xf numFmtId="0" fontId="28" fillId="0" borderId="0" applyFont="0" applyFill="0" applyBorder="0" applyAlignment="0" applyProtection="0"/>
    <xf numFmtId="0" fontId="6" fillId="0" borderId="0"/>
    <xf numFmtId="0" fontId="21" fillId="0" borderId="0"/>
    <xf numFmtId="0" fontId="251" fillId="0" borderId="0"/>
    <xf numFmtId="0" fontId="6" fillId="0" borderId="0"/>
    <xf numFmtId="0" fontId="9"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6" fillId="0" borderId="0"/>
    <xf numFmtId="0" fontId="29" fillId="0" borderId="0"/>
    <xf numFmtId="0" fontId="6" fillId="0" borderId="0"/>
    <xf numFmtId="0" fontId="9" fillId="0" borderId="0"/>
    <xf numFmtId="0" fontId="6" fillId="0" borderId="0"/>
    <xf numFmtId="0" fontId="29" fillId="0" borderId="0"/>
    <xf numFmtId="0" fontId="29" fillId="0" borderId="0"/>
    <xf numFmtId="0" fontId="29" fillId="0" borderId="0"/>
    <xf numFmtId="0" fontId="29" fillId="0" borderId="0"/>
    <xf numFmtId="0" fontId="28" fillId="0" borderId="0" applyFont="0" applyFill="0" applyBorder="0" applyAlignment="0" applyProtection="0"/>
    <xf numFmtId="0" fontId="6" fillId="0" borderId="0"/>
    <xf numFmtId="0" fontId="6" fillId="0" borderId="0"/>
    <xf numFmtId="0" fontId="6" fillId="0" borderId="0"/>
    <xf numFmtId="0" fontId="6" fillId="0" borderId="0"/>
    <xf numFmtId="0" fontId="29" fillId="0" borderId="0"/>
    <xf numFmtId="0" fontId="6" fillId="0" borderId="0"/>
    <xf numFmtId="0" fontId="21" fillId="0" borderId="0"/>
    <xf numFmtId="0" fontId="28" fillId="0" borderId="0" applyFont="0" applyFill="0" applyBorder="0" applyAlignment="0" applyProtection="0"/>
    <xf numFmtId="0" fontId="28" fillId="0" borderId="0" applyFont="0" applyFill="0" applyBorder="0" applyAlignment="0" applyProtection="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6" fillId="0" borderId="0"/>
    <xf numFmtId="0" fontId="6" fillId="0" borderId="0"/>
    <xf numFmtId="0" fontId="6" fillId="0" borderId="0"/>
    <xf numFmtId="0" fontId="4" fillId="0" borderId="0"/>
    <xf numFmtId="0" fontId="6" fillId="0" borderId="0"/>
    <xf numFmtId="0" fontId="6" fillId="0" borderId="0"/>
    <xf numFmtId="0" fontId="6" fillId="0" borderId="0"/>
    <xf numFmtId="0" fontId="6" fillId="0" borderId="0"/>
    <xf numFmtId="0" fontId="21" fillId="0" borderId="0"/>
    <xf numFmtId="0" fontId="6" fillId="0" borderId="0"/>
    <xf numFmtId="0" fontId="6" fillId="0" borderId="0"/>
    <xf numFmtId="0" fontId="20" fillId="0" borderId="0">
      <protection locked="0"/>
    </xf>
    <xf numFmtId="178" fontId="4" fillId="0" borderId="0" applyFont="0" applyFill="0" applyBorder="0" applyProtection="0">
      <alignment vertical="center"/>
    </xf>
    <xf numFmtId="209" fontId="4" fillId="0" borderId="0">
      <alignment vertical="center"/>
    </xf>
    <xf numFmtId="193" fontId="4" fillId="0" borderId="0" applyFont="0" applyFill="0" applyBorder="0" applyAlignment="0" applyProtection="0">
      <alignment vertical="center"/>
    </xf>
    <xf numFmtId="0" fontId="18" fillId="0" borderId="0">
      <alignment vertical="center"/>
    </xf>
    <xf numFmtId="0" fontId="18" fillId="0" borderId="0">
      <alignment vertical="center"/>
    </xf>
    <xf numFmtId="264" fontId="20" fillId="0" borderId="0">
      <protection locked="0"/>
    </xf>
    <xf numFmtId="0" fontId="20" fillId="0" borderId="0">
      <protection locked="0"/>
    </xf>
    <xf numFmtId="0" fontId="20" fillId="0" borderId="0">
      <protection locked="0"/>
    </xf>
    <xf numFmtId="203" fontId="20" fillId="0" borderId="0">
      <protection locked="0"/>
    </xf>
    <xf numFmtId="203" fontId="20" fillId="0" borderId="0">
      <protection locked="0"/>
    </xf>
    <xf numFmtId="203" fontId="20" fillId="0" borderId="0">
      <protection locked="0"/>
    </xf>
    <xf numFmtId="203" fontId="20" fillId="0" borderId="0">
      <protection locked="0"/>
    </xf>
    <xf numFmtId="203" fontId="20" fillId="0" borderId="0">
      <protection locked="0"/>
    </xf>
    <xf numFmtId="210" fontId="32" fillId="0" borderId="3">
      <alignment vertical="center"/>
    </xf>
    <xf numFmtId="9" fontId="22" fillId="0" borderId="0">
      <alignment vertical="center"/>
    </xf>
    <xf numFmtId="3" fontId="23" fillId="0" borderId="3"/>
    <xf numFmtId="0" fontId="22" fillId="0" borderId="0">
      <alignment vertical="center"/>
    </xf>
    <xf numFmtId="3" fontId="23" fillId="0" borderId="3"/>
    <xf numFmtId="10" fontId="22" fillId="0" borderId="0">
      <alignment vertical="center"/>
    </xf>
    <xf numFmtId="0" fontId="22" fillId="0" borderId="0">
      <alignment vertical="center"/>
    </xf>
    <xf numFmtId="212" fontId="4" fillId="0" borderId="0">
      <alignment vertical="center"/>
    </xf>
    <xf numFmtId="210" fontId="4" fillId="0" borderId="3">
      <alignment vertical="center"/>
    </xf>
    <xf numFmtId="210" fontId="4" fillId="0" borderId="3">
      <alignment vertical="center"/>
    </xf>
    <xf numFmtId="210" fontId="4" fillId="0" borderId="3">
      <alignment vertical="center"/>
    </xf>
    <xf numFmtId="210" fontId="4" fillId="0" borderId="3">
      <alignment vertical="center"/>
    </xf>
    <xf numFmtId="210" fontId="4" fillId="0" borderId="3">
      <alignment vertical="center"/>
    </xf>
    <xf numFmtId="210" fontId="4" fillId="0" borderId="3">
      <alignment vertical="center"/>
    </xf>
    <xf numFmtId="210" fontId="4" fillId="0" borderId="3">
      <alignment vertical="center"/>
    </xf>
    <xf numFmtId="210" fontId="4" fillId="0" borderId="3">
      <alignment vertical="center"/>
    </xf>
    <xf numFmtId="210" fontId="4" fillId="0" borderId="3">
      <alignment vertical="center"/>
    </xf>
    <xf numFmtId="210" fontId="4" fillId="0" borderId="3">
      <alignment vertical="center"/>
    </xf>
    <xf numFmtId="210" fontId="4" fillId="0" borderId="3">
      <alignment vertical="center"/>
    </xf>
    <xf numFmtId="210" fontId="4" fillId="0" borderId="3">
      <alignment vertical="center"/>
    </xf>
    <xf numFmtId="210" fontId="4" fillId="0" borderId="3">
      <alignment vertical="center"/>
    </xf>
    <xf numFmtId="210" fontId="4" fillId="0" borderId="3">
      <alignment vertical="center"/>
    </xf>
    <xf numFmtId="210" fontId="4" fillId="0" borderId="3">
      <alignment vertical="center"/>
    </xf>
    <xf numFmtId="210" fontId="4" fillId="0" borderId="3">
      <alignment vertical="center"/>
    </xf>
    <xf numFmtId="210" fontId="4" fillId="0" borderId="3">
      <alignment vertical="center"/>
    </xf>
    <xf numFmtId="210" fontId="4" fillId="0" borderId="3">
      <alignment vertical="center"/>
    </xf>
    <xf numFmtId="210" fontId="4" fillId="0" borderId="3">
      <alignment vertical="center"/>
    </xf>
    <xf numFmtId="210" fontId="4" fillId="0" borderId="3">
      <alignment vertical="center"/>
    </xf>
    <xf numFmtId="210" fontId="4" fillId="0" borderId="3">
      <alignment vertical="center"/>
    </xf>
    <xf numFmtId="210" fontId="4" fillId="0" borderId="3">
      <alignment vertical="center"/>
    </xf>
    <xf numFmtId="210" fontId="32" fillId="0" borderId="3">
      <alignment vertical="center"/>
    </xf>
    <xf numFmtId="210" fontId="32" fillId="0" borderId="3">
      <alignment vertical="center"/>
    </xf>
    <xf numFmtId="210" fontId="32" fillId="0" borderId="3">
      <alignment vertical="center"/>
    </xf>
    <xf numFmtId="210" fontId="4" fillId="0" borderId="3">
      <alignment vertical="center"/>
    </xf>
    <xf numFmtId="210" fontId="6" fillId="0" borderId="3">
      <alignment vertical="center"/>
    </xf>
    <xf numFmtId="210" fontId="4" fillId="0" borderId="3">
      <alignment vertical="center"/>
    </xf>
    <xf numFmtId="210" fontId="4" fillId="0" borderId="3">
      <alignment vertical="center"/>
    </xf>
    <xf numFmtId="210" fontId="4" fillId="0" borderId="3">
      <alignment vertical="center"/>
    </xf>
    <xf numFmtId="210" fontId="4" fillId="0" borderId="3">
      <alignment vertical="center"/>
    </xf>
    <xf numFmtId="210" fontId="4" fillId="0" borderId="3">
      <alignment vertical="center"/>
    </xf>
    <xf numFmtId="210" fontId="4" fillId="0" borderId="3">
      <alignment vertical="center"/>
    </xf>
    <xf numFmtId="210" fontId="4" fillId="0" borderId="3">
      <alignment vertical="center"/>
    </xf>
    <xf numFmtId="210" fontId="4" fillId="0" borderId="3">
      <alignment vertical="center"/>
    </xf>
    <xf numFmtId="210" fontId="4" fillId="0" borderId="3">
      <alignment vertical="center"/>
    </xf>
    <xf numFmtId="210" fontId="4" fillId="0" borderId="3">
      <alignment vertical="center"/>
    </xf>
    <xf numFmtId="210" fontId="4" fillId="0" borderId="3">
      <alignment vertical="center"/>
    </xf>
    <xf numFmtId="210" fontId="4" fillId="0" borderId="3">
      <alignment vertical="center"/>
    </xf>
    <xf numFmtId="210" fontId="4" fillId="0" borderId="3">
      <alignment vertical="center"/>
    </xf>
    <xf numFmtId="210" fontId="4" fillId="0" borderId="3">
      <alignment vertical="center"/>
    </xf>
    <xf numFmtId="210" fontId="4" fillId="0" borderId="3">
      <alignment vertical="center"/>
    </xf>
    <xf numFmtId="210" fontId="4" fillId="0" borderId="3">
      <alignment vertical="center"/>
    </xf>
    <xf numFmtId="210" fontId="4" fillId="0" borderId="3">
      <alignment vertical="center"/>
    </xf>
    <xf numFmtId="210" fontId="4" fillId="0" borderId="3">
      <alignment vertical="center"/>
    </xf>
    <xf numFmtId="210" fontId="4" fillId="0" borderId="3">
      <alignment vertical="center"/>
    </xf>
    <xf numFmtId="210" fontId="4" fillId="0" borderId="3">
      <alignment vertical="center"/>
    </xf>
    <xf numFmtId="210" fontId="4" fillId="0" borderId="3">
      <alignment vertical="center"/>
    </xf>
    <xf numFmtId="213" fontId="9" fillId="0" borderId="0">
      <alignment vertical="center"/>
    </xf>
    <xf numFmtId="220" fontId="9" fillId="0" borderId="0">
      <alignment horizontal="center" vertical="center"/>
    </xf>
    <xf numFmtId="220" fontId="9" fillId="0" borderId="0">
      <alignment horizontal="center" vertical="center"/>
    </xf>
    <xf numFmtId="0" fontId="28" fillId="0" borderId="3">
      <alignment horizontal="left" vertical="center" indent="1"/>
    </xf>
    <xf numFmtId="38" fontId="53" fillId="0" borderId="25" applyNumberFormat="0">
      <alignment horizontal="left" vertical="center"/>
    </xf>
    <xf numFmtId="265" fontId="252" fillId="0" borderId="0">
      <alignment vertical="center"/>
    </xf>
    <xf numFmtId="3" fontId="253" fillId="0" borderId="63">
      <alignment horizontal="right" vertical="center"/>
    </xf>
    <xf numFmtId="3" fontId="253" fillId="0" borderId="63">
      <alignment horizontal="right" vertical="center"/>
    </xf>
    <xf numFmtId="263" fontId="4" fillId="0" borderId="0">
      <alignment vertical="center"/>
    </xf>
    <xf numFmtId="263" fontId="4" fillId="0" borderId="0">
      <alignment vertical="center"/>
    </xf>
    <xf numFmtId="263" fontId="4" fillId="0" borderId="0">
      <alignment vertical="center"/>
    </xf>
    <xf numFmtId="263" fontId="4" fillId="0" borderId="0">
      <alignment vertical="center"/>
    </xf>
    <xf numFmtId="263" fontId="4" fillId="0" borderId="0">
      <alignment vertical="center"/>
    </xf>
    <xf numFmtId="263" fontId="4" fillId="0" borderId="0">
      <alignment vertical="center"/>
    </xf>
    <xf numFmtId="263" fontId="4" fillId="0" borderId="0">
      <alignment vertical="center"/>
    </xf>
    <xf numFmtId="263" fontId="4" fillId="0" borderId="0">
      <alignment vertical="center"/>
    </xf>
    <xf numFmtId="263" fontId="4" fillId="0" borderId="0">
      <alignment vertical="center"/>
    </xf>
    <xf numFmtId="263" fontId="4" fillId="0" borderId="0">
      <alignment vertical="center"/>
    </xf>
    <xf numFmtId="263" fontId="4" fillId="0" borderId="0">
      <alignment vertical="center"/>
    </xf>
    <xf numFmtId="266" fontId="4" fillId="0" borderId="0">
      <alignment vertical="center"/>
    </xf>
    <xf numFmtId="266" fontId="4" fillId="0" borderId="0">
      <alignment vertical="center"/>
    </xf>
    <xf numFmtId="266" fontId="4" fillId="0" borderId="0">
      <alignment vertical="center"/>
    </xf>
    <xf numFmtId="266" fontId="4" fillId="0" borderId="0">
      <alignment vertical="center"/>
    </xf>
    <xf numFmtId="266" fontId="4" fillId="0" borderId="0">
      <alignment vertical="center"/>
    </xf>
    <xf numFmtId="266" fontId="4" fillId="0" borderId="0">
      <alignment vertical="center"/>
    </xf>
    <xf numFmtId="266" fontId="4" fillId="0" borderId="0">
      <alignment vertical="center"/>
    </xf>
    <xf numFmtId="266" fontId="4" fillId="0" borderId="0">
      <alignment vertical="center"/>
    </xf>
    <xf numFmtId="266" fontId="4" fillId="0" borderId="0">
      <alignment vertical="center"/>
    </xf>
    <xf numFmtId="266" fontId="4" fillId="0" borderId="0">
      <alignment vertical="center"/>
    </xf>
    <xf numFmtId="266" fontId="4" fillId="0" borderId="0">
      <alignment vertical="center"/>
    </xf>
    <xf numFmtId="266" fontId="4" fillId="0" borderId="0">
      <alignment vertical="center"/>
    </xf>
    <xf numFmtId="266" fontId="4" fillId="0" borderId="0">
      <alignment vertical="center"/>
    </xf>
    <xf numFmtId="266" fontId="4" fillId="0" borderId="0">
      <alignment vertical="center"/>
    </xf>
    <xf numFmtId="266" fontId="4" fillId="0" borderId="0">
      <alignment vertical="center"/>
    </xf>
    <xf numFmtId="266" fontId="4" fillId="0" borderId="0">
      <alignment vertical="center"/>
    </xf>
    <xf numFmtId="266" fontId="4" fillId="0" borderId="0">
      <alignment vertical="center"/>
    </xf>
    <xf numFmtId="238" fontId="4" fillId="0" borderId="0">
      <alignment vertical="center"/>
    </xf>
    <xf numFmtId="238" fontId="4" fillId="0" borderId="0">
      <alignment vertical="center"/>
    </xf>
    <xf numFmtId="238" fontId="4" fillId="0" borderId="0">
      <alignment vertical="center"/>
    </xf>
    <xf numFmtId="238" fontId="4" fillId="0" borderId="0">
      <alignment vertical="center"/>
    </xf>
    <xf numFmtId="238" fontId="4" fillId="0" borderId="0">
      <alignment vertical="center"/>
    </xf>
    <xf numFmtId="266" fontId="4" fillId="0" borderId="0">
      <alignment vertical="center"/>
    </xf>
    <xf numFmtId="266" fontId="4" fillId="0" borderId="0">
      <alignment vertical="center"/>
    </xf>
    <xf numFmtId="266" fontId="4" fillId="0" borderId="0">
      <alignment vertical="center"/>
    </xf>
    <xf numFmtId="266" fontId="4" fillId="0" borderId="0">
      <alignment vertical="center"/>
    </xf>
    <xf numFmtId="266" fontId="4" fillId="0" borderId="0">
      <alignment vertical="center"/>
    </xf>
    <xf numFmtId="266" fontId="4" fillId="0" borderId="0">
      <alignment vertical="center"/>
    </xf>
    <xf numFmtId="266" fontId="4" fillId="0" borderId="0">
      <alignment vertical="center"/>
    </xf>
    <xf numFmtId="266" fontId="4" fillId="0" borderId="0">
      <alignment vertical="center"/>
    </xf>
    <xf numFmtId="266" fontId="4" fillId="0" borderId="0">
      <alignment vertical="center"/>
    </xf>
    <xf numFmtId="266" fontId="4" fillId="0" borderId="0">
      <alignment vertical="center"/>
    </xf>
    <xf numFmtId="266" fontId="4" fillId="0" borderId="0">
      <alignment vertical="center"/>
    </xf>
    <xf numFmtId="220" fontId="9" fillId="0" borderId="0">
      <alignment horizontal="center" vertical="center"/>
    </xf>
    <xf numFmtId="0" fontId="27" fillId="0" borderId="0">
      <alignment horizontal="center" vertical="center"/>
    </xf>
    <xf numFmtId="3" fontId="253" fillId="0" borderId="63">
      <alignment horizontal="right" vertical="center"/>
    </xf>
    <xf numFmtId="0" fontId="27" fillId="0" borderId="0">
      <alignment horizontal="center" vertical="center"/>
    </xf>
    <xf numFmtId="3" fontId="253" fillId="0" borderId="63">
      <alignment horizontal="right" vertical="center"/>
    </xf>
    <xf numFmtId="3" fontId="253" fillId="0" borderId="63">
      <alignment horizontal="right" vertical="center"/>
    </xf>
    <xf numFmtId="3" fontId="253" fillId="0" borderId="63">
      <alignment horizontal="right" vertical="center"/>
    </xf>
    <xf numFmtId="3" fontId="253" fillId="0" borderId="63">
      <alignment horizontal="right" vertical="center"/>
    </xf>
    <xf numFmtId="3" fontId="253" fillId="0" borderId="63">
      <alignment horizontal="right" vertical="center"/>
    </xf>
    <xf numFmtId="3" fontId="253" fillId="0" borderId="63">
      <alignment horizontal="right" vertical="center"/>
    </xf>
    <xf numFmtId="3" fontId="253" fillId="0" borderId="63">
      <alignment horizontal="right" vertical="center"/>
    </xf>
    <xf numFmtId="3" fontId="253" fillId="0" borderId="63">
      <alignment horizontal="right" vertical="center"/>
    </xf>
    <xf numFmtId="3" fontId="253" fillId="0" borderId="63">
      <alignment horizontal="right" vertical="center"/>
    </xf>
    <xf numFmtId="3" fontId="253" fillId="0" borderId="63">
      <alignment horizontal="right" vertical="center"/>
    </xf>
    <xf numFmtId="3" fontId="253" fillId="0" borderId="63">
      <alignment horizontal="right" vertical="center"/>
    </xf>
    <xf numFmtId="3" fontId="253" fillId="0" borderId="63">
      <alignment horizontal="right" vertical="center"/>
    </xf>
    <xf numFmtId="3" fontId="253" fillId="0" borderId="63">
      <alignment horizontal="right" vertical="center"/>
    </xf>
    <xf numFmtId="3" fontId="253" fillId="0" borderId="63">
      <alignment horizontal="right" vertical="center"/>
    </xf>
    <xf numFmtId="3" fontId="253" fillId="0" borderId="63">
      <alignment horizontal="right" vertical="center"/>
    </xf>
    <xf numFmtId="3" fontId="253" fillId="0" borderId="63">
      <alignment horizontal="right" vertical="center"/>
    </xf>
    <xf numFmtId="3" fontId="253" fillId="0" borderId="63">
      <alignment horizontal="right" vertical="center"/>
    </xf>
    <xf numFmtId="3" fontId="253" fillId="0" borderId="63">
      <alignment horizontal="right" vertical="center"/>
    </xf>
    <xf numFmtId="3" fontId="253" fillId="0" borderId="63">
      <alignment horizontal="right" vertical="center"/>
    </xf>
    <xf numFmtId="3" fontId="253" fillId="0" borderId="63">
      <alignment horizontal="right" vertical="center"/>
    </xf>
    <xf numFmtId="3" fontId="253" fillId="0" borderId="63">
      <alignment horizontal="right" vertical="center"/>
    </xf>
    <xf numFmtId="3" fontId="253" fillId="0" borderId="63">
      <alignment horizontal="right" vertical="center"/>
    </xf>
    <xf numFmtId="3" fontId="253" fillId="0" borderId="63">
      <alignment horizontal="right" vertical="center"/>
    </xf>
    <xf numFmtId="3" fontId="253" fillId="0" borderId="63">
      <alignment horizontal="right" vertical="center"/>
    </xf>
    <xf numFmtId="3" fontId="253" fillId="0" borderId="63">
      <alignment horizontal="right" vertical="center"/>
    </xf>
    <xf numFmtId="3" fontId="253" fillId="0" borderId="63">
      <alignment horizontal="right" vertical="center"/>
    </xf>
    <xf numFmtId="3" fontId="253" fillId="0" borderId="63">
      <alignment horizontal="right" vertical="center"/>
    </xf>
    <xf numFmtId="3" fontId="253" fillId="0" borderId="63">
      <alignment horizontal="right" vertical="center"/>
    </xf>
    <xf numFmtId="3" fontId="253" fillId="0" borderId="63">
      <alignment horizontal="right" vertical="center"/>
    </xf>
    <xf numFmtId="3" fontId="253" fillId="0" borderId="63">
      <alignment horizontal="right" vertical="center"/>
    </xf>
    <xf numFmtId="3" fontId="253" fillId="0" borderId="63">
      <alignment horizontal="right" vertical="center"/>
    </xf>
    <xf numFmtId="3" fontId="253" fillId="0" borderId="63">
      <alignment horizontal="right" vertical="center"/>
    </xf>
    <xf numFmtId="3" fontId="253" fillId="0" borderId="63">
      <alignment horizontal="right" vertical="center"/>
    </xf>
    <xf numFmtId="3" fontId="253" fillId="0" borderId="63">
      <alignment horizontal="right" vertical="center"/>
    </xf>
    <xf numFmtId="3" fontId="253" fillId="0" borderId="63">
      <alignment horizontal="right" vertical="center"/>
    </xf>
    <xf numFmtId="3" fontId="253" fillId="0" borderId="63">
      <alignment horizontal="right" vertical="center"/>
    </xf>
    <xf numFmtId="3" fontId="253" fillId="0" borderId="63">
      <alignment horizontal="right" vertical="center"/>
    </xf>
    <xf numFmtId="220" fontId="9" fillId="0" borderId="0">
      <alignment horizontal="center" vertical="center"/>
    </xf>
    <xf numFmtId="220" fontId="9" fillId="0" borderId="0">
      <alignment horizontal="center" vertical="center"/>
    </xf>
    <xf numFmtId="3" fontId="253" fillId="0" borderId="63">
      <alignment horizontal="right" vertical="center"/>
    </xf>
    <xf numFmtId="238" fontId="4" fillId="0" borderId="0">
      <alignment vertical="center"/>
    </xf>
    <xf numFmtId="238" fontId="4" fillId="0" borderId="0">
      <alignment vertical="center"/>
    </xf>
    <xf numFmtId="238" fontId="4" fillId="0" borderId="0">
      <alignment vertical="center"/>
    </xf>
    <xf numFmtId="238" fontId="4" fillId="0" borderId="0">
      <alignment vertical="center"/>
    </xf>
    <xf numFmtId="238" fontId="4" fillId="0" borderId="0">
      <alignment vertical="center"/>
    </xf>
    <xf numFmtId="0" fontId="21" fillId="0" borderId="6"/>
    <xf numFmtId="267" fontId="40" fillId="0" borderId="0">
      <alignment vertical="center"/>
    </xf>
    <xf numFmtId="0" fontId="4" fillId="0" borderId="0"/>
    <xf numFmtId="4" fontId="33" fillId="0" borderId="7">
      <alignment vertical="center"/>
    </xf>
    <xf numFmtId="0" fontId="6" fillId="0" borderId="0" applyNumberFormat="0" applyFill="0" applyBorder="0" applyAlignment="0" applyProtection="0"/>
    <xf numFmtId="0" fontId="9" fillId="0" borderId="0"/>
    <xf numFmtId="2" fontId="253" fillId="0" borderId="63">
      <alignment horizontal="right" vertical="center"/>
    </xf>
    <xf numFmtId="0" fontId="9" fillId="0" borderId="16">
      <alignment horizontal="center"/>
    </xf>
    <xf numFmtId="2" fontId="253" fillId="0" borderId="63">
      <alignment horizontal="right" vertical="center"/>
    </xf>
    <xf numFmtId="2" fontId="253" fillId="0" borderId="63">
      <alignment horizontal="right" vertical="center"/>
    </xf>
    <xf numFmtId="2" fontId="253" fillId="0" borderId="63">
      <alignment horizontal="right" vertical="center"/>
    </xf>
    <xf numFmtId="2" fontId="253" fillId="0" borderId="63">
      <alignment horizontal="right" vertical="center"/>
    </xf>
    <xf numFmtId="2" fontId="253" fillId="0" borderId="63">
      <alignment horizontal="right" vertical="center"/>
    </xf>
    <xf numFmtId="2" fontId="253" fillId="0" borderId="63">
      <alignment horizontal="right" vertical="center"/>
    </xf>
    <xf numFmtId="2" fontId="253" fillId="0" borderId="63">
      <alignment horizontal="right" vertical="center"/>
    </xf>
    <xf numFmtId="2" fontId="253" fillId="0" borderId="63">
      <alignment horizontal="right" vertical="center"/>
    </xf>
    <xf numFmtId="2" fontId="253" fillId="0" borderId="63">
      <alignment horizontal="right" vertical="center"/>
    </xf>
    <xf numFmtId="2" fontId="253" fillId="0" borderId="63">
      <alignment horizontal="right" vertical="center"/>
    </xf>
    <xf numFmtId="2" fontId="253" fillId="0" borderId="63">
      <alignment horizontal="right" vertical="center"/>
    </xf>
    <xf numFmtId="2" fontId="253" fillId="0" borderId="63">
      <alignment horizontal="right" vertical="center"/>
    </xf>
    <xf numFmtId="2" fontId="253" fillId="0" borderId="63">
      <alignment horizontal="right" vertical="center"/>
    </xf>
    <xf numFmtId="2" fontId="253" fillId="0" borderId="63">
      <alignment horizontal="right" vertical="center"/>
    </xf>
    <xf numFmtId="2" fontId="253" fillId="0" borderId="63">
      <alignment horizontal="right" vertical="center"/>
    </xf>
    <xf numFmtId="2" fontId="253" fillId="0" borderId="63">
      <alignment horizontal="right" vertical="center"/>
    </xf>
    <xf numFmtId="2" fontId="253" fillId="0" borderId="63">
      <alignment horizontal="right" vertical="center"/>
    </xf>
    <xf numFmtId="2" fontId="253" fillId="0" borderId="63">
      <alignment horizontal="right" vertical="center"/>
    </xf>
    <xf numFmtId="2" fontId="253" fillId="0" borderId="63">
      <alignment horizontal="right" vertical="center"/>
    </xf>
    <xf numFmtId="2" fontId="253" fillId="0" borderId="63">
      <alignment horizontal="right" vertical="center"/>
    </xf>
    <xf numFmtId="2" fontId="253" fillId="0" borderId="63">
      <alignment horizontal="right" vertical="center"/>
    </xf>
    <xf numFmtId="2" fontId="253" fillId="0" borderId="63">
      <alignment horizontal="right" vertical="center"/>
    </xf>
    <xf numFmtId="2" fontId="253" fillId="0" borderId="63">
      <alignment horizontal="right" vertical="center"/>
    </xf>
    <xf numFmtId="2" fontId="253" fillId="0" borderId="63">
      <alignment horizontal="right" vertical="center"/>
    </xf>
    <xf numFmtId="2" fontId="253" fillId="0" borderId="63">
      <alignment horizontal="right" vertical="center"/>
    </xf>
    <xf numFmtId="2" fontId="253" fillId="0" borderId="63">
      <alignment horizontal="right" vertical="center"/>
    </xf>
    <xf numFmtId="2" fontId="253" fillId="0" borderId="63">
      <alignment horizontal="right" vertical="center"/>
    </xf>
    <xf numFmtId="2" fontId="253" fillId="0" borderId="63">
      <alignment horizontal="right" vertical="center"/>
    </xf>
    <xf numFmtId="2" fontId="253" fillId="0" borderId="63">
      <alignment horizontal="right" vertical="center"/>
    </xf>
    <xf numFmtId="2" fontId="253" fillId="0" borderId="63">
      <alignment horizontal="right" vertical="center"/>
    </xf>
    <xf numFmtId="2" fontId="253" fillId="0" borderId="63">
      <alignment horizontal="right" vertical="center"/>
    </xf>
    <xf numFmtId="2" fontId="253" fillId="0" borderId="63">
      <alignment horizontal="right" vertical="center"/>
    </xf>
    <xf numFmtId="2" fontId="253" fillId="0" borderId="63">
      <alignment horizontal="right" vertical="center"/>
    </xf>
    <xf numFmtId="2" fontId="253" fillId="0" borderId="63">
      <alignment horizontal="right" vertical="center"/>
    </xf>
    <xf numFmtId="2" fontId="253" fillId="0" borderId="63">
      <alignment horizontal="right" vertical="center"/>
    </xf>
    <xf numFmtId="2" fontId="253" fillId="0" borderId="63">
      <alignment horizontal="right" vertical="center"/>
    </xf>
    <xf numFmtId="2" fontId="253" fillId="0" borderId="63">
      <alignment horizontal="right" vertical="center"/>
    </xf>
    <xf numFmtId="2" fontId="253" fillId="0" borderId="63">
      <alignment horizontal="right" vertical="center"/>
    </xf>
    <xf numFmtId="2" fontId="253" fillId="0" borderId="63">
      <alignment horizontal="righ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4" borderId="0" applyNumberFormat="0" applyBorder="0" applyAlignment="0" applyProtection="0">
      <alignment vertical="center"/>
    </xf>
    <xf numFmtId="0" fontId="17" fillId="34" borderId="0" applyNumberFormat="0" applyBorder="0" applyAlignment="0" applyProtection="0">
      <alignment vertical="center"/>
    </xf>
    <xf numFmtId="0" fontId="17" fillId="34" borderId="0" applyNumberFormat="0" applyBorder="0" applyAlignment="0" applyProtection="0">
      <alignment vertical="center"/>
    </xf>
    <xf numFmtId="0" fontId="17" fillId="34" borderId="0" applyNumberFormat="0" applyBorder="0" applyAlignment="0" applyProtection="0">
      <alignment vertical="center"/>
    </xf>
    <xf numFmtId="0" fontId="17" fillId="34" borderId="0" applyNumberFormat="0" applyBorder="0" applyAlignment="0" applyProtection="0">
      <alignment vertical="center"/>
    </xf>
    <xf numFmtId="0" fontId="17" fillId="34" borderId="0" applyNumberFormat="0" applyBorder="0" applyAlignment="0" applyProtection="0">
      <alignment vertical="center"/>
    </xf>
    <xf numFmtId="0" fontId="17" fillId="35" borderId="0" applyNumberFormat="0" applyBorder="0" applyAlignment="0" applyProtection="0">
      <alignment vertical="center"/>
    </xf>
    <xf numFmtId="0" fontId="17" fillId="35" borderId="0" applyNumberFormat="0" applyBorder="0" applyAlignment="0" applyProtection="0">
      <alignment vertical="center"/>
    </xf>
    <xf numFmtId="0" fontId="17" fillId="35" borderId="0" applyNumberFormat="0" applyBorder="0" applyAlignment="0" applyProtection="0">
      <alignment vertical="center"/>
    </xf>
    <xf numFmtId="0" fontId="17" fillId="35" borderId="0" applyNumberFormat="0" applyBorder="0" applyAlignment="0" applyProtection="0">
      <alignment vertical="center"/>
    </xf>
    <xf numFmtId="0" fontId="17" fillId="35" borderId="0" applyNumberFormat="0" applyBorder="0" applyAlignment="0" applyProtection="0">
      <alignment vertical="center"/>
    </xf>
    <xf numFmtId="0" fontId="17" fillId="35" borderId="0" applyNumberFormat="0" applyBorder="0" applyAlignment="0" applyProtection="0">
      <alignment vertical="center"/>
    </xf>
    <xf numFmtId="0" fontId="17" fillId="36" borderId="0" applyNumberFormat="0" applyBorder="0" applyAlignment="0" applyProtection="0">
      <alignment vertical="center"/>
    </xf>
    <xf numFmtId="0" fontId="17" fillId="36" borderId="0" applyNumberFormat="0" applyBorder="0" applyAlignment="0" applyProtection="0">
      <alignment vertical="center"/>
    </xf>
    <xf numFmtId="0" fontId="17" fillId="36" borderId="0" applyNumberFormat="0" applyBorder="0" applyAlignment="0" applyProtection="0">
      <alignment vertical="center"/>
    </xf>
    <xf numFmtId="0" fontId="17" fillId="36" borderId="0" applyNumberFormat="0" applyBorder="0" applyAlignment="0" applyProtection="0">
      <alignment vertical="center"/>
    </xf>
    <xf numFmtId="0" fontId="17" fillId="36" borderId="0" applyNumberFormat="0" applyBorder="0" applyAlignment="0" applyProtection="0">
      <alignment vertical="center"/>
    </xf>
    <xf numFmtId="0" fontId="17" fillId="36" borderId="0" applyNumberFormat="0" applyBorder="0" applyAlignment="0" applyProtection="0">
      <alignment vertical="center"/>
    </xf>
    <xf numFmtId="0" fontId="17" fillId="37" borderId="0" applyNumberFormat="0" applyBorder="0" applyAlignment="0" applyProtection="0">
      <alignment vertical="center"/>
    </xf>
    <xf numFmtId="0" fontId="17" fillId="37" borderId="0" applyNumberFormat="0" applyBorder="0" applyAlignment="0" applyProtection="0">
      <alignment vertical="center"/>
    </xf>
    <xf numFmtId="0" fontId="17" fillId="37" borderId="0" applyNumberFormat="0" applyBorder="0" applyAlignment="0" applyProtection="0">
      <alignment vertical="center"/>
    </xf>
    <xf numFmtId="0" fontId="17" fillId="37" borderId="0" applyNumberFormat="0" applyBorder="0" applyAlignment="0" applyProtection="0">
      <alignment vertical="center"/>
    </xf>
    <xf numFmtId="0" fontId="17" fillId="37" borderId="0" applyNumberFormat="0" applyBorder="0" applyAlignment="0" applyProtection="0">
      <alignment vertical="center"/>
    </xf>
    <xf numFmtId="0" fontId="17" fillId="37" borderId="0" applyNumberFormat="0" applyBorder="0" applyAlignment="0" applyProtection="0">
      <alignment vertical="center"/>
    </xf>
    <xf numFmtId="267" fontId="40" fillId="0" borderId="64">
      <alignment vertical="center"/>
    </xf>
    <xf numFmtId="0" fontId="20" fillId="0" borderId="0">
      <protection locked="0"/>
    </xf>
    <xf numFmtId="0" fontId="17" fillId="38" borderId="0" applyNumberFormat="0" applyBorder="0" applyAlignment="0" applyProtection="0">
      <alignment vertical="center"/>
    </xf>
    <xf numFmtId="0" fontId="17" fillId="38" borderId="0" applyNumberFormat="0" applyBorder="0" applyAlignment="0" applyProtection="0">
      <alignment vertical="center"/>
    </xf>
    <xf numFmtId="0" fontId="17" fillId="38" borderId="0" applyNumberFormat="0" applyBorder="0" applyAlignment="0" applyProtection="0">
      <alignment vertical="center"/>
    </xf>
    <xf numFmtId="0" fontId="17" fillId="38" borderId="0" applyNumberFormat="0" applyBorder="0" applyAlignment="0" applyProtection="0">
      <alignment vertical="center"/>
    </xf>
    <xf numFmtId="0" fontId="17" fillId="38" borderId="0" applyNumberFormat="0" applyBorder="0" applyAlignment="0" applyProtection="0">
      <alignment vertical="center"/>
    </xf>
    <xf numFmtId="0" fontId="17" fillId="38" borderId="0" applyNumberFormat="0" applyBorder="0" applyAlignment="0" applyProtection="0">
      <alignment vertical="center"/>
    </xf>
    <xf numFmtId="0" fontId="17" fillId="39" borderId="0" applyNumberFormat="0" applyBorder="0" applyAlignment="0" applyProtection="0">
      <alignment vertical="center"/>
    </xf>
    <xf numFmtId="0" fontId="17" fillId="39" borderId="0" applyNumberFormat="0" applyBorder="0" applyAlignment="0" applyProtection="0">
      <alignment vertical="center"/>
    </xf>
    <xf numFmtId="0" fontId="17" fillId="39" borderId="0" applyNumberFormat="0" applyBorder="0" applyAlignment="0" applyProtection="0">
      <alignment vertical="center"/>
    </xf>
    <xf numFmtId="0" fontId="17" fillId="39" borderId="0" applyNumberFormat="0" applyBorder="0" applyAlignment="0" applyProtection="0">
      <alignment vertical="center"/>
    </xf>
    <xf numFmtId="0" fontId="17" fillId="39" borderId="0" applyNumberFormat="0" applyBorder="0" applyAlignment="0" applyProtection="0">
      <alignment vertical="center"/>
    </xf>
    <xf numFmtId="0" fontId="17" fillId="39" borderId="0" applyNumberFormat="0" applyBorder="0" applyAlignment="0" applyProtection="0">
      <alignment vertical="center"/>
    </xf>
    <xf numFmtId="0" fontId="17" fillId="40" borderId="0" applyNumberFormat="0" applyBorder="0" applyAlignment="0" applyProtection="0">
      <alignment vertical="center"/>
    </xf>
    <xf numFmtId="0" fontId="17" fillId="40" borderId="0" applyNumberFormat="0" applyBorder="0" applyAlignment="0" applyProtection="0">
      <alignment vertical="center"/>
    </xf>
    <xf numFmtId="0" fontId="17" fillId="40" borderId="0" applyNumberFormat="0" applyBorder="0" applyAlignment="0" applyProtection="0">
      <alignment vertical="center"/>
    </xf>
    <xf numFmtId="0" fontId="17" fillId="40" borderId="0" applyNumberFormat="0" applyBorder="0" applyAlignment="0" applyProtection="0">
      <alignment vertical="center"/>
    </xf>
    <xf numFmtId="0" fontId="17" fillId="40" borderId="0" applyNumberFormat="0" applyBorder="0" applyAlignment="0" applyProtection="0">
      <alignment vertical="center"/>
    </xf>
    <xf numFmtId="0" fontId="17" fillId="40" borderId="0" applyNumberFormat="0" applyBorder="0" applyAlignment="0" applyProtection="0">
      <alignment vertical="center"/>
    </xf>
    <xf numFmtId="0" fontId="17" fillId="35" borderId="0" applyNumberFormat="0" applyBorder="0" applyAlignment="0" applyProtection="0">
      <alignment vertical="center"/>
    </xf>
    <xf numFmtId="0" fontId="17" fillId="35" borderId="0" applyNumberFormat="0" applyBorder="0" applyAlignment="0" applyProtection="0">
      <alignment vertical="center"/>
    </xf>
    <xf numFmtId="0" fontId="17" fillId="35" borderId="0" applyNumberFormat="0" applyBorder="0" applyAlignment="0" applyProtection="0">
      <alignment vertical="center"/>
    </xf>
    <xf numFmtId="0" fontId="17" fillId="35" borderId="0" applyNumberFormat="0" applyBorder="0" applyAlignment="0" applyProtection="0">
      <alignment vertical="center"/>
    </xf>
    <xf numFmtId="0" fontId="17" fillId="35" borderId="0" applyNumberFormat="0" applyBorder="0" applyAlignment="0" applyProtection="0">
      <alignment vertical="center"/>
    </xf>
    <xf numFmtId="0" fontId="17" fillId="35" borderId="0" applyNumberFormat="0" applyBorder="0" applyAlignment="0" applyProtection="0">
      <alignment vertical="center"/>
    </xf>
    <xf numFmtId="0" fontId="17" fillId="38" borderId="0" applyNumberFormat="0" applyBorder="0" applyAlignment="0" applyProtection="0">
      <alignment vertical="center"/>
    </xf>
    <xf numFmtId="0" fontId="17" fillId="38" borderId="0" applyNumberFormat="0" applyBorder="0" applyAlignment="0" applyProtection="0">
      <alignment vertical="center"/>
    </xf>
    <xf numFmtId="0" fontId="17" fillId="38" borderId="0" applyNumberFormat="0" applyBorder="0" applyAlignment="0" applyProtection="0">
      <alignment vertical="center"/>
    </xf>
    <xf numFmtId="0" fontId="17" fillId="38" borderId="0" applyNumberFormat="0" applyBorder="0" applyAlignment="0" applyProtection="0">
      <alignment vertical="center"/>
    </xf>
    <xf numFmtId="0" fontId="17" fillId="38" borderId="0" applyNumberFormat="0" applyBorder="0" applyAlignment="0" applyProtection="0">
      <alignment vertical="center"/>
    </xf>
    <xf numFmtId="0" fontId="17" fillId="38" borderId="0" applyNumberFormat="0" applyBorder="0" applyAlignment="0" applyProtection="0">
      <alignment vertical="center"/>
    </xf>
    <xf numFmtId="0" fontId="17" fillId="41" borderId="0" applyNumberFormat="0" applyBorder="0" applyAlignment="0" applyProtection="0">
      <alignment vertical="center"/>
    </xf>
    <xf numFmtId="0" fontId="17" fillId="41" borderId="0" applyNumberFormat="0" applyBorder="0" applyAlignment="0" applyProtection="0">
      <alignment vertical="center"/>
    </xf>
    <xf numFmtId="0" fontId="17" fillId="41" borderId="0" applyNumberFormat="0" applyBorder="0" applyAlignment="0" applyProtection="0">
      <alignment vertical="center"/>
    </xf>
    <xf numFmtId="0" fontId="17" fillId="41" borderId="0" applyNumberFormat="0" applyBorder="0" applyAlignment="0" applyProtection="0">
      <alignment vertical="center"/>
    </xf>
    <xf numFmtId="0" fontId="17" fillId="41" borderId="0" applyNumberFormat="0" applyBorder="0" applyAlignment="0" applyProtection="0">
      <alignment vertical="center"/>
    </xf>
    <xf numFmtId="0" fontId="17" fillId="41" borderId="0" applyNumberFormat="0" applyBorder="0" applyAlignment="0" applyProtection="0">
      <alignment vertical="center"/>
    </xf>
    <xf numFmtId="9" fontId="9" fillId="0" borderId="0">
      <protection locked="0"/>
    </xf>
    <xf numFmtId="0" fontId="234" fillId="42" borderId="0" applyNumberFormat="0" applyBorder="0" applyAlignment="0" applyProtection="0">
      <alignment vertical="center"/>
    </xf>
    <xf numFmtId="0" fontId="234" fillId="42" borderId="0" applyNumberFormat="0" applyBorder="0" applyAlignment="0" applyProtection="0">
      <alignment vertical="center"/>
    </xf>
    <xf numFmtId="0" fontId="234" fillId="42" borderId="0" applyNumberFormat="0" applyBorder="0" applyAlignment="0" applyProtection="0">
      <alignment vertical="center"/>
    </xf>
    <xf numFmtId="0" fontId="234" fillId="42" borderId="0" applyNumberFormat="0" applyBorder="0" applyAlignment="0" applyProtection="0">
      <alignment vertical="center"/>
    </xf>
    <xf numFmtId="0" fontId="234" fillId="42" borderId="0" applyNumberFormat="0" applyBorder="0" applyAlignment="0" applyProtection="0">
      <alignment vertical="center"/>
    </xf>
    <xf numFmtId="0" fontId="234" fillId="42" borderId="0" applyNumberFormat="0" applyBorder="0" applyAlignment="0" applyProtection="0">
      <alignment vertical="center"/>
    </xf>
    <xf numFmtId="0" fontId="234" fillId="39" borderId="0" applyNumberFormat="0" applyBorder="0" applyAlignment="0" applyProtection="0">
      <alignment vertical="center"/>
    </xf>
    <xf numFmtId="0" fontId="234" fillId="39" borderId="0" applyNumberFormat="0" applyBorder="0" applyAlignment="0" applyProtection="0">
      <alignment vertical="center"/>
    </xf>
    <xf numFmtId="0" fontId="234" fillId="39" borderId="0" applyNumberFormat="0" applyBorder="0" applyAlignment="0" applyProtection="0">
      <alignment vertical="center"/>
    </xf>
    <xf numFmtId="0" fontId="234" fillId="39" borderId="0" applyNumberFormat="0" applyBorder="0" applyAlignment="0" applyProtection="0">
      <alignment vertical="center"/>
    </xf>
    <xf numFmtId="0" fontId="234" fillId="39" borderId="0" applyNumberFormat="0" applyBorder="0" applyAlignment="0" applyProtection="0">
      <alignment vertical="center"/>
    </xf>
    <xf numFmtId="0" fontId="234" fillId="39" borderId="0" applyNumberFormat="0" applyBorder="0" applyAlignment="0" applyProtection="0">
      <alignment vertical="center"/>
    </xf>
    <xf numFmtId="0" fontId="234" fillId="40" borderId="0" applyNumberFormat="0" applyBorder="0" applyAlignment="0" applyProtection="0">
      <alignment vertical="center"/>
    </xf>
    <xf numFmtId="0" fontId="234" fillId="40" borderId="0" applyNumberFormat="0" applyBorder="0" applyAlignment="0" applyProtection="0">
      <alignment vertical="center"/>
    </xf>
    <xf numFmtId="0" fontId="234" fillId="40" borderId="0" applyNumberFormat="0" applyBorder="0" applyAlignment="0" applyProtection="0">
      <alignment vertical="center"/>
    </xf>
    <xf numFmtId="0" fontId="234" fillId="40" borderId="0" applyNumberFormat="0" applyBorder="0" applyAlignment="0" applyProtection="0">
      <alignment vertical="center"/>
    </xf>
    <xf numFmtId="0" fontId="234" fillId="40" borderId="0" applyNumberFormat="0" applyBorder="0" applyAlignment="0" applyProtection="0">
      <alignment vertical="center"/>
    </xf>
    <xf numFmtId="0" fontId="234" fillId="40" borderId="0" applyNumberFormat="0" applyBorder="0" applyAlignment="0" applyProtection="0">
      <alignment vertical="center"/>
    </xf>
    <xf numFmtId="0" fontId="234" fillId="43" borderId="0" applyNumberFormat="0" applyBorder="0" applyAlignment="0" applyProtection="0">
      <alignment vertical="center"/>
    </xf>
    <xf numFmtId="0" fontId="234" fillId="43" borderId="0" applyNumberFormat="0" applyBorder="0" applyAlignment="0" applyProtection="0">
      <alignment vertical="center"/>
    </xf>
    <xf numFmtId="0" fontId="234" fillId="43" borderId="0" applyNumberFormat="0" applyBorder="0" applyAlignment="0" applyProtection="0">
      <alignment vertical="center"/>
    </xf>
    <xf numFmtId="0" fontId="234" fillId="43" borderId="0" applyNumberFormat="0" applyBorder="0" applyAlignment="0" applyProtection="0">
      <alignment vertical="center"/>
    </xf>
    <xf numFmtId="0" fontId="234" fillId="43" borderId="0" applyNumberFormat="0" applyBorder="0" applyAlignment="0" applyProtection="0">
      <alignment vertical="center"/>
    </xf>
    <xf numFmtId="0" fontId="234" fillId="43" borderId="0" applyNumberFormat="0" applyBorder="0" applyAlignment="0" applyProtection="0">
      <alignment vertical="center"/>
    </xf>
    <xf numFmtId="0" fontId="234" fillId="44" borderId="0" applyNumberFormat="0" applyBorder="0" applyAlignment="0" applyProtection="0">
      <alignment vertical="center"/>
    </xf>
    <xf numFmtId="0" fontId="234" fillId="44" borderId="0" applyNumberFormat="0" applyBorder="0" applyAlignment="0" applyProtection="0">
      <alignment vertical="center"/>
    </xf>
    <xf numFmtId="0" fontId="234" fillId="44" borderId="0" applyNumberFormat="0" applyBorder="0" applyAlignment="0" applyProtection="0">
      <alignment vertical="center"/>
    </xf>
    <xf numFmtId="0" fontId="234" fillId="44" borderId="0" applyNumberFormat="0" applyBorder="0" applyAlignment="0" applyProtection="0">
      <alignment vertical="center"/>
    </xf>
    <xf numFmtId="0" fontId="234" fillId="44" borderId="0" applyNumberFormat="0" applyBorder="0" applyAlignment="0" applyProtection="0">
      <alignment vertical="center"/>
    </xf>
    <xf numFmtId="0" fontId="234" fillId="44" borderId="0" applyNumberFormat="0" applyBorder="0" applyAlignment="0" applyProtection="0">
      <alignment vertical="center"/>
    </xf>
    <xf numFmtId="0" fontId="234" fillId="45" borderId="0" applyNumberFormat="0" applyBorder="0" applyAlignment="0" applyProtection="0">
      <alignment vertical="center"/>
    </xf>
    <xf numFmtId="0" fontId="234" fillId="45" borderId="0" applyNumberFormat="0" applyBorder="0" applyAlignment="0" applyProtection="0">
      <alignment vertical="center"/>
    </xf>
    <xf numFmtId="0" fontId="234" fillId="45" borderId="0" applyNumberFormat="0" applyBorder="0" applyAlignment="0" applyProtection="0">
      <alignment vertical="center"/>
    </xf>
    <xf numFmtId="0" fontId="234" fillId="45" borderId="0" applyNumberFormat="0" applyBorder="0" applyAlignment="0" applyProtection="0">
      <alignment vertical="center"/>
    </xf>
    <xf numFmtId="0" fontId="234" fillId="45" borderId="0" applyNumberFormat="0" applyBorder="0" applyAlignment="0" applyProtection="0">
      <alignment vertical="center"/>
    </xf>
    <xf numFmtId="0" fontId="234" fillId="45" borderId="0" applyNumberFormat="0" applyBorder="0" applyAlignment="0" applyProtection="0">
      <alignment vertical="center"/>
    </xf>
    <xf numFmtId="0" fontId="9" fillId="0" borderId="0"/>
    <xf numFmtId="0" fontId="65" fillId="0" borderId="0"/>
    <xf numFmtId="0" fontId="34" fillId="0" borderId="8">
      <alignment horizontal="center" vertical="center"/>
    </xf>
    <xf numFmtId="3" fontId="22" fillId="0" borderId="0"/>
    <xf numFmtId="238" fontId="18" fillId="2" borderId="9">
      <alignment horizontal="center" vertical="center"/>
    </xf>
    <xf numFmtId="0" fontId="4" fillId="0" borderId="0">
      <protection locked="0"/>
    </xf>
    <xf numFmtId="211" fontId="260" fillId="0" borderId="0" applyFont="0" applyFill="0" applyBorder="0" applyAlignment="0" applyProtection="0"/>
    <xf numFmtId="211" fontId="260" fillId="0" borderId="0" applyFont="0" applyFill="0" applyBorder="0" applyAlignment="0" applyProtection="0"/>
    <xf numFmtId="290" fontId="260" fillId="0" borderId="0" applyFont="0" applyFill="0" applyBorder="0" applyAlignment="0" applyProtection="0"/>
    <xf numFmtId="290" fontId="260" fillId="0" borderId="0" applyFont="0" applyFill="0" applyBorder="0" applyAlignment="0" applyProtection="0"/>
    <xf numFmtId="291" fontId="260" fillId="0" borderId="0" applyFont="0" applyFill="0" applyBorder="0" applyAlignment="0" applyProtection="0"/>
    <xf numFmtId="291" fontId="260" fillId="0" borderId="0" applyFont="0" applyFill="0" applyBorder="0" applyAlignment="0" applyProtection="0"/>
    <xf numFmtId="292" fontId="260" fillId="0" borderId="0" applyFont="0" applyFill="0" applyBorder="0" applyAlignment="0" applyProtection="0"/>
    <xf numFmtId="292" fontId="260" fillId="0" borderId="0" applyFont="0" applyFill="0" applyBorder="0" applyAlignment="0" applyProtection="0"/>
    <xf numFmtId="255" fontId="20" fillId="0" borderId="0">
      <protection locked="0"/>
    </xf>
    <xf numFmtId="0" fontId="21" fillId="0" borderId="0"/>
    <xf numFmtId="210" fontId="260" fillId="0" borderId="0" applyFont="0" applyFill="0" applyBorder="0" applyAlignment="0" applyProtection="0"/>
    <xf numFmtId="210" fontId="260" fillId="0" borderId="0" applyFont="0" applyFill="0" applyBorder="0" applyAlignment="0" applyProtection="0"/>
    <xf numFmtId="38" fontId="260" fillId="0" borderId="0" applyFont="0" applyFill="0" applyBorder="0" applyAlignment="0" applyProtection="0"/>
    <xf numFmtId="38" fontId="260" fillId="0" borderId="0" applyFont="0" applyFill="0" applyBorder="0" applyAlignment="0" applyProtection="0"/>
    <xf numFmtId="240" fontId="4" fillId="0" borderId="0" applyFont="0" applyFill="0" applyBorder="0" applyAlignment="0" applyProtection="0"/>
    <xf numFmtId="181" fontId="4" fillId="0" borderId="0" applyFont="0" applyFill="0" applyBorder="0" applyAlignment="0" applyProtection="0"/>
    <xf numFmtId="241" fontId="18" fillId="0" borderId="0" applyFont="0" applyFill="0" applyBorder="0" applyAlignment="0" applyProtection="0"/>
    <xf numFmtId="0" fontId="62" fillId="0" borderId="0" applyFont="0" applyFill="0" applyBorder="0" applyAlignment="0" applyProtection="0"/>
    <xf numFmtId="237" fontId="260" fillId="0" borderId="0" applyFont="0" applyFill="0" applyBorder="0" applyAlignment="0" applyProtection="0"/>
    <xf numFmtId="237" fontId="260" fillId="0" borderId="0" applyFont="0" applyFill="0" applyBorder="0" applyAlignment="0" applyProtection="0"/>
    <xf numFmtId="40" fontId="260" fillId="0" borderId="0" applyFont="0" applyFill="0" applyBorder="0" applyAlignment="0" applyProtection="0"/>
    <xf numFmtId="40" fontId="260" fillId="0" borderId="0" applyFont="0" applyFill="0" applyBorder="0" applyAlignment="0" applyProtection="0"/>
    <xf numFmtId="4" fontId="20" fillId="0" borderId="0">
      <protection locked="0"/>
    </xf>
    <xf numFmtId="245" fontId="20" fillId="0" borderId="0">
      <protection locked="0"/>
    </xf>
    <xf numFmtId="0" fontId="63" fillId="0" borderId="0"/>
    <xf numFmtId="0" fontId="6" fillId="0" borderId="0"/>
    <xf numFmtId="0" fontId="6" fillId="0" borderId="0"/>
    <xf numFmtId="0" fontId="64" fillId="0" borderId="0"/>
    <xf numFmtId="0" fontId="63" fillId="0" borderId="0"/>
    <xf numFmtId="37" fontId="59" fillId="0" borderId="0"/>
    <xf numFmtId="37" fontId="60" fillId="0" borderId="0"/>
    <xf numFmtId="0" fontId="260" fillId="0" borderId="0"/>
    <xf numFmtId="0" fontId="260" fillId="0" borderId="0"/>
    <xf numFmtId="0" fontId="260" fillId="0" borderId="0"/>
    <xf numFmtId="0" fontId="260" fillId="0" borderId="0"/>
    <xf numFmtId="0" fontId="4" fillId="0" borderId="0" applyFill="0" applyBorder="0" applyAlignment="0"/>
    <xf numFmtId="0" fontId="66" fillId="0" borderId="0"/>
    <xf numFmtId="0" fontId="67" fillId="0" borderId="0" applyNumberFormat="0" applyFill="0" applyBorder="0" applyAlignment="0" applyProtection="0">
      <alignment vertical="top"/>
      <protection locked="0"/>
    </xf>
    <xf numFmtId="0" fontId="20" fillId="0" borderId="14">
      <protection locked="0"/>
    </xf>
    <xf numFmtId="4" fontId="20" fillId="0" borderId="0">
      <protection locked="0"/>
    </xf>
    <xf numFmtId="38" fontId="6" fillId="0" borderId="0" applyFont="0" applyFill="0" applyBorder="0" applyAlignment="0" applyProtection="0"/>
    <xf numFmtId="38" fontId="6" fillId="0" borderId="0" applyFont="0" applyFill="0" applyBorder="0" applyAlignment="0" applyProtection="0"/>
    <xf numFmtId="209" fontId="4" fillId="0" borderId="0"/>
    <xf numFmtId="209" fontId="4" fillId="0" borderId="0"/>
    <xf numFmtId="3" fontId="261" fillId="0" borderId="0" applyFont="0" applyFill="0" applyBorder="0" applyAlignment="0" applyProtection="0"/>
    <xf numFmtId="3" fontId="261" fillId="0" borderId="0" applyFont="0" applyFill="0" applyBorder="0" applyAlignment="0" applyProtection="0"/>
    <xf numFmtId="0" fontId="68" fillId="0" borderId="0" applyNumberFormat="0" applyAlignment="0">
      <alignment horizontal="left"/>
    </xf>
    <xf numFmtId="0" fontId="28" fillId="0" borderId="0" applyFont="0" applyFill="0" applyBorder="0" applyAlignment="0" applyProtection="0"/>
    <xf numFmtId="0" fontId="20" fillId="0" borderId="0">
      <protection locked="0"/>
    </xf>
    <xf numFmtId="290" fontId="6" fillId="0" borderId="0" applyFont="0" applyFill="0" applyBorder="0" applyAlignment="0" applyProtection="0"/>
    <xf numFmtId="290" fontId="6" fillId="0" borderId="0" applyFont="0" applyFill="0" applyBorder="0" applyAlignment="0" applyProtection="0"/>
    <xf numFmtId="0" fontId="20" fillId="0" borderId="0">
      <protection locked="0"/>
    </xf>
    <xf numFmtId="0" fontId="20" fillId="0" borderId="0">
      <protection locked="0"/>
    </xf>
    <xf numFmtId="302" fontId="4" fillId="0" borderId="0" applyFont="0" applyFill="0" applyBorder="0" applyAlignment="0" applyProtection="0"/>
    <xf numFmtId="302" fontId="4" fillId="0" borderId="0" applyFont="0" applyFill="0" applyBorder="0" applyAlignment="0" applyProtection="0"/>
    <xf numFmtId="0" fontId="9" fillId="0" borderId="0"/>
    <xf numFmtId="0" fontId="9" fillId="0" borderId="0"/>
    <xf numFmtId="0" fontId="261" fillId="0" borderId="0" applyFont="0" applyFill="0" applyBorder="0" applyAlignment="0" applyProtection="0"/>
    <xf numFmtId="0" fontId="261" fillId="0" borderId="0" applyFont="0" applyFill="0" applyBorder="0" applyAlignment="0" applyProtection="0"/>
    <xf numFmtId="293" fontId="4" fillId="0" borderId="0"/>
    <xf numFmtId="293" fontId="4" fillId="0" borderId="0"/>
    <xf numFmtId="294" fontId="64" fillId="0" borderId="0" applyFill="0" applyBorder="0">
      <alignment horizontal="centerContinuous"/>
    </xf>
    <xf numFmtId="246" fontId="20" fillId="0" borderId="0">
      <protection locked="0"/>
    </xf>
    <xf numFmtId="247" fontId="20" fillId="0" borderId="0">
      <protection locked="0"/>
    </xf>
    <xf numFmtId="0" fontId="70" fillId="0" borderId="0" applyNumberFormat="0" applyAlignment="0">
      <alignment horizontal="left"/>
    </xf>
    <xf numFmtId="0" fontId="27" fillId="0" borderId="0" applyFont="0" applyFill="0" applyBorder="0" applyAlignment="0" applyProtection="0"/>
    <xf numFmtId="0" fontId="262" fillId="0" borderId="0">
      <protection locked="0"/>
    </xf>
    <xf numFmtId="0" fontId="262" fillId="0" borderId="0">
      <protection locked="0"/>
    </xf>
    <xf numFmtId="0" fontId="20" fillId="0" borderId="0">
      <protection locked="0"/>
    </xf>
    <xf numFmtId="0" fontId="20" fillId="0" borderId="0">
      <protection locked="0"/>
    </xf>
    <xf numFmtId="0" fontId="72" fillId="0" borderId="0">
      <protection locked="0"/>
    </xf>
    <xf numFmtId="0" fontId="72"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0" fillId="0" borderId="0">
      <protection locked="0"/>
    </xf>
    <xf numFmtId="0" fontId="263" fillId="0" borderId="0">
      <protection locked="0"/>
    </xf>
    <xf numFmtId="0" fontId="263" fillId="0" borderId="0">
      <protection locked="0"/>
    </xf>
    <xf numFmtId="2" fontId="261" fillId="0" borderId="0" applyFont="0" applyFill="0" applyBorder="0" applyAlignment="0" applyProtection="0"/>
    <xf numFmtId="2" fontId="261" fillId="0" borderId="0" applyFont="0" applyFill="0" applyBorder="0" applyAlignment="0" applyProtection="0"/>
    <xf numFmtId="0" fontId="264" fillId="0" borderId="0" applyNumberFormat="0" applyFill="0" applyBorder="0" applyAlignment="0" applyProtection="0">
      <alignment vertical="top"/>
      <protection locked="0"/>
    </xf>
    <xf numFmtId="0" fontId="9" fillId="0" borderId="0"/>
    <xf numFmtId="38" fontId="10" fillId="4" borderId="0" applyNumberFormat="0" applyBorder="0" applyAlignment="0" applyProtection="0"/>
    <xf numFmtId="38" fontId="10" fillId="4" borderId="0" applyNumberFormat="0" applyBorder="0" applyAlignment="0" applyProtection="0"/>
    <xf numFmtId="3" fontId="22" fillId="0" borderId="18">
      <alignment horizontal="right" vertical="center"/>
    </xf>
    <xf numFmtId="4" fontId="22" fillId="0" borderId="18">
      <alignment horizontal="right" vertical="center"/>
    </xf>
    <xf numFmtId="0" fontId="73" fillId="0" borderId="0" applyAlignment="0">
      <alignment horizontal="right"/>
    </xf>
    <xf numFmtId="0" fontId="51" fillId="0" borderId="0"/>
    <xf numFmtId="0" fontId="74" fillId="0" borderId="0"/>
    <xf numFmtId="0" fontId="75" fillId="0" borderId="0">
      <alignment horizontal="left"/>
    </xf>
    <xf numFmtId="0" fontId="76" fillId="0" borderId="10" applyNumberFormat="0" applyAlignment="0" applyProtection="0">
      <alignment horizontal="left" vertical="center"/>
    </xf>
    <xf numFmtId="0" fontId="76" fillId="0" borderId="11">
      <alignment horizontal="left" vertical="center"/>
    </xf>
    <xf numFmtId="0" fontId="265" fillId="0" borderId="0" applyNumberFormat="0" applyFill="0" applyBorder="0" applyAlignment="0" applyProtection="0"/>
    <xf numFmtId="0" fontId="265" fillId="0" borderId="0" applyNumberFormat="0" applyFill="0" applyBorder="0" applyAlignment="0" applyProtection="0"/>
    <xf numFmtId="0" fontId="266" fillId="0" borderId="0" applyNumberFormat="0" applyFill="0" applyBorder="0" applyAlignment="0" applyProtection="0"/>
    <xf numFmtId="0" fontId="266" fillId="0" borderId="0" applyNumberFormat="0" applyFill="0" applyBorder="0" applyAlignment="0" applyProtection="0"/>
    <xf numFmtId="203" fontId="262" fillId="0" borderId="0">
      <protection locked="0"/>
    </xf>
    <xf numFmtId="203" fontId="262" fillId="0" borderId="0">
      <protection locked="0"/>
    </xf>
    <xf numFmtId="203" fontId="262" fillId="0" borderId="0">
      <protection locked="0"/>
    </xf>
    <xf numFmtId="203" fontId="262" fillId="0" borderId="0">
      <protection locked="0"/>
    </xf>
    <xf numFmtId="0" fontId="79" fillId="0" borderId="12" applyNumberFormat="0" applyFill="0" applyAlignment="0" applyProtection="0"/>
    <xf numFmtId="0" fontId="267" fillId="0" borderId="0" applyNumberFormat="0" applyFill="0" applyBorder="0" applyAlignment="0" applyProtection="0">
      <alignment vertical="top"/>
      <protection locked="0"/>
    </xf>
    <xf numFmtId="10" fontId="10" fillId="46" borderId="3" applyNumberFormat="0" applyBorder="0" applyAlignment="0" applyProtection="0"/>
    <xf numFmtId="10" fontId="10" fillId="46" borderId="3" applyNumberFormat="0" applyBorder="0" applyAlignment="0" applyProtection="0"/>
    <xf numFmtId="295" fontId="22" fillId="0" borderId="3">
      <alignment vertical="center"/>
    </xf>
    <xf numFmtId="296" fontId="22" fillId="0" borderId="3">
      <alignment horizontal="right" vertical="center"/>
    </xf>
    <xf numFmtId="297" fontId="22" fillId="0" borderId="3">
      <alignment vertical="center"/>
    </xf>
    <xf numFmtId="298" fontId="22" fillId="0" borderId="3">
      <alignment vertical="center"/>
    </xf>
    <xf numFmtId="252" fontId="81" fillId="0" borderId="0">
      <alignment horizontal="left"/>
    </xf>
    <xf numFmtId="0" fontId="82" fillId="0" borderId="13"/>
    <xf numFmtId="210" fontId="46" fillId="0" borderId="0" applyFont="0" applyFill="0" applyBorder="0" applyAlignment="0" applyProtection="0"/>
    <xf numFmtId="37" fontId="83" fillId="0" borderId="0"/>
    <xf numFmtId="299" fontId="18" fillId="0" borderId="0"/>
    <xf numFmtId="299" fontId="18"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9" fillId="0" borderId="0"/>
    <xf numFmtId="0" fontId="6" fillId="0" borderId="0"/>
    <xf numFmtId="237" fontId="40" fillId="0" borderId="0">
      <alignment vertical="center"/>
    </xf>
    <xf numFmtId="0" fontId="20" fillId="0" borderId="0">
      <protection locked="0"/>
    </xf>
    <xf numFmtId="10" fontId="6" fillId="0" borderId="0" applyFont="0" applyFill="0" applyBorder="0" applyAlignment="0" applyProtection="0"/>
    <xf numFmtId="0" fontId="20" fillId="0" borderId="0">
      <protection locked="0"/>
    </xf>
    <xf numFmtId="0" fontId="20" fillId="0" borderId="0">
      <protection locked="0"/>
    </xf>
    <xf numFmtId="30" fontId="86" fillId="0" borderId="0" applyNumberFormat="0" applyFill="0" applyBorder="0" applyAlignment="0" applyProtection="0">
      <alignment horizontal="left"/>
    </xf>
    <xf numFmtId="192" fontId="40" fillId="0" borderId="0">
      <alignment horizontal="right" vertical="center"/>
    </xf>
    <xf numFmtId="192" fontId="40" fillId="0" borderId="0">
      <alignment vertical="distributed"/>
    </xf>
    <xf numFmtId="0" fontId="82" fillId="0" borderId="0"/>
    <xf numFmtId="40" fontId="87" fillId="0" borderId="0" applyBorder="0">
      <alignment horizontal="right"/>
    </xf>
    <xf numFmtId="257" fontId="88" fillId="0" borderId="0">
      <alignment horizontal="center"/>
    </xf>
    <xf numFmtId="0" fontId="6" fillId="0" borderId="0"/>
    <xf numFmtId="0" fontId="6" fillId="0" borderId="0"/>
    <xf numFmtId="0" fontId="90" fillId="0" borderId="0" applyFill="0" applyBorder="0" applyProtection="0">
      <alignment horizontal="centerContinuous" vertical="center"/>
    </xf>
    <xf numFmtId="0" fontId="18" fillId="3" borderId="0" applyFill="0" applyBorder="0" applyProtection="0">
      <alignment horizontal="center" vertical="center"/>
    </xf>
    <xf numFmtId="300" fontId="64" fillId="0" borderId="0" applyFill="0" applyBorder="0">
      <alignment horizontal="centerContinuous"/>
    </xf>
    <xf numFmtId="0" fontId="261" fillId="0" borderId="14" applyNumberFormat="0" applyFont="0" applyFill="0" applyAlignment="0" applyProtection="0"/>
    <xf numFmtId="0" fontId="261" fillId="0" borderId="14" applyNumberFormat="0" applyFont="0" applyFill="0" applyAlignment="0" applyProtection="0"/>
    <xf numFmtId="0" fontId="92" fillId="0" borderId="16">
      <alignment horizontal="left"/>
    </xf>
    <xf numFmtId="37" fontId="10" fillId="5" borderId="0" applyNumberFormat="0" applyBorder="0" applyAlignment="0" applyProtection="0"/>
    <xf numFmtId="37" fontId="10" fillId="0" borderId="0"/>
    <xf numFmtId="3" fontId="93" fillId="0" borderId="12" applyProtection="0"/>
    <xf numFmtId="0" fontId="94" fillId="0" borderId="0" applyNumberFormat="0" applyFill="0" applyBorder="0" applyAlignment="0" applyProtection="0">
      <alignment vertical="top"/>
      <protection locked="0"/>
    </xf>
    <xf numFmtId="0" fontId="28" fillId="0" borderId="3">
      <alignment horizontal="left" vertical="center" indent="2"/>
    </xf>
    <xf numFmtId="0" fontId="234" fillId="47" borderId="0" applyNumberFormat="0" applyBorder="0" applyAlignment="0" applyProtection="0">
      <alignment vertical="center"/>
    </xf>
    <xf numFmtId="0" fontId="234" fillId="47" borderId="0" applyNumberFormat="0" applyBorder="0" applyAlignment="0" applyProtection="0">
      <alignment vertical="center"/>
    </xf>
    <xf numFmtId="0" fontId="234" fillId="47" borderId="0" applyNumberFormat="0" applyBorder="0" applyAlignment="0" applyProtection="0">
      <alignment vertical="center"/>
    </xf>
    <xf numFmtId="0" fontId="234" fillId="47" borderId="0" applyNumberFormat="0" applyBorder="0" applyAlignment="0" applyProtection="0">
      <alignment vertical="center"/>
    </xf>
    <xf numFmtId="0" fontId="234" fillId="47" borderId="0" applyNumberFormat="0" applyBorder="0" applyAlignment="0" applyProtection="0">
      <alignment vertical="center"/>
    </xf>
    <xf numFmtId="0" fontId="234" fillId="47" borderId="0" applyNumberFormat="0" applyBorder="0" applyAlignment="0" applyProtection="0">
      <alignment vertical="center"/>
    </xf>
    <xf numFmtId="0" fontId="234" fillId="48" borderId="0" applyNumberFormat="0" applyBorder="0" applyAlignment="0" applyProtection="0">
      <alignment vertical="center"/>
    </xf>
    <xf numFmtId="0" fontId="234" fillId="48" borderId="0" applyNumberFormat="0" applyBorder="0" applyAlignment="0" applyProtection="0">
      <alignment vertical="center"/>
    </xf>
    <xf numFmtId="0" fontId="234" fillId="48" borderId="0" applyNumberFormat="0" applyBorder="0" applyAlignment="0" applyProtection="0">
      <alignment vertical="center"/>
    </xf>
    <xf numFmtId="0" fontId="234" fillId="48" borderId="0" applyNumberFormat="0" applyBorder="0" applyAlignment="0" applyProtection="0">
      <alignment vertical="center"/>
    </xf>
    <xf numFmtId="0" fontId="234" fillId="48" borderId="0" applyNumberFormat="0" applyBorder="0" applyAlignment="0" applyProtection="0">
      <alignment vertical="center"/>
    </xf>
    <xf numFmtId="0" fontId="234" fillId="48" borderId="0" applyNumberFormat="0" applyBorder="0" applyAlignment="0" applyProtection="0">
      <alignment vertical="center"/>
    </xf>
    <xf numFmtId="0" fontId="234" fillId="49" borderId="0" applyNumberFormat="0" applyBorder="0" applyAlignment="0" applyProtection="0">
      <alignment vertical="center"/>
    </xf>
    <xf numFmtId="0" fontId="234" fillId="49" borderId="0" applyNumberFormat="0" applyBorder="0" applyAlignment="0" applyProtection="0">
      <alignment vertical="center"/>
    </xf>
    <xf numFmtId="0" fontId="234" fillId="49" borderId="0" applyNumberFormat="0" applyBorder="0" applyAlignment="0" applyProtection="0">
      <alignment vertical="center"/>
    </xf>
    <xf numFmtId="0" fontId="234" fillId="49" borderId="0" applyNumberFormat="0" applyBorder="0" applyAlignment="0" applyProtection="0">
      <alignment vertical="center"/>
    </xf>
    <xf numFmtId="0" fontId="234" fillId="49" borderId="0" applyNumberFormat="0" applyBorder="0" applyAlignment="0" applyProtection="0">
      <alignment vertical="center"/>
    </xf>
    <xf numFmtId="0" fontId="234" fillId="49" borderId="0" applyNumberFormat="0" applyBorder="0" applyAlignment="0" applyProtection="0">
      <alignment vertical="center"/>
    </xf>
    <xf numFmtId="0" fontId="234" fillId="43" borderId="0" applyNumberFormat="0" applyBorder="0" applyAlignment="0" applyProtection="0">
      <alignment vertical="center"/>
    </xf>
    <xf numFmtId="0" fontId="234" fillId="43" borderId="0" applyNumberFormat="0" applyBorder="0" applyAlignment="0" applyProtection="0">
      <alignment vertical="center"/>
    </xf>
    <xf numFmtId="0" fontId="234" fillId="43" borderId="0" applyNumberFormat="0" applyBorder="0" applyAlignment="0" applyProtection="0">
      <alignment vertical="center"/>
    </xf>
    <xf numFmtId="0" fontId="234" fillId="43" borderId="0" applyNumberFormat="0" applyBorder="0" applyAlignment="0" applyProtection="0">
      <alignment vertical="center"/>
    </xf>
    <xf numFmtId="0" fontId="234" fillId="43" borderId="0" applyNumberFormat="0" applyBorder="0" applyAlignment="0" applyProtection="0">
      <alignment vertical="center"/>
    </xf>
    <xf numFmtId="0" fontId="234" fillId="43" borderId="0" applyNumberFormat="0" applyBorder="0" applyAlignment="0" applyProtection="0">
      <alignment vertical="center"/>
    </xf>
    <xf numFmtId="0" fontId="234" fillId="44" borderId="0" applyNumberFormat="0" applyBorder="0" applyAlignment="0" applyProtection="0">
      <alignment vertical="center"/>
    </xf>
    <xf numFmtId="0" fontId="234" fillId="44" borderId="0" applyNumberFormat="0" applyBorder="0" applyAlignment="0" applyProtection="0">
      <alignment vertical="center"/>
    </xf>
    <xf numFmtId="0" fontId="234" fillId="44" borderId="0" applyNumberFormat="0" applyBorder="0" applyAlignment="0" applyProtection="0">
      <alignment vertical="center"/>
    </xf>
    <xf numFmtId="0" fontId="234" fillId="44" borderId="0" applyNumberFormat="0" applyBorder="0" applyAlignment="0" applyProtection="0">
      <alignment vertical="center"/>
    </xf>
    <xf numFmtId="0" fontId="234" fillId="44" borderId="0" applyNumberFormat="0" applyBorder="0" applyAlignment="0" applyProtection="0">
      <alignment vertical="center"/>
    </xf>
    <xf numFmtId="0" fontId="234" fillId="44" borderId="0" applyNumberFormat="0" applyBorder="0" applyAlignment="0" applyProtection="0">
      <alignment vertical="center"/>
    </xf>
    <xf numFmtId="0" fontId="234" fillId="50" borderId="0" applyNumberFormat="0" applyBorder="0" applyAlignment="0" applyProtection="0">
      <alignment vertical="center"/>
    </xf>
    <xf numFmtId="0" fontId="234" fillId="50" borderId="0" applyNumberFormat="0" applyBorder="0" applyAlignment="0" applyProtection="0">
      <alignment vertical="center"/>
    </xf>
    <xf numFmtId="0" fontId="234" fillId="50" borderId="0" applyNumberFormat="0" applyBorder="0" applyAlignment="0" applyProtection="0">
      <alignment vertical="center"/>
    </xf>
    <xf numFmtId="0" fontId="234" fillId="50" borderId="0" applyNumberFormat="0" applyBorder="0" applyAlignment="0" applyProtection="0">
      <alignment vertical="center"/>
    </xf>
    <xf numFmtId="0" fontId="234" fillId="50" borderId="0" applyNumberFormat="0" applyBorder="0" applyAlignment="0" applyProtection="0">
      <alignment vertical="center"/>
    </xf>
    <xf numFmtId="0" fontId="234" fillId="50" borderId="0" applyNumberFormat="0" applyBorder="0" applyAlignment="0" applyProtection="0">
      <alignment vertical="center"/>
    </xf>
    <xf numFmtId="0" fontId="235" fillId="0" borderId="0" applyNumberFormat="0" applyFill="0" applyBorder="0" applyAlignment="0" applyProtection="0">
      <alignment vertical="center"/>
    </xf>
    <xf numFmtId="0" fontId="235" fillId="0" borderId="0" applyNumberFormat="0" applyFill="0" applyBorder="0" applyAlignment="0" applyProtection="0">
      <alignment vertical="center"/>
    </xf>
    <xf numFmtId="0" fontId="235" fillId="0" borderId="0" applyNumberFormat="0" applyFill="0" applyBorder="0" applyAlignment="0" applyProtection="0">
      <alignment vertical="center"/>
    </xf>
    <xf numFmtId="0" fontId="235" fillId="0" borderId="0" applyNumberFormat="0" applyFill="0" applyBorder="0" applyAlignment="0" applyProtection="0">
      <alignment vertical="center"/>
    </xf>
    <xf numFmtId="0" fontId="235" fillId="0" borderId="0" applyNumberFormat="0" applyFill="0" applyBorder="0" applyAlignment="0" applyProtection="0">
      <alignment vertical="center"/>
    </xf>
    <xf numFmtId="0" fontId="235" fillId="0" borderId="0" applyNumberFormat="0" applyFill="0" applyBorder="0" applyAlignment="0" applyProtection="0">
      <alignment vertical="center"/>
    </xf>
    <xf numFmtId="0" fontId="236" fillId="51" borderId="126" applyNumberFormat="0" applyAlignment="0" applyProtection="0">
      <alignment vertical="center"/>
    </xf>
    <xf numFmtId="0" fontId="236" fillId="51" borderId="126" applyNumberFormat="0" applyAlignment="0" applyProtection="0">
      <alignment vertical="center"/>
    </xf>
    <xf numFmtId="0" fontId="236" fillId="51" borderId="126" applyNumberFormat="0" applyAlignment="0" applyProtection="0">
      <alignment vertical="center"/>
    </xf>
    <xf numFmtId="0" fontId="236" fillId="51" borderId="126" applyNumberFormat="0" applyAlignment="0" applyProtection="0">
      <alignment vertical="center"/>
    </xf>
    <xf numFmtId="0" fontId="236" fillId="51" borderId="126" applyNumberFormat="0" applyAlignment="0" applyProtection="0">
      <alignment vertical="center"/>
    </xf>
    <xf numFmtId="0" fontId="236" fillId="51" borderId="126" applyNumberFormat="0" applyAlignment="0" applyProtection="0">
      <alignment vertical="center"/>
    </xf>
    <xf numFmtId="268" fontId="9" fillId="0" borderId="0">
      <protection locked="0"/>
    </xf>
    <xf numFmtId="268" fontId="9" fillId="0" borderId="0">
      <protection locked="0"/>
    </xf>
    <xf numFmtId="0" fontId="39" fillId="0" borderId="0"/>
    <xf numFmtId="269" fontId="27" fillId="0" borderId="0"/>
    <xf numFmtId="269" fontId="27" fillId="0" borderId="0"/>
    <xf numFmtId="269" fontId="27" fillId="0" borderId="0"/>
    <xf numFmtId="269" fontId="27" fillId="0" borderId="0"/>
    <xf numFmtId="269" fontId="27" fillId="0" borderId="0"/>
    <xf numFmtId="269" fontId="27" fillId="0" borderId="0"/>
    <xf numFmtId="269" fontId="27" fillId="0" borderId="0"/>
    <xf numFmtId="269" fontId="27" fillId="0" borderId="0"/>
    <xf numFmtId="269" fontId="27" fillId="0" borderId="0"/>
    <xf numFmtId="269" fontId="27" fillId="0" borderId="0"/>
    <xf numFmtId="269" fontId="27" fillId="0" borderId="0"/>
    <xf numFmtId="269" fontId="27" fillId="0" borderId="0"/>
    <xf numFmtId="269" fontId="27" fillId="0" borderId="0"/>
    <xf numFmtId="269" fontId="27" fillId="0" borderId="0"/>
    <xf numFmtId="269" fontId="27" fillId="0" borderId="0"/>
    <xf numFmtId="269" fontId="27" fillId="0" borderId="0"/>
    <xf numFmtId="269" fontId="27" fillId="0" borderId="0"/>
    <xf numFmtId="269" fontId="27" fillId="0" borderId="0"/>
    <xf numFmtId="269" fontId="27" fillId="0" borderId="0"/>
    <xf numFmtId="269" fontId="27" fillId="0" borderId="0"/>
    <xf numFmtId="269" fontId="27" fillId="0" borderId="0"/>
    <xf numFmtId="269" fontId="27" fillId="0" borderId="0"/>
    <xf numFmtId="0" fontId="254" fillId="0" borderId="0"/>
    <xf numFmtId="270" fontId="4" fillId="0" borderId="0" applyNumberFormat="0" applyFill="0" applyBorder="0" applyAlignment="0">
      <alignment horizontal="left"/>
    </xf>
    <xf numFmtId="0" fontId="4" fillId="0" borderId="3">
      <alignment horizontal="right" vertical="center"/>
    </xf>
    <xf numFmtId="0" fontId="4" fillId="0" borderId="3">
      <alignment horizontal="right" vertical="center"/>
    </xf>
    <xf numFmtId="0" fontId="19" fillId="0" borderId="0" applyFont="0" applyBorder="0" applyAlignment="0">
      <alignment horizontal="left" vertical="center"/>
    </xf>
    <xf numFmtId="0" fontId="237" fillId="33" borderId="0" applyNumberFormat="0" applyBorder="0" applyAlignment="0" applyProtection="0">
      <alignment vertical="center"/>
    </xf>
    <xf numFmtId="0" fontId="237" fillId="33" borderId="0" applyNumberFormat="0" applyBorder="0" applyAlignment="0" applyProtection="0">
      <alignment vertical="center"/>
    </xf>
    <xf numFmtId="0" fontId="237" fillId="33" borderId="0" applyNumberFormat="0" applyBorder="0" applyAlignment="0" applyProtection="0">
      <alignment vertical="center"/>
    </xf>
    <xf numFmtId="0" fontId="237" fillId="33" borderId="0" applyNumberFormat="0" applyBorder="0" applyAlignment="0" applyProtection="0">
      <alignment vertical="center"/>
    </xf>
    <xf numFmtId="0" fontId="237" fillId="33" borderId="0" applyNumberFormat="0" applyBorder="0" applyAlignment="0" applyProtection="0">
      <alignment vertical="center"/>
    </xf>
    <xf numFmtId="0" fontId="237" fillId="33" borderId="0" applyNumberFormat="0" applyBorder="0" applyAlignment="0" applyProtection="0">
      <alignment vertical="center"/>
    </xf>
    <xf numFmtId="3" fontId="21" fillId="0" borderId="17">
      <alignment horizontal="center"/>
    </xf>
    <xf numFmtId="0" fontId="9" fillId="6" borderId="0">
      <alignment horizontal="left"/>
    </xf>
    <xf numFmtId="0" fontId="8" fillId="0" borderId="0" applyNumberFormat="0" applyFill="0" applyBorder="0" applyAlignment="0" applyProtection="0">
      <alignment vertical="top"/>
      <protection locked="0"/>
    </xf>
    <xf numFmtId="210" fontId="28" fillId="0" borderId="18">
      <alignment vertical="center"/>
    </xf>
    <xf numFmtId="0" fontId="4" fillId="52" borderId="127" applyNumberFormat="0" applyFont="0" applyAlignment="0" applyProtection="0">
      <alignment vertical="center"/>
    </xf>
    <xf numFmtId="0" fontId="4" fillId="52" borderId="127" applyNumberFormat="0" applyFont="0" applyAlignment="0" applyProtection="0">
      <alignment vertical="center"/>
    </xf>
    <xf numFmtId="0" fontId="4" fillId="52" borderId="127" applyNumberFormat="0" applyFont="0" applyAlignment="0" applyProtection="0">
      <alignment vertical="center"/>
    </xf>
    <xf numFmtId="0" fontId="4" fillId="52" borderId="127" applyNumberFormat="0" applyFont="0" applyAlignment="0" applyProtection="0">
      <alignment vertical="center"/>
    </xf>
    <xf numFmtId="0" fontId="4" fillId="52" borderId="127" applyNumberFormat="0" applyFont="0" applyAlignment="0" applyProtection="0">
      <alignment vertical="center"/>
    </xf>
    <xf numFmtId="0" fontId="4" fillId="52" borderId="127" applyNumberFormat="0" applyFont="0" applyAlignment="0" applyProtection="0">
      <alignment vertical="center"/>
    </xf>
    <xf numFmtId="0" fontId="40" fillId="0" borderId="0" applyNumberFormat="0" applyFont="0" applyFill="0" applyBorder="0" applyProtection="0">
      <alignment horizontal="distributed" vertical="center"/>
    </xf>
    <xf numFmtId="0" fontId="40" fillId="0" borderId="0" applyNumberFormat="0" applyFont="0" applyFill="0" applyBorder="0" applyProtection="0">
      <alignment horizontal="distributed" vertical="center"/>
    </xf>
    <xf numFmtId="9" fontId="17" fillId="0" borderId="0" applyFont="0" applyFill="0" applyBorder="0" applyAlignment="0" applyProtection="0">
      <alignment vertical="center"/>
    </xf>
    <xf numFmtId="216" fontId="9" fillId="0" borderId="0" applyFont="0" applyFill="0" applyBorder="0" applyProtection="0">
      <alignment horizontal="center" vertical="center"/>
    </xf>
    <xf numFmtId="217" fontId="9" fillId="0" borderId="0" applyFont="0" applyFill="0" applyBorder="0" applyProtection="0">
      <alignment horizontal="center" vertical="center"/>
    </xf>
    <xf numFmtId="9" fontId="27" fillId="3" borderId="0" applyFill="0" applyBorder="0" applyProtection="0">
      <alignment horizontal="right"/>
    </xf>
    <xf numFmtId="10" fontId="27" fillId="0" borderId="0" applyFill="0" applyBorder="0" applyProtection="0">
      <alignment horizontal="right"/>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9" fontId="17" fillId="0" borderId="0" applyFont="0" applyFill="0" applyBorder="0" applyAlignment="0" applyProtection="0">
      <alignment vertical="center"/>
    </xf>
    <xf numFmtId="271" fontId="40" fillId="0" borderId="0" applyFont="0" applyFill="0" applyBorder="0" applyAlignment="0" applyProtection="0"/>
    <xf numFmtId="271" fontId="40" fillId="0" borderId="0" applyFont="0" applyFill="0" applyBorder="0" applyAlignment="0" applyProtection="0"/>
    <xf numFmtId="272" fontId="40" fillId="0" borderId="0" applyFont="0" applyFill="0" applyBorder="0" applyAlignment="0" applyProtection="0"/>
    <xf numFmtId="272" fontId="40" fillId="0" borderId="0" applyFont="0" applyFill="0" applyBorder="0" applyAlignment="0" applyProtection="0"/>
    <xf numFmtId="0" fontId="238" fillId="53" borderId="0" applyNumberFormat="0" applyBorder="0" applyAlignment="0" applyProtection="0">
      <alignment vertical="center"/>
    </xf>
    <xf numFmtId="0" fontId="238" fillId="53" borderId="0" applyNumberFormat="0" applyBorder="0" applyAlignment="0" applyProtection="0">
      <alignment vertical="center"/>
    </xf>
    <xf numFmtId="0" fontId="238" fillId="53" borderId="0" applyNumberFormat="0" applyBorder="0" applyAlignment="0" applyProtection="0">
      <alignment vertical="center"/>
    </xf>
    <xf numFmtId="0" fontId="238" fillId="53" borderId="0" applyNumberFormat="0" applyBorder="0" applyAlignment="0" applyProtection="0">
      <alignment vertical="center"/>
    </xf>
    <xf numFmtId="0" fontId="238" fillId="53" borderId="0" applyNumberFormat="0" applyBorder="0" applyAlignment="0" applyProtection="0">
      <alignment vertical="center"/>
    </xf>
    <xf numFmtId="0" fontId="238" fillId="53" borderId="0" applyNumberFormat="0" applyBorder="0" applyAlignment="0" applyProtection="0">
      <alignment vertical="center"/>
    </xf>
    <xf numFmtId="301" fontId="255" fillId="0" borderId="4" applyFont="0" applyFill="0" applyAlignment="0" applyProtection="0">
      <alignment horizontal="center" vertical="center"/>
    </xf>
    <xf numFmtId="0" fontId="9" fillId="0" borderId="0"/>
    <xf numFmtId="210" fontId="256" fillId="0" borderId="29">
      <alignment vertical="center"/>
    </xf>
    <xf numFmtId="271" fontId="40" fillId="0" borderId="0" applyNumberFormat="0" applyFont="0" applyFill="0" applyBorder="0" applyProtection="0">
      <alignment horizontal="centerContinuous" vertical="center"/>
    </xf>
    <xf numFmtId="271" fontId="40" fillId="0" borderId="0" applyNumberFormat="0" applyFont="0" applyFill="0" applyBorder="0" applyProtection="0">
      <alignment horizontal="centerContinuous" vertical="center"/>
    </xf>
    <xf numFmtId="186" fontId="43" fillId="0" borderId="19">
      <alignment vertical="center"/>
    </xf>
    <xf numFmtId="3" fontId="40" fillId="0" borderId="3"/>
    <xf numFmtId="0" fontId="40" fillId="0" borderId="3"/>
    <xf numFmtId="3" fontId="40" fillId="0" borderId="20"/>
    <xf numFmtId="3" fontId="40" fillId="0" borderId="21"/>
    <xf numFmtId="0" fontId="44" fillId="0" borderId="3"/>
    <xf numFmtId="0" fontId="45" fillId="0" borderId="0">
      <alignment horizontal="center"/>
    </xf>
    <xf numFmtId="0" fontId="46" fillId="0" borderId="22">
      <alignment horizontal="center"/>
    </xf>
    <xf numFmtId="0" fontId="239" fillId="0" borderId="0" applyNumberFormat="0" applyFill="0" applyBorder="0" applyAlignment="0" applyProtection="0">
      <alignment vertical="center"/>
    </xf>
    <xf numFmtId="0" fontId="239" fillId="0" borderId="0" applyNumberFormat="0" applyFill="0" applyBorder="0" applyAlignment="0" applyProtection="0">
      <alignment vertical="center"/>
    </xf>
    <xf numFmtId="0" fontId="239" fillId="0" borderId="0" applyNumberFormat="0" applyFill="0" applyBorder="0" applyAlignment="0" applyProtection="0">
      <alignment vertical="center"/>
    </xf>
    <xf numFmtId="0" fontId="239" fillId="0" borderId="0" applyNumberFormat="0" applyFill="0" applyBorder="0" applyAlignment="0" applyProtection="0">
      <alignment vertical="center"/>
    </xf>
    <xf numFmtId="0" fontId="239" fillId="0" borderId="0" applyNumberFormat="0" applyFill="0" applyBorder="0" applyAlignment="0" applyProtection="0">
      <alignment vertical="center"/>
    </xf>
    <xf numFmtId="0" fontId="239" fillId="0" borderId="0" applyNumberFormat="0" applyFill="0" applyBorder="0" applyAlignment="0" applyProtection="0">
      <alignment vertical="center"/>
    </xf>
    <xf numFmtId="0" fontId="240" fillId="54" borderId="128" applyNumberFormat="0" applyAlignment="0" applyProtection="0">
      <alignment vertical="center"/>
    </xf>
    <xf numFmtId="0" fontId="240" fillId="54" borderId="128" applyNumberFormat="0" applyAlignment="0" applyProtection="0">
      <alignment vertical="center"/>
    </xf>
    <xf numFmtId="0" fontId="240" fillId="54" borderId="128" applyNumberFormat="0" applyAlignment="0" applyProtection="0">
      <alignment vertical="center"/>
    </xf>
    <xf numFmtId="0" fontId="240" fillId="54" borderId="128" applyNumberFormat="0" applyAlignment="0" applyProtection="0">
      <alignment vertical="center"/>
    </xf>
    <xf numFmtId="0" fontId="240" fillId="54" borderId="128" applyNumberFormat="0" applyAlignment="0" applyProtection="0">
      <alignment vertical="center"/>
    </xf>
    <xf numFmtId="0" fontId="240" fillId="54" borderId="128" applyNumberFormat="0" applyAlignment="0" applyProtection="0">
      <alignment vertical="center"/>
    </xf>
    <xf numFmtId="3" fontId="47" fillId="0" borderId="0">
      <alignment vertical="center" wrapText="1"/>
    </xf>
    <xf numFmtId="3" fontId="48" fillId="0" borderId="0">
      <alignment vertical="center" wrapText="1"/>
    </xf>
    <xf numFmtId="0" fontId="257" fillId="0" borderId="0">
      <alignment vertical="center"/>
    </xf>
    <xf numFmtId="273" fontId="250" fillId="0" borderId="0">
      <alignment vertical="center"/>
    </xf>
    <xf numFmtId="210" fontId="12" fillId="0" borderId="29">
      <alignment vertical="center"/>
    </xf>
    <xf numFmtId="4" fontId="49" fillId="0" borderId="0" applyNumberFormat="0" applyFill="0" applyBorder="0" applyAlignment="0">
      <alignment horizontal="centerContinuous" vertical="center"/>
    </xf>
    <xf numFmtId="274" fontId="9" fillId="0" borderId="0">
      <alignment vertical="center"/>
    </xf>
    <xf numFmtId="274" fontId="9" fillId="0" borderId="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186" fontId="17" fillId="0" borderId="0" applyFont="0" applyFill="0" applyBorder="0" applyAlignment="0" applyProtection="0">
      <alignment vertical="center"/>
    </xf>
    <xf numFmtId="186" fontId="17" fillId="0" borderId="0" applyFont="0" applyFill="0" applyBorder="0" applyAlignment="0" applyProtection="0">
      <alignment vertical="center"/>
    </xf>
    <xf numFmtId="186" fontId="17" fillId="0" borderId="0" applyFont="0" applyFill="0" applyBorder="0" applyAlignment="0" applyProtection="0">
      <alignment vertical="center"/>
    </xf>
    <xf numFmtId="186" fontId="17" fillId="0" borderId="0" applyFont="0" applyFill="0" applyBorder="0" applyAlignment="0" applyProtection="0">
      <alignment vertical="center"/>
    </xf>
    <xf numFmtId="41" fontId="17" fillId="0" borderId="0" applyFont="0" applyFill="0" applyBorder="0" applyAlignment="0" applyProtection="0">
      <alignment vertical="center"/>
    </xf>
    <xf numFmtId="186" fontId="17" fillId="0" borderId="0" applyFont="0" applyFill="0" applyBorder="0" applyAlignment="0" applyProtection="0">
      <alignment vertical="center"/>
    </xf>
    <xf numFmtId="186" fontId="17" fillId="0" borderId="0" applyFont="0" applyFill="0" applyBorder="0" applyAlignment="0" applyProtection="0">
      <alignment vertical="center"/>
    </xf>
    <xf numFmtId="186" fontId="17" fillId="0" borderId="0" applyFont="0" applyFill="0" applyBorder="0" applyAlignment="0" applyProtection="0">
      <alignment vertical="center"/>
    </xf>
    <xf numFmtId="186" fontId="17" fillId="0" borderId="0" applyFont="0" applyFill="0" applyBorder="0" applyAlignment="0" applyProtection="0">
      <alignment vertical="center"/>
    </xf>
    <xf numFmtId="41" fontId="17" fillId="0" borderId="0" applyFont="0" applyFill="0" applyBorder="0" applyAlignment="0" applyProtection="0">
      <alignment vertical="center"/>
    </xf>
    <xf numFmtId="186" fontId="17" fillId="0" borderId="0" applyFont="0" applyFill="0" applyBorder="0" applyAlignment="0" applyProtection="0">
      <alignment vertical="center"/>
    </xf>
    <xf numFmtId="186" fontId="17" fillId="0" borderId="0" applyFont="0" applyFill="0" applyBorder="0" applyAlignment="0" applyProtection="0">
      <alignment vertical="center"/>
    </xf>
    <xf numFmtId="186" fontId="17" fillId="0" borderId="0" applyFont="0" applyFill="0" applyBorder="0" applyAlignment="0" applyProtection="0">
      <alignment vertical="center"/>
    </xf>
    <xf numFmtId="186" fontId="17" fillId="0" borderId="0" applyFont="0" applyFill="0" applyBorder="0" applyAlignment="0" applyProtection="0">
      <alignment vertical="center"/>
    </xf>
    <xf numFmtId="41" fontId="17" fillId="0" borderId="0" applyFont="0" applyFill="0" applyBorder="0" applyAlignment="0" applyProtection="0">
      <alignment vertical="center"/>
    </xf>
    <xf numFmtId="186" fontId="17" fillId="0" borderId="0" applyFont="0" applyFill="0" applyBorder="0" applyAlignment="0" applyProtection="0">
      <alignment vertical="center"/>
    </xf>
    <xf numFmtId="186" fontId="17" fillId="0" borderId="0" applyFont="0" applyFill="0" applyBorder="0" applyAlignment="0" applyProtection="0">
      <alignment vertical="center"/>
    </xf>
    <xf numFmtId="186" fontId="17" fillId="0" borderId="0" applyFont="0" applyFill="0" applyBorder="0" applyAlignment="0" applyProtection="0">
      <alignment vertical="center"/>
    </xf>
    <xf numFmtId="186" fontId="17" fillId="0" borderId="0" applyFont="0" applyFill="0" applyBorder="0" applyAlignment="0" applyProtection="0">
      <alignment vertical="center"/>
    </xf>
    <xf numFmtId="41" fontId="17" fillId="0" borderId="0" applyFont="0" applyFill="0" applyBorder="0" applyAlignment="0" applyProtection="0">
      <alignment vertical="center"/>
    </xf>
    <xf numFmtId="186" fontId="17" fillId="0" borderId="0" applyFont="0" applyFill="0" applyBorder="0" applyAlignment="0" applyProtection="0">
      <alignment vertical="center"/>
    </xf>
    <xf numFmtId="186" fontId="17" fillId="0" borderId="0" applyFont="0" applyFill="0" applyBorder="0" applyAlignment="0" applyProtection="0">
      <alignment vertical="center"/>
    </xf>
    <xf numFmtId="186" fontId="17" fillId="0" borderId="0" applyFont="0" applyFill="0" applyBorder="0" applyAlignment="0" applyProtection="0">
      <alignment vertical="center"/>
    </xf>
    <xf numFmtId="186" fontId="17" fillId="0" borderId="0" applyFont="0" applyFill="0" applyBorder="0" applyAlignment="0" applyProtection="0">
      <alignment vertical="center"/>
    </xf>
    <xf numFmtId="41" fontId="17" fillId="0" borderId="0" applyFont="0" applyFill="0" applyBorder="0" applyAlignment="0" applyProtection="0">
      <alignment vertical="center"/>
    </xf>
    <xf numFmtId="186" fontId="17" fillId="0" borderId="0" applyFont="0" applyFill="0" applyBorder="0" applyAlignment="0" applyProtection="0">
      <alignment vertical="center"/>
    </xf>
    <xf numFmtId="186" fontId="17" fillId="0" borderId="0" applyFont="0" applyFill="0" applyBorder="0" applyAlignment="0" applyProtection="0">
      <alignment vertical="center"/>
    </xf>
    <xf numFmtId="186" fontId="17" fillId="0" borderId="0" applyFont="0" applyFill="0" applyBorder="0" applyAlignment="0" applyProtection="0">
      <alignment vertical="center"/>
    </xf>
    <xf numFmtId="186" fontId="17" fillId="0" borderId="0" applyFont="0" applyFill="0" applyBorder="0" applyAlignment="0" applyProtection="0">
      <alignment vertical="center"/>
    </xf>
    <xf numFmtId="41" fontId="17" fillId="0" borderId="0" applyFont="0" applyFill="0" applyBorder="0" applyAlignment="0" applyProtection="0">
      <alignment vertical="center"/>
    </xf>
    <xf numFmtId="186" fontId="17" fillId="0" borderId="0" applyFont="0" applyFill="0" applyBorder="0" applyAlignment="0" applyProtection="0">
      <alignment vertical="center"/>
    </xf>
    <xf numFmtId="186" fontId="17" fillId="0" borderId="0" applyFont="0" applyFill="0" applyBorder="0" applyAlignment="0" applyProtection="0">
      <alignment vertical="center"/>
    </xf>
    <xf numFmtId="186" fontId="17" fillId="0" borderId="0" applyFont="0" applyFill="0" applyBorder="0" applyAlignment="0" applyProtection="0">
      <alignment vertical="center"/>
    </xf>
    <xf numFmtId="186" fontId="17" fillId="0" borderId="0" applyFont="0" applyFill="0" applyBorder="0" applyAlignment="0" applyProtection="0">
      <alignment vertical="center"/>
    </xf>
    <xf numFmtId="41" fontId="17" fillId="0" borderId="0" applyFont="0" applyFill="0" applyBorder="0" applyAlignment="0" applyProtection="0">
      <alignment vertical="center"/>
    </xf>
    <xf numFmtId="186" fontId="17" fillId="0" borderId="0" applyFont="0" applyFill="0" applyBorder="0" applyAlignment="0" applyProtection="0">
      <alignment vertical="center"/>
    </xf>
    <xf numFmtId="186" fontId="17" fillId="0" borderId="0" applyFont="0" applyFill="0" applyBorder="0" applyAlignment="0" applyProtection="0">
      <alignment vertical="center"/>
    </xf>
    <xf numFmtId="186" fontId="17" fillId="0" borderId="0" applyFont="0" applyFill="0" applyBorder="0" applyAlignment="0" applyProtection="0">
      <alignment vertical="center"/>
    </xf>
    <xf numFmtId="186" fontId="17" fillId="0" borderId="0" applyFont="0" applyFill="0" applyBorder="0" applyAlignment="0" applyProtection="0">
      <alignment vertical="center"/>
    </xf>
    <xf numFmtId="41" fontId="17" fillId="0" borderId="0" applyFont="0" applyFill="0" applyBorder="0" applyAlignment="0" applyProtection="0">
      <alignment vertical="center"/>
    </xf>
    <xf numFmtId="186" fontId="17" fillId="0" borderId="0" applyFont="0" applyFill="0" applyBorder="0" applyAlignment="0" applyProtection="0">
      <alignment vertical="center"/>
    </xf>
    <xf numFmtId="186" fontId="17" fillId="0" borderId="0" applyFont="0" applyFill="0" applyBorder="0" applyAlignment="0" applyProtection="0">
      <alignment vertical="center"/>
    </xf>
    <xf numFmtId="186" fontId="17" fillId="0" borderId="0" applyFont="0" applyFill="0" applyBorder="0" applyAlignment="0" applyProtection="0">
      <alignment vertical="center"/>
    </xf>
    <xf numFmtId="186"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17" fillId="0" borderId="0" applyFont="0" applyFill="0" applyBorder="0" applyAlignment="0" applyProtection="0">
      <alignment vertical="center"/>
    </xf>
    <xf numFmtId="186" fontId="17" fillId="0" borderId="0" applyFont="0" applyFill="0" applyBorder="0" applyAlignment="0" applyProtection="0">
      <alignment vertical="center"/>
    </xf>
    <xf numFmtId="220" fontId="4" fillId="0" borderId="0" applyFont="0" applyFill="0" applyBorder="0" applyAlignment="0" applyProtection="0">
      <alignment vertical="center"/>
    </xf>
    <xf numFmtId="220" fontId="4" fillId="0" borderId="0" applyFont="0" applyFill="0" applyBorder="0" applyAlignment="0" applyProtection="0">
      <alignment vertical="center"/>
    </xf>
    <xf numFmtId="220" fontId="4" fillId="0" borderId="0" applyFont="0" applyFill="0" applyBorder="0" applyAlignment="0" applyProtection="0">
      <alignment vertical="center"/>
    </xf>
    <xf numFmtId="220" fontId="4" fillId="0" borderId="0" applyFont="0" applyFill="0" applyBorder="0" applyAlignment="0" applyProtection="0">
      <alignment vertical="center"/>
    </xf>
    <xf numFmtId="220" fontId="4" fillId="0" borderId="0" applyFont="0" applyFill="0" applyBorder="0" applyAlignment="0" applyProtection="0">
      <alignment vertical="center"/>
    </xf>
    <xf numFmtId="186" fontId="17" fillId="0" borderId="0" applyFont="0" applyFill="0" applyBorder="0" applyAlignment="0" applyProtection="0">
      <alignment vertical="center"/>
    </xf>
    <xf numFmtId="186" fontId="17" fillId="0" borderId="0" applyFont="0" applyFill="0" applyBorder="0" applyAlignment="0" applyProtection="0">
      <alignment vertical="center"/>
    </xf>
    <xf numFmtId="186" fontId="17" fillId="0" borderId="0" applyFont="0" applyFill="0" applyBorder="0" applyAlignment="0" applyProtection="0">
      <alignment vertical="center"/>
    </xf>
    <xf numFmtId="186" fontId="17" fillId="0" borderId="0" applyFont="0" applyFill="0" applyBorder="0" applyAlignment="0" applyProtection="0">
      <alignment vertical="center"/>
    </xf>
    <xf numFmtId="186"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186" fontId="17" fillId="0" borderId="0" applyFont="0" applyFill="0" applyBorder="0" applyAlignment="0" applyProtection="0">
      <alignment vertical="center"/>
    </xf>
    <xf numFmtId="186" fontId="4" fillId="0" borderId="0" applyFont="0" applyFill="0" applyBorder="0" applyAlignment="0" applyProtection="0"/>
    <xf numFmtId="186" fontId="4" fillId="0" borderId="0" applyFont="0" applyFill="0" applyBorder="0" applyAlignment="0" applyProtection="0"/>
    <xf numFmtId="186" fontId="4" fillId="0" borderId="0" applyFont="0" applyFill="0" applyBorder="0" applyAlignment="0" applyProtection="0"/>
    <xf numFmtId="186" fontId="4" fillId="0" borderId="0" applyFont="0" applyFill="0" applyBorder="0" applyAlignment="0" applyProtection="0"/>
    <xf numFmtId="186" fontId="17" fillId="0" borderId="0" applyFont="0" applyFill="0" applyBorder="0" applyAlignment="0" applyProtection="0">
      <alignment vertical="center"/>
    </xf>
    <xf numFmtId="186" fontId="17" fillId="0" borderId="0" applyFont="0" applyFill="0" applyBorder="0" applyAlignment="0" applyProtection="0">
      <alignment vertical="center"/>
    </xf>
    <xf numFmtId="186" fontId="17" fillId="0" borderId="0" applyFont="0" applyFill="0" applyBorder="0" applyAlignment="0" applyProtection="0">
      <alignment vertical="center"/>
    </xf>
    <xf numFmtId="41" fontId="17" fillId="0" borderId="0" applyFont="0" applyFill="0" applyBorder="0" applyAlignment="0" applyProtection="0">
      <alignment vertical="center"/>
    </xf>
    <xf numFmtId="186" fontId="17" fillId="0" borderId="0" applyFont="0" applyFill="0" applyBorder="0" applyAlignment="0" applyProtection="0">
      <alignment vertical="center"/>
    </xf>
    <xf numFmtId="186" fontId="17" fillId="0" borderId="0" applyFont="0" applyFill="0" applyBorder="0" applyAlignment="0" applyProtection="0">
      <alignment vertical="center"/>
    </xf>
    <xf numFmtId="186" fontId="17" fillId="0" borderId="0" applyFont="0" applyFill="0" applyBorder="0" applyAlignment="0" applyProtection="0">
      <alignment vertical="center"/>
    </xf>
    <xf numFmtId="186" fontId="17" fillId="0" borderId="0" applyFont="0" applyFill="0" applyBorder="0" applyAlignment="0" applyProtection="0">
      <alignment vertical="center"/>
    </xf>
    <xf numFmtId="41" fontId="17" fillId="0" borderId="0" applyFont="0" applyFill="0" applyBorder="0" applyAlignment="0" applyProtection="0">
      <alignment vertical="center"/>
    </xf>
    <xf numFmtId="186" fontId="17" fillId="0" borderId="0" applyFont="0" applyFill="0" applyBorder="0" applyAlignment="0" applyProtection="0">
      <alignment vertical="center"/>
    </xf>
    <xf numFmtId="186" fontId="17" fillId="0" borderId="0" applyFont="0" applyFill="0" applyBorder="0" applyAlignment="0" applyProtection="0">
      <alignment vertical="center"/>
    </xf>
    <xf numFmtId="186" fontId="17" fillId="0" borderId="0" applyFont="0" applyFill="0" applyBorder="0" applyAlignment="0" applyProtection="0">
      <alignment vertical="center"/>
    </xf>
    <xf numFmtId="186" fontId="17" fillId="0" borderId="0" applyFont="0" applyFill="0" applyBorder="0" applyAlignment="0" applyProtection="0">
      <alignment vertical="center"/>
    </xf>
    <xf numFmtId="41" fontId="17" fillId="0" borderId="0" applyFont="0" applyFill="0" applyBorder="0" applyAlignment="0" applyProtection="0">
      <alignment vertical="center"/>
    </xf>
    <xf numFmtId="186" fontId="17" fillId="0" borderId="0" applyFont="0" applyFill="0" applyBorder="0" applyAlignment="0" applyProtection="0">
      <alignment vertical="center"/>
    </xf>
    <xf numFmtId="186" fontId="17" fillId="0" borderId="0" applyFont="0" applyFill="0" applyBorder="0" applyAlignment="0" applyProtection="0">
      <alignment vertical="center"/>
    </xf>
    <xf numFmtId="186" fontId="17" fillId="0" borderId="0" applyFont="0" applyFill="0" applyBorder="0" applyAlignment="0" applyProtection="0">
      <alignment vertical="center"/>
    </xf>
    <xf numFmtId="186" fontId="17" fillId="0" borderId="0" applyFont="0" applyFill="0" applyBorder="0" applyAlignment="0" applyProtection="0">
      <alignment vertical="center"/>
    </xf>
    <xf numFmtId="41" fontId="17" fillId="0" borderId="0" applyFont="0" applyFill="0" applyBorder="0" applyAlignment="0" applyProtection="0">
      <alignment vertical="center"/>
    </xf>
    <xf numFmtId="186" fontId="17" fillId="0" borderId="0" applyFont="0" applyFill="0" applyBorder="0" applyAlignment="0" applyProtection="0">
      <alignment vertical="center"/>
    </xf>
    <xf numFmtId="186" fontId="17" fillId="0" borderId="0" applyFont="0" applyFill="0" applyBorder="0" applyAlignment="0" applyProtection="0">
      <alignment vertical="center"/>
    </xf>
    <xf numFmtId="186" fontId="17" fillId="0" borderId="0" applyFont="0" applyFill="0" applyBorder="0" applyAlignment="0" applyProtection="0">
      <alignment vertical="center"/>
    </xf>
    <xf numFmtId="186" fontId="17" fillId="0" borderId="0" applyFont="0" applyFill="0" applyBorder="0" applyAlignment="0" applyProtection="0">
      <alignment vertical="center"/>
    </xf>
    <xf numFmtId="41" fontId="17" fillId="0" borderId="0" applyFont="0" applyFill="0" applyBorder="0" applyAlignment="0" applyProtection="0">
      <alignment vertical="center"/>
    </xf>
    <xf numFmtId="186" fontId="17" fillId="0" borderId="0" applyFont="0" applyFill="0" applyBorder="0" applyAlignment="0" applyProtection="0">
      <alignment vertical="center"/>
    </xf>
    <xf numFmtId="186" fontId="17" fillId="0" borderId="0" applyFont="0" applyFill="0" applyBorder="0" applyAlignment="0" applyProtection="0">
      <alignment vertical="center"/>
    </xf>
    <xf numFmtId="186" fontId="17" fillId="0" borderId="0" applyFont="0" applyFill="0" applyBorder="0" applyAlignment="0" applyProtection="0">
      <alignment vertical="center"/>
    </xf>
    <xf numFmtId="186" fontId="17" fillId="0" borderId="0" applyFont="0" applyFill="0" applyBorder="0" applyAlignment="0" applyProtection="0">
      <alignment vertical="center"/>
    </xf>
    <xf numFmtId="41" fontId="17" fillId="0" borderId="0" applyFont="0" applyFill="0" applyBorder="0" applyAlignment="0" applyProtection="0">
      <alignment vertical="center"/>
    </xf>
    <xf numFmtId="186" fontId="17" fillId="0" borderId="0" applyFont="0" applyFill="0" applyBorder="0" applyAlignment="0" applyProtection="0">
      <alignment vertical="center"/>
    </xf>
    <xf numFmtId="186" fontId="17" fillId="0" borderId="0" applyFont="0" applyFill="0" applyBorder="0" applyAlignment="0" applyProtection="0">
      <alignment vertical="center"/>
    </xf>
    <xf numFmtId="186" fontId="17" fillId="0" borderId="0" applyFont="0" applyFill="0" applyBorder="0" applyAlignment="0" applyProtection="0">
      <alignment vertical="center"/>
    </xf>
    <xf numFmtId="186"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0" fontId="51" fillId="0" borderId="0" applyFont="0" applyFill="0" applyBorder="0" applyAlignment="0" applyProtection="0"/>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220" fontId="4" fillId="0" borderId="0" applyFont="0" applyFill="0" applyBorder="0" applyAlignment="0" applyProtection="0"/>
    <xf numFmtId="220" fontId="4" fillId="0" borderId="0" applyFont="0" applyFill="0" applyBorder="0" applyAlignment="0" applyProtection="0"/>
    <xf numFmtId="220" fontId="4" fillId="0" borderId="0" applyFont="0" applyFill="0" applyBorder="0" applyAlignment="0" applyProtection="0"/>
    <xf numFmtId="220" fontId="4" fillId="0" borderId="0" applyFont="0" applyFill="0" applyBorder="0" applyAlignment="0" applyProtection="0"/>
    <xf numFmtId="41" fontId="17" fillId="0" borderId="0" applyFont="0" applyFill="0" applyBorder="0" applyAlignment="0" applyProtection="0">
      <alignment vertical="center"/>
    </xf>
    <xf numFmtId="0" fontId="21" fillId="0" borderId="0"/>
    <xf numFmtId="0" fontId="21" fillId="0" borderId="0"/>
    <xf numFmtId="0" fontId="9" fillId="0" borderId="0"/>
    <xf numFmtId="0" fontId="9" fillId="0" borderId="0"/>
    <xf numFmtId="0" fontId="25" fillId="0" borderId="23"/>
    <xf numFmtId="0" fontId="241" fillId="0" borderId="129" applyNumberFormat="0" applyFill="0" applyAlignment="0" applyProtection="0">
      <alignment vertical="center"/>
    </xf>
    <xf numFmtId="0" fontId="241" fillId="0" borderId="129" applyNumberFormat="0" applyFill="0" applyAlignment="0" applyProtection="0">
      <alignment vertical="center"/>
    </xf>
    <xf numFmtId="0" fontId="241" fillId="0" borderId="129" applyNumberFormat="0" applyFill="0" applyAlignment="0" applyProtection="0">
      <alignment vertical="center"/>
    </xf>
    <xf numFmtId="0" fontId="241" fillId="0" borderId="129" applyNumberFormat="0" applyFill="0" applyAlignment="0" applyProtection="0">
      <alignment vertical="center"/>
    </xf>
    <xf numFmtId="0" fontId="241" fillId="0" borderId="129" applyNumberFormat="0" applyFill="0" applyAlignment="0" applyProtection="0">
      <alignment vertical="center"/>
    </xf>
    <xf numFmtId="0" fontId="241" fillId="0" borderId="129" applyNumberFormat="0" applyFill="0" applyAlignment="0" applyProtection="0">
      <alignment vertical="center"/>
    </xf>
    <xf numFmtId="275" fontId="22" fillId="0" borderId="3" applyBorder="0">
      <alignment vertical="center"/>
    </xf>
    <xf numFmtId="0" fontId="242" fillId="0" borderId="130" applyNumberFormat="0" applyFill="0" applyAlignment="0" applyProtection="0">
      <alignment vertical="center"/>
    </xf>
    <xf numFmtId="0" fontId="242" fillId="0" borderId="130" applyNumberFormat="0" applyFill="0" applyAlignment="0" applyProtection="0">
      <alignment vertical="center"/>
    </xf>
    <xf numFmtId="0" fontId="242" fillId="0" borderId="130" applyNumberFormat="0" applyFill="0" applyAlignment="0" applyProtection="0">
      <alignment vertical="center"/>
    </xf>
    <xf numFmtId="0" fontId="242" fillId="0" borderId="130" applyNumberFormat="0" applyFill="0" applyAlignment="0" applyProtection="0">
      <alignment vertical="center"/>
    </xf>
    <xf numFmtId="0" fontId="242" fillId="0" borderId="130" applyNumberFormat="0" applyFill="0" applyAlignment="0" applyProtection="0">
      <alignment vertical="center"/>
    </xf>
    <xf numFmtId="0" fontId="242" fillId="0" borderId="130" applyNumberFormat="0" applyFill="0" applyAlignment="0" applyProtection="0">
      <alignment vertical="center"/>
    </xf>
    <xf numFmtId="277" fontId="233" fillId="0" borderId="0" applyFill="0" applyBorder="0">
      <alignment horizontal="centerContinuous"/>
    </xf>
    <xf numFmtId="278" fontId="4" fillId="0" borderId="0" applyFont="0" applyFill="0" applyBorder="0" applyAlignment="0" applyProtection="0"/>
    <xf numFmtId="278"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3" fontId="4" fillId="0" borderId="0" applyFont="0" applyFill="0" applyBorder="0" applyAlignment="0" applyProtection="0"/>
    <xf numFmtId="224"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4"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3"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3"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3"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3"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3"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4" fontId="4" fillId="0" borderId="0" applyFont="0" applyFill="0" applyBorder="0" applyAlignment="0" applyProtection="0"/>
    <xf numFmtId="223" fontId="4" fillId="0" borderId="0" applyFont="0" applyFill="0" applyBorder="0" applyAlignment="0" applyProtection="0"/>
    <xf numFmtId="224"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4" fontId="4" fillId="0" borderId="0" applyFont="0" applyFill="0" applyBorder="0" applyAlignment="0" applyProtection="0"/>
    <xf numFmtId="0" fontId="52"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4" fontId="4" fillId="0" borderId="0" applyFont="0" applyFill="0" applyBorder="0" applyAlignment="0" applyProtection="0"/>
    <xf numFmtId="223"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4"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13" fontId="52"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78" fontId="4" fillId="0" borderId="0" applyFont="0" applyFill="0" applyBorder="0" applyAlignment="0" applyProtection="0"/>
    <xf numFmtId="213" fontId="52"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3"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3" fontId="4" fillId="0" borderId="0" applyFont="0" applyFill="0" applyBorder="0" applyAlignment="0" applyProtection="0"/>
    <xf numFmtId="278"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4" fontId="4" fillId="0" borderId="0" applyFont="0" applyFill="0" applyBorder="0" applyAlignment="0" applyProtection="0"/>
    <xf numFmtId="213" fontId="52"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24" fontId="4" fillId="0" borderId="0" applyFont="0" applyFill="0" applyBorder="0" applyAlignment="0" applyProtection="0"/>
    <xf numFmtId="223" fontId="4" fillId="0" borderId="0" applyFont="0" applyFill="0" applyBorder="0" applyAlignment="0" applyProtection="0"/>
    <xf numFmtId="224" fontId="4" fillId="0" borderId="0" applyFont="0" applyFill="0" applyBorder="0" applyAlignment="0" applyProtection="0"/>
    <xf numFmtId="224" fontId="4" fillId="0" borderId="0" applyFont="0" applyFill="0" applyBorder="0" applyAlignment="0" applyProtection="0"/>
    <xf numFmtId="223" fontId="4" fillId="0" borderId="0" applyFont="0" applyFill="0" applyBorder="0" applyAlignment="0" applyProtection="0"/>
    <xf numFmtId="224" fontId="4" fillId="0" borderId="0" applyFont="0" applyFill="0" applyBorder="0" applyAlignment="0" applyProtection="0"/>
    <xf numFmtId="223" fontId="4" fillId="0" borderId="0" applyFont="0" applyFill="0" applyBorder="0" applyAlignment="0" applyProtection="0"/>
    <xf numFmtId="0" fontId="53" fillId="0" borderId="0">
      <alignment vertical="center"/>
    </xf>
    <xf numFmtId="0" fontId="54" fillId="0" borderId="0">
      <alignment horizontal="center" vertical="center"/>
    </xf>
    <xf numFmtId="2" fontId="233" fillId="0" borderId="0" applyFill="0" applyBorder="0" applyProtection="0">
      <alignment horizontal="centerContinuous"/>
    </xf>
    <xf numFmtId="0" fontId="32" fillId="0" borderId="0" applyNumberFormat="0" applyBorder="0" applyAlignment="0">
      <alignment horizontal="centerContinuous" vertical="center"/>
    </xf>
    <xf numFmtId="0" fontId="32" fillId="0" borderId="0" applyNumberFormat="0" applyBorder="0" applyAlignment="0">
      <alignment horizontal="centerContinuous" vertical="center"/>
    </xf>
    <xf numFmtId="0" fontId="243" fillId="37" borderId="126" applyNumberFormat="0" applyAlignment="0" applyProtection="0">
      <alignment vertical="center"/>
    </xf>
    <xf numFmtId="0" fontId="243" fillId="37" borderId="126" applyNumberFormat="0" applyAlignment="0" applyProtection="0">
      <alignment vertical="center"/>
    </xf>
    <xf numFmtId="0" fontId="243" fillId="37" borderId="126" applyNumberFormat="0" applyAlignment="0" applyProtection="0">
      <alignment vertical="center"/>
    </xf>
    <xf numFmtId="0" fontId="243" fillId="37" borderId="126" applyNumberFormat="0" applyAlignment="0" applyProtection="0">
      <alignment vertical="center"/>
    </xf>
    <xf numFmtId="0" fontId="243" fillId="37" borderId="126" applyNumberFormat="0" applyAlignment="0" applyProtection="0">
      <alignment vertical="center"/>
    </xf>
    <xf numFmtId="0" fontId="243" fillId="37" borderId="126" applyNumberFormat="0" applyAlignment="0" applyProtection="0">
      <alignment vertical="center"/>
    </xf>
    <xf numFmtId="0" fontId="39" fillId="0" borderId="0"/>
    <xf numFmtId="3" fontId="35" fillId="0" borderId="0" applyFont="0" applyFill="0" applyBorder="0" applyAlignment="0" applyProtection="0"/>
    <xf numFmtId="3" fontId="35" fillId="0" borderId="0" applyFont="0" applyFill="0" applyBorder="0" applyAlignment="0" applyProtection="0"/>
    <xf numFmtId="0" fontId="9" fillId="0" borderId="24" applyNumberFormat="0"/>
    <xf numFmtId="279" fontId="64" fillId="0" borderId="0" applyFill="0" applyBorder="0">
      <alignment horizontal="centerContinuous"/>
    </xf>
    <xf numFmtId="0" fontId="245" fillId="0" borderId="131" applyNumberFormat="0" applyFill="0" applyAlignment="0" applyProtection="0">
      <alignment vertical="center"/>
    </xf>
    <xf numFmtId="0" fontId="245" fillId="0" borderId="131" applyNumberFormat="0" applyFill="0" applyAlignment="0" applyProtection="0">
      <alignment vertical="center"/>
    </xf>
    <xf numFmtId="0" fontId="245" fillId="0" borderId="131" applyNumberFormat="0" applyFill="0" applyAlignment="0" applyProtection="0">
      <alignment vertical="center"/>
    </xf>
    <xf numFmtId="0" fontId="245" fillId="0" borderId="131" applyNumberFormat="0" applyFill="0" applyAlignment="0" applyProtection="0">
      <alignment vertical="center"/>
    </xf>
    <xf numFmtId="0" fontId="245" fillId="0" borderId="131" applyNumberFormat="0" applyFill="0" applyAlignment="0" applyProtection="0">
      <alignment vertical="center"/>
    </xf>
    <xf numFmtId="0" fontId="245" fillId="0" borderId="131" applyNumberFormat="0" applyFill="0" applyAlignment="0" applyProtection="0">
      <alignment vertical="center"/>
    </xf>
    <xf numFmtId="0" fontId="246" fillId="0" borderId="132" applyNumberFormat="0" applyFill="0" applyAlignment="0" applyProtection="0">
      <alignment vertical="center"/>
    </xf>
    <xf numFmtId="0" fontId="246" fillId="0" borderId="132" applyNumberFormat="0" applyFill="0" applyAlignment="0" applyProtection="0">
      <alignment vertical="center"/>
    </xf>
    <xf numFmtId="0" fontId="246" fillId="0" borderId="132" applyNumberFormat="0" applyFill="0" applyAlignment="0" applyProtection="0">
      <alignment vertical="center"/>
    </xf>
    <xf numFmtId="0" fontId="246" fillId="0" borderId="132" applyNumberFormat="0" applyFill="0" applyAlignment="0" applyProtection="0">
      <alignment vertical="center"/>
    </xf>
    <xf numFmtId="0" fontId="246" fillId="0" borderId="132" applyNumberFormat="0" applyFill="0" applyAlignment="0" applyProtection="0">
      <alignment vertical="center"/>
    </xf>
    <xf numFmtId="0" fontId="246" fillId="0" borderId="132" applyNumberFormat="0" applyFill="0" applyAlignment="0" applyProtection="0">
      <alignment vertical="center"/>
    </xf>
    <xf numFmtId="0" fontId="247" fillId="0" borderId="133" applyNumberFormat="0" applyFill="0" applyAlignment="0" applyProtection="0">
      <alignment vertical="center"/>
    </xf>
    <xf numFmtId="0" fontId="247" fillId="0" borderId="133" applyNumberFormat="0" applyFill="0" applyAlignment="0" applyProtection="0">
      <alignment vertical="center"/>
    </xf>
    <xf numFmtId="0" fontId="247" fillId="0" borderId="133" applyNumberFormat="0" applyFill="0" applyAlignment="0" applyProtection="0">
      <alignment vertical="center"/>
    </xf>
    <xf numFmtId="0" fontId="247" fillId="0" borderId="133" applyNumberFormat="0" applyFill="0" applyAlignment="0" applyProtection="0">
      <alignment vertical="center"/>
    </xf>
    <xf numFmtId="0" fontId="247" fillId="0" borderId="133" applyNumberFormat="0" applyFill="0" applyAlignment="0" applyProtection="0">
      <alignment vertical="center"/>
    </xf>
    <xf numFmtId="0" fontId="247" fillId="0" borderId="133" applyNumberFormat="0" applyFill="0" applyAlignment="0" applyProtection="0">
      <alignment vertical="center"/>
    </xf>
    <xf numFmtId="0" fontId="247" fillId="0" borderId="0" applyNumberFormat="0" applyFill="0" applyBorder="0" applyAlignment="0" applyProtection="0">
      <alignment vertical="center"/>
    </xf>
    <xf numFmtId="0" fontId="247" fillId="0" borderId="0" applyNumberFormat="0" applyFill="0" applyBorder="0" applyAlignment="0" applyProtection="0">
      <alignment vertical="center"/>
    </xf>
    <xf numFmtId="0" fontId="247" fillId="0" borderId="0" applyNumberFormat="0" applyFill="0" applyBorder="0" applyAlignment="0" applyProtection="0">
      <alignment vertical="center"/>
    </xf>
    <xf numFmtId="0" fontId="247" fillId="0" borderId="0" applyNumberFormat="0" applyFill="0" applyBorder="0" applyAlignment="0" applyProtection="0">
      <alignment vertical="center"/>
    </xf>
    <xf numFmtId="0" fontId="247" fillId="0" borderId="0" applyNumberFormat="0" applyFill="0" applyBorder="0" applyAlignment="0" applyProtection="0">
      <alignment vertical="center"/>
    </xf>
    <xf numFmtId="0" fontId="247" fillId="0" borderId="0" applyNumberFormat="0" applyFill="0" applyBorder="0" applyAlignment="0" applyProtection="0">
      <alignment vertical="center"/>
    </xf>
    <xf numFmtId="0" fontId="244" fillId="0" borderId="0" applyNumberFormat="0" applyFill="0" applyBorder="0" applyAlignment="0" applyProtection="0">
      <alignment vertical="center"/>
    </xf>
    <xf numFmtId="0" fontId="244" fillId="0" borderId="0" applyNumberFormat="0" applyFill="0" applyBorder="0" applyAlignment="0" applyProtection="0">
      <alignment vertical="center"/>
    </xf>
    <xf numFmtId="0" fontId="244" fillId="0" borderId="0" applyNumberFormat="0" applyFill="0" applyBorder="0" applyAlignment="0" applyProtection="0">
      <alignment vertical="center"/>
    </xf>
    <xf numFmtId="0" fontId="244" fillId="0" borderId="0" applyNumberFormat="0" applyFill="0" applyBorder="0" applyAlignment="0" applyProtection="0">
      <alignment vertical="center"/>
    </xf>
    <xf numFmtId="0" fontId="244" fillId="0" borderId="0" applyNumberFormat="0" applyFill="0" applyBorder="0" applyAlignment="0" applyProtection="0">
      <alignment vertical="center"/>
    </xf>
    <xf numFmtId="0" fontId="244" fillId="0" borderId="0" applyNumberFormat="0" applyFill="0" applyBorder="0" applyAlignment="0" applyProtection="0">
      <alignment vertical="center"/>
    </xf>
    <xf numFmtId="0" fontId="9" fillId="0" borderId="3">
      <alignment horizontal="distributed" vertical="center"/>
    </xf>
    <xf numFmtId="0" fontId="9" fillId="0" borderId="25">
      <alignment horizontal="distributed" vertical="top"/>
    </xf>
    <xf numFmtId="0" fontId="9" fillId="0" borderId="26">
      <alignment horizontal="distributed"/>
    </xf>
    <xf numFmtId="210" fontId="55" fillId="0" borderId="0">
      <alignment vertical="center"/>
    </xf>
    <xf numFmtId="0" fontId="248" fillId="34" borderId="0" applyNumberFormat="0" applyBorder="0" applyAlignment="0" applyProtection="0">
      <alignment vertical="center"/>
    </xf>
    <xf numFmtId="0" fontId="248" fillId="34" borderId="0" applyNumberFormat="0" applyBorder="0" applyAlignment="0" applyProtection="0">
      <alignment vertical="center"/>
    </xf>
    <xf numFmtId="0" fontId="248" fillId="34" borderId="0" applyNumberFormat="0" applyBorder="0" applyAlignment="0" applyProtection="0">
      <alignment vertical="center"/>
    </xf>
    <xf numFmtId="0" fontId="248" fillId="34" borderId="0" applyNumberFormat="0" applyBorder="0" applyAlignment="0" applyProtection="0">
      <alignment vertical="center"/>
    </xf>
    <xf numFmtId="0" fontId="248" fillId="34" borderId="0" applyNumberFormat="0" applyBorder="0" applyAlignment="0" applyProtection="0">
      <alignment vertical="center"/>
    </xf>
    <xf numFmtId="0" fontId="248" fillId="34" borderId="0" applyNumberFormat="0" applyBorder="0" applyAlignment="0" applyProtection="0">
      <alignment vertical="center"/>
    </xf>
    <xf numFmtId="281" fontId="233" fillId="0" borderId="0" applyFill="0" applyBorder="0">
      <alignment horizontal="centerContinuous"/>
    </xf>
    <xf numFmtId="0" fontId="9" fillId="0" borderId="0"/>
    <xf numFmtId="1" fontId="258" fillId="3" borderId="0" applyNumberFormat="0" applyFont="0" applyFill="0" applyBorder="0" applyAlignment="0">
      <alignment vertical="center"/>
    </xf>
    <xf numFmtId="0" fontId="249" fillId="51" borderId="134" applyNumberFormat="0" applyAlignment="0" applyProtection="0">
      <alignment vertical="center"/>
    </xf>
    <xf numFmtId="0" fontId="249" fillId="51" borderId="134" applyNumberFormat="0" applyAlignment="0" applyProtection="0">
      <alignment vertical="center"/>
    </xf>
    <xf numFmtId="0" fontId="249" fillId="51" borderId="134" applyNumberFormat="0" applyAlignment="0" applyProtection="0">
      <alignment vertical="center"/>
    </xf>
    <xf numFmtId="0" fontId="249" fillId="51" borderId="134" applyNumberFormat="0" applyAlignment="0" applyProtection="0">
      <alignment vertical="center"/>
    </xf>
    <xf numFmtId="0" fontId="249" fillId="51" borderId="134" applyNumberFormat="0" applyAlignment="0" applyProtection="0">
      <alignment vertical="center"/>
    </xf>
    <xf numFmtId="0" fontId="249" fillId="51" borderId="134" applyNumberFormat="0" applyAlignment="0" applyProtection="0">
      <alignment vertical="center"/>
    </xf>
    <xf numFmtId="219" fontId="232" fillId="0" borderId="0" applyFont="0" applyFill="0" applyBorder="0" applyAlignment="0" applyProtection="0">
      <alignment vertical="center"/>
    </xf>
    <xf numFmtId="38" fontId="40" fillId="0" borderId="0" applyFont="0" applyFill="0" applyBorder="0" applyProtection="0">
      <alignment vertical="center"/>
    </xf>
    <xf numFmtId="41" fontId="4" fillId="0" borderId="0" applyFont="0" applyFill="0" applyBorder="0" applyAlignment="0" applyProtection="0"/>
    <xf numFmtId="210" fontId="9" fillId="0" borderId="0" applyNumberFormat="0" applyFont="0" applyFill="0" applyBorder="0" applyProtection="0">
      <alignment vertical="center"/>
    </xf>
    <xf numFmtId="282" fontId="6" fillId="0" borderId="3"/>
    <xf numFmtId="283" fontId="4" fillId="3" borderId="0" applyFill="0" applyBorder="0" applyProtection="0">
      <alignment horizontal="right"/>
    </xf>
    <xf numFmtId="283" fontId="4" fillId="3" borderId="0" applyFill="0" applyBorder="0" applyProtection="0">
      <alignment horizontal="right"/>
    </xf>
    <xf numFmtId="38" fontId="40" fillId="0" borderId="0" applyFont="0" applyFill="0" applyBorder="0" applyAlignment="0" applyProtection="0">
      <alignment vertical="center"/>
    </xf>
    <xf numFmtId="284" fontId="40" fillId="0" borderId="0" applyFont="0" applyFill="0" applyBorder="0" applyAlignment="0" applyProtection="0">
      <alignment vertical="center"/>
    </xf>
    <xf numFmtId="284" fontId="40" fillId="0" borderId="0" applyFont="0" applyFill="0" applyBorder="0" applyAlignment="0" applyProtection="0">
      <alignment vertical="center"/>
    </xf>
    <xf numFmtId="285" fontId="40" fillId="0" borderId="0" applyFont="0" applyFill="0" applyBorder="0" applyAlignment="0" applyProtection="0">
      <alignment vertical="center"/>
    </xf>
    <xf numFmtId="285" fontId="40" fillId="0" borderId="0" applyFont="0" applyFill="0" applyBorder="0" applyAlignment="0" applyProtection="0">
      <alignment vertical="center"/>
    </xf>
    <xf numFmtId="273" fontId="56" fillId="0" borderId="0" applyFont="0" applyFill="0" applyBorder="0" applyAlignment="0" applyProtection="0"/>
    <xf numFmtId="0" fontId="4" fillId="0" borderId="0" applyFont="0" applyFill="0" applyBorder="0" applyAlignment="0" applyProtection="0"/>
    <xf numFmtId="286" fontId="21" fillId="0" borderId="0" applyFont="0" applyFill="0" applyBorder="0" applyAlignment="0" applyProtection="0"/>
    <xf numFmtId="0" fontId="4"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59" fillId="0" borderId="0">
      <alignment horizontal="center" vertical="center"/>
    </xf>
    <xf numFmtId="42" fontId="17" fillId="0" borderId="0" applyFont="0" applyFill="0" applyBorder="0" applyAlignment="0" applyProtection="0">
      <alignment vertical="center"/>
    </xf>
    <xf numFmtId="42" fontId="17" fillId="0" borderId="0" applyFont="0" applyFill="0" applyBorder="0" applyAlignment="0" applyProtection="0">
      <alignment vertical="center"/>
    </xf>
    <xf numFmtId="42" fontId="17" fillId="0" borderId="0" applyFont="0" applyFill="0" applyBorder="0" applyAlignment="0" applyProtection="0">
      <alignment vertical="center"/>
    </xf>
    <xf numFmtId="42" fontId="17" fillId="0" borderId="0" applyFont="0" applyFill="0" applyBorder="0" applyAlignment="0" applyProtection="0">
      <alignment vertical="center"/>
    </xf>
    <xf numFmtId="42" fontId="17" fillId="0" borderId="0" applyFont="0" applyFill="0" applyBorder="0" applyAlignment="0" applyProtection="0">
      <alignment vertical="center"/>
    </xf>
    <xf numFmtId="287" fontId="9" fillId="0" borderId="0">
      <protection locked="0"/>
    </xf>
    <xf numFmtId="287" fontId="9" fillId="0" borderId="0">
      <protection locked="0"/>
    </xf>
    <xf numFmtId="282" fontId="4" fillId="0" borderId="0" applyFill="0" applyBorder="0" applyProtection="0">
      <alignment vertical="center"/>
    </xf>
    <xf numFmtId="288" fontId="4" fillId="0" borderId="0" applyFill="0" applyBorder="0" applyProtection="0">
      <alignment vertical="center"/>
      <protection locked="0"/>
    </xf>
    <xf numFmtId="0" fontId="4" fillId="0" borderId="0"/>
    <xf numFmtId="0" fontId="95" fillId="0" borderId="0">
      <alignment vertical="center"/>
    </xf>
    <xf numFmtId="0" fontId="4" fillId="0" borderId="0"/>
    <xf numFmtId="0" fontId="4" fillId="0" borderId="0"/>
    <xf numFmtId="0" fontId="95"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6"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6" fillId="0" borderId="0"/>
    <xf numFmtId="0" fontId="6" fillId="0" borderId="0"/>
    <xf numFmtId="0" fontId="6" fillId="0" borderId="0"/>
    <xf numFmtId="0" fontId="6" fillId="0" borderId="0"/>
    <xf numFmtId="0" fontId="4" fillId="0" borderId="0"/>
    <xf numFmtId="0" fontId="4" fillId="0" borderId="0"/>
    <xf numFmtId="0" fontId="118" fillId="0" borderId="0">
      <alignment vertical="center"/>
    </xf>
    <xf numFmtId="0" fontId="4" fillId="0" borderId="0"/>
    <xf numFmtId="0" fontId="4" fillId="0" borderId="0"/>
    <xf numFmtId="0" fontId="28" fillId="0" borderId="0"/>
    <xf numFmtId="0" fontId="28" fillId="0" borderId="0"/>
    <xf numFmtId="0" fontId="28" fillId="0" borderId="0" applyProtection="0"/>
    <xf numFmtId="0" fontId="28" fillId="0" borderId="0" applyProtection="0"/>
    <xf numFmtId="14" fontId="41" fillId="0" borderId="0" applyFont="0" applyFill="0" applyBorder="0" applyAlignment="0" applyProtection="0"/>
    <xf numFmtId="184" fontId="9" fillId="0" borderId="0" applyFont="0" applyFill="0" applyBorder="0" applyAlignment="0" applyProtection="0"/>
    <xf numFmtId="0" fontId="34" fillId="0" borderId="8">
      <alignment horizontal="center" vertical="center"/>
    </xf>
    <xf numFmtId="3" fontId="27" fillId="0" borderId="106">
      <alignment vertical="center"/>
    </xf>
    <xf numFmtId="0" fontId="9" fillId="0" borderId="0">
      <protection locked="0"/>
    </xf>
    <xf numFmtId="0" fontId="9" fillId="0" borderId="0">
      <protection locked="0"/>
    </xf>
    <xf numFmtId="289" fontId="9" fillId="0" borderId="0">
      <protection locked="0"/>
    </xf>
    <xf numFmtId="289" fontId="9" fillId="0" borderId="0">
      <protection locked="0"/>
    </xf>
    <xf numFmtId="0" fontId="268" fillId="0" borderId="0"/>
    <xf numFmtId="41" fontId="3" fillId="0" borderId="0" applyFont="0" applyFill="0" applyBorder="0" applyAlignment="0" applyProtection="0">
      <alignment vertical="center"/>
    </xf>
    <xf numFmtId="0" fontId="4" fillId="0" borderId="0">
      <alignment vertical="center"/>
    </xf>
    <xf numFmtId="0" fontId="17" fillId="0" borderId="0">
      <alignment vertical="center"/>
    </xf>
    <xf numFmtId="0" fontId="3" fillId="0" borderId="0">
      <alignment vertical="center"/>
    </xf>
    <xf numFmtId="0" fontId="140" fillId="0" borderId="0">
      <alignment vertical="center"/>
    </xf>
    <xf numFmtId="41" fontId="144" fillId="0" borderId="0">
      <alignment horizontal="center" vertical="center"/>
    </xf>
    <xf numFmtId="41" fontId="144" fillId="0" borderId="0">
      <alignment horizontal="center" vertical="center"/>
    </xf>
    <xf numFmtId="41" fontId="144" fillId="0" borderId="0">
      <alignment horizontal="center" vertical="center"/>
    </xf>
    <xf numFmtId="41" fontId="144" fillId="0" borderId="0">
      <alignment horizontal="center" vertical="center"/>
    </xf>
    <xf numFmtId="41" fontId="144" fillId="0" borderId="0">
      <alignment horizontal="center" vertical="center"/>
    </xf>
    <xf numFmtId="41" fontId="140" fillId="0" borderId="0">
      <alignment vertical="center"/>
    </xf>
    <xf numFmtId="41" fontId="140" fillId="0" borderId="0">
      <alignment vertical="center"/>
    </xf>
    <xf numFmtId="41" fontId="140" fillId="0" borderId="0">
      <alignment vertical="center"/>
    </xf>
    <xf numFmtId="41" fontId="96" fillId="0" borderId="0"/>
    <xf numFmtId="41" fontId="96" fillId="0" borderId="0"/>
    <xf numFmtId="41" fontId="96" fillId="0" borderId="0"/>
    <xf numFmtId="41" fontId="96" fillId="0" borderId="0"/>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96" fillId="0" borderId="0">
      <alignment vertical="center"/>
    </xf>
    <xf numFmtId="41" fontId="96" fillId="0" borderId="0">
      <alignment vertical="center"/>
    </xf>
    <xf numFmtId="41" fontId="96" fillId="0" borderId="0">
      <alignment vertical="center"/>
    </xf>
    <xf numFmtId="41" fontId="96" fillId="0" borderId="0">
      <alignment vertical="center"/>
    </xf>
    <xf numFmtId="41" fontId="140" fillId="0" borderId="0">
      <alignment vertical="center"/>
    </xf>
    <xf numFmtId="41" fontId="96" fillId="0" borderId="0">
      <alignment vertical="center"/>
    </xf>
    <xf numFmtId="41" fontId="96" fillId="0" borderId="0">
      <alignment vertical="center"/>
    </xf>
    <xf numFmtId="41" fontId="96" fillId="0" borderId="0">
      <alignment vertical="center"/>
    </xf>
    <xf numFmtId="41" fontId="96" fillId="0" borderId="0">
      <alignment vertical="center"/>
    </xf>
    <xf numFmtId="41" fontId="96" fillId="0" borderId="0">
      <alignment vertical="center"/>
    </xf>
    <xf numFmtId="41" fontId="140" fillId="0" borderId="0">
      <alignment vertical="center"/>
    </xf>
    <xf numFmtId="41" fontId="140" fillId="0" borderId="0">
      <alignment vertical="center"/>
    </xf>
    <xf numFmtId="41" fontId="96" fillId="0" borderId="0">
      <alignment vertical="center"/>
    </xf>
    <xf numFmtId="41" fontId="96" fillId="0" borderId="0">
      <alignment vertical="center"/>
    </xf>
    <xf numFmtId="41" fontId="96" fillId="0" borderId="0">
      <alignment vertical="center"/>
    </xf>
    <xf numFmtId="41" fontId="96"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96" fillId="0" borderId="0"/>
    <xf numFmtId="41" fontId="96" fillId="0" borderId="0"/>
    <xf numFmtId="41" fontId="96" fillId="0" borderId="0"/>
    <xf numFmtId="41" fontId="96" fillId="0" borderId="0"/>
    <xf numFmtId="41" fontId="96" fillId="0" borderId="0"/>
    <xf numFmtId="41" fontId="96" fillId="0" borderId="0"/>
    <xf numFmtId="41" fontId="96" fillId="0" borderId="0"/>
    <xf numFmtId="41" fontId="96" fillId="0" borderId="0"/>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96" fillId="0" borderId="0"/>
    <xf numFmtId="41" fontId="96" fillId="0" borderId="0"/>
    <xf numFmtId="41" fontId="96" fillId="0" borderId="0"/>
    <xf numFmtId="41" fontId="96" fillId="0" borderId="0"/>
    <xf numFmtId="41" fontId="140" fillId="0" borderId="0">
      <alignment vertical="center"/>
    </xf>
    <xf numFmtId="41" fontId="96" fillId="0" borderId="0"/>
    <xf numFmtId="42" fontId="140" fillId="0" borderId="0">
      <alignment vertical="center"/>
    </xf>
    <xf numFmtId="42" fontId="140" fillId="0" borderId="0">
      <alignment vertical="center"/>
    </xf>
    <xf numFmtId="42" fontId="140" fillId="0" borderId="0">
      <alignment vertical="center"/>
    </xf>
    <xf numFmtId="42" fontId="140" fillId="0" borderId="0">
      <alignment vertical="center"/>
    </xf>
    <xf numFmtId="42" fontId="140" fillId="0" borderId="0">
      <alignment vertical="center"/>
    </xf>
    <xf numFmtId="41" fontId="140" fillId="0" borderId="0">
      <alignment vertical="center"/>
    </xf>
    <xf numFmtId="42" fontId="96" fillId="0" borderId="0">
      <alignment vertical="center"/>
    </xf>
    <xf numFmtId="9" fontId="140" fillId="0" borderId="0">
      <alignment vertical="center"/>
    </xf>
    <xf numFmtId="42" fontId="140" fillId="0" borderId="0" applyFont="0" applyFill="0" applyBorder="0" applyAlignment="0" applyProtection="0">
      <alignment vertical="center"/>
    </xf>
    <xf numFmtId="0" fontId="3" fillId="0" borderId="0">
      <alignment vertical="center"/>
    </xf>
    <xf numFmtId="41" fontId="9" fillId="0" borderId="0">
      <alignment horizontal="center" vertical="center"/>
    </xf>
    <xf numFmtId="41" fontId="9" fillId="0" borderId="0">
      <alignment horizontal="center" vertical="center"/>
    </xf>
    <xf numFmtId="41" fontId="9" fillId="0" borderId="0">
      <alignment horizontal="center" vertical="center"/>
    </xf>
    <xf numFmtId="41" fontId="9" fillId="0" borderId="0">
      <alignment horizontal="center" vertical="center"/>
    </xf>
    <xf numFmtId="41" fontId="9" fillId="0" borderId="0">
      <alignment horizontal="center"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17"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17" fillId="0" borderId="0" applyFont="0" applyFill="0" applyBorder="0" applyAlignment="0" applyProtection="0">
      <alignment vertical="center"/>
    </xf>
    <xf numFmtId="41"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xf numFmtId="41" fontId="17" fillId="0" borderId="0" applyFont="0" applyFill="0" applyBorder="0" applyAlignment="0" applyProtection="0">
      <alignment vertical="center"/>
    </xf>
    <xf numFmtId="41" fontId="4" fillId="0" borderId="0" applyFont="0" applyFill="0" applyBorder="0" applyAlignment="0" applyProtection="0"/>
    <xf numFmtId="42" fontId="17" fillId="0" borderId="0" applyFont="0" applyFill="0" applyBorder="0" applyAlignment="0" applyProtection="0">
      <alignment vertical="center"/>
    </xf>
    <xf numFmtId="42" fontId="17" fillId="0" borderId="0" applyFont="0" applyFill="0" applyBorder="0" applyAlignment="0" applyProtection="0">
      <alignment vertical="center"/>
    </xf>
    <xf numFmtId="42" fontId="17" fillId="0" borderId="0" applyFont="0" applyFill="0" applyBorder="0" applyAlignment="0" applyProtection="0">
      <alignment vertical="center"/>
    </xf>
    <xf numFmtId="42" fontId="17" fillId="0" borderId="0" applyFont="0" applyFill="0" applyBorder="0" applyAlignment="0" applyProtection="0">
      <alignment vertical="center"/>
    </xf>
    <xf numFmtId="42" fontId="17" fillId="0" borderId="0" applyFont="0" applyFill="0" applyBorder="0" applyAlignment="0" applyProtection="0">
      <alignment vertical="center"/>
    </xf>
    <xf numFmtId="41" fontId="3" fillId="0" borderId="0" applyFont="0" applyFill="0" applyBorder="0" applyAlignment="0" applyProtection="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0" fontId="142" fillId="0" borderId="0"/>
    <xf numFmtId="37" fontId="148" fillId="0" borderId="0"/>
    <xf numFmtId="40" fontId="142" fillId="0" borderId="0"/>
    <xf numFmtId="241" fontId="145" fillId="0" borderId="0"/>
    <xf numFmtId="38" fontId="142" fillId="0" borderId="0"/>
    <xf numFmtId="291" fontId="142" fillId="0" borderId="0"/>
    <xf numFmtId="211" fontId="142" fillId="0" borderId="0"/>
    <xf numFmtId="292" fontId="142" fillId="0" borderId="0"/>
    <xf numFmtId="237" fontId="142" fillId="0" borderId="0"/>
    <xf numFmtId="0" fontId="142" fillId="0" borderId="0"/>
    <xf numFmtId="211" fontId="142" fillId="0" borderId="0"/>
    <xf numFmtId="38" fontId="142" fillId="0" borderId="0"/>
    <xf numFmtId="40" fontId="142" fillId="0" borderId="0"/>
    <xf numFmtId="37" fontId="148" fillId="0" borderId="0"/>
    <xf numFmtId="0" fontId="142" fillId="0" borderId="0"/>
    <xf numFmtId="210" fontId="142" fillId="0" borderId="0"/>
    <xf numFmtId="37" fontId="148" fillId="0" borderId="0"/>
    <xf numFmtId="0" fontId="142" fillId="0" borderId="0"/>
    <xf numFmtId="237" fontId="142" fillId="0" borderId="0"/>
    <xf numFmtId="38" fontId="142" fillId="0" borderId="0"/>
    <xf numFmtId="292" fontId="142" fillId="0" borderId="0"/>
    <xf numFmtId="290" fontId="142" fillId="0" borderId="0"/>
    <xf numFmtId="291" fontId="142" fillId="0" borderId="0"/>
    <xf numFmtId="181" fontId="96" fillId="0" borderId="0"/>
    <xf numFmtId="211" fontId="142" fillId="0" borderId="0"/>
    <xf numFmtId="290" fontId="142" fillId="0" borderId="0"/>
    <xf numFmtId="291" fontId="142" fillId="0" borderId="0"/>
    <xf numFmtId="292" fontId="142" fillId="0" borderId="0"/>
    <xf numFmtId="210" fontId="142" fillId="0" borderId="0"/>
    <xf numFmtId="38" fontId="142" fillId="0" borderId="0"/>
    <xf numFmtId="240" fontId="96" fillId="0" borderId="0"/>
    <xf numFmtId="241" fontId="145" fillId="0" borderId="0"/>
    <xf numFmtId="237" fontId="142" fillId="0" borderId="0"/>
    <xf numFmtId="40" fontId="142" fillId="0" borderId="0"/>
    <xf numFmtId="37" fontId="148" fillId="0" borderId="0"/>
    <xf numFmtId="0" fontId="142" fillId="0" borderId="0"/>
    <xf numFmtId="0" fontId="142" fillId="0" borderId="0"/>
    <xf numFmtId="292" fontId="142" fillId="0" borderId="0"/>
    <xf numFmtId="240" fontId="96" fillId="0" borderId="0"/>
    <xf numFmtId="0" fontId="142" fillId="0" borderId="0"/>
    <xf numFmtId="0" fontId="175" fillId="0" borderId="0">
      <alignment horizontal="right"/>
    </xf>
    <xf numFmtId="0" fontId="147" fillId="0" borderId="0"/>
    <xf numFmtId="0" fontId="147" fillId="0" borderId="0"/>
    <xf numFmtId="2" fontId="157" fillId="0" borderId="63">
      <alignment horizontal="right" vertical="center"/>
    </xf>
    <xf numFmtId="0" fontId="147" fillId="0" borderId="0"/>
    <xf numFmtId="0" fontId="147" fillId="0" borderId="0"/>
    <xf numFmtId="0" fontId="147" fillId="0" borderId="0"/>
    <xf numFmtId="0" fontId="147" fillId="0" borderId="0"/>
    <xf numFmtId="0" fontId="147" fillId="0" borderId="0"/>
    <xf numFmtId="0" fontId="147" fillId="0" borderId="0"/>
    <xf numFmtId="0" fontId="147" fillId="0" borderId="0"/>
    <xf numFmtId="0" fontId="147" fillId="0" borderId="0"/>
    <xf numFmtId="0" fontId="147" fillId="0" borderId="0"/>
    <xf numFmtId="0" fontId="147" fillId="0" borderId="0"/>
    <xf numFmtId="0" fontId="147" fillId="0" borderId="0"/>
    <xf numFmtId="0" fontId="147" fillId="0" borderId="0"/>
    <xf numFmtId="0" fontId="147" fillId="0" borderId="0"/>
    <xf numFmtId="0" fontId="147" fillId="0" borderId="0"/>
    <xf numFmtId="0" fontId="151" fillId="0" borderId="0"/>
    <xf numFmtId="0" fontId="147" fillId="0" borderId="0"/>
    <xf numFmtId="0" fontId="147" fillId="0" borderId="0"/>
    <xf numFmtId="0" fontId="147" fillId="0" borderId="0"/>
    <xf numFmtId="0" fontId="147" fillId="0" borderId="0"/>
    <xf numFmtId="0" fontId="147" fillId="0" borderId="0"/>
    <xf numFmtId="0" fontId="147" fillId="0" borderId="0"/>
    <xf numFmtId="0" fontId="175" fillId="0" borderId="0">
      <alignment horizontal="right"/>
    </xf>
    <xf numFmtId="0" fontId="147" fillId="0" borderId="0"/>
    <xf numFmtId="0" fontId="147" fillId="0" borderId="0"/>
    <xf numFmtId="0" fontId="147" fillId="0" borderId="0"/>
    <xf numFmtId="0" fontId="147" fillId="0" borderId="0"/>
    <xf numFmtId="0" fontId="147" fillId="0" borderId="0"/>
    <xf numFmtId="0" fontId="147" fillId="0" borderId="0"/>
    <xf numFmtId="0" fontId="147" fillId="0" borderId="0"/>
    <xf numFmtId="0" fontId="147" fillId="0" borderId="0"/>
    <xf numFmtId="0" fontId="147" fillId="0" borderId="0"/>
    <xf numFmtId="0" fontId="147" fillId="0" borderId="0"/>
    <xf numFmtId="0" fontId="147" fillId="0" borderId="0"/>
    <xf numFmtId="0" fontId="147" fillId="0" borderId="0"/>
    <xf numFmtId="0" fontId="147" fillId="0" borderId="0"/>
    <xf numFmtId="0" fontId="147" fillId="0" borderId="0"/>
    <xf numFmtId="0" fontId="147" fillId="0" borderId="0"/>
    <xf numFmtId="0" fontId="147" fillId="0" borderId="0"/>
    <xf numFmtId="0" fontId="147" fillId="0" borderId="0"/>
    <xf numFmtId="0" fontId="147" fillId="0" borderId="0"/>
    <xf numFmtId="0" fontId="147" fillId="0" borderId="0"/>
    <xf numFmtId="0" fontId="147" fillId="0" borderId="0"/>
    <xf numFmtId="0" fontId="175" fillId="0" borderId="0">
      <alignment horizontal="right"/>
    </xf>
    <xf numFmtId="0" fontId="147" fillId="0" borderId="0"/>
    <xf numFmtId="0" fontId="147" fillId="0" borderId="0"/>
    <xf numFmtId="0" fontId="147" fillId="0" borderId="0"/>
    <xf numFmtId="0" fontId="147" fillId="0" borderId="0"/>
    <xf numFmtId="0" fontId="147" fillId="0" borderId="0"/>
    <xf numFmtId="0" fontId="147" fillId="0" borderId="0"/>
    <xf numFmtId="0" fontId="147" fillId="0" borderId="0"/>
    <xf numFmtId="0" fontId="147" fillId="0" borderId="0"/>
    <xf numFmtId="0" fontId="147" fillId="0" borderId="0"/>
    <xf numFmtId="0" fontId="147" fillId="0" borderId="0"/>
    <xf numFmtId="0" fontId="147" fillId="0" borderId="0"/>
    <xf numFmtId="0" fontId="147" fillId="0" borderId="0"/>
    <xf numFmtId="0" fontId="147" fillId="0" borderId="0"/>
    <xf numFmtId="0" fontId="147" fillId="0" borderId="0"/>
    <xf numFmtId="0" fontId="147" fillId="0" borderId="0"/>
    <xf numFmtId="0" fontId="147" fillId="0" borderId="0"/>
    <xf numFmtId="0" fontId="147" fillId="0" borderId="0"/>
    <xf numFmtId="0" fontId="147" fillId="0" borderId="0"/>
    <xf numFmtId="0" fontId="147" fillId="0" borderId="0"/>
    <xf numFmtId="0" fontId="147" fillId="0" borderId="0"/>
    <xf numFmtId="0" fontId="147" fillId="0" borderId="0"/>
    <xf numFmtId="0" fontId="147" fillId="0" borderId="0"/>
    <xf numFmtId="0" fontId="147" fillId="0" borderId="0"/>
    <xf numFmtId="0" fontId="147" fillId="0" borderId="0"/>
    <xf numFmtId="0" fontId="175" fillId="0" borderId="0">
      <alignment horizontal="right"/>
    </xf>
    <xf numFmtId="211" fontId="147" fillId="0" borderId="0"/>
    <xf numFmtId="210" fontId="147" fillId="0" borderId="3">
      <alignmen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0" fontId="147" fillId="0" borderId="0"/>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0" fontId="161" fillId="0" borderId="0"/>
    <xf numFmtId="3" fontId="157" fillId="0" borderId="63">
      <alignment horizontal="right" vertical="center"/>
    </xf>
    <xf numFmtId="0" fontId="147" fillId="0" borderId="0"/>
    <xf numFmtId="0" fontId="147" fillId="0" borderId="0"/>
    <xf numFmtId="0" fontId="164" fillId="0" borderId="0"/>
    <xf numFmtId="2" fontId="157" fillId="0" borderId="63">
      <alignment horizontal="right" vertical="center"/>
    </xf>
    <xf numFmtId="0" fontId="166" fillId="0" borderId="0">
      <alignment vertical="top"/>
      <protection locked="0"/>
    </xf>
    <xf numFmtId="38" fontId="147" fillId="0" borderId="0"/>
    <xf numFmtId="38" fontId="147" fillId="0" borderId="0"/>
    <xf numFmtId="3" fontId="168" fillId="0" borderId="0"/>
    <xf numFmtId="3" fontId="168" fillId="0" borderId="0"/>
    <xf numFmtId="290" fontId="147" fillId="0" borderId="0"/>
    <xf numFmtId="290" fontId="147" fillId="0" borderId="0"/>
    <xf numFmtId="0" fontId="168" fillId="0" borderId="0"/>
    <xf numFmtId="0" fontId="168" fillId="0" borderId="0"/>
    <xf numFmtId="294" fontId="164" fillId="0" borderId="0">
      <alignment horizontal="centerContinuous"/>
    </xf>
    <xf numFmtId="2" fontId="168" fillId="0" borderId="0"/>
    <xf numFmtId="2" fontId="168" fillId="0" borderId="0"/>
    <xf numFmtId="38" fontId="174" fillId="23" borderId="0"/>
    <xf numFmtId="38" fontId="174" fillId="23" borderId="0"/>
    <xf numFmtId="0" fontId="175" fillId="0" borderId="0">
      <alignment horizontal="right"/>
    </xf>
    <xf numFmtId="0" fontId="176" fillId="0" borderId="0"/>
    <xf numFmtId="0" fontId="177" fillId="0" borderId="0"/>
    <xf numFmtId="0" fontId="179" fillId="0" borderId="10">
      <alignment horizontal="left" vertical="center"/>
    </xf>
    <xf numFmtId="0" fontId="179" fillId="0" borderId="11">
      <alignment horizontal="left" vertical="center"/>
    </xf>
    <xf numFmtId="0" fontId="180" fillId="0" borderId="0"/>
    <xf numFmtId="0" fontId="180" fillId="0" borderId="0"/>
    <xf numFmtId="0" fontId="181" fillId="0" borderId="0"/>
    <xf numFmtId="0" fontId="181" fillId="0" borderId="0"/>
    <xf numFmtId="0" fontId="182" fillId="0" borderId="12"/>
    <xf numFmtId="10" fontId="174" fillId="24" borderId="3"/>
    <xf numFmtId="10" fontId="174" fillId="24" borderId="3"/>
    <xf numFmtId="252" fontId="184" fillId="0" borderId="0">
      <alignment horizontal="left"/>
    </xf>
    <xf numFmtId="0" fontId="147" fillId="0" borderId="0"/>
    <xf numFmtId="10" fontId="147" fillId="0" borderId="0"/>
    <xf numFmtId="257" fontId="188" fillId="0" borderId="0">
      <alignment horizontal="center"/>
    </xf>
    <xf numFmtId="0" fontId="147" fillId="0" borderId="0"/>
    <xf numFmtId="0" fontId="147" fillId="0" borderId="0"/>
    <xf numFmtId="300" fontId="164" fillId="0" borderId="0">
      <alignment horizontal="centerContinuous"/>
    </xf>
    <xf numFmtId="0" fontId="168" fillId="0" borderId="14"/>
    <xf numFmtId="0" fontId="168" fillId="0" borderId="14"/>
    <xf numFmtId="37" fontId="174" fillId="26" borderId="0"/>
    <xf numFmtId="37" fontId="174" fillId="0" borderId="0"/>
    <xf numFmtId="3" fontId="192" fillId="0" borderId="12"/>
    <xf numFmtId="0" fontId="193" fillId="0" borderId="0">
      <alignment vertical="top"/>
      <protection locked="0"/>
    </xf>
    <xf numFmtId="0" fontId="176" fillId="0" borderId="0"/>
    <xf numFmtId="0" fontId="175" fillId="0" borderId="0">
      <alignment horizontal="right"/>
    </xf>
    <xf numFmtId="3" fontId="157" fillId="0" borderId="63">
      <alignment horizontal="right" vertical="center"/>
    </xf>
    <xf numFmtId="279" fontId="164" fillId="0" borderId="0">
      <alignment horizontal="centerContinuous"/>
    </xf>
    <xf numFmtId="282" fontId="147" fillId="0" borderId="3"/>
    <xf numFmtId="0" fontId="147" fillId="0" borderId="0"/>
    <xf numFmtId="0" fontId="147" fillId="0" borderId="0"/>
    <xf numFmtId="0" fontId="147" fillId="0" borderId="0"/>
    <xf numFmtId="0" fontId="147" fillId="0" borderId="0"/>
    <xf numFmtId="0" fontId="147" fillId="0" borderId="0"/>
    <xf numFmtId="14" fontId="230" fillId="0" borderId="0"/>
    <xf numFmtId="0" fontId="147" fillId="0" borderId="0"/>
    <xf numFmtId="2" fontId="157" fillId="0" borderId="63">
      <alignment horizontal="right" vertical="center"/>
    </xf>
    <xf numFmtId="0" fontId="147" fillId="0" borderId="0"/>
    <xf numFmtId="0" fontId="140" fillId="0" borderId="0">
      <alignment vertical="center"/>
    </xf>
    <xf numFmtId="0" fontId="96" fillId="0" borderId="0"/>
    <xf numFmtId="0" fontId="96" fillId="0" borderId="0">
      <alignment vertical="center"/>
    </xf>
    <xf numFmtId="0" fontId="142" fillId="0" borderId="1">
      <alignment horizontal="center"/>
    </xf>
    <xf numFmtId="0" fontId="141" fillId="0" borderId="2">
      <alignment horizontal="centerContinuous" vertical="center"/>
    </xf>
    <xf numFmtId="3" fontId="143" fillId="0" borderId="3"/>
    <xf numFmtId="3" fontId="143" fillId="0" borderId="3"/>
    <xf numFmtId="182" fontId="144" fillId="0" borderId="0">
      <alignment vertical="center"/>
    </xf>
    <xf numFmtId="4" fontId="144" fillId="0" borderId="0">
      <alignment vertical="center"/>
    </xf>
    <xf numFmtId="179" fontId="144" fillId="0" borderId="0">
      <alignment vertical="center"/>
    </xf>
    <xf numFmtId="204" fontId="142" fillId="0" borderId="0"/>
    <xf numFmtId="24" fontId="142" fillId="0" borderId="0"/>
    <xf numFmtId="24" fontId="142" fillId="0" borderId="0"/>
    <xf numFmtId="24" fontId="142" fillId="0" borderId="0"/>
    <xf numFmtId="24" fontId="142" fillId="0" borderId="0"/>
    <xf numFmtId="204" fontId="142" fillId="0" borderId="0"/>
    <xf numFmtId="24" fontId="142" fillId="0" borderId="0"/>
    <xf numFmtId="204" fontId="142" fillId="0" borderId="0"/>
    <xf numFmtId="204" fontId="142" fillId="0" borderId="0"/>
    <xf numFmtId="24" fontId="142" fillId="0" borderId="0"/>
    <xf numFmtId="204" fontId="142" fillId="0" borderId="0"/>
    <xf numFmtId="204" fontId="142" fillId="0" borderId="0"/>
    <xf numFmtId="24" fontId="142" fillId="0" borderId="0"/>
    <xf numFmtId="24" fontId="142" fillId="0" borderId="0"/>
    <xf numFmtId="204" fontId="142" fillId="0" borderId="0"/>
    <xf numFmtId="24" fontId="142" fillId="0" borderId="0"/>
    <xf numFmtId="24" fontId="142" fillId="0" borderId="0"/>
    <xf numFmtId="24" fontId="142" fillId="0" borderId="0"/>
    <xf numFmtId="204" fontId="142" fillId="0" borderId="0"/>
    <xf numFmtId="24" fontId="142" fillId="0" borderId="0"/>
    <xf numFmtId="24" fontId="142" fillId="0" borderId="0"/>
    <xf numFmtId="24" fontId="142" fillId="0" borderId="0"/>
    <xf numFmtId="24" fontId="142" fillId="0" borderId="0"/>
    <xf numFmtId="24" fontId="142" fillId="0" borderId="0"/>
    <xf numFmtId="24" fontId="142" fillId="0" borderId="0"/>
    <xf numFmtId="204" fontId="142" fillId="0" borderId="0"/>
    <xf numFmtId="204" fontId="142" fillId="0" borderId="0"/>
    <xf numFmtId="24" fontId="142" fillId="0" borderId="0"/>
    <xf numFmtId="24" fontId="142" fillId="0" borderId="0"/>
    <xf numFmtId="204" fontId="142" fillId="0" borderId="0"/>
    <xf numFmtId="24" fontId="142" fillId="0" borderId="0"/>
    <xf numFmtId="24" fontId="142" fillId="0" borderId="0"/>
    <xf numFmtId="24" fontId="142" fillId="0" borderId="0"/>
    <xf numFmtId="204" fontId="142" fillId="0" borderId="0"/>
    <xf numFmtId="24" fontId="142" fillId="0" borderId="0"/>
    <xf numFmtId="24" fontId="142" fillId="0" borderId="0"/>
    <xf numFmtId="204" fontId="142" fillId="0" borderId="0"/>
    <xf numFmtId="204" fontId="142" fillId="0" borderId="0"/>
    <xf numFmtId="204" fontId="142" fillId="0" borderId="0"/>
    <xf numFmtId="204" fontId="142" fillId="0" borderId="0"/>
    <xf numFmtId="24" fontId="142" fillId="0" borderId="0"/>
    <xf numFmtId="24" fontId="142" fillId="0" borderId="0"/>
    <xf numFmtId="24" fontId="142" fillId="0" borderId="0"/>
    <xf numFmtId="204" fontId="142" fillId="0" borderId="0"/>
    <xf numFmtId="24" fontId="142" fillId="0" borderId="0"/>
    <xf numFmtId="24" fontId="142" fillId="0" borderId="0"/>
    <xf numFmtId="204" fontId="142" fillId="0" borderId="0"/>
    <xf numFmtId="204" fontId="142" fillId="0" borderId="0"/>
    <xf numFmtId="24" fontId="142" fillId="0" borderId="0"/>
    <xf numFmtId="204" fontId="142" fillId="0" borderId="0"/>
    <xf numFmtId="24" fontId="142" fillId="0" borderId="0"/>
    <xf numFmtId="204" fontId="142" fillId="0" borderId="0"/>
    <xf numFmtId="204" fontId="142" fillId="0" borderId="0"/>
    <xf numFmtId="24" fontId="142" fillId="0" borderId="0"/>
    <xf numFmtId="24" fontId="142" fillId="0" borderId="0"/>
    <xf numFmtId="204" fontId="142" fillId="0" borderId="0"/>
    <xf numFmtId="204" fontId="142" fillId="0" borderId="0"/>
    <xf numFmtId="24" fontId="142" fillId="0" borderId="0"/>
    <xf numFmtId="204" fontId="142" fillId="0" borderId="0"/>
    <xf numFmtId="204" fontId="142" fillId="0" borderId="0"/>
    <xf numFmtId="204" fontId="142" fillId="0" borderId="0"/>
    <xf numFmtId="24" fontId="142" fillId="0" borderId="0"/>
    <xf numFmtId="204" fontId="142" fillId="0" borderId="0"/>
    <xf numFmtId="24" fontId="142" fillId="0" borderId="0"/>
    <xf numFmtId="24" fontId="142" fillId="0" borderId="0"/>
    <xf numFmtId="24" fontId="142" fillId="0" borderId="0"/>
    <xf numFmtId="24" fontId="142" fillId="0" borderId="0"/>
    <xf numFmtId="24" fontId="142" fillId="0" borderId="0"/>
    <xf numFmtId="204" fontId="142" fillId="0" borderId="0"/>
    <xf numFmtId="204" fontId="142" fillId="0" borderId="0"/>
    <xf numFmtId="204" fontId="142" fillId="0" borderId="0"/>
    <xf numFmtId="24" fontId="142" fillId="0" borderId="0"/>
    <xf numFmtId="204" fontId="142" fillId="0" borderId="0"/>
    <xf numFmtId="204" fontId="142" fillId="0" borderId="0"/>
    <xf numFmtId="24" fontId="142" fillId="0" borderId="0"/>
    <xf numFmtId="206" fontId="96" fillId="0" borderId="0"/>
    <xf numFmtId="24" fontId="142" fillId="0" borderId="0"/>
    <xf numFmtId="24" fontId="142" fillId="0" borderId="0"/>
    <xf numFmtId="208" fontId="96" fillId="0" borderId="0"/>
    <xf numFmtId="24" fontId="142" fillId="0" borderId="0"/>
    <xf numFmtId="204" fontId="142" fillId="0" borderId="0"/>
    <xf numFmtId="204" fontId="142" fillId="0" borderId="0"/>
    <xf numFmtId="206" fontId="96" fillId="0" borderId="0"/>
    <xf numFmtId="24" fontId="142" fillId="0" borderId="0"/>
    <xf numFmtId="24" fontId="142" fillId="0" borderId="0"/>
    <xf numFmtId="208" fontId="96" fillId="0" borderId="0"/>
    <xf numFmtId="24" fontId="142" fillId="0" borderId="0"/>
    <xf numFmtId="24" fontId="142" fillId="0" borderId="0"/>
    <xf numFmtId="24" fontId="142" fillId="0" borderId="0"/>
    <xf numFmtId="204" fontId="142" fillId="0" borderId="0"/>
    <xf numFmtId="24" fontId="142" fillId="0" borderId="0"/>
    <xf numFmtId="24" fontId="142" fillId="0" borderId="0"/>
    <xf numFmtId="204" fontId="142" fillId="0" borderId="0"/>
    <xf numFmtId="204" fontId="142" fillId="0" borderId="0"/>
    <xf numFmtId="204" fontId="142" fillId="0" borderId="0"/>
    <xf numFmtId="204" fontId="142" fillId="0" borderId="0"/>
    <xf numFmtId="24" fontId="142" fillId="0" borderId="0"/>
    <xf numFmtId="24" fontId="142" fillId="0" borderId="0"/>
    <xf numFmtId="204" fontId="142" fillId="0" borderId="0"/>
    <xf numFmtId="204" fontId="142" fillId="0" borderId="0"/>
    <xf numFmtId="204" fontId="142" fillId="0" borderId="0"/>
    <xf numFmtId="24" fontId="142" fillId="0" borderId="0"/>
    <xf numFmtId="24" fontId="142" fillId="0" borderId="0"/>
    <xf numFmtId="204" fontId="142" fillId="0" borderId="0"/>
    <xf numFmtId="204" fontId="142" fillId="0" borderId="0"/>
    <xf numFmtId="204" fontId="142" fillId="0" borderId="0"/>
    <xf numFmtId="204" fontId="142" fillId="0" borderId="0"/>
    <xf numFmtId="204" fontId="142" fillId="0" borderId="0"/>
    <xf numFmtId="204" fontId="142" fillId="0" borderId="0"/>
    <xf numFmtId="204" fontId="142" fillId="0" borderId="0"/>
    <xf numFmtId="204" fontId="142" fillId="0" borderId="0"/>
    <xf numFmtId="204" fontId="142" fillId="0" borderId="0"/>
    <xf numFmtId="24" fontId="142" fillId="0" borderId="0"/>
    <xf numFmtId="24" fontId="142" fillId="0" borderId="0"/>
    <xf numFmtId="204" fontId="142" fillId="0" borderId="0"/>
    <xf numFmtId="204" fontId="142" fillId="0" borderId="0"/>
    <xf numFmtId="204" fontId="142" fillId="0" borderId="0"/>
    <xf numFmtId="24" fontId="142" fillId="0" borderId="0"/>
    <xf numFmtId="204" fontId="142" fillId="0" borderId="0"/>
    <xf numFmtId="24" fontId="142" fillId="0" borderId="0"/>
    <xf numFmtId="24" fontId="142" fillId="0" borderId="0"/>
    <xf numFmtId="204" fontId="142" fillId="0" borderId="0"/>
    <xf numFmtId="24" fontId="142" fillId="0" borderId="0"/>
    <xf numFmtId="204" fontId="142" fillId="0" borderId="0"/>
    <xf numFmtId="181" fontId="96" fillId="0" borderId="0">
      <alignment vertical="center"/>
    </xf>
    <xf numFmtId="0" fontId="145" fillId="0" borderId="0">
      <alignment vertical="center"/>
    </xf>
    <xf numFmtId="0" fontId="146" fillId="0" borderId="0">
      <alignment vertical="center"/>
    </xf>
    <xf numFmtId="0" fontId="145" fillId="0" borderId="0">
      <alignment vertical="center"/>
    </xf>
    <xf numFmtId="0" fontId="144" fillId="0" borderId="0"/>
    <xf numFmtId="0" fontId="144" fillId="0" borderId="0"/>
    <xf numFmtId="0" fontId="147" fillId="0" borderId="0"/>
    <xf numFmtId="0" fontId="149" fillId="0" borderId="5">
      <alignment vertical="center"/>
    </xf>
    <xf numFmtId="0" fontId="149"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150" fillId="0" borderId="0"/>
    <xf numFmtId="0" fontId="150" fillId="0" borderId="0"/>
    <xf numFmtId="0" fontId="147" fillId="0" borderId="0"/>
    <xf numFmtId="0" fontId="147" fillId="0" borderId="0"/>
    <xf numFmtId="0" fontId="147" fillId="0" borderId="0"/>
    <xf numFmtId="0" fontId="144" fillId="0" borderId="0"/>
    <xf numFmtId="0" fontId="144" fillId="0" borderId="0"/>
    <xf numFmtId="0" fontId="147" fillId="0" borderId="0"/>
    <xf numFmtId="0" fontId="147" fillId="0" borderId="0"/>
    <xf numFmtId="0" fontId="147" fillId="0" borderId="0"/>
    <xf numFmtId="0" fontId="142" fillId="0" borderId="0"/>
    <xf numFmtId="0" fontId="147" fillId="0" borderId="0"/>
    <xf numFmtId="0" fontId="147" fillId="0" borderId="0"/>
    <xf numFmtId="0" fontId="147" fillId="0" borderId="0"/>
    <xf numFmtId="0" fontId="147" fillId="0" borderId="0"/>
    <xf numFmtId="0" fontId="96" fillId="0" borderId="0"/>
    <xf numFmtId="0" fontId="96" fillId="0" borderId="0"/>
    <xf numFmtId="0" fontId="96" fillId="0" borderId="0"/>
    <xf numFmtId="0" fontId="96" fillId="0" borderId="0"/>
    <xf numFmtId="0" fontId="96" fillId="0" borderId="0"/>
    <xf numFmtId="0" fontId="147" fillId="0" borderId="0"/>
    <xf numFmtId="0" fontId="147" fillId="0" borderId="0"/>
    <xf numFmtId="0" fontId="147" fillId="0" borderId="0"/>
    <xf numFmtId="0" fontId="147" fillId="0" borderId="0"/>
    <xf numFmtId="0" fontId="144" fillId="0" borderId="0"/>
    <xf numFmtId="0" fontId="96" fillId="0" borderId="0"/>
    <xf numFmtId="0" fontId="96" fillId="0" borderId="0"/>
    <xf numFmtId="0" fontId="96" fillId="0" borderId="0"/>
    <xf numFmtId="0" fontId="96" fillId="0" borderId="0"/>
    <xf numFmtId="0" fontId="96" fillId="0" borderId="0"/>
    <xf numFmtId="0" fontId="142" fillId="0" borderId="0"/>
    <xf numFmtId="0" fontId="142" fillId="0" borderId="0"/>
    <xf numFmtId="0" fontId="142" fillId="0" borderId="0"/>
    <xf numFmtId="0" fontId="151" fillId="0" borderId="0"/>
    <xf numFmtId="0" fontId="150" fillId="0" borderId="0"/>
    <xf numFmtId="0" fontId="150" fillId="0" borderId="0"/>
    <xf numFmtId="0" fontId="150" fillId="0" borderId="0"/>
    <xf numFmtId="0" fontId="147" fillId="0" borderId="0"/>
    <xf numFmtId="0" fontId="142" fillId="0" borderId="0"/>
    <xf numFmtId="0" fontId="142" fillId="0" borderId="0"/>
    <xf numFmtId="0" fontId="147"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147" fillId="0" borderId="0"/>
    <xf numFmtId="0" fontId="96" fillId="0" borderId="0"/>
    <xf numFmtId="0" fontId="96" fillId="0" borderId="0"/>
    <xf numFmtId="0" fontId="142" fillId="0" borderId="0"/>
    <xf numFmtId="0" fontId="147" fillId="0" borderId="0"/>
    <xf numFmtId="0" fontId="147" fillId="0" borderId="0"/>
    <xf numFmtId="0" fontId="150" fillId="0" borderId="0"/>
    <xf numFmtId="0" fontId="150" fillId="0" borderId="0"/>
    <xf numFmtId="0" fontId="150" fillId="0" borderId="0"/>
    <xf numFmtId="0" fontId="142" fillId="0" borderId="0"/>
    <xf numFmtId="0" fontId="147" fillId="0" borderId="0"/>
    <xf numFmtId="0" fontId="142"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144" fillId="0" borderId="0"/>
    <xf numFmtId="0" fontId="147" fillId="0" borderId="0"/>
    <xf numFmtId="0" fontId="147" fillId="0" borderId="0"/>
    <xf numFmtId="0" fontId="142" fillId="0" borderId="0"/>
    <xf numFmtId="0" fontId="147" fillId="0" borderId="0"/>
    <xf numFmtId="0" fontId="142" fillId="0" borderId="0"/>
    <xf numFmtId="0" fontId="142" fillId="0" borderId="0"/>
    <xf numFmtId="0" fontId="150" fillId="0" borderId="0"/>
    <xf numFmtId="0" fontId="150" fillId="0" borderId="0"/>
    <xf numFmtId="0" fontId="150" fillId="0" borderId="0"/>
    <xf numFmtId="0" fontId="142" fillId="0" borderId="0"/>
    <xf numFmtId="0" fontId="150" fillId="0" borderId="0"/>
    <xf numFmtId="0" fontId="144" fillId="0" borderId="0"/>
    <xf numFmtId="0" fontId="147" fillId="0" borderId="0"/>
    <xf numFmtId="0" fontId="152" fillId="0" borderId="0"/>
    <xf numFmtId="0" fontId="147" fillId="0" borderId="0"/>
    <xf numFmtId="0" fontId="142" fillId="0" borderId="0"/>
    <xf numFmtId="0" fontId="147" fillId="0" borderId="0"/>
    <xf numFmtId="0" fontId="147" fillId="0" borderId="0"/>
    <xf numFmtId="0" fontId="147" fillId="0" borderId="0"/>
    <xf numFmtId="0" fontId="147" fillId="0" borderId="0"/>
    <xf numFmtId="0" fontId="144" fillId="0" borderId="0"/>
    <xf numFmtId="0" fontId="147" fillId="0" borderId="0"/>
    <xf numFmtId="0" fontId="147" fillId="0" borderId="0"/>
    <xf numFmtId="0" fontId="150" fillId="0" borderId="0"/>
    <xf numFmtId="0" fontId="142" fillId="0" borderId="0"/>
    <xf numFmtId="0" fontId="142" fillId="0" borderId="0"/>
    <xf numFmtId="0" fontId="142" fillId="0" borderId="0"/>
    <xf numFmtId="0" fontId="147" fillId="0" borderId="0"/>
    <xf numFmtId="0" fontId="142"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150" fillId="0" borderId="0"/>
    <xf numFmtId="0" fontId="150" fillId="0" borderId="0"/>
    <xf numFmtId="0" fontId="144" fillId="0" borderId="0"/>
    <xf numFmtId="0" fontId="144" fillId="0" borderId="0"/>
    <xf numFmtId="0" fontId="147" fillId="0" borderId="0"/>
    <xf numFmtId="0" fontId="96" fillId="0" borderId="0"/>
    <xf numFmtId="0" fontId="147" fillId="0" borderId="0"/>
    <xf numFmtId="0" fontId="147" fillId="0" borderId="0"/>
    <xf numFmtId="0" fontId="150" fillId="0" borderId="0"/>
    <xf numFmtId="0" fontId="144" fillId="0" borderId="0"/>
    <xf numFmtId="0" fontId="147" fillId="0" borderId="0"/>
    <xf numFmtId="0" fontId="147" fillId="0" borderId="0"/>
    <xf numFmtId="0" fontId="150" fillId="0" borderId="0"/>
    <xf numFmtId="0" fontId="147" fillId="0" borderId="0"/>
    <xf numFmtId="0" fontId="142" fillId="0" borderId="0"/>
    <xf numFmtId="0" fontId="152" fillId="0" borderId="0"/>
    <xf numFmtId="0" fontId="147" fillId="0" borderId="0"/>
    <xf numFmtId="0" fontId="144" fillId="0" borderId="0"/>
    <xf numFmtId="0" fontId="147"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147" fillId="0" borderId="0"/>
    <xf numFmtId="0" fontId="147" fillId="0" borderId="0"/>
    <xf numFmtId="0" fontId="147" fillId="0" borderId="0"/>
    <xf numFmtId="0" fontId="147" fillId="0" borderId="0"/>
    <xf numFmtId="0" fontId="147" fillId="0" borderId="0"/>
    <xf numFmtId="0" fontId="144" fillId="0" borderId="0"/>
    <xf numFmtId="0" fontId="144" fillId="0" borderId="0"/>
    <xf numFmtId="0" fontId="147" fillId="0" borderId="0"/>
    <xf numFmtId="0" fontId="142" fillId="0" borderId="0"/>
    <xf numFmtId="0" fontId="147" fillId="0" borderId="0"/>
    <xf numFmtId="0" fontId="144" fillId="0" borderId="0"/>
    <xf numFmtId="0" fontId="147" fillId="0" borderId="0"/>
    <xf numFmtId="0" fontId="142" fillId="0" borderId="0"/>
    <xf numFmtId="0" fontId="142" fillId="0" borderId="0"/>
    <xf numFmtId="0" fontId="142" fillId="0" borderId="0"/>
    <xf numFmtId="0" fontId="142" fillId="0" borderId="0"/>
    <xf numFmtId="0" fontId="150" fillId="0" borderId="0"/>
    <xf numFmtId="0" fontId="147" fillId="0" borderId="0"/>
    <xf numFmtId="0" fontId="147" fillId="0" borderId="0"/>
    <xf numFmtId="0" fontId="147" fillId="0" borderId="0"/>
    <xf numFmtId="0" fontId="147" fillId="0" borderId="0"/>
    <xf numFmtId="0" fontId="142" fillId="0" borderId="0"/>
    <xf numFmtId="0" fontId="147" fillId="0" borderId="0"/>
    <xf numFmtId="0" fontId="142" fillId="0" borderId="0"/>
    <xf numFmtId="0" fontId="150" fillId="0" borderId="0"/>
    <xf numFmtId="0" fontId="150" fillId="0" borderId="0"/>
    <xf numFmtId="0" fontId="147"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147" fillId="0" borderId="0"/>
    <xf numFmtId="0" fontId="147" fillId="0" borderId="0"/>
    <xf numFmtId="0" fontId="147" fillId="0" borderId="0"/>
    <xf numFmtId="0" fontId="147" fillId="0" borderId="0"/>
    <xf numFmtId="0" fontId="96" fillId="0" borderId="0"/>
    <xf numFmtId="0" fontId="147" fillId="0" borderId="0"/>
    <xf numFmtId="0" fontId="147" fillId="0" borderId="0"/>
    <xf numFmtId="0" fontId="147" fillId="0" borderId="0"/>
    <xf numFmtId="0" fontId="147" fillId="0" borderId="0"/>
    <xf numFmtId="0" fontId="142" fillId="0" borderId="0"/>
    <xf numFmtId="0" fontId="147" fillId="0" borderId="0"/>
    <xf numFmtId="0" fontId="147" fillId="0" borderId="0"/>
    <xf numFmtId="0" fontId="153" fillId="0" borderId="0">
      <protection locked="0"/>
    </xf>
    <xf numFmtId="178" fontId="96" fillId="0" borderId="0">
      <alignment vertical="center"/>
    </xf>
    <xf numFmtId="209" fontId="96" fillId="0" borderId="0">
      <alignment vertical="center"/>
    </xf>
    <xf numFmtId="193" fontId="96" fillId="0" borderId="0">
      <alignment vertical="center"/>
    </xf>
    <xf numFmtId="0" fontId="145" fillId="0" borderId="0">
      <alignment vertical="center"/>
    </xf>
    <xf numFmtId="0" fontId="145" fillId="0" borderId="0">
      <alignment vertical="center"/>
    </xf>
    <xf numFmtId="264" fontId="153" fillId="0" borderId="0">
      <protection locked="0"/>
    </xf>
    <xf numFmtId="0" fontId="153" fillId="0" borderId="0">
      <protection locked="0"/>
    </xf>
    <xf numFmtId="0" fontId="153" fillId="0" borderId="0">
      <protection locked="0"/>
    </xf>
    <xf numFmtId="203" fontId="153" fillId="0" borderId="0">
      <protection locked="0"/>
    </xf>
    <xf numFmtId="203" fontId="153" fillId="0" borderId="0">
      <protection locked="0"/>
    </xf>
    <xf numFmtId="203" fontId="153" fillId="0" borderId="0">
      <protection locked="0"/>
    </xf>
    <xf numFmtId="203" fontId="153" fillId="0" borderId="0">
      <protection locked="0"/>
    </xf>
    <xf numFmtId="203" fontId="153" fillId="0" borderId="0">
      <protection locked="0"/>
    </xf>
    <xf numFmtId="210" fontId="154" fillId="0" borderId="3">
      <alignment vertical="center"/>
    </xf>
    <xf numFmtId="9" fontId="141" fillId="0" borderId="0">
      <alignment vertical="center"/>
    </xf>
    <xf numFmtId="3" fontId="143" fillId="0" borderId="3"/>
    <xf numFmtId="0" fontId="141" fillId="0" borderId="0">
      <alignment vertical="center"/>
    </xf>
    <xf numFmtId="3" fontId="143" fillId="0" borderId="3"/>
    <xf numFmtId="10" fontId="141" fillId="0" borderId="0">
      <alignment vertical="center"/>
    </xf>
    <xf numFmtId="0" fontId="141" fillId="0" borderId="0">
      <alignment vertical="center"/>
    </xf>
    <xf numFmtId="212" fontId="96" fillId="0" borderId="0">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154" fillId="0" borderId="3">
      <alignment vertical="center"/>
    </xf>
    <xf numFmtId="210" fontId="154" fillId="0" borderId="3">
      <alignment vertical="center"/>
    </xf>
    <xf numFmtId="210" fontId="154" fillId="0" borderId="3">
      <alignment vertical="center"/>
    </xf>
    <xf numFmtId="210" fontId="96" fillId="0" borderId="3">
      <alignment vertical="center"/>
    </xf>
    <xf numFmtId="210" fontId="147"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0" fontId="96" fillId="0" borderId="3">
      <alignment vertical="center"/>
    </xf>
    <xf numFmtId="213" fontId="144" fillId="0" borderId="0">
      <alignment vertical="center"/>
    </xf>
    <xf numFmtId="41" fontId="144" fillId="0" borderId="0">
      <alignment horizontal="center" vertical="center"/>
    </xf>
    <xf numFmtId="41" fontId="144" fillId="0" borderId="0">
      <alignment horizontal="center" vertical="center"/>
    </xf>
    <xf numFmtId="0" fontId="150" fillId="0" borderId="3">
      <alignment horizontal="left" vertical="center" indent="1"/>
    </xf>
    <xf numFmtId="38" fontId="155" fillId="0" borderId="25">
      <alignment horizontal="left" vertical="center"/>
    </xf>
    <xf numFmtId="265" fontId="156" fillId="0" borderId="0">
      <alignment vertical="center"/>
    </xf>
    <xf numFmtId="3" fontId="157" fillId="0" borderId="63">
      <alignment horizontal="right" vertical="center"/>
    </xf>
    <xf numFmtId="3" fontId="157" fillId="0" borderId="63">
      <alignment horizontal="right" vertical="center"/>
    </xf>
    <xf numFmtId="263" fontId="96" fillId="0" borderId="0">
      <alignment vertical="center"/>
    </xf>
    <xf numFmtId="263" fontId="96" fillId="0" borderId="0">
      <alignment vertical="center"/>
    </xf>
    <xf numFmtId="263" fontId="96" fillId="0" borderId="0">
      <alignment vertical="center"/>
    </xf>
    <xf numFmtId="263" fontId="96" fillId="0" borderId="0">
      <alignment vertical="center"/>
    </xf>
    <xf numFmtId="263" fontId="96" fillId="0" borderId="0">
      <alignment vertical="center"/>
    </xf>
    <xf numFmtId="263" fontId="96" fillId="0" borderId="0">
      <alignment vertical="center"/>
    </xf>
    <xf numFmtId="263" fontId="96" fillId="0" borderId="0">
      <alignment vertical="center"/>
    </xf>
    <xf numFmtId="263" fontId="96" fillId="0" borderId="0">
      <alignment vertical="center"/>
    </xf>
    <xf numFmtId="263" fontId="96" fillId="0" borderId="0">
      <alignment vertical="center"/>
    </xf>
    <xf numFmtId="263" fontId="96" fillId="0" borderId="0">
      <alignment vertical="center"/>
    </xf>
    <xf numFmtId="263" fontId="96" fillId="0" borderId="0">
      <alignment vertical="center"/>
    </xf>
    <xf numFmtId="266" fontId="96" fillId="0" borderId="0">
      <alignment vertical="center"/>
    </xf>
    <xf numFmtId="266" fontId="96" fillId="0" borderId="0">
      <alignment vertical="center"/>
    </xf>
    <xf numFmtId="266" fontId="96" fillId="0" borderId="0">
      <alignment vertical="center"/>
    </xf>
    <xf numFmtId="266" fontId="96" fillId="0" borderId="0">
      <alignment vertical="center"/>
    </xf>
    <xf numFmtId="266" fontId="96" fillId="0" borderId="0">
      <alignment vertical="center"/>
    </xf>
    <xf numFmtId="266" fontId="96" fillId="0" borderId="0">
      <alignment vertical="center"/>
    </xf>
    <xf numFmtId="266" fontId="96" fillId="0" borderId="0">
      <alignment vertical="center"/>
    </xf>
    <xf numFmtId="266" fontId="96" fillId="0" borderId="0">
      <alignment vertical="center"/>
    </xf>
    <xf numFmtId="266" fontId="96" fillId="0" borderId="0">
      <alignment vertical="center"/>
    </xf>
    <xf numFmtId="266" fontId="96" fillId="0" borderId="0">
      <alignment vertical="center"/>
    </xf>
    <xf numFmtId="266" fontId="96" fillId="0" borderId="0">
      <alignment vertical="center"/>
    </xf>
    <xf numFmtId="266" fontId="96" fillId="0" borderId="0">
      <alignment vertical="center"/>
    </xf>
    <xf numFmtId="266" fontId="96" fillId="0" borderId="0">
      <alignment vertical="center"/>
    </xf>
    <xf numFmtId="266" fontId="96" fillId="0" borderId="0">
      <alignment vertical="center"/>
    </xf>
    <xf numFmtId="266" fontId="96" fillId="0" borderId="0">
      <alignment vertical="center"/>
    </xf>
    <xf numFmtId="266" fontId="96" fillId="0" borderId="0">
      <alignment vertical="center"/>
    </xf>
    <xf numFmtId="266" fontId="96" fillId="0" borderId="0">
      <alignment vertical="center"/>
    </xf>
    <xf numFmtId="238" fontId="96" fillId="0" borderId="0">
      <alignment vertical="center"/>
    </xf>
    <xf numFmtId="238" fontId="96" fillId="0" borderId="0">
      <alignment vertical="center"/>
    </xf>
    <xf numFmtId="238" fontId="96" fillId="0" borderId="0">
      <alignment vertical="center"/>
    </xf>
    <xf numFmtId="238" fontId="96" fillId="0" borderId="0">
      <alignment vertical="center"/>
    </xf>
    <xf numFmtId="238" fontId="96" fillId="0" borderId="0">
      <alignment vertical="center"/>
    </xf>
    <xf numFmtId="266" fontId="96" fillId="0" borderId="0">
      <alignment vertical="center"/>
    </xf>
    <xf numFmtId="266" fontId="96" fillId="0" borderId="0">
      <alignment vertical="center"/>
    </xf>
    <xf numFmtId="266" fontId="96" fillId="0" borderId="0">
      <alignment vertical="center"/>
    </xf>
    <xf numFmtId="266" fontId="96" fillId="0" borderId="0">
      <alignment vertical="center"/>
    </xf>
    <xf numFmtId="266" fontId="96" fillId="0" borderId="0">
      <alignment vertical="center"/>
    </xf>
    <xf numFmtId="266" fontId="96" fillId="0" borderId="0">
      <alignment vertical="center"/>
    </xf>
    <xf numFmtId="266" fontId="96" fillId="0" borderId="0">
      <alignment vertical="center"/>
    </xf>
    <xf numFmtId="266" fontId="96" fillId="0" borderId="0">
      <alignment vertical="center"/>
    </xf>
    <xf numFmtId="266" fontId="96" fillId="0" borderId="0">
      <alignment vertical="center"/>
    </xf>
    <xf numFmtId="266" fontId="96" fillId="0" borderId="0">
      <alignment vertical="center"/>
    </xf>
    <xf numFmtId="266" fontId="96" fillId="0" borderId="0">
      <alignment vertical="center"/>
    </xf>
    <xf numFmtId="41" fontId="144" fillId="0" borderId="0">
      <alignment horizontal="center" vertical="center"/>
    </xf>
    <xf numFmtId="0" fontId="149" fillId="0" borderId="0">
      <alignment horizontal="center" vertical="center"/>
    </xf>
    <xf numFmtId="3" fontId="157" fillId="0" borderId="63">
      <alignment horizontal="right" vertical="center"/>
    </xf>
    <xf numFmtId="0" fontId="149" fillId="0" borderId="0">
      <alignment horizontal="center"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41" fontId="144" fillId="0" borderId="0">
      <alignment horizontal="center" vertical="center"/>
    </xf>
    <xf numFmtId="41" fontId="144" fillId="0" borderId="0">
      <alignment horizontal="center" vertical="center"/>
    </xf>
    <xf numFmtId="3" fontId="157" fillId="0" borderId="63">
      <alignment horizontal="right" vertical="center"/>
    </xf>
    <xf numFmtId="238" fontId="96" fillId="0" borderId="0">
      <alignment vertical="center"/>
    </xf>
    <xf numFmtId="238" fontId="96" fillId="0" borderId="0">
      <alignment vertical="center"/>
    </xf>
    <xf numFmtId="238" fontId="96" fillId="0" borderId="0">
      <alignment vertical="center"/>
    </xf>
    <xf numFmtId="238" fontId="96" fillId="0" borderId="0">
      <alignment vertical="center"/>
    </xf>
    <xf numFmtId="238" fontId="96" fillId="0" borderId="0">
      <alignment vertical="center"/>
    </xf>
    <xf numFmtId="0" fontId="142" fillId="0" borderId="6"/>
    <xf numFmtId="267" fontId="158" fillId="0" borderId="0">
      <alignment vertical="center"/>
    </xf>
    <xf numFmtId="0" fontId="96" fillId="0" borderId="0"/>
    <xf numFmtId="4" fontId="159" fillId="0" borderId="7">
      <alignment vertical="center"/>
    </xf>
    <xf numFmtId="0" fontId="147" fillId="0" borderId="0"/>
    <xf numFmtId="0" fontId="144" fillId="0" borderId="0"/>
    <xf numFmtId="2" fontId="157" fillId="0" borderId="63">
      <alignment horizontal="right" vertical="center"/>
    </xf>
    <xf numFmtId="0" fontId="144" fillId="0" borderId="16">
      <alignment horizont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0" fontId="140" fillId="9" borderId="0">
      <alignment vertical="center"/>
    </xf>
    <xf numFmtId="0" fontId="140" fillId="9" borderId="0">
      <alignment vertical="center"/>
    </xf>
    <xf numFmtId="0" fontId="140" fillId="9" borderId="0">
      <alignment vertical="center"/>
    </xf>
    <xf numFmtId="0" fontId="140" fillId="9" borderId="0">
      <alignment vertical="center"/>
    </xf>
    <xf numFmtId="0" fontId="140" fillId="9" borderId="0">
      <alignment vertical="center"/>
    </xf>
    <xf numFmtId="0" fontId="140" fillId="9" borderId="0">
      <alignment vertical="center"/>
    </xf>
    <xf numFmtId="0" fontId="140" fillId="10" borderId="0">
      <alignment vertical="center"/>
    </xf>
    <xf numFmtId="0" fontId="140" fillId="10" borderId="0">
      <alignment vertical="center"/>
    </xf>
    <xf numFmtId="0" fontId="140" fillId="10" borderId="0">
      <alignment vertical="center"/>
    </xf>
    <xf numFmtId="0" fontId="140" fillId="10" borderId="0">
      <alignment vertical="center"/>
    </xf>
    <xf numFmtId="0" fontId="140" fillId="10" borderId="0">
      <alignment vertical="center"/>
    </xf>
    <xf numFmtId="0" fontId="140" fillId="10" borderId="0">
      <alignment vertical="center"/>
    </xf>
    <xf numFmtId="0" fontId="140" fillId="11" borderId="0">
      <alignment vertical="center"/>
    </xf>
    <xf numFmtId="0" fontId="140" fillId="11" borderId="0">
      <alignment vertical="center"/>
    </xf>
    <xf numFmtId="0" fontId="140" fillId="11" borderId="0">
      <alignment vertical="center"/>
    </xf>
    <xf numFmtId="0" fontId="140" fillId="11" borderId="0">
      <alignment vertical="center"/>
    </xf>
    <xf numFmtId="0" fontId="140" fillId="11" borderId="0">
      <alignment vertical="center"/>
    </xf>
    <xf numFmtId="0" fontId="140" fillId="11" borderId="0">
      <alignment vertical="center"/>
    </xf>
    <xf numFmtId="0" fontId="140" fillId="12" borderId="0">
      <alignment vertical="center"/>
    </xf>
    <xf numFmtId="0" fontId="140" fillId="12" borderId="0">
      <alignment vertical="center"/>
    </xf>
    <xf numFmtId="0" fontId="140" fillId="12" borderId="0">
      <alignment vertical="center"/>
    </xf>
    <xf numFmtId="0" fontId="140" fillId="12" borderId="0">
      <alignment vertical="center"/>
    </xf>
    <xf numFmtId="0" fontId="140" fillId="12" borderId="0">
      <alignment vertical="center"/>
    </xf>
    <xf numFmtId="0" fontId="140" fillId="12" borderId="0">
      <alignment vertical="center"/>
    </xf>
    <xf numFmtId="0" fontId="140" fillId="13" borderId="0">
      <alignment vertical="center"/>
    </xf>
    <xf numFmtId="0" fontId="140" fillId="13" borderId="0">
      <alignment vertical="center"/>
    </xf>
    <xf numFmtId="0" fontId="140" fillId="13" borderId="0">
      <alignment vertical="center"/>
    </xf>
    <xf numFmtId="0" fontId="140" fillId="13" borderId="0">
      <alignment vertical="center"/>
    </xf>
    <xf numFmtId="0" fontId="140" fillId="13" borderId="0">
      <alignment vertical="center"/>
    </xf>
    <xf numFmtId="0" fontId="140" fillId="13" borderId="0">
      <alignment vertical="center"/>
    </xf>
    <xf numFmtId="0" fontId="140" fillId="14" borderId="0">
      <alignment vertical="center"/>
    </xf>
    <xf numFmtId="0" fontId="140" fillId="14" borderId="0">
      <alignment vertical="center"/>
    </xf>
    <xf numFmtId="0" fontId="140" fillId="14" borderId="0">
      <alignment vertical="center"/>
    </xf>
    <xf numFmtId="0" fontId="140" fillId="14" borderId="0">
      <alignment vertical="center"/>
    </xf>
    <xf numFmtId="0" fontId="140" fillId="14" borderId="0">
      <alignment vertical="center"/>
    </xf>
    <xf numFmtId="0" fontId="140" fillId="14" borderId="0">
      <alignment vertical="center"/>
    </xf>
    <xf numFmtId="267" fontId="158" fillId="0" borderId="64">
      <alignment vertical="center"/>
    </xf>
    <xf numFmtId="0" fontId="153" fillId="0" borderId="0">
      <protection locked="0"/>
    </xf>
    <xf numFmtId="0" fontId="140" fillId="15" borderId="0">
      <alignment vertical="center"/>
    </xf>
    <xf numFmtId="0" fontId="140" fillId="15" borderId="0">
      <alignment vertical="center"/>
    </xf>
    <xf numFmtId="0" fontId="140" fillId="15" borderId="0">
      <alignment vertical="center"/>
    </xf>
    <xf numFmtId="0" fontId="140" fillId="15" borderId="0">
      <alignment vertical="center"/>
    </xf>
    <xf numFmtId="0" fontId="140" fillId="15" borderId="0">
      <alignment vertical="center"/>
    </xf>
    <xf numFmtId="0" fontId="140" fillId="15" borderId="0">
      <alignment vertical="center"/>
    </xf>
    <xf numFmtId="0" fontId="140" fillId="16" borderId="0">
      <alignment vertical="center"/>
    </xf>
    <xf numFmtId="0" fontId="140" fillId="16" borderId="0">
      <alignment vertical="center"/>
    </xf>
    <xf numFmtId="0" fontId="140" fillId="16" borderId="0">
      <alignment vertical="center"/>
    </xf>
    <xf numFmtId="0" fontId="140" fillId="16" borderId="0">
      <alignment vertical="center"/>
    </xf>
    <xf numFmtId="0" fontId="140" fillId="16" borderId="0">
      <alignment vertical="center"/>
    </xf>
    <xf numFmtId="0" fontId="140" fillId="16" borderId="0">
      <alignment vertical="center"/>
    </xf>
    <xf numFmtId="0" fontId="140" fillId="17" borderId="0">
      <alignment vertical="center"/>
    </xf>
    <xf numFmtId="0" fontId="140" fillId="17" borderId="0">
      <alignment vertical="center"/>
    </xf>
    <xf numFmtId="0" fontId="140" fillId="17" borderId="0">
      <alignment vertical="center"/>
    </xf>
    <xf numFmtId="0" fontId="140" fillId="17" borderId="0">
      <alignment vertical="center"/>
    </xf>
    <xf numFmtId="0" fontId="140" fillId="17" borderId="0">
      <alignment vertical="center"/>
    </xf>
    <xf numFmtId="0" fontId="140" fillId="17" borderId="0">
      <alignment vertical="center"/>
    </xf>
    <xf numFmtId="0" fontId="140" fillId="12" borderId="0">
      <alignment vertical="center"/>
    </xf>
    <xf numFmtId="0" fontId="140" fillId="12" borderId="0">
      <alignment vertical="center"/>
    </xf>
    <xf numFmtId="0" fontId="140" fillId="12" borderId="0">
      <alignment vertical="center"/>
    </xf>
    <xf numFmtId="0" fontId="140" fillId="12" borderId="0">
      <alignment vertical="center"/>
    </xf>
    <xf numFmtId="0" fontId="140" fillId="12" borderId="0">
      <alignment vertical="center"/>
    </xf>
    <xf numFmtId="0" fontId="140" fillId="12" borderId="0">
      <alignment vertical="center"/>
    </xf>
    <xf numFmtId="0" fontId="140" fillId="15" borderId="0">
      <alignment vertical="center"/>
    </xf>
    <xf numFmtId="0" fontId="140" fillId="15" borderId="0">
      <alignment vertical="center"/>
    </xf>
    <xf numFmtId="0" fontId="140" fillId="15" borderId="0">
      <alignment vertical="center"/>
    </xf>
    <xf numFmtId="0" fontId="140" fillId="15" borderId="0">
      <alignment vertical="center"/>
    </xf>
    <xf numFmtId="0" fontId="140" fillId="15" borderId="0">
      <alignment vertical="center"/>
    </xf>
    <xf numFmtId="0" fontId="140" fillId="15" borderId="0">
      <alignment vertical="center"/>
    </xf>
    <xf numFmtId="0" fontId="140" fillId="18" borderId="0">
      <alignment vertical="center"/>
    </xf>
    <xf numFmtId="0" fontId="140" fillId="18" borderId="0">
      <alignment vertical="center"/>
    </xf>
    <xf numFmtId="0" fontId="140" fillId="18" borderId="0">
      <alignment vertical="center"/>
    </xf>
    <xf numFmtId="0" fontId="140" fillId="18" borderId="0">
      <alignment vertical="center"/>
    </xf>
    <xf numFmtId="0" fontId="140" fillId="18" borderId="0">
      <alignment vertical="center"/>
    </xf>
    <xf numFmtId="0" fontId="140" fillId="18" borderId="0">
      <alignment vertical="center"/>
    </xf>
    <xf numFmtId="9" fontId="144" fillId="0" borderId="0">
      <protection locked="0"/>
    </xf>
    <xf numFmtId="0" fontId="160" fillId="19" borderId="0">
      <alignment vertical="center"/>
    </xf>
    <xf numFmtId="0" fontId="160" fillId="19" borderId="0">
      <alignment vertical="center"/>
    </xf>
    <xf numFmtId="0" fontId="160" fillId="19" borderId="0">
      <alignment vertical="center"/>
    </xf>
    <xf numFmtId="0" fontId="160" fillId="19" borderId="0">
      <alignment vertical="center"/>
    </xf>
    <xf numFmtId="0" fontId="160" fillId="19" borderId="0">
      <alignment vertical="center"/>
    </xf>
    <xf numFmtId="0" fontId="160" fillId="19" borderId="0">
      <alignment vertical="center"/>
    </xf>
    <xf numFmtId="0" fontId="160" fillId="16" borderId="0">
      <alignment vertical="center"/>
    </xf>
    <xf numFmtId="0" fontId="160" fillId="16" borderId="0">
      <alignment vertical="center"/>
    </xf>
    <xf numFmtId="0" fontId="160" fillId="16" borderId="0">
      <alignment vertical="center"/>
    </xf>
    <xf numFmtId="0" fontId="160" fillId="16" borderId="0">
      <alignment vertical="center"/>
    </xf>
    <xf numFmtId="0" fontId="160" fillId="16" borderId="0">
      <alignment vertical="center"/>
    </xf>
    <xf numFmtId="0" fontId="160" fillId="16" borderId="0">
      <alignment vertical="center"/>
    </xf>
    <xf numFmtId="0" fontId="160" fillId="17" borderId="0">
      <alignment vertical="center"/>
    </xf>
    <xf numFmtId="0" fontId="160" fillId="17" borderId="0">
      <alignment vertical="center"/>
    </xf>
    <xf numFmtId="0" fontId="160" fillId="17" borderId="0">
      <alignment vertical="center"/>
    </xf>
    <xf numFmtId="0" fontId="160" fillId="17" borderId="0">
      <alignment vertical="center"/>
    </xf>
    <xf numFmtId="0" fontId="160" fillId="17" borderId="0">
      <alignment vertical="center"/>
    </xf>
    <xf numFmtId="0" fontId="160" fillId="17" borderId="0">
      <alignment vertical="center"/>
    </xf>
    <xf numFmtId="0" fontId="160" fillId="20" borderId="0">
      <alignment vertical="center"/>
    </xf>
    <xf numFmtId="0" fontId="160" fillId="20" borderId="0">
      <alignment vertical="center"/>
    </xf>
    <xf numFmtId="0" fontId="160" fillId="20" borderId="0">
      <alignment vertical="center"/>
    </xf>
    <xf numFmtId="0" fontId="160" fillId="20" borderId="0">
      <alignment vertical="center"/>
    </xf>
    <xf numFmtId="0" fontId="160" fillId="20" borderId="0">
      <alignment vertical="center"/>
    </xf>
    <xf numFmtId="0" fontId="160" fillId="20" borderId="0">
      <alignment vertical="center"/>
    </xf>
    <xf numFmtId="0" fontId="160" fillId="21" borderId="0">
      <alignment vertical="center"/>
    </xf>
    <xf numFmtId="0" fontId="160" fillId="21" borderId="0">
      <alignment vertical="center"/>
    </xf>
    <xf numFmtId="0" fontId="160" fillId="21" borderId="0">
      <alignment vertical="center"/>
    </xf>
    <xf numFmtId="0" fontId="160" fillId="21" borderId="0">
      <alignment vertical="center"/>
    </xf>
    <xf numFmtId="0" fontId="160" fillId="21" borderId="0">
      <alignment vertical="center"/>
    </xf>
    <xf numFmtId="0" fontId="160" fillId="21" borderId="0">
      <alignment vertical="center"/>
    </xf>
    <xf numFmtId="0" fontId="160" fillId="22" borderId="0">
      <alignment vertical="center"/>
    </xf>
    <xf numFmtId="0" fontId="160" fillId="22" borderId="0">
      <alignment vertical="center"/>
    </xf>
    <xf numFmtId="0" fontId="160" fillId="22" borderId="0">
      <alignment vertical="center"/>
    </xf>
    <xf numFmtId="0" fontId="160" fillId="22" borderId="0">
      <alignment vertical="center"/>
    </xf>
    <xf numFmtId="0" fontId="160" fillId="22" borderId="0">
      <alignment vertical="center"/>
    </xf>
    <xf numFmtId="0" fontId="160" fillId="22" borderId="0">
      <alignment vertical="center"/>
    </xf>
    <xf numFmtId="0" fontId="144" fillId="0" borderId="0"/>
    <xf numFmtId="0" fontId="161" fillId="0" borderId="0"/>
    <xf numFmtId="0" fontId="162" fillId="0" borderId="8">
      <alignment horizontal="center" vertical="center"/>
    </xf>
    <xf numFmtId="3" fontId="141" fillId="0" borderId="0"/>
    <xf numFmtId="238" fontId="145" fillId="15" borderId="9">
      <alignment horizontal="center" vertical="center"/>
    </xf>
    <xf numFmtId="0" fontId="96" fillId="0" borderId="0">
      <protection locked="0"/>
    </xf>
    <xf numFmtId="211" fontId="142" fillId="0" borderId="0"/>
    <xf numFmtId="211" fontId="142" fillId="0" borderId="0"/>
    <xf numFmtId="290" fontId="142" fillId="0" borderId="0"/>
    <xf numFmtId="290" fontId="142" fillId="0" borderId="0"/>
    <xf numFmtId="291" fontId="142" fillId="0" borderId="0"/>
    <xf numFmtId="291" fontId="142" fillId="0" borderId="0"/>
    <xf numFmtId="292" fontId="142" fillId="0" borderId="0"/>
    <xf numFmtId="292" fontId="142" fillId="0" borderId="0"/>
    <xf numFmtId="255" fontId="153" fillId="0" borderId="0">
      <protection locked="0"/>
    </xf>
    <xf numFmtId="0" fontId="142" fillId="0" borderId="0"/>
    <xf numFmtId="210" fontId="142" fillId="0" borderId="0"/>
    <xf numFmtId="210" fontId="142" fillId="0" borderId="0"/>
    <xf numFmtId="38" fontId="142" fillId="0" borderId="0"/>
    <xf numFmtId="38" fontId="142" fillId="0" borderId="0"/>
    <xf numFmtId="240" fontId="96" fillId="0" borderId="0"/>
    <xf numFmtId="181" fontId="96" fillId="0" borderId="0"/>
    <xf numFmtId="241" fontId="145" fillId="0" borderId="0"/>
    <xf numFmtId="0" fontId="163" fillId="0" borderId="0"/>
    <xf numFmtId="237" fontId="142" fillId="0" borderId="0"/>
    <xf numFmtId="237" fontId="142" fillId="0" borderId="0"/>
    <xf numFmtId="40" fontId="142" fillId="0" borderId="0"/>
    <xf numFmtId="40" fontId="142" fillId="0" borderId="0"/>
    <xf numFmtId="4" fontId="153" fillId="0" borderId="0">
      <protection locked="0"/>
    </xf>
    <xf numFmtId="245" fontId="153" fillId="0" borderId="0">
      <protection locked="0"/>
    </xf>
    <xf numFmtId="0" fontId="148" fillId="0" borderId="0"/>
    <xf numFmtId="0" fontId="147" fillId="0" borderId="0"/>
    <xf numFmtId="0" fontId="147" fillId="0" borderId="0"/>
    <xf numFmtId="0" fontId="164" fillId="0" borderId="0"/>
    <xf numFmtId="0" fontId="148" fillId="0" borderId="0"/>
    <xf numFmtId="37" fontId="148" fillId="0" borderId="0"/>
    <xf numFmtId="37" fontId="148" fillId="0" borderId="0"/>
    <xf numFmtId="0" fontId="142" fillId="0" borderId="0"/>
    <xf numFmtId="0" fontId="142" fillId="0" borderId="0"/>
    <xf numFmtId="0" fontId="142" fillId="0" borderId="0"/>
    <xf numFmtId="0" fontId="142" fillId="0" borderId="0"/>
    <xf numFmtId="0" fontId="96" fillId="0" borderId="0"/>
    <xf numFmtId="0" fontId="165" fillId="0" borderId="0"/>
    <xf numFmtId="0" fontId="166" fillId="0" borderId="0">
      <alignment vertical="top"/>
      <protection locked="0"/>
    </xf>
    <xf numFmtId="0" fontId="153" fillId="0" borderId="14">
      <protection locked="0"/>
    </xf>
    <xf numFmtId="4" fontId="153" fillId="0" borderId="0">
      <protection locked="0"/>
    </xf>
    <xf numFmtId="38" fontId="147" fillId="0" borderId="0"/>
    <xf numFmtId="38" fontId="147" fillId="0" borderId="0"/>
    <xf numFmtId="209" fontId="96" fillId="0" borderId="0"/>
    <xf numFmtId="209" fontId="96" fillId="0" borderId="0"/>
    <xf numFmtId="3" fontId="168" fillId="0" borderId="0"/>
    <xf numFmtId="3" fontId="168" fillId="0" borderId="0"/>
    <xf numFmtId="0" fontId="142" fillId="0" borderId="0">
      <alignment horizontal="left"/>
    </xf>
    <xf numFmtId="0" fontId="150" fillId="0" borderId="0"/>
    <xf numFmtId="0" fontId="153" fillId="0" borderId="0">
      <protection locked="0"/>
    </xf>
    <xf numFmtId="290" fontId="147" fillId="0" borderId="0"/>
    <xf numFmtId="290" fontId="147" fillId="0" borderId="0"/>
    <xf numFmtId="0" fontId="153" fillId="0" borderId="0">
      <protection locked="0"/>
    </xf>
    <xf numFmtId="0" fontId="153" fillId="0" borderId="0">
      <protection locked="0"/>
    </xf>
    <xf numFmtId="0" fontId="96" fillId="0" borderId="0"/>
    <xf numFmtId="0" fontId="96" fillId="0" borderId="0"/>
    <xf numFmtId="0" fontId="144" fillId="0" borderId="0"/>
    <xf numFmtId="0" fontId="144" fillId="0" borderId="0"/>
    <xf numFmtId="0" fontId="168" fillId="0" borderId="0"/>
    <xf numFmtId="0" fontId="168" fillId="0" borderId="0"/>
    <xf numFmtId="293" fontId="96" fillId="0" borderId="0"/>
    <xf numFmtId="293" fontId="96" fillId="0" borderId="0"/>
    <xf numFmtId="294" fontId="164" fillId="0" borderId="0">
      <alignment horizontal="centerContinuous"/>
    </xf>
    <xf numFmtId="246" fontId="153" fillId="0" borderId="0">
      <protection locked="0"/>
    </xf>
    <xf numFmtId="247" fontId="153" fillId="0" borderId="0">
      <protection locked="0"/>
    </xf>
    <xf numFmtId="0" fontId="169" fillId="0" borderId="0">
      <alignment horizontal="left"/>
    </xf>
    <xf numFmtId="0" fontId="149" fillId="0" borderId="0"/>
    <xf numFmtId="0" fontId="170" fillId="0" borderId="0">
      <protection locked="0"/>
    </xf>
    <xf numFmtId="0" fontId="170" fillId="0" borderId="0">
      <protection locked="0"/>
    </xf>
    <xf numFmtId="0" fontId="153" fillId="0" borderId="0">
      <protection locked="0"/>
    </xf>
    <xf numFmtId="0" fontId="153" fillId="0" borderId="0">
      <protection locked="0"/>
    </xf>
    <xf numFmtId="0" fontId="171" fillId="0" borderId="0">
      <protection locked="0"/>
    </xf>
    <xf numFmtId="0" fontId="171" fillId="0" borderId="0">
      <protection locked="0"/>
    </xf>
    <xf numFmtId="0" fontId="153" fillId="0" borderId="0">
      <protection locked="0"/>
    </xf>
    <xf numFmtId="0" fontId="153" fillId="0" borderId="0">
      <protection locked="0"/>
    </xf>
    <xf numFmtId="0" fontId="153" fillId="0" borderId="0">
      <protection locked="0"/>
    </xf>
    <xf numFmtId="0" fontId="153" fillId="0" borderId="0">
      <protection locked="0"/>
    </xf>
    <xf numFmtId="0" fontId="153" fillId="0" borderId="0">
      <protection locked="0"/>
    </xf>
    <xf numFmtId="0" fontId="153" fillId="0" borderId="0">
      <protection locked="0"/>
    </xf>
    <xf numFmtId="0" fontId="172" fillId="0" borderId="0">
      <protection locked="0"/>
    </xf>
    <xf numFmtId="0" fontId="172" fillId="0" borderId="0">
      <protection locked="0"/>
    </xf>
    <xf numFmtId="2" fontId="168" fillId="0" borderId="0"/>
    <xf numFmtId="2" fontId="168" fillId="0" borderId="0"/>
    <xf numFmtId="0" fontId="173" fillId="0" borderId="0">
      <alignment vertical="top"/>
      <protection locked="0"/>
    </xf>
    <xf numFmtId="0" fontId="144" fillId="0" borderId="0"/>
    <xf numFmtId="38" fontId="174" fillId="23" borderId="0"/>
    <xf numFmtId="38" fontId="174" fillId="23" borderId="0"/>
    <xf numFmtId="3" fontId="141" fillId="0" borderId="18">
      <alignment horizontal="right" vertical="center"/>
    </xf>
    <xf numFmtId="4" fontId="141" fillId="0" borderId="18">
      <alignment horizontal="right" vertical="center"/>
    </xf>
    <xf numFmtId="0" fontId="175" fillId="0" borderId="0">
      <alignment horizontal="right"/>
    </xf>
    <xf numFmtId="0" fontId="176" fillId="0" borderId="0"/>
    <xf numFmtId="0" fontId="177" fillId="0" borderId="0"/>
    <xf numFmtId="0" fontId="178" fillId="0" borderId="0">
      <alignment horizontal="left"/>
    </xf>
    <xf numFmtId="0" fontId="179" fillId="0" borderId="10">
      <alignment horizontal="left" vertical="center"/>
    </xf>
    <xf numFmtId="0" fontId="179" fillId="0" borderId="11">
      <alignment horizontal="left" vertical="center"/>
    </xf>
    <xf numFmtId="0" fontId="180" fillId="0" borderId="0"/>
    <xf numFmtId="0" fontId="180" fillId="0" borderId="0"/>
    <xf numFmtId="0" fontId="181" fillId="0" borderId="0"/>
    <xf numFmtId="0" fontId="181" fillId="0" borderId="0"/>
    <xf numFmtId="203" fontId="170" fillId="0" borderId="0">
      <protection locked="0"/>
    </xf>
    <xf numFmtId="203" fontId="170" fillId="0" borderId="0">
      <protection locked="0"/>
    </xf>
    <xf numFmtId="203" fontId="170" fillId="0" borderId="0">
      <protection locked="0"/>
    </xf>
    <xf numFmtId="203" fontId="170" fillId="0" borderId="0">
      <protection locked="0"/>
    </xf>
    <xf numFmtId="0" fontId="182" fillId="0" borderId="12"/>
    <xf numFmtId="0" fontId="183" fillId="0" borderId="0">
      <alignment vertical="top"/>
      <protection locked="0"/>
    </xf>
    <xf numFmtId="10" fontId="174" fillId="24" borderId="3"/>
    <xf numFmtId="10" fontId="174" fillId="24" borderId="3"/>
    <xf numFmtId="295" fontId="141" fillId="0" borderId="3">
      <alignment vertical="center"/>
    </xf>
    <xf numFmtId="296" fontId="141" fillId="0" borderId="3">
      <alignment horizontal="right" vertical="center"/>
    </xf>
    <xf numFmtId="297" fontId="141" fillId="0" borderId="3">
      <alignment vertical="center"/>
    </xf>
    <xf numFmtId="298" fontId="141" fillId="0" borderId="3">
      <alignment vertical="center"/>
    </xf>
    <xf numFmtId="252" fontId="184" fillId="0" borderId="0">
      <alignment horizontal="left"/>
    </xf>
    <xf numFmtId="0" fontId="185" fillId="0" borderId="13"/>
    <xf numFmtId="210" fontId="167" fillId="0" borderId="0"/>
    <xf numFmtId="37" fontId="186" fillId="0" borderId="0"/>
    <xf numFmtId="299" fontId="145" fillId="0" borderId="0"/>
    <xf numFmtId="299" fontId="145" fillId="0" borderId="0"/>
    <xf numFmtId="0" fontId="148" fillId="0" borderId="0"/>
    <xf numFmtId="0" fontId="148" fillId="0" borderId="0"/>
    <xf numFmtId="0" fontId="148" fillId="0" borderId="0"/>
    <xf numFmtId="0" fontId="148" fillId="0" borderId="0"/>
    <xf numFmtId="0" fontId="148" fillId="0" borderId="0"/>
    <xf numFmtId="0" fontId="148" fillId="0" borderId="0"/>
    <xf numFmtId="0" fontId="148" fillId="0" borderId="0"/>
    <xf numFmtId="0" fontId="144" fillId="0" borderId="0"/>
    <xf numFmtId="237" fontId="158" fillId="0" borderId="0">
      <alignment vertical="center"/>
    </xf>
    <xf numFmtId="0" fontId="153" fillId="0" borderId="0">
      <protection locked="0"/>
    </xf>
    <xf numFmtId="10" fontId="147" fillId="0" borderId="0"/>
    <xf numFmtId="0" fontId="153" fillId="0" borderId="0">
      <protection locked="0"/>
    </xf>
    <xf numFmtId="0" fontId="153" fillId="0" borderId="0">
      <protection locked="0"/>
    </xf>
    <xf numFmtId="30" fontId="152" fillId="0" borderId="0">
      <alignment horizontal="left"/>
    </xf>
    <xf numFmtId="192" fontId="158" fillId="0" borderId="0">
      <alignment horizontal="right" vertical="center"/>
    </xf>
    <xf numFmtId="192" fontId="158" fillId="0" borderId="0">
      <alignment vertical="center"/>
    </xf>
    <xf numFmtId="0" fontId="185" fillId="0" borderId="0"/>
    <xf numFmtId="40" fontId="187" fillId="0" borderId="0">
      <alignment horizontal="right"/>
    </xf>
    <xf numFmtId="257" fontId="188" fillId="0" borderId="0">
      <alignment horizontal="center"/>
    </xf>
    <xf numFmtId="0" fontId="147" fillId="0" borderId="0"/>
    <xf numFmtId="0" fontId="147" fillId="0" borderId="0"/>
    <xf numFmtId="0" fontId="189" fillId="23" borderId="0">
      <alignment horizontal="centerContinuous"/>
    </xf>
    <xf numFmtId="0" fontId="190" fillId="0" borderId="0">
      <alignment horizontal="centerContinuous" vertical="center"/>
    </xf>
    <xf numFmtId="0" fontId="145" fillId="25" borderId="0">
      <alignment horizontal="center" vertical="center"/>
    </xf>
    <xf numFmtId="300" fontId="164" fillId="0" borderId="0">
      <alignment horizontal="centerContinuous"/>
    </xf>
    <xf numFmtId="0" fontId="168" fillId="0" borderId="14"/>
    <xf numFmtId="0" fontId="168" fillId="0" borderId="14"/>
    <xf numFmtId="0" fontId="191" fillId="0" borderId="16">
      <alignment horizontal="left"/>
    </xf>
    <xf numFmtId="37" fontId="174" fillId="26" borderId="0"/>
    <xf numFmtId="37" fontId="174" fillId="0" borderId="0"/>
    <xf numFmtId="3" fontId="192" fillId="0" borderId="12"/>
    <xf numFmtId="0" fontId="193" fillId="0" borderId="0">
      <alignment vertical="top"/>
      <protection locked="0"/>
    </xf>
    <xf numFmtId="0" fontId="150" fillId="0" borderId="3">
      <alignment horizontal="left" vertical="center" indent="2"/>
    </xf>
    <xf numFmtId="0" fontId="160" fillId="27" borderId="0">
      <alignment vertical="center"/>
    </xf>
    <xf numFmtId="0" fontId="160" fillId="27" borderId="0">
      <alignment vertical="center"/>
    </xf>
    <xf numFmtId="0" fontId="160" fillId="27" borderId="0">
      <alignment vertical="center"/>
    </xf>
    <xf numFmtId="0" fontId="160" fillId="27" borderId="0">
      <alignment vertical="center"/>
    </xf>
    <xf numFmtId="0" fontId="160" fillId="27" borderId="0">
      <alignment vertical="center"/>
    </xf>
    <xf numFmtId="0" fontId="160" fillId="27" borderId="0">
      <alignment vertical="center"/>
    </xf>
    <xf numFmtId="0" fontId="160" fillId="28" borderId="0">
      <alignment vertical="center"/>
    </xf>
    <xf numFmtId="0" fontId="160" fillId="28" borderId="0">
      <alignment vertical="center"/>
    </xf>
    <xf numFmtId="0" fontId="160" fillId="28" borderId="0">
      <alignment vertical="center"/>
    </xf>
    <xf numFmtId="0" fontId="160" fillId="28" borderId="0">
      <alignment vertical="center"/>
    </xf>
    <xf numFmtId="0" fontId="160" fillId="28" borderId="0">
      <alignment vertical="center"/>
    </xf>
    <xf numFmtId="0" fontId="160" fillId="28" borderId="0">
      <alignment vertical="center"/>
    </xf>
    <xf numFmtId="0" fontId="160" fillId="29" borderId="0">
      <alignment vertical="center"/>
    </xf>
    <xf numFmtId="0" fontId="160" fillId="29" borderId="0">
      <alignment vertical="center"/>
    </xf>
    <xf numFmtId="0" fontId="160" fillId="29" borderId="0">
      <alignment vertical="center"/>
    </xf>
    <xf numFmtId="0" fontId="160" fillId="29" borderId="0">
      <alignment vertical="center"/>
    </xf>
    <xf numFmtId="0" fontId="160" fillId="29" borderId="0">
      <alignment vertical="center"/>
    </xf>
    <xf numFmtId="0" fontId="160" fillId="29" borderId="0">
      <alignment vertical="center"/>
    </xf>
    <xf numFmtId="0" fontId="160" fillId="20" borderId="0">
      <alignment vertical="center"/>
    </xf>
    <xf numFmtId="0" fontId="160" fillId="20" borderId="0">
      <alignment vertical="center"/>
    </xf>
    <xf numFmtId="0" fontId="160" fillId="20" borderId="0">
      <alignment vertical="center"/>
    </xf>
    <xf numFmtId="0" fontId="160" fillId="20" borderId="0">
      <alignment vertical="center"/>
    </xf>
    <xf numFmtId="0" fontId="160" fillId="20" borderId="0">
      <alignment vertical="center"/>
    </xf>
    <xf numFmtId="0" fontId="160" fillId="20" borderId="0">
      <alignment vertical="center"/>
    </xf>
    <xf numFmtId="0" fontId="160" fillId="21" borderId="0">
      <alignment vertical="center"/>
    </xf>
    <xf numFmtId="0" fontId="160" fillId="21" borderId="0">
      <alignment vertical="center"/>
    </xf>
    <xf numFmtId="0" fontId="160" fillId="21" borderId="0">
      <alignment vertical="center"/>
    </xf>
    <xf numFmtId="0" fontId="160" fillId="21" borderId="0">
      <alignment vertical="center"/>
    </xf>
    <xf numFmtId="0" fontId="160" fillId="21" borderId="0">
      <alignment vertical="center"/>
    </xf>
    <xf numFmtId="0" fontId="160" fillId="21" borderId="0">
      <alignment vertical="center"/>
    </xf>
    <xf numFmtId="0" fontId="160" fillId="30" borderId="0">
      <alignment vertical="center"/>
    </xf>
    <xf numFmtId="0" fontId="160" fillId="30" borderId="0">
      <alignment vertical="center"/>
    </xf>
    <xf numFmtId="0" fontId="160" fillId="30" borderId="0">
      <alignment vertical="center"/>
    </xf>
    <xf numFmtId="0" fontId="160" fillId="30" borderId="0">
      <alignment vertical="center"/>
    </xf>
    <xf numFmtId="0" fontId="160" fillId="30" borderId="0">
      <alignment vertical="center"/>
    </xf>
    <xf numFmtId="0" fontId="160" fillId="30" borderId="0">
      <alignment vertical="center"/>
    </xf>
    <xf numFmtId="0" fontId="194" fillId="0" borderId="0">
      <alignment vertical="center"/>
    </xf>
    <xf numFmtId="0" fontId="194" fillId="0" borderId="0">
      <alignment vertical="center"/>
    </xf>
    <xf numFmtId="0" fontId="194" fillId="0" borderId="0">
      <alignment vertical="center"/>
    </xf>
    <xf numFmtId="0" fontId="194" fillId="0" borderId="0">
      <alignment vertical="center"/>
    </xf>
    <xf numFmtId="0" fontId="194" fillId="0" borderId="0">
      <alignment vertical="center"/>
    </xf>
    <xf numFmtId="0" fontId="194" fillId="0" borderId="0">
      <alignment vertical="center"/>
    </xf>
    <xf numFmtId="0" fontId="195" fillId="23" borderId="117">
      <alignment vertical="center"/>
    </xf>
    <xf numFmtId="0" fontId="195" fillId="23" borderId="117">
      <alignment vertical="center"/>
    </xf>
    <xf numFmtId="0" fontId="195" fillId="23" borderId="117">
      <alignment vertical="center"/>
    </xf>
    <xf numFmtId="0" fontId="195" fillId="23" borderId="117">
      <alignment vertical="center"/>
    </xf>
    <xf numFmtId="0" fontId="195" fillId="23" borderId="117">
      <alignment vertical="center"/>
    </xf>
    <xf numFmtId="0" fontId="195" fillId="23" borderId="117">
      <alignment vertical="center"/>
    </xf>
    <xf numFmtId="268" fontId="144" fillId="0" borderId="0">
      <protection locked="0"/>
    </xf>
    <xf numFmtId="268" fontId="144" fillId="0" borderId="0">
      <protection locked="0"/>
    </xf>
    <xf numFmtId="0" fontId="196" fillId="0" borderId="0">
      <protection locked="0"/>
    </xf>
    <xf numFmtId="0" fontId="196" fillId="0" borderId="0">
      <protection locked="0"/>
    </xf>
    <xf numFmtId="0" fontId="148" fillId="0" borderId="0"/>
    <xf numFmtId="269" fontId="149" fillId="0" borderId="0"/>
    <xf numFmtId="269" fontId="149" fillId="0" borderId="0"/>
    <xf numFmtId="269" fontId="149" fillId="0" borderId="0"/>
    <xf numFmtId="269" fontId="149" fillId="0" borderId="0"/>
    <xf numFmtId="269" fontId="149" fillId="0" borderId="0"/>
    <xf numFmtId="269" fontId="149" fillId="0" borderId="0"/>
    <xf numFmtId="269" fontId="149" fillId="0" borderId="0"/>
    <xf numFmtId="269" fontId="149" fillId="0" borderId="0"/>
    <xf numFmtId="269" fontId="149" fillId="0" borderId="0"/>
    <xf numFmtId="269" fontId="149" fillId="0" borderId="0"/>
    <xf numFmtId="269" fontId="149" fillId="0" borderId="0"/>
    <xf numFmtId="269" fontId="149" fillId="0" borderId="0"/>
    <xf numFmtId="269" fontId="149" fillId="0" borderId="0"/>
    <xf numFmtId="269" fontId="149" fillId="0" borderId="0"/>
    <xf numFmtId="269" fontId="149" fillId="0" borderId="0"/>
    <xf numFmtId="269" fontId="149" fillId="0" borderId="0"/>
    <xf numFmtId="269" fontId="149" fillId="0" borderId="0"/>
    <xf numFmtId="269" fontId="149" fillId="0" borderId="0"/>
    <xf numFmtId="269" fontId="149" fillId="0" borderId="0"/>
    <xf numFmtId="269" fontId="149" fillId="0" borderId="0"/>
    <xf numFmtId="269" fontId="149" fillId="0" borderId="0"/>
    <xf numFmtId="269" fontId="149" fillId="0" borderId="0"/>
    <xf numFmtId="0" fontId="197" fillId="0" borderId="0"/>
    <xf numFmtId="270" fontId="96" fillId="0" borderId="0">
      <alignment horizontal="left"/>
    </xf>
    <xf numFmtId="0" fontId="96" fillId="0" borderId="3">
      <alignment horizontal="right" vertical="center"/>
    </xf>
    <xf numFmtId="0" fontId="96" fillId="0" borderId="3">
      <alignment horizontal="right" vertical="center"/>
    </xf>
    <xf numFmtId="0" fontId="198" fillId="0" borderId="0">
      <alignment horizontal="left" vertical="center"/>
    </xf>
    <xf numFmtId="0" fontId="199" fillId="10" borderId="0">
      <alignment vertical="center"/>
    </xf>
    <xf numFmtId="0" fontId="199" fillId="10" borderId="0">
      <alignment vertical="center"/>
    </xf>
    <xf numFmtId="0" fontId="199" fillId="10" borderId="0">
      <alignment vertical="center"/>
    </xf>
    <xf numFmtId="0" fontId="199" fillId="10" borderId="0">
      <alignment vertical="center"/>
    </xf>
    <xf numFmtId="0" fontId="199" fillId="10" borderId="0">
      <alignment vertical="center"/>
    </xf>
    <xf numFmtId="0" fontId="199" fillId="10" borderId="0">
      <alignment vertical="center"/>
    </xf>
    <xf numFmtId="0" fontId="153" fillId="0" borderId="0">
      <protection locked="0"/>
    </xf>
    <xf numFmtId="3" fontId="142" fillId="0" borderId="17">
      <alignment horizontal="center"/>
    </xf>
    <xf numFmtId="0" fontId="144" fillId="6" borderId="0">
      <alignment horizontal="left"/>
    </xf>
    <xf numFmtId="0" fontId="153" fillId="0" borderId="0">
      <protection locked="0"/>
    </xf>
    <xf numFmtId="0" fontId="200" fillId="0" borderId="0">
      <alignment vertical="top"/>
      <protection locked="0"/>
    </xf>
    <xf numFmtId="210" fontId="150" fillId="0" borderId="18">
      <alignment vertical="center"/>
    </xf>
    <xf numFmtId="0" fontId="96" fillId="24" borderId="118">
      <alignment vertical="center"/>
    </xf>
    <xf numFmtId="0" fontId="96" fillId="24" borderId="118">
      <alignment vertical="center"/>
    </xf>
    <xf numFmtId="0" fontId="96" fillId="24" borderId="118">
      <alignment vertical="center"/>
    </xf>
    <xf numFmtId="0" fontId="96" fillId="24" borderId="118">
      <alignment vertical="center"/>
    </xf>
    <xf numFmtId="0" fontId="96" fillId="24" borderId="118">
      <alignment vertical="center"/>
    </xf>
    <xf numFmtId="0" fontId="96" fillId="24" borderId="118">
      <alignment vertical="center"/>
    </xf>
    <xf numFmtId="0" fontId="158" fillId="0" borderId="0">
      <alignment horizontal="distributed" vertical="center"/>
    </xf>
    <xf numFmtId="0" fontId="158" fillId="0" borderId="0">
      <alignment horizontal="distributed" vertical="center"/>
    </xf>
    <xf numFmtId="9" fontId="140" fillId="0" borderId="0">
      <alignment vertical="center"/>
    </xf>
    <xf numFmtId="216" fontId="144" fillId="0" borderId="0">
      <alignment horizontal="center" vertical="center"/>
    </xf>
    <xf numFmtId="217" fontId="144" fillId="0" borderId="0">
      <alignment horizontal="center" vertical="center"/>
    </xf>
    <xf numFmtId="9" fontId="149" fillId="25" borderId="0">
      <alignment horizontal="right"/>
    </xf>
    <xf numFmtId="10" fontId="149" fillId="0" borderId="0">
      <alignment horizontal="right"/>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96" fillId="0" borderId="0">
      <alignment vertical="center"/>
    </xf>
    <xf numFmtId="9" fontId="96" fillId="0" borderId="0">
      <alignment vertical="center"/>
    </xf>
    <xf numFmtId="9" fontId="96" fillId="0" borderId="0">
      <alignment vertical="center"/>
    </xf>
    <xf numFmtId="9" fontId="96"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96" fillId="0" borderId="0">
      <alignment vertical="center"/>
    </xf>
    <xf numFmtId="9" fontId="96" fillId="0" borderId="0">
      <alignment vertical="center"/>
    </xf>
    <xf numFmtId="9" fontId="96" fillId="0" borderId="0">
      <alignment vertical="center"/>
    </xf>
    <xf numFmtId="9" fontId="96" fillId="0" borderId="0">
      <alignment vertical="center"/>
    </xf>
    <xf numFmtId="9" fontId="96"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96" fillId="0" borderId="0">
      <alignment vertical="center"/>
    </xf>
    <xf numFmtId="9" fontId="96" fillId="0" borderId="0">
      <alignment vertical="center"/>
    </xf>
    <xf numFmtId="9" fontId="96" fillId="0" borderId="0">
      <alignment vertical="center"/>
    </xf>
    <xf numFmtId="9" fontId="96"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9" fontId="140" fillId="0" borderId="0">
      <alignment vertical="center"/>
    </xf>
    <xf numFmtId="271" fontId="158" fillId="0" borderId="0"/>
    <xf numFmtId="271" fontId="158" fillId="0" borderId="0"/>
    <xf numFmtId="272" fontId="158" fillId="0" borderId="0"/>
    <xf numFmtId="272" fontId="158" fillId="0" borderId="0"/>
    <xf numFmtId="0" fontId="201" fillId="26" borderId="0">
      <alignment vertical="center"/>
    </xf>
    <xf numFmtId="0" fontId="201" fillId="26" borderId="0">
      <alignment vertical="center"/>
    </xf>
    <xf numFmtId="0" fontId="201" fillId="26" borderId="0">
      <alignment vertical="center"/>
    </xf>
    <xf numFmtId="0" fontId="201" fillId="26" borderId="0">
      <alignment vertical="center"/>
    </xf>
    <xf numFmtId="0" fontId="201" fillId="26" borderId="0">
      <alignment vertical="center"/>
    </xf>
    <xf numFmtId="0" fontId="201" fillId="26" borderId="0">
      <alignment vertical="center"/>
    </xf>
    <xf numFmtId="0" fontId="202" fillId="0" borderId="4">
      <alignment horizontal="center" vertical="center"/>
    </xf>
    <xf numFmtId="0" fontId="144" fillId="0" borderId="0"/>
    <xf numFmtId="210" fontId="203" fillId="0" borderId="29">
      <alignment vertical="center"/>
    </xf>
    <xf numFmtId="271" fontId="158" fillId="0" borderId="0">
      <alignment horizontal="centerContinuous" vertical="center"/>
    </xf>
    <xf numFmtId="271" fontId="158" fillId="0" borderId="0">
      <alignment horizontal="centerContinuous" vertical="center"/>
    </xf>
    <xf numFmtId="186" fontId="204" fillId="0" borderId="19">
      <alignment vertical="center"/>
    </xf>
    <xf numFmtId="3" fontId="158" fillId="0" borderId="3"/>
    <xf numFmtId="0" fontId="158" fillId="0" borderId="3"/>
    <xf numFmtId="3" fontId="158" fillId="0" borderId="20"/>
    <xf numFmtId="3" fontId="158" fillId="0" borderId="21"/>
    <xf numFmtId="0" fontId="205" fillId="0" borderId="3"/>
    <xf numFmtId="0" fontId="206" fillId="0" borderId="0">
      <alignment horizontal="center"/>
    </xf>
    <xf numFmtId="0" fontId="167" fillId="0" borderId="22">
      <alignment horizontal="center"/>
    </xf>
    <xf numFmtId="0" fontId="207" fillId="0" borderId="0">
      <alignment vertical="center"/>
    </xf>
    <xf numFmtId="0" fontId="207" fillId="0" borderId="0">
      <alignment vertical="center"/>
    </xf>
    <xf numFmtId="0" fontId="207" fillId="0" borderId="0">
      <alignment vertical="center"/>
    </xf>
    <xf numFmtId="0" fontId="207" fillId="0" borderId="0">
      <alignment vertical="center"/>
    </xf>
    <xf numFmtId="0" fontId="207" fillId="0" borderId="0">
      <alignment vertical="center"/>
    </xf>
    <xf numFmtId="0" fontId="207" fillId="0" borderId="0">
      <alignment vertical="center"/>
    </xf>
    <xf numFmtId="0" fontId="208" fillId="31" borderId="119">
      <alignment vertical="center"/>
    </xf>
    <xf numFmtId="0" fontId="208" fillId="31" borderId="119">
      <alignment vertical="center"/>
    </xf>
    <xf numFmtId="0" fontId="208" fillId="31" borderId="119">
      <alignment vertical="center"/>
    </xf>
    <xf numFmtId="0" fontId="208" fillId="31" borderId="119">
      <alignment vertical="center"/>
    </xf>
    <xf numFmtId="0" fontId="208" fillId="31" borderId="119">
      <alignment vertical="center"/>
    </xf>
    <xf numFmtId="0" fontId="208" fillId="31" borderId="119">
      <alignment vertical="center"/>
    </xf>
    <xf numFmtId="3" fontId="209" fillId="0" borderId="0">
      <alignment vertical="center" wrapText="1"/>
    </xf>
    <xf numFmtId="3" fontId="210" fillId="0" borderId="0">
      <alignment vertical="center" wrapText="1"/>
    </xf>
    <xf numFmtId="0" fontId="211" fillId="0" borderId="0">
      <alignment vertical="center"/>
    </xf>
    <xf numFmtId="273" fontId="212" fillId="0" borderId="0">
      <alignment vertical="center"/>
    </xf>
    <xf numFmtId="210" fontId="213" fillId="0" borderId="29">
      <alignment vertical="center"/>
    </xf>
    <xf numFmtId="4" fontId="152" fillId="0" borderId="0">
      <alignment horizontal="centerContinuous" vertical="center"/>
    </xf>
    <xf numFmtId="274" fontId="144" fillId="0" borderId="0">
      <alignment vertical="center"/>
    </xf>
    <xf numFmtId="274" fontId="144" fillId="0" borderId="0">
      <alignment vertical="center"/>
    </xf>
    <xf numFmtId="41" fontId="140" fillId="0" borderId="0">
      <alignment vertical="center"/>
    </xf>
    <xf numFmtId="41" fontId="140" fillId="0" borderId="0">
      <alignment vertical="center"/>
    </xf>
    <xf numFmtId="41" fontId="140" fillId="0" borderId="0">
      <alignment vertical="center"/>
    </xf>
    <xf numFmtId="41" fontId="96" fillId="0" borderId="0"/>
    <xf numFmtId="41" fontId="96" fillId="0" borderId="0"/>
    <xf numFmtId="41" fontId="96" fillId="0" borderId="0"/>
    <xf numFmtId="41" fontId="96" fillId="0" borderId="0"/>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41"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41"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41"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41"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41"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41"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41"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41"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41" fontId="140" fillId="0" borderId="0">
      <alignment vertical="center"/>
    </xf>
    <xf numFmtId="41" fontId="96" fillId="0" borderId="0">
      <alignment vertical="center"/>
    </xf>
    <xf numFmtId="41" fontId="96" fillId="0" borderId="0">
      <alignment vertical="center"/>
    </xf>
    <xf numFmtId="41" fontId="96" fillId="0" borderId="0">
      <alignment vertical="center"/>
    </xf>
    <xf numFmtId="41" fontId="96" fillId="0" borderId="0">
      <alignment vertical="center"/>
    </xf>
    <xf numFmtId="41" fontId="140" fillId="0" borderId="0">
      <alignment vertical="center"/>
    </xf>
    <xf numFmtId="186" fontId="140" fillId="0" borderId="0">
      <alignment vertical="center"/>
    </xf>
    <xf numFmtId="41" fontId="96" fillId="0" borderId="0">
      <alignment vertical="center"/>
    </xf>
    <xf numFmtId="41" fontId="96" fillId="0" borderId="0">
      <alignment vertical="center"/>
    </xf>
    <xf numFmtId="41" fontId="96" fillId="0" borderId="0">
      <alignment vertical="center"/>
    </xf>
    <xf numFmtId="41" fontId="96" fillId="0" borderId="0">
      <alignment vertical="center"/>
    </xf>
    <xf numFmtId="41" fontId="96" fillId="0" borderId="0">
      <alignment vertical="center"/>
    </xf>
    <xf numFmtId="186"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41" fontId="140" fillId="0" borderId="0">
      <alignment vertical="center"/>
    </xf>
    <xf numFmtId="41" fontId="140" fillId="0" borderId="0">
      <alignment vertical="center"/>
    </xf>
    <xf numFmtId="41" fontId="96" fillId="0" borderId="0">
      <alignment vertical="center"/>
    </xf>
    <xf numFmtId="41" fontId="96" fillId="0" borderId="0">
      <alignment vertical="center"/>
    </xf>
    <xf numFmtId="41" fontId="96" fillId="0" borderId="0">
      <alignment vertical="center"/>
    </xf>
    <xf numFmtId="41" fontId="96"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186" fontId="140" fillId="0" borderId="0">
      <alignment vertical="center"/>
    </xf>
    <xf numFmtId="186" fontId="96" fillId="0" borderId="0"/>
    <xf numFmtId="186" fontId="96" fillId="0" borderId="0"/>
    <xf numFmtId="186" fontId="96" fillId="0" borderId="0"/>
    <xf numFmtId="186" fontId="96" fillId="0" borderId="0"/>
    <xf numFmtId="186" fontId="140" fillId="0" borderId="0">
      <alignment vertical="center"/>
    </xf>
    <xf numFmtId="186" fontId="140" fillId="0" borderId="0">
      <alignment vertical="center"/>
    </xf>
    <xf numFmtId="186" fontId="140" fillId="0" borderId="0">
      <alignment vertical="center"/>
    </xf>
    <xf numFmtId="41"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41"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41"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41"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41"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41"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186"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0" fontId="176" fillId="0" borderId="0"/>
    <xf numFmtId="41" fontId="140" fillId="0" borderId="0">
      <alignment vertical="center"/>
    </xf>
    <xf numFmtId="41" fontId="140" fillId="0" borderId="0">
      <alignment vertical="center"/>
    </xf>
    <xf numFmtId="41" fontId="96" fillId="0" borderId="0"/>
    <xf numFmtId="41" fontId="96" fillId="0" borderId="0"/>
    <xf numFmtId="41" fontId="96" fillId="0" borderId="0"/>
    <xf numFmtId="41" fontId="96" fillId="0" borderId="0"/>
    <xf numFmtId="41" fontId="96" fillId="0" borderId="0"/>
    <xf numFmtId="41" fontId="96" fillId="0" borderId="0"/>
    <xf numFmtId="41" fontId="96" fillId="0" borderId="0"/>
    <xf numFmtId="41" fontId="96" fillId="0" borderId="0"/>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140" fillId="0" borderId="0">
      <alignment vertical="center"/>
    </xf>
    <xf numFmtId="41" fontId="96" fillId="0" borderId="0"/>
    <xf numFmtId="41" fontId="96" fillId="0" borderId="0"/>
    <xf numFmtId="41" fontId="96" fillId="0" borderId="0"/>
    <xf numFmtId="41" fontId="96" fillId="0" borderId="0"/>
    <xf numFmtId="41" fontId="140" fillId="0" borderId="0">
      <alignment vertical="center"/>
    </xf>
    <xf numFmtId="0" fontId="142" fillId="0" borderId="0"/>
    <xf numFmtId="0" fontId="142" fillId="0" borderId="0"/>
    <xf numFmtId="0" fontId="144" fillId="0" borderId="0"/>
    <xf numFmtId="0" fontId="144" fillId="0" borderId="0"/>
    <xf numFmtId="0" fontId="142" fillId="0" borderId="0"/>
    <xf numFmtId="0" fontId="142" fillId="0" borderId="0"/>
    <xf numFmtId="0" fontId="142" fillId="0" borderId="23"/>
    <xf numFmtId="0" fontId="214" fillId="0" borderId="120">
      <alignment vertical="center"/>
    </xf>
    <xf numFmtId="0" fontId="214" fillId="0" borderId="120">
      <alignment vertical="center"/>
    </xf>
    <xf numFmtId="0" fontId="214" fillId="0" borderId="120">
      <alignment vertical="center"/>
    </xf>
    <xf numFmtId="0" fontId="214" fillId="0" borderId="120">
      <alignment vertical="center"/>
    </xf>
    <xf numFmtId="0" fontId="214" fillId="0" borderId="120">
      <alignment vertical="center"/>
    </xf>
    <xf numFmtId="0" fontId="214" fillId="0" borderId="120">
      <alignment vertical="center"/>
    </xf>
    <xf numFmtId="275" fontId="141" fillId="0" borderId="3">
      <alignment vertical="center"/>
    </xf>
    <xf numFmtId="0" fontId="215" fillId="0" borderId="121">
      <alignment vertical="center"/>
    </xf>
    <xf numFmtId="0" fontId="215" fillId="0" borderId="121">
      <alignment vertical="center"/>
    </xf>
    <xf numFmtId="0" fontId="215" fillId="0" borderId="121">
      <alignment vertical="center"/>
    </xf>
    <xf numFmtId="0" fontId="215" fillId="0" borderId="121">
      <alignment vertical="center"/>
    </xf>
    <xf numFmtId="0" fontId="215" fillId="0" borderId="121">
      <alignment vertical="center"/>
    </xf>
    <xf numFmtId="0" fontId="215" fillId="0" borderId="121">
      <alignment vertical="center"/>
    </xf>
    <xf numFmtId="277" fontId="216" fillId="0" borderId="0">
      <alignment horizontal="centerContinuous"/>
    </xf>
    <xf numFmtId="278" fontId="96" fillId="0" borderId="0"/>
    <xf numFmtId="278" fontId="96" fillId="0" borderId="0"/>
    <xf numFmtId="224" fontId="96" fillId="0" borderId="0"/>
    <xf numFmtId="224" fontId="96" fillId="0" borderId="0"/>
    <xf numFmtId="224" fontId="96" fillId="0" borderId="0"/>
    <xf numFmtId="224" fontId="96" fillId="0" borderId="0"/>
    <xf numFmtId="223" fontId="96" fillId="0" borderId="0"/>
    <xf numFmtId="224" fontId="96" fillId="0" borderId="0"/>
    <xf numFmtId="223" fontId="96" fillId="0" borderId="0"/>
    <xf numFmtId="223" fontId="96" fillId="0" borderId="0"/>
    <xf numFmtId="224" fontId="96" fillId="0" borderId="0"/>
    <xf numFmtId="223" fontId="96" fillId="0" borderId="0"/>
    <xf numFmtId="223" fontId="96" fillId="0" borderId="0"/>
    <xf numFmtId="224" fontId="96" fillId="0" borderId="0"/>
    <xf numFmtId="224" fontId="96" fillId="0" borderId="0"/>
    <xf numFmtId="223" fontId="96" fillId="0" borderId="0"/>
    <xf numFmtId="224" fontId="96" fillId="0" borderId="0"/>
    <xf numFmtId="224" fontId="96" fillId="0" borderId="0"/>
    <xf numFmtId="224" fontId="96" fillId="0" borderId="0"/>
    <xf numFmtId="223"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3" fontId="96" fillId="0" borderId="0"/>
    <xf numFmtId="223" fontId="96" fillId="0" borderId="0"/>
    <xf numFmtId="224" fontId="96" fillId="0" borderId="0"/>
    <xf numFmtId="224" fontId="96" fillId="0" borderId="0"/>
    <xf numFmtId="223" fontId="96" fillId="0" borderId="0"/>
    <xf numFmtId="224" fontId="96" fillId="0" borderId="0"/>
    <xf numFmtId="224" fontId="96" fillId="0" borderId="0"/>
    <xf numFmtId="224" fontId="96" fillId="0" borderId="0"/>
    <xf numFmtId="223" fontId="96" fillId="0" borderId="0"/>
    <xf numFmtId="224" fontId="96" fillId="0" borderId="0"/>
    <xf numFmtId="224" fontId="96" fillId="0" borderId="0"/>
    <xf numFmtId="223" fontId="96" fillId="0" borderId="0"/>
    <xf numFmtId="223" fontId="96" fillId="0" borderId="0"/>
    <xf numFmtId="223" fontId="96" fillId="0" borderId="0"/>
    <xf numFmtId="223" fontId="96" fillId="0" borderId="0"/>
    <xf numFmtId="224" fontId="96" fillId="0" borderId="0"/>
    <xf numFmtId="224" fontId="96" fillId="0" borderId="0"/>
    <xf numFmtId="224" fontId="96" fillId="0" borderId="0"/>
    <xf numFmtId="223" fontId="96" fillId="0" borderId="0"/>
    <xf numFmtId="224" fontId="96" fillId="0" borderId="0"/>
    <xf numFmtId="224" fontId="96" fillId="0" borderId="0"/>
    <xf numFmtId="223" fontId="96" fillId="0" borderId="0"/>
    <xf numFmtId="223" fontId="96" fillId="0" borderId="0"/>
    <xf numFmtId="224" fontId="96" fillId="0" borderId="0"/>
    <xf numFmtId="223" fontId="96" fillId="0" borderId="0"/>
    <xf numFmtId="224" fontId="96" fillId="0" borderId="0"/>
    <xf numFmtId="223" fontId="96" fillId="0" borderId="0"/>
    <xf numFmtId="223" fontId="96" fillId="0" borderId="0"/>
    <xf numFmtId="224" fontId="96" fillId="0" borderId="0"/>
    <xf numFmtId="224" fontId="96" fillId="0" borderId="0"/>
    <xf numFmtId="223" fontId="96" fillId="0" borderId="0"/>
    <xf numFmtId="223" fontId="96" fillId="0" borderId="0"/>
    <xf numFmtId="224" fontId="96" fillId="0" borderId="0"/>
    <xf numFmtId="0" fontId="142" fillId="0" borderId="0"/>
    <xf numFmtId="223" fontId="96" fillId="0" borderId="0"/>
    <xf numFmtId="223" fontId="96" fillId="0" borderId="0"/>
    <xf numFmtId="223" fontId="96" fillId="0" borderId="0"/>
    <xf numFmtId="224" fontId="96" fillId="0" borderId="0"/>
    <xf numFmtId="223" fontId="96" fillId="0" borderId="0"/>
    <xf numFmtId="224" fontId="96" fillId="0" borderId="0"/>
    <xf numFmtId="224" fontId="96" fillId="0" borderId="0"/>
    <xf numFmtId="224" fontId="96" fillId="0" borderId="0"/>
    <xf numFmtId="224" fontId="96" fillId="0" borderId="0"/>
    <xf numFmtId="224" fontId="96" fillId="0" borderId="0"/>
    <xf numFmtId="223" fontId="96" fillId="0" borderId="0"/>
    <xf numFmtId="223" fontId="96" fillId="0" borderId="0"/>
    <xf numFmtId="223" fontId="96" fillId="0" borderId="0"/>
    <xf numFmtId="224" fontId="96" fillId="0" borderId="0"/>
    <xf numFmtId="223" fontId="96" fillId="0" borderId="0"/>
    <xf numFmtId="223" fontId="96" fillId="0" borderId="0"/>
    <xf numFmtId="213" fontId="142" fillId="0" borderId="0"/>
    <xf numFmtId="224" fontId="96" fillId="0" borderId="0"/>
    <xf numFmtId="224" fontId="96" fillId="0" borderId="0"/>
    <xf numFmtId="224" fontId="96" fillId="0" borderId="0"/>
    <xf numFmtId="223" fontId="96" fillId="0" borderId="0"/>
    <xf numFmtId="223" fontId="96" fillId="0" borderId="0"/>
    <xf numFmtId="224" fontId="96" fillId="0" borderId="0"/>
    <xf numFmtId="224" fontId="96" fillId="0" borderId="0"/>
    <xf numFmtId="278" fontId="96" fillId="0" borderId="0"/>
    <xf numFmtId="213" fontId="142" fillId="0" borderId="0"/>
    <xf numFmtId="224" fontId="96" fillId="0" borderId="0"/>
    <xf numFmtId="224" fontId="96" fillId="0" borderId="0"/>
    <xf numFmtId="223" fontId="96" fillId="0" borderId="0"/>
    <xf numFmtId="224" fontId="96" fillId="0" borderId="0"/>
    <xf numFmtId="224" fontId="96" fillId="0" borderId="0"/>
    <xf numFmtId="223" fontId="96" fillId="0" borderId="0"/>
    <xf numFmtId="278" fontId="96" fillId="0" borderId="0"/>
    <xf numFmtId="223" fontId="96" fillId="0" borderId="0"/>
    <xf numFmtId="223" fontId="96" fillId="0" borderId="0"/>
    <xf numFmtId="223" fontId="96" fillId="0" borderId="0"/>
    <xf numFmtId="223" fontId="96" fillId="0" borderId="0"/>
    <xf numFmtId="224" fontId="96" fillId="0" borderId="0"/>
    <xf numFmtId="213" fontId="142" fillId="0" borderId="0"/>
    <xf numFmtId="223" fontId="96" fillId="0" borderId="0"/>
    <xf numFmtId="223" fontId="96" fillId="0" borderId="0"/>
    <xf numFmtId="223" fontId="96" fillId="0" borderId="0"/>
    <xf numFmtId="223" fontId="96" fillId="0" borderId="0"/>
    <xf numFmtId="224" fontId="96" fillId="0" borderId="0"/>
    <xf numFmtId="224"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4" fontId="96" fillId="0" borderId="0"/>
    <xf numFmtId="224" fontId="96" fillId="0" borderId="0"/>
    <xf numFmtId="223" fontId="96" fillId="0" borderId="0"/>
    <xf numFmtId="223" fontId="96" fillId="0" borderId="0"/>
    <xf numFmtId="223" fontId="96" fillId="0" borderId="0"/>
    <xf numFmtId="224" fontId="96" fillId="0" borderId="0"/>
    <xf numFmtId="223" fontId="96" fillId="0" borderId="0"/>
    <xf numFmtId="224" fontId="96" fillId="0" borderId="0"/>
    <xf numFmtId="224" fontId="96" fillId="0" borderId="0"/>
    <xf numFmtId="223" fontId="96" fillId="0" borderId="0"/>
    <xf numFmtId="224" fontId="96" fillId="0" borderId="0"/>
    <xf numFmtId="223" fontId="96" fillId="0" borderId="0"/>
    <xf numFmtId="0" fontId="155" fillId="0" borderId="0">
      <alignment vertical="center"/>
    </xf>
    <xf numFmtId="0" fontId="148" fillId="0" borderId="0">
      <alignment horizontal="center" vertical="center"/>
    </xf>
    <xf numFmtId="2" fontId="216" fillId="0" borderId="0">
      <alignment horizontal="centerContinuous"/>
    </xf>
    <xf numFmtId="0" fontId="154" fillId="0" borderId="0">
      <alignment horizontal="centerContinuous" vertical="center"/>
    </xf>
    <xf numFmtId="0" fontId="154" fillId="0" borderId="0">
      <alignment horizontal="centerContinuous" vertical="center"/>
    </xf>
    <xf numFmtId="0" fontId="217" fillId="14" borderId="117">
      <alignment vertical="center"/>
    </xf>
    <xf numFmtId="0" fontId="217" fillId="14" borderId="117">
      <alignment vertical="center"/>
    </xf>
    <xf numFmtId="0" fontId="217" fillId="14" borderId="117">
      <alignment vertical="center"/>
    </xf>
    <xf numFmtId="0" fontId="217" fillId="14" borderId="117">
      <alignment vertical="center"/>
    </xf>
    <xf numFmtId="0" fontId="217" fillId="14" borderId="117">
      <alignment vertical="center"/>
    </xf>
    <xf numFmtId="0" fontId="217" fillId="14" borderId="117">
      <alignment vertical="center"/>
    </xf>
    <xf numFmtId="4" fontId="153" fillId="0" borderId="0">
      <protection locked="0"/>
    </xf>
    <xf numFmtId="0" fontId="148" fillId="0" borderId="0"/>
    <xf numFmtId="3" fontId="218" fillId="0" borderId="0"/>
    <xf numFmtId="3" fontId="218" fillId="0" borderId="0"/>
    <xf numFmtId="0" fontId="144" fillId="0" borderId="24"/>
    <xf numFmtId="279" fontId="164" fillId="0" borderId="0">
      <alignment horizontal="centerContinuous"/>
    </xf>
    <xf numFmtId="0" fontId="219" fillId="0" borderId="122">
      <alignment vertical="center"/>
    </xf>
    <xf numFmtId="0" fontId="219" fillId="0" borderId="122">
      <alignment vertical="center"/>
    </xf>
    <xf numFmtId="0" fontId="219" fillId="0" borderId="122">
      <alignment vertical="center"/>
    </xf>
    <xf numFmtId="0" fontId="219" fillId="0" borderId="122">
      <alignment vertical="center"/>
    </xf>
    <xf numFmtId="0" fontId="219" fillId="0" borderId="122">
      <alignment vertical="center"/>
    </xf>
    <xf numFmtId="0" fontId="219" fillId="0" borderId="122">
      <alignment vertical="center"/>
    </xf>
    <xf numFmtId="0" fontId="220" fillId="0" borderId="123">
      <alignment vertical="center"/>
    </xf>
    <xf numFmtId="0" fontId="220" fillId="0" borderId="123">
      <alignment vertical="center"/>
    </xf>
    <xf numFmtId="0" fontId="220" fillId="0" borderId="123">
      <alignment vertical="center"/>
    </xf>
    <xf numFmtId="0" fontId="220" fillId="0" borderId="123">
      <alignment vertical="center"/>
    </xf>
    <xf numFmtId="0" fontId="220" fillId="0" borderId="123">
      <alignment vertical="center"/>
    </xf>
    <xf numFmtId="0" fontId="220" fillId="0" borderId="123">
      <alignment vertical="center"/>
    </xf>
    <xf numFmtId="0" fontId="221" fillId="0" borderId="124">
      <alignment vertical="center"/>
    </xf>
    <xf numFmtId="0" fontId="221" fillId="0" borderId="124">
      <alignment vertical="center"/>
    </xf>
    <xf numFmtId="0" fontId="221" fillId="0" borderId="124">
      <alignment vertical="center"/>
    </xf>
    <xf numFmtId="0" fontId="221" fillId="0" borderId="124">
      <alignment vertical="center"/>
    </xf>
    <xf numFmtId="0" fontId="221" fillId="0" borderId="124">
      <alignment vertical="center"/>
    </xf>
    <xf numFmtId="0" fontId="221" fillId="0" borderId="124">
      <alignment vertical="center"/>
    </xf>
    <xf numFmtId="0" fontId="221" fillId="0" borderId="0">
      <alignment vertical="center"/>
    </xf>
    <xf numFmtId="0" fontId="221" fillId="0" borderId="0">
      <alignment vertical="center"/>
    </xf>
    <xf numFmtId="0" fontId="221" fillId="0" borderId="0">
      <alignment vertical="center"/>
    </xf>
    <xf numFmtId="0" fontId="221" fillId="0" borderId="0">
      <alignment vertical="center"/>
    </xf>
    <xf numFmtId="0" fontId="221" fillId="0" borderId="0">
      <alignment vertical="center"/>
    </xf>
    <xf numFmtId="0" fontId="221" fillId="0" borderId="0">
      <alignment vertical="center"/>
    </xf>
    <xf numFmtId="0" fontId="222" fillId="0" borderId="0">
      <alignment vertical="center"/>
    </xf>
    <xf numFmtId="0" fontId="222" fillId="0" borderId="0">
      <alignment vertical="center"/>
    </xf>
    <xf numFmtId="0" fontId="222" fillId="0" borderId="0">
      <alignment vertical="center"/>
    </xf>
    <xf numFmtId="0" fontId="222" fillId="0" borderId="0">
      <alignment vertical="center"/>
    </xf>
    <xf numFmtId="0" fontId="222" fillId="0" borderId="0">
      <alignment vertical="center"/>
    </xf>
    <xf numFmtId="0" fontId="222" fillId="0" borderId="0">
      <alignment vertical="center"/>
    </xf>
    <xf numFmtId="0" fontId="144" fillId="0" borderId="3">
      <alignment horizontal="distributed" vertical="center"/>
    </xf>
    <xf numFmtId="0" fontId="144" fillId="0" borderId="25">
      <alignment horizontal="distributed" vertical="top"/>
    </xf>
    <xf numFmtId="0" fontId="144" fillId="0" borderId="26">
      <alignment horizontal="distributed"/>
    </xf>
    <xf numFmtId="210" fontId="223" fillId="0" borderId="0">
      <alignment vertical="center"/>
    </xf>
    <xf numFmtId="0" fontId="224" fillId="11" borderId="0">
      <alignment vertical="center"/>
    </xf>
    <xf numFmtId="0" fontId="224" fillId="11" borderId="0">
      <alignment vertical="center"/>
    </xf>
    <xf numFmtId="0" fontId="224" fillId="11" borderId="0">
      <alignment vertical="center"/>
    </xf>
    <xf numFmtId="0" fontId="224" fillId="11" borderId="0">
      <alignment vertical="center"/>
    </xf>
    <xf numFmtId="0" fontId="224" fillId="11" borderId="0">
      <alignment vertical="center"/>
    </xf>
    <xf numFmtId="0" fontId="224" fillId="11" borderId="0">
      <alignment vertical="center"/>
    </xf>
    <xf numFmtId="281" fontId="216" fillId="0" borderId="0">
      <alignment horizontal="centerContinuous"/>
    </xf>
    <xf numFmtId="0" fontId="144" fillId="0" borderId="0"/>
    <xf numFmtId="1" fontId="225" fillId="25" borderId="0">
      <alignment vertical="center"/>
    </xf>
    <xf numFmtId="0" fontId="226" fillId="23" borderId="125">
      <alignment vertical="center"/>
    </xf>
    <xf numFmtId="0" fontId="226" fillId="23" borderId="125">
      <alignment vertical="center"/>
    </xf>
    <xf numFmtId="0" fontId="226" fillId="23" borderId="125">
      <alignment vertical="center"/>
    </xf>
    <xf numFmtId="0" fontId="226" fillId="23" borderId="125">
      <alignment vertical="center"/>
    </xf>
    <xf numFmtId="0" fontId="226" fillId="23" borderId="125">
      <alignment vertical="center"/>
    </xf>
    <xf numFmtId="0" fontId="226" fillId="23" borderId="125">
      <alignment vertical="center"/>
    </xf>
    <xf numFmtId="219" fontId="227" fillId="0" borderId="0">
      <alignment vertical="center"/>
    </xf>
    <xf numFmtId="215" fontId="96" fillId="0" borderId="0">
      <alignment vertical="center"/>
    </xf>
    <xf numFmtId="38" fontId="158" fillId="0" borderId="0">
      <alignment vertical="center"/>
    </xf>
    <xf numFmtId="41" fontId="96" fillId="0" borderId="0"/>
    <xf numFmtId="210" fontId="144" fillId="0" borderId="0">
      <alignment vertical="center"/>
    </xf>
    <xf numFmtId="282" fontId="147" fillId="0" borderId="3"/>
    <xf numFmtId="283" fontId="96" fillId="25" borderId="0">
      <alignment horizontal="right"/>
    </xf>
    <xf numFmtId="283" fontId="96" fillId="25" borderId="0">
      <alignment horizontal="right"/>
    </xf>
    <xf numFmtId="38" fontId="158" fillId="0" borderId="0">
      <alignment vertical="center"/>
    </xf>
    <xf numFmtId="284" fontId="158" fillId="0" borderId="0">
      <alignment vertical="center"/>
    </xf>
    <xf numFmtId="284" fontId="158" fillId="0" borderId="0">
      <alignment vertical="center"/>
    </xf>
    <xf numFmtId="285" fontId="158" fillId="0" borderId="0">
      <alignment vertical="center"/>
    </xf>
    <xf numFmtId="285" fontId="158" fillId="0" borderId="0">
      <alignment vertical="center"/>
    </xf>
    <xf numFmtId="273" fontId="228" fillId="0" borderId="0"/>
    <xf numFmtId="0" fontId="96" fillId="0" borderId="0"/>
    <xf numFmtId="286" fontId="142" fillId="0" borderId="0"/>
    <xf numFmtId="0" fontId="96" fillId="0" borderId="0"/>
    <xf numFmtId="0" fontId="143" fillId="0" borderId="0"/>
    <xf numFmtId="0" fontId="143" fillId="0" borderId="0"/>
    <xf numFmtId="0" fontId="229" fillId="0" borderId="0">
      <alignment horizontal="center" vertical="center"/>
    </xf>
    <xf numFmtId="42" fontId="140" fillId="0" borderId="0">
      <alignment vertical="center"/>
    </xf>
    <xf numFmtId="42" fontId="140" fillId="0" borderId="0">
      <alignment vertical="center"/>
    </xf>
    <xf numFmtId="42" fontId="140" fillId="0" borderId="0">
      <alignment vertical="center"/>
    </xf>
    <xf numFmtId="42" fontId="140" fillId="0" borderId="0">
      <alignment vertical="center"/>
    </xf>
    <xf numFmtId="42" fontId="140" fillId="0" borderId="0">
      <alignment vertical="center"/>
    </xf>
    <xf numFmtId="287" fontId="144" fillId="0" borderId="0">
      <protection locked="0"/>
    </xf>
    <xf numFmtId="287" fontId="144" fillId="0" borderId="0">
      <protection locked="0"/>
    </xf>
    <xf numFmtId="282" fontId="96" fillId="0" borderId="0">
      <alignment vertical="center"/>
    </xf>
    <xf numFmtId="288" fontId="96" fillId="0" borderId="0">
      <alignment vertical="center"/>
      <protection locked="0"/>
    </xf>
    <xf numFmtId="0" fontId="96" fillId="0" borderId="0"/>
    <xf numFmtId="0" fontId="96" fillId="0" borderId="0">
      <alignment vertical="center"/>
    </xf>
    <xf numFmtId="0" fontId="96" fillId="0" borderId="0"/>
    <xf numFmtId="0" fontId="96" fillId="0" borderId="0"/>
    <xf numFmtId="0" fontId="96" fillId="0" borderId="0">
      <alignment vertical="center"/>
    </xf>
    <xf numFmtId="0" fontId="96" fillId="0" borderId="0">
      <alignment vertical="center"/>
    </xf>
    <xf numFmtId="0" fontId="96" fillId="0" borderId="0">
      <alignment vertical="center"/>
    </xf>
    <xf numFmtId="0" fontId="96" fillId="0" borderId="0">
      <alignment vertical="center"/>
    </xf>
    <xf numFmtId="0" fontId="96" fillId="0" borderId="0">
      <alignment vertical="center"/>
    </xf>
    <xf numFmtId="0" fontId="147" fillId="0" borderId="0"/>
    <xf numFmtId="0" fontId="96" fillId="0" borderId="0">
      <alignment vertical="center"/>
    </xf>
    <xf numFmtId="0" fontId="96" fillId="0" borderId="0">
      <alignment vertical="center"/>
    </xf>
    <xf numFmtId="0" fontId="96" fillId="0" borderId="0">
      <alignment vertical="center"/>
    </xf>
    <xf numFmtId="0" fontId="96" fillId="0" borderId="0">
      <alignment vertical="center"/>
    </xf>
    <xf numFmtId="0" fontId="147" fillId="0" borderId="0"/>
    <xf numFmtId="0" fontId="147" fillId="0" borderId="0"/>
    <xf numFmtId="0" fontId="147" fillId="0" borderId="0"/>
    <xf numFmtId="0" fontId="147" fillId="0" borderId="0"/>
    <xf numFmtId="0" fontId="96" fillId="0" borderId="0"/>
    <xf numFmtId="0" fontId="96" fillId="0" borderId="0"/>
    <xf numFmtId="0" fontId="140" fillId="0" borderId="0">
      <alignment vertical="center"/>
    </xf>
    <xf numFmtId="0" fontId="96" fillId="0" borderId="0"/>
    <xf numFmtId="0" fontId="96" fillId="0" borderId="0"/>
    <xf numFmtId="0" fontId="150" fillId="0" borderId="0"/>
    <xf numFmtId="0" fontId="150" fillId="0" borderId="0"/>
    <xf numFmtId="0" fontId="150" fillId="0" borderId="0"/>
    <xf numFmtId="0" fontId="150" fillId="0" borderId="0"/>
    <xf numFmtId="14" fontId="230" fillId="0" borderId="0"/>
    <xf numFmtId="184" fontId="144" fillId="0" borderId="0"/>
    <xf numFmtId="0" fontId="162" fillId="0" borderId="8">
      <alignment horizontal="center" vertical="center"/>
    </xf>
    <xf numFmtId="0" fontId="153" fillId="0" borderId="14">
      <protection locked="0"/>
    </xf>
    <xf numFmtId="3" fontId="149" fillId="0" borderId="106">
      <alignment vertical="center"/>
    </xf>
    <xf numFmtId="0" fontId="144" fillId="0" borderId="0">
      <protection locked="0"/>
    </xf>
    <xf numFmtId="0" fontId="144" fillId="0" borderId="0">
      <protection locked="0"/>
    </xf>
    <xf numFmtId="289" fontId="144" fillId="0" borderId="0">
      <protection locked="0"/>
    </xf>
    <xf numFmtId="289" fontId="144" fillId="0" borderId="0">
      <protection locked="0"/>
    </xf>
    <xf numFmtId="0" fontId="147" fillId="0" borderId="0"/>
    <xf numFmtId="0" fontId="96" fillId="0" borderId="0">
      <alignment vertical="center"/>
    </xf>
    <xf numFmtId="0" fontId="140" fillId="0" borderId="0">
      <alignment vertical="center"/>
    </xf>
    <xf numFmtId="3" fontId="157" fillId="0" borderId="63">
      <alignment horizontal="right" vertical="center"/>
    </xf>
    <xf numFmtId="2" fontId="157" fillId="0" borderId="63">
      <alignment horizontal="right" vertical="center"/>
    </xf>
    <xf numFmtId="3" fontId="157" fillId="0" borderId="63">
      <alignment horizontal="right" vertical="center"/>
    </xf>
    <xf numFmtId="2" fontId="157" fillId="0" borderId="63">
      <alignment horizontal="right" vertical="center"/>
    </xf>
    <xf numFmtId="0" fontId="175" fillId="0" borderId="0">
      <alignment horizontal="right"/>
    </xf>
    <xf numFmtId="2" fontId="157" fillId="0" borderId="63">
      <alignment horizontal="right" vertical="center"/>
    </xf>
    <xf numFmtId="3" fontId="157" fillId="0" borderId="63">
      <alignment horizontal="right" vertical="center"/>
    </xf>
    <xf numFmtId="3" fontId="157" fillId="0" borderId="63">
      <alignment horizontal="right" vertical="center"/>
    </xf>
    <xf numFmtId="210" fontId="142" fillId="0" borderId="0"/>
    <xf numFmtId="0" fontId="163" fillId="0" borderId="0"/>
    <xf numFmtId="37" fontId="148" fillId="0" borderId="0"/>
    <xf numFmtId="0" fontId="163" fillId="0" borderId="0"/>
    <xf numFmtId="237" fontId="142" fillId="0" borderId="0"/>
    <xf numFmtId="210" fontId="142" fillId="0" borderId="0"/>
    <xf numFmtId="290" fontId="142" fillId="0" borderId="0"/>
    <xf numFmtId="0" fontId="142" fillId="0" borderId="0"/>
    <xf numFmtId="0" fontId="142" fillId="0" borderId="0"/>
    <xf numFmtId="37" fontId="148" fillId="0" borderId="0"/>
    <xf numFmtId="40" fontId="142" fillId="0" borderId="0"/>
    <xf numFmtId="237" fontId="142" fillId="0" borderId="0"/>
    <xf numFmtId="0" fontId="163" fillId="0" borderId="0"/>
    <xf numFmtId="181" fontId="96" fillId="0" borderId="0"/>
    <xf numFmtId="38" fontId="142" fillId="0" borderId="0"/>
    <xf numFmtId="210" fontId="142" fillId="0" borderId="0"/>
    <xf numFmtId="292" fontId="142" fillId="0" borderId="0"/>
    <xf numFmtId="291" fontId="142" fillId="0" borderId="0"/>
    <xf numFmtId="290" fontId="142" fillId="0" borderId="0"/>
    <xf numFmtId="211" fontId="142" fillId="0" borderId="0"/>
    <xf numFmtId="0" fontId="142" fillId="0" borderId="0"/>
    <xf numFmtId="40" fontId="142" fillId="0" borderId="0"/>
    <xf numFmtId="211" fontId="142" fillId="0" borderId="0"/>
    <xf numFmtId="211" fontId="142" fillId="0" borderId="0"/>
    <xf numFmtId="291" fontId="142" fillId="0" borderId="0"/>
    <xf numFmtId="181" fontId="96" fillId="0" borderId="0"/>
    <xf numFmtId="40" fontId="142" fillId="0" borderId="0"/>
    <xf numFmtId="0" fontId="142" fillId="0" borderId="0"/>
    <xf numFmtId="241" fontId="145" fillId="0" borderId="0"/>
    <xf numFmtId="291" fontId="142" fillId="0" borderId="0"/>
    <xf numFmtId="211" fontId="142" fillId="0" borderId="0"/>
    <xf numFmtId="211" fontId="142" fillId="0" borderId="0"/>
    <xf numFmtId="290" fontId="142" fillId="0" borderId="0"/>
    <xf numFmtId="290" fontId="142" fillId="0" borderId="0"/>
    <xf numFmtId="291" fontId="142" fillId="0" borderId="0"/>
    <xf numFmtId="291" fontId="142" fillId="0" borderId="0"/>
    <xf numFmtId="292" fontId="142" fillId="0" borderId="0"/>
    <xf numFmtId="292" fontId="142" fillId="0" borderId="0"/>
    <xf numFmtId="210" fontId="142" fillId="0" borderId="0"/>
    <xf numFmtId="210" fontId="142" fillId="0" borderId="0"/>
    <xf numFmtId="38" fontId="142" fillId="0" borderId="0"/>
    <xf numFmtId="38" fontId="142" fillId="0" borderId="0"/>
    <xf numFmtId="240" fontId="96" fillId="0" borderId="0"/>
    <xf numFmtId="181" fontId="96" fillId="0" borderId="0"/>
    <xf numFmtId="241" fontId="145" fillId="0" borderId="0"/>
    <xf numFmtId="0" fontId="163" fillId="0" borderId="0"/>
    <xf numFmtId="237" fontId="142" fillId="0" borderId="0"/>
    <xf numFmtId="237" fontId="142" fillId="0" borderId="0"/>
    <xf numFmtId="40" fontId="142" fillId="0" borderId="0"/>
    <xf numFmtId="40" fontId="142" fillId="0" borderId="0"/>
    <xf numFmtId="37" fontId="148" fillId="0" borderId="0"/>
    <xf numFmtId="37" fontId="148" fillId="0" borderId="0"/>
    <xf numFmtId="0" fontId="142" fillId="0" borderId="0"/>
    <xf numFmtId="0" fontId="142" fillId="0" borderId="0"/>
    <xf numFmtId="0" fontId="142" fillId="0" borderId="0"/>
    <xf numFmtId="0" fontId="142" fillId="0" borderId="0"/>
    <xf numFmtId="38" fontId="142" fillId="0" borderId="0"/>
    <xf numFmtId="290" fontId="142" fillId="0" borderId="0"/>
    <xf numFmtId="290" fontId="142" fillId="0" borderId="0"/>
    <xf numFmtId="292" fontId="142" fillId="0" borderId="0"/>
    <xf numFmtId="210" fontId="142" fillId="0" borderId="0"/>
    <xf numFmtId="240" fontId="96" fillId="0" borderId="0"/>
    <xf numFmtId="237" fontId="142" fillId="0" borderId="0"/>
    <xf numFmtId="0" fontId="142" fillId="0" borderId="0"/>
    <xf numFmtId="0" fontId="3" fillId="0" borderId="0">
      <alignment vertical="center"/>
    </xf>
    <xf numFmtId="41" fontId="3" fillId="0" borderId="0" applyFont="0" applyFill="0" applyBorder="0" applyAlignment="0" applyProtection="0">
      <alignment vertical="center"/>
    </xf>
    <xf numFmtId="0" fontId="3" fillId="0" borderId="0">
      <alignment vertical="center"/>
    </xf>
    <xf numFmtId="0" fontId="3" fillId="0" borderId="0">
      <alignment vertical="center"/>
    </xf>
    <xf numFmtId="41" fontId="3" fillId="0" borderId="0" applyFont="0" applyFill="0" applyBorder="0" applyAlignment="0" applyProtection="0">
      <alignment vertical="center"/>
    </xf>
    <xf numFmtId="0" fontId="275" fillId="0" borderId="0" applyNumberFormat="0" applyFill="0" applyBorder="0" applyAlignment="0" applyProtection="0">
      <alignment vertical="center"/>
    </xf>
    <xf numFmtId="0" fontId="118" fillId="0" borderId="0">
      <alignment vertical="center"/>
    </xf>
    <xf numFmtId="9" fontId="118" fillId="0" borderId="0" applyFont="0" applyFill="0" applyBorder="0" applyAlignment="0" applyProtection="0">
      <alignment vertical="center"/>
    </xf>
    <xf numFmtId="0" fontId="96" fillId="0" borderId="0"/>
    <xf numFmtId="0" fontId="142" fillId="0" borderId="0">
      <alignment vertical="center"/>
    </xf>
    <xf numFmtId="41" fontId="142" fillId="0" borderId="0">
      <alignment vertical="center"/>
    </xf>
    <xf numFmtId="211" fontId="6" fillId="0" borderId="0" applyFont="0" applyFill="0" applyBorder="0" applyAlignment="0" applyProtection="0"/>
    <xf numFmtId="237" fontId="151" fillId="0" borderId="0"/>
    <xf numFmtId="304" fontId="9" fillId="0" borderId="0" applyFill="0" applyBorder="0" applyProtection="0"/>
    <xf numFmtId="304" fontId="144" fillId="0" borderId="0"/>
    <xf numFmtId="0" fontId="6" fillId="0" borderId="0" applyFont="0" applyFill="0" applyBorder="0" applyAlignment="0" applyProtection="0"/>
    <xf numFmtId="0" fontId="142" fillId="0" borderId="1">
      <alignment horizontal="center"/>
    </xf>
    <xf numFmtId="0" fontId="21" fillId="0" borderId="1">
      <alignment horizontal="center"/>
    </xf>
    <xf numFmtId="0" fontId="142" fillId="0" borderId="1">
      <alignment horizontal="center"/>
    </xf>
    <xf numFmtId="0" fontId="21" fillId="0" borderId="1">
      <alignment horizontal="center"/>
    </xf>
    <xf numFmtId="0" fontId="142" fillId="0" borderId="1">
      <alignment horizontal="center"/>
    </xf>
    <xf numFmtId="0" fontId="141" fillId="0" borderId="2">
      <alignment horizontal="centerContinuous" vertical="center"/>
    </xf>
    <xf numFmtId="0" fontId="141" fillId="0" borderId="2">
      <alignment horizontal="centerContinuous" vertical="center"/>
    </xf>
    <xf numFmtId="0" fontId="22" fillId="0" borderId="2">
      <alignment horizontal="centerContinuous" vertical="center"/>
    </xf>
    <xf numFmtId="0" fontId="22" fillId="0" borderId="2">
      <alignment horizontal="centerContinuous" vertical="center"/>
    </xf>
    <xf numFmtId="0" fontId="141" fillId="0" borderId="2">
      <alignment horizontal="centerContinuous" vertical="center"/>
    </xf>
    <xf numFmtId="0" fontId="141" fillId="0" borderId="2">
      <alignment horizontal="centerContinuous" vertical="center"/>
    </xf>
    <xf numFmtId="0" fontId="22" fillId="0" borderId="2">
      <alignment horizontal="centerContinuous" vertical="center"/>
    </xf>
    <xf numFmtId="0" fontId="22" fillId="0" borderId="2">
      <alignment horizontal="centerContinuous" vertical="center"/>
    </xf>
    <xf numFmtId="3" fontId="143" fillId="0" borderId="3"/>
    <xf numFmtId="3" fontId="23" fillId="0" borderId="3"/>
    <xf numFmtId="3" fontId="143" fillId="0" borderId="3"/>
    <xf numFmtId="3" fontId="143" fillId="0" borderId="3"/>
    <xf numFmtId="3" fontId="23" fillId="0" borderId="3"/>
    <xf numFmtId="3" fontId="143" fillId="0" borderId="3"/>
    <xf numFmtId="3" fontId="23" fillId="0" borderId="3"/>
    <xf numFmtId="0" fontId="7" fillId="0" borderId="2">
      <alignment horizontal="centerContinuous" vertical="center"/>
    </xf>
    <xf numFmtId="0" fontId="7" fillId="0" borderId="2">
      <alignment horizontal="centerContinuous" vertical="center"/>
    </xf>
    <xf numFmtId="0" fontId="7" fillId="0" borderId="2">
      <alignment horizontal="centerContinuous" vertical="center"/>
    </xf>
    <xf numFmtId="0" fontId="7" fillId="0" borderId="2">
      <alignment horizontal="centerContinuous" vertical="center"/>
    </xf>
    <xf numFmtId="0" fontId="7" fillId="0" borderId="2">
      <alignment horizontal="centerContinuous" vertical="center"/>
    </xf>
    <xf numFmtId="0" fontId="7" fillId="0" borderId="2">
      <alignment horizontal="centerContinuous" vertical="center"/>
    </xf>
    <xf numFmtId="0" fontId="22" fillId="0" borderId="2">
      <alignment horizontal="centerContinuous" vertical="center"/>
    </xf>
    <xf numFmtId="0" fontId="7" fillId="0" borderId="2">
      <alignment horizontal="centerContinuous" vertical="center"/>
    </xf>
    <xf numFmtId="206" fontId="96" fillId="0" borderId="0"/>
    <xf numFmtId="206" fontId="96" fillId="0" borderId="0"/>
    <xf numFmtId="208" fontId="96" fillId="0" borderId="0"/>
    <xf numFmtId="208" fontId="96" fillId="0" borderId="0"/>
    <xf numFmtId="206" fontId="96" fillId="0" borderId="0"/>
    <xf numFmtId="206" fontId="96" fillId="0" borderId="0"/>
    <xf numFmtId="208" fontId="96" fillId="0" borderId="0"/>
    <xf numFmtId="208" fontId="96" fillId="0" borderId="0"/>
    <xf numFmtId="204" fontId="142" fillId="0" borderId="0"/>
    <xf numFmtId="40" fontId="142" fillId="0" borderId="0"/>
    <xf numFmtId="292" fontId="21" fillId="0" borderId="0" applyFont="0" applyFill="0" applyBorder="0" applyAlignment="0" applyProtection="0"/>
    <xf numFmtId="0" fontId="142" fillId="0" borderId="0"/>
    <xf numFmtId="0" fontId="296" fillId="59" borderId="0"/>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0" fontId="96" fillId="0" borderId="5">
      <alignment vertical="center"/>
    </xf>
    <xf numFmtId="210" fontId="147" fillId="0" borderId="0"/>
    <xf numFmtId="38" fontId="142" fillId="0" borderId="0"/>
    <xf numFmtId="0" fontId="147" fillId="0" borderId="0"/>
    <xf numFmtId="0" fontId="147" fillId="0" borderId="0"/>
    <xf numFmtId="0" fontId="28" fillId="0" borderId="0" applyFont="0" applyFill="0" applyBorder="0" applyAlignment="0" applyProtection="0"/>
    <xf numFmtId="0" fontId="150" fillId="0" borderId="0"/>
    <xf numFmtId="0" fontId="150"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28" fillId="0" borderId="0" applyFont="0" applyFill="0" applyBorder="0" applyAlignment="0" applyProtection="0"/>
    <xf numFmtId="0" fontId="28" fillId="0" borderId="0" applyFont="0" applyFill="0" applyBorder="0" applyAlignment="0" applyProtection="0"/>
    <xf numFmtId="0" fontId="28" fillId="0" borderId="0" applyFont="0" applyFill="0" applyBorder="0" applyAlignment="0" applyProtection="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147" fillId="0" borderId="0"/>
    <xf numFmtId="0" fontId="147" fillId="0" borderId="0"/>
    <xf numFmtId="0" fontId="6" fillId="0" borderId="0"/>
    <xf numFmtId="0" fontId="147" fillId="0" borderId="0"/>
    <xf numFmtId="0" fontId="150" fillId="0" borderId="0"/>
    <xf numFmtId="0" fontId="150" fillId="0" borderId="0"/>
    <xf numFmtId="0" fontId="150" fillId="0" borderId="0"/>
    <xf numFmtId="0" fontId="150" fillId="0" borderId="0"/>
    <xf numFmtId="0" fontId="147"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9" fontId="230"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28" fillId="0" borderId="0" applyFont="0" applyFill="0" applyBorder="0" applyAlignment="0" applyProtection="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28" fillId="0" borderId="0" applyFont="0" applyFill="0" applyBorder="0" applyAlignment="0" applyProtection="0"/>
    <xf numFmtId="0" fontId="150" fillId="0" borderId="0"/>
    <xf numFmtId="0" fontId="147" fillId="0" borderId="0"/>
    <xf numFmtId="0" fontId="28" fillId="0" borderId="0" applyFont="0" applyFill="0" applyBorder="0" applyAlignment="0" applyProtection="0"/>
    <xf numFmtId="0" fontId="150" fillId="0" borderId="0"/>
    <xf numFmtId="0" fontId="28" fillId="0" borderId="0" applyFont="0" applyFill="0" applyBorder="0" applyAlignment="0" applyProtection="0"/>
    <xf numFmtId="0" fontId="150"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147" fillId="0" borderId="0"/>
    <xf numFmtId="0" fontId="147"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4"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297"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298" fillId="0" borderId="0"/>
    <xf numFmtId="0" fontId="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147"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150" fillId="0" borderId="0"/>
    <xf numFmtId="0" fontId="150" fillId="0" borderId="0"/>
    <xf numFmtId="0" fontId="150"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150"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147" fillId="0" borderId="0"/>
    <xf numFmtId="0" fontId="147" fillId="0" borderId="0"/>
    <xf numFmtId="0" fontId="147" fillId="0" borderId="0"/>
    <xf numFmtId="0" fontId="142" fillId="0" borderId="0"/>
    <xf numFmtId="0" fontId="96" fillId="0" borderId="0"/>
    <xf numFmtId="0" fontId="96" fillId="0" borderId="0"/>
    <xf numFmtId="0" fontId="96" fillId="0" borderId="0"/>
    <xf numFmtId="0" fontId="96" fillId="0" borderId="0"/>
    <xf numFmtId="0" fontId="96" fillId="0" borderId="0"/>
    <xf numFmtId="0" fontId="96" fillId="0" borderId="0"/>
    <xf numFmtId="0" fontId="150" fillId="0" borderId="0"/>
    <xf numFmtId="41" fontId="149" fillId="0" borderId="0"/>
    <xf numFmtId="0" fontId="150"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150" fillId="0" borderId="0"/>
    <xf numFmtId="0" fontId="147" fillId="0" borderId="0"/>
    <xf numFmtId="0" fontId="150" fillId="0" borderId="0"/>
    <xf numFmtId="0" fontId="251" fillId="0" borderId="0"/>
    <xf numFmtId="0" fontId="147"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28" fillId="0" borderId="0" applyFont="0" applyFill="0" applyBorder="0" applyAlignment="0" applyProtection="0"/>
    <xf numFmtId="0" fontId="150" fillId="0" borderId="0"/>
    <xf numFmtId="0" fontId="147" fillId="0" borderId="0"/>
    <xf numFmtId="0" fontId="28" fillId="0" borderId="0" applyFont="0" applyFill="0" applyBorder="0" applyAlignment="0" applyProtection="0"/>
    <xf numFmtId="237" fontId="147" fillId="0" borderId="0"/>
    <xf numFmtId="0" fontId="6" fillId="0" borderId="0"/>
    <xf numFmtId="0" fontId="6" fillId="0" borderId="0"/>
    <xf numFmtId="0" fontId="6" fillId="0" borderId="0"/>
    <xf numFmtId="0" fontId="28" fillId="0" borderId="0" applyFont="0" applyFill="0" applyBorder="0" applyAlignment="0" applyProtection="0"/>
    <xf numFmtId="0" fontId="150"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40" fontId="142" fillId="0" borderId="0"/>
    <xf numFmtId="237" fontId="147" fillId="0" borderId="0"/>
    <xf numFmtId="0" fontId="147" fillId="0" borderId="0"/>
    <xf numFmtId="40" fontId="142" fillId="0" borderId="0"/>
    <xf numFmtId="237" fontId="147" fillId="0" borderId="0"/>
    <xf numFmtId="40" fontId="142" fillId="0" borderId="0"/>
    <xf numFmtId="237" fontId="147" fillId="0" borderId="0"/>
    <xf numFmtId="40" fontId="142" fillId="0" borderId="0"/>
    <xf numFmtId="0" fontId="147" fillId="0" borderId="0"/>
    <xf numFmtId="0" fontId="147"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150" fillId="0" borderId="0"/>
    <xf numFmtId="0" fontId="4" fillId="0" borderId="0" applyFont="0" applyFill="0" applyBorder="0" applyAlignment="0" applyProtection="0"/>
    <xf numFmtId="0" fontId="150"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305" fontId="230" fillId="0" borderId="0"/>
    <xf numFmtId="0" fontId="144" fillId="0" borderId="0"/>
    <xf numFmtId="306" fontId="230"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147"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151"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28" fillId="0" borderId="0"/>
    <xf numFmtId="0" fontId="147" fillId="0" borderId="0"/>
    <xf numFmtId="0" fontId="4" fillId="0" borderId="0" applyFont="0" applyFill="0" applyBorder="0" applyAlignment="0" applyProtection="0"/>
    <xf numFmtId="0" fontId="4"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4"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6" fillId="0" borderId="0"/>
    <xf numFmtId="0" fontId="147" fillId="0" borderId="0"/>
    <xf numFmtId="0" fontId="147" fillId="0" borderId="0"/>
    <xf numFmtId="0" fontId="4"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30" fillId="0" borderId="0"/>
    <xf numFmtId="0" fontId="4" fillId="0" borderId="0"/>
    <xf numFmtId="0" fontId="4"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307" fontId="9" fillId="0" borderId="0" applyFont="0" applyFill="0" applyBorder="0" applyAlignment="0" applyProtection="0"/>
    <xf numFmtId="0" fontId="6" fillId="0" borderId="0"/>
    <xf numFmtId="218" fontId="9" fillId="0" borderId="0" applyFont="0" applyFill="0" applyBorder="0" applyAlignment="0" applyProtection="0"/>
    <xf numFmtId="0" fontId="10" fillId="0" borderId="0" applyFont="0" applyFill="0" applyBorder="0" applyAlignment="0" applyProtection="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150"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237" fontId="147" fillId="0" borderId="0"/>
    <xf numFmtId="9" fontId="230" fillId="0" borderId="0"/>
    <xf numFmtId="0" fontId="21" fillId="0" borderId="0"/>
    <xf numFmtId="237" fontId="147"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6" fillId="0" borderId="0"/>
    <xf numFmtId="237" fontId="147" fillId="0" borderId="0"/>
    <xf numFmtId="0" fontId="147" fillId="0" borderId="0"/>
    <xf numFmtId="0" fontId="147" fillId="0" borderId="0"/>
    <xf numFmtId="0" fontId="150" fillId="0" borderId="0"/>
    <xf numFmtId="0" fontId="96" fillId="0" borderId="0"/>
    <xf numFmtId="0" fontId="96" fillId="0" borderId="0"/>
    <xf numFmtId="0" fontId="96" fillId="0" borderId="0"/>
    <xf numFmtId="0" fontId="96" fillId="0" borderId="0"/>
    <xf numFmtId="0" fontId="96" fillId="0" borderId="0"/>
    <xf numFmtId="0" fontId="96" fillId="0" borderId="0"/>
    <xf numFmtId="0" fontId="150" fillId="0" borderId="0"/>
    <xf numFmtId="210" fontId="154" fillId="0" borderId="3">
      <alignment vertical="center"/>
    </xf>
    <xf numFmtId="210" fontId="32" fillId="0" borderId="3">
      <alignment vertical="center"/>
    </xf>
    <xf numFmtId="210" fontId="154" fillId="0" borderId="3">
      <alignment vertical="center"/>
    </xf>
    <xf numFmtId="210" fontId="32" fillId="0" borderId="3">
      <alignment vertical="center"/>
    </xf>
    <xf numFmtId="3" fontId="143" fillId="0" borderId="3"/>
    <xf numFmtId="3" fontId="23" fillId="0" borderId="3"/>
    <xf numFmtId="3" fontId="143" fillId="0" borderId="3"/>
    <xf numFmtId="3" fontId="23" fillId="0" borderId="3"/>
    <xf numFmtId="3" fontId="143" fillId="0" borderId="3"/>
    <xf numFmtId="3" fontId="23" fillId="0" borderId="3"/>
    <xf numFmtId="3" fontId="143" fillId="0" borderId="3"/>
    <xf numFmtId="3" fontId="23" fillId="0" borderId="3"/>
    <xf numFmtId="212" fontId="96" fillId="0" borderId="0">
      <alignment vertical="center"/>
    </xf>
    <xf numFmtId="212" fontId="96" fillId="0" borderId="0">
      <alignment vertical="center"/>
    </xf>
    <xf numFmtId="212" fontId="96" fillId="0" borderId="0">
      <alignment vertical="center"/>
    </xf>
    <xf numFmtId="212" fontId="96" fillId="0" borderId="0">
      <alignment vertical="center"/>
    </xf>
    <xf numFmtId="212" fontId="96" fillId="0" borderId="0">
      <alignment vertical="center"/>
    </xf>
    <xf numFmtId="210" fontId="154" fillId="0" borderId="3">
      <alignment vertical="center"/>
    </xf>
    <xf numFmtId="210" fontId="154" fillId="0" borderId="3">
      <alignment vertical="center"/>
    </xf>
    <xf numFmtId="210" fontId="96" fillId="0" borderId="3">
      <alignment vertical="center"/>
    </xf>
    <xf numFmtId="210" fontId="4" fillId="0" borderId="3">
      <alignment vertical="center"/>
    </xf>
    <xf numFmtId="210" fontId="96" fillId="0" borderId="3">
      <alignment vertical="center"/>
    </xf>
    <xf numFmtId="210" fontId="96" fillId="0" borderId="3">
      <alignment vertical="center"/>
    </xf>
    <xf numFmtId="210" fontId="4" fillId="0" borderId="3">
      <alignment vertical="center"/>
    </xf>
    <xf numFmtId="210" fontId="96" fillId="0" borderId="3">
      <alignment vertical="center"/>
    </xf>
    <xf numFmtId="210" fontId="96" fillId="0" borderId="3">
      <alignment vertical="center"/>
    </xf>
    <xf numFmtId="210" fontId="4" fillId="0" borderId="3">
      <alignment vertical="center"/>
    </xf>
    <xf numFmtId="210" fontId="96" fillId="0" borderId="3">
      <alignment vertical="center"/>
    </xf>
    <xf numFmtId="210" fontId="96" fillId="0" borderId="3">
      <alignment vertical="center"/>
    </xf>
    <xf numFmtId="210" fontId="4" fillId="0" borderId="3">
      <alignment vertical="center"/>
    </xf>
    <xf numFmtId="210" fontId="96" fillId="0" borderId="3">
      <alignment vertical="center"/>
    </xf>
    <xf numFmtId="210" fontId="96" fillId="0" borderId="3">
      <alignment vertical="center"/>
    </xf>
    <xf numFmtId="210" fontId="4" fillId="0" borderId="3">
      <alignment vertical="center"/>
    </xf>
    <xf numFmtId="210" fontId="96" fillId="0" borderId="3">
      <alignment vertical="center"/>
    </xf>
    <xf numFmtId="210" fontId="96" fillId="0" borderId="3">
      <alignment vertical="center"/>
    </xf>
    <xf numFmtId="210" fontId="4" fillId="0" borderId="3">
      <alignment vertical="center"/>
    </xf>
    <xf numFmtId="210" fontId="96" fillId="0" borderId="3">
      <alignment vertical="center"/>
    </xf>
    <xf numFmtId="210" fontId="96" fillId="0" borderId="3">
      <alignment vertical="center"/>
    </xf>
    <xf numFmtId="210" fontId="4" fillId="0" borderId="3">
      <alignment vertical="center"/>
    </xf>
    <xf numFmtId="210" fontId="96" fillId="0" borderId="3">
      <alignment vertical="center"/>
    </xf>
    <xf numFmtId="210" fontId="96" fillId="0" borderId="3">
      <alignment vertical="center"/>
    </xf>
    <xf numFmtId="210" fontId="4" fillId="0" borderId="3">
      <alignment vertical="center"/>
    </xf>
    <xf numFmtId="210" fontId="96" fillId="0" borderId="3">
      <alignment vertical="center"/>
    </xf>
    <xf numFmtId="210" fontId="96" fillId="0" borderId="3">
      <alignment vertical="center"/>
    </xf>
    <xf numFmtId="210" fontId="4" fillId="0" borderId="3">
      <alignment vertical="center"/>
    </xf>
    <xf numFmtId="210" fontId="96" fillId="0" borderId="3">
      <alignment vertical="center"/>
    </xf>
    <xf numFmtId="210" fontId="96" fillId="0" borderId="3">
      <alignment vertical="center"/>
    </xf>
    <xf numFmtId="210" fontId="4" fillId="0" borderId="3">
      <alignment vertical="center"/>
    </xf>
    <xf numFmtId="210" fontId="96" fillId="0" borderId="3">
      <alignment vertical="center"/>
    </xf>
    <xf numFmtId="210" fontId="96" fillId="0" borderId="3">
      <alignment vertical="center"/>
    </xf>
    <xf numFmtId="210" fontId="4" fillId="0" borderId="3">
      <alignment vertical="center"/>
    </xf>
    <xf numFmtId="210" fontId="96" fillId="0" borderId="3">
      <alignment vertical="center"/>
    </xf>
    <xf numFmtId="210" fontId="96" fillId="0" borderId="3">
      <alignment vertical="center"/>
    </xf>
    <xf numFmtId="210" fontId="4" fillId="0" borderId="3">
      <alignment vertical="center"/>
    </xf>
    <xf numFmtId="210" fontId="96" fillId="0" borderId="3">
      <alignment vertical="center"/>
    </xf>
    <xf numFmtId="210" fontId="96" fillId="0" borderId="3">
      <alignment vertical="center"/>
    </xf>
    <xf numFmtId="210" fontId="4" fillId="0" borderId="3">
      <alignment vertical="center"/>
    </xf>
    <xf numFmtId="210" fontId="96" fillId="0" borderId="3">
      <alignment vertical="center"/>
    </xf>
    <xf numFmtId="210" fontId="96" fillId="0" borderId="3">
      <alignment vertical="center"/>
    </xf>
    <xf numFmtId="210" fontId="4" fillId="0" borderId="3">
      <alignment vertical="center"/>
    </xf>
    <xf numFmtId="210" fontId="96" fillId="0" borderId="3">
      <alignment vertical="center"/>
    </xf>
    <xf numFmtId="210" fontId="96" fillId="0" borderId="3">
      <alignment vertical="center"/>
    </xf>
    <xf numFmtId="210" fontId="4" fillId="0" borderId="3">
      <alignment vertical="center"/>
    </xf>
    <xf numFmtId="210" fontId="96" fillId="0" borderId="3">
      <alignment vertical="center"/>
    </xf>
    <xf numFmtId="210" fontId="96" fillId="0" borderId="3">
      <alignment vertical="center"/>
    </xf>
    <xf numFmtId="210" fontId="4" fillId="0" borderId="3">
      <alignment vertical="center"/>
    </xf>
    <xf numFmtId="210" fontId="96" fillId="0" borderId="3">
      <alignment vertical="center"/>
    </xf>
    <xf numFmtId="210" fontId="96" fillId="0" borderId="3">
      <alignment vertical="center"/>
    </xf>
    <xf numFmtId="210" fontId="4" fillId="0" borderId="3">
      <alignment vertical="center"/>
    </xf>
    <xf numFmtId="210" fontId="96" fillId="0" borderId="3">
      <alignment vertical="center"/>
    </xf>
    <xf numFmtId="210" fontId="96" fillId="0" borderId="3">
      <alignment vertical="center"/>
    </xf>
    <xf numFmtId="210" fontId="4" fillId="0" borderId="3">
      <alignment vertical="center"/>
    </xf>
    <xf numFmtId="210" fontId="96" fillId="0" borderId="3">
      <alignment vertical="center"/>
    </xf>
    <xf numFmtId="210" fontId="96" fillId="0" borderId="3">
      <alignment vertical="center"/>
    </xf>
    <xf numFmtId="210" fontId="4" fillId="0" borderId="3">
      <alignment vertical="center"/>
    </xf>
    <xf numFmtId="210" fontId="96" fillId="0" borderId="3">
      <alignment vertical="center"/>
    </xf>
    <xf numFmtId="210" fontId="96" fillId="0" borderId="3">
      <alignment vertical="center"/>
    </xf>
    <xf numFmtId="210" fontId="4" fillId="0" borderId="3">
      <alignment vertical="center"/>
    </xf>
    <xf numFmtId="210" fontId="96" fillId="0" borderId="3">
      <alignment vertical="center"/>
    </xf>
    <xf numFmtId="210" fontId="96" fillId="0" borderId="3">
      <alignment vertical="center"/>
    </xf>
    <xf numFmtId="210" fontId="4" fillId="0" borderId="3">
      <alignment vertical="center"/>
    </xf>
    <xf numFmtId="210" fontId="96" fillId="0" borderId="3">
      <alignment vertical="center"/>
    </xf>
    <xf numFmtId="210" fontId="96" fillId="0" borderId="3">
      <alignment vertical="center"/>
    </xf>
    <xf numFmtId="210" fontId="4" fillId="0" borderId="3">
      <alignment vertical="center"/>
    </xf>
    <xf numFmtId="210" fontId="96" fillId="0" borderId="3">
      <alignment vertical="center"/>
    </xf>
    <xf numFmtId="210" fontId="154" fillId="0" borderId="3">
      <alignment vertical="center"/>
    </xf>
    <xf numFmtId="210" fontId="32" fillId="0" borderId="3">
      <alignment vertical="center"/>
    </xf>
    <xf numFmtId="210" fontId="154" fillId="0" borderId="3">
      <alignment vertical="center"/>
    </xf>
    <xf numFmtId="210" fontId="154" fillId="0" borderId="3">
      <alignment vertical="center"/>
    </xf>
    <xf numFmtId="210" fontId="32" fillId="0" borderId="3">
      <alignment vertical="center"/>
    </xf>
    <xf numFmtId="210" fontId="154" fillId="0" borderId="3">
      <alignment vertical="center"/>
    </xf>
    <xf numFmtId="210" fontId="154" fillId="0" borderId="3">
      <alignment vertical="center"/>
    </xf>
    <xf numFmtId="210" fontId="32" fillId="0" borderId="3">
      <alignment vertical="center"/>
    </xf>
    <xf numFmtId="210" fontId="154" fillId="0" borderId="3">
      <alignment vertical="center"/>
    </xf>
    <xf numFmtId="210" fontId="96" fillId="0" borderId="3">
      <alignment vertical="center"/>
    </xf>
    <xf numFmtId="210" fontId="4" fillId="0" borderId="3">
      <alignment vertical="center"/>
    </xf>
    <xf numFmtId="210" fontId="96" fillId="0" borderId="3">
      <alignment vertical="center"/>
    </xf>
    <xf numFmtId="210" fontId="147" fillId="0" borderId="3">
      <alignment vertical="center"/>
    </xf>
    <xf numFmtId="210" fontId="6" fillId="0" borderId="3">
      <alignment vertical="center"/>
    </xf>
    <xf numFmtId="210" fontId="147" fillId="0" borderId="3">
      <alignment vertical="center"/>
    </xf>
    <xf numFmtId="210" fontId="147" fillId="0" borderId="3">
      <alignment vertical="center"/>
    </xf>
    <xf numFmtId="210" fontId="96" fillId="0" borderId="3">
      <alignment vertical="center"/>
    </xf>
    <xf numFmtId="210" fontId="4" fillId="0" borderId="3">
      <alignment vertical="center"/>
    </xf>
    <xf numFmtId="210" fontId="96" fillId="0" borderId="3">
      <alignment vertical="center"/>
    </xf>
    <xf numFmtId="210" fontId="96" fillId="0" borderId="3">
      <alignment vertical="center"/>
    </xf>
    <xf numFmtId="210" fontId="4" fillId="0" borderId="3">
      <alignment vertical="center"/>
    </xf>
    <xf numFmtId="210" fontId="96" fillId="0" borderId="3">
      <alignment vertical="center"/>
    </xf>
    <xf numFmtId="210" fontId="96" fillId="0" borderId="3">
      <alignment vertical="center"/>
    </xf>
    <xf numFmtId="210" fontId="4" fillId="0" borderId="3">
      <alignment vertical="center"/>
    </xf>
    <xf numFmtId="210" fontId="96" fillId="0" borderId="3">
      <alignment vertical="center"/>
    </xf>
    <xf numFmtId="210" fontId="96" fillId="0" borderId="3">
      <alignment vertical="center"/>
    </xf>
    <xf numFmtId="210" fontId="4" fillId="0" borderId="3">
      <alignment vertical="center"/>
    </xf>
    <xf numFmtId="210" fontId="96" fillId="0" borderId="3">
      <alignment vertical="center"/>
    </xf>
    <xf numFmtId="210" fontId="96" fillId="0" borderId="3">
      <alignment vertical="center"/>
    </xf>
    <xf numFmtId="210" fontId="4" fillId="0" borderId="3">
      <alignment vertical="center"/>
    </xf>
    <xf numFmtId="210" fontId="96" fillId="0" borderId="3">
      <alignment vertical="center"/>
    </xf>
    <xf numFmtId="210" fontId="96" fillId="0" borderId="3">
      <alignment vertical="center"/>
    </xf>
    <xf numFmtId="210" fontId="4" fillId="0" borderId="3">
      <alignment vertical="center"/>
    </xf>
    <xf numFmtId="210" fontId="96" fillId="0" borderId="3">
      <alignment vertical="center"/>
    </xf>
    <xf numFmtId="210" fontId="96" fillId="0" borderId="3">
      <alignment vertical="center"/>
    </xf>
    <xf numFmtId="210" fontId="4" fillId="0" borderId="3">
      <alignment vertical="center"/>
    </xf>
    <xf numFmtId="210" fontId="96" fillId="0" borderId="3">
      <alignment vertical="center"/>
    </xf>
    <xf numFmtId="210" fontId="96" fillId="0" borderId="3">
      <alignment vertical="center"/>
    </xf>
    <xf numFmtId="210" fontId="4" fillId="0" borderId="3">
      <alignment vertical="center"/>
    </xf>
    <xf numFmtId="210" fontId="96" fillId="0" borderId="3">
      <alignment vertical="center"/>
    </xf>
    <xf numFmtId="210" fontId="96" fillId="0" borderId="3">
      <alignment vertical="center"/>
    </xf>
    <xf numFmtId="210" fontId="4" fillId="0" borderId="3">
      <alignment vertical="center"/>
    </xf>
    <xf numFmtId="210" fontId="96" fillId="0" borderId="3">
      <alignment vertical="center"/>
    </xf>
    <xf numFmtId="210" fontId="96" fillId="0" borderId="3">
      <alignment vertical="center"/>
    </xf>
    <xf numFmtId="210" fontId="4" fillId="0" borderId="3">
      <alignment vertical="center"/>
    </xf>
    <xf numFmtId="210" fontId="96" fillId="0" borderId="3">
      <alignment vertical="center"/>
    </xf>
    <xf numFmtId="210" fontId="96" fillId="0" borderId="3">
      <alignment vertical="center"/>
    </xf>
    <xf numFmtId="210" fontId="4" fillId="0" borderId="3">
      <alignment vertical="center"/>
    </xf>
    <xf numFmtId="210" fontId="96" fillId="0" borderId="3">
      <alignment vertical="center"/>
    </xf>
    <xf numFmtId="210" fontId="96" fillId="0" borderId="3">
      <alignment vertical="center"/>
    </xf>
    <xf numFmtId="210" fontId="4" fillId="0" borderId="3">
      <alignment vertical="center"/>
    </xf>
    <xf numFmtId="210" fontId="96" fillId="0" borderId="3">
      <alignment vertical="center"/>
    </xf>
    <xf numFmtId="210" fontId="96" fillId="0" borderId="3">
      <alignment vertical="center"/>
    </xf>
    <xf numFmtId="210" fontId="4" fillId="0" borderId="3">
      <alignment vertical="center"/>
    </xf>
    <xf numFmtId="210" fontId="96" fillId="0" borderId="3">
      <alignment vertical="center"/>
    </xf>
    <xf numFmtId="210" fontId="96" fillId="0" borderId="3">
      <alignment vertical="center"/>
    </xf>
    <xf numFmtId="210" fontId="4" fillId="0" borderId="3">
      <alignment vertical="center"/>
    </xf>
    <xf numFmtId="210" fontId="96" fillId="0" borderId="3">
      <alignment vertical="center"/>
    </xf>
    <xf numFmtId="210" fontId="96" fillId="0" borderId="3">
      <alignment vertical="center"/>
    </xf>
    <xf numFmtId="210" fontId="4" fillId="0" borderId="3">
      <alignment vertical="center"/>
    </xf>
    <xf numFmtId="210" fontId="96" fillId="0" borderId="3">
      <alignment vertical="center"/>
    </xf>
    <xf numFmtId="210" fontId="96" fillId="0" borderId="3">
      <alignment vertical="center"/>
    </xf>
    <xf numFmtId="210" fontId="4" fillId="0" borderId="3">
      <alignment vertical="center"/>
    </xf>
    <xf numFmtId="210" fontId="96" fillId="0" borderId="3">
      <alignment vertical="center"/>
    </xf>
    <xf numFmtId="210" fontId="96" fillId="0" borderId="3">
      <alignment vertical="center"/>
    </xf>
    <xf numFmtId="210" fontId="4" fillId="0" borderId="3">
      <alignment vertical="center"/>
    </xf>
    <xf numFmtId="210" fontId="96" fillId="0" borderId="3">
      <alignment vertical="center"/>
    </xf>
    <xf numFmtId="210" fontId="96" fillId="0" borderId="3">
      <alignment vertical="center"/>
    </xf>
    <xf numFmtId="210" fontId="4" fillId="0" borderId="3">
      <alignment vertical="center"/>
    </xf>
    <xf numFmtId="210" fontId="96" fillId="0" borderId="3">
      <alignment vertical="center"/>
    </xf>
    <xf numFmtId="210" fontId="96" fillId="0" borderId="3">
      <alignment vertical="center"/>
    </xf>
    <xf numFmtId="210" fontId="4" fillId="0" borderId="3">
      <alignment vertical="center"/>
    </xf>
    <xf numFmtId="210" fontId="96" fillId="0" borderId="3">
      <alignment vertical="center"/>
    </xf>
    <xf numFmtId="210" fontId="96" fillId="0" borderId="3">
      <alignment vertical="center"/>
    </xf>
    <xf numFmtId="210" fontId="4" fillId="0" borderId="3">
      <alignment vertical="center"/>
    </xf>
    <xf numFmtId="210" fontId="96" fillId="0" borderId="3">
      <alignment vertical="center"/>
    </xf>
    <xf numFmtId="210" fontId="96" fillId="0" borderId="3">
      <alignment vertical="center"/>
    </xf>
    <xf numFmtId="210" fontId="4" fillId="0" borderId="3">
      <alignment vertical="center"/>
    </xf>
    <xf numFmtId="210" fontId="96" fillId="0" borderId="3">
      <alignment vertical="center"/>
    </xf>
    <xf numFmtId="0" fontId="142" fillId="0" borderId="23"/>
    <xf numFmtId="0" fontId="150" fillId="0" borderId="3">
      <alignment horizontal="left" vertical="center" indent="1"/>
    </xf>
    <xf numFmtId="0" fontId="28" fillId="0" borderId="3">
      <alignment horizontal="left" vertical="center" indent="1"/>
    </xf>
    <xf numFmtId="0" fontId="150" fillId="0" borderId="3">
      <alignment horizontal="left" vertical="center" indent="1"/>
    </xf>
    <xf numFmtId="3" fontId="157" fillId="0" borderId="63">
      <alignment horizontal="right" vertical="center"/>
    </xf>
    <xf numFmtId="3" fontId="157" fillId="0" borderId="63">
      <alignment horizontal="right" vertical="center"/>
    </xf>
    <xf numFmtId="3" fontId="157" fillId="0" borderId="63">
      <alignment horizontal="right" vertical="center"/>
    </xf>
    <xf numFmtId="0" fontId="145" fillId="0" borderId="0"/>
    <xf numFmtId="265" fontId="156" fillId="0" borderId="0">
      <alignment vertical="center"/>
    </xf>
    <xf numFmtId="263" fontId="96" fillId="0" borderId="0">
      <alignment vertical="center"/>
    </xf>
    <xf numFmtId="263" fontId="96" fillId="0" borderId="0">
      <alignment vertical="center"/>
    </xf>
    <xf numFmtId="263" fontId="96" fillId="0" borderId="0">
      <alignment vertical="center"/>
    </xf>
    <xf numFmtId="263" fontId="96" fillId="0" borderId="0">
      <alignment vertical="center"/>
    </xf>
    <xf numFmtId="263" fontId="96" fillId="0" borderId="0">
      <alignment vertical="center"/>
    </xf>
    <xf numFmtId="263" fontId="96" fillId="0" borderId="0">
      <alignment vertical="center"/>
    </xf>
    <xf numFmtId="263" fontId="96" fillId="0" borderId="0">
      <alignment vertical="center"/>
    </xf>
    <xf numFmtId="263" fontId="96" fillId="0" borderId="0">
      <alignment vertical="center"/>
    </xf>
    <xf numFmtId="263" fontId="96" fillId="0" borderId="0">
      <alignment vertical="center"/>
    </xf>
    <xf numFmtId="308" fontId="96" fillId="0" borderId="0">
      <alignment vertical="center"/>
    </xf>
    <xf numFmtId="308" fontId="96" fillId="0" borderId="0">
      <alignment vertical="center"/>
    </xf>
    <xf numFmtId="308" fontId="96" fillId="0" borderId="0">
      <alignment vertical="center"/>
    </xf>
    <xf numFmtId="308" fontId="96" fillId="0" borderId="0">
      <alignment vertical="center"/>
    </xf>
    <xf numFmtId="308" fontId="96" fillId="0" borderId="0">
      <alignment vertical="center"/>
    </xf>
    <xf numFmtId="308" fontId="96" fillId="0" borderId="0">
      <alignment vertical="center"/>
    </xf>
    <xf numFmtId="308" fontId="96" fillId="0" borderId="0">
      <alignment vertical="center"/>
    </xf>
    <xf numFmtId="308" fontId="96" fillId="0" borderId="0">
      <alignment vertical="center"/>
    </xf>
    <xf numFmtId="308" fontId="96" fillId="0" borderId="0">
      <alignment vertical="center"/>
    </xf>
    <xf numFmtId="308" fontId="96" fillId="0" borderId="0">
      <alignment vertical="center"/>
    </xf>
    <xf numFmtId="308" fontId="96" fillId="0" borderId="0">
      <alignment vertical="center"/>
    </xf>
    <xf numFmtId="308" fontId="96" fillId="0" borderId="0">
      <alignment vertical="center"/>
    </xf>
    <xf numFmtId="308" fontId="96" fillId="0" borderId="0">
      <alignment vertical="center"/>
    </xf>
    <xf numFmtId="308" fontId="96" fillId="0" borderId="0">
      <alignment vertical="center"/>
    </xf>
    <xf numFmtId="308" fontId="96" fillId="0" borderId="0">
      <alignment vertical="center"/>
    </xf>
    <xf numFmtId="308" fontId="96" fillId="0" borderId="0">
      <alignment vertical="center"/>
    </xf>
    <xf numFmtId="308" fontId="96" fillId="0" borderId="0">
      <alignment vertical="center"/>
    </xf>
    <xf numFmtId="308" fontId="96" fillId="0" borderId="0">
      <alignment vertical="center"/>
    </xf>
    <xf numFmtId="308" fontId="96" fillId="0" borderId="0">
      <alignment vertical="center"/>
    </xf>
    <xf numFmtId="308" fontId="96" fillId="0" borderId="0">
      <alignment vertical="center"/>
    </xf>
    <xf numFmtId="308" fontId="96" fillId="0" borderId="0">
      <alignment vertical="center"/>
    </xf>
    <xf numFmtId="3" fontId="157" fillId="0" borderId="63">
      <alignment horizontal="right" vertical="center"/>
    </xf>
    <xf numFmtId="0" fontId="149" fillId="0" borderId="0">
      <alignment horizontal="center"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3" fontId="157" fillId="0" borderId="63">
      <alignment horizontal="right" vertical="center"/>
    </xf>
    <xf numFmtId="0" fontId="145" fillId="0" borderId="0"/>
    <xf numFmtId="41" fontId="144" fillId="0" borderId="0">
      <alignment horizontal="center" vertical="center"/>
    </xf>
    <xf numFmtId="180" fontId="148" fillId="0" borderId="0">
      <alignment horizontal="center" vertical="center"/>
    </xf>
    <xf numFmtId="0" fontId="149" fillId="0" borderId="0">
      <alignment horizontal="center" vertical="center"/>
    </xf>
    <xf numFmtId="0" fontId="96" fillId="0" borderId="0"/>
    <xf numFmtId="0" fontId="96" fillId="0" borderId="0"/>
    <xf numFmtId="0" fontId="96" fillId="0" borderId="0"/>
    <xf numFmtId="0" fontId="299" fillId="0" borderId="0">
      <alignment horizontal="centerContinuous"/>
    </xf>
    <xf numFmtId="0" fontId="148" fillId="0" borderId="0">
      <alignment horizontal="centerContinuous"/>
    </xf>
    <xf numFmtId="203" fontId="300" fillId="0" borderId="0">
      <protection locked="0"/>
    </xf>
    <xf numFmtId="0" fontId="144" fillId="0" borderId="0"/>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 fontId="157" fillId="0" borderId="63">
      <alignment horizontal="right" vertical="center"/>
    </xf>
    <xf numFmtId="237" fontId="164" fillId="0" borderId="0"/>
    <xf numFmtId="40" fontId="142" fillId="0" borderId="0"/>
    <xf numFmtId="237" fontId="151" fillId="0" borderId="0"/>
    <xf numFmtId="309" fontId="9" fillId="0" borderId="0" applyFont="0" applyFill="0" applyBorder="0" applyAlignment="0" applyProtection="0"/>
    <xf numFmtId="210" fontId="147" fillId="0" borderId="0"/>
    <xf numFmtId="0" fontId="161" fillId="0" borderId="0"/>
    <xf numFmtId="0" fontId="147" fillId="0" borderId="0"/>
    <xf numFmtId="0" fontId="4" fillId="0" borderId="0" applyFont="0" applyFill="0" applyBorder="0" applyAlignment="0" applyProtection="0"/>
    <xf numFmtId="0" fontId="4" fillId="0" borderId="0" applyFont="0" applyFill="0" applyBorder="0" applyAlignment="0" applyProtection="0"/>
    <xf numFmtId="0" fontId="58" fillId="0" borderId="0" applyFont="0" applyFill="0" applyBorder="0" applyAlignment="0" applyProtection="0"/>
    <xf numFmtId="0" fontId="301" fillId="0" borderId="0" applyFont="0" applyFill="0" applyBorder="0" applyAlignment="0" applyProtection="0"/>
    <xf numFmtId="0" fontId="301" fillId="0" borderId="0" applyFont="0" applyFill="0" applyBorder="0" applyAlignment="0" applyProtection="0"/>
    <xf numFmtId="0" fontId="6" fillId="0" borderId="0" applyFont="0" applyFill="0" applyBorder="0" applyAlignment="0" applyProtection="0"/>
    <xf numFmtId="0" fontId="301" fillId="0" borderId="0" applyFont="0" applyFill="0" applyBorder="0" applyAlignment="0" applyProtection="0"/>
    <xf numFmtId="41" fontId="302" fillId="0" borderId="0" applyFont="0" applyFill="0" applyBorder="0" applyAlignment="0" applyProtection="0"/>
    <xf numFmtId="0" fontId="301" fillId="0" borderId="0" applyFont="0" applyFill="0" applyBorder="0" applyAlignment="0" applyProtection="0"/>
    <xf numFmtId="0" fontId="303" fillId="0" borderId="0" applyFont="0" applyFill="0" applyBorder="0" applyAlignment="0" applyProtection="0"/>
    <xf numFmtId="0" fontId="301" fillId="0" borderId="0" applyFont="0" applyFill="0" applyBorder="0" applyAlignment="0" applyProtection="0"/>
    <xf numFmtId="0" fontId="304" fillId="0" borderId="0" applyFont="0" applyFill="0" applyBorder="0" applyAlignment="0" applyProtection="0"/>
    <xf numFmtId="0" fontId="6" fillId="0" borderId="0" applyFont="0" applyFill="0" applyBorder="0" applyAlignment="0" applyProtection="0"/>
    <xf numFmtId="0" fontId="301" fillId="0" borderId="0" applyFont="0" applyFill="0" applyBorder="0" applyAlignment="0" applyProtection="0"/>
    <xf numFmtId="43" fontId="302" fillId="0" borderId="0" applyFont="0" applyFill="0" applyBorder="0" applyAlignment="0" applyProtection="0"/>
    <xf numFmtId="0" fontId="301" fillId="0" borderId="0" applyFont="0" applyFill="0" applyBorder="0" applyAlignment="0" applyProtection="0"/>
    <xf numFmtId="203" fontId="20" fillId="0" borderId="0">
      <protection locked="0"/>
    </xf>
    <xf numFmtId="203" fontId="20" fillId="0" borderId="0">
      <protection locked="0"/>
    </xf>
    <xf numFmtId="203" fontId="20" fillId="0" borderId="0">
      <protection locked="0"/>
    </xf>
    <xf numFmtId="0" fontId="96" fillId="0" borderId="0">
      <protection locked="0"/>
    </xf>
    <xf numFmtId="0" fontId="96" fillId="0" borderId="0">
      <protection locked="0"/>
    </xf>
    <xf numFmtId="0" fontId="96" fillId="0" borderId="0">
      <protection locked="0"/>
    </xf>
    <xf numFmtId="0" fontId="96" fillId="0" borderId="0">
      <protection locked="0"/>
    </xf>
    <xf numFmtId="0" fontId="96" fillId="0" borderId="0">
      <protection locked="0"/>
    </xf>
    <xf numFmtId="203" fontId="300" fillId="0" borderId="0">
      <protection locked="0"/>
    </xf>
    <xf numFmtId="0" fontId="60" fillId="0" borderId="0" applyFont="0" applyFill="0" applyBorder="0" applyAlignment="0" applyProtection="0"/>
    <xf numFmtId="0" fontId="163" fillId="0" borderId="0"/>
    <xf numFmtId="42" fontId="305" fillId="0" borderId="0" applyFont="0" applyFill="0" applyBorder="0" applyAlignment="0" applyProtection="0"/>
    <xf numFmtId="0" fontId="59" fillId="0" borderId="0" applyFont="0" applyFill="0" applyBorder="0" applyAlignment="0" applyProtection="0"/>
    <xf numFmtId="0" fontId="59" fillId="0" borderId="0" applyFont="0" applyFill="0" applyBorder="0" applyAlignment="0" applyProtection="0"/>
    <xf numFmtId="0" fontId="4" fillId="0" borderId="0" applyNumberFormat="0" applyFont="0" applyFill="0" applyBorder="0" applyAlignment="0" applyProtection="0"/>
    <xf numFmtId="0" fontId="4" fillId="0" borderId="0" applyNumberFormat="0" applyFont="0" applyFill="0" applyBorder="0" applyAlignment="0" applyProtection="0"/>
    <xf numFmtId="0" fontId="4" fillId="0" borderId="0" applyNumberFormat="0" applyFont="0" applyFill="0" applyBorder="0" applyAlignment="0" applyProtection="0"/>
    <xf numFmtId="0" fontId="60" fillId="0" borderId="0" applyFont="0" applyFill="0" applyBorder="0" applyAlignment="0" applyProtection="0"/>
    <xf numFmtId="215" fontId="306" fillId="0" borderId="0" applyFont="0" applyFill="0" applyBorder="0" applyAlignment="0" applyProtection="0"/>
    <xf numFmtId="0" fontId="60" fillId="0" borderId="0" applyFont="0" applyFill="0" applyBorder="0" applyAlignment="0" applyProtection="0"/>
    <xf numFmtId="0" fontId="163" fillId="0" borderId="0"/>
    <xf numFmtId="44" fontId="305" fillId="0" borderId="0" applyFont="0" applyFill="0" applyBorder="0" applyAlignment="0" applyProtection="0"/>
    <xf numFmtId="0" fontId="59" fillId="0" borderId="0" applyFont="0" applyFill="0" applyBorder="0" applyAlignment="0" applyProtection="0"/>
    <xf numFmtId="0" fontId="59" fillId="0" borderId="0" applyFont="0" applyFill="0" applyBorder="0" applyAlignment="0" applyProtection="0"/>
    <xf numFmtId="0" fontId="4" fillId="0" borderId="0" applyNumberFormat="0" applyFont="0" applyFill="0" applyBorder="0" applyAlignment="0" applyProtection="0"/>
    <xf numFmtId="0" fontId="4" fillId="0" borderId="0" applyNumberFormat="0" applyFont="0" applyFill="0" applyBorder="0" applyAlignment="0" applyProtection="0"/>
    <xf numFmtId="0" fontId="4" fillId="0" borderId="0" applyNumberFormat="0" applyFont="0" applyFill="0" applyBorder="0" applyAlignment="0" applyProtection="0"/>
    <xf numFmtId="0" fontId="60" fillId="0" borderId="0" applyFont="0" applyFill="0" applyBorder="0" applyAlignment="0" applyProtection="0"/>
    <xf numFmtId="0" fontId="301" fillId="0" borderId="0" applyFont="0" applyFill="0" applyBorder="0" applyAlignment="0" applyProtection="0"/>
    <xf numFmtId="0" fontId="301" fillId="0" borderId="0" applyFont="0" applyFill="0" applyBorder="0" applyAlignment="0" applyProtection="0"/>
    <xf numFmtId="203" fontId="20" fillId="0" borderId="0">
      <protection locked="0"/>
    </xf>
    <xf numFmtId="0" fontId="303" fillId="0" borderId="0" applyFont="0" applyFill="0" applyBorder="0" applyAlignment="0" applyProtection="0"/>
    <xf numFmtId="203" fontId="20" fillId="0" borderId="0">
      <protection locked="0"/>
    </xf>
    <xf numFmtId="0" fontId="303"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0" fontId="59" fillId="0" borderId="0"/>
    <xf numFmtId="0" fontId="59" fillId="0" borderId="0"/>
    <xf numFmtId="203" fontId="300" fillId="0" borderId="0">
      <protection locked="0"/>
    </xf>
    <xf numFmtId="203" fontId="300" fillId="0" borderId="0">
      <protection locked="0"/>
    </xf>
    <xf numFmtId="0" fontId="60" fillId="0" borderId="0" applyFont="0" applyFill="0" applyBorder="0" applyAlignment="0" applyProtection="0"/>
    <xf numFmtId="0" fontId="163" fillId="0" borderId="0"/>
    <xf numFmtId="0" fontId="60" fillId="0" borderId="0" applyFont="0" applyFill="0" applyBorder="0" applyAlignment="0" applyProtection="0"/>
    <xf numFmtId="0" fontId="59" fillId="0" borderId="0" applyFont="0" applyFill="0" applyBorder="0" applyAlignment="0" applyProtection="0"/>
    <xf numFmtId="41" fontId="305" fillId="0" borderId="0" applyFont="0" applyFill="0" applyBorder="0" applyAlignment="0" applyProtection="0"/>
    <xf numFmtId="0" fontId="59" fillId="0" borderId="0" applyFont="0" applyFill="0" applyBorder="0" applyAlignment="0" applyProtection="0"/>
    <xf numFmtId="0" fontId="59" fillId="0" borderId="0" applyFont="0" applyFill="0" applyBorder="0" applyAlignment="0" applyProtection="0"/>
    <xf numFmtId="0" fontId="4" fillId="0" borderId="0" applyNumberFormat="0" applyFont="0" applyFill="0" applyBorder="0" applyAlignment="0" applyProtection="0"/>
    <xf numFmtId="0" fontId="4" fillId="0" borderId="0" applyNumberFormat="0" applyFont="0" applyFill="0" applyBorder="0" applyAlignment="0" applyProtection="0"/>
    <xf numFmtId="0" fontId="4" fillId="0" borderId="0" applyNumberFormat="0" applyFont="0" applyFill="0" applyBorder="0" applyAlignment="0" applyProtection="0"/>
    <xf numFmtId="0" fontId="60" fillId="0" borderId="0" applyFont="0" applyFill="0" applyBorder="0" applyAlignment="0" applyProtection="0"/>
    <xf numFmtId="237" fontId="306" fillId="0" borderId="0" applyFont="0" applyFill="0" applyBorder="0" applyAlignment="0" applyProtection="0"/>
    <xf numFmtId="0" fontId="60" fillId="0" borderId="0" applyFont="0" applyFill="0" applyBorder="0" applyAlignment="0" applyProtection="0"/>
    <xf numFmtId="0" fontId="163" fillId="0" borderId="0"/>
    <xf numFmtId="0" fontId="60" fillId="0" borderId="0" applyFont="0" applyFill="0" applyBorder="0" applyAlignment="0" applyProtection="0"/>
    <xf numFmtId="0" fontId="59" fillId="0" borderId="0" applyFont="0" applyFill="0" applyBorder="0" applyAlignment="0" applyProtection="0"/>
    <xf numFmtId="43" fontId="305" fillId="0" borderId="0" applyFont="0" applyFill="0" applyBorder="0" applyAlignment="0" applyProtection="0"/>
    <xf numFmtId="0" fontId="307" fillId="0" borderId="0" applyFont="0" applyFill="0" applyBorder="0" applyAlignment="0" applyProtection="0"/>
    <xf numFmtId="0" fontId="6" fillId="0" borderId="0" applyFont="0" applyFill="0" applyBorder="0" applyAlignment="0" applyProtection="0"/>
    <xf numFmtId="0" fontId="59" fillId="0" borderId="0" applyFont="0" applyFill="0" applyBorder="0" applyAlignment="0" applyProtection="0"/>
    <xf numFmtId="0" fontId="4" fillId="0" borderId="0" applyNumberFormat="0" applyFont="0" applyFill="0" applyBorder="0" applyAlignment="0" applyProtection="0"/>
    <xf numFmtId="0" fontId="4" fillId="0" borderId="0" applyNumberFormat="0" applyFont="0" applyFill="0" applyBorder="0" applyAlignment="0" applyProtection="0"/>
    <xf numFmtId="0" fontId="4" fillId="0" borderId="0" applyNumberFormat="0" applyFont="0" applyFill="0" applyBorder="0" applyAlignment="0" applyProtection="0"/>
    <xf numFmtId="0" fontId="60" fillId="0" borderId="0" applyFont="0" applyFill="0" applyBorder="0" applyAlignment="0" applyProtection="0"/>
    <xf numFmtId="0" fontId="308" fillId="0" borderId="0"/>
    <xf numFmtId="0" fontId="147" fillId="25" borderId="0"/>
    <xf numFmtId="49" fontId="309" fillId="23" borderId="0">
      <alignment horizontal="right"/>
    </xf>
    <xf numFmtId="237" fontId="147" fillId="0" borderId="0"/>
    <xf numFmtId="310" fontId="6" fillId="0" borderId="0" applyFont="0" applyFill="0" applyBorder="0" applyAlignment="0" applyProtection="0"/>
    <xf numFmtId="237" fontId="147" fillId="0" borderId="0"/>
    <xf numFmtId="203" fontId="20" fillId="0" borderId="0">
      <protection locked="0"/>
    </xf>
    <xf numFmtId="0" fontId="310" fillId="0" borderId="0"/>
    <xf numFmtId="0" fontId="4" fillId="0" borderId="0"/>
    <xf numFmtId="0" fontId="311" fillId="0" borderId="0"/>
    <xf numFmtId="0" fontId="58" fillId="0" borderId="0"/>
    <xf numFmtId="0" fontId="63" fillId="0" borderId="0"/>
    <xf numFmtId="0" fontId="58" fillId="0" borderId="0"/>
    <xf numFmtId="0" fontId="301" fillId="0" borderId="0"/>
    <xf numFmtId="0" fontId="4" fillId="0" borderId="0"/>
    <xf numFmtId="0" fontId="312" fillId="0" borderId="0"/>
    <xf numFmtId="0" fontId="303" fillId="0" borderId="0"/>
    <xf numFmtId="0" fontId="301" fillId="0" borderId="0"/>
    <xf numFmtId="0" fontId="58" fillId="0" borderId="0"/>
    <xf numFmtId="0" fontId="313" fillId="0" borderId="0"/>
    <xf numFmtId="0" fontId="4" fillId="0" borderId="0"/>
    <xf numFmtId="203" fontId="300" fillId="0" borderId="0">
      <protection locked="0"/>
    </xf>
    <xf numFmtId="0" fontId="148" fillId="0" borderId="0"/>
    <xf numFmtId="0" fontId="63" fillId="0" borderId="0"/>
    <xf numFmtId="0" fontId="63" fillId="0" borderId="0"/>
    <xf numFmtId="0" fontId="148" fillId="0" borderId="0"/>
    <xf numFmtId="0" fontId="314" fillId="0" borderId="0"/>
    <xf numFmtId="0" fontId="60" fillId="0" borderId="0"/>
    <xf numFmtId="0" fontId="59" fillId="0" borderId="0"/>
    <xf numFmtId="0" fontId="60" fillId="0" borderId="0"/>
    <xf numFmtId="49" fontId="59" fillId="0" borderId="0" applyBorder="0"/>
    <xf numFmtId="0" fontId="315" fillId="0" borderId="0"/>
    <xf numFmtId="0" fontId="59" fillId="0" borderId="0"/>
    <xf numFmtId="0" fontId="60" fillId="0" borderId="0"/>
    <xf numFmtId="0" fontId="4" fillId="0" borderId="0" applyNumberFormat="0" applyFont="0" applyFill="0" applyBorder="0" applyAlignment="0" applyProtection="0"/>
    <xf numFmtId="0" fontId="4" fillId="0" borderId="0" applyNumberFormat="0" applyFont="0" applyFill="0" applyBorder="0" applyAlignment="0" applyProtection="0"/>
    <xf numFmtId="0" fontId="4" fillId="0" borderId="0" applyNumberFormat="0" applyFont="0" applyFill="0" applyBorder="0" applyAlignment="0" applyProtection="0"/>
    <xf numFmtId="0" fontId="4" fillId="0" borderId="0" applyNumberFormat="0" applyFont="0" applyFill="0" applyBorder="0" applyAlignment="0" applyProtection="0"/>
    <xf numFmtId="0" fontId="59" fillId="0" borderId="0"/>
    <xf numFmtId="0" fontId="60" fillId="0" borderId="0"/>
    <xf numFmtId="0" fontId="59" fillId="0" borderId="0"/>
    <xf numFmtId="0" fontId="60" fillId="0" borderId="0"/>
    <xf numFmtId="0" fontId="316" fillId="0" borderId="0"/>
    <xf numFmtId="0" fontId="4" fillId="0" borderId="0" applyNumberFormat="0" applyFont="0" applyFill="0" applyBorder="0" applyAlignment="0" applyProtection="0"/>
    <xf numFmtId="0" fontId="4" fillId="0" borderId="0" applyNumberFormat="0" applyFont="0" applyFill="0" applyBorder="0" applyAlignment="0" applyProtection="0"/>
    <xf numFmtId="0" fontId="4" fillId="0" borderId="0" applyNumberFormat="0" applyFont="0" applyFill="0" applyBorder="0" applyAlignment="0" applyProtection="0"/>
    <xf numFmtId="0" fontId="4" fillId="0" borderId="0" applyNumberFormat="0" applyFont="0" applyFill="0" applyBorder="0" applyAlignment="0" applyProtection="0"/>
    <xf numFmtId="0" fontId="4" fillId="0" borderId="0" applyNumberFormat="0" applyFont="0" applyFill="0" applyBorder="0" applyAlignment="0" applyProtection="0"/>
    <xf numFmtId="0" fontId="4" fillId="0" borderId="0" applyNumberFormat="0" applyFont="0" applyFill="0" applyBorder="0" applyAlignment="0" applyProtection="0"/>
    <xf numFmtId="0" fontId="4" fillId="0" borderId="0" applyFill="0" applyBorder="0" applyAlignment="0"/>
    <xf numFmtId="311" fontId="29" fillId="0" borderId="0" applyFill="0" applyBorder="0" applyAlignment="0"/>
    <xf numFmtId="312" fontId="29" fillId="0" borderId="0" applyFill="0" applyBorder="0" applyAlignment="0"/>
    <xf numFmtId="313" fontId="29" fillId="0" borderId="0" applyFill="0" applyBorder="0" applyAlignment="0"/>
    <xf numFmtId="314" fontId="29" fillId="0" borderId="0" applyFill="0" applyBorder="0" applyAlignment="0"/>
    <xf numFmtId="315" fontId="4" fillId="0" borderId="0" applyFill="0" applyBorder="0" applyAlignment="0"/>
    <xf numFmtId="316" fontId="29" fillId="0" borderId="0" applyFill="0" applyBorder="0" applyAlignment="0"/>
    <xf numFmtId="311" fontId="29" fillId="0" borderId="0" applyFill="0" applyBorder="0" applyAlignment="0"/>
    <xf numFmtId="203" fontId="20" fillId="0" borderId="0">
      <protection locked="0"/>
    </xf>
    <xf numFmtId="0" fontId="309" fillId="60" borderId="3">
      <alignment horizontal="center"/>
    </xf>
    <xf numFmtId="0" fontId="317" fillId="61" borderId="154">
      <alignment horizontal="left" wrapText="1"/>
    </xf>
    <xf numFmtId="315" fontId="4" fillId="0" borderId="0" applyFont="0" applyFill="0" applyBorder="0" applyAlignment="0" applyProtection="0"/>
    <xf numFmtId="4" fontId="153" fillId="0" borderId="0">
      <protection locked="0"/>
    </xf>
    <xf numFmtId="0" fontId="150" fillId="0" borderId="0">
      <protection locked="0"/>
    </xf>
    <xf numFmtId="0" fontId="150" fillId="0" borderId="0">
      <protection locked="0"/>
    </xf>
    <xf numFmtId="0" fontId="150" fillId="0" borderId="0">
      <protection locked="0"/>
    </xf>
    <xf numFmtId="0" fontId="150" fillId="0" borderId="0">
      <protection locked="0"/>
    </xf>
    <xf numFmtId="4" fontId="5" fillId="0" borderId="0">
      <protection locked="0"/>
    </xf>
    <xf numFmtId="4" fontId="5" fillId="0" borderId="0">
      <protection locked="0"/>
    </xf>
    <xf numFmtId="317" fontId="96" fillId="0" borderId="0"/>
    <xf numFmtId="317" fontId="96" fillId="0" borderId="0"/>
    <xf numFmtId="0" fontId="164" fillId="23" borderId="0"/>
    <xf numFmtId="0" fontId="318" fillId="23" borderId="0"/>
    <xf numFmtId="0" fontId="319" fillId="23" borderId="0"/>
    <xf numFmtId="0" fontId="320" fillId="23" borderId="0"/>
    <xf numFmtId="0" fontId="96" fillId="0" borderId="0">
      <alignment horizontal="left"/>
    </xf>
    <xf numFmtId="0" fontId="96" fillId="0" borderId="0">
      <alignment horizontal="left"/>
    </xf>
    <xf numFmtId="0" fontId="321" fillId="60" borderId="155">
      <alignment horizontal="centerContinuous" vertical="center"/>
    </xf>
    <xf numFmtId="292" fontId="174" fillId="23" borderId="35"/>
    <xf numFmtId="0" fontId="144" fillId="0" borderId="0"/>
    <xf numFmtId="0" fontId="144" fillId="0" borderId="0"/>
    <xf numFmtId="311" fontId="29" fillId="0" borderId="0" applyFont="0" applyFill="0" applyBorder="0" applyAlignment="0" applyProtection="0"/>
    <xf numFmtId="318" fontId="96" fillId="0" borderId="0">
      <protection locked="0"/>
    </xf>
    <xf numFmtId="318" fontId="96" fillId="0" borderId="0">
      <protection locked="0"/>
    </xf>
    <xf numFmtId="318" fontId="96" fillId="0" borderId="0">
      <protection locked="0"/>
    </xf>
    <xf numFmtId="318" fontId="96" fillId="0" borderId="0">
      <protection locked="0"/>
    </xf>
    <xf numFmtId="318" fontId="96" fillId="0" borderId="0">
      <protection locked="0"/>
    </xf>
    <xf numFmtId="318" fontId="96" fillId="0" borderId="0">
      <protection locked="0"/>
    </xf>
    <xf numFmtId="318" fontId="96" fillId="0" borderId="0">
      <protection locked="0"/>
    </xf>
    <xf numFmtId="318" fontId="96" fillId="0" borderId="0">
      <protection locked="0"/>
    </xf>
    <xf numFmtId="246" fontId="5" fillId="0" borderId="0">
      <protection locked="0"/>
    </xf>
    <xf numFmtId="246" fontId="5" fillId="0" borderId="0">
      <protection locked="0"/>
    </xf>
    <xf numFmtId="318" fontId="96" fillId="0" borderId="0">
      <protection locked="0"/>
    </xf>
    <xf numFmtId="318" fontId="96" fillId="0" borderId="0">
      <protection locked="0"/>
    </xf>
    <xf numFmtId="318" fontId="96" fillId="0" borderId="0">
      <protection locked="0"/>
    </xf>
    <xf numFmtId="318" fontId="96" fillId="0" borderId="0">
      <protection locked="0"/>
    </xf>
    <xf numFmtId="318" fontId="96" fillId="0" borderId="0">
      <protection locked="0"/>
    </xf>
    <xf numFmtId="318" fontId="96" fillId="0" borderId="0">
      <protection locked="0"/>
    </xf>
    <xf numFmtId="318" fontId="96" fillId="0" borderId="0">
      <protection locked="0"/>
    </xf>
    <xf numFmtId="318" fontId="96" fillId="0" borderId="0">
      <protection locked="0"/>
    </xf>
    <xf numFmtId="318" fontId="96" fillId="0" borderId="0">
      <protection locked="0"/>
    </xf>
    <xf numFmtId="318" fontId="96" fillId="0" borderId="0">
      <protection locked="0"/>
    </xf>
    <xf numFmtId="318" fontId="96" fillId="0" borderId="0">
      <protection locked="0"/>
    </xf>
    <xf numFmtId="318" fontId="96" fillId="0" borderId="0">
      <protection locked="0"/>
    </xf>
    <xf numFmtId="0" fontId="9" fillId="0" borderId="0">
      <protection locked="0"/>
    </xf>
    <xf numFmtId="318" fontId="96" fillId="0" borderId="0">
      <protection locked="0"/>
    </xf>
    <xf numFmtId="0" fontId="9" fillId="0" borderId="0">
      <protection locked="0"/>
    </xf>
    <xf numFmtId="318" fontId="96" fillId="0" borderId="0">
      <protection locked="0"/>
    </xf>
    <xf numFmtId="0" fontId="9" fillId="0" borderId="0">
      <protection locked="0"/>
    </xf>
    <xf numFmtId="318" fontId="96" fillId="0" borderId="0">
      <protection locked="0"/>
    </xf>
    <xf numFmtId="318" fontId="96" fillId="0" borderId="0">
      <protection locked="0"/>
    </xf>
    <xf numFmtId="318" fontId="96" fillId="0" borderId="0">
      <protection locked="0"/>
    </xf>
    <xf numFmtId="318" fontId="96" fillId="0" borderId="0">
      <protection locked="0"/>
    </xf>
    <xf numFmtId="318" fontId="96" fillId="0" borderId="0">
      <protection locked="0"/>
    </xf>
    <xf numFmtId="247" fontId="20" fillId="0" borderId="0">
      <protection locked="0"/>
    </xf>
    <xf numFmtId="0" fontId="9" fillId="0" borderId="0"/>
    <xf numFmtId="319" fontId="9" fillId="0" borderId="0" applyFont="0" applyFill="0" applyBorder="0" applyAlignment="0" applyProtection="0"/>
    <xf numFmtId="0" fontId="147" fillId="0" borderId="0"/>
    <xf numFmtId="14" fontId="268" fillId="0" borderId="0" applyFill="0" applyBorder="0" applyAlignment="0"/>
    <xf numFmtId="0" fontId="20" fillId="0" borderId="0">
      <protection locked="0"/>
    </xf>
    <xf numFmtId="0" fontId="142" fillId="0" borderId="0"/>
    <xf numFmtId="0" fontId="147" fillId="24" borderId="156"/>
    <xf numFmtId="320" fontId="147" fillId="24" borderId="157">
      <alignment horizontal="center"/>
    </xf>
    <xf numFmtId="0" fontId="96" fillId="0" borderId="0"/>
    <xf numFmtId="0" fontId="96" fillId="0" borderId="0"/>
    <xf numFmtId="210" fontId="147" fillId="0" borderId="0"/>
    <xf numFmtId="315" fontId="4" fillId="0" borderId="0" applyFill="0" applyBorder="0" applyAlignment="0"/>
    <xf numFmtId="311" fontId="29" fillId="0" borderId="0" applyFill="0" applyBorder="0" applyAlignment="0"/>
    <xf numFmtId="315" fontId="4" fillId="0" borderId="0" applyFill="0" applyBorder="0" applyAlignment="0"/>
    <xf numFmtId="316" fontId="29" fillId="0" borderId="0" applyFill="0" applyBorder="0" applyAlignment="0"/>
    <xf numFmtId="311" fontId="29" fillId="0" borderId="0" applyFill="0" applyBorder="0" applyAlignment="0"/>
    <xf numFmtId="0" fontId="96" fillId="0" borderId="0">
      <alignment horizontal="left"/>
    </xf>
    <xf numFmtId="0" fontId="96" fillId="0" borderId="0">
      <alignment horizontal="left"/>
    </xf>
    <xf numFmtId="321" fontId="96" fillId="0" borderId="0"/>
    <xf numFmtId="321" fontId="96" fillId="0" borderId="0"/>
    <xf numFmtId="0" fontId="174" fillId="23" borderId="0"/>
    <xf numFmtId="0" fontId="142" fillId="0" borderId="0"/>
    <xf numFmtId="0" fontId="179" fillId="0" borderId="11">
      <alignment horizontal="left" vertical="center"/>
    </xf>
    <xf numFmtId="0" fontId="179" fillId="0" borderId="11">
      <alignment horizontal="left" vertical="center"/>
    </xf>
    <xf numFmtId="0" fontId="76" fillId="0" borderId="11">
      <alignment horizontal="left" vertical="center"/>
    </xf>
    <xf numFmtId="0" fontId="76" fillId="0" borderId="11">
      <alignment horizontal="left" vertical="center"/>
    </xf>
    <xf numFmtId="0" fontId="179" fillId="0" borderId="11">
      <alignment horizontal="left" vertical="center"/>
    </xf>
    <xf numFmtId="0" fontId="179" fillId="0" borderId="11">
      <alignment horizontal="left" vertical="center"/>
    </xf>
    <xf numFmtId="0" fontId="179" fillId="0" borderId="11">
      <alignment horizontal="left" vertical="center"/>
    </xf>
    <xf numFmtId="0" fontId="179" fillId="0" borderId="11">
      <alignment horizontal="left" vertical="center"/>
    </xf>
    <xf numFmtId="0" fontId="76" fillId="0" borderId="11">
      <alignment horizontal="left" vertical="center"/>
    </xf>
    <xf numFmtId="0" fontId="76" fillId="0" borderId="11">
      <alignment horizontal="left" vertical="center"/>
    </xf>
    <xf numFmtId="0" fontId="322" fillId="61" borderId="26"/>
    <xf numFmtId="0" fontId="323" fillId="23" borderId="0"/>
    <xf numFmtId="12" fontId="147" fillId="25" borderId="158">
      <alignment horizontal="center"/>
    </xf>
    <xf numFmtId="0" fontId="324" fillId="0" borderId="0">
      <alignment vertical="top"/>
      <protection locked="0"/>
    </xf>
    <xf numFmtId="0" fontId="147" fillId="13" borderId="118">
      <protection locked="0"/>
    </xf>
    <xf numFmtId="10" fontId="10" fillId="3" borderId="3" applyNumberFormat="0" applyBorder="0" applyAlignment="0" applyProtection="0"/>
    <xf numFmtId="10" fontId="10" fillId="3" borderId="3" applyNumberFormat="0" applyBorder="0" applyAlignment="0" applyProtection="0"/>
    <xf numFmtId="10" fontId="10" fillId="3" borderId="3" applyNumberFormat="0" applyBorder="0" applyAlignment="0" applyProtection="0"/>
    <xf numFmtId="10" fontId="10" fillId="3" borderId="3" applyNumberFormat="0" applyBorder="0" applyAlignment="0" applyProtection="0"/>
    <xf numFmtId="10" fontId="10" fillId="3" borderId="3" applyNumberFormat="0" applyBorder="0" applyAlignment="0" applyProtection="0"/>
    <xf numFmtId="10" fontId="10" fillId="3" borderId="3" applyNumberFormat="0" applyBorder="0" applyAlignment="0" applyProtection="0"/>
    <xf numFmtId="10" fontId="10" fillId="3" borderId="3" applyNumberFormat="0" applyBorder="0" applyAlignment="0" applyProtection="0"/>
    <xf numFmtId="10" fontId="174" fillId="24" borderId="3"/>
    <xf numFmtId="10" fontId="10" fillId="3" borderId="3" applyNumberFormat="0" applyBorder="0" applyAlignment="0" applyProtection="0"/>
    <xf numFmtId="10" fontId="174" fillId="24" borderId="3"/>
    <xf numFmtId="10" fontId="10" fillId="46" borderId="3" applyNumberFormat="0" applyBorder="0" applyAlignment="0" applyProtection="0"/>
    <xf numFmtId="10" fontId="174" fillId="24" borderId="3"/>
    <xf numFmtId="10" fontId="174" fillId="24" borderId="3"/>
    <xf numFmtId="10" fontId="10" fillId="3" borderId="3" applyNumberFormat="0" applyBorder="0" applyAlignment="0" applyProtection="0"/>
    <xf numFmtId="10" fontId="174" fillId="24" borderId="3"/>
    <xf numFmtId="10" fontId="10" fillId="46" borderId="3" applyNumberFormat="0" applyBorder="0" applyAlignment="0" applyProtection="0"/>
    <xf numFmtId="10" fontId="10" fillId="3" borderId="3" applyNumberFormat="0" applyBorder="0" applyAlignment="0" applyProtection="0"/>
    <xf numFmtId="10" fontId="174" fillId="24" borderId="3"/>
    <xf numFmtId="10" fontId="10" fillId="3" borderId="3" applyNumberFormat="0" applyBorder="0" applyAlignment="0" applyProtection="0"/>
    <xf numFmtId="10" fontId="10" fillId="3" borderId="3" applyNumberFormat="0" applyBorder="0" applyAlignment="0" applyProtection="0"/>
    <xf numFmtId="10" fontId="10" fillId="3" borderId="3" applyNumberFormat="0" applyBorder="0" applyAlignment="0" applyProtection="0"/>
    <xf numFmtId="10" fontId="10" fillId="3" borderId="3" applyNumberFormat="0" applyBorder="0" applyAlignment="0" applyProtection="0"/>
    <xf numFmtId="10" fontId="10" fillId="3" borderId="3" applyNumberFormat="0" applyBorder="0" applyAlignment="0" applyProtection="0"/>
    <xf numFmtId="10" fontId="10" fillId="3" borderId="3" applyNumberFormat="0" applyBorder="0" applyAlignment="0" applyProtection="0"/>
    <xf numFmtId="320" fontId="147" fillId="13" borderId="159">
      <alignment horizontal="center"/>
      <protection locked="0"/>
    </xf>
    <xf numFmtId="12" fontId="147" fillId="13" borderId="159">
      <alignment horizontal="center"/>
      <protection locked="0"/>
    </xf>
    <xf numFmtId="0" fontId="176" fillId="13" borderId="160">
      <alignment horizontal="center" vertical="center"/>
      <protection locked="0"/>
    </xf>
    <xf numFmtId="292" fontId="174" fillId="24" borderId="0">
      <protection locked="0"/>
    </xf>
    <xf numFmtId="15" fontId="174" fillId="24" borderId="0">
      <protection locked="0"/>
    </xf>
    <xf numFmtId="49" fontId="174" fillId="24" borderId="0">
      <protection locked="0"/>
    </xf>
    <xf numFmtId="49" fontId="174" fillId="24" borderId="48"/>
    <xf numFmtId="0" fontId="164" fillId="24" borderId="159">
      <alignment horizontal="left"/>
    </xf>
    <xf numFmtId="0" fontId="164" fillId="13" borderId="0">
      <alignment horizontal="left"/>
    </xf>
    <xf numFmtId="295" fontId="141" fillId="0" borderId="3">
      <alignment vertical="center"/>
    </xf>
    <xf numFmtId="295" fontId="22" fillId="0" borderId="3">
      <alignment vertical="center"/>
    </xf>
    <xf numFmtId="295" fontId="141" fillId="0" borderId="3">
      <alignment vertical="center"/>
    </xf>
    <xf numFmtId="315" fontId="4" fillId="0" borderId="0" applyFill="0" applyBorder="0" applyAlignment="0"/>
    <xf numFmtId="311" fontId="29" fillId="0" borderId="0" applyFill="0" applyBorder="0" applyAlignment="0"/>
    <xf numFmtId="315" fontId="4" fillId="0" borderId="0" applyFill="0" applyBorder="0" applyAlignment="0"/>
    <xf numFmtId="316" fontId="29" fillId="0" borderId="0" applyFill="0" applyBorder="0" applyAlignment="0"/>
    <xf numFmtId="311" fontId="29" fillId="0" borderId="0" applyFill="0" applyBorder="0" applyAlignment="0"/>
    <xf numFmtId="296" fontId="141" fillId="0" borderId="3">
      <alignment horizontal="right" vertical="center"/>
    </xf>
    <xf numFmtId="296" fontId="22" fillId="0" borderId="3">
      <alignment horizontal="right" vertical="center"/>
    </xf>
    <xf numFmtId="296" fontId="141" fillId="0" borderId="3">
      <alignment horizontal="right" vertical="center"/>
    </xf>
    <xf numFmtId="297" fontId="141" fillId="0" borderId="3">
      <alignment vertical="center"/>
    </xf>
    <xf numFmtId="297" fontId="22" fillId="0" borderId="3">
      <alignment vertical="center"/>
    </xf>
    <xf numFmtId="297" fontId="141" fillId="0" borderId="3">
      <alignment vertical="center"/>
    </xf>
    <xf numFmtId="298" fontId="141" fillId="0" borderId="3">
      <alignment vertical="center"/>
    </xf>
    <xf numFmtId="298" fontId="22" fillId="0" borderId="3">
      <alignment vertical="center"/>
    </xf>
    <xf numFmtId="298" fontId="141" fillId="0" borderId="3">
      <alignment vertical="center"/>
    </xf>
    <xf numFmtId="322" fontId="96" fillId="0" borderId="0">
      <alignment horizontal="left"/>
    </xf>
    <xf numFmtId="180" fontId="212" fillId="0" borderId="0">
      <alignment horizontal="centerContinuous" vertical="center"/>
    </xf>
    <xf numFmtId="237" fontId="147" fillId="0" borderId="0"/>
    <xf numFmtId="0" fontId="325" fillId="0" borderId="0">
      <protection locked="0"/>
    </xf>
    <xf numFmtId="254" fontId="84" fillId="0" borderId="0"/>
    <xf numFmtId="0" fontId="147" fillId="0" borderId="0"/>
    <xf numFmtId="0" fontId="147" fillId="0" borderId="0"/>
    <xf numFmtId="40" fontId="142" fillId="0" borderId="0"/>
    <xf numFmtId="323" fontId="176" fillId="24" borderId="160">
      <alignment horizontal="center"/>
    </xf>
    <xf numFmtId="0" fontId="326" fillId="0" borderId="0">
      <alignment vertical="center"/>
    </xf>
    <xf numFmtId="0" fontId="147" fillId="23" borderId="159">
      <alignment horizontal="center"/>
      <protection locked="0"/>
    </xf>
    <xf numFmtId="314" fontId="29" fillId="0" borderId="0" applyFont="0" applyFill="0" applyBorder="0" applyAlignment="0" applyProtection="0"/>
    <xf numFmtId="324" fontId="29" fillId="0" borderId="0" applyFont="0" applyFill="0" applyBorder="0" applyAlignment="0" applyProtection="0"/>
    <xf numFmtId="325" fontId="96" fillId="0" borderId="0">
      <protection locked="0"/>
    </xf>
    <xf numFmtId="325" fontId="96" fillId="0" borderId="0">
      <protection locked="0"/>
    </xf>
    <xf numFmtId="325" fontId="96" fillId="0" borderId="0">
      <protection locked="0"/>
    </xf>
    <xf numFmtId="325" fontId="96" fillId="0" borderId="0">
      <protection locked="0"/>
    </xf>
    <xf numFmtId="325" fontId="96" fillId="0" borderId="0">
      <protection locked="0"/>
    </xf>
    <xf numFmtId="325" fontId="96" fillId="0" borderId="0">
      <protection locked="0"/>
    </xf>
    <xf numFmtId="325" fontId="96" fillId="0" borderId="0">
      <protection locked="0"/>
    </xf>
    <xf numFmtId="325" fontId="96" fillId="0" borderId="0">
      <protection locked="0"/>
    </xf>
    <xf numFmtId="255" fontId="5" fillId="0" borderId="0">
      <protection locked="0"/>
    </xf>
    <xf numFmtId="255" fontId="5" fillId="0" borderId="0">
      <protection locked="0"/>
    </xf>
    <xf numFmtId="325" fontId="96" fillId="0" borderId="0">
      <protection locked="0"/>
    </xf>
    <xf numFmtId="325" fontId="96" fillId="0" borderId="0">
      <protection locked="0"/>
    </xf>
    <xf numFmtId="325" fontId="96" fillId="0" borderId="0">
      <protection locked="0"/>
    </xf>
    <xf numFmtId="325" fontId="96" fillId="0" borderId="0">
      <protection locked="0"/>
    </xf>
    <xf numFmtId="325" fontId="96" fillId="0" borderId="0">
      <protection locked="0"/>
    </xf>
    <xf numFmtId="325" fontId="96" fillId="0" borderId="0">
      <protection locked="0"/>
    </xf>
    <xf numFmtId="325" fontId="96" fillId="0" borderId="0">
      <protection locked="0"/>
    </xf>
    <xf numFmtId="325" fontId="96" fillId="0" borderId="0">
      <protection locked="0"/>
    </xf>
    <xf numFmtId="325" fontId="96" fillId="0" borderId="0">
      <protection locked="0"/>
    </xf>
    <xf numFmtId="325" fontId="96" fillId="0" borderId="0">
      <protection locked="0"/>
    </xf>
    <xf numFmtId="325" fontId="96" fillId="0" borderId="0">
      <protection locked="0"/>
    </xf>
    <xf numFmtId="325" fontId="96" fillId="0" borderId="0">
      <protection locked="0"/>
    </xf>
    <xf numFmtId="0" fontId="9" fillId="0" borderId="0">
      <protection locked="0"/>
    </xf>
    <xf numFmtId="325" fontId="96" fillId="0" borderId="0">
      <protection locked="0"/>
    </xf>
    <xf numFmtId="0" fontId="9" fillId="0" borderId="0">
      <protection locked="0"/>
    </xf>
    <xf numFmtId="325" fontId="96" fillId="0" borderId="0">
      <protection locked="0"/>
    </xf>
    <xf numFmtId="0" fontId="9" fillId="0" borderId="0">
      <protection locked="0"/>
    </xf>
    <xf numFmtId="325" fontId="96" fillId="0" borderId="0">
      <protection locked="0"/>
    </xf>
    <xf numFmtId="325" fontId="96" fillId="0" borderId="0">
      <protection locked="0"/>
    </xf>
    <xf numFmtId="325" fontId="96" fillId="0" borderId="0">
      <protection locked="0"/>
    </xf>
    <xf numFmtId="325" fontId="96" fillId="0" borderId="0">
      <protection locked="0"/>
    </xf>
    <xf numFmtId="325" fontId="96" fillId="0" borderId="0">
      <protection locked="0"/>
    </xf>
    <xf numFmtId="326" fontId="29" fillId="0" borderId="0" applyFont="0" applyFill="0" applyBorder="0" applyAlignment="0" applyProtection="0"/>
    <xf numFmtId="315" fontId="4" fillId="0" borderId="0" applyFill="0" applyBorder="0" applyAlignment="0"/>
    <xf numFmtId="311" fontId="29" fillId="0" borderId="0" applyFill="0" applyBorder="0" applyAlignment="0"/>
    <xf numFmtId="315" fontId="4" fillId="0" borderId="0" applyFill="0" applyBorder="0" applyAlignment="0"/>
    <xf numFmtId="316" fontId="29" fillId="0" borderId="0" applyFill="0" applyBorder="0" applyAlignment="0"/>
    <xf numFmtId="311" fontId="29" fillId="0" borderId="0" applyFill="0" applyBorder="0" applyAlignment="0"/>
    <xf numFmtId="0" fontId="184" fillId="23" borderId="0"/>
    <xf numFmtId="237" fontId="164" fillId="0" borderId="0"/>
    <xf numFmtId="237" fontId="164" fillId="0" borderId="0"/>
    <xf numFmtId="0" fontId="151" fillId="0" borderId="0"/>
    <xf numFmtId="0" fontId="327" fillId="23" borderId="0"/>
    <xf numFmtId="323" fontId="147" fillId="0" borderId="0"/>
    <xf numFmtId="30" fontId="96" fillId="0" borderId="0">
      <alignment horizontal="left"/>
    </xf>
    <xf numFmtId="30" fontId="96" fillId="0" borderId="0">
      <alignment horizontal="left"/>
    </xf>
    <xf numFmtId="38" fontId="142" fillId="0" borderId="0"/>
    <xf numFmtId="49" fontId="328" fillId="23" borderId="0">
      <alignment horizontal="centerContinuous"/>
    </xf>
    <xf numFmtId="327" fontId="96" fillId="0" borderId="0"/>
    <xf numFmtId="237" fontId="147" fillId="0" borderId="0"/>
    <xf numFmtId="327" fontId="96" fillId="0" borderId="0"/>
    <xf numFmtId="327" fontId="96" fillId="0" borderId="0"/>
    <xf numFmtId="327" fontId="96" fillId="0" borderId="0"/>
    <xf numFmtId="327" fontId="96" fillId="0" borderId="0"/>
    <xf numFmtId="327" fontId="96" fillId="0" borderId="0"/>
    <xf numFmtId="327" fontId="96" fillId="0" borderId="0"/>
    <xf numFmtId="327" fontId="96" fillId="0" borderId="0"/>
    <xf numFmtId="327" fontId="96" fillId="0" borderId="0"/>
    <xf numFmtId="327" fontId="96" fillId="0" borderId="0"/>
    <xf numFmtId="327" fontId="96" fillId="0" borderId="0"/>
    <xf numFmtId="327" fontId="96" fillId="0" borderId="0"/>
    <xf numFmtId="327" fontId="96" fillId="0" borderId="0"/>
    <xf numFmtId="327" fontId="96" fillId="0" borderId="0"/>
    <xf numFmtId="327" fontId="96" fillId="0" borderId="0"/>
    <xf numFmtId="327" fontId="96" fillId="0" borderId="0"/>
    <xf numFmtId="327" fontId="96" fillId="0" borderId="0"/>
    <xf numFmtId="327" fontId="96" fillId="0" borderId="0"/>
    <xf numFmtId="327" fontId="96" fillId="0" borderId="0"/>
    <xf numFmtId="327" fontId="96" fillId="0" borderId="0"/>
    <xf numFmtId="327" fontId="96" fillId="0" borderId="0"/>
    <xf numFmtId="327" fontId="96" fillId="0" borderId="0"/>
    <xf numFmtId="327" fontId="96" fillId="0" borderId="0"/>
    <xf numFmtId="327" fontId="96" fillId="0" borderId="0"/>
    <xf numFmtId="327" fontId="96" fillId="0" borderId="0"/>
    <xf numFmtId="327" fontId="96" fillId="0" borderId="0"/>
    <xf numFmtId="327" fontId="96" fillId="0" borderId="0"/>
    <xf numFmtId="327" fontId="96" fillId="0" borderId="0"/>
    <xf numFmtId="327" fontId="96" fillId="0" borderId="0"/>
    <xf numFmtId="327" fontId="96" fillId="0" borderId="0"/>
    <xf numFmtId="327" fontId="96" fillId="0" borderId="0"/>
    <xf numFmtId="327" fontId="96" fillId="0" borderId="0"/>
    <xf numFmtId="327" fontId="96" fillId="0" borderId="0"/>
    <xf numFmtId="327" fontId="96" fillId="0" borderId="0"/>
    <xf numFmtId="327" fontId="96" fillId="0" borderId="0"/>
    <xf numFmtId="327" fontId="96" fillId="0" borderId="0"/>
    <xf numFmtId="327" fontId="96" fillId="0" borderId="0"/>
    <xf numFmtId="327" fontId="96" fillId="0" borderId="0"/>
    <xf numFmtId="328" fontId="216" fillId="0" borderId="47">
      <alignment horizontal="center" vertical="center"/>
    </xf>
    <xf numFmtId="0" fontId="329" fillId="23" borderId="0">
      <alignment horizontal="centerContinuous" vertical="center"/>
      <protection hidden="1"/>
    </xf>
    <xf numFmtId="0" fontId="147" fillId="23" borderId="159">
      <alignment horizontal="center"/>
    </xf>
    <xf numFmtId="40" fontId="96" fillId="0" borderId="0">
      <alignment horizontal="right"/>
    </xf>
    <xf numFmtId="40" fontId="96" fillId="0" borderId="0">
      <alignment horizontal="right"/>
    </xf>
    <xf numFmtId="0" fontId="330" fillId="0" borderId="0">
      <alignment vertical="center"/>
    </xf>
    <xf numFmtId="0" fontId="147" fillId="23" borderId="159">
      <alignment horizontal="center"/>
    </xf>
    <xf numFmtId="40" fontId="142" fillId="0" borderId="0"/>
    <xf numFmtId="329" fontId="96" fillId="0" borderId="0">
      <alignment horizontal="center"/>
    </xf>
    <xf numFmtId="49" fontId="268" fillId="0" borderId="0" applyFill="0" applyBorder="0" applyAlignment="0"/>
    <xf numFmtId="326" fontId="29" fillId="0" borderId="0" applyFill="0" applyBorder="0" applyAlignment="0"/>
    <xf numFmtId="330" fontId="29" fillId="0" borderId="0" applyFill="0" applyBorder="0" applyAlignment="0"/>
    <xf numFmtId="49" fontId="331" fillId="0" borderId="0">
      <alignment horizontal="centerContinuous" vertical="center"/>
    </xf>
    <xf numFmtId="251" fontId="18" fillId="0" borderId="15">
      <protection locked="0"/>
    </xf>
    <xf numFmtId="251" fontId="18" fillId="0" borderId="15">
      <protection locked="0"/>
    </xf>
    <xf numFmtId="251" fontId="18" fillId="0" borderId="15">
      <protection locked="0"/>
    </xf>
    <xf numFmtId="251" fontId="18" fillId="0" borderId="15">
      <protection locked="0"/>
    </xf>
    <xf numFmtId="251" fontId="18" fillId="0" borderId="15">
      <protection locked="0"/>
    </xf>
    <xf numFmtId="251" fontId="18" fillId="0" borderId="15">
      <protection locked="0"/>
    </xf>
    <xf numFmtId="251" fontId="18" fillId="0" borderId="15">
      <protection locked="0"/>
    </xf>
    <xf numFmtId="251" fontId="18" fillId="0" borderId="15">
      <protection locked="0"/>
    </xf>
    <xf numFmtId="251" fontId="18" fillId="0" borderId="15">
      <protection locked="0"/>
    </xf>
    <xf numFmtId="251" fontId="18" fillId="0" borderId="15">
      <protection locked="0"/>
    </xf>
    <xf numFmtId="251" fontId="18" fillId="0" borderId="15">
      <protection locked="0"/>
    </xf>
    <xf numFmtId="251" fontId="18" fillId="0" borderId="15">
      <protection locked="0"/>
    </xf>
    <xf numFmtId="251" fontId="18" fillId="0" borderId="15">
      <protection locked="0"/>
    </xf>
    <xf numFmtId="251" fontId="18" fillId="0" borderId="15">
      <protection locked="0"/>
    </xf>
    <xf numFmtId="251" fontId="18" fillId="0" borderId="15">
      <protection locked="0"/>
    </xf>
    <xf numFmtId="292" fontId="309" fillId="23" borderId="0"/>
    <xf numFmtId="49" fontId="332" fillId="23" borderId="0">
      <alignment horizontal="right"/>
    </xf>
    <xf numFmtId="217" fontId="96" fillId="0" borderId="0"/>
    <xf numFmtId="217" fontId="96" fillId="0" borderId="0"/>
    <xf numFmtId="217" fontId="96" fillId="0" borderId="0"/>
    <xf numFmtId="217" fontId="96" fillId="0" borderId="0"/>
    <xf numFmtId="217" fontId="96" fillId="0" borderId="0"/>
    <xf numFmtId="217" fontId="96" fillId="0" borderId="0"/>
    <xf numFmtId="0" fontId="167" fillId="0" borderId="0"/>
    <xf numFmtId="0" fontId="150" fillId="0" borderId="3">
      <alignment horizontal="left" vertical="center" indent="2"/>
    </xf>
    <xf numFmtId="0" fontId="28" fillId="0" borderId="3">
      <alignment horizontal="left" vertical="center" indent="2"/>
    </xf>
    <xf numFmtId="0" fontId="150" fillId="0" borderId="3">
      <alignment horizontal="left" vertical="center" indent="2"/>
    </xf>
    <xf numFmtId="331" fontId="198" fillId="0" borderId="3">
      <alignment horizontal="center" vertical="center"/>
    </xf>
    <xf numFmtId="331" fontId="198" fillId="0" borderId="3">
      <alignment horizontal="center" vertical="center"/>
    </xf>
    <xf numFmtId="331" fontId="198" fillId="0" borderId="3">
      <alignment horizontal="center" vertical="center"/>
    </xf>
    <xf numFmtId="331" fontId="198" fillId="0" borderId="3">
      <alignment horizontal="center" vertical="center"/>
    </xf>
    <xf numFmtId="0" fontId="236" fillId="51" borderId="126" applyNumberFormat="0" applyAlignment="0" applyProtection="0">
      <alignment vertical="center"/>
    </xf>
    <xf numFmtId="0" fontId="236" fillId="51" borderId="126" applyNumberFormat="0" applyAlignment="0" applyProtection="0">
      <alignment vertical="center"/>
    </xf>
    <xf numFmtId="0" fontId="236" fillId="51" borderId="126" applyNumberFormat="0" applyAlignment="0" applyProtection="0">
      <alignment vertical="center"/>
    </xf>
    <xf numFmtId="0" fontId="236" fillId="51" borderId="126" applyNumberFormat="0" applyAlignment="0" applyProtection="0">
      <alignment vertical="center"/>
    </xf>
    <xf numFmtId="0" fontId="236" fillId="51" borderId="126" applyNumberFormat="0" applyAlignment="0" applyProtection="0">
      <alignment vertical="center"/>
    </xf>
    <xf numFmtId="0" fontId="236" fillId="51" borderId="126" applyNumberFormat="0" applyAlignment="0" applyProtection="0">
      <alignment vertical="center"/>
    </xf>
    <xf numFmtId="0" fontId="236" fillId="51" borderId="126" applyNumberFormat="0" applyAlignment="0" applyProtection="0">
      <alignment vertical="center"/>
    </xf>
    <xf numFmtId="0" fontId="236" fillId="51" borderId="126" applyNumberFormat="0" applyAlignment="0" applyProtection="0">
      <alignment vertical="center"/>
    </xf>
    <xf numFmtId="0" fontId="236" fillId="51" borderId="126" applyNumberFormat="0" applyAlignment="0" applyProtection="0">
      <alignment vertical="center"/>
    </xf>
    <xf numFmtId="0" fontId="236" fillId="51" borderId="126" applyNumberFormat="0" applyAlignment="0" applyProtection="0">
      <alignment vertical="center"/>
    </xf>
    <xf numFmtId="0" fontId="236" fillId="51" borderId="126" applyNumberFormat="0" applyAlignment="0" applyProtection="0">
      <alignment vertical="center"/>
    </xf>
    <xf numFmtId="0" fontId="236" fillId="51" borderId="126" applyNumberFormat="0" applyAlignment="0" applyProtection="0">
      <alignment vertical="center"/>
    </xf>
    <xf numFmtId="0" fontId="158" fillId="0" borderId="0">
      <alignment vertical="center"/>
    </xf>
    <xf numFmtId="37" fontId="23" fillId="0" borderId="79">
      <alignment horizontal="center" vertical="center"/>
    </xf>
    <xf numFmtId="37" fontId="23" fillId="0" borderId="63" applyAlignment="0"/>
    <xf numFmtId="332" fontId="6" fillId="0" borderId="0" applyFont="0" applyFill="0" applyBorder="0" applyAlignment="0" applyProtection="0"/>
    <xf numFmtId="0" fontId="209" fillId="0" borderId="19">
      <alignment horizontal="center" vertical="center"/>
    </xf>
    <xf numFmtId="0" fontId="96" fillId="0" borderId="3">
      <alignment horizontal="right" vertical="center"/>
    </xf>
    <xf numFmtId="0" fontId="4" fillId="0" borderId="3">
      <alignment horizontal="right" vertical="center"/>
    </xf>
    <xf numFmtId="0" fontId="96" fillId="0" borderId="3">
      <alignment horizontal="right" vertical="center"/>
    </xf>
    <xf numFmtId="0" fontId="96" fillId="0" borderId="3">
      <alignment horizontal="right" vertical="center"/>
    </xf>
    <xf numFmtId="0" fontId="96" fillId="0" borderId="3">
      <alignment horizontal="right" vertical="center"/>
    </xf>
    <xf numFmtId="0" fontId="4" fillId="0" borderId="3">
      <alignment horizontal="right" vertical="center"/>
    </xf>
    <xf numFmtId="0" fontId="96" fillId="0" borderId="3">
      <alignment horizontal="right" vertical="center"/>
    </xf>
    <xf numFmtId="0" fontId="96" fillId="0" borderId="3">
      <alignment horizontal="right" vertical="center"/>
    </xf>
    <xf numFmtId="0" fontId="4" fillId="0" borderId="3">
      <alignment horizontal="right" vertical="center" shrinkToFit="1"/>
    </xf>
    <xf numFmtId="0" fontId="96" fillId="0" borderId="0"/>
    <xf numFmtId="0" fontId="96" fillId="0" borderId="0"/>
    <xf numFmtId="0" fontId="96" fillId="0" borderId="0"/>
    <xf numFmtId="0" fontId="96" fillId="0" borderId="0"/>
    <xf numFmtId="0" fontId="96" fillId="0" borderId="0"/>
    <xf numFmtId="0" fontId="96" fillId="0" borderId="0"/>
    <xf numFmtId="0" fontId="27" fillId="0" borderId="0">
      <alignment vertical="center"/>
    </xf>
    <xf numFmtId="0" fontId="333" fillId="0" borderId="0" applyNumberFormat="0" applyFont="0" applyAlignment="0">
      <alignment horizontal="centerContinuous"/>
    </xf>
    <xf numFmtId="0" fontId="308" fillId="0" borderId="27">
      <alignment vertical="center"/>
    </xf>
    <xf numFmtId="0" fontId="334" fillId="0" borderId="0">
      <alignment vertical="top"/>
      <protection locked="0"/>
    </xf>
    <xf numFmtId="0" fontId="6" fillId="0" borderId="0" applyFont="0" applyFill="0" applyBorder="0" applyAlignment="0" applyProtection="0"/>
    <xf numFmtId="0" fontId="6" fillId="0" borderId="0" applyFont="0" applyFill="0" applyBorder="0" applyAlignment="0" applyProtection="0"/>
    <xf numFmtId="333" fontId="335" fillId="0" borderId="74">
      <alignment horizontal="center" vertical="center"/>
    </xf>
    <xf numFmtId="0" fontId="308" fillId="13" borderId="3">
      <alignment horizontal="center" vertical="center"/>
    </xf>
    <xf numFmtId="0" fontId="4" fillId="52" borderId="127" applyNumberFormat="0" applyFont="0" applyAlignment="0" applyProtection="0">
      <alignment vertical="center"/>
    </xf>
    <xf numFmtId="0" fontId="4" fillId="52" borderId="127" applyNumberFormat="0" applyFont="0" applyAlignment="0" applyProtection="0">
      <alignment vertical="center"/>
    </xf>
    <xf numFmtId="0" fontId="4" fillId="52" borderId="127" applyNumberFormat="0" applyFont="0" applyAlignment="0" applyProtection="0">
      <alignment vertical="center"/>
    </xf>
    <xf numFmtId="0" fontId="4" fillId="52" borderId="127" applyNumberFormat="0" applyFont="0" applyAlignment="0" applyProtection="0">
      <alignment vertical="center"/>
    </xf>
    <xf numFmtId="0" fontId="4" fillId="52" borderId="127" applyNumberFormat="0" applyFont="0" applyAlignment="0" applyProtection="0">
      <alignment vertical="center"/>
    </xf>
    <xf numFmtId="0" fontId="4" fillId="52" borderId="127" applyNumberFormat="0" applyFont="0" applyAlignment="0" applyProtection="0">
      <alignment vertical="center"/>
    </xf>
    <xf numFmtId="0" fontId="4" fillId="52" borderId="127" applyNumberFormat="0" applyFont="0" applyAlignment="0" applyProtection="0">
      <alignment vertical="center"/>
    </xf>
    <xf numFmtId="0" fontId="4" fillId="52" borderId="127" applyNumberFormat="0" applyFont="0" applyAlignment="0" applyProtection="0">
      <alignment vertical="center"/>
    </xf>
    <xf numFmtId="0" fontId="4" fillId="52" borderId="127" applyNumberFormat="0" applyFont="0" applyAlignment="0" applyProtection="0">
      <alignment vertical="center"/>
    </xf>
    <xf numFmtId="0" fontId="4" fillId="52" borderId="127" applyNumberFormat="0" applyFont="0" applyAlignment="0" applyProtection="0">
      <alignment vertical="center"/>
    </xf>
    <xf numFmtId="0" fontId="4" fillId="52" borderId="127" applyNumberFormat="0" applyFont="0" applyAlignment="0" applyProtection="0">
      <alignment vertical="center"/>
    </xf>
    <xf numFmtId="0" fontId="4" fillId="52" borderId="127" applyNumberFormat="0" applyFont="0" applyAlignment="0" applyProtection="0">
      <alignment vertical="center"/>
    </xf>
    <xf numFmtId="0" fontId="6" fillId="0" borderId="0" applyFont="0" applyFill="0" applyBorder="0" applyAlignment="0" applyProtection="0"/>
    <xf numFmtId="0" fontId="6" fillId="0" borderId="0" applyFont="0" applyFill="0" applyBorder="0" applyAlignment="0" applyProtection="0"/>
    <xf numFmtId="41" fontId="40" fillId="0" borderId="3" applyNumberFormat="0" applyFont="0" applyFill="0" applyBorder="0" applyProtection="0">
      <alignment horizontal="distributed"/>
    </xf>
    <xf numFmtId="41" fontId="40" fillId="0" borderId="3" applyNumberFormat="0" applyFont="0" applyFill="0" applyBorder="0" applyProtection="0">
      <alignment horizontal="distributed"/>
    </xf>
    <xf numFmtId="41" fontId="40" fillId="0" borderId="3" applyNumberFormat="0" applyFont="0" applyFill="0" applyBorder="0" applyProtection="0">
      <alignment horizontal="distributed"/>
    </xf>
    <xf numFmtId="41" fontId="40" fillId="0" borderId="3" applyNumberFormat="0" applyFont="0" applyFill="0" applyBorder="0" applyProtection="0">
      <alignment horizontal="distributed"/>
    </xf>
    <xf numFmtId="41" fontId="40" fillId="0" borderId="3" applyNumberFormat="0" applyFont="0" applyFill="0" applyBorder="0" applyProtection="0">
      <alignment horizontal="distributed"/>
    </xf>
    <xf numFmtId="41" fontId="40" fillId="0" borderId="3" applyNumberFormat="0" applyFont="0" applyFill="0" applyBorder="0" applyProtection="0">
      <alignment horizontal="distributed"/>
    </xf>
    <xf numFmtId="41" fontId="40" fillId="0" borderId="3" applyNumberFormat="0" applyFont="0" applyFill="0" applyBorder="0" applyProtection="0">
      <alignment horizontal="distributed"/>
    </xf>
    <xf numFmtId="41" fontId="40" fillId="0" borderId="3" applyNumberFormat="0" applyFont="0" applyFill="0" applyBorder="0" applyProtection="0">
      <alignment horizontal="distributed"/>
    </xf>
    <xf numFmtId="41" fontId="40" fillId="0" borderId="3" applyNumberFormat="0" applyFont="0" applyFill="0" applyBorder="0" applyProtection="0">
      <alignment horizontal="distributed"/>
    </xf>
    <xf numFmtId="41" fontId="40" fillId="0" borderId="3" applyNumberFormat="0" applyFont="0" applyFill="0" applyBorder="0" applyProtection="0">
      <alignment horizontal="distributed"/>
    </xf>
    <xf numFmtId="41" fontId="40" fillId="0" borderId="3" applyNumberFormat="0" applyFont="0" applyFill="0" applyBorder="0" applyProtection="0">
      <alignment horizontal="distributed"/>
    </xf>
    <xf numFmtId="41" fontId="40" fillId="0" borderId="3" applyNumberFormat="0" applyFont="0" applyFill="0" applyBorder="0" applyProtection="0">
      <alignment horizontal="distributed"/>
    </xf>
    <xf numFmtId="41" fontId="40" fillId="0" borderId="3" applyNumberFormat="0" applyFont="0" applyFill="0" applyBorder="0" applyProtection="0">
      <alignment horizontal="distributed"/>
    </xf>
    <xf numFmtId="41" fontId="40" fillId="0" borderId="3" applyNumberFormat="0" applyFont="0" applyFill="0" applyBorder="0" applyProtection="0">
      <alignment horizontal="distributed"/>
    </xf>
    <xf numFmtId="41" fontId="40" fillId="0" borderId="3" applyNumberFormat="0" applyFont="0" applyFill="0" applyBorder="0" applyProtection="0">
      <alignment horizontal="distributed"/>
    </xf>
    <xf numFmtId="10" fontId="212" fillId="0" borderId="0">
      <alignment vertical="center"/>
    </xf>
    <xf numFmtId="9" fontId="96" fillId="0" borderId="0"/>
    <xf numFmtId="9" fontId="96" fillId="0" borderId="0"/>
    <xf numFmtId="9" fontId="96" fillId="0" borderId="0"/>
    <xf numFmtId="9" fontId="96" fillId="0" borderId="0"/>
    <xf numFmtId="9" fontId="96" fillId="0" borderId="0"/>
    <xf numFmtId="9" fontId="96" fillId="0" borderId="0"/>
    <xf numFmtId="9" fontId="96" fillId="0" borderId="0"/>
    <xf numFmtId="9" fontId="96" fillId="0" borderId="0"/>
    <xf numFmtId="9" fontId="96" fillId="0" borderId="0"/>
    <xf numFmtId="9" fontId="96" fillId="0" borderId="0"/>
    <xf numFmtId="9" fontId="96" fillId="0" borderId="0"/>
    <xf numFmtId="9" fontId="96" fillId="0" borderId="0"/>
    <xf numFmtId="9" fontId="96" fillId="0" borderId="0"/>
    <xf numFmtId="0" fontId="163" fillId="0" borderId="0"/>
    <xf numFmtId="334" fontId="9" fillId="0" borderId="25" applyBorder="0"/>
    <xf numFmtId="0" fontId="162" fillId="0" borderId="0">
      <alignment horizontal="centerContinuous" vertical="center"/>
    </xf>
    <xf numFmtId="3" fontId="158" fillId="0" borderId="3"/>
    <xf numFmtId="3" fontId="40" fillId="0" borderId="3"/>
    <xf numFmtId="3" fontId="158" fillId="0" borderId="3"/>
    <xf numFmtId="3" fontId="40" fillId="0" borderId="3"/>
    <xf numFmtId="0" fontId="158" fillId="0" borderId="3"/>
    <xf numFmtId="0" fontId="40" fillId="0" borderId="3"/>
    <xf numFmtId="0" fontId="158" fillId="0" borderId="3"/>
    <xf numFmtId="0" fontId="40" fillId="0" borderId="3"/>
    <xf numFmtId="3" fontId="158" fillId="0" borderId="20"/>
    <xf numFmtId="3" fontId="40" fillId="0" borderId="20"/>
    <xf numFmtId="3" fontId="158" fillId="0" borderId="20"/>
    <xf numFmtId="3" fontId="40" fillId="0" borderId="20"/>
    <xf numFmtId="3" fontId="158" fillId="0" borderId="21"/>
    <xf numFmtId="3" fontId="40" fillId="0" borderId="21"/>
    <xf numFmtId="3" fontId="158" fillId="0" borderId="21"/>
    <xf numFmtId="3" fontId="40" fillId="0" borderId="21"/>
    <xf numFmtId="0" fontId="205" fillId="0" borderId="3"/>
    <xf numFmtId="0" fontId="44" fillId="0" borderId="3"/>
    <xf numFmtId="0" fontId="205" fillId="0" borderId="3"/>
    <xf numFmtId="0" fontId="44" fillId="0" borderId="3"/>
    <xf numFmtId="221" fontId="198" fillId="0" borderId="57">
      <alignment vertical="center"/>
    </xf>
    <xf numFmtId="177" fontId="198" fillId="0" borderId="57">
      <alignment vertical="center"/>
    </xf>
    <xf numFmtId="0" fontId="336" fillId="0" borderId="3">
      <alignment horizontal="centerContinuous" vertical="center"/>
    </xf>
    <xf numFmtId="181" fontId="162" fillId="0" borderId="0">
      <alignment horizontal="centerContinuous" vertical="center"/>
    </xf>
    <xf numFmtId="180" fontId="162" fillId="0" borderId="0">
      <alignment vertical="center"/>
    </xf>
    <xf numFmtId="41" fontId="96" fillId="0" borderId="0"/>
    <xf numFmtId="41" fontId="96" fillId="0" borderId="0"/>
    <xf numFmtId="41" fontId="96" fillId="0" borderId="0"/>
    <xf numFmtId="0" fontId="140" fillId="0" borderId="0">
      <alignment vertical="center"/>
    </xf>
    <xf numFmtId="41" fontId="96" fillId="0" borderId="0"/>
    <xf numFmtId="41" fontId="96" fillId="0" borderId="0"/>
    <xf numFmtId="41" fontId="142" fillId="0" borderId="0">
      <alignment vertical="center"/>
    </xf>
    <xf numFmtId="41" fontId="96" fillId="0" borderId="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96" fillId="0" borderId="0"/>
    <xf numFmtId="0" fontId="147" fillId="0" borderId="0"/>
    <xf numFmtId="0" fontId="147" fillId="0" borderId="0"/>
    <xf numFmtId="40" fontId="142" fillId="0" borderId="0"/>
    <xf numFmtId="237" fontId="147" fillId="0" borderId="0"/>
    <xf numFmtId="40" fontId="142" fillId="0" borderId="0"/>
    <xf numFmtId="0" fontId="147" fillId="0" borderId="0"/>
    <xf numFmtId="40" fontId="142" fillId="0" borderId="0"/>
    <xf numFmtId="237" fontId="147" fillId="0" borderId="0"/>
    <xf numFmtId="237" fontId="147" fillId="0" borderId="0"/>
    <xf numFmtId="0" fontId="151" fillId="0" borderId="0"/>
    <xf numFmtId="0" fontId="142" fillId="0" borderId="0"/>
    <xf numFmtId="0" fontId="147" fillId="0" borderId="0"/>
    <xf numFmtId="40" fontId="142" fillId="0" borderId="0"/>
    <xf numFmtId="237" fontId="147" fillId="0" borderId="0"/>
    <xf numFmtId="0" fontId="337" fillId="0" borderId="0">
      <alignment vertical="top"/>
      <protection locked="0"/>
    </xf>
    <xf numFmtId="275" fontId="141" fillId="0" borderId="3">
      <alignment vertical="center"/>
    </xf>
    <xf numFmtId="275" fontId="22" fillId="0" borderId="3" applyBorder="0">
      <alignment vertical="center"/>
    </xf>
    <xf numFmtId="275" fontId="141" fillId="0" borderId="3">
      <alignment vertical="center"/>
    </xf>
    <xf numFmtId="0" fontId="242" fillId="0" borderId="130" applyNumberFormat="0" applyFill="0" applyAlignment="0" applyProtection="0">
      <alignment vertical="center"/>
    </xf>
    <xf numFmtId="0" fontId="242" fillId="0" borderId="130" applyNumberFormat="0" applyFill="0" applyAlignment="0" applyProtection="0">
      <alignment vertical="center"/>
    </xf>
    <xf numFmtId="0" fontId="242" fillId="0" borderId="130" applyNumberFormat="0" applyFill="0" applyAlignment="0" applyProtection="0">
      <alignment vertical="center"/>
    </xf>
    <xf numFmtId="0" fontId="242" fillId="0" borderId="130" applyNumberFormat="0" applyFill="0" applyAlignment="0" applyProtection="0">
      <alignment vertical="center"/>
    </xf>
    <xf numFmtId="0" fontId="242" fillId="0" borderId="130" applyNumberFormat="0" applyFill="0" applyAlignment="0" applyProtection="0">
      <alignment vertical="center"/>
    </xf>
    <xf numFmtId="0" fontId="242" fillId="0" borderId="130" applyNumberFormat="0" applyFill="0" applyAlignment="0" applyProtection="0">
      <alignment vertical="center"/>
    </xf>
    <xf numFmtId="0" fontId="242" fillId="0" borderId="130" applyNumberFormat="0" applyFill="0" applyAlignment="0" applyProtection="0">
      <alignment vertical="center"/>
    </xf>
    <xf numFmtId="0" fontId="242" fillId="0" borderId="130" applyNumberFormat="0" applyFill="0" applyAlignment="0" applyProtection="0">
      <alignment vertical="center"/>
    </xf>
    <xf numFmtId="0" fontId="242" fillId="0" borderId="130" applyNumberFormat="0" applyFill="0" applyAlignment="0" applyProtection="0">
      <alignment vertical="center"/>
    </xf>
    <xf numFmtId="0" fontId="242" fillId="0" borderId="130" applyNumberFormat="0" applyFill="0" applyAlignment="0" applyProtection="0">
      <alignment vertical="center"/>
    </xf>
    <xf numFmtId="0" fontId="242" fillId="0" borderId="130" applyNumberFormat="0" applyFill="0" applyAlignment="0" applyProtection="0">
      <alignment vertical="center"/>
    </xf>
    <xf numFmtId="0" fontId="242" fillId="0" borderId="130" applyNumberFormat="0" applyFill="0" applyAlignment="0" applyProtection="0">
      <alignment vertical="center"/>
    </xf>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3" fontId="96" fillId="0" borderId="0"/>
    <xf numFmtId="223" fontId="96" fillId="0" borderId="0"/>
    <xf numFmtId="223" fontId="96" fillId="0" borderId="0"/>
    <xf numFmtId="223" fontId="96" fillId="0" borderId="0"/>
    <xf numFmtId="223" fontId="96" fillId="0" borderId="0"/>
    <xf numFmtId="224" fontId="96" fillId="0" borderId="0"/>
    <xf numFmtId="224" fontId="96" fillId="0" borderId="0"/>
    <xf numFmtId="224" fontId="96" fillId="0" borderId="0"/>
    <xf numFmtId="224" fontId="96" fillId="0" borderId="0"/>
    <xf numFmtId="224"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4" fontId="96" fillId="0" borderId="0"/>
    <xf numFmtId="224" fontId="96" fillId="0" borderId="0"/>
    <xf numFmtId="224" fontId="96" fillId="0" borderId="0"/>
    <xf numFmtId="224" fontId="96" fillId="0" borderId="0"/>
    <xf numFmtId="224"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3" fontId="96" fillId="0" borderId="0"/>
    <xf numFmtId="223" fontId="96" fillId="0" borderId="0"/>
    <xf numFmtId="223" fontId="96" fillId="0" borderId="0"/>
    <xf numFmtId="223" fontId="96" fillId="0" borderId="0"/>
    <xf numFmtId="223"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3" fontId="96" fillId="0" borderId="0"/>
    <xf numFmtId="223" fontId="96" fillId="0" borderId="0"/>
    <xf numFmtId="223" fontId="96" fillId="0" borderId="0"/>
    <xf numFmtId="223" fontId="96" fillId="0" borderId="0"/>
    <xf numFmtId="223"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3" fontId="96" fillId="0" borderId="0"/>
    <xf numFmtId="223" fontId="96" fillId="0" borderId="0"/>
    <xf numFmtId="223" fontId="96" fillId="0" borderId="0"/>
    <xf numFmtId="223" fontId="96" fillId="0" borderId="0"/>
    <xf numFmtId="223"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3" fontId="96" fillId="0" borderId="0"/>
    <xf numFmtId="223" fontId="96" fillId="0" borderId="0"/>
    <xf numFmtId="223" fontId="96" fillId="0" borderId="0"/>
    <xf numFmtId="223" fontId="96" fillId="0" borderId="0"/>
    <xf numFmtId="223"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3" fontId="96" fillId="0" borderId="0"/>
    <xf numFmtId="223" fontId="96" fillId="0" borderId="0"/>
    <xf numFmtId="223" fontId="96" fillId="0" borderId="0"/>
    <xf numFmtId="223" fontId="96" fillId="0" borderId="0"/>
    <xf numFmtId="223"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4" fontId="96" fillId="0" borderId="0"/>
    <xf numFmtId="224" fontId="96" fillId="0" borderId="0"/>
    <xf numFmtId="224" fontId="96" fillId="0" borderId="0"/>
    <xf numFmtId="224" fontId="96" fillId="0" borderId="0"/>
    <xf numFmtId="224" fontId="96" fillId="0" borderId="0"/>
    <xf numFmtId="223" fontId="96" fillId="0" borderId="0"/>
    <xf numFmtId="223" fontId="96" fillId="0" borderId="0"/>
    <xf numFmtId="223" fontId="96" fillId="0" borderId="0"/>
    <xf numFmtId="223" fontId="96" fillId="0" borderId="0"/>
    <xf numFmtId="223" fontId="96" fillId="0" borderId="0"/>
    <xf numFmtId="224" fontId="96" fillId="0" borderId="0"/>
    <xf numFmtId="224" fontId="96" fillId="0" borderId="0"/>
    <xf numFmtId="224" fontId="96" fillId="0" borderId="0"/>
    <xf numFmtId="224" fontId="96" fillId="0" borderId="0"/>
    <xf numFmtId="224"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4" fontId="96" fillId="0" borderId="0"/>
    <xf numFmtId="224" fontId="96" fillId="0" borderId="0"/>
    <xf numFmtId="224" fontId="96" fillId="0" borderId="0"/>
    <xf numFmtId="224" fontId="96" fillId="0" borderId="0"/>
    <xf numFmtId="224"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4" fontId="96" fillId="0" borderId="0"/>
    <xf numFmtId="224" fontId="96" fillId="0" borderId="0"/>
    <xf numFmtId="224" fontId="96" fillId="0" borderId="0"/>
    <xf numFmtId="224" fontId="96" fillId="0" borderId="0"/>
    <xf numFmtId="224" fontId="96" fillId="0" borderId="0"/>
    <xf numFmtId="223" fontId="96" fillId="0" borderId="0"/>
    <xf numFmtId="223" fontId="96" fillId="0" borderId="0"/>
    <xf numFmtId="223" fontId="96" fillId="0" borderId="0"/>
    <xf numFmtId="223" fontId="96" fillId="0" borderId="0"/>
    <xf numFmtId="223"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4" fontId="96" fillId="0" borderId="0"/>
    <xf numFmtId="224" fontId="96" fillId="0" borderId="0"/>
    <xf numFmtId="224" fontId="96" fillId="0" borderId="0"/>
    <xf numFmtId="224" fontId="96" fillId="0" borderId="0"/>
    <xf numFmtId="224" fontId="96" fillId="0" borderId="0"/>
    <xf numFmtId="213" fontId="142" fillId="0" borderId="0"/>
    <xf numFmtId="335" fontId="96" fillId="0" borderId="0"/>
    <xf numFmtId="335" fontId="96" fillId="0" borderId="0"/>
    <xf numFmtId="335" fontId="96" fillId="0" borderId="0"/>
    <xf numFmtId="335" fontId="96" fillId="0" borderId="0"/>
    <xf numFmtId="335" fontId="96" fillId="0" borderId="0"/>
    <xf numFmtId="335"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3" fontId="96" fillId="0" borderId="0"/>
    <xf numFmtId="223" fontId="96" fillId="0" borderId="0"/>
    <xf numFmtId="223" fontId="96" fillId="0" borderId="0"/>
    <xf numFmtId="223" fontId="96" fillId="0" borderId="0"/>
    <xf numFmtId="223"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78" fontId="96" fillId="0" borderId="0"/>
    <xf numFmtId="278" fontId="96" fillId="0" borderId="0"/>
    <xf numFmtId="278" fontId="96" fillId="0" borderId="0"/>
    <xf numFmtId="278" fontId="96" fillId="0" borderId="0"/>
    <xf numFmtId="278" fontId="96" fillId="0" borderId="0"/>
    <xf numFmtId="278" fontId="96" fillId="0" borderId="0"/>
    <xf numFmtId="213" fontId="142" fillId="0" borderId="0"/>
    <xf numFmtId="224" fontId="96" fillId="0" borderId="0"/>
    <xf numFmtId="224" fontId="96" fillId="0" borderId="0"/>
    <xf numFmtId="224" fontId="96" fillId="0" borderId="0"/>
    <xf numFmtId="224" fontId="96" fillId="0" borderId="0"/>
    <xf numFmtId="224" fontId="96" fillId="0" borderId="0"/>
    <xf numFmtId="278" fontId="96" fillId="0" borderId="0"/>
    <xf numFmtId="278" fontId="96" fillId="0" borderId="0"/>
    <xf numFmtId="278" fontId="96" fillId="0" borderId="0"/>
    <xf numFmtId="278" fontId="96" fillId="0" borderId="0"/>
    <xf numFmtId="278" fontId="96" fillId="0" borderId="0"/>
    <xf numFmtId="278" fontId="96" fillId="0" borderId="0"/>
    <xf numFmtId="224" fontId="96" fillId="0" borderId="0"/>
    <xf numFmtId="224" fontId="96" fillId="0" borderId="0"/>
    <xf numFmtId="224" fontId="96" fillId="0" borderId="0"/>
    <xf numFmtId="224" fontId="96" fillId="0" borderId="0"/>
    <xf numFmtId="224" fontId="96" fillId="0" borderId="0"/>
    <xf numFmtId="223" fontId="96" fillId="0" borderId="0"/>
    <xf numFmtId="223" fontId="96" fillId="0" borderId="0"/>
    <xf numFmtId="223" fontId="96" fillId="0" borderId="0"/>
    <xf numFmtId="223" fontId="96" fillId="0" borderId="0"/>
    <xf numFmtId="223" fontId="96" fillId="0" borderId="0"/>
    <xf numFmtId="224" fontId="96" fillId="0" borderId="0"/>
    <xf numFmtId="224" fontId="96" fillId="0" borderId="0"/>
    <xf numFmtId="224" fontId="96" fillId="0" borderId="0"/>
    <xf numFmtId="224" fontId="96" fillId="0" borderId="0"/>
    <xf numFmtId="224" fontId="96" fillId="0" borderId="0"/>
    <xf numFmtId="336" fontId="96" fillId="0" borderId="0"/>
    <xf numFmtId="336" fontId="96" fillId="0" borderId="0"/>
    <xf numFmtId="336" fontId="96" fillId="0" borderId="0"/>
    <xf numFmtId="336" fontId="96" fillId="0" borderId="0"/>
    <xf numFmtId="336" fontId="96" fillId="0" borderId="0"/>
    <xf numFmtId="336" fontId="96" fillId="0" borderId="0"/>
    <xf numFmtId="224" fontId="96" fillId="0" borderId="0"/>
    <xf numFmtId="224" fontId="96" fillId="0" borderId="0"/>
    <xf numFmtId="224" fontId="96" fillId="0" borderId="0"/>
    <xf numFmtId="224" fontId="96" fillId="0" borderId="0"/>
    <xf numFmtId="224" fontId="96" fillId="0" borderId="0"/>
    <xf numFmtId="337" fontId="213" fillId="0" borderId="0"/>
    <xf numFmtId="337" fontId="213" fillId="0" borderId="0"/>
    <xf numFmtId="337" fontId="213" fillId="0" borderId="0"/>
    <xf numFmtId="337" fontId="213" fillId="0" borderId="0"/>
    <xf numFmtId="338" fontId="213" fillId="0" borderId="0"/>
    <xf numFmtId="338" fontId="213" fillId="0" borderId="0"/>
    <xf numFmtId="307" fontId="213" fillId="0" borderId="0"/>
    <xf numFmtId="339" fontId="213" fillId="0" borderId="0"/>
    <xf numFmtId="337" fontId="213" fillId="0" borderId="0"/>
    <xf numFmtId="338" fontId="213" fillId="0" borderId="0"/>
    <xf numFmtId="337" fontId="213" fillId="0" borderId="0"/>
    <xf numFmtId="337" fontId="213" fillId="0" borderId="0"/>
    <xf numFmtId="337" fontId="213" fillId="0" borderId="0"/>
    <xf numFmtId="340" fontId="213" fillId="0" borderId="0"/>
    <xf numFmtId="341" fontId="213" fillId="0" borderId="0"/>
    <xf numFmtId="341" fontId="213" fillId="0" borderId="0"/>
    <xf numFmtId="336" fontId="96" fillId="0" borderId="0"/>
    <xf numFmtId="336" fontId="96" fillId="0" borderId="0"/>
    <xf numFmtId="336" fontId="96" fillId="0" borderId="0"/>
    <xf numFmtId="336" fontId="96" fillId="0" borderId="0"/>
    <xf numFmtId="336" fontId="96" fillId="0" borderId="0"/>
    <xf numFmtId="336" fontId="96" fillId="0" borderId="0"/>
    <xf numFmtId="223" fontId="96" fillId="0" borderId="0"/>
    <xf numFmtId="223" fontId="96" fillId="0" borderId="0"/>
    <xf numFmtId="223" fontId="96" fillId="0" borderId="0"/>
    <xf numFmtId="223" fontId="96" fillId="0" borderId="0"/>
    <xf numFmtId="223" fontId="96" fillId="0" borderId="0"/>
    <xf numFmtId="342" fontId="213"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342" fontId="213" fillId="0" borderId="0"/>
    <xf numFmtId="343" fontId="213" fillId="0" borderId="0"/>
    <xf numFmtId="344" fontId="213" fillId="0" borderId="0"/>
    <xf numFmtId="341" fontId="213" fillId="0" borderId="0"/>
    <xf numFmtId="213" fontId="142" fillId="0" borderId="0"/>
    <xf numFmtId="342" fontId="213" fillId="0" borderId="0"/>
    <xf numFmtId="336" fontId="96" fillId="0" borderId="0"/>
    <xf numFmtId="336" fontId="96" fillId="0" borderId="0"/>
    <xf numFmtId="336" fontId="96" fillId="0" borderId="0"/>
    <xf numFmtId="336" fontId="96" fillId="0" borderId="0"/>
    <xf numFmtId="336" fontId="96" fillId="0" borderId="0"/>
    <xf numFmtId="336"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4" fontId="96" fillId="0" borderId="0"/>
    <xf numFmtId="224" fontId="96" fillId="0" borderId="0"/>
    <xf numFmtId="224" fontId="96" fillId="0" borderId="0"/>
    <xf numFmtId="224" fontId="96" fillId="0" borderId="0"/>
    <xf numFmtId="224" fontId="96" fillId="0" borderId="0"/>
    <xf numFmtId="336" fontId="96" fillId="0" borderId="0"/>
    <xf numFmtId="336" fontId="96" fillId="0" borderId="0"/>
    <xf numFmtId="336" fontId="96" fillId="0" borderId="0"/>
    <xf numFmtId="336" fontId="96" fillId="0" borderId="0"/>
    <xf numFmtId="336" fontId="96" fillId="0" borderId="0"/>
    <xf numFmtId="336"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345" fontId="96" fillId="0" borderId="0"/>
    <xf numFmtId="345" fontId="96" fillId="0" borderId="0"/>
    <xf numFmtId="345" fontId="96" fillId="0" borderId="0"/>
    <xf numFmtId="345" fontId="96" fillId="0" borderId="0"/>
    <xf numFmtId="345" fontId="96" fillId="0" borderId="0"/>
    <xf numFmtId="345" fontId="96" fillId="0" borderId="0"/>
    <xf numFmtId="0" fontId="142"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4"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3" fontId="96" fillId="0" borderId="0"/>
    <xf numFmtId="224" fontId="96" fillId="0" borderId="0"/>
    <xf numFmtId="224" fontId="96" fillId="0" borderId="0"/>
    <xf numFmtId="224" fontId="96" fillId="0" borderId="0"/>
    <xf numFmtId="224" fontId="96" fillId="0" borderId="0"/>
    <xf numFmtId="224" fontId="96" fillId="0" borderId="0"/>
    <xf numFmtId="213" fontId="142" fillId="0" borderId="0"/>
    <xf numFmtId="224" fontId="96" fillId="0" borderId="0"/>
    <xf numFmtId="224" fontId="96" fillId="0" borderId="0"/>
    <xf numFmtId="224" fontId="96" fillId="0" borderId="0"/>
    <xf numFmtId="224" fontId="96" fillId="0" borderId="0"/>
    <xf numFmtId="224" fontId="96" fillId="0" borderId="0"/>
    <xf numFmtId="341" fontId="213" fillId="0" borderId="0"/>
    <xf numFmtId="341" fontId="213" fillId="0" borderId="0"/>
    <xf numFmtId="224" fontId="96" fillId="0" borderId="0"/>
    <xf numFmtId="224" fontId="96" fillId="0" borderId="0"/>
    <xf numFmtId="224" fontId="96" fillId="0" borderId="0"/>
    <xf numFmtId="224" fontId="96" fillId="0" borderId="0"/>
    <xf numFmtId="224" fontId="96" fillId="0" borderId="0"/>
    <xf numFmtId="223" fontId="96" fillId="0" borderId="0"/>
    <xf numFmtId="223" fontId="96" fillId="0" borderId="0"/>
    <xf numFmtId="223" fontId="96" fillId="0" borderId="0"/>
    <xf numFmtId="223" fontId="96" fillId="0" borderId="0"/>
    <xf numFmtId="223" fontId="96" fillId="0" borderId="0"/>
    <xf numFmtId="341" fontId="213" fillId="0" borderId="0"/>
    <xf numFmtId="0" fontId="243" fillId="37" borderId="126" applyNumberFormat="0" applyAlignment="0" applyProtection="0">
      <alignment vertical="center"/>
    </xf>
    <xf numFmtId="0" fontId="243" fillId="37" borderId="126" applyNumberFormat="0" applyAlignment="0" applyProtection="0">
      <alignment vertical="center"/>
    </xf>
    <xf numFmtId="0" fontId="243" fillId="37" borderId="126" applyNumberFormat="0" applyAlignment="0" applyProtection="0">
      <alignment vertical="center"/>
    </xf>
    <xf numFmtId="0" fontId="243" fillId="37" borderId="126" applyNumberFormat="0" applyAlignment="0" applyProtection="0">
      <alignment vertical="center"/>
    </xf>
    <xf numFmtId="0" fontId="243" fillId="37" borderId="126" applyNumberFormat="0" applyAlignment="0" applyProtection="0">
      <alignment vertical="center"/>
    </xf>
    <xf numFmtId="0" fontId="243" fillId="37" borderId="126" applyNumberFormat="0" applyAlignment="0" applyProtection="0">
      <alignment vertical="center"/>
    </xf>
    <xf numFmtId="0" fontId="243" fillId="37" borderId="126" applyNumberFormat="0" applyAlignment="0" applyProtection="0">
      <alignment vertical="center"/>
    </xf>
    <xf numFmtId="0" fontId="243" fillId="37" borderId="126" applyNumberFormat="0" applyAlignment="0" applyProtection="0">
      <alignment vertical="center"/>
    </xf>
    <xf numFmtId="0" fontId="243" fillId="37" borderId="126" applyNumberFormat="0" applyAlignment="0" applyProtection="0">
      <alignment vertical="center"/>
    </xf>
    <xf numFmtId="0" fontId="243" fillId="37" borderId="126" applyNumberFormat="0" applyAlignment="0" applyProtection="0">
      <alignment vertical="center"/>
    </xf>
    <xf numFmtId="0" fontId="243" fillId="37" borderId="126" applyNumberFormat="0" applyAlignment="0" applyProtection="0">
      <alignment vertical="center"/>
    </xf>
    <xf numFmtId="0" fontId="243" fillId="37" borderId="126" applyNumberFormat="0" applyAlignment="0" applyProtection="0">
      <alignment vertical="center"/>
    </xf>
    <xf numFmtId="4" fontId="35" fillId="0" borderId="0" applyFont="0" applyFill="0" applyBorder="0" applyAlignment="0" applyProtection="0"/>
    <xf numFmtId="186" fontId="96" fillId="0" borderId="3">
      <alignment horizontal="right" vertical="center"/>
    </xf>
    <xf numFmtId="186" fontId="96" fillId="0" borderId="3">
      <alignment horizontal="right" vertical="center"/>
    </xf>
    <xf numFmtId="186" fontId="96" fillId="0" borderId="3">
      <alignment horizontal="right" vertical="center"/>
    </xf>
    <xf numFmtId="186" fontId="96" fillId="0" borderId="3">
      <alignment horizontal="right" vertical="center"/>
    </xf>
    <xf numFmtId="186" fontId="96" fillId="0" borderId="3">
      <alignment horizontal="right" vertical="center"/>
    </xf>
    <xf numFmtId="186" fontId="96" fillId="0" borderId="3">
      <alignment horizontal="right" vertical="center"/>
    </xf>
    <xf numFmtId="186" fontId="96" fillId="0" borderId="3">
      <alignment horizontal="right" vertical="center"/>
    </xf>
    <xf numFmtId="186" fontId="96" fillId="0" borderId="3">
      <alignment horizontal="right" vertical="center"/>
    </xf>
    <xf numFmtId="186" fontId="96" fillId="0" borderId="3">
      <alignment horizontal="right" vertical="center"/>
    </xf>
    <xf numFmtId="0" fontId="39" fillId="62" borderId="0"/>
    <xf numFmtId="0" fontId="144" fillId="0" borderId="3">
      <alignment horizontal="distributed" vertical="center"/>
    </xf>
    <xf numFmtId="0" fontId="9" fillId="0" borderId="3">
      <alignment horizontal="distributed" vertical="center"/>
    </xf>
    <xf numFmtId="0" fontId="144" fillId="0" borderId="3">
      <alignment horizontal="distributed" vertical="center"/>
    </xf>
    <xf numFmtId="0" fontId="9" fillId="0" borderId="3">
      <alignment horizontal="distributed" vertical="center"/>
    </xf>
    <xf numFmtId="0" fontId="144" fillId="0" borderId="26">
      <alignment horizontal="distributed"/>
    </xf>
    <xf numFmtId="0" fontId="144" fillId="0" borderId="26">
      <alignment horizontal="distributed"/>
    </xf>
    <xf numFmtId="0" fontId="9" fillId="0" borderId="26">
      <alignment horizontal="distributed"/>
    </xf>
    <xf numFmtId="0" fontId="9" fillId="0" borderId="26">
      <alignment horizontal="distributed"/>
    </xf>
    <xf numFmtId="0" fontId="144" fillId="0" borderId="26">
      <alignment horizontal="distributed"/>
    </xf>
    <xf numFmtId="0" fontId="144" fillId="0" borderId="26">
      <alignment horizontal="distributed"/>
    </xf>
    <xf numFmtId="0" fontId="9" fillId="0" borderId="26">
      <alignment horizontal="distributed"/>
    </xf>
    <xf numFmtId="0" fontId="9" fillId="0" borderId="26">
      <alignment horizontal="distributed"/>
    </xf>
    <xf numFmtId="0" fontId="249" fillId="51" borderId="134" applyNumberFormat="0" applyAlignment="0" applyProtection="0">
      <alignment vertical="center"/>
    </xf>
    <xf numFmtId="0" fontId="249" fillId="51" borderId="134" applyNumberFormat="0" applyAlignment="0" applyProtection="0">
      <alignment vertical="center"/>
    </xf>
    <xf numFmtId="0" fontId="249" fillId="51" borderId="134" applyNumberFormat="0" applyAlignment="0" applyProtection="0">
      <alignment vertical="center"/>
    </xf>
    <xf numFmtId="0" fontId="249" fillId="51" borderId="134" applyNumberFormat="0" applyAlignment="0" applyProtection="0">
      <alignment vertical="center"/>
    </xf>
    <xf numFmtId="0" fontId="249" fillId="51" borderId="134" applyNumberFormat="0" applyAlignment="0" applyProtection="0">
      <alignment vertical="center"/>
    </xf>
    <xf numFmtId="0" fontId="249" fillId="51" borderId="134" applyNumberFormat="0" applyAlignment="0" applyProtection="0">
      <alignment vertical="center"/>
    </xf>
    <xf numFmtId="0" fontId="249" fillId="51" borderId="134" applyNumberFormat="0" applyAlignment="0" applyProtection="0">
      <alignment vertical="center"/>
    </xf>
    <xf numFmtId="0" fontId="249" fillId="51" borderId="134" applyNumberFormat="0" applyAlignment="0" applyProtection="0">
      <alignment vertical="center"/>
    </xf>
    <xf numFmtId="0" fontId="249" fillId="51" borderId="134" applyNumberFormat="0" applyAlignment="0" applyProtection="0">
      <alignment vertical="center"/>
    </xf>
    <xf numFmtId="0" fontId="249" fillId="51" borderId="134" applyNumberFormat="0" applyAlignment="0" applyProtection="0">
      <alignment vertical="center"/>
    </xf>
    <xf numFmtId="0" fontId="249" fillId="51" borderId="134" applyNumberFormat="0" applyAlignment="0" applyProtection="0">
      <alignment vertical="center"/>
    </xf>
    <xf numFmtId="0" fontId="249" fillId="51" borderId="134" applyNumberFormat="0" applyAlignment="0" applyProtection="0">
      <alignment vertical="center"/>
    </xf>
    <xf numFmtId="0" fontId="9" fillId="0" borderId="0" applyFont="0" applyFill="0" applyBorder="0" applyAlignment="0" applyProtection="0"/>
    <xf numFmtId="322" fontId="144" fillId="0" borderId="1">
      <alignment horizontal="center" vertical="center"/>
    </xf>
    <xf numFmtId="41" fontId="96" fillId="0" borderId="0"/>
    <xf numFmtId="41" fontId="96" fillId="0" borderId="0"/>
    <xf numFmtId="41" fontId="96" fillId="0" borderId="0"/>
    <xf numFmtId="346" fontId="96" fillId="0" borderId="0"/>
    <xf numFmtId="210" fontId="28" fillId="0" borderId="49">
      <alignment vertical="center"/>
    </xf>
    <xf numFmtId="282" fontId="147" fillId="0" borderId="3"/>
    <xf numFmtId="282" fontId="6" fillId="0" borderId="3"/>
    <xf numFmtId="282" fontId="147" fillId="0" borderId="3"/>
    <xf numFmtId="282" fontId="147" fillId="0" borderId="3"/>
    <xf numFmtId="210" fontId="338" fillId="0" borderId="0"/>
    <xf numFmtId="231" fontId="56" fillId="0" borderId="3">
      <alignment vertical="center"/>
    </xf>
    <xf numFmtId="0" fontId="144" fillId="0" borderId="0"/>
    <xf numFmtId="0" fontId="96" fillId="0" borderId="0"/>
    <xf numFmtId="0" fontId="96" fillId="0" borderId="0"/>
    <xf numFmtId="0" fontId="96" fillId="0" borderId="0"/>
    <xf numFmtId="0" fontId="96" fillId="0" borderId="0"/>
    <xf numFmtId="0" fontId="96" fillId="0" borderId="0"/>
    <xf numFmtId="0" fontId="96" fillId="0" borderId="0"/>
    <xf numFmtId="0" fontId="4" fillId="0" borderId="0"/>
    <xf numFmtId="0" fontId="96"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96" fillId="0" borderId="0"/>
    <xf numFmtId="0" fontId="96" fillId="0" borderId="0"/>
    <xf numFmtId="0" fontId="147" fillId="0" borderId="0"/>
    <xf numFmtId="0" fontId="96" fillId="0" borderId="0">
      <alignment vertical="center"/>
    </xf>
    <xf numFmtId="0" fontId="96" fillId="0" borderId="0">
      <alignment vertical="center"/>
    </xf>
    <xf numFmtId="0" fontId="4" fillId="0" borderId="0"/>
    <xf numFmtId="0" fontId="118" fillId="0" borderId="0">
      <alignment vertical="center"/>
    </xf>
    <xf numFmtId="0" fontId="41" fillId="0" borderId="0">
      <alignment vertical="center"/>
    </xf>
    <xf numFmtId="0" fontId="19" fillId="0" borderId="0"/>
    <xf numFmtId="0" fontId="118" fillId="0" borderId="0">
      <alignment vertical="center"/>
    </xf>
    <xf numFmtId="0" fontId="41" fillId="0" borderId="0">
      <alignment vertical="center"/>
    </xf>
    <xf numFmtId="0" fontId="17" fillId="0" borderId="0">
      <alignment vertical="center"/>
    </xf>
    <xf numFmtId="0" fontId="9" fillId="0" borderId="0"/>
    <xf numFmtId="0" fontId="144" fillId="0" borderId="0"/>
    <xf numFmtId="0" fontId="2" fillId="0" borderId="0">
      <alignment vertical="center"/>
    </xf>
    <xf numFmtId="0" fontId="96" fillId="0" borderId="0">
      <alignment vertical="center"/>
    </xf>
    <xf numFmtId="0" fontId="198" fillId="0" borderId="0"/>
    <xf numFmtId="0" fontId="140" fillId="0" borderId="0">
      <alignment vertical="center"/>
    </xf>
    <xf numFmtId="0" fontId="96" fillId="0" borderId="0"/>
    <xf numFmtId="0" fontId="4" fillId="0" borderId="3" applyNumberFormat="0" applyFill="0" applyProtection="0">
      <alignment vertical="center"/>
    </xf>
    <xf numFmtId="210" fontId="144" fillId="0" borderId="55"/>
    <xf numFmtId="210" fontId="144" fillId="0" borderId="55"/>
    <xf numFmtId="0" fontId="1" fillId="0" borderId="0">
      <alignment vertical="center"/>
    </xf>
    <xf numFmtId="41" fontId="1" fillId="0" borderId="0" applyFont="0" applyFill="0" applyBorder="0" applyAlignment="0" applyProtection="0">
      <alignment vertical="center"/>
    </xf>
    <xf numFmtId="0" fontId="1" fillId="0" borderId="0">
      <alignment vertical="center"/>
    </xf>
    <xf numFmtId="0" fontId="1" fillId="0" borderId="0">
      <alignment vertical="center"/>
    </xf>
    <xf numFmtId="41" fontId="1" fillId="0" borderId="0" applyFont="0" applyFill="0" applyBorder="0" applyAlignment="0" applyProtection="0">
      <alignment vertical="center"/>
    </xf>
    <xf numFmtId="0" fontId="1" fillId="0" borderId="0">
      <alignment vertical="center"/>
    </xf>
    <xf numFmtId="41" fontId="1" fillId="0" borderId="0" applyFont="0" applyFill="0" applyBorder="0" applyAlignment="0" applyProtection="0">
      <alignment vertical="center"/>
    </xf>
    <xf numFmtId="0" fontId="1" fillId="0" borderId="0">
      <alignment vertical="center"/>
    </xf>
    <xf numFmtId="0" fontId="1" fillId="0" borderId="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1499">
    <xf numFmtId="0" fontId="0" fillId="0" borderId="0" xfId="0">
      <alignment vertical="center"/>
    </xf>
    <xf numFmtId="0" fontId="7" fillId="0" borderId="0" xfId="1683"/>
    <xf numFmtId="0" fontId="7" fillId="0" borderId="0" xfId="1683" applyAlignment="1">
      <alignment horizontal="center"/>
    </xf>
    <xf numFmtId="0" fontId="0" fillId="0" borderId="0" xfId="0" applyAlignment="1">
      <alignment horizontal="center" vertical="center"/>
    </xf>
    <xf numFmtId="0" fontId="0" fillId="0" borderId="2" xfId="0" applyBorder="1">
      <alignment vertical="center"/>
    </xf>
    <xf numFmtId="0" fontId="0" fillId="0" borderId="48" xfId="0" applyBorder="1">
      <alignment vertical="center"/>
    </xf>
    <xf numFmtId="0" fontId="0" fillId="0" borderId="3" xfId="0" applyBorder="1" applyAlignment="1">
      <alignment horizontal="center" vertical="center"/>
    </xf>
    <xf numFmtId="0" fontId="0" fillId="0" borderId="3" xfId="0" applyBorder="1" applyAlignment="1">
      <alignment horizontal="left" vertical="center"/>
    </xf>
    <xf numFmtId="0" fontId="13" fillId="0" borderId="0" xfId="0" applyFont="1" applyAlignment="1">
      <alignment horizontal="centerContinuous" vertical="center"/>
    </xf>
    <xf numFmtId="0" fontId="14" fillId="0" borderId="0" xfId="0" applyFont="1" applyAlignment="1">
      <alignment horizontal="centerContinuous" vertical="center"/>
    </xf>
    <xf numFmtId="0" fontId="15" fillId="4" borderId="2" xfId="0" applyFont="1" applyFill="1" applyBorder="1">
      <alignment vertical="center"/>
    </xf>
    <xf numFmtId="0" fontId="15" fillId="4" borderId="48" xfId="0" applyFont="1" applyFill="1" applyBorder="1">
      <alignment vertical="center"/>
    </xf>
    <xf numFmtId="0" fontId="15" fillId="4" borderId="3" xfId="0" applyFont="1" applyFill="1" applyBorder="1" applyAlignment="1">
      <alignment horizontal="center" vertical="center"/>
    </xf>
    <xf numFmtId="0" fontId="15" fillId="4" borderId="3" xfId="0" applyFont="1" applyFill="1" applyBorder="1" applyAlignment="1">
      <alignment horizontal="left" vertical="center"/>
    </xf>
    <xf numFmtId="0" fontId="16" fillId="0" borderId="0" xfId="1683" applyFont="1"/>
    <xf numFmtId="0" fontId="7" fillId="7" borderId="0" xfId="1685" applyFill="1"/>
    <xf numFmtId="192" fontId="7" fillId="7" borderId="0" xfId="1685" applyNumberFormat="1" applyFill="1"/>
    <xf numFmtId="0" fontId="7" fillId="7" borderId="0" xfId="1685" applyFill="1" applyAlignment="1">
      <alignment horizontal="center"/>
    </xf>
    <xf numFmtId="4" fontId="7" fillId="7" borderId="0" xfId="1685" applyNumberFormat="1" applyFill="1"/>
    <xf numFmtId="0" fontId="97" fillId="0" borderId="0" xfId="1690" applyFont="1" applyAlignment="1">
      <alignment horizontal="left" vertical="center"/>
    </xf>
    <xf numFmtId="41" fontId="97" fillId="0" borderId="0" xfId="1299" applyFont="1" applyBorder="1" applyAlignment="1">
      <alignment horizontal="right" vertical="center"/>
    </xf>
    <xf numFmtId="0" fontId="97" fillId="0" borderId="80" xfId="1690" applyFont="1" applyBorder="1" applyAlignment="1">
      <alignment horizontal="center" vertical="center"/>
    </xf>
    <xf numFmtId="0" fontId="97" fillId="0" borderId="81" xfId="1690" applyFont="1" applyBorder="1" applyAlignment="1">
      <alignment horizontal="right" vertical="center"/>
    </xf>
    <xf numFmtId="0" fontId="97" fillId="0" borderId="82" xfId="1690" applyFont="1" applyBorder="1" applyAlignment="1">
      <alignment horizontal="right" vertical="center"/>
    </xf>
    <xf numFmtId="0" fontId="97" fillId="0" borderId="3" xfId="1690" applyFont="1" applyBorder="1" applyAlignment="1">
      <alignment horizontal="center" vertical="center"/>
    </xf>
    <xf numFmtId="0" fontId="97" fillId="0" borderId="83" xfId="1690" applyFont="1" applyBorder="1" applyAlignment="1">
      <alignment vertical="center"/>
    </xf>
    <xf numFmtId="0" fontId="97" fillId="0" borderId="0" xfId="1690" applyFont="1" applyAlignment="1">
      <alignment vertical="center"/>
    </xf>
    <xf numFmtId="0" fontId="97" fillId="0" borderId="84" xfId="1690" applyFont="1" applyBorder="1" applyAlignment="1">
      <alignment vertical="center"/>
    </xf>
    <xf numFmtId="0" fontId="98" fillId="0" borderId="0" xfId="1690" applyFont="1" applyAlignment="1">
      <alignment vertical="center"/>
    </xf>
    <xf numFmtId="0" fontId="98" fillId="0" borderId="0" xfId="1690" applyFont="1" applyAlignment="1">
      <alignment horizontal="center" vertical="center"/>
    </xf>
    <xf numFmtId="0" fontId="97" fillId="0" borderId="0" xfId="0" applyFont="1">
      <alignment vertical="center"/>
    </xf>
    <xf numFmtId="260" fontId="97" fillId="0" borderId="0" xfId="1299" applyNumberFormat="1" applyFont="1" applyBorder="1" applyAlignment="1">
      <alignment horizontal="right" vertical="center"/>
    </xf>
    <xf numFmtId="0" fontId="97" fillId="0" borderId="27" xfId="1690" applyFont="1" applyBorder="1" applyAlignment="1">
      <alignment horizontal="right" vertical="center"/>
    </xf>
    <xf numFmtId="0" fontId="97" fillId="0" borderId="4" xfId="1690" applyFont="1" applyBorder="1" applyAlignment="1">
      <alignment horizontal="right" vertical="center"/>
    </xf>
    <xf numFmtId="0" fontId="97" fillId="0" borderId="85" xfId="1690" applyFont="1" applyBorder="1" applyAlignment="1">
      <alignment horizontal="right" vertical="center"/>
    </xf>
    <xf numFmtId="0" fontId="99" fillId="0" borderId="11" xfId="1690" applyFont="1" applyBorder="1" applyAlignment="1">
      <alignment vertical="center"/>
    </xf>
    <xf numFmtId="0" fontId="99" fillId="0" borderId="86" xfId="1690" applyFont="1" applyBorder="1" applyAlignment="1">
      <alignment vertical="center"/>
    </xf>
    <xf numFmtId="0" fontId="99" fillId="0" borderId="0" xfId="1690" applyFont="1" applyAlignment="1">
      <alignment horizontal="center" vertical="center"/>
    </xf>
    <xf numFmtId="0" fontId="99" fillId="0" borderId="0" xfId="1690" applyFont="1" applyAlignment="1">
      <alignment vertical="center" shrinkToFit="1"/>
    </xf>
    <xf numFmtId="42" fontId="99" fillId="0" borderId="0" xfId="1654" applyFont="1" applyBorder="1" applyAlignment="1">
      <alignment horizontal="right" vertical="center"/>
    </xf>
    <xf numFmtId="0" fontId="99" fillId="0" borderId="0" xfId="1690" applyFont="1" applyAlignment="1">
      <alignment vertical="center"/>
    </xf>
    <xf numFmtId="0" fontId="97" fillId="0" borderId="87" xfId="1690" applyFont="1" applyBorder="1" applyAlignment="1">
      <alignment vertical="center"/>
    </xf>
    <xf numFmtId="0" fontId="97" fillId="0" borderId="13" xfId="0" applyFont="1" applyBorder="1">
      <alignment vertical="center"/>
    </xf>
    <xf numFmtId="0" fontId="97" fillId="0" borderId="13" xfId="1690" applyFont="1" applyBorder="1" applyAlignment="1">
      <alignment horizontal="left" vertical="center"/>
    </xf>
    <xf numFmtId="260" fontId="97" fillId="0" borderId="13" xfId="1299" applyNumberFormat="1" applyFont="1" applyBorder="1" applyAlignment="1">
      <alignment horizontal="right" vertical="center"/>
    </xf>
    <xf numFmtId="41" fontId="98" fillId="0" borderId="13" xfId="1299" applyFont="1" applyBorder="1" applyAlignment="1">
      <alignment horizontal="left" vertical="center"/>
    </xf>
    <xf numFmtId="0" fontId="98" fillId="0" borderId="13" xfId="1690" applyFont="1" applyBorder="1" applyAlignment="1">
      <alignment vertical="center"/>
    </xf>
    <xf numFmtId="0" fontId="98" fillId="0" borderId="13" xfId="1690" applyFont="1" applyBorder="1" applyAlignment="1">
      <alignment horizontal="center" vertical="center"/>
    </xf>
    <xf numFmtId="0" fontId="97" fillId="0" borderId="13" xfId="1690" applyFont="1" applyBorder="1" applyAlignment="1">
      <alignment horizontal="center" vertical="center"/>
    </xf>
    <xf numFmtId="0" fontId="97" fillId="0" borderId="88" xfId="1690" applyFont="1" applyBorder="1" applyAlignment="1">
      <alignment vertical="center"/>
    </xf>
    <xf numFmtId="0" fontId="7" fillId="7" borderId="0" xfId="1685" applyFill="1" applyAlignment="1">
      <alignment horizontal="left"/>
    </xf>
    <xf numFmtId="4" fontId="7" fillId="7" borderId="0" xfId="1685" applyNumberFormat="1" applyFill="1" applyAlignment="1">
      <alignment horizontal="right"/>
    </xf>
    <xf numFmtId="0" fontId="99" fillId="0" borderId="96" xfId="1690" applyFont="1" applyBorder="1" applyAlignment="1">
      <alignment horizontal="center" vertical="center" wrapText="1"/>
    </xf>
    <xf numFmtId="0" fontId="108" fillId="0" borderId="0" xfId="0" applyFont="1">
      <alignment vertical="center"/>
    </xf>
    <xf numFmtId="0" fontId="108" fillId="0" borderId="0" xfId="1689" applyFont="1"/>
    <xf numFmtId="0" fontId="108" fillId="0" borderId="0" xfId="1686" applyFont="1"/>
    <xf numFmtId="0" fontId="108" fillId="0" borderId="0" xfId="1689" applyFont="1" applyAlignment="1">
      <alignment vertical="center"/>
    </xf>
    <xf numFmtId="0" fontId="108" fillId="0" borderId="0" xfId="1686" applyFont="1" applyAlignment="1">
      <alignment vertical="center"/>
    </xf>
    <xf numFmtId="0" fontId="114" fillId="0" borderId="0" xfId="1686" applyFont="1" applyAlignment="1">
      <alignment horizontal="center" vertical="center"/>
    </xf>
    <xf numFmtId="0" fontId="114" fillId="0" borderId="0" xfId="1686" applyFont="1" applyAlignment="1">
      <alignment vertical="center"/>
    </xf>
    <xf numFmtId="0" fontId="114" fillId="0" borderId="0" xfId="1684" applyFont="1" applyAlignment="1">
      <alignment vertical="center"/>
    </xf>
    <xf numFmtId="0" fontId="114" fillId="0" borderId="26" xfId="1684" applyFont="1" applyBorder="1" applyAlignment="1">
      <alignment horizontal="right" vertical="center"/>
    </xf>
    <xf numFmtId="0" fontId="114" fillId="0" borderId="23" xfId="1684" applyFont="1" applyBorder="1" applyAlignment="1">
      <alignment horizontal="left" vertical="center"/>
    </xf>
    <xf numFmtId="0" fontId="114" fillId="0" borderId="32" xfId="1684" applyFont="1" applyBorder="1" applyAlignment="1">
      <alignment vertical="center"/>
    </xf>
    <xf numFmtId="0" fontId="114" fillId="0" borderId="33" xfId="1684" applyFont="1" applyBorder="1" applyAlignment="1">
      <alignment horizontal="center" vertical="center" shrinkToFit="1"/>
    </xf>
    <xf numFmtId="14" fontId="101" fillId="0" borderId="51" xfId="1684" applyNumberFormat="1" applyFont="1" applyBorder="1" applyAlignment="1">
      <alignment horizontal="center" vertical="center"/>
    </xf>
    <xf numFmtId="0" fontId="110" fillId="0" borderId="33" xfId="1684" applyFont="1" applyBorder="1" applyAlignment="1">
      <alignment vertical="center"/>
    </xf>
    <xf numFmtId="3" fontId="110" fillId="0" borderId="44" xfId="1684" applyNumberFormat="1" applyFont="1" applyBorder="1" applyAlignment="1">
      <alignment vertical="center"/>
    </xf>
    <xf numFmtId="3" fontId="110" fillId="0" borderId="65" xfId="1684" applyNumberFormat="1" applyFont="1" applyBorder="1" applyAlignment="1">
      <alignment vertical="center"/>
    </xf>
    <xf numFmtId="0" fontId="114" fillId="0" borderId="29" xfId="1684" applyFont="1" applyBorder="1" applyAlignment="1">
      <alignment horizontal="right" vertical="center"/>
    </xf>
    <xf numFmtId="0" fontId="114" fillId="0" borderId="30" xfId="1684" applyFont="1" applyBorder="1" applyAlignment="1">
      <alignment vertical="center"/>
    </xf>
    <xf numFmtId="0" fontId="114" fillId="0" borderId="38" xfId="1684" applyFont="1" applyBorder="1" applyAlignment="1">
      <alignment vertical="center"/>
    </xf>
    <xf numFmtId="0" fontId="114" fillId="0" borderId="51" xfId="1684" applyFont="1" applyBorder="1" applyAlignment="1">
      <alignment horizontal="center" vertical="center" shrinkToFit="1"/>
    </xf>
    <xf numFmtId="14" fontId="101" fillId="0" borderId="8" xfId="1684" applyNumberFormat="1" applyFont="1" applyBorder="1" applyAlignment="1">
      <alignment horizontal="center" vertical="center"/>
    </xf>
    <xf numFmtId="2" fontId="101" fillId="0" borderId="8" xfId="1684" applyNumberFormat="1" applyFont="1" applyBorder="1" applyAlignment="1">
      <alignment vertical="center"/>
    </xf>
    <xf numFmtId="3" fontId="101" fillId="0" borderId="16" xfId="1684" applyNumberFormat="1" applyFont="1" applyBorder="1" applyAlignment="1">
      <alignment vertical="center"/>
    </xf>
    <xf numFmtId="3" fontId="101" fillId="0" borderId="49" xfId="1684" applyNumberFormat="1" applyFont="1" applyBorder="1" applyAlignment="1">
      <alignment vertical="center"/>
    </xf>
    <xf numFmtId="0" fontId="114" fillId="0" borderId="52" xfId="1684" applyFont="1" applyBorder="1" applyAlignment="1">
      <alignment vertical="center"/>
    </xf>
    <xf numFmtId="0" fontId="114" fillId="0" borderId="53" xfId="1684" applyFont="1" applyBorder="1" applyAlignment="1">
      <alignment vertical="center"/>
    </xf>
    <xf numFmtId="0" fontId="114" fillId="0" borderId="51" xfId="1684" applyFont="1" applyBorder="1" applyAlignment="1">
      <alignment horizontal="center" vertical="center"/>
    </xf>
    <xf numFmtId="180" fontId="101" fillId="0" borderId="51" xfId="1684" applyNumberFormat="1" applyFont="1" applyBorder="1" applyAlignment="1">
      <alignment vertical="center"/>
    </xf>
    <xf numFmtId="2" fontId="101" fillId="0" borderId="51" xfId="1684" applyNumberFormat="1" applyFont="1" applyBorder="1" applyAlignment="1">
      <alignment vertical="center"/>
    </xf>
    <xf numFmtId="0" fontId="114" fillId="0" borderId="2" xfId="1684" applyFont="1" applyBorder="1" applyAlignment="1">
      <alignment horizontal="right" vertical="center"/>
    </xf>
    <xf numFmtId="0" fontId="114" fillId="0" borderId="11" xfId="1684" applyFont="1" applyBorder="1" applyAlignment="1">
      <alignment vertical="center"/>
    </xf>
    <xf numFmtId="0" fontId="114" fillId="0" borderId="48" xfId="1684" applyFont="1" applyBorder="1" applyAlignment="1">
      <alignment vertical="center"/>
    </xf>
    <xf numFmtId="0" fontId="114" fillId="0" borderId="48" xfId="1684" applyFont="1" applyBorder="1" applyAlignment="1">
      <alignment horizontal="left" vertical="center"/>
    </xf>
    <xf numFmtId="0" fontId="101" fillId="0" borderId="3" xfId="1684" applyFont="1" applyBorder="1" applyAlignment="1">
      <alignment horizontal="center" vertical="center"/>
    </xf>
    <xf numFmtId="0" fontId="101" fillId="0" borderId="3" xfId="1684" applyFont="1" applyBorder="1" applyAlignment="1">
      <alignment vertical="center"/>
    </xf>
    <xf numFmtId="3" fontId="101" fillId="0" borderId="54" xfId="1684" applyNumberFormat="1" applyFont="1" applyBorder="1" applyAlignment="1">
      <alignment vertical="center"/>
    </xf>
    <xf numFmtId="3" fontId="101" fillId="0" borderId="55" xfId="1684" applyNumberFormat="1" applyFont="1" applyBorder="1" applyAlignment="1">
      <alignment vertical="center"/>
    </xf>
    <xf numFmtId="0" fontId="114" fillId="0" borderId="8" xfId="1684" applyFont="1" applyBorder="1" applyAlignment="1">
      <alignment horizontal="center" vertical="center"/>
    </xf>
    <xf numFmtId="180" fontId="101" fillId="0" borderId="8" xfId="1684" applyNumberFormat="1" applyFont="1" applyBorder="1" applyAlignment="1">
      <alignment vertical="center"/>
    </xf>
    <xf numFmtId="3" fontId="101" fillId="0" borderId="50" xfId="1684" applyNumberFormat="1" applyFont="1" applyBorder="1" applyAlignment="1">
      <alignment vertical="center"/>
    </xf>
    <xf numFmtId="2" fontId="101" fillId="0" borderId="51" xfId="1223" applyNumberFormat="1" applyFont="1" applyFill="1" applyBorder="1" applyAlignment="1">
      <alignment vertical="center"/>
    </xf>
    <xf numFmtId="0" fontId="101" fillId="7" borderId="58" xfId="0" applyFont="1" applyFill="1" applyBorder="1" applyAlignment="1">
      <alignment vertical="center" shrinkToFit="1"/>
    </xf>
    <xf numFmtId="0" fontId="101" fillId="7" borderId="58" xfId="0" applyFont="1" applyFill="1" applyBorder="1" applyAlignment="1">
      <alignment horizontal="left" vertical="center"/>
    </xf>
    <xf numFmtId="0" fontId="101" fillId="7" borderId="47" xfId="0" applyFont="1" applyFill="1" applyBorder="1" applyAlignment="1">
      <alignment horizontal="center" vertical="center"/>
    </xf>
    <xf numFmtId="0" fontId="101" fillId="7" borderId="71" xfId="0" applyFont="1" applyFill="1" applyBorder="1" applyAlignment="1">
      <alignment vertical="center" shrinkToFit="1"/>
    </xf>
    <xf numFmtId="3" fontId="101" fillId="7" borderId="43" xfId="0" applyNumberFormat="1" applyFont="1" applyFill="1" applyBorder="1" applyAlignment="1">
      <alignment vertical="center" shrinkToFit="1"/>
    </xf>
    <xf numFmtId="3" fontId="101" fillId="7" borderId="72" xfId="0" applyNumberFormat="1" applyFont="1" applyFill="1" applyBorder="1" applyAlignment="1">
      <alignment vertical="center" shrinkToFit="1"/>
    </xf>
    <xf numFmtId="0" fontId="101" fillId="7" borderId="73" xfId="0" applyFont="1" applyFill="1" applyBorder="1" applyAlignment="1">
      <alignment vertical="center" shrinkToFit="1"/>
    </xf>
    <xf numFmtId="0" fontId="101" fillId="7" borderId="30" xfId="0" applyFont="1" applyFill="1" applyBorder="1" applyAlignment="1">
      <alignment vertical="center" shrinkToFit="1"/>
    </xf>
    <xf numFmtId="0" fontId="101" fillId="7" borderId="30" xfId="0" applyFont="1" applyFill="1" applyBorder="1">
      <alignment vertical="center"/>
    </xf>
    <xf numFmtId="0" fontId="101" fillId="7" borderId="8" xfId="0" applyFont="1" applyFill="1" applyBorder="1" applyAlignment="1">
      <alignment horizontal="center" vertical="center" shrinkToFit="1"/>
    </xf>
    <xf numFmtId="180" fontId="101" fillId="7" borderId="8" xfId="1684" applyNumberFormat="1" applyFont="1" applyFill="1" applyBorder="1" applyAlignment="1">
      <alignment vertical="center"/>
    </xf>
    <xf numFmtId="3" fontId="101" fillId="7" borderId="16" xfId="1684" applyNumberFormat="1" applyFont="1" applyFill="1" applyBorder="1" applyAlignment="1">
      <alignment vertical="center"/>
    </xf>
    <xf numFmtId="3" fontId="101" fillId="7" borderId="49" xfId="1684" applyNumberFormat="1" applyFont="1" applyFill="1" applyBorder="1" applyAlignment="1">
      <alignment vertical="center"/>
    </xf>
    <xf numFmtId="3" fontId="101" fillId="7" borderId="49" xfId="0" applyNumberFormat="1" applyFont="1" applyFill="1" applyBorder="1" applyAlignment="1">
      <alignment vertical="center" shrinkToFit="1"/>
    </xf>
    <xf numFmtId="0" fontId="101" fillId="7" borderId="39" xfId="0" applyFont="1" applyFill="1" applyBorder="1" applyAlignment="1">
      <alignment horizontal="right" vertical="center" shrinkToFit="1"/>
    </xf>
    <xf numFmtId="0" fontId="101" fillId="7" borderId="38" xfId="0" applyFont="1" applyFill="1" applyBorder="1" applyAlignment="1">
      <alignment horizontal="left" vertical="center" shrinkToFit="1"/>
    </xf>
    <xf numFmtId="0" fontId="101" fillId="7" borderId="52" xfId="0" applyFont="1" applyFill="1" applyBorder="1">
      <alignment vertical="center"/>
    </xf>
    <xf numFmtId="180" fontId="101" fillId="7" borderId="66" xfId="1684" applyNumberFormat="1" applyFont="1" applyFill="1" applyBorder="1" applyAlignment="1">
      <alignment vertical="center"/>
    </xf>
    <xf numFmtId="3" fontId="101" fillId="7" borderId="50" xfId="1684" applyNumberFormat="1" applyFont="1" applyFill="1" applyBorder="1" applyAlignment="1">
      <alignment vertical="center"/>
    </xf>
    <xf numFmtId="0" fontId="101" fillId="7" borderId="61" xfId="0" applyFont="1" applyFill="1" applyBorder="1" applyAlignment="1">
      <alignment horizontal="distributed" vertical="center" shrinkToFit="1"/>
    </xf>
    <xf numFmtId="0" fontId="101" fillId="7" borderId="40" xfId="0" applyFont="1" applyFill="1" applyBorder="1" applyAlignment="1">
      <alignment horizontal="center" vertical="center" shrinkToFit="1"/>
    </xf>
    <xf numFmtId="0" fontId="101" fillId="7" borderId="62" xfId="0" applyFont="1" applyFill="1" applyBorder="1" applyAlignment="1">
      <alignment vertical="center" shrinkToFit="1"/>
    </xf>
    <xf numFmtId="3" fontId="101" fillId="7" borderId="37" xfId="0" applyNumberFormat="1" applyFont="1" applyFill="1" applyBorder="1" applyAlignment="1">
      <alignment vertical="center" shrinkToFit="1"/>
    </xf>
    <xf numFmtId="3" fontId="101" fillId="7" borderId="46" xfId="0" applyNumberFormat="1" applyFont="1" applyFill="1" applyBorder="1" applyAlignment="1">
      <alignment vertical="center" shrinkToFit="1"/>
    </xf>
    <xf numFmtId="3" fontId="101" fillId="7" borderId="37" xfId="1684" applyNumberFormat="1" applyFont="1" applyFill="1" applyBorder="1" applyAlignment="1">
      <alignment vertical="center"/>
    </xf>
    <xf numFmtId="0" fontId="101" fillId="7" borderId="42" xfId="0" applyFont="1" applyFill="1" applyBorder="1" applyAlignment="1">
      <alignment vertical="center" shrinkToFit="1"/>
    </xf>
    <xf numFmtId="3" fontId="101" fillId="7" borderId="43" xfId="1684" applyNumberFormat="1" applyFont="1" applyFill="1" applyBorder="1" applyAlignment="1">
      <alignment vertical="center"/>
    </xf>
    <xf numFmtId="0" fontId="101" fillId="7" borderId="0" xfId="0" applyFont="1" applyFill="1" applyAlignment="1">
      <alignment vertical="center" shrinkToFit="1"/>
    </xf>
    <xf numFmtId="0" fontId="115" fillId="0" borderId="0" xfId="0" applyFont="1" applyAlignment="1">
      <alignment horizontal="centerContinuous" vertical="center"/>
    </xf>
    <xf numFmtId="0" fontId="121" fillId="0" borderId="0" xfId="0" applyFont="1" applyAlignment="1">
      <alignment horizontal="centerContinuous" vertical="center"/>
    </xf>
    <xf numFmtId="0" fontId="114" fillId="0" borderId="0" xfId="0" applyFont="1">
      <alignment vertical="center"/>
    </xf>
    <xf numFmtId="0" fontId="114" fillId="0" borderId="0" xfId="0" applyFont="1" applyAlignment="1">
      <alignment horizontal="left" vertical="center"/>
    </xf>
    <xf numFmtId="0" fontId="114" fillId="0" borderId="0" xfId="0" applyFont="1" applyAlignment="1">
      <alignment horizontal="center" vertical="center"/>
    </xf>
    <xf numFmtId="0" fontId="114" fillId="0" borderId="0" xfId="0" applyFont="1" applyAlignment="1">
      <alignment horizontal="centerContinuous" vertical="center" shrinkToFit="1"/>
    </xf>
    <xf numFmtId="0" fontId="114" fillId="0" borderId="0" xfId="0" applyFont="1" applyAlignment="1">
      <alignment horizontal="centerContinuous" vertical="center"/>
    </xf>
    <xf numFmtId="0" fontId="114" fillId="0" borderId="0" xfId="0" applyFont="1" applyAlignment="1">
      <alignment horizontal="right" vertical="center"/>
    </xf>
    <xf numFmtId="0" fontId="114" fillId="0" borderId="58" xfId="0" applyFont="1" applyBorder="1" applyAlignment="1">
      <alignment horizontal="center" vertical="center" shrinkToFit="1"/>
    </xf>
    <xf numFmtId="0" fontId="114" fillId="0" borderId="67" xfId="0" applyFont="1" applyBorder="1" applyAlignment="1">
      <alignment horizontal="center" vertical="center"/>
    </xf>
    <xf numFmtId="0" fontId="114" fillId="0" borderId="68" xfId="0" applyFont="1" applyBorder="1" applyAlignment="1">
      <alignment horizontal="center" vertical="center"/>
    </xf>
    <xf numFmtId="0" fontId="114" fillId="0" borderId="69" xfId="0" applyFont="1" applyBorder="1" applyAlignment="1">
      <alignment horizontal="center" vertical="center"/>
    </xf>
    <xf numFmtId="0" fontId="114" fillId="0" borderId="50" xfId="0" applyFont="1" applyBorder="1" applyAlignment="1">
      <alignment horizontal="center" vertical="center"/>
    </xf>
    <xf numFmtId="0" fontId="114" fillId="0" borderId="70" xfId="0" applyFont="1" applyBorder="1" applyAlignment="1">
      <alignment horizontal="center" vertical="center"/>
    </xf>
    <xf numFmtId="21" fontId="114" fillId="0" borderId="52" xfId="0" quotePrefix="1" applyNumberFormat="1" applyFont="1" applyBorder="1" applyAlignment="1">
      <alignment horizontal="center" vertical="center"/>
    </xf>
    <xf numFmtId="49" fontId="107" fillId="0" borderId="39" xfId="0" applyNumberFormat="1" applyFont="1" applyBorder="1" applyAlignment="1">
      <alignment horizontal="center" vertical="center"/>
    </xf>
    <xf numFmtId="0" fontId="107" fillId="0" borderId="38" xfId="0" applyFont="1" applyBorder="1" applyAlignment="1">
      <alignment horizontal="left" vertical="center"/>
    </xf>
    <xf numFmtId="0" fontId="107" fillId="0" borderId="8" xfId="0" applyFont="1" applyBorder="1" applyAlignment="1">
      <alignment horizontal="center" vertical="center"/>
    </xf>
    <xf numFmtId="0" fontId="107" fillId="0" borderId="8" xfId="0" applyFont="1" applyBorder="1">
      <alignment vertical="center"/>
    </xf>
    <xf numFmtId="0" fontId="107" fillId="0" borderId="56" xfId="0" applyFont="1" applyBorder="1">
      <alignment vertical="center"/>
    </xf>
    <xf numFmtId="0" fontId="107" fillId="0" borderId="19" xfId="0" applyFont="1" applyBorder="1">
      <alignment vertical="center"/>
    </xf>
    <xf numFmtId="0" fontId="107" fillId="0" borderId="57" xfId="0" applyFont="1" applyBorder="1">
      <alignment vertical="center"/>
    </xf>
    <xf numFmtId="0" fontId="107" fillId="0" borderId="16" xfId="0" applyFont="1" applyBorder="1">
      <alignment vertical="center"/>
    </xf>
    <xf numFmtId="0" fontId="107" fillId="0" borderId="49" xfId="0" applyFont="1" applyBorder="1">
      <alignment vertical="center"/>
    </xf>
    <xf numFmtId="0" fontId="107" fillId="0" borderId="30" xfId="0" applyFont="1" applyBorder="1">
      <alignment vertical="center"/>
    </xf>
    <xf numFmtId="0" fontId="107" fillId="0" borderId="38" xfId="0" applyFont="1" applyBorder="1">
      <alignment vertical="center"/>
    </xf>
    <xf numFmtId="0" fontId="107" fillId="0" borderId="0" xfId="0" applyFont="1">
      <alignment vertical="center"/>
    </xf>
    <xf numFmtId="0" fontId="107" fillId="0" borderId="30" xfId="0" applyFont="1" applyBorder="1" applyAlignment="1">
      <alignment horizontal="left" vertical="center"/>
    </xf>
    <xf numFmtId="177" fontId="107" fillId="0" borderId="8" xfId="0" applyNumberFormat="1" applyFont="1" applyBorder="1">
      <alignment vertical="center"/>
    </xf>
    <xf numFmtId="177" fontId="107" fillId="0" borderId="19" xfId="0" applyNumberFormat="1" applyFont="1" applyBorder="1">
      <alignment vertical="center"/>
    </xf>
    <xf numFmtId="49" fontId="107" fillId="0" borderId="62" xfId="0" applyNumberFormat="1" applyFont="1" applyBorder="1" applyAlignment="1">
      <alignment horizontal="center" vertical="center"/>
    </xf>
    <xf numFmtId="0" fontId="107" fillId="0" borderId="61" xfId="0" applyFont="1" applyBorder="1" applyAlignment="1">
      <alignment horizontal="left" vertical="center" shrinkToFit="1"/>
    </xf>
    <xf numFmtId="0" fontId="107" fillId="0" borderId="42" xfId="0" applyFont="1" applyBorder="1">
      <alignment vertical="center"/>
    </xf>
    <xf numFmtId="0" fontId="107" fillId="0" borderId="40" xfId="0" applyFont="1" applyBorder="1" applyAlignment="1">
      <alignment horizontal="center" vertical="center"/>
    </xf>
    <xf numFmtId="0" fontId="107" fillId="0" borderId="40" xfId="0" applyFont="1" applyBorder="1">
      <alignment vertical="center"/>
    </xf>
    <xf numFmtId="0" fontId="107" fillId="0" borderId="59" xfId="0" applyFont="1" applyBorder="1">
      <alignment vertical="center"/>
    </xf>
    <xf numFmtId="0" fontId="107" fillId="0" borderId="17" xfId="0" applyFont="1" applyBorder="1">
      <alignment vertical="center"/>
    </xf>
    <xf numFmtId="0" fontId="107" fillId="0" borderId="60" xfId="0" applyFont="1" applyBorder="1">
      <alignment vertical="center"/>
    </xf>
    <xf numFmtId="0" fontId="107" fillId="0" borderId="37" xfId="0" applyFont="1" applyBorder="1">
      <alignment vertical="center"/>
    </xf>
    <xf numFmtId="0" fontId="107" fillId="0" borderId="46" xfId="0" applyFont="1" applyBorder="1">
      <alignment vertical="center"/>
    </xf>
    <xf numFmtId="0" fontId="107" fillId="0" borderId="61" xfId="0" applyFont="1" applyBorder="1">
      <alignment vertical="center"/>
    </xf>
    <xf numFmtId="49" fontId="107" fillId="0" borderId="31" xfId="0" applyNumberFormat="1" applyFont="1" applyBorder="1" applyAlignment="1">
      <alignment horizontal="center" vertical="center"/>
    </xf>
    <xf numFmtId="0" fontId="107" fillId="0" borderId="23" xfId="0" applyFont="1" applyBorder="1" applyAlignment="1">
      <alignment horizontal="left" vertical="center" shrinkToFit="1"/>
    </xf>
    <xf numFmtId="0" fontId="107" fillId="0" borderId="32" xfId="0" applyFont="1" applyBorder="1" applyAlignment="1">
      <alignment horizontal="left" vertical="center"/>
    </xf>
    <xf numFmtId="0" fontId="107" fillId="0" borderId="33" xfId="0" applyFont="1" applyBorder="1" applyAlignment="1">
      <alignment horizontal="center" vertical="center"/>
    </xf>
    <xf numFmtId="0" fontId="107" fillId="0" borderId="33" xfId="0" applyFont="1" applyBorder="1">
      <alignment vertical="center"/>
    </xf>
    <xf numFmtId="0" fontId="107" fillId="0" borderId="18" xfId="0" applyFont="1" applyBorder="1">
      <alignment vertical="center"/>
    </xf>
    <xf numFmtId="0" fontId="107" fillId="0" borderId="63" xfId="0" applyFont="1" applyBorder="1">
      <alignment vertical="center"/>
    </xf>
    <xf numFmtId="0" fontId="107" fillId="0" borderId="64" xfId="0" applyFont="1" applyBorder="1">
      <alignment vertical="center"/>
    </xf>
    <xf numFmtId="0" fontId="107" fillId="0" borderId="44" xfId="0" applyFont="1" applyBorder="1">
      <alignment vertical="center"/>
    </xf>
    <xf numFmtId="0" fontId="107" fillId="0" borderId="65" xfId="0" applyFont="1" applyBorder="1">
      <alignment vertical="center"/>
    </xf>
    <xf numFmtId="0" fontId="107" fillId="0" borderId="23" xfId="0" applyFont="1" applyBorder="1">
      <alignment vertical="center"/>
    </xf>
    <xf numFmtId="0" fontId="107" fillId="0" borderId="32" xfId="0" applyFont="1" applyBorder="1">
      <alignment vertical="center"/>
    </xf>
    <xf numFmtId="0" fontId="107" fillId="0" borderId="38" xfId="0" applyFont="1" applyBorder="1" applyAlignment="1">
      <alignment horizontal="center" vertical="center" shrinkToFit="1"/>
    </xf>
    <xf numFmtId="0" fontId="107" fillId="0" borderId="42" xfId="0" applyFont="1" applyBorder="1" applyAlignment="1">
      <alignment horizontal="left" vertical="center"/>
    </xf>
    <xf numFmtId="180" fontId="107" fillId="0" borderId="37" xfId="0" applyNumberFormat="1" applyFont="1" applyBorder="1">
      <alignment vertical="center"/>
    </xf>
    <xf numFmtId="0" fontId="107" fillId="0" borderId="53" xfId="0" applyFont="1" applyBorder="1" applyAlignment="1">
      <alignment horizontal="left" vertical="center"/>
    </xf>
    <xf numFmtId="0" fontId="107" fillId="0" borderId="51" xfId="0" applyFont="1" applyBorder="1">
      <alignment vertical="center"/>
    </xf>
    <xf numFmtId="0" fontId="107" fillId="0" borderId="67" xfId="0" applyFont="1" applyBorder="1">
      <alignment vertical="center"/>
    </xf>
    <xf numFmtId="0" fontId="107" fillId="0" borderId="68" xfId="0" applyFont="1" applyBorder="1">
      <alignment vertical="center"/>
    </xf>
    <xf numFmtId="0" fontId="107" fillId="0" borderId="69" xfId="0" applyFont="1" applyBorder="1">
      <alignment vertical="center"/>
    </xf>
    <xf numFmtId="0" fontId="107" fillId="0" borderId="50" xfId="0" applyFont="1" applyBorder="1">
      <alignment vertical="center"/>
    </xf>
    <xf numFmtId="0" fontId="107" fillId="0" borderId="70" xfId="0" applyFont="1" applyBorder="1">
      <alignment vertical="center"/>
    </xf>
    <xf numFmtId="0" fontId="107" fillId="0" borderId="52" xfId="0" applyFont="1" applyBorder="1">
      <alignment vertical="center"/>
    </xf>
    <xf numFmtId="0" fontId="107" fillId="0" borderId="53" xfId="0" applyFont="1" applyBorder="1">
      <alignment vertical="center"/>
    </xf>
    <xf numFmtId="0" fontId="107" fillId="0" borderId="30" xfId="1685" applyFont="1" applyBorder="1" applyAlignment="1">
      <alignment horizontal="left" vertical="center"/>
    </xf>
    <xf numFmtId="0" fontId="107" fillId="0" borderId="8" xfId="0" applyFont="1" applyBorder="1" applyAlignment="1">
      <alignment horizontal="center" vertical="center" shrinkToFit="1"/>
    </xf>
    <xf numFmtId="0" fontId="107" fillId="0" borderId="61" xfId="1685" applyFont="1" applyBorder="1" applyAlignment="1">
      <alignment horizontal="left" vertical="center"/>
    </xf>
    <xf numFmtId="0" fontId="107" fillId="0" borderId="40" xfId="0" applyFont="1" applyBorder="1" applyAlignment="1">
      <alignment horizontal="center" vertical="center" shrinkToFit="1"/>
    </xf>
    <xf numFmtId="0" fontId="114" fillId="0" borderId="0" xfId="0" applyFont="1" applyAlignment="1">
      <alignment vertical="center" shrinkToFit="1"/>
    </xf>
    <xf numFmtId="0" fontId="110" fillId="0" borderId="0" xfId="0" applyFont="1" applyAlignment="1">
      <alignment horizontal="center" vertical="center"/>
    </xf>
    <xf numFmtId="0" fontId="101" fillId="0" borderId="0" xfId="0" applyFont="1" applyAlignment="1">
      <alignment horizontal="right" vertical="center"/>
    </xf>
    <xf numFmtId="0" fontId="114" fillId="0" borderId="26" xfId="0" applyFont="1" applyBorder="1" applyAlignment="1">
      <alignment horizontal="center"/>
    </xf>
    <xf numFmtId="0" fontId="114" fillId="0" borderId="28" xfId="0" applyFont="1" applyBorder="1" applyAlignment="1">
      <alignment horizontal="center"/>
    </xf>
    <xf numFmtId="0" fontId="114" fillId="0" borderId="28" xfId="0" applyFont="1" applyBorder="1" applyAlignment="1">
      <alignment horizontal="centerContinuous" vertical="center"/>
    </xf>
    <xf numFmtId="0" fontId="114" fillId="0" borderId="34" xfId="0" applyFont="1" applyBorder="1" applyAlignment="1">
      <alignment horizontal="centerContinuous" vertical="center"/>
    </xf>
    <xf numFmtId="0" fontId="114" fillId="0" borderId="35" xfId="0" applyFont="1" applyBorder="1" applyAlignment="1">
      <alignment horizontal="centerContinuous" vertical="center"/>
    </xf>
    <xf numFmtId="0" fontId="116" fillId="0" borderId="35" xfId="0" applyFont="1" applyBorder="1" applyAlignment="1">
      <alignment horizontal="center"/>
    </xf>
    <xf numFmtId="0" fontId="114" fillId="0" borderId="29" xfId="0" applyFont="1" applyBorder="1" applyAlignment="1">
      <alignment horizontal="center"/>
    </xf>
    <xf numFmtId="0" fontId="114" fillId="0" borderId="0" xfId="0" applyFont="1" applyAlignment="1">
      <alignment horizontal="center"/>
    </xf>
    <xf numFmtId="0" fontId="114" fillId="0" borderId="29" xfId="0" applyFont="1" applyBorder="1" applyAlignment="1">
      <alignment horizontal="centerContinuous" vertical="center"/>
    </xf>
    <xf numFmtId="0" fontId="114" fillId="0" borderId="31" xfId="0" applyFont="1" applyBorder="1" applyAlignment="1">
      <alignment horizontal="centerContinuous" vertical="center"/>
    </xf>
    <xf numFmtId="0" fontId="114" fillId="0" borderId="32" xfId="0" applyFont="1" applyBorder="1" applyAlignment="1">
      <alignment horizontal="centerContinuous" vertical="center"/>
    </xf>
    <xf numFmtId="0" fontId="114" fillId="0" borderId="36" xfId="0" applyFont="1" applyBorder="1" applyAlignment="1">
      <alignment horizontal="center"/>
    </xf>
    <xf numFmtId="0" fontId="114" fillId="0" borderId="27" xfId="0" applyFont="1" applyBorder="1" applyAlignment="1">
      <alignment horizontal="center" vertical="center"/>
    </xf>
    <xf numFmtId="0" fontId="114" fillId="0" borderId="4" xfId="0" applyFont="1" applyBorder="1" applyAlignment="1">
      <alignment horizontal="center" vertical="center"/>
    </xf>
    <xf numFmtId="0" fontId="114" fillId="0" borderId="25" xfId="0" applyFont="1" applyBorder="1" applyAlignment="1">
      <alignment horizontal="center" vertical="center"/>
    </xf>
    <xf numFmtId="0" fontId="114" fillId="0" borderId="27" xfId="0" applyFont="1" applyBorder="1" applyAlignment="1">
      <alignment horizontal="center" vertical="center" shrinkToFit="1"/>
    </xf>
    <xf numFmtId="0" fontId="114" fillId="0" borderId="37" xfId="0" applyFont="1" applyBorder="1" applyAlignment="1">
      <alignment horizontal="center" vertical="center"/>
    </xf>
    <xf numFmtId="0" fontId="114" fillId="0" borderId="46" xfId="0" applyFont="1" applyBorder="1" applyAlignment="1">
      <alignment horizontal="center" vertical="center"/>
    </xf>
    <xf numFmtId="0" fontId="101" fillId="0" borderId="23" xfId="0" quotePrefix="1" applyFont="1" applyBorder="1" applyAlignment="1">
      <alignment horizontal="center" vertical="center"/>
    </xf>
    <xf numFmtId="0" fontId="101" fillId="0" borderId="32" xfId="0" quotePrefix="1" applyFont="1" applyBorder="1" applyAlignment="1">
      <alignment vertical="center" shrinkToFit="1"/>
    </xf>
    <xf numFmtId="0" fontId="101" fillId="0" borderId="23" xfId="0" applyFont="1" applyBorder="1" applyAlignment="1">
      <alignment horizontal="center" vertical="center"/>
    </xf>
    <xf numFmtId="0" fontId="107" fillId="0" borderId="33" xfId="0" applyFont="1" applyBorder="1" applyAlignment="1">
      <alignment horizontal="center" vertical="center" shrinkToFit="1"/>
    </xf>
    <xf numFmtId="0" fontId="107" fillId="0" borderId="31" xfId="0" applyFont="1" applyBorder="1" applyAlignment="1">
      <alignment vertical="center" shrinkToFit="1"/>
    </xf>
    <xf numFmtId="0" fontId="107" fillId="0" borderId="43" xfId="0" applyFont="1" applyBorder="1" applyAlignment="1">
      <alignment vertical="center" shrinkToFit="1"/>
    </xf>
    <xf numFmtId="0" fontId="107" fillId="0" borderId="32" xfId="0" applyFont="1" applyBorder="1" applyAlignment="1">
      <alignment vertical="center" shrinkToFit="1"/>
    </xf>
    <xf numFmtId="0" fontId="107" fillId="0" borderId="32" xfId="0" applyFont="1" applyBorder="1" applyAlignment="1">
      <alignment horizontal="center" vertical="center" shrinkToFit="1"/>
    </xf>
    <xf numFmtId="0" fontId="107" fillId="0" borderId="30" xfId="0" applyFont="1" applyBorder="1" applyAlignment="1">
      <alignment horizontal="center" vertical="center" shrinkToFit="1"/>
    </xf>
    <xf numFmtId="0" fontId="107" fillId="0" borderId="39" xfId="0" applyFont="1" applyBorder="1" applyAlignment="1">
      <alignment vertical="center" shrinkToFit="1"/>
    </xf>
    <xf numFmtId="0" fontId="107" fillId="0" borderId="16" xfId="0" applyFont="1" applyBorder="1" applyAlignment="1">
      <alignment vertical="center" shrinkToFit="1"/>
    </xf>
    <xf numFmtId="0" fontId="107" fillId="0" borderId="25" xfId="0" applyFont="1" applyBorder="1" applyAlignment="1">
      <alignment horizontal="center" vertical="center" shrinkToFit="1"/>
    </xf>
    <xf numFmtId="0" fontId="107" fillId="0" borderId="27" xfId="0" applyFont="1" applyBorder="1" applyAlignment="1">
      <alignment horizontal="center" vertical="center" shrinkToFit="1"/>
    </xf>
    <xf numFmtId="0" fontId="107" fillId="0" borderId="44" xfId="0" applyFont="1" applyBorder="1" applyAlignment="1">
      <alignment vertical="center" shrinkToFit="1"/>
    </xf>
    <xf numFmtId="179" fontId="107" fillId="0" borderId="39" xfId="0" applyNumberFormat="1" applyFont="1" applyBorder="1" applyAlignment="1">
      <alignment vertical="center" shrinkToFit="1"/>
    </xf>
    <xf numFmtId="179" fontId="107" fillId="0" borderId="38" xfId="0" applyNumberFormat="1" applyFont="1" applyBorder="1" applyAlignment="1">
      <alignment vertical="center" shrinkToFit="1"/>
    </xf>
    <xf numFmtId="0" fontId="107" fillId="0" borderId="23" xfId="0" applyFont="1" applyBorder="1" applyAlignment="1">
      <alignment horizontal="center" vertical="center" shrinkToFit="1"/>
    </xf>
    <xf numFmtId="0" fontId="101" fillId="0" borderId="31" xfId="0" applyFont="1" applyBorder="1" applyAlignment="1">
      <alignment horizontal="center" vertical="center"/>
    </xf>
    <xf numFmtId="177" fontId="107" fillId="0" borderId="31" xfId="0" applyNumberFormat="1" applyFont="1" applyBorder="1" applyAlignment="1">
      <alignment vertical="center" shrinkToFit="1"/>
    </xf>
    <xf numFmtId="177" fontId="107" fillId="0" borderId="38" xfId="0" applyNumberFormat="1" applyFont="1" applyBorder="1" applyAlignment="1">
      <alignment vertical="center" shrinkToFit="1"/>
    </xf>
    <xf numFmtId="179" fontId="107" fillId="0" borderId="31" xfId="0" applyNumberFormat="1" applyFont="1" applyBorder="1" applyAlignment="1">
      <alignment vertical="center" shrinkToFit="1"/>
    </xf>
    <xf numFmtId="179" fontId="107" fillId="0" borderId="32" xfId="0" applyNumberFormat="1" applyFont="1" applyBorder="1" applyAlignment="1">
      <alignment vertical="center" shrinkToFit="1"/>
    </xf>
    <xf numFmtId="0" fontId="107" fillId="0" borderId="23" xfId="0" quotePrefix="1" applyFont="1" applyBorder="1" applyAlignment="1">
      <alignment horizontal="left" vertical="center"/>
    </xf>
    <xf numFmtId="0" fontId="107" fillId="0" borderId="32" xfId="0" applyFont="1" applyBorder="1" applyAlignment="1">
      <alignment horizontal="left" vertical="center" shrinkToFit="1"/>
    </xf>
    <xf numFmtId="0" fontId="107" fillId="0" borderId="23" xfId="0" applyFont="1" applyBorder="1" applyAlignment="1">
      <alignment horizontal="left" vertical="center"/>
    </xf>
    <xf numFmtId="0" fontId="107" fillId="0" borderId="32" xfId="0" quotePrefix="1" applyFont="1" applyBorder="1" applyAlignment="1">
      <alignment horizontal="left" vertical="center" shrinkToFit="1"/>
    </xf>
    <xf numFmtId="0" fontId="107" fillId="0" borderId="23" xfId="0" quotePrefix="1" applyFont="1" applyBorder="1">
      <alignment vertical="center"/>
    </xf>
    <xf numFmtId="0" fontId="107" fillId="0" borderId="4" xfId="0" applyFont="1" applyBorder="1" applyAlignment="1">
      <alignment horizontal="center" vertical="center" shrinkToFit="1"/>
    </xf>
    <xf numFmtId="178" fontId="101" fillId="0" borderId="33" xfId="0" applyNumberFormat="1" applyFont="1" applyBorder="1" applyAlignment="1">
      <alignment horizontal="center" vertical="center" shrinkToFit="1"/>
    </xf>
    <xf numFmtId="0" fontId="108" fillId="0" borderId="0" xfId="0" applyFont="1" applyAlignment="1">
      <alignment horizontal="center" vertical="center"/>
    </xf>
    <xf numFmtId="0" fontId="108" fillId="0" borderId="0" xfId="0" applyFont="1" applyAlignment="1">
      <alignment horizontal="center"/>
    </xf>
    <xf numFmtId="0" fontId="108" fillId="0" borderId="79" xfId="1686" applyFont="1" applyBorder="1" applyAlignment="1">
      <alignment vertical="center"/>
    </xf>
    <xf numFmtId="0" fontId="114" fillId="0" borderId="0" xfId="1686" applyFont="1" applyAlignment="1">
      <alignment horizontal="left" vertical="center" indent="1"/>
    </xf>
    <xf numFmtId="0" fontId="108" fillId="0" borderId="78" xfId="1686" applyFont="1" applyBorder="1" applyAlignment="1">
      <alignment vertical="center"/>
    </xf>
    <xf numFmtId="0" fontId="114" fillId="0" borderId="77" xfId="1686" applyFont="1" applyBorder="1" applyAlignment="1">
      <alignment horizontal="left" vertical="center"/>
    </xf>
    <xf numFmtId="4" fontId="114" fillId="0" borderId="0" xfId="1686" applyNumberFormat="1" applyFont="1" applyAlignment="1">
      <alignment vertical="center"/>
    </xf>
    <xf numFmtId="3" fontId="114" fillId="0" borderId="0" xfId="1686" applyNumberFormat="1" applyFont="1" applyAlignment="1">
      <alignment vertical="center"/>
    </xf>
    <xf numFmtId="4" fontId="114" fillId="0" borderId="78" xfId="1686" applyNumberFormat="1" applyFont="1" applyBorder="1" applyAlignment="1">
      <alignment horizontal="right" vertical="center"/>
    </xf>
    <xf numFmtId="0" fontId="114" fillId="0" borderId="78" xfId="1686" applyFont="1" applyBorder="1" applyAlignment="1">
      <alignment horizontal="right" vertical="center"/>
    </xf>
    <xf numFmtId="0" fontId="108" fillId="0" borderId="77" xfId="1686" applyFont="1" applyBorder="1" applyAlignment="1">
      <alignment horizontal="left" indent="1"/>
    </xf>
    <xf numFmtId="0" fontId="114" fillId="0" borderId="0" xfId="1686" quotePrefix="1" applyFont="1" applyAlignment="1">
      <alignment horizontal="center" vertical="center"/>
    </xf>
    <xf numFmtId="182" fontId="114" fillId="0" borderId="78" xfId="1686" applyNumberFormat="1" applyFont="1" applyBorder="1" applyAlignment="1">
      <alignment horizontal="right" vertical="center"/>
    </xf>
    <xf numFmtId="0" fontId="108" fillId="0" borderId="64" xfId="1686" applyFont="1" applyBorder="1"/>
    <xf numFmtId="0" fontId="108" fillId="0" borderId="23" xfId="1686" applyFont="1" applyBorder="1"/>
    <xf numFmtId="0" fontId="108" fillId="0" borderId="18" xfId="1686" applyFont="1" applyBorder="1"/>
    <xf numFmtId="0" fontId="108" fillId="0" borderId="0" xfId="1686" applyFont="1" applyAlignment="1">
      <alignment horizontal="left" indent="1"/>
    </xf>
    <xf numFmtId="0" fontId="125" fillId="0" borderId="0" xfId="1686" applyFont="1"/>
    <xf numFmtId="0" fontId="107" fillId="0" borderId="0" xfId="1686" applyFont="1" applyAlignment="1">
      <alignment horizontal="right" vertical="center"/>
    </xf>
    <xf numFmtId="0" fontId="107" fillId="0" borderId="0" xfId="1686" applyFont="1" applyAlignment="1">
      <alignment vertical="center"/>
    </xf>
    <xf numFmtId="0" fontId="101" fillId="0" borderId="0" xfId="1686" applyFont="1" applyAlignment="1">
      <alignment vertical="center"/>
    </xf>
    <xf numFmtId="0" fontId="114" fillId="0" borderId="89" xfId="1690" applyFont="1" applyBorder="1" applyAlignment="1">
      <alignment horizontal="center" vertical="center"/>
    </xf>
    <xf numFmtId="41" fontId="114" fillId="0" borderId="93" xfId="1690" applyNumberFormat="1" applyFont="1" applyBorder="1" applyAlignment="1">
      <alignment horizontal="left" vertical="center"/>
    </xf>
    <xf numFmtId="10" fontId="114" fillId="0" borderId="93" xfId="1228" applyNumberFormat="1" applyFont="1" applyFill="1" applyBorder="1" applyAlignment="1">
      <alignment horizontal="center" vertical="center"/>
    </xf>
    <xf numFmtId="41" fontId="114" fillId="0" borderId="19" xfId="1690" applyNumberFormat="1" applyFont="1" applyBorder="1" applyAlignment="1">
      <alignment horizontal="left" vertical="center"/>
    </xf>
    <xf numFmtId="9" fontId="114" fillId="0" borderId="19" xfId="1228" applyFont="1" applyFill="1" applyBorder="1" applyAlignment="1">
      <alignment horizontal="left" vertical="center"/>
    </xf>
    <xf numFmtId="41" fontId="114" fillId="0" borderId="17" xfId="1690" applyNumberFormat="1" applyFont="1" applyBorder="1" applyAlignment="1">
      <alignment horizontal="left" vertical="center"/>
    </xf>
    <xf numFmtId="10" fontId="114" fillId="0" borderId="17" xfId="1228" applyNumberFormat="1" applyFont="1" applyFill="1" applyBorder="1" applyAlignment="1">
      <alignment horizontal="center" vertical="center"/>
    </xf>
    <xf numFmtId="10" fontId="114" fillId="0" borderId="19" xfId="1228" applyNumberFormat="1" applyFont="1" applyFill="1" applyBorder="1" applyAlignment="1">
      <alignment horizontal="center" vertical="center"/>
    </xf>
    <xf numFmtId="10" fontId="114" fillId="0" borderId="94" xfId="1228" applyNumberFormat="1" applyFont="1" applyFill="1" applyBorder="1" applyAlignment="1">
      <alignment horizontal="center" vertical="center"/>
    </xf>
    <xf numFmtId="10" fontId="114" fillId="0" borderId="92" xfId="1228" applyNumberFormat="1" applyFont="1" applyFill="1" applyBorder="1" applyAlignment="1">
      <alignment horizontal="center" vertical="center"/>
    </xf>
    <xf numFmtId="10" fontId="114" fillId="0" borderId="63" xfId="1228" applyNumberFormat="1" applyFont="1" applyFill="1" applyBorder="1" applyAlignment="1">
      <alignment horizontal="center" vertical="center"/>
    </xf>
    <xf numFmtId="195" fontId="127" fillId="0" borderId="65" xfId="1690" applyNumberFormat="1" applyFont="1" applyBorder="1" applyAlignment="1">
      <alignment horizontal="center" vertical="center" shrinkToFit="1"/>
    </xf>
    <xf numFmtId="10" fontId="114" fillId="0" borderId="68" xfId="1228" applyNumberFormat="1" applyFont="1" applyFill="1" applyBorder="1" applyAlignment="1">
      <alignment horizontal="center" vertical="center"/>
    </xf>
    <xf numFmtId="9" fontId="114" fillId="0" borderId="92" xfId="1228" applyFont="1" applyFill="1" applyBorder="1" applyAlignment="1">
      <alignment horizontal="center" vertical="center"/>
    </xf>
    <xf numFmtId="41" fontId="114" fillId="0" borderId="91" xfId="0" applyNumberFormat="1" applyFont="1" applyBorder="1">
      <alignment vertical="center"/>
    </xf>
    <xf numFmtId="0" fontId="114" fillId="0" borderId="91" xfId="0" applyFont="1" applyBorder="1">
      <alignment vertical="center"/>
    </xf>
    <xf numFmtId="191" fontId="102" fillId="0" borderId="19" xfId="0" applyNumberFormat="1" applyFont="1" applyBorder="1">
      <alignment vertical="center"/>
    </xf>
    <xf numFmtId="191" fontId="102" fillId="0" borderId="63" xfId="0" applyNumberFormat="1" applyFont="1" applyBorder="1">
      <alignment vertical="center"/>
    </xf>
    <xf numFmtId="0" fontId="114" fillId="0" borderId="0" xfId="1686" quotePrefix="1" applyFont="1" applyAlignment="1">
      <alignment horizontal="right" vertical="center"/>
    </xf>
    <xf numFmtId="0" fontId="101" fillId="0" borderId="0" xfId="1686" quotePrefix="1" applyFont="1" applyAlignment="1">
      <alignment horizontal="center" vertical="center"/>
    </xf>
    <xf numFmtId="0" fontId="114" fillId="0" borderId="0" xfId="1686" quotePrefix="1" applyFont="1" applyAlignment="1">
      <alignment horizontal="left" vertical="center"/>
    </xf>
    <xf numFmtId="182" fontId="114" fillId="0" borderId="78" xfId="1686" applyNumberFormat="1" applyFont="1" applyBorder="1" applyAlignment="1">
      <alignment horizontal="left" vertical="center"/>
    </xf>
    <xf numFmtId="3" fontId="102" fillId="0" borderId="55" xfId="1684" applyNumberFormat="1" applyFont="1" applyBorder="1" applyAlignment="1">
      <alignment vertical="center"/>
    </xf>
    <xf numFmtId="0" fontId="117" fillId="0" borderId="5" xfId="1684" applyFont="1" applyBorder="1" applyAlignment="1">
      <alignment horizontal="right" vertical="center"/>
    </xf>
    <xf numFmtId="0" fontId="117" fillId="0" borderId="23" xfId="1684" applyFont="1" applyBorder="1" applyAlignment="1">
      <alignment horizontal="left" vertical="center"/>
    </xf>
    <xf numFmtId="0" fontId="117" fillId="0" borderId="33" xfId="1684" applyFont="1" applyBorder="1" applyAlignment="1">
      <alignment horizontal="center" vertical="center" shrinkToFit="1"/>
    </xf>
    <xf numFmtId="0" fontId="102" fillId="0" borderId="33" xfId="1684" applyFont="1" applyBorder="1" applyAlignment="1">
      <alignment vertical="center"/>
    </xf>
    <xf numFmtId="3" fontId="102" fillId="0" borderId="44" xfId="1684" applyNumberFormat="1" applyFont="1" applyBorder="1" applyAlignment="1">
      <alignment vertical="center"/>
    </xf>
    <xf numFmtId="3" fontId="102" fillId="0" borderId="65" xfId="1684" applyNumberFormat="1" applyFont="1" applyBorder="1" applyAlignment="1">
      <alignment vertical="center"/>
    </xf>
    <xf numFmtId="0" fontId="117" fillId="0" borderId="30" xfId="1684" applyFont="1" applyBorder="1" applyAlignment="1">
      <alignment vertical="center"/>
    </xf>
    <xf numFmtId="14" fontId="102" fillId="0" borderId="8" xfId="1684" applyNumberFormat="1" applyFont="1" applyBorder="1" applyAlignment="1">
      <alignment horizontal="center" vertical="center"/>
    </xf>
    <xf numFmtId="180" fontId="102" fillId="0" borderId="8" xfId="1684" applyNumberFormat="1" applyFont="1" applyBorder="1" applyAlignment="1">
      <alignment vertical="center"/>
    </xf>
    <xf numFmtId="3" fontId="102" fillId="0" borderId="16" xfId="1684" applyNumberFormat="1" applyFont="1" applyBorder="1" applyAlignment="1">
      <alignment vertical="center"/>
    </xf>
    <xf numFmtId="3" fontId="102" fillId="0" borderId="49" xfId="1684" applyNumberFormat="1" applyFont="1" applyBorder="1" applyAlignment="1">
      <alignment vertical="center"/>
    </xf>
    <xf numFmtId="0" fontId="117" fillId="0" borderId="8" xfId="1684" applyFont="1" applyBorder="1" applyAlignment="1">
      <alignment horizontal="center" vertical="center"/>
    </xf>
    <xf numFmtId="0" fontId="117" fillId="0" borderId="0" xfId="1684" applyFont="1" applyAlignment="1">
      <alignment vertical="center"/>
    </xf>
    <xf numFmtId="0" fontId="117" fillId="0" borderId="29" xfId="1684" applyFont="1" applyBorder="1" applyAlignment="1">
      <alignment horizontal="center" vertical="center"/>
    </xf>
    <xf numFmtId="14" fontId="102" fillId="0" borderId="29" xfId="1684" applyNumberFormat="1" applyFont="1" applyBorder="1" applyAlignment="1">
      <alignment horizontal="center" vertical="center"/>
    </xf>
    <xf numFmtId="3" fontId="102" fillId="0" borderId="74" xfId="1684" applyNumberFormat="1" applyFont="1" applyBorder="1" applyAlignment="1">
      <alignment vertical="center"/>
    </xf>
    <xf numFmtId="3" fontId="102" fillId="0" borderId="75" xfId="1684" applyNumberFormat="1" applyFont="1" applyBorder="1" applyAlignment="1">
      <alignment vertical="center"/>
    </xf>
    <xf numFmtId="0" fontId="117" fillId="0" borderId="2" xfId="1684" applyFont="1" applyBorder="1" applyAlignment="1">
      <alignment horizontal="right" vertical="center"/>
    </xf>
    <xf numFmtId="0" fontId="117" fillId="0" borderId="48" xfId="1684" applyFont="1" applyBorder="1" applyAlignment="1">
      <alignment vertical="center"/>
    </xf>
    <xf numFmtId="0" fontId="117" fillId="0" borderId="3" xfId="1684" applyFont="1" applyBorder="1" applyAlignment="1">
      <alignment horizontal="left" vertical="center"/>
    </xf>
    <xf numFmtId="0" fontId="102" fillId="0" borderId="3" xfId="1684" applyFont="1" applyBorder="1" applyAlignment="1">
      <alignment horizontal="center" vertical="center"/>
    </xf>
    <xf numFmtId="0" fontId="102" fillId="0" borderId="3" xfId="1684" applyFont="1" applyBorder="1" applyAlignment="1">
      <alignment vertical="center"/>
    </xf>
    <xf numFmtId="3" fontId="102" fillId="0" borderId="54" xfId="1684" applyNumberFormat="1" applyFont="1" applyBorder="1" applyAlignment="1">
      <alignment vertical="center"/>
    </xf>
    <xf numFmtId="2" fontId="102" fillId="0" borderId="8" xfId="1684" applyNumberFormat="1" applyFont="1" applyBorder="1" applyAlignment="1">
      <alignment vertical="center"/>
    </xf>
    <xf numFmtId="2" fontId="102" fillId="0" borderId="29" xfId="1684" applyNumberFormat="1" applyFont="1" applyBorder="1" applyAlignment="1">
      <alignment horizontal="right" vertical="center"/>
    </xf>
    <xf numFmtId="0" fontId="101" fillId="0" borderId="32" xfId="0" applyFont="1" applyBorder="1" applyAlignment="1">
      <alignment vertical="center" shrinkToFit="1"/>
    </xf>
    <xf numFmtId="0" fontId="128" fillId="0" borderId="32" xfId="0" applyFont="1" applyBorder="1" applyAlignment="1">
      <alignment vertical="center" shrinkToFit="1"/>
    </xf>
    <xf numFmtId="0" fontId="128" fillId="0" borderId="38" xfId="0" applyFont="1" applyBorder="1" applyAlignment="1">
      <alignment vertical="center" shrinkToFit="1"/>
    </xf>
    <xf numFmtId="0" fontId="128" fillId="0" borderId="23" xfId="0" applyFont="1" applyBorder="1" applyAlignment="1">
      <alignment horizontal="center" vertical="center"/>
    </xf>
    <xf numFmtId="0" fontId="128" fillId="0" borderId="44" xfId="0" applyFont="1" applyBorder="1" applyAlignment="1">
      <alignment vertical="center" shrinkToFit="1"/>
    </xf>
    <xf numFmtId="0" fontId="102" fillId="0" borderId="23" xfId="0" applyFont="1" applyBorder="1" applyAlignment="1">
      <alignment horizontal="center" vertical="center"/>
    </xf>
    <xf numFmtId="0" fontId="128" fillId="0" borderId="27" xfId="0" applyFont="1" applyBorder="1" applyAlignment="1">
      <alignment horizontal="center" vertical="center" shrinkToFit="1"/>
    </xf>
    <xf numFmtId="0" fontId="128" fillId="0" borderId="33" xfId="0" applyFont="1" applyBorder="1" applyAlignment="1">
      <alignment horizontal="center" vertical="center" shrinkToFit="1"/>
    </xf>
    <xf numFmtId="0" fontId="128" fillId="0" borderId="31" xfId="0" applyFont="1" applyBorder="1" applyAlignment="1">
      <alignment vertical="center" shrinkToFit="1"/>
    </xf>
    <xf numFmtId="0" fontId="128" fillId="0" borderId="23" xfId="0" applyFont="1" applyBorder="1" applyAlignment="1">
      <alignment horizontal="center" vertical="center" shrinkToFit="1"/>
    </xf>
    <xf numFmtId="0" fontId="128" fillId="0" borderId="30" xfId="0" applyFont="1" applyBorder="1" applyAlignment="1">
      <alignment horizontal="center" vertical="center" shrinkToFit="1"/>
    </xf>
    <xf numFmtId="0" fontId="128" fillId="0" borderId="8" xfId="0" applyFont="1" applyBorder="1" applyAlignment="1">
      <alignment horizontal="center" vertical="center" shrinkToFit="1"/>
    </xf>
    <xf numFmtId="0" fontId="128" fillId="0" borderId="39" xfId="0" applyFont="1" applyBorder="1" applyAlignment="1">
      <alignment vertical="center" shrinkToFit="1"/>
    </xf>
    <xf numFmtId="0" fontId="128" fillId="0" borderId="16" xfId="0" applyFont="1" applyBorder="1" applyAlignment="1">
      <alignment vertical="center" shrinkToFit="1"/>
    </xf>
    <xf numFmtId="14" fontId="102" fillId="0" borderId="51" xfId="1684" applyNumberFormat="1" applyFont="1" applyBorder="1" applyAlignment="1">
      <alignment horizontal="center" vertical="center"/>
    </xf>
    <xf numFmtId="0" fontId="117" fillId="0" borderId="52" xfId="1684" applyFont="1" applyBorder="1" applyAlignment="1">
      <alignment vertical="center"/>
    </xf>
    <xf numFmtId="0" fontId="117" fillId="0" borderId="51" xfId="1684" applyFont="1" applyBorder="1" applyAlignment="1">
      <alignment horizontal="center" vertical="center"/>
    </xf>
    <xf numFmtId="180" fontId="102" fillId="0" borderId="51" xfId="1684" applyNumberFormat="1" applyFont="1" applyBorder="1" applyAlignment="1">
      <alignment vertical="center"/>
    </xf>
    <xf numFmtId="0" fontId="107" fillId="0" borderId="30" xfId="0" applyFont="1" applyBorder="1" applyAlignment="1">
      <alignment horizontal="left" vertical="center" shrinkToFit="1"/>
    </xf>
    <xf numFmtId="0" fontId="101" fillId="0" borderId="33" xfId="0" applyFont="1" applyBorder="1" applyAlignment="1">
      <alignment horizontal="center" vertical="center" shrinkToFit="1"/>
    </xf>
    <xf numFmtId="0" fontId="107" fillId="0" borderId="52" xfId="0" applyFont="1" applyBorder="1" applyAlignment="1">
      <alignment horizontal="left" vertical="center" shrinkToFit="1"/>
    </xf>
    <xf numFmtId="0" fontId="107" fillId="0" borderId="52" xfId="1685" applyFont="1" applyBorder="1" applyAlignment="1">
      <alignment horizontal="left" vertical="center"/>
    </xf>
    <xf numFmtId="1" fontId="102" fillId="0" borderId="8" xfId="1684" applyNumberFormat="1" applyFont="1" applyBorder="1" applyAlignment="1">
      <alignment vertical="center"/>
    </xf>
    <xf numFmtId="0" fontId="128" fillId="0" borderId="25" xfId="0" applyFont="1" applyBorder="1" applyAlignment="1">
      <alignment horizontal="center" vertical="center" shrinkToFit="1"/>
    </xf>
    <xf numFmtId="0" fontId="102" fillId="0" borderId="23" xfId="0" quotePrefix="1" applyFont="1" applyBorder="1" applyAlignment="1">
      <alignment horizontal="center" vertical="center"/>
    </xf>
    <xf numFmtId="0" fontId="102" fillId="0" borderId="32" xfId="0" quotePrefix="1" applyFont="1" applyBorder="1" applyAlignment="1">
      <alignment vertical="center" shrinkToFit="1"/>
    </xf>
    <xf numFmtId="0" fontId="102" fillId="0" borderId="33" xfId="0" applyFont="1" applyBorder="1" applyAlignment="1">
      <alignment horizontal="center" vertical="center" shrinkToFit="1"/>
    </xf>
    <xf numFmtId="0" fontId="128" fillId="0" borderId="32" xfId="0" applyFont="1" applyBorder="1" applyAlignment="1">
      <alignment horizontal="center" vertical="center" shrinkToFit="1"/>
    </xf>
    <xf numFmtId="0" fontId="128" fillId="0" borderId="23" xfId="0" applyFont="1" applyBorder="1">
      <alignment vertical="center"/>
    </xf>
    <xf numFmtId="0" fontId="128" fillId="0" borderId="30" xfId="0" applyFont="1" applyBorder="1">
      <alignment vertical="center"/>
    </xf>
    <xf numFmtId="0" fontId="128" fillId="0" borderId="38" xfId="0" applyFont="1" applyBorder="1" applyAlignment="1">
      <alignment horizontal="center" vertical="center" shrinkToFit="1"/>
    </xf>
    <xf numFmtId="179" fontId="128" fillId="0" borderId="39" xfId="0" applyNumberFormat="1" applyFont="1" applyBorder="1" applyAlignment="1">
      <alignment vertical="center" shrinkToFit="1"/>
    </xf>
    <xf numFmtId="179" fontId="128" fillId="0" borderId="38" xfId="0" applyNumberFormat="1" applyFont="1" applyBorder="1" applyAlignment="1">
      <alignment vertical="center" shrinkToFit="1"/>
    </xf>
    <xf numFmtId="0" fontId="117" fillId="0" borderId="57" xfId="1684" applyFont="1" applyBorder="1" applyAlignment="1">
      <alignment vertical="center"/>
    </xf>
    <xf numFmtId="0" fontId="102" fillId="0" borderId="0" xfId="1684" applyFont="1" applyProtection="1">
      <protection locked="0"/>
    </xf>
    <xf numFmtId="0" fontId="117" fillId="0" borderId="0" xfId="1684" applyFont="1"/>
    <xf numFmtId="0" fontId="117" fillId="0" borderId="34" xfId="1684" applyFont="1" applyBorder="1" applyAlignment="1">
      <alignment horizontal="centerContinuous"/>
    </xf>
    <xf numFmtId="0" fontId="117" fillId="0" borderId="26" xfId="1684" applyFont="1" applyBorder="1" applyAlignment="1">
      <alignment horizontal="center"/>
    </xf>
    <xf numFmtId="0" fontId="117" fillId="0" borderId="47" xfId="1684" applyFont="1" applyBorder="1" applyAlignment="1">
      <alignment horizontal="centerContinuous" vertical="center"/>
    </xf>
    <xf numFmtId="183" fontId="117" fillId="0" borderId="47" xfId="1684" applyNumberFormat="1" applyFont="1" applyBorder="1" applyAlignment="1">
      <alignment horizontal="centerContinuous" vertical="center"/>
    </xf>
    <xf numFmtId="0" fontId="117" fillId="0" borderId="6" xfId="1684" applyFont="1" applyBorder="1" applyAlignment="1">
      <alignment horizontal="center" vertical="center"/>
    </xf>
    <xf numFmtId="0" fontId="117" fillId="0" borderId="27" xfId="1684" applyFont="1" applyBorder="1" applyAlignment="1">
      <alignment horizontal="center" vertical="center"/>
    </xf>
    <xf numFmtId="0" fontId="117" fillId="0" borderId="25" xfId="1684" applyFont="1" applyBorder="1" applyAlignment="1">
      <alignment horizontal="center" vertical="center"/>
    </xf>
    <xf numFmtId="0" fontId="117" fillId="0" borderId="37" xfId="1684" applyFont="1" applyBorder="1" applyAlignment="1">
      <alignment horizontal="distributed" vertical="center" justifyLastLine="1"/>
    </xf>
    <xf numFmtId="0" fontId="117" fillId="0" borderId="46" xfId="1684" applyFont="1" applyBorder="1" applyAlignment="1">
      <alignment horizontal="distributed" vertical="center" justifyLastLine="1"/>
    </xf>
    <xf numFmtId="181" fontId="102" fillId="0" borderId="8" xfId="1684" applyNumberFormat="1" applyFont="1" applyBorder="1" applyAlignment="1">
      <alignment vertical="center"/>
    </xf>
    <xf numFmtId="3" fontId="102" fillId="0" borderId="50" xfId="1684" applyNumberFormat="1" applyFont="1" applyBorder="1" applyAlignment="1">
      <alignment vertical="center"/>
    </xf>
    <xf numFmtId="2" fontId="102" fillId="0" borderId="51" xfId="1223" applyNumberFormat="1" applyFont="1" applyFill="1" applyBorder="1" applyAlignment="1">
      <alignment vertical="center"/>
    </xf>
    <xf numFmtId="181" fontId="102" fillId="0" borderId="51" xfId="1223" applyNumberFormat="1" applyFont="1" applyFill="1" applyBorder="1" applyAlignment="1">
      <alignment vertical="center"/>
    </xf>
    <xf numFmtId="0" fontId="117" fillId="0" borderId="32" xfId="1684" applyFont="1" applyBorder="1" applyAlignment="1">
      <alignment vertical="center" shrinkToFit="1"/>
    </xf>
    <xf numFmtId="180" fontId="102" fillId="0" borderId="51" xfId="1223" applyNumberFormat="1" applyFont="1" applyFill="1" applyBorder="1" applyAlignment="1">
      <alignment vertical="center"/>
    </xf>
    <xf numFmtId="0" fontId="117" fillId="0" borderId="8" xfId="1684" applyFont="1" applyBorder="1" applyAlignment="1">
      <alignment vertical="center"/>
    </xf>
    <xf numFmtId="0" fontId="117" fillId="0" borderId="3" xfId="1684" applyFont="1" applyBorder="1" applyAlignment="1">
      <alignment vertical="center"/>
    </xf>
    <xf numFmtId="14" fontId="102" fillId="0" borderId="3" xfId="1684" applyNumberFormat="1" applyFont="1" applyBorder="1" applyAlignment="1">
      <alignment horizontal="center" vertical="center"/>
    </xf>
    <xf numFmtId="2" fontId="102" fillId="0" borderId="3" xfId="1223" applyNumberFormat="1" applyFont="1" applyFill="1" applyBorder="1" applyAlignment="1">
      <alignment vertical="center"/>
    </xf>
    <xf numFmtId="2" fontId="102" fillId="0" borderId="29" xfId="1223" applyNumberFormat="1" applyFont="1" applyFill="1" applyBorder="1" applyAlignment="1">
      <alignment vertical="center"/>
    </xf>
    <xf numFmtId="3" fontId="128" fillId="0" borderId="55" xfId="1684" applyNumberFormat="1" applyFont="1" applyBorder="1" applyAlignment="1">
      <alignment vertical="center"/>
    </xf>
    <xf numFmtId="177" fontId="102" fillId="0" borderId="8" xfId="1223" applyNumberFormat="1" applyFont="1" applyFill="1" applyBorder="1" applyAlignment="1">
      <alignment horizontal="right" vertical="center"/>
    </xf>
    <xf numFmtId="0" fontId="7" fillId="0" borderId="0" xfId="0" applyFont="1">
      <alignment vertical="center"/>
    </xf>
    <xf numFmtId="0" fontId="97" fillId="0" borderId="0" xfId="1690" applyFont="1" applyAlignment="1">
      <alignment horizontal="center" vertical="center"/>
    </xf>
    <xf numFmtId="41" fontId="98" fillId="0" borderId="0" xfId="1299" applyFont="1" applyBorder="1" applyAlignment="1">
      <alignment horizontal="left" vertical="center"/>
    </xf>
    <xf numFmtId="0" fontId="135" fillId="0" borderId="0" xfId="1682" applyFont="1" applyAlignment="1">
      <alignment horizontal="center" vertical="center"/>
    </xf>
    <xf numFmtId="0" fontId="135" fillId="0" borderId="27" xfId="1682" applyFont="1" applyBorder="1" applyAlignment="1"/>
    <xf numFmtId="3" fontId="136" fillId="0" borderId="54" xfId="1682" applyNumberFormat="1" applyFont="1" applyBorder="1" applyAlignment="1">
      <alignment horizontal="center" vertical="center"/>
    </xf>
    <xf numFmtId="3" fontId="136" fillId="0" borderId="91" xfId="1682" applyNumberFormat="1" applyFont="1" applyBorder="1" applyAlignment="1">
      <alignment horizontal="center" vertical="center"/>
    </xf>
    <xf numFmtId="3" fontId="136" fillId="0" borderId="48" xfId="1682" applyNumberFormat="1" applyFont="1" applyBorder="1" applyAlignment="1">
      <alignment horizontal="center" vertical="center"/>
    </xf>
    <xf numFmtId="3" fontId="135" fillId="0" borderId="16" xfId="1682" applyNumberFormat="1" applyFont="1" applyBorder="1" applyAlignment="1">
      <alignment horizontal="center" vertical="center"/>
    </xf>
    <xf numFmtId="41" fontId="135" fillId="0" borderId="56" xfId="1682" applyNumberFormat="1" applyFont="1" applyBorder="1" applyAlignment="1">
      <alignment horizontal="left" vertical="center"/>
    </xf>
    <xf numFmtId="3" fontId="135" fillId="0" borderId="56" xfId="1682" applyNumberFormat="1" applyFont="1" applyBorder="1" applyAlignment="1">
      <alignment horizontal="center" vertical="center"/>
    </xf>
    <xf numFmtId="3" fontId="135" fillId="0" borderId="56" xfId="1682" applyNumberFormat="1" applyFont="1" applyBorder="1" applyAlignment="1">
      <alignment horizontal="right" vertical="center"/>
    </xf>
    <xf numFmtId="3" fontId="135" fillId="0" borderId="56" xfId="1682" applyNumberFormat="1" applyFont="1" applyBorder="1">
      <alignment vertical="center"/>
    </xf>
    <xf numFmtId="41" fontId="135" fillId="0" borderId="38" xfId="1682" applyNumberFormat="1" applyFont="1" applyBorder="1" applyAlignment="1">
      <alignment horizontal="left" vertical="center"/>
    </xf>
    <xf numFmtId="3" fontId="135" fillId="0" borderId="38" xfId="1682" applyNumberFormat="1" applyFont="1" applyBorder="1" applyAlignment="1">
      <alignment horizontal="left" vertical="center"/>
    </xf>
    <xf numFmtId="3" fontId="135" fillId="0" borderId="37" xfId="1682" applyNumberFormat="1" applyFont="1" applyBorder="1" applyAlignment="1">
      <alignment horizontal="center" vertical="center"/>
    </xf>
    <xf numFmtId="41" fontId="135" fillId="0" borderId="59" xfId="1682" applyNumberFormat="1" applyFont="1" applyBorder="1">
      <alignment vertical="center"/>
    </xf>
    <xf numFmtId="3" fontId="135" fillId="0" borderId="59" xfId="1682" applyNumberFormat="1" applyFont="1" applyBorder="1">
      <alignment vertical="center"/>
    </xf>
    <xf numFmtId="3" fontId="135" fillId="0" borderId="59" xfId="1682" applyNumberFormat="1" applyFont="1" applyBorder="1" applyAlignment="1">
      <alignment horizontal="center" vertical="center"/>
    </xf>
    <xf numFmtId="3" fontId="135" fillId="0" borderId="42" xfId="1682" applyNumberFormat="1" applyFont="1" applyBorder="1">
      <alignment vertical="center"/>
    </xf>
    <xf numFmtId="41" fontId="114" fillId="0" borderId="91" xfId="1690" applyNumberFormat="1" applyFont="1" applyBorder="1" applyAlignment="1">
      <alignment horizontal="left" vertical="center"/>
    </xf>
    <xf numFmtId="9" fontId="114" fillId="0" borderId="91" xfId="1228" applyFont="1" applyFill="1" applyBorder="1" applyAlignment="1">
      <alignment horizontal="center" vertical="center"/>
    </xf>
    <xf numFmtId="0" fontId="99" fillId="0" borderId="97" xfId="1690" applyFont="1" applyBorder="1" applyAlignment="1">
      <alignment horizontal="center" vertical="center" wrapText="1"/>
    </xf>
    <xf numFmtId="262" fontId="102" fillId="0" borderId="8" xfId="1684" applyNumberFormat="1" applyFont="1" applyBorder="1" applyAlignment="1">
      <alignment vertical="center"/>
    </xf>
    <xf numFmtId="0" fontId="117" fillId="0" borderId="0" xfId="1684" applyFont="1" applyAlignment="1">
      <alignment shrinkToFit="1"/>
    </xf>
    <xf numFmtId="0" fontId="117" fillId="0" borderId="4" xfId="1684" applyFont="1" applyBorder="1" applyAlignment="1">
      <alignment horizontal="center" vertical="center" shrinkToFit="1"/>
    </xf>
    <xf numFmtId="0" fontId="117" fillId="0" borderId="38" xfId="1684" applyFont="1" applyBorder="1" applyAlignment="1">
      <alignment vertical="center" shrinkToFit="1"/>
    </xf>
    <xf numFmtId="0" fontId="117" fillId="0" borderId="53" xfId="1684" applyFont="1" applyBorder="1" applyAlignment="1">
      <alignment vertical="center" shrinkToFit="1"/>
    </xf>
    <xf numFmtId="0" fontId="117" fillId="0" borderId="48" xfId="1684" applyFont="1" applyBorder="1" applyAlignment="1">
      <alignment vertical="center" shrinkToFit="1"/>
    </xf>
    <xf numFmtId="0" fontId="117" fillId="0" borderId="36" xfId="1684" applyFont="1" applyBorder="1" applyAlignment="1">
      <alignment vertical="center" shrinkToFit="1"/>
    </xf>
    <xf numFmtId="4" fontId="114" fillId="0" borderId="0" xfId="1685" applyNumberFormat="1" applyFont="1" applyAlignment="1">
      <alignment horizontal="right" vertical="center"/>
    </xf>
    <xf numFmtId="3" fontId="101" fillId="0" borderId="17" xfId="1685" applyNumberFormat="1" applyFont="1" applyBorder="1" applyAlignment="1">
      <alignment horizontal="center" vertical="center" shrinkToFit="1"/>
    </xf>
    <xf numFmtId="4" fontId="7" fillId="0" borderId="0" xfId="1685" applyNumberFormat="1" applyAlignment="1">
      <alignment horizontal="right"/>
    </xf>
    <xf numFmtId="0" fontId="114" fillId="0" borderId="0" xfId="1685" applyFont="1" applyAlignment="1">
      <alignment vertical="center"/>
    </xf>
    <xf numFmtId="0" fontId="116" fillId="0" borderId="0" xfId="1685" applyFont="1" applyAlignment="1">
      <alignment vertical="center"/>
    </xf>
    <xf numFmtId="4" fontId="114" fillId="0" borderId="0" xfId="1685" applyNumberFormat="1" applyFont="1" applyAlignment="1">
      <alignment vertical="center"/>
    </xf>
    <xf numFmtId="192" fontId="108" fillId="0" borderId="0" xfId="1685" applyNumberFormat="1" applyFont="1"/>
    <xf numFmtId="0" fontId="108" fillId="0" borderId="0" xfId="1685" applyFont="1"/>
    <xf numFmtId="0" fontId="107" fillId="0" borderId="30" xfId="0" applyFont="1" applyBorder="1" applyAlignment="1">
      <alignment vertical="center" shrinkToFit="1"/>
    </xf>
    <xf numFmtId="0" fontId="107" fillId="0" borderId="38" xfId="0" applyFont="1" applyBorder="1" applyAlignment="1">
      <alignment vertical="center" shrinkToFit="1"/>
    </xf>
    <xf numFmtId="0" fontId="114" fillId="0" borderId="59" xfId="0" applyFont="1" applyBorder="1" applyAlignment="1">
      <alignment horizontal="center" vertical="center" shrinkToFit="1"/>
    </xf>
    <xf numFmtId="0" fontId="114" fillId="0" borderId="17" xfId="0" applyFont="1" applyBorder="1" applyAlignment="1">
      <alignment horizontal="center" vertical="center" shrinkToFit="1"/>
    </xf>
    <xf numFmtId="0" fontId="114" fillId="0" borderId="60" xfId="0" applyFont="1" applyBorder="1" applyAlignment="1">
      <alignment horizontal="center" vertical="center" shrinkToFit="1"/>
    </xf>
    <xf numFmtId="0" fontId="114" fillId="0" borderId="37" xfId="0" applyFont="1" applyBorder="1" applyAlignment="1">
      <alignment horizontal="center" vertical="center" shrinkToFit="1"/>
    </xf>
    <xf numFmtId="0" fontId="114" fillId="0" borderId="46" xfId="0" applyFont="1" applyBorder="1" applyAlignment="1">
      <alignment horizontal="center" vertical="center" shrinkToFit="1"/>
    </xf>
    <xf numFmtId="21" fontId="114" fillId="0" borderId="61" xfId="0" quotePrefix="1" applyNumberFormat="1" applyFont="1" applyBorder="1" applyAlignment="1">
      <alignment horizontal="center" vertical="center" shrinkToFit="1"/>
    </xf>
    <xf numFmtId="0" fontId="108" fillId="0" borderId="0" xfId="0" applyFont="1" applyAlignment="1">
      <alignment horizontal="center" vertical="center" shrinkToFit="1"/>
    </xf>
    <xf numFmtId="0" fontId="108" fillId="0" borderId="5" xfId="0" applyFont="1" applyBorder="1">
      <alignment vertical="center"/>
    </xf>
    <xf numFmtId="0" fontId="108" fillId="0" borderId="36" xfId="0" applyFont="1" applyBorder="1">
      <alignment vertical="center"/>
    </xf>
    <xf numFmtId="0" fontId="108" fillId="0" borderId="47" xfId="0" applyFont="1" applyBorder="1" applyAlignment="1">
      <alignment horizontal="center" vertical="center"/>
    </xf>
    <xf numFmtId="0" fontId="108" fillId="0" borderId="47" xfId="0" applyFont="1" applyBorder="1" applyAlignment="1">
      <alignment horizontal="center" vertical="center" shrinkToFit="1"/>
    </xf>
    <xf numFmtId="0" fontId="108" fillId="0" borderId="33" xfId="0" applyFont="1" applyBorder="1" applyAlignment="1">
      <alignment horizontal="center" vertical="center"/>
    </xf>
    <xf numFmtId="0" fontId="108" fillId="0" borderId="33" xfId="0" applyFont="1" applyBorder="1" applyAlignment="1">
      <alignment horizontal="center" vertical="center" shrinkToFit="1"/>
    </xf>
    <xf numFmtId="187" fontId="108" fillId="0" borderId="33" xfId="0" applyNumberFormat="1" applyFont="1" applyBorder="1" applyAlignment="1">
      <alignment horizontal="center" vertical="center"/>
    </xf>
    <xf numFmtId="0" fontId="108" fillId="0" borderId="8" xfId="0" applyFont="1" applyBorder="1" applyAlignment="1">
      <alignment horizontal="center" vertical="center"/>
    </xf>
    <xf numFmtId="0" fontId="108" fillId="0" borderId="8" xfId="0" applyFont="1" applyBorder="1" applyAlignment="1">
      <alignment horizontal="center" vertical="center" shrinkToFit="1"/>
    </xf>
    <xf numFmtId="187" fontId="108" fillId="0" borderId="8" xfId="0" applyNumberFormat="1" applyFont="1" applyBorder="1" applyAlignment="1">
      <alignment horizontal="center" vertical="center"/>
    </xf>
    <xf numFmtId="188" fontId="108" fillId="0" borderId="8" xfId="0" applyNumberFormat="1" applyFont="1" applyBorder="1" applyAlignment="1">
      <alignment horizontal="center" vertical="center"/>
    </xf>
    <xf numFmtId="0" fontId="108" fillId="0" borderId="6" xfId="0" applyFont="1" applyBorder="1">
      <alignment vertical="center"/>
    </xf>
    <xf numFmtId="0" fontId="108" fillId="0" borderId="27" xfId="0" applyFont="1" applyBorder="1">
      <alignment vertical="center"/>
    </xf>
    <xf numFmtId="0" fontId="108" fillId="0" borderId="4" xfId="0" applyFont="1" applyBorder="1">
      <alignment vertical="center"/>
    </xf>
    <xf numFmtId="0" fontId="108" fillId="0" borderId="40" xfId="0" applyFont="1" applyBorder="1" applyAlignment="1">
      <alignment horizontal="center" vertical="center"/>
    </xf>
    <xf numFmtId="0" fontId="108" fillId="0" borderId="40" xfId="0" applyFont="1" applyBorder="1" applyAlignment="1">
      <alignment horizontal="center" vertical="center" shrinkToFit="1"/>
    </xf>
    <xf numFmtId="0" fontId="113" fillId="0" borderId="5" xfId="0" applyFont="1" applyBorder="1" applyAlignment="1">
      <alignment horizontal="justify"/>
    </xf>
    <xf numFmtId="0" fontId="114" fillId="0" borderId="35" xfId="0" applyFont="1" applyBorder="1" applyAlignment="1">
      <alignment horizontal="center" shrinkToFit="1"/>
    </xf>
    <xf numFmtId="0" fontId="114" fillId="0" borderId="4" xfId="0" applyFont="1" applyBorder="1" applyAlignment="1">
      <alignment horizontal="center" vertical="center" shrinkToFit="1"/>
    </xf>
    <xf numFmtId="0" fontId="107" fillId="0" borderId="38" xfId="0" applyFont="1" applyBorder="1" applyAlignment="1">
      <alignment horizontal="left" vertical="center" shrinkToFit="1"/>
    </xf>
    <xf numFmtId="0" fontId="101" fillId="0" borderId="61" xfId="0" applyFont="1" applyBorder="1" applyAlignment="1">
      <alignment horizontal="center" vertical="center"/>
    </xf>
    <xf numFmtId="0" fontId="101" fillId="0" borderId="42" xfId="0" applyFont="1" applyBorder="1" applyAlignment="1">
      <alignment horizontal="center" vertical="center" shrinkToFit="1"/>
    </xf>
    <xf numFmtId="0" fontId="107" fillId="0" borderId="6" xfId="0" applyFont="1" applyBorder="1" applyAlignment="1">
      <alignment vertical="center" shrinkToFit="1"/>
    </xf>
    <xf numFmtId="3" fontId="107" fillId="0" borderId="37" xfId="0" applyNumberFormat="1" applyFont="1" applyBorder="1" applyAlignment="1">
      <alignment vertical="center" shrinkToFit="1"/>
    </xf>
    <xf numFmtId="179" fontId="107" fillId="0" borderId="42" xfId="0" applyNumberFormat="1" applyFont="1" applyBorder="1" applyAlignment="1">
      <alignment vertical="center" shrinkToFit="1"/>
    </xf>
    <xf numFmtId="0" fontId="128" fillId="0" borderId="6" xfId="0" applyFont="1" applyBorder="1" applyAlignment="1">
      <alignment vertical="center" shrinkToFit="1"/>
    </xf>
    <xf numFmtId="3" fontId="128" fillId="0" borderId="37" xfId="0" applyNumberFormat="1" applyFont="1" applyBorder="1" applyAlignment="1">
      <alignment vertical="center" shrinkToFit="1"/>
    </xf>
    <xf numFmtId="179" fontId="128" fillId="0" borderId="42" xfId="0" applyNumberFormat="1" applyFont="1" applyBorder="1" applyAlignment="1">
      <alignment vertical="center" shrinkToFit="1"/>
    </xf>
    <xf numFmtId="0" fontId="101" fillId="0" borderId="27" xfId="0" applyFont="1" applyBorder="1" applyAlignment="1">
      <alignment horizontal="center" vertical="center"/>
    </xf>
    <xf numFmtId="0" fontId="101" fillId="0" borderId="4" xfId="0" applyFont="1" applyBorder="1" applyAlignment="1">
      <alignment horizontal="center" vertical="center" shrinkToFit="1"/>
    </xf>
    <xf numFmtId="3" fontId="107" fillId="0" borderId="45" xfId="0" applyNumberFormat="1" applyFont="1" applyBorder="1" applyAlignment="1">
      <alignment vertical="center" shrinkToFit="1"/>
    </xf>
    <xf numFmtId="179" fontId="107" fillId="0" borderId="4" xfId="0" applyNumberFormat="1" applyFont="1" applyBorder="1" applyAlignment="1">
      <alignment vertical="center" shrinkToFit="1"/>
    </xf>
    <xf numFmtId="0" fontId="102" fillId="0" borderId="61" xfId="0" applyFont="1" applyBorder="1" applyAlignment="1">
      <alignment horizontal="center" vertical="center"/>
    </xf>
    <xf numFmtId="0" fontId="102" fillId="0" borderId="42" xfId="0" applyFont="1" applyBorder="1" applyAlignment="1">
      <alignment horizontal="center" vertical="center" shrinkToFit="1"/>
    </xf>
    <xf numFmtId="0" fontId="128" fillId="0" borderId="4" xfId="0" applyFont="1" applyBorder="1" applyAlignment="1">
      <alignment horizontal="center" vertical="center" shrinkToFit="1"/>
    </xf>
    <xf numFmtId="41" fontId="108" fillId="0" borderId="0" xfId="1298" applyFont="1" applyFill="1" applyBorder="1" applyAlignment="1">
      <alignment horizontal="right" vertical="center"/>
    </xf>
    <xf numFmtId="0" fontId="126" fillId="0" borderId="0" xfId="0" applyFont="1" applyAlignment="1">
      <alignment horizontal="right"/>
    </xf>
    <xf numFmtId="3" fontId="114" fillId="0" borderId="3" xfId="0" applyNumberFormat="1" applyFont="1" applyBorder="1" applyAlignment="1">
      <alignment horizontal="center" vertical="center"/>
    </xf>
    <xf numFmtId="0" fontId="113" fillId="0" borderId="0" xfId="0" applyFont="1">
      <alignment vertical="center"/>
    </xf>
    <xf numFmtId="0" fontId="7" fillId="0" borderId="3" xfId="0" applyFont="1" applyBorder="1">
      <alignment vertical="center"/>
    </xf>
    <xf numFmtId="0" fontId="7" fillId="0" borderId="3" xfId="0" applyFont="1" applyBorder="1" applyAlignment="1">
      <alignment horizontal="center" vertical="center"/>
    </xf>
    <xf numFmtId="0" fontId="108" fillId="0" borderId="0" xfId="0" applyFont="1" applyAlignment="1"/>
    <xf numFmtId="0" fontId="108" fillId="0" borderId="0" xfId="0" applyFont="1" applyAlignment="1">
      <alignment shrinkToFit="1"/>
    </xf>
    <xf numFmtId="0" fontId="108" fillId="0" borderId="0" xfId="0" applyFont="1" applyAlignment="1">
      <alignment horizontal="center" shrinkToFit="1"/>
    </xf>
    <xf numFmtId="0" fontId="7" fillId="0" borderId="0" xfId="0" applyFont="1" applyAlignment="1">
      <alignment vertical="center" shrinkToFit="1"/>
    </xf>
    <xf numFmtId="4" fontId="7" fillId="0" borderId="0" xfId="0" applyNumberFormat="1" applyFont="1">
      <alignment vertical="center"/>
    </xf>
    <xf numFmtId="0" fontId="114" fillId="0" borderId="0" xfId="1684" applyFont="1"/>
    <xf numFmtId="0" fontId="114" fillId="0" borderId="0" xfId="1684" applyFont="1" applyAlignment="1">
      <alignment shrinkToFit="1"/>
    </xf>
    <xf numFmtId="0" fontId="114" fillId="0" borderId="0" xfId="1684" applyFont="1" applyAlignment="1">
      <alignment horizontal="right"/>
    </xf>
    <xf numFmtId="0" fontId="114" fillId="0" borderId="0" xfId="1684" applyFont="1" applyAlignment="1">
      <alignment horizontal="center"/>
    </xf>
    <xf numFmtId="0" fontId="108" fillId="0" borderId="0" xfId="1684" applyFont="1"/>
    <xf numFmtId="183" fontId="114" fillId="0" borderId="0" xfId="1684" applyNumberFormat="1" applyFont="1"/>
    <xf numFmtId="0" fontId="108" fillId="0" borderId="29" xfId="0" applyFont="1" applyBorder="1">
      <alignment vertical="center"/>
    </xf>
    <xf numFmtId="49" fontId="107" fillId="0" borderId="66" xfId="0" applyNumberFormat="1" applyFont="1" applyBorder="1" applyAlignment="1">
      <alignment horizontal="center" vertical="center"/>
    </xf>
    <xf numFmtId="0" fontId="107" fillId="0" borderId="52" xfId="0" applyFont="1" applyBorder="1" applyAlignment="1">
      <alignment vertical="center" shrinkToFit="1"/>
    </xf>
    <xf numFmtId="0" fontId="107" fillId="0" borderId="51" xfId="0" applyFont="1" applyBorder="1" applyAlignment="1">
      <alignment horizontal="center" vertical="center"/>
    </xf>
    <xf numFmtId="0" fontId="110" fillId="0" borderId="0" xfId="0" applyFont="1" applyAlignment="1">
      <alignment vertical="center" shrinkToFit="1"/>
    </xf>
    <xf numFmtId="0" fontId="110" fillId="0" borderId="0" xfId="0" applyFont="1" applyAlignment="1">
      <alignment horizontal="left" vertical="center"/>
    </xf>
    <xf numFmtId="0" fontId="110" fillId="0" borderId="0" xfId="0" applyFont="1">
      <alignment vertical="center"/>
    </xf>
    <xf numFmtId="0" fontId="101" fillId="0" borderId="0" xfId="0" applyFont="1" applyAlignment="1" applyProtection="1">
      <alignment horizontal="right"/>
      <protection locked="0"/>
    </xf>
    <xf numFmtId="0" fontId="108" fillId="0" borderId="0" xfId="0" applyFont="1" applyAlignment="1">
      <alignment vertical="center" shrinkToFit="1"/>
    </xf>
    <xf numFmtId="0" fontId="7" fillId="0" borderId="0" xfId="0" applyFont="1" applyAlignment="1">
      <alignment horizontal="left" vertical="center"/>
    </xf>
    <xf numFmtId="0" fontId="117" fillId="0" borderId="32" xfId="1684" applyFont="1" applyBorder="1" applyAlignment="1">
      <alignment vertical="center"/>
    </xf>
    <xf numFmtId="0" fontId="117" fillId="0" borderId="38" xfId="1684" applyFont="1" applyBorder="1" applyAlignment="1">
      <alignment vertical="center"/>
    </xf>
    <xf numFmtId="0" fontId="117" fillId="0" borderId="36" xfId="1684" applyFont="1" applyBorder="1" applyAlignment="1">
      <alignment vertical="center"/>
    </xf>
    <xf numFmtId="0" fontId="102" fillId="7" borderId="50" xfId="0" applyFont="1" applyFill="1" applyBorder="1" applyAlignment="1">
      <alignment horizontal="left" vertical="center" shrinkToFit="1"/>
    </xf>
    <xf numFmtId="0" fontId="102" fillId="7" borderId="52" xfId="0" applyFont="1" applyFill="1" applyBorder="1" applyAlignment="1">
      <alignment horizontal="center" vertical="center" shrinkToFit="1"/>
    </xf>
    <xf numFmtId="0" fontId="102" fillId="7" borderId="66" xfId="0" applyFont="1" applyFill="1" applyBorder="1" applyAlignment="1">
      <alignment horizontal="left" vertical="center" shrinkToFit="1"/>
    </xf>
    <xf numFmtId="0" fontId="102" fillId="7" borderId="70" xfId="0" applyFont="1" applyFill="1" applyBorder="1" applyAlignment="1">
      <alignment horizontal="center" vertical="center" shrinkToFit="1"/>
    </xf>
    <xf numFmtId="0" fontId="102" fillId="7" borderId="8" xfId="0" applyFont="1" applyFill="1" applyBorder="1" applyAlignment="1">
      <alignment horizontal="center" vertical="center" shrinkToFit="1"/>
    </xf>
    <xf numFmtId="3" fontId="102" fillId="7" borderId="50" xfId="1298" applyNumberFormat="1" applyFont="1" applyFill="1" applyBorder="1" applyAlignment="1">
      <alignment horizontal="right" vertical="center"/>
    </xf>
    <xf numFmtId="3" fontId="102" fillId="7" borderId="70" xfId="1298" applyNumberFormat="1" applyFont="1" applyFill="1" applyBorder="1" applyAlignment="1">
      <alignment horizontal="right" vertical="center"/>
    </xf>
    <xf numFmtId="3" fontId="102" fillId="7" borderId="70" xfId="0" applyNumberFormat="1" applyFont="1" applyFill="1" applyBorder="1" applyAlignment="1">
      <alignment horizontal="right" vertical="center"/>
    </xf>
    <xf numFmtId="3" fontId="102" fillId="7" borderId="50" xfId="0" applyNumberFormat="1" applyFont="1" applyFill="1" applyBorder="1" applyAlignment="1">
      <alignment horizontal="right" vertical="center"/>
    </xf>
    <xf numFmtId="3" fontId="102" fillId="7" borderId="53" xfId="1298" applyNumberFormat="1" applyFont="1" applyFill="1" applyBorder="1" applyAlignment="1">
      <alignment horizontal="right" vertical="center"/>
    </xf>
    <xf numFmtId="49" fontId="103" fillId="7" borderId="51" xfId="0" applyNumberFormat="1" applyFont="1" applyFill="1" applyBorder="1" applyAlignment="1">
      <alignment vertical="center" shrinkToFit="1"/>
    </xf>
    <xf numFmtId="0" fontId="102" fillId="7" borderId="51" xfId="0" applyFont="1" applyFill="1" applyBorder="1" applyAlignment="1">
      <alignment horizontal="center" vertical="center" shrinkToFit="1"/>
    </xf>
    <xf numFmtId="0" fontId="102" fillId="7" borderId="58" xfId="0" applyFont="1" applyFill="1" applyBorder="1" applyAlignment="1">
      <alignment horizontal="left" vertical="center" shrinkToFit="1"/>
    </xf>
    <xf numFmtId="0" fontId="102" fillId="7" borderId="73" xfId="0" applyFont="1" applyFill="1" applyBorder="1" applyAlignment="1">
      <alignment horizontal="left" vertical="center" shrinkToFit="1"/>
    </xf>
    <xf numFmtId="0" fontId="102" fillId="7" borderId="47" xfId="0" applyFont="1" applyFill="1" applyBorder="1" applyAlignment="1">
      <alignment horizontal="center" vertical="center"/>
    </xf>
    <xf numFmtId="0" fontId="102" fillId="7" borderId="71" xfId="0" applyFont="1" applyFill="1" applyBorder="1" applyAlignment="1">
      <alignment vertical="center" shrinkToFit="1"/>
    </xf>
    <xf numFmtId="3" fontId="102" fillId="7" borderId="43" xfId="0" applyNumberFormat="1" applyFont="1" applyFill="1" applyBorder="1" applyAlignment="1">
      <alignment vertical="center" shrinkToFit="1"/>
    </xf>
    <xf numFmtId="3" fontId="102" fillId="7" borderId="65" xfId="0" applyNumberFormat="1" applyFont="1" applyFill="1" applyBorder="1" applyAlignment="1">
      <alignment vertical="center" shrinkToFit="1"/>
    </xf>
    <xf numFmtId="3" fontId="102" fillId="7" borderId="72" xfId="0" applyNumberFormat="1" applyFont="1" applyFill="1" applyBorder="1" applyAlignment="1">
      <alignment vertical="center" shrinkToFit="1"/>
    </xf>
    <xf numFmtId="3" fontId="102" fillId="7" borderId="73" xfId="0" applyNumberFormat="1" applyFont="1" applyFill="1" applyBorder="1" applyAlignment="1">
      <alignment vertical="center" shrinkToFit="1"/>
    </xf>
    <xf numFmtId="0" fontId="102" fillId="7" borderId="73" xfId="0" applyFont="1" applyFill="1" applyBorder="1" applyAlignment="1">
      <alignment vertical="center" shrinkToFit="1"/>
    </xf>
    <xf numFmtId="0" fontId="102" fillId="7" borderId="0" xfId="0" applyFont="1" applyFill="1" applyAlignment="1">
      <alignment vertical="center" shrinkToFit="1"/>
    </xf>
    <xf numFmtId="0" fontId="102" fillId="7" borderId="30" xfId="0" applyFont="1" applyFill="1" applyBorder="1">
      <alignment vertical="center"/>
    </xf>
    <xf numFmtId="9" fontId="102" fillId="7" borderId="38" xfId="0" applyNumberFormat="1" applyFont="1" applyFill="1" applyBorder="1" applyAlignment="1">
      <alignment vertical="center" shrinkToFit="1"/>
    </xf>
    <xf numFmtId="1" fontId="102" fillId="7" borderId="8" xfId="1684" applyNumberFormat="1" applyFont="1" applyFill="1" applyBorder="1" applyAlignment="1">
      <alignment vertical="center"/>
    </xf>
    <xf numFmtId="3" fontId="102" fillId="7" borderId="16" xfId="1684" applyNumberFormat="1" applyFont="1" applyFill="1" applyBorder="1" applyAlignment="1">
      <alignment vertical="center"/>
    </xf>
    <xf numFmtId="3" fontId="102" fillId="7" borderId="49" xfId="1684" applyNumberFormat="1" applyFont="1" applyFill="1" applyBorder="1" applyAlignment="1">
      <alignment vertical="center"/>
    </xf>
    <xf numFmtId="38" fontId="102" fillId="7" borderId="16" xfId="0" applyNumberFormat="1" applyFont="1" applyFill="1" applyBorder="1" applyAlignment="1">
      <alignment vertical="center" shrinkToFit="1"/>
    </xf>
    <xf numFmtId="38" fontId="102" fillId="7" borderId="38" xfId="0" applyNumberFormat="1" applyFont="1" applyFill="1" applyBorder="1" applyAlignment="1">
      <alignment vertical="center" shrinkToFit="1"/>
    </xf>
    <xf numFmtId="0" fontId="102" fillId="7" borderId="39" xfId="0" applyFont="1" applyFill="1" applyBorder="1" applyAlignment="1">
      <alignment horizontal="right" vertical="center" shrinkToFit="1"/>
    </xf>
    <xf numFmtId="0" fontId="102" fillId="7" borderId="38" xfId="0" applyFont="1" applyFill="1" applyBorder="1" applyAlignment="1">
      <alignment horizontal="left" vertical="center" shrinkToFit="1"/>
    </xf>
    <xf numFmtId="0" fontId="102" fillId="7" borderId="61" xfId="0" applyFont="1" applyFill="1" applyBorder="1" applyAlignment="1">
      <alignment horizontal="distributed" vertical="center" shrinkToFit="1"/>
    </xf>
    <xf numFmtId="0" fontId="102" fillId="7" borderId="61" xfId="0" applyFont="1" applyFill="1" applyBorder="1" applyAlignment="1">
      <alignment horizontal="center" vertical="center"/>
    </xf>
    <xf numFmtId="0" fontId="131" fillId="7" borderId="61" xfId="0" applyFont="1" applyFill="1" applyBorder="1">
      <alignment vertical="center"/>
    </xf>
    <xf numFmtId="0" fontId="102" fillId="7" borderId="42" xfId="0" applyFont="1" applyFill="1" applyBorder="1" applyAlignment="1">
      <alignment vertical="center" shrinkToFit="1"/>
    </xf>
    <xf numFmtId="0" fontId="102" fillId="7" borderId="40" xfId="0" applyFont="1" applyFill="1" applyBorder="1" applyAlignment="1">
      <alignment horizontal="center" vertical="center" shrinkToFit="1"/>
    </xf>
    <xf numFmtId="0" fontId="102" fillId="7" borderId="62" xfId="0" applyFont="1" applyFill="1" applyBorder="1" applyAlignment="1">
      <alignment vertical="center" shrinkToFit="1"/>
    </xf>
    <xf numFmtId="3" fontId="102" fillId="7" borderId="37" xfId="0" applyNumberFormat="1" applyFont="1" applyFill="1" applyBorder="1" applyAlignment="1">
      <alignment vertical="center" shrinkToFit="1"/>
    </xf>
    <xf numFmtId="3" fontId="102" fillId="7" borderId="46" xfId="0" applyNumberFormat="1" applyFont="1" applyFill="1" applyBorder="1" applyAlignment="1">
      <alignment vertical="center" shrinkToFit="1"/>
    </xf>
    <xf numFmtId="3" fontId="102" fillId="7" borderId="42" xfId="0" applyNumberFormat="1" applyFont="1" applyFill="1" applyBorder="1" applyAlignment="1">
      <alignment vertical="center" shrinkToFit="1"/>
    </xf>
    <xf numFmtId="0" fontId="102" fillId="7" borderId="38" xfId="0" applyFont="1" applyFill="1" applyBorder="1" applyAlignment="1">
      <alignment vertical="center" shrinkToFit="1"/>
    </xf>
    <xf numFmtId="3" fontId="102" fillId="7" borderId="16" xfId="0" applyNumberFormat="1" applyFont="1" applyFill="1" applyBorder="1" applyAlignment="1">
      <alignment vertical="center" shrinkToFit="1"/>
    </xf>
    <xf numFmtId="3" fontId="102" fillId="7" borderId="38" xfId="0" applyNumberFormat="1" applyFont="1" applyFill="1" applyBorder="1" applyAlignment="1">
      <alignment vertical="center" shrinkToFit="1"/>
    </xf>
    <xf numFmtId="3" fontId="102" fillId="7" borderId="49" xfId="0" applyNumberFormat="1" applyFont="1" applyFill="1" applyBorder="1" applyAlignment="1">
      <alignment vertical="center" shrinkToFit="1"/>
    </xf>
    <xf numFmtId="0" fontId="101" fillId="0" borderId="8" xfId="0" applyFont="1" applyBorder="1" applyAlignment="1">
      <alignment horizontal="center" vertical="center" shrinkToFit="1"/>
    </xf>
    <xf numFmtId="41" fontId="269" fillId="0" borderId="19" xfId="1746" applyNumberFormat="1" applyFont="1" applyBorder="1">
      <alignment vertical="center"/>
    </xf>
    <xf numFmtId="0" fontId="117" fillId="0" borderId="28" xfId="1684" applyFont="1" applyBorder="1"/>
    <xf numFmtId="0" fontId="117" fillId="0" borderId="35" xfId="1684" applyFont="1" applyBorder="1"/>
    <xf numFmtId="49" fontId="101" fillId="0" borderId="0" xfId="0" applyNumberFormat="1" applyFont="1">
      <alignment vertical="center"/>
    </xf>
    <xf numFmtId="49" fontId="114" fillId="0" borderId="34" xfId="0" applyNumberFormat="1" applyFont="1" applyBorder="1" applyAlignment="1">
      <alignment horizontal="centerContinuous"/>
    </xf>
    <xf numFmtId="49" fontId="114" fillId="0" borderId="5" xfId="0" applyNumberFormat="1" applyFont="1" applyBorder="1" applyAlignment="1">
      <alignment horizontal="centerContinuous"/>
    </xf>
    <xf numFmtId="49" fontId="114" fillId="0" borderId="6" xfId="0" applyNumberFormat="1" applyFont="1" applyBorder="1" applyAlignment="1">
      <alignment horizontal="center" vertical="center"/>
    </xf>
    <xf numFmtId="49" fontId="108" fillId="0" borderId="0" xfId="0" applyNumberFormat="1" applyFont="1">
      <alignment vertical="center"/>
    </xf>
    <xf numFmtId="0" fontId="270" fillId="7" borderId="61" xfId="0" applyFont="1" applyFill="1" applyBorder="1">
      <alignment vertical="center"/>
    </xf>
    <xf numFmtId="0" fontId="101" fillId="7" borderId="25" xfId="0" applyFont="1" applyFill="1" applyBorder="1" applyAlignment="1">
      <alignment horizontal="center" vertical="center" shrinkToFit="1"/>
    </xf>
    <xf numFmtId="0" fontId="101" fillId="7" borderId="33" xfId="0" applyFont="1" applyFill="1" applyBorder="1" applyAlignment="1">
      <alignment horizontal="center" vertical="center" shrinkToFit="1"/>
    </xf>
    <xf numFmtId="0" fontId="101" fillId="7" borderId="23" xfId="0" applyFont="1" applyFill="1" applyBorder="1">
      <alignment vertical="center"/>
    </xf>
    <xf numFmtId="0" fontId="101" fillId="7" borderId="33" xfId="0" applyFont="1" applyFill="1" applyBorder="1" applyAlignment="1">
      <alignment horizontal="center" vertical="center"/>
    </xf>
    <xf numFmtId="0" fontId="114" fillId="0" borderId="5" xfId="1684" applyFont="1" applyBorder="1" applyAlignment="1">
      <alignment horizontal="right" vertical="center"/>
    </xf>
    <xf numFmtId="0" fontId="114" fillId="0" borderId="36" xfId="1684" applyFont="1" applyBorder="1" applyAlignment="1">
      <alignment vertical="center"/>
    </xf>
    <xf numFmtId="0" fontId="114" fillId="0" borderId="36" xfId="1684" applyFont="1" applyBorder="1" applyAlignment="1">
      <alignment horizontal="center" vertical="center"/>
    </xf>
    <xf numFmtId="14" fontId="101" fillId="0" borderId="29" xfId="1684" applyNumberFormat="1" applyFont="1" applyBorder="1" applyAlignment="1">
      <alignment horizontal="center" vertical="center"/>
    </xf>
    <xf numFmtId="180" fontId="101" fillId="0" borderId="29" xfId="1684" applyNumberFormat="1" applyFont="1" applyBorder="1" applyAlignment="1">
      <alignment vertical="center"/>
    </xf>
    <xf numFmtId="3" fontId="101" fillId="0" borderId="74" xfId="1684" applyNumberFormat="1" applyFont="1" applyBorder="1" applyAlignment="1">
      <alignment vertical="center"/>
    </xf>
    <xf numFmtId="3" fontId="101" fillId="0" borderId="75" xfId="1684" applyNumberFormat="1" applyFont="1" applyBorder="1" applyAlignment="1">
      <alignment vertical="center"/>
    </xf>
    <xf numFmtId="0" fontId="114" fillId="0" borderId="39" xfId="1684" applyFont="1" applyBorder="1" applyAlignment="1">
      <alignment vertical="center"/>
    </xf>
    <xf numFmtId="49" fontId="102" fillId="7" borderId="51" xfId="0" applyNumberFormat="1" applyFont="1" applyFill="1" applyBorder="1" applyAlignment="1">
      <alignment horizontal="center" vertical="center" shrinkToFit="1"/>
    </xf>
    <xf numFmtId="49" fontId="101" fillId="7" borderId="34" xfId="0" applyNumberFormat="1" applyFont="1" applyFill="1" applyBorder="1" applyAlignment="1">
      <alignment horizontal="center" vertical="center" shrinkToFit="1"/>
    </xf>
    <xf numFmtId="0" fontId="101" fillId="7" borderId="5" xfId="0" applyFont="1" applyFill="1" applyBorder="1" applyAlignment="1">
      <alignment horizontal="center" vertical="center"/>
    </xf>
    <xf numFmtId="0" fontId="101" fillId="7" borderId="6" xfId="0" applyFont="1" applyFill="1" applyBorder="1" applyAlignment="1">
      <alignment horizontal="center" vertical="center"/>
    </xf>
    <xf numFmtId="49" fontId="102" fillId="7" borderId="34" xfId="0" applyNumberFormat="1" applyFont="1" applyFill="1" applyBorder="1" applyAlignment="1">
      <alignment horizontal="center" vertical="center" shrinkToFit="1"/>
    </xf>
    <xf numFmtId="49" fontId="102" fillId="7" borderId="5" xfId="0" applyNumberFormat="1" applyFont="1" applyFill="1" applyBorder="1" applyAlignment="1">
      <alignment horizontal="center" vertical="center"/>
    </xf>
    <xf numFmtId="49" fontId="102" fillId="7" borderId="6" xfId="0" applyNumberFormat="1" applyFont="1" applyFill="1" applyBorder="1" applyAlignment="1">
      <alignment horizontal="center" vertical="center"/>
    </xf>
    <xf numFmtId="49" fontId="7" fillId="0" borderId="0" xfId="0" applyNumberFormat="1" applyFont="1" applyAlignment="1">
      <alignment horizontal="center" vertical="center"/>
    </xf>
    <xf numFmtId="49" fontId="107" fillId="0" borderId="8" xfId="0" applyNumberFormat="1" applyFont="1" applyBorder="1" applyAlignment="1">
      <alignment horizontal="center" vertical="center"/>
    </xf>
    <xf numFmtId="49" fontId="107" fillId="0" borderId="40" xfId="0" applyNumberFormat="1" applyFont="1" applyBorder="1" applyAlignment="1">
      <alignment horizontal="center" vertical="center"/>
    </xf>
    <xf numFmtId="49" fontId="107" fillId="0" borderId="33" xfId="0" applyNumberFormat="1" applyFont="1" applyBorder="1" applyAlignment="1">
      <alignment horizontal="center" vertical="center"/>
    </xf>
    <xf numFmtId="49" fontId="101" fillId="0" borderId="5" xfId="0" applyNumberFormat="1" applyFont="1" applyBorder="1" applyAlignment="1">
      <alignment horizontal="center" vertical="center" shrinkToFit="1"/>
    </xf>
    <xf numFmtId="49" fontId="107" fillId="0" borderId="5" xfId="0" applyNumberFormat="1" applyFont="1" applyBorder="1" applyAlignment="1">
      <alignment horizontal="center" vertical="center"/>
    </xf>
    <xf numFmtId="49" fontId="120" fillId="0" borderId="6" xfId="0" quotePrefix="1" applyNumberFormat="1" applyFont="1" applyBorder="1" applyAlignment="1">
      <alignment horizontal="center" vertical="center" shrinkToFit="1"/>
    </xf>
    <xf numFmtId="49" fontId="107" fillId="0" borderId="5" xfId="0" quotePrefix="1" applyNumberFormat="1" applyFont="1" applyBorder="1" applyAlignment="1">
      <alignment horizontal="center" vertical="center"/>
    </xf>
    <xf numFmtId="49" fontId="131" fillId="0" borderId="6" xfId="0" quotePrefix="1" applyNumberFormat="1" applyFont="1" applyBorder="1" applyAlignment="1">
      <alignment horizontal="center" vertical="center" shrinkToFit="1"/>
    </xf>
    <xf numFmtId="49" fontId="102" fillId="0" borderId="5" xfId="0" applyNumberFormat="1" applyFont="1" applyBorder="1" applyAlignment="1">
      <alignment horizontal="center" vertical="center" shrinkToFit="1"/>
    </xf>
    <xf numFmtId="49" fontId="128" fillId="0" borderId="5" xfId="0" applyNumberFormat="1" applyFont="1" applyBorder="1" applyAlignment="1">
      <alignment horizontal="center" vertical="center"/>
    </xf>
    <xf numFmtId="0" fontId="271" fillId="0" borderId="0" xfId="0" applyFont="1">
      <alignment vertical="center"/>
    </xf>
    <xf numFmtId="0" fontId="101" fillId="7" borderId="58" xfId="0" applyFont="1" applyFill="1" applyBorder="1" applyAlignment="1">
      <alignment horizontal="right" vertical="center" shrinkToFit="1"/>
    </xf>
    <xf numFmtId="0" fontId="101" fillId="7" borderId="30" xfId="0" applyFont="1" applyFill="1" applyBorder="1" applyAlignment="1">
      <alignment horizontal="right" vertical="center" shrinkToFit="1"/>
    </xf>
    <xf numFmtId="0" fontId="101" fillId="7" borderId="61" xfId="0" applyFont="1" applyFill="1" applyBorder="1" applyAlignment="1">
      <alignment horizontal="right" vertical="center" shrinkToFit="1"/>
    </xf>
    <xf numFmtId="0" fontId="102" fillId="7" borderId="58" xfId="0" applyFont="1" applyFill="1" applyBorder="1" applyAlignment="1">
      <alignment horizontal="right" vertical="center" shrinkToFit="1"/>
    </xf>
    <xf numFmtId="0" fontId="102" fillId="7" borderId="30" xfId="0" applyFont="1" applyFill="1" applyBorder="1" applyAlignment="1">
      <alignment horizontal="right" vertical="center" shrinkToFit="1"/>
    </xf>
    <xf numFmtId="0" fontId="102" fillId="7" borderId="61" xfId="0" applyFont="1" applyFill="1" applyBorder="1" applyAlignment="1">
      <alignment horizontal="right" vertical="center" shrinkToFit="1"/>
    </xf>
    <xf numFmtId="0" fontId="7" fillId="0" borderId="0" xfId="0" applyFont="1" applyAlignment="1">
      <alignment horizontal="right" vertical="center"/>
    </xf>
    <xf numFmtId="0" fontId="114" fillId="0" borderId="3" xfId="0" applyFont="1" applyBorder="1" applyAlignment="1">
      <alignment horizontal="center" vertical="center"/>
    </xf>
    <xf numFmtId="0" fontId="7" fillId="55" borderId="0" xfId="0" applyFont="1" applyFill="1">
      <alignment vertical="center"/>
    </xf>
    <xf numFmtId="41" fontId="114" fillId="7" borderId="0" xfId="1298" applyFont="1" applyFill="1" applyAlignment="1"/>
    <xf numFmtId="0" fontId="114" fillId="56" borderId="0" xfId="1684" applyFont="1" applyFill="1" applyAlignment="1">
      <alignment vertical="center"/>
    </xf>
    <xf numFmtId="0" fontId="114" fillId="56" borderId="0" xfId="1684" applyFont="1" applyFill="1"/>
    <xf numFmtId="0" fontId="114" fillId="55" borderId="0" xfId="1684" applyFont="1" applyFill="1" applyAlignment="1">
      <alignment vertical="center"/>
    </xf>
    <xf numFmtId="0" fontId="108" fillId="55" borderId="0" xfId="0" applyFont="1" applyFill="1">
      <alignment vertical="center"/>
    </xf>
    <xf numFmtId="191" fontId="102" fillId="7" borderId="63" xfId="0" applyNumberFormat="1" applyFont="1" applyFill="1" applyBorder="1">
      <alignment vertical="center"/>
    </xf>
    <xf numFmtId="191" fontId="102" fillId="7" borderId="19" xfId="0" applyNumberFormat="1" applyFont="1" applyFill="1" applyBorder="1">
      <alignment vertical="center"/>
    </xf>
    <xf numFmtId="0" fontId="116" fillId="7" borderId="0" xfId="1686" applyFont="1" applyFill="1"/>
    <xf numFmtId="0" fontId="108" fillId="7" borderId="0" xfId="1686" applyFont="1" applyFill="1"/>
    <xf numFmtId="0" fontId="114" fillId="7" borderId="0" xfId="1686" applyFont="1" applyFill="1" applyAlignment="1">
      <alignment horizontal="right"/>
    </xf>
    <xf numFmtId="0" fontId="114" fillId="7" borderId="0" xfId="1686" applyFont="1" applyFill="1"/>
    <xf numFmtId="0" fontId="114" fillId="7" borderId="33" xfId="1686" applyFont="1" applyFill="1" applyBorder="1" applyAlignment="1">
      <alignment horizontal="left" vertical="center" indent="1"/>
    </xf>
    <xf numFmtId="0" fontId="114" fillId="7" borderId="33" xfId="1686" applyFont="1" applyFill="1" applyBorder="1" applyAlignment="1">
      <alignment horizontal="center" vertical="center"/>
    </xf>
    <xf numFmtId="0" fontId="114" fillId="7" borderId="33" xfId="1686" applyFont="1" applyFill="1" applyBorder="1" applyAlignment="1">
      <alignment vertical="center"/>
    </xf>
    <xf numFmtId="185" fontId="114" fillId="7" borderId="33" xfId="1298" applyNumberFormat="1" applyFont="1" applyFill="1" applyBorder="1" applyAlignment="1">
      <alignment vertical="center"/>
    </xf>
    <xf numFmtId="0" fontId="114" fillId="7" borderId="29" xfId="1686" applyFont="1" applyFill="1" applyBorder="1" applyAlignment="1">
      <alignment horizontal="left" vertical="center" indent="1"/>
    </xf>
    <xf numFmtId="0" fontId="114" fillId="7" borderId="29" xfId="1686" applyFont="1" applyFill="1" applyBorder="1" applyAlignment="1">
      <alignment horizontal="center" vertical="center"/>
    </xf>
    <xf numFmtId="0" fontId="114" fillId="7" borderId="29" xfId="1686" applyFont="1" applyFill="1" applyBorder="1" applyAlignment="1">
      <alignment vertical="center"/>
    </xf>
    <xf numFmtId="185" fontId="114" fillId="7" borderId="29" xfId="1298" applyNumberFormat="1" applyFont="1" applyFill="1" applyBorder="1" applyAlignment="1">
      <alignment vertical="center"/>
    </xf>
    <xf numFmtId="0" fontId="114" fillId="7" borderId="48" xfId="1686" applyFont="1" applyFill="1" applyBorder="1" applyAlignment="1">
      <alignment horizontal="center" vertical="center"/>
    </xf>
    <xf numFmtId="0" fontId="114" fillId="7" borderId="3" xfId="1686" applyFont="1" applyFill="1" applyBorder="1" applyAlignment="1">
      <alignment horizontal="center" vertical="center"/>
    </xf>
    <xf numFmtId="0" fontId="114" fillId="7" borderId="3" xfId="1686" applyFont="1" applyFill="1" applyBorder="1" applyAlignment="1">
      <alignment vertical="center"/>
    </xf>
    <xf numFmtId="185" fontId="114" fillId="7" borderId="3" xfId="1686" applyNumberFormat="1" applyFont="1" applyFill="1" applyBorder="1" applyAlignment="1">
      <alignment vertical="center"/>
    </xf>
    <xf numFmtId="0" fontId="114" fillId="7" borderId="32" xfId="1686" applyFont="1" applyFill="1" applyBorder="1" applyAlignment="1">
      <alignment horizontal="left" vertical="center" indent="1"/>
    </xf>
    <xf numFmtId="181" fontId="114" fillId="7" borderId="33" xfId="1686" applyNumberFormat="1" applyFont="1" applyFill="1" applyBorder="1" applyAlignment="1">
      <alignment vertical="center"/>
    </xf>
    <xf numFmtId="0" fontId="114" fillId="7" borderId="40" xfId="1686" applyFont="1" applyFill="1" applyBorder="1" applyAlignment="1">
      <alignment horizontal="center" vertical="center"/>
    </xf>
    <xf numFmtId="176" fontId="114" fillId="7" borderId="40" xfId="1686" applyNumberFormat="1" applyFont="1" applyFill="1" applyBorder="1" applyAlignment="1">
      <alignment vertical="center"/>
    </xf>
    <xf numFmtId="185" fontId="114" fillId="7" borderId="40" xfId="1298" applyNumberFormat="1" applyFont="1" applyFill="1" applyBorder="1" applyAlignment="1">
      <alignment vertical="center"/>
    </xf>
    <xf numFmtId="0" fontId="114" fillId="7" borderId="25" xfId="1686" applyFont="1" applyFill="1" applyBorder="1" applyAlignment="1">
      <alignment horizontal="center" vertical="center"/>
    </xf>
    <xf numFmtId="185" fontId="114" fillId="7" borderId="25" xfId="1686" applyNumberFormat="1" applyFont="1" applyFill="1" applyBorder="1" applyAlignment="1">
      <alignment vertical="center"/>
    </xf>
    <xf numFmtId="0" fontId="114" fillId="7" borderId="25" xfId="1686" applyFont="1" applyFill="1" applyBorder="1" applyAlignment="1">
      <alignment vertical="center"/>
    </xf>
    <xf numFmtId="0" fontId="114" fillId="7" borderId="40" xfId="1686" applyFont="1" applyFill="1" applyBorder="1" applyAlignment="1">
      <alignment horizontal="left" vertical="center" indent="1"/>
    </xf>
    <xf numFmtId="0" fontId="114" fillId="7" borderId="0" xfId="1686" applyFont="1" applyFill="1" applyAlignment="1">
      <alignment horizontal="centerContinuous" vertical="center"/>
    </xf>
    <xf numFmtId="0" fontId="114" fillId="7" borderId="0" xfId="1686" applyFont="1" applyFill="1" applyAlignment="1">
      <alignment horizontal="center" vertical="center"/>
    </xf>
    <xf numFmtId="185" fontId="114" fillId="7" borderId="0" xfId="1686" applyNumberFormat="1" applyFont="1" applyFill="1" applyAlignment="1">
      <alignment vertical="center"/>
    </xf>
    <xf numFmtId="0" fontId="114" fillId="7" borderId="0" xfId="1686" applyFont="1" applyFill="1" applyAlignment="1">
      <alignment vertical="center"/>
    </xf>
    <xf numFmtId="49" fontId="102" fillId="7" borderId="0" xfId="0" applyNumberFormat="1" applyFont="1" applyFill="1" applyAlignment="1">
      <alignment horizontal="center" vertical="center"/>
    </xf>
    <xf numFmtId="0" fontId="117" fillId="7" borderId="0" xfId="0" applyFont="1" applyFill="1" applyAlignment="1">
      <alignment vertical="center" shrinkToFit="1"/>
    </xf>
    <xf numFmtId="0" fontId="117" fillId="7" borderId="0" xfId="0" applyFont="1" applyFill="1">
      <alignment vertical="center"/>
    </xf>
    <xf numFmtId="0" fontId="117" fillId="7" borderId="0" xfId="0" applyFont="1" applyFill="1" applyAlignment="1">
      <alignment horizontal="left" vertical="center"/>
    </xf>
    <xf numFmtId="4" fontId="117" fillId="7" borderId="0" xfId="0" applyNumberFormat="1" applyFont="1" applyFill="1">
      <alignment vertical="center"/>
    </xf>
    <xf numFmtId="0" fontId="117" fillId="7" borderId="0" xfId="0" applyFont="1" applyFill="1" applyAlignment="1">
      <alignment horizontal="right" vertical="center"/>
    </xf>
    <xf numFmtId="0" fontId="102" fillId="7" borderId="0" xfId="0" applyFont="1" applyFill="1" applyAlignment="1">
      <alignment horizontal="right"/>
    </xf>
    <xf numFmtId="49" fontId="117" fillId="7" borderId="34" xfId="0" applyNumberFormat="1" applyFont="1" applyFill="1" applyBorder="1" applyAlignment="1">
      <alignment horizontal="center"/>
    </xf>
    <xf numFmtId="0" fontId="117" fillId="7" borderId="26" xfId="0" applyFont="1" applyFill="1" applyBorder="1" applyAlignment="1">
      <alignment horizontal="center"/>
    </xf>
    <xf numFmtId="3" fontId="117" fillId="7" borderId="35" xfId="0" applyNumberFormat="1" applyFont="1" applyFill="1" applyBorder="1" applyAlignment="1">
      <alignment horizontal="center"/>
    </xf>
    <xf numFmtId="0" fontId="117" fillId="7" borderId="35" xfId="0" applyFont="1" applyFill="1" applyBorder="1" applyAlignment="1">
      <alignment horizontal="centerContinuous" vertical="center"/>
    </xf>
    <xf numFmtId="0" fontId="117" fillId="7" borderId="34" xfId="0" applyFont="1" applyFill="1" applyBorder="1" applyAlignment="1">
      <alignment horizontal="centerContinuous"/>
    </xf>
    <xf numFmtId="0" fontId="117" fillId="7" borderId="28" xfId="0" applyFont="1" applyFill="1" applyBorder="1" applyAlignment="1">
      <alignment horizontal="right"/>
    </xf>
    <xf numFmtId="0" fontId="117" fillId="7" borderId="35" xfId="0" applyFont="1" applyFill="1" applyBorder="1" applyAlignment="1">
      <alignment horizontal="centerContinuous"/>
    </xf>
    <xf numFmtId="49" fontId="117" fillId="7" borderId="6" xfId="0" applyNumberFormat="1" applyFont="1" applyFill="1" applyBorder="1" applyAlignment="1">
      <alignment horizontal="center" vertical="center"/>
    </xf>
    <xf numFmtId="0" fontId="117" fillId="7" borderId="27" xfId="0" applyFont="1" applyFill="1" applyBorder="1" applyAlignment="1">
      <alignment horizontal="centerContinuous" vertical="center" shrinkToFit="1"/>
    </xf>
    <xf numFmtId="0" fontId="117" fillId="7" borderId="27" xfId="0" applyFont="1" applyFill="1" applyBorder="1">
      <alignment vertical="center"/>
    </xf>
    <xf numFmtId="0" fontId="117" fillId="7" borderId="27" xfId="0" applyFont="1" applyFill="1" applyBorder="1" applyAlignment="1">
      <alignment horizontal="left" vertical="center"/>
    </xf>
    <xf numFmtId="0" fontId="117" fillId="7" borderId="27" xfId="0" applyFont="1" applyFill="1" applyBorder="1" applyAlignment="1">
      <alignment horizontal="centerContinuous" vertical="center"/>
    </xf>
    <xf numFmtId="0" fontId="117" fillId="7" borderId="25" xfId="0" applyFont="1" applyFill="1" applyBorder="1" applyAlignment="1">
      <alignment horizontal="center" vertical="center"/>
    </xf>
    <xf numFmtId="3" fontId="117" fillId="7" borderId="6" xfId="0" applyNumberFormat="1" applyFont="1" applyFill="1" applyBorder="1" applyAlignment="1">
      <alignment horizontal="center" vertical="center"/>
    </xf>
    <xf numFmtId="0" fontId="117" fillId="7" borderId="37" xfId="0" applyFont="1" applyFill="1" applyBorder="1" applyAlignment="1">
      <alignment horizontal="distributed" vertical="center" justifyLastLine="1"/>
    </xf>
    <xf numFmtId="0" fontId="117" fillId="7" borderId="46" xfId="0" applyFont="1" applyFill="1" applyBorder="1" applyAlignment="1">
      <alignment horizontal="distributed" vertical="center" justifyLastLine="1"/>
    </xf>
    <xf numFmtId="0" fontId="117" fillId="7" borderId="42" xfId="0" applyFont="1" applyFill="1" applyBorder="1" applyAlignment="1">
      <alignment horizontal="distributed" vertical="center" justifyLastLine="1"/>
    </xf>
    <xf numFmtId="0" fontId="117" fillId="7" borderId="6" xfId="0" applyFont="1" applyFill="1" applyBorder="1" applyAlignment="1">
      <alignment horizontal="center" vertical="center"/>
    </xf>
    <xf numFmtId="0" fontId="117" fillId="7" borderId="27" xfId="0" applyFont="1" applyFill="1" applyBorder="1" applyAlignment="1">
      <alignment horizontal="right" vertical="center"/>
    </xf>
    <xf numFmtId="0" fontId="117" fillId="7" borderId="4" xfId="0" applyFont="1" applyFill="1" applyBorder="1" applyAlignment="1">
      <alignment horizontal="center" vertical="center"/>
    </xf>
    <xf numFmtId="49" fontId="102" fillId="7" borderId="5" xfId="0" applyNumberFormat="1" applyFont="1" applyFill="1" applyBorder="1" applyAlignment="1">
      <alignment horizontal="center" vertical="center" shrinkToFit="1"/>
    </xf>
    <xf numFmtId="0" fontId="102" fillId="7" borderId="23" xfId="0" applyFont="1" applyFill="1" applyBorder="1" applyAlignment="1">
      <alignment horizontal="left" vertical="center" shrinkToFit="1"/>
    </xf>
    <xf numFmtId="0" fontId="102" fillId="7" borderId="32" xfId="0" applyFont="1" applyFill="1" applyBorder="1" applyAlignment="1">
      <alignment horizontal="left" vertical="center" shrinkToFit="1"/>
    </xf>
    <xf numFmtId="0" fontId="102" fillId="7" borderId="33" xfId="0" applyFont="1" applyFill="1" applyBorder="1" applyAlignment="1">
      <alignment horizontal="center" vertical="center"/>
    </xf>
    <xf numFmtId="0" fontId="102" fillId="7" borderId="31" xfId="0" applyFont="1" applyFill="1" applyBorder="1" applyAlignment="1">
      <alignment vertical="center" shrinkToFit="1"/>
    </xf>
    <xf numFmtId="3" fontId="102" fillId="7" borderId="44" xfId="0" applyNumberFormat="1" applyFont="1" applyFill="1" applyBorder="1" applyAlignment="1">
      <alignment vertical="center" shrinkToFit="1"/>
    </xf>
    <xf numFmtId="3" fontId="102" fillId="7" borderId="32" xfId="0" applyNumberFormat="1" applyFont="1" applyFill="1" applyBorder="1" applyAlignment="1">
      <alignment vertical="center" shrinkToFit="1"/>
    </xf>
    <xf numFmtId="4" fontId="102" fillId="7" borderId="23" xfId="0" applyNumberFormat="1" applyFont="1" applyFill="1" applyBorder="1" applyAlignment="1">
      <alignment horizontal="right" vertical="center" shrinkToFit="1"/>
    </xf>
    <xf numFmtId="0" fontId="102" fillId="7" borderId="32" xfId="0" applyFont="1" applyFill="1" applyBorder="1" applyAlignment="1">
      <alignment vertical="center" shrinkToFit="1"/>
    </xf>
    <xf numFmtId="0" fontId="102" fillId="7" borderId="5" xfId="0" applyFont="1" applyFill="1" applyBorder="1" applyAlignment="1">
      <alignment horizontal="center" vertical="center"/>
    </xf>
    <xf numFmtId="0" fontId="102" fillId="7" borderId="30" xfId="0" applyFont="1" applyFill="1" applyBorder="1" applyAlignment="1">
      <alignment horizontal="left" vertical="center"/>
    </xf>
    <xf numFmtId="3" fontId="102" fillId="7" borderId="70" xfId="0" applyNumberFormat="1" applyFont="1" applyFill="1" applyBorder="1" applyAlignment="1">
      <alignment vertical="center" shrinkToFit="1"/>
    </xf>
    <xf numFmtId="3" fontId="102" fillId="7" borderId="38" xfId="1684" applyNumberFormat="1" applyFont="1" applyFill="1" applyBorder="1" applyAlignment="1">
      <alignment vertical="center"/>
    </xf>
    <xf numFmtId="0" fontId="102" fillId="7" borderId="6" xfId="0" applyFont="1" applyFill="1" applyBorder="1" applyAlignment="1">
      <alignment horizontal="center" vertical="center"/>
    </xf>
    <xf numFmtId="0" fontId="131" fillId="7" borderId="61" xfId="0" applyFont="1" applyFill="1" applyBorder="1" applyAlignment="1">
      <alignment horizontal="left" vertical="center"/>
    </xf>
    <xf numFmtId="0" fontId="102" fillId="7" borderId="0" xfId="0" applyFont="1" applyFill="1" applyAlignment="1">
      <alignment horizontal="right" vertical="center" shrinkToFit="1"/>
    </xf>
    <xf numFmtId="0" fontId="102" fillId="7" borderId="39" xfId="0" applyFont="1" applyFill="1" applyBorder="1" applyAlignment="1">
      <alignment vertical="center" shrinkToFit="1"/>
    </xf>
    <xf numFmtId="0" fontId="102" fillId="7" borderId="58" xfId="0" applyFont="1" applyFill="1" applyBorder="1" applyAlignment="1">
      <alignment horizontal="left" vertical="center"/>
    </xf>
    <xf numFmtId="0" fontId="128" fillId="7" borderId="38" xfId="0" applyFont="1" applyFill="1" applyBorder="1" applyAlignment="1">
      <alignment vertical="center" shrinkToFit="1"/>
    </xf>
    <xf numFmtId="177" fontId="102" fillId="7" borderId="39" xfId="0" applyNumberFormat="1" applyFont="1" applyFill="1" applyBorder="1" applyAlignment="1">
      <alignment vertical="center" shrinkToFit="1"/>
    </xf>
    <xf numFmtId="0" fontId="102" fillId="7" borderId="30" xfId="0" applyFont="1" applyFill="1" applyBorder="1" applyAlignment="1">
      <alignment horizontal="left" vertical="center" shrinkToFit="1"/>
    </xf>
    <xf numFmtId="0" fontId="128" fillId="7" borderId="8" xfId="0" applyFont="1" applyFill="1" applyBorder="1" applyAlignment="1">
      <alignment horizontal="center" vertical="center" shrinkToFit="1"/>
    </xf>
    <xf numFmtId="0" fontId="102" fillId="7" borderId="30" xfId="0" applyFont="1" applyFill="1" applyBorder="1" applyAlignment="1">
      <alignment horizontal="right" vertical="center"/>
    </xf>
    <xf numFmtId="3" fontId="102" fillId="7" borderId="44" xfId="1684" applyNumberFormat="1" applyFont="1" applyFill="1" applyBorder="1" applyAlignment="1">
      <alignment vertical="center"/>
    </xf>
    <xf numFmtId="49" fontId="103" fillId="7" borderId="5" xfId="0" applyNumberFormat="1" applyFont="1" applyFill="1" applyBorder="1" applyAlignment="1">
      <alignment horizontal="center" vertical="center"/>
    </xf>
    <xf numFmtId="0" fontId="102" fillId="7" borderId="52" xfId="0" applyFont="1" applyFill="1" applyBorder="1">
      <alignment vertical="center"/>
    </xf>
    <xf numFmtId="0" fontId="102" fillId="7" borderId="52" xfId="0" applyFont="1" applyFill="1" applyBorder="1" applyAlignment="1">
      <alignment horizontal="left" vertical="center"/>
    </xf>
    <xf numFmtId="0" fontId="102" fillId="7" borderId="53" xfId="0" applyFont="1" applyFill="1" applyBorder="1" applyAlignment="1">
      <alignment vertical="center" shrinkToFit="1"/>
    </xf>
    <xf numFmtId="0" fontId="102" fillId="7" borderId="66" xfId="0" applyFont="1" applyFill="1" applyBorder="1" applyAlignment="1">
      <alignment vertical="center" shrinkToFit="1"/>
    </xf>
    <xf numFmtId="3" fontId="102" fillId="7" borderId="50" xfId="0" applyNumberFormat="1" applyFont="1" applyFill="1" applyBorder="1" applyAlignment="1">
      <alignment vertical="center" shrinkToFit="1"/>
    </xf>
    <xf numFmtId="3" fontId="102" fillId="7" borderId="53" xfId="0" applyNumberFormat="1" applyFont="1" applyFill="1" applyBorder="1" applyAlignment="1">
      <alignment vertical="center" shrinkToFit="1"/>
    </xf>
    <xf numFmtId="0" fontId="117" fillId="7" borderId="58" xfId="0" applyFont="1" applyFill="1" applyBorder="1" applyAlignment="1">
      <alignment horizontal="left" vertical="center" shrinkToFit="1"/>
    </xf>
    <xf numFmtId="49" fontId="103" fillId="7" borderId="6" xfId="0" applyNumberFormat="1" applyFont="1" applyFill="1" applyBorder="1" applyAlignment="1">
      <alignment horizontal="center" vertical="center"/>
    </xf>
    <xf numFmtId="0" fontId="101" fillId="7" borderId="58" xfId="0" applyFont="1" applyFill="1" applyBorder="1" applyAlignment="1">
      <alignment horizontal="left" vertical="center" shrinkToFit="1"/>
    </xf>
    <xf numFmtId="0" fontId="101" fillId="7" borderId="73" xfId="0" applyFont="1" applyFill="1" applyBorder="1" applyAlignment="1">
      <alignment horizontal="left" vertical="center" shrinkToFit="1"/>
    </xf>
    <xf numFmtId="3" fontId="101" fillId="7" borderId="73" xfId="0" applyNumberFormat="1" applyFont="1" applyFill="1" applyBorder="1" applyAlignment="1">
      <alignment vertical="center" shrinkToFit="1"/>
    </xf>
    <xf numFmtId="49" fontId="101" fillId="7" borderId="5" xfId="0" applyNumberFormat="1" applyFont="1" applyFill="1" applyBorder="1" applyAlignment="1">
      <alignment horizontal="center" vertical="center"/>
    </xf>
    <xf numFmtId="0" fontId="101" fillId="7" borderId="0" xfId="0" applyFont="1" applyFill="1" applyAlignment="1">
      <alignment horizontal="right" vertical="center" shrinkToFit="1"/>
    </xf>
    <xf numFmtId="0" fontId="101" fillId="7" borderId="30" xfId="0" applyFont="1" applyFill="1" applyBorder="1" applyAlignment="1">
      <alignment horizontal="left" vertical="center"/>
    </xf>
    <xf numFmtId="0" fontId="101" fillId="7" borderId="38" xfId="0" applyFont="1" applyFill="1" applyBorder="1" applyAlignment="1">
      <alignment vertical="center" shrinkToFit="1"/>
    </xf>
    <xf numFmtId="0" fontId="101" fillId="7" borderId="39" xfId="0" applyFont="1" applyFill="1" applyBorder="1" applyAlignment="1">
      <alignment vertical="center" shrinkToFit="1"/>
    </xf>
    <xf numFmtId="3" fontId="101" fillId="7" borderId="16" xfId="0" applyNumberFormat="1" applyFont="1" applyFill="1" applyBorder="1" applyAlignment="1">
      <alignment vertical="center" shrinkToFit="1"/>
    </xf>
    <xf numFmtId="3" fontId="101" fillId="7" borderId="38" xfId="0" applyNumberFormat="1" applyFont="1" applyFill="1" applyBorder="1" applyAlignment="1">
      <alignment vertical="center" shrinkToFit="1"/>
    </xf>
    <xf numFmtId="0" fontId="101" fillId="7" borderId="30" xfId="0" applyFont="1" applyFill="1" applyBorder="1" applyAlignment="1">
      <alignment horizontal="right" vertical="center"/>
    </xf>
    <xf numFmtId="49" fontId="101" fillId="7" borderId="6" xfId="0" applyNumberFormat="1" applyFont="1" applyFill="1" applyBorder="1" applyAlignment="1">
      <alignment horizontal="center" vertical="center"/>
    </xf>
    <xf numFmtId="0" fontId="101" fillId="7" borderId="61" xfId="0" applyFont="1" applyFill="1" applyBorder="1" applyAlignment="1">
      <alignment horizontal="center" vertical="center"/>
    </xf>
    <xf numFmtId="0" fontId="120" fillId="7" borderId="61" xfId="0" applyFont="1" applyFill="1" applyBorder="1" applyAlignment="1">
      <alignment horizontal="left" vertical="center"/>
    </xf>
    <xf numFmtId="3" fontId="101" fillId="7" borderId="42" xfId="0" applyNumberFormat="1" applyFont="1" applyFill="1" applyBorder="1" applyAlignment="1">
      <alignment vertical="center" shrinkToFit="1"/>
    </xf>
    <xf numFmtId="0" fontId="128" fillId="7" borderId="8" xfId="0" applyFont="1" applyFill="1" applyBorder="1">
      <alignment vertical="center"/>
    </xf>
    <xf numFmtId="0" fontId="101" fillId="7" borderId="58" xfId="0" applyFont="1" applyFill="1" applyBorder="1">
      <alignment vertical="center"/>
    </xf>
    <xf numFmtId="0" fontId="101" fillId="7" borderId="23" xfId="0" applyFont="1" applyFill="1" applyBorder="1" applyAlignment="1">
      <alignment horizontal="left" vertical="center"/>
    </xf>
    <xf numFmtId="0" fontId="101" fillId="7" borderId="32" xfId="0" applyFont="1" applyFill="1" applyBorder="1">
      <alignment vertical="center"/>
    </xf>
    <xf numFmtId="0" fontId="101" fillId="7" borderId="61" xfId="0" applyFont="1" applyFill="1" applyBorder="1" applyAlignment="1">
      <alignment horizontal="left" vertical="center"/>
    </xf>
    <xf numFmtId="0" fontId="101" fillId="7" borderId="61" xfId="0" applyFont="1" applyFill="1" applyBorder="1">
      <alignment vertical="center"/>
    </xf>
    <xf numFmtId="0" fontId="101" fillId="7" borderId="38" xfId="0" applyFont="1" applyFill="1" applyBorder="1">
      <alignment vertical="center"/>
    </xf>
    <xf numFmtId="0" fontId="101" fillId="7" borderId="42" xfId="0" applyFont="1" applyFill="1" applyBorder="1">
      <alignment vertical="center"/>
    </xf>
    <xf numFmtId="0" fontId="108" fillId="7" borderId="0" xfId="0" applyFont="1" applyFill="1">
      <alignment vertical="center"/>
    </xf>
    <xf numFmtId="0" fontId="108" fillId="7" borderId="0" xfId="0" applyFont="1" applyFill="1" applyAlignment="1">
      <alignment horizontal="center" vertical="center" shrinkToFit="1"/>
    </xf>
    <xf numFmtId="0" fontId="108" fillId="7" borderId="0" xfId="0" applyFont="1" applyFill="1" applyAlignment="1">
      <alignment horizontal="center" vertical="center"/>
    </xf>
    <xf numFmtId="41" fontId="108" fillId="7" borderId="0" xfId="1298" applyFont="1" applyFill="1" applyBorder="1" applyAlignment="1">
      <alignment horizontal="right" vertical="center"/>
    </xf>
    <xf numFmtId="0" fontId="126" fillId="7" borderId="0" xfId="0" applyFont="1" applyFill="1" applyAlignment="1">
      <alignment horizontal="right"/>
    </xf>
    <xf numFmtId="0" fontId="114" fillId="7" borderId="3" xfId="0" applyFont="1" applyFill="1" applyBorder="1" applyAlignment="1">
      <alignment horizontal="center" vertical="center"/>
    </xf>
    <xf numFmtId="3" fontId="114" fillId="7" borderId="3" xfId="0" applyNumberFormat="1" applyFont="1" applyFill="1" applyBorder="1" applyAlignment="1">
      <alignment horizontal="center" vertical="center"/>
    </xf>
    <xf numFmtId="3" fontId="114" fillId="7" borderId="3" xfId="1298" applyNumberFormat="1" applyFont="1" applyFill="1" applyBorder="1" applyAlignment="1">
      <alignment horizontal="center" vertical="center"/>
    </xf>
    <xf numFmtId="0" fontId="114" fillId="7" borderId="3" xfId="0" applyFont="1" applyFill="1" applyBorder="1">
      <alignment vertical="center"/>
    </xf>
    <xf numFmtId="0" fontId="114" fillId="7" borderId="54" xfId="0" applyFont="1" applyFill="1" applyBorder="1" applyAlignment="1">
      <alignment horizontal="center" vertical="center" shrinkToFit="1"/>
    </xf>
    <xf numFmtId="0" fontId="114" fillId="7" borderId="11" xfId="0" applyFont="1" applyFill="1" applyBorder="1" applyAlignment="1">
      <alignment horizontal="center" vertical="center" shrinkToFit="1"/>
    </xf>
    <xf numFmtId="0" fontId="114" fillId="7" borderId="54" xfId="0" applyFont="1" applyFill="1" applyBorder="1" applyAlignment="1">
      <alignment horizontal="center" vertical="center"/>
    </xf>
    <xf numFmtId="0" fontId="114" fillId="7" borderId="11" xfId="0" applyFont="1" applyFill="1" applyBorder="1" applyAlignment="1">
      <alignment horizontal="center" vertical="center"/>
    </xf>
    <xf numFmtId="3" fontId="114" fillId="7" borderId="55" xfId="0" applyNumberFormat="1" applyFont="1" applyFill="1" applyBorder="1" applyAlignment="1">
      <alignment horizontal="center" vertical="center"/>
    </xf>
    <xf numFmtId="3" fontId="114" fillId="7" borderId="55" xfId="1298" applyNumberFormat="1" applyFont="1" applyFill="1" applyBorder="1" applyAlignment="1">
      <alignment horizontal="center" vertical="center"/>
    </xf>
    <xf numFmtId="3" fontId="114" fillId="7" borderId="95" xfId="0" applyNumberFormat="1" applyFont="1" applyFill="1" applyBorder="1" applyAlignment="1">
      <alignment horizontal="center" vertical="center"/>
    </xf>
    <xf numFmtId="3" fontId="114" fillId="7" borderId="48" xfId="0" applyNumberFormat="1" applyFont="1" applyFill="1" applyBorder="1" applyAlignment="1">
      <alignment horizontal="center" vertical="center"/>
    </xf>
    <xf numFmtId="0" fontId="114" fillId="7" borderId="48" xfId="0" applyFont="1" applyFill="1" applyBorder="1" applyAlignment="1">
      <alignment horizontal="center" vertical="center"/>
    </xf>
    <xf numFmtId="49" fontId="102" fillId="7" borderId="33" xfId="0" applyNumberFormat="1" applyFont="1" applyFill="1" applyBorder="1" applyAlignment="1">
      <alignment horizontal="center" vertical="center" shrinkToFit="1"/>
    </xf>
    <xf numFmtId="0" fontId="102" fillId="7" borderId="44" xfId="0" applyFont="1" applyFill="1" applyBorder="1" applyAlignment="1">
      <alignment horizontal="left" vertical="center" shrinkToFit="1"/>
    </xf>
    <xf numFmtId="0" fontId="102" fillId="7" borderId="23" xfId="0" applyFont="1" applyFill="1" applyBorder="1" applyAlignment="1">
      <alignment horizontal="center" vertical="center" shrinkToFit="1"/>
    </xf>
    <xf numFmtId="0" fontId="102" fillId="7" borderId="33" xfId="0" applyFont="1" applyFill="1" applyBorder="1" applyAlignment="1">
      <alignment horizontal="center" vertical="center" shrinkToFit="1"/>
    </xf>
    <xf numFmtId="3" fontId="102" fillId="7" borderId="44" xfId="1298" applyNumberFormat="1" applyFont="1" applyFill="1" applyBorder="1" applyAlignment="1">
      <alignment horizontal="right" vertical="center"/>
    </xf>
    <xf numFmtId="3" fontId="102" fillId="7" borderId="75" xfId="1298" applyNumberFormat="1" applyFont="1" applyFill="1" applyBorder="1" applyAlignment="1">
      <alignment vertical="center"/>
    </xf>
    <xf numFmtId="3" fontId="102" fillId="7" borderId="74" xfId="1298" applyNumberFormat="1" applyFont="1" applyFill="1" applyBorder="1" applyAlignment="1">
      <alignment horizontal="right" vertical="center"/>
    </xf>
    <xf numFmtId="3" fontId="102" fillId="7" borderId="75" xfId="1298" applyNumberFormat="1" applyFont="1" applyFill="1" applyBorder="1" applyAlignment="1">
      <alignment horizontal="right" vertical="center"/>
    </xf>
    <xf numFmtId="3" fontId="102" fillId="7" borderId="77" xfId="0" applyNumberFormat="1" applyFont="1" applyFill="1" applyBorder="1" applyAlignment="1">
      <alignment horizontal="right" vertical="center"/>
    </xf>
    <xf numFmtId="3" fontId="102" fillId="7" borderId="44" xfId="0" applyNumberFormat="1" applyFont="1" applyFill="1" applyBorder="1" applyAlignment="1">
      <alignment horizontal="right" vertical="center"/>
    </xf>
    <xf numFmtId="3" fontId="102" fillId="7" borderId="32" xfId="1298" applyNumberFormat="1" applyFont="1" applyFill="1" applyBorder="1" applyAlignment="1">
      <alignment horizontal="right" vertical="center"/>
    </xf>
    <xf numFmtId="3" fontId="101" fillId="7" borderId="32" xfId="1298" applyNumberFormat="1" applyFont="1" applyFill="1" applyBorder="1" applyAlignment="1">
      <alignment horizontal="right" vertical="center"/>
    </xf>
    <xf numFmtId="49" fontId="102" fillId="7" borderId="8" xfId="0" applyNumberFormat="1" applyFont="1" applyFill="1" applyBorder="1" applyAlignment="1">
      <alignment horizontal="center" vertical="center" shrinkToFit="1"/>
    </xf>
    <xf numFmtId="0" fontId="102" fillId="7" borderId="16" xfId="0" applyFont="1" applyFill="1" applyBorder="1" applyAlignment="1">
      <alignment horizontal="left" vertical="center" shrinkToFit="1"/>
    </xf>
    <xf numFmtId="0" fontId="102" fillId="7" borderId="30" xfId="0" applyFont="1" applyFill="1" applyBorder="1" applyAlignment="1">
      <alignment horizontal="center" vertical="center" shrinkToFit="1"/>
    </xf>
    <xf numFmtId="3" fontId="102" fillId="7" borderId="16" xfId="1298" applyNumberFormat="1" applyFont="1" applyFill="1" applyBorder="1" applyAlignment="1">
      <alignment horizontal="right" vertical="center"/>
    </xf>
    <xf numFmtId="3" fontId="102" fillId="7" borderId="49" xfId="1298" applyNumberFormat="1" applyFont="1" applyFill="1" applyBorder="1" applyAlignment="1">
      <alignment vertical="center"/>
    </xf>
    <xf numFmtId="3" fontId="102" fillId="7" borderId="49" xfId="1298" applyNumberFormat="1" applyFont="1" applyFill="1" applyBorder="1" applyAlignment="1">
      <alignment horizontal="right" vertical="center"/>
    </xf>
    <xf numFmtId="3" fontId="102" fillId="7" borderId="49" xfId="0" applyNumberFormat="1" applyFont="1" applyFill="1" applyBorder="1" applyAlignment="1">
      <alignment horizontal="right" vertical="center"/>
    </xf>
    <xf numFmtId="3" fontId="102" fillId="7" borderId="16" xfId="0" applyNumberFormat="1" applyFont="1" applyFill="1" applyBorder="1" applyAlignment="1">
      <alignment horizontal="right" vertical="center"/>
    </xf>
    <xf numFmtId="3" fontId="102" fillId="7" borderId="38" xfId="1298" applyNumberFormat="1" applyFont="1" applyFill="1" applyBorder="1" applyAlignment="1">
      <alignment horizontal="right" vertical="center"/>
    </xf>
    <xf numFmtId="3" fontId="101" fillId="7" borderId="38" xfId="1298" applyNumberFormat="1" applyFont="1" applyFill="1" applyBorder="1" applyAlignment="1">
      <alignment horizontal="right" vertical="center"/>
    </xf>
    <xf numFmtId="0" fontId="102" fillId="7" borderId="39" xfId="0" applyFont="1" applyFill="1" applyBorder="1" applyAlignment="1">
      <alignment horizontal="left" vertical="center" shrinkToFit="1"/>
    </xf>
    <xf numFmtId="0" fontId="102" fillId="7" borderId="49" xfId="0" applyFont="1" applyFill="1" applyBorder="1" applyAlignment="1">
      <alignment horizontal="center" vertical="center" shrinkToFit="1"/>
    </xf>
    <xf numFmtId="0" fontId="102" fillId="7" borderId="39" xfId="1685" applyFont="1" applyFill="1" applyBorder="1" applyAlignment="1">
      <alignment horizontal="left" vertical="center"/>
    </xf>
    <xf numFmtId="3" fontId="103" fillId="7" borderId="38" xfId="1298" applyNumberFormat="1" applyFont="1" applyFill="1" applyBorder="1" applyAlignment="1">
      <alignment horizontal="right" vertical="center"/>
    </xf>
    <xf numFmtId="0" fontId="102" fillId="7" borderId="38" xfId="0" applyFont="1" applyFill="1" applyBorder="1" applyAlignment="1">
      <alignment horizontal="center" vertical="center" shrinkToFit="1"/>
    </xf>
    <xf numFmtId="3" fontId="104" fillId="7" borderId="38" xfId="1298" applyNumberFormat="1" applyFont="1" applyFill="1" applyBorder="1" applyAlignment="1">
      <alignment horizontal="right" vertical="center"/>
    </xf>
    <xf numFmtId="0" fontId="102" fillId="7" borderId="39" xfId="0" applyFont="1" applyFill="1" applyBorder="1">
      <alignment vertical="center"/>
    </xf>
    <xf numFmtId="49" fontId="103" fillId="7" borderId="8" xfId="0" applyNumberFormat="1" applyFont="1" applyFill="1" applyBorder="1" applyAlignment="1">
      <alignment vertical="center" shrinkToFit="1"/>
    </xf>
    <xf numFmtId="0" fontId="101" fillId="7" borderId="16" xfId="0" applyFont="1" applyFill="1" applyBorder="1" applyAlignment="1">
      <alignment horizontal="left" vertical="center" shrinkToFit="1"/>
    </xf>
    <xf numFmtId="0" fontId="101" fillId="7" borderId="38" xfId="0" applyFont="1" applyFill="1" applyBorder="1" applyAlignment="1">
      <alignment horizontal="center" vertical="center" shrinkToFit="1"/>
    </xf>
    <xf numFmtId="0" fontId="101" fillId="7" borderId="39" xfId="0" applyFont="1" applyFill="1" applyBorder="1" applyAlignment="1">
      <alignment horizontal="left" vertical="center" shrinkToFit="1"/>
    </xf>
    <xf numFmtId="0" fontId="101" fillId="7" borderId="49" xfId="0" applyFont="1" applyFill="1" applyBorder="1" applyAlignment="1">
      <alignment horizontal="center" vertical="center" shrinkToFit="1"/>
    </xf>
    <xf numFmtId="0" fontId="102" fillId="7" borderId="49" xfId="1685" applyFont="1" applyFill="1" applyBorder="1" applyAlignment="1">
      <alignment horizontal="center" vertical="center" shrinkToFit="1"/>
    </xf>
    <xf numFmtId="3" fontId="101" fillId="7" borderId="8" xfId="1298" applyNumberFormat="1" applyFont="1" applyFill="1" applyBorder="1" applyAlignment="1">
      <alignment horizontal="right" vertical="center"/>
    </xf>
    <xf numFmtId="0" fontId="102" fillId="7" borderId="38" xfId="1298" applyNumberFormat="1" applyFont="1" applyFill="1" applyBorder="1" applyAlignment="1">
      <alignment horizontal="center" vertical="center" shrinkToFit="1"/>
    </xf>
    <xf numFmtId="0" fontId="102" fillId="7" borderId="39" xfId="1298" applyNumberFormat="1" applyFont="1" applyFill="1" applyBorder="1" applyAlignment="1">
      <alignment vertical="center" shrinkToFit="1"/>
    </xf>
    <xf numFmtId="0" fontId="102" fillId="7" borderId="39" xfId="1298" applyNumberFormat="1" applyFont="1" applyFill="1" applyBorder="1" applyAlignment="1">
      <alignment horizontal="left" vertical="center" shrinkToFit="1"/>
    </xf>
    <xf numFmtId="3" fontId="102" fillId="7" borderId="39" xfId="0" applyNumberFormat="1" applyFont="1" applyFill="1" applyBorder="1" applyAlignment="1">
      <alignment horizontal="left" vertical="center" shrinkToFit="1"/>
    </xf>
    <xf numFmtId="49" fontId="102" fillId="7" borderId="3" xfId="0" applyNumberFormat="1" applyFont="1" applyFill="1" applyBorder="1" applyAlignment="1">
      <alignment horizontal="right" vertical="center" shrinkToFit="1"/>
    </xf>
    <xf numFmtId="0" fontId="102" fillId="7" borderId="3" xfId="0" applyFont="1" applyFill="1" applyBorder="1" applyAlignment="1">
      <alignment horizontal="center" vertical="center" shrinkToFit="1"/>
    </xf>
    <xf numFmtId="0" fontId="102" fillId="7" borderId="2" xfId="0" applyFont="1" applyFill="1" applyBorder="1" applyAlignment="1">
      <alignment horizontal="center" vertical="center" shrinkToFit="1"/>
    </xf>
    <xf numFmtId="0" fontId="102" fillId="7" borderId="2" xfId="0" applyFont="1" applyFill="1" applyBorder="1" applyAlignment="1">
      <alignment horizontal="left" vertical="center" shrinkToFit="1"/>
    </xf>
    <xf numFmtId="0" fontId="102" fillId="7" borderId="55" xfId="0" applyFont="1" applyFill="1" applyBorder="1" applyAlignment="1">
      <alignment horizontal="center" vertical="center"/>
    </xf>
    <xf numFmtId="0" fontId="102" fillId="7" borderId="3" xfId="0" applyFont="1" applyFill="1" applyBorder="1" applyAlignment="1">
      <alignment horizontal="center" vertical="center"/>
    </xf>
    <xf numFmtId="3" fontId="102" fillId="7" borderId="54" xfId="1298" applyNumberFormat="1" applyFont="1" applyFill="1" applyBorder="1" applyAlignment="1">
      <alignment horizontal="right" vertical="center"/>
    </xf>
    <xf numFmtId="3" fontId="102" fillId="7" borderId="48" xfId="1298" applyNumberFormat="1" applyFont="1" applyFill="1" applyBorder="1" applyAlignment="1">
      <alignment horizontal="right" vertical="center"/>
    </xf>
    <xf numFmtId="3" fontId="101" fillId="7" borderId="3" xfId="1298" applyNumberFormat="1" applyFont="1" applyFill="1" applyBorder="1" applyAlignment="1">
      <alignment horizontal="right" vertical="center"/>
    </xf>
    <xf numFmtId="0" fontId="114" fillId="7" borderId="36" xfId="0" applyFont="1" applyFill="1" applyBorder="1" applyAlignment="1">
      <alignment horizontal="center" vertical="center"/>
    </xf>
    <xf numFmtId="41" fontId="114" fillId="7" borderId="94" xfId="1690" applyNumberFormat="1" applyFont="1" applyFill="1" applyBorder="1" applyAlignment="1">
      <alignment horizontal="left" vertical="center"/>
    </xf>
    <xf numFmtId="41" fontId="114" fillId="7" borderId="92" xfId="1690" applyNumberFormat="1" applyFont="1" applyFill="1" applyBorder="1" applyAlignment="1">
      <alignment horizontal="left" vertical="center"/>
    </xf>
    <xf numFmtId="41" fontId="114" fillId="7" borderId="63" xfId="1690" applyNumberFormat="1" applyFont="1" applyFill="1" applyBorder="1" applyAlignment="1">
      <alignment horizontal="left" vertical="center" shrinkToFit="1"/>
    </xf>
    <xf numFmtId="41" fontId="114" fillId="7" borderId="19" xfId="1690" applyNumberFormat="1" applyFont="1" applyFill="1" applyBorder="1" applyAlignment="1">
      <alignment horizontal="left" vertical="center"/>
    </xf>
    <xf numFmtId="41" fontId="114" fillId="7" borderId="68" xfId="1690" applyNumberFormat="1" applyFont="1" applyFill="1" applyBorder="1" applyAlignment="1">
      <alignment horizontal="left" vertical="center"/>
    </xf>
    <xf numFmtId="0" fontId="117" fillId="7" borderId="5" xfId="1684" applyFont="1" applyFill="1" applyBorder="1" applyAlignment="1">
      <alignment horizontal="right" vertical="center"/>
    </xf>
    <xf numFmtId="0" fontId="117" fillId="7" borderId="23" xfId="1684" applyFont="1" applyFill="1" applyBorder="1" applyAlignment="1">
      <alignment horizontal="left" vertical="center"/>
    </xf>
    <xf numFmtId="0" fontId="117" fillId="7" borderId="32" xfId="1684" applyFont="1" applyFill="1" applyBorder="1" applyAlignment="1">
      <alignment vertical="center" shrinkToFit="1"/>
    </xf>
    <xf numFmtId="0" fontId="117" fillId="7" borderId="33" xfId="1684" applyFont="1" applyFill="1" applyBorder="1" applyAlignment="1">
      <alignment horizontal="center" vertical="center" shrinkToFit="1"/>
    </xf>
    <xf numFmtId="14" fontId="102" fillId="7" borderId="51" xfId="1684" applyNumberFormat="1" applyFont="1" applyFill="1" applyBorder="1" applyAlignment="1">
      <alignment horizontal="center" vertical="center"/>
    </xf>
    <xf numFmtId="0" fontId="102" fillId="7" borderId="33" xfId="1684" applyFont="1" applyFill="1" applyBorder="1" applyAlignment="1">
      <alignment vertical="center"/>
    </xf>
    <xf numFmtId="3" fontId="102" fillId="7" borderId="65" xfId="1684" applyNumberFormat="1" applyFont="1" applyFill="1" applyBorder="1" applyAlignment="1">
      <alignment vertical="center"/>
    </xf>
    <xf numFmtId="0" fontId="117" fillId="7" borderId="30" xfId="1684" applyFont="1" applyFill="1" applyBorder="1" applyAlignment="1">
      <alignment vertical="center"/>
    </xf>
    <xf numFmtId="0" fontId="117" fillId="7" borderId="38" xfId="1684" applyFont="1" applyFill="1" applyBorder="1" applyAlignment="1">
      <alignment vertical="center" shrinkToFit="1"/>
    </xf>
    <xf numFmtId="0" fontId="117" fillId="7" borderId="8" xfId="1684" applyFont="1" applyFill="1" applyBorder="1" applyAlignment="1">
      <alignment horizontal="center" vertical="center"/>
    </xf>
    <xf numFmtId="14" fontId="102" fillId="7" borderId="8" xfId="1684" applyNumberFormat="1" applyFont="1" applyFill="1" applyBorder="1" applyAlignment="1">
      <alignment horizontal="center" vertical="center"/>
    </xf>
    <xf numFmtId="0" fontId="102" fillId="7" borderId="8" xfId="1684" quotePrefix="1" applyFont="1" applyFill="1" applyBorder="1" applyAlignment="1">
      <alignment horizontal="center" vertical="center" shrinkToFit="1"/>
    </xf>
    <xf numFmtId="0" fontId="117" fillId="7" borderId="52" xfId="1684" applyFont="1" applyFill="1" applyBorder="1" applyAlignment="1">
      <alignment vertical="center"/>
    </xf>
    <xf numFmtId="0" fontId="117" fillId="7" borderId="53" xfId="1684" applyFont="1" applyFill="1" applyBorder="1" applyAlignment="1">
      <alignment vertical="center" shrinkToFit="1"/>
    </xf>
    <xf numFmtId="0" fontId="117" fillId="7" borderId="2" xfId="1684" applyFont="1" applyFill="1" applyBorder="1" applyAlignment="1">
      <alignment horizontal="right" vertical="center"/>
    </xf>
    <xf numFmtId="0" fontId="117" fillId="7" borderId="48" xfId="1684" applyFont="1" applyFill="1" applyBorder="1" applyAlignment="1">
      <alignment vertical="center"/>
    </xf>
    <xf numFmtId="0" fontId="117" fillId="7" borderId="48" xfId="1684" applyFont="1" applyFill="1" applyBorder="1" applyAlignment="1">
      <alignment vertical="center" shrinkToFit="1"/>
    </xf>
    <xf numFmtId="0" fontId="117" fillId="7" borderId="3" xfId="1684" applyFont="1" applyFill="1" applyBorder="1" applyAlignment="1">
      <alignment horizontal="left" vertical="center"/>
    </xf>
    <xf numFmtId="0" fontId="102" fillId="7" borderId="3" xfId="1684" applyFont="1" applyFill="1" applyBorder="1" applyAlignment="1">
      <alignment horizontal="center" vertical="center"/>
    </xf>
    <xf numFmtId="0" fontId="102" fillId="7" borderId="3" xfId="1684" applyFont="1" applyFill="1" applyBorder="1" applyAlignment="1">
      <alignment vertical="center"/>
    </xf>
    <xf numFmtId="3" fontId="102" fillId="7" borderId="54" xfId="1684" applyNumberFormat="1" applyFont="1" applyFill="1" applyBorder="1" applyAlignment="1">
      <alignment vertical="center"/>
    </xf>
    <xf numFmtId="3" fontId="102" fillId="7" borderId="55" xfId="1684" applyNumberFormat="1" applyFont="1" applyFill="1" applyBorder="1" applyAlignment="1">
      <alignment vertical="center"/>
    </xf>
    <xf numFmtId="2" fontId="102" fillId="7" borderId="8" xfId="1684" applyNumberFormat="1" applyFont="1" applyFill="1" applyBorder="1" applyAlignment="1">
      <alignment vertical="center"/>
    </xf>
    <xf numFmtId="9" fontId="117" fillId="7" borderId="8" xfId="1684" applyNumberFormat="1" applyFont="1" applyFill="1" applyBorder="1" applyAlignment="1">
      <alignment horizontal="center" vertical="center"/>
    </xf>
    <xf numFmtId="180" fontId="102" fillId="7" borderId="8" xfId="1684" applyNumberFormat="1" applyFont="1" applyFill="1" applyBorder="1" applyAlignment="1">
      <alignment vertical="center"/>
    </xf>
    <xf numFmtId="0" fontId="117" fillId="7" borderId="0" xfId="1684" applyFont="1" applyFill="1" applyAlignment="1">
      <alignment vertical="center"/>
    </xf>
    <xf numFmtId="0" fontId="117" fillId="7" borderId="36" xfId="1684" applyFont="1" applyFill="1" applyBorder="1" applyAlignment="1">
      <alignment vertical="center" shrinkToFit="1"/>
    </xf>
    <xf numFmtId="0" fontId="117" fillId="7" borderId="29" xfId="1684" applyFont="1" applyFill="1" applyBorder="1" applyAlignment="1">
      <alignment horizontal="center" vertical="center"/>
    </xf>
    <xf numFmtId="14" fontId="102" fillId="7" borderId="29" xfId="1684" applyNumberFormat="1" applyFont="1" applyFill="1" applyBorder="1" applyAlignment="1">
      <alignment horizontal="center" vertical="center"/>
    </xf>
    <xf numFmtId="2" fontId="102" fillId="7" borderId="29" xfId="1684" applyNumberFormat="1" applyFont="1" applyFill="1" applyBorder="1" applyAlignment="1">
      <alignment horizontal="right" vertical="center"/>
    </xf>
    <xf numFmtId="3" fontId="102" fillId="7" borderId="74" xfId="1684" applyNumberFormat="1" applyFont="1" applyFill="1" applyBorder="1" applyAlignment="1">
      <alignment vertical="center"/>
    </xf>
    <xf numFmtId="3" fontId="102" fillId="7" borderId="75" xfId="1684" applyNumberFormat="1" applyFont="1" applyFill="1" applyBorder="1" applyAlignment="1">
      <alignment vertical="center"/>
    </xf>
    <xf numFmtId="0" fontId="117" fillId="7" borderId="57" xfId="1684" applyFont="1" applyFill="1" applyBorder="1" applyAlignment="1">
      <alignment vertical="center"/>
    </xf>
    <xf numFmtId="180" fontId="102" fillId="7" borderId="51" xfId="1684" applyNumberFormat="1" applyFont="1" applyFill="1" applyBorder="1" applyAlignment="1">
      <alignment vertical="center"/>
    </xf>
    <xf numFmtId="3" fontId="102" fillId="7" borderId="50" xfId="1684" applyNumberFormat="1" applyFont="1" applyFill="1" applyBorder="1" applyAlignment="1">
      <alignment vertical="center"/>
    </xf>
    <xf numFmtId="0" fontId="117" fillId="7" borderId="32" xfId="1684" applyFont="1" applyFill="1" applyBorder="1" applyAlignment="1">
      <alignment vertical="center"/>
    </xf>
    <xf numFmtId="0" fontId="117" fillId="7" borderId="38" xfId="1684" applyFont="1" applyFill="1" applyBorder="1" applyAlignment="1">
      <alignment vertical="center"/>
    </xf>
    <xf numFmtId="0" fontId="117" fillId="7" borderId="8" xfId="1684" applyFont="1" applyFill="1" applyBorder="1" applyAlignment="1">
      <alignment horizontal="center" vertical="center" shrinkToFit="1"/>
    </xf>
    <xf numFmtId="0" fontId="102" fillId="7" borderId="8" xfId="1684" applyFont="1" applyFill="1" applyBorder="1" applyAlignment="1">
      <alignment horizontal="center" vertical="center" shrinkToFit="1"/>
    </xf>
    <xf numFmtId="14" fontId="102" fillId="7" borderId="40" xfId="1684" applyNumberFormat="1" applyFont="1" applyFill="1" applyBorder="1" applyAlignment="1">
      <alignment horizontal="center" vertical="center"/>
    </xf>
    <xf numFmtId="2" fontId="102" fillId="7" borderId="40" xfId="1684" applyNumberFormat="1" applyFont="1" applyFill="1" applyBorder="1" applyAlignment="1">
      <alignment horizontal="right" vertical="center"/>
    </xf>
    <xf numFmtId="3" fontId="102" fillId="7" borderId="37" xfId="1684" applyNumberFormat="1" applyFont="1" applyFill="1" applyBorder="1" applyAlignment="1">
      <alignment vertical="center"/>
    </xf>
    <xf numFmtId="3" fontId="102" fillId="7" borderId="46" xfId="1684" applyNumberFormat="1" applyFont="1" applyFill="1" applyBorder="1" applyAlignment="1">
      <alignment vertical="center"/>
    </xf>
    <xf numFmtId="0" fontId="7" fillId="55" borderId="0" xfId="1685" applyFill="1"/>
    <xf numFmtId="0" fontId="101" fillId="7" borderId="16" xfId="1685" applyFont="1" applyFill="1" applyBorder="1" applyAlignment="1">
      <alignment horizontal="left" vertical="center"/>
    </xf>
    <xf numFmtId="0" fontId="101" fillId="7" borderId="19" xfId="1685" applyFont="1" applyFill="1" applyBorder="1" applyAlignment="1">
      <alignment horizontal="center" vertical="center" shrinkToFit="1"/>
    </xf>
    <xf numFmtId="0" fontId="101" fillId="7" borderId="49" xfId="1685" applyFont="1" applyFill="1" applyBorder="1" applyAlignment="1">
      <alignment horizontal="center" vertical="center" shrinkToFit="1"/>
    </xf>
    <xf numFmtId="191" fontId="102" fillId="7" borderId="19" xfId="1298" applyNumberFormat="1" applyFont="1" applyFill="1" applyBorder="1" applyAlignment="1">
      <alignment horizontal="right" vertical="center"/>
    </xf>
    <xf numFmtId="191" fontId="102" fillId="7" borderId="18" xfId="1298" applyNumberFormat="1" applyFont="1" applyFill="1" applyBorder="1" applyAlignment="1">
      <alignment horizontal="right" vertical="center" shrinkToFit="1"/>
    </xf>
    <xf numFmtId="190" fontId="101" fillId="7" borderId="19" xfId="1685" applyNumberFormat="1" applyFont="1" applyFill="1" applyBorder="1" applyAlignment="1">
      <alignment horizontal="right" vertical="center" shrinkToFit="1"/>
    </xf>
    <xf numFmtId="186" fontId="102" fillId="7" borderId="49" xfId="1298" applyNumberFormat="1" applyFont="1" applyFill="1" applyBorder="1" applyAlignment="1">
      <alignment vertical="center" shrinkToFit="1"/>
    </xf>
    <xf numFmtId="186" fontId="101" fillId="7" borderId="19" xfId="0" applyNumberFormat="1" applyFont="1" applyFill="1" applyBorder="1" applyAlignment="1">
      <alignment horizontal="center" vertical="center"/>
    </xf>
    <xf numFmtId="0" fontId="110" fillId="7" borderId="54" xfId="1683" applyFont="1" applyFill="1" applyBorder="1" applyAlignment="1">
      <alignment horizontal="center" vertical="center" wrapText="1"/>
    </xf>
    <xf numFmtId="0" fontId="110" fillId="7" borderId="92" xfId="1683" applyFont="1" applyFill="1" applyBorder="1" applyAlignment="1">
      <alignment horizontal="center" vertical="center" wrapText="1" justifyLastLine="1"/>
    </xf>
    <xf numFmtId="3" fontId="111" fillId="7" borderId="91" xfId="0" applyNumberFormat="1" applyFont="1" applyFill="1" applyBorder="1" applyAlignment="1">
      <alignment horizontal="center" vertical="center" wrapText="1"/>
    </xf>
    <xf numFmtId="3" fontId="111" fillId="7" borderId="91" xfId="0" applyNumberFormat="1" applyFont="1" applyFill="1" applyBorder="1" applyAlignment="1">
      <alignment horizontal="center" vertical="center"/>
    </xf>
    <xf numFmtId="3" fontId="111" fillId="7" borderId="48" xfId="0" applyNumberFormat="1" applyFont="1" applyFill="1" applyBorder="1" applyAlignment="1">
      <alignment horizontal="center" vertical="center"/>
    </xf>
    <xf numFmtId="0" fontId="104" fillId="7" borderId="43" xfId="0" applyFont="1" applyFill="1" applyBorder="1" applyAlignment="1">
      <alignment horizontal="center" vertical="center" wrapText="1"/>
    </xf>
    <xf numFmtId="0" fontId="101" fillId="7" borderId="93" xfId="0" applyFont="1" applyFill="1" applyBorder="1" applyAlignment="1">
      <alignment horizontal="center" vertical="center" wrapText="1"/>
    </xf>
    <xf numFmtId="3" fontId="102" fillId="7" borderId="93" xfId="0" applyNumberFormat="1" applyFont="1" applyFill="1" applyBorder="1" applyAlignment="1">
      <alignment horizontal="center" vertical="center"/>
    </xf>
    <xf numFmtId="14" fontId="106" fillId="7" borderId="72" xfId="0" applyNumberFormat="1" applyFont="1" applyFill="1" applyBorder="1" applyAlignment="1">
      <alignment horizontal="center" vertical="center"/>
    </xf>
    <xf numFmtId="0" fontId="104" fillId="7" borderId="16" xfId="0" applyFont="1" applyFill="1" applyBorder="1" applyAlignment="1">
      <alignment horizontal="center" vertical="center" wrapText="1"/>
    </xf>
    <xf numFmtId="0" fontId="101" fillId="7" borderId="19" xfId="0" applyFont="1" applyFill="1" applyBorder="1" applyAlignment="1">
      <alignment horizontal="center" vertical="center" wrapText="1"/>
    </xf>
    <xf numFmtId="3" fontId="102" fillId="7" borderId="19" xfId="0" applyNumberFormat="1" applyFont="1" applyFill="1" applyBorder="1" applyAlignment="1">
      <alignment horizontal="center" vertical="center"/>
    </xf>
    <xf numFmtId="0" fontId="101" fillId="7" borderId="16" xfId="1745" applyFont="1" applyFill="1" applyBorder="1" applyAlignment="1">
      <alignment horizontal="center" vertical="center"/>
    </xf>
    <xf numFmtId="49" fontId="101" fillId="7" borderId="19" xfId="0" applyNumberFormat="1" applyFont="1" applyFill="1" applyBorder="1" applyAlignment="1">
      <alignment horizontal="center" vertical="center"/>
    </xf>
    <xf numFmtId="0" fontId="101" fillId="7" borderId="37" xfId="1745" applyFont="1" applyFill="1" applyBorder="1" applyAlignment="1">
      <alignment horizontal="center" vertical="center"/>
    </xf>
    <xf numFmtId="49" fontId="101" fillId="7" borderId="17" xfId="0" applyNumberFormat="1" applyFont="1" applyFill="1" applyBorder="1" applyAlignment="1">
      <alignment horizontal="center" vertical="center"/>
    </xf>
    <xf numFmtId="0" fontId="123" fillId="7" borderId="0" xfId="1686" applyFont="1" applyFill="1" applyAlignment="1">
      <alignment horizontal="centerContinuous"/>
    </xf>
    <xf numFmtId="0" fontId="108" fillId="7" borderId="0" xfId="1686" applyFont="1" applyFill="1" applyAlignment="1">
      <alignment horizontal="centerContinuous"/>
    </xf>
    <xf numFmtId="0" fontId="108" fillId="7" borderId="0" xfId="1686" applyFont="1" applyFill="1" applyAlignment="1">
      <alignment vertical="center"/>
    </xf>
    <xf numFmtId="0" fontId="116" fillId="7" borderId="0" xfId="1686" applyFont="1" applyFill="1" applyAlignment="1">
      <alignment horizontal="left" vertical="center" indent="1"/>
    </xf>
    <xf numFmtId="0" fontId="116" fillId="7" borderId="57" xfId="1686" applyFont="1" applyFill="1" applyBorder="1" applyAlignment="1">
      <alignment horizontal="left" vertical="center" indent="1"/>
    </xf>
    <xf numFmtId="0" fontId="114" fillId="7" borderId="56" xfId="1686" applyFont="1" applyFill="1" applyBorder="1" applyAlignment="1">
      <alignment vertical="center"/>
    </xf>
    <xf numFmtId="0" fontId="114" fillId="7" borderId="30" xfId="1686" applyFont="1" applyFill="1" applyBorder="1" applyAlignment="1">
      <alignment vertical="center"/>
    </xf>
    <xf numFmtId="0" fontId="114" fillId="7" borderId="19" xfId="1686" applyFont="1" applyFill="1" applyBorder="1" applyAlignment="1">
      <alignment vertical="center"/>
    </xf>
    <xf numFmtId="0" fontId="114" fillId="7" borderId="77" xfId="1686" applyFont="1" applyFill="1" applyBorder="1" applyAlignment="1">
      <alignment horizontal="left" vertical="center" indent="1"/>
    </xf>
    <xf numFmtId="261" fontId="114" fillId="7" borderId="78" xfId="1686" applyNumberFormat="1" applyFont="1" applyFill="1" applyBorder="1" applyAlignment="1">
      <alignment vertical="center"/>
    </xf>
    <xf numFmtId="0" fontId="114" fillId="7" borderId="69" xfId="1686" applyFont="1" applyFill="1" applyBorder="1" applyAlignment="1">
      <alignment vertical="center"/>
    </xf>
    <xf numFmtId="0" fontId="114" fillId="7" borderId="52" xfId="1686" applyFont="1" applyFill="1" applyBorder="1" applyAlignment="1">
      <alignment vertical="center"/>
    </xf>
    <xf numFmtId="0" fontId="114" fillId="7" borderId="67" xfId="1686" applyFont="1" applyFill="1" applyBorder="1" applyAlignment="1">
      <alignment vertical="center"/>
    </xf>
    <xf numFmtId="0" fontId="114" fillId="7" borderId="64" xfId="1686" applyFont="1" applyFill="1" applyBorder="1" applyAlignment="1">
      <alignment horizontal="right" vertical="center"/>
    </xf>
    <xf numFmtId="261" fontId="114" fillId="7" borderId="18" xfId="1298" applyNumberFormat="1" applyFont="1" applyFill="1" applyBorder="1" applyAlignment="1">
      <alignment vertical="center"/>
    </xf>
    <xf numFmtId="0" fontId="114" fillId="7" borderId="64" xfId="1686" applyFont="1" applyFill="1" applyBorder="1" applyAlignment="1">
      <alignment vertical="center"/>
    </xf>
    <xf numFmtId="0" fontId="114" fillId="7" borderId="23" xfId="1686" applyFont="1" applyFill="1" applyBorder="1" applyAlignment="1">
      <alignment vertical="center"/>
    </xf>
    <xf numFmtId="0" fontId="117" fillId="7" borderId="18" xfId="0" applyFont="1" applyFill="1" applyBorder="1" applyAlignment="1">
      <alignment horizontal="left" vertical="center"/>
    </xf>
    <xf numFmtId="0" fontId="114" fillId="7" borderId="0" xfId="1686" applyFont="1" applyFill="1" applyAlignment="1">
      <alignment horizontal="left" vertical="center" indent="1"/>
    </xf>
    <xf numFmtId="261" fontId="114" fillId="7" borderId="0" xfId="1686" applyNumberFormat="1" applyFont="1" applyFill="1" applyAlignment="1">
      <alignment vertical="center"/>
    </xf>
    <xf numFmtId="261" fontId="114" fillId="7" borderId="56" xfId="1686" applyNumberFormat="1" applyFont="1" applyFill="1" applyBorder="1" applyAlignment="1">
      <alignment vertical="center"/>
    </xf>
    <xf numFmtId="0" fontId="114" fillId="7" borderId="57" xfId="1686" applyFont="1" applyFill="1" applyBorder="1" applyAlignment="1">
      <alignment vertical="center"/>
    </xf>
    <xf numFmtId="0" fontId="114" fillId="7" borderId="77" xfId="1686" applyFont="1" applyFill="1" applyBorder="1" applyAlignment="1">
      <alignment vertical="center"/>
    </xf>
    <xf numFmtId="0" fontId="114" fillId="7" borderId="78" xfId="1686" applyFont="1" applyFill="1" applyBorder="1" applyAlignment="1">
      <alignment vertical="center"/>
    </xf>
    <xf numFmtId="0" fontId="114" fillId="7" borderId="79" xfId="1686" applyFont="1" applyFill="1" applyBorder="1" applyAlignment="1">
      <alignment vertical="center"/>
    </xf>
    <xf numFmtId="0" fontId="114" fillId="7" borderId="77" xfId="1686" applyFont="1" applyFill="1" applyBorder="1" applyAlignment="1">
      <alignment horizontal="right" vertical="center"/>
    </xf>
    <xf numFmtId="261" fontId="114" fillId="7" borderId="78" xfId="1298" applyNumberFormat="1" applyFont="1" applyFill="1" applyBorder="1" applyAlignment="1">
      <alignment vertical="center"/>
    </xf>
    <xf numFmtId="3" fontId="112" fillId="7" borderId="79" xfId="0" applyNumberFormat="1" applyFont="1" applyFill="1" applyBorder="1" applyAlignment="1">
      <alignment horizontal="left" vertical="center"/>
    </xf>
    <xf numFmtId="261" fontId="114" fillId="7" borderId="23" xfId="0" applyNumberFormat="1" applyFont="1" applyFill="1" applyBorder="1">
      <alignment vertical="center"/>
    </xf>
    <xf numFmtId="0" fontId="114" fillId="7" borderId="18" xfId="1686" applyFont="1" applyFill="1" applyBorder="1" applyAlignment="1">
      <alignment vertical="center"/>
    </xf>
    <xf numFmtId="0" fontId="114" fillId="7" borderId="0" xfId="1686" applyFont="1" applyFill="1" applyAlignment="1">
      <alignment horizontal="right" vertical="center"/>
    </xf>
    <xf numFmtId="0" fontId="116" fillId="7" borderId="69" xfId="1686" applyFont="1" applyFill="1" applyBorder="1" applyAlignment="1">
      <alignment horizontal="left" vertical="center" indent="1"/>
    </xf>
    <xf numFmtId="0" fontId="108" fillId="7" borderId="52" xfId="1686" applyFont="1" applyFill="1" applyBorder="1" applyAlignment="1">
      <alignment vertical="center"/>
    </xf>
    <xf numFmtId="0" fontId="108" fillId="7" borderId="67" xfId="1686" applyFont="1" applyFill="1" applyBorder="1" applyAlignment="1">
      <alignment vertical="center"/>
    </xf>
    <xf numFmtId="0" fontId="124" fillId="7" borderId="0" xfId="1686" applyFont="1" applyFill="1" applyAlignment="1">
      <alignment horizontal="right"/>
    </xf>
    <xf numFmtId="0" fontId="107" fillId="7" borderId="0" xfId="1686" applyFont="1" applyFill="1"/>
    <xf numFmtId="0" fontId="124" fillId="7" borderId="78" xfId="1686" applyFont="1" applyFill="1" applyBorder="1" applyAlignment="1">
      <alignment horizontal="left"/>
    </xf>
    <xf numFmtId="0" fontId="114" fillId="7" borderId="19" xfId="1686" applyFont="1" applyFill="1" applyBorder="1" applyAlignment="1">
      <alignment horizontal="left" vertical="center"/>
    </xf>
    <xf numFmtId="3" fontId="114" fillId="7" borderId="19" xfId="1686" applyNumberFormat="1" applyFont="1" applyFill="1" applyBorder="1" applyAlignment="1">
      <alignment vertical="center"/>
    </xf>
    <xf numFmtId="0" fontId="114" fillId="7" borderId="19" xfId="1686" applyFont="1" applyFill="1" applyBorder="1" applyAlignment="1">
      <alignment horizontal="center" vertical="center"/>
    </xf>
    <xf numFmtId="0" fontId="114" fillId="7" borderId="19" xfId="1686" quotePrefix="1" applyFont="1" applyFill="1" applyBorder="1" applyAlignment="1">
      <alignment horizontal="right" vertical="center"/>
    </xf>
    <xf numFmtId="0" fontId="101" fillId="7" borderId="19" xfId="1686" quotePrefix="1" applyFont="1" applyFill="1" applyBorder="1" applyAlignment="1">
      <alignment horizontal="center" vertical="center"/>
    </xf>
    <xf numFmtId="0" fontId="114" fillId="7" borderId="19" xfId="1686" quotePrefix="1" applyFont="1" applyFill="1" applyBorder="1" applyAlignment="1">
      <alignment horizontal="left" vertical="center"/>
    </xf>
    <xf numFmtId="182" fontId="114" fillId="7" borderId="19" xfId="1686" applyNumberFormat="1" applyFont="1" applyFill="1" applyBorder="1" applyAlignment="1">
      <alignment horizontal="left" vertical="center"/>
    </xf>
    <xf numFmtId="0" fontId="114" fillId="7" borderId="77" xfId="1686" applyFont="1" applyFill="1" applyBorder="1" applyAlignment="1">
      <alignment horizontal="left" vertical="center"/>
    </xf>
    <xf numFmtId="4" fontId="114" fillId="7" borderId="0" xfId="1686" applyNumberFormat="1" applyFont="1" applyFill="1" applyAlignment="1">
      <alignment vertical="center"/>
    </xf>
    <xf numFmtId="4" fontId="114" fillId="7" borderId="78" xfId="1686" applyNumberFormat="1" applyFont="1" applyFill="1" applyBorder="1" applyAlignment="1">
      <alignment horizontal="left" vertical="center"/>
    </xf>
    <xf numFmtId="0" fontId="114" fillId="7" borderId="78" xfId="1686" applyFont="1" applyFill="1" applyBorder="1" applyAlignment="1">
      <alignment horizontal="left" vertical="center"/>
    </xf>
    <xf numFmtId="3" fontId="114" fillId="7" borderId="0" xfId="1686" applyNumberFormat="1" applyFont="1" applyFill="1" applyAlignment="1">
      <alignment vertical="center"/>
    </xf>
    <xf numFmtId="0" fontId="114" fillId="7" borderId="0" xfId="1686" quotePrefix="1" applyFont="1" applyFill="1" applyAlignment="1">
      <alignment horizontal="right" vertical="center"/>
    </xf>
    <xf numFmtId="0" fontId="101" fillId="7" borderId="0" xfId="1686" quotePrefix="1" applyFont="1" applyFill="1" applyAlignment="1">
      <alignment horizontal="center" vertical="center"/>
    </xf>
    <xf numFmtId="0" fontId="114" fillId="7" borderId="0" xfId="1686" quotePrefix="1" applyFont="1" applyFill="1" applyAlignment="1">
      <alignment horizontal="left" vertical="center"/>
    </xf>
    <xf numFmtId="182" fontId="114" fillId="7" borderId="78" xfId="1686" applyNumberFormat="1" applyFont="1" applyFill="1" applyBorder="1" applyAlignment="1">
      <alignment horizontal="left" vertical="center"/>
    </xf>
    <xf numFmtId="41" fontId="101" fillId="7" borderId="63" xfId="1298" applyFont="1" applyFill="1" applyBorder="1" applyAlignment="1">
      <alignment vertical="center" shrinkToFit="1"/>
    </xf>
    <xf numFmtId="190" fontId="101" fillId="7" borderId="63" xfId="1685" applyNumberFormat="1" applyFont="1" applyFill="1" applyBorder="1" applyAlignment="1">
      <alignment horizontal="right" vertical="center" shrinkToFit="1"/>
    </xf>
    <xf numFmtId="41" fontId="101" fillId="7" borderId="19" xfId="1298" applyFont="1" applyFill="1" applyBorder="1" applyAlignment="1">
      <alignment vertical="center" shrinkToFit="1"/>
    </xf>
    <xf numFmtId="186" fontId="102" fillId="7" borderId="19" xfId="0" applyNumberFormat="1" applyFont="1" applyFill="1" applyBorder="1">
      <alignment vertical="center"/>
    </xf>
    <xf numFmtId="41" fontId="101" fillId="7" borderId="19" xfId="0" applyNumberFormat="1" applyFont="1" applyFill="1" applyBorder="1">
      <alignment vertical="center"/>
    </xf>
    <xf numFmtId="191" fontId="102" fillId="7" borderId="17" xfId="1298" applyNumberFormat="1" applyFont="1" applyFill="1" applyBorder="1" applyAlignment="1">
      <alignment horizontal="right" vertical="center"/>
    </xf>
    <xf numFmtId="0" fontId="101" fillId="7" borderId="44" xfId="1685" applyFont="1" applyFill="1" applyBorder="1" applyAlignment="1">
      <alignment horizontal="left" vertical="center"/>
    </xf>
    <xf numFmtId="0" fontId="101" fillId="7" borderId="63" xfId="1685" applyFont="1" applyFill="1" applyBorder="1" applyAlignment="1">
      <alignment horizontal="center" vertical="center" shrinkToFit="1"/>
    </xf>
    <xf numFmtId="0" fontId="101" fillId="7" borderId="65" xfId="1685" applyFont="1" applyFill="1" applyBorder="1" applyAlignment="1">
      <alignment horizontal="center" vertical="center" shrinkToFit="1"/>
    </xf>
    <xf numFmtId="0" fontId="102" fillId="7" borderId="19" xfId="1685" applyFont="1" applyFill="1" applyBorder="1" applyAlignment="1">
      <alignment horizontal="center" vertical="center" shrinkToFit="1"/>
    </xf>
    <xf numFmtId="0" fontId="102" fillId="7" borderId="16" xfId="1685" applyFont="1" applyFill="1" applyBorder="1" applyAlignment="1">
      <alignment horizontal="left" vertical="center"/>
    </xf>
    <xf numFmtId="0" fontId="101" fillId="7" borderId="37" xfId="1685" applyFont="1" applyFill="1" applyBorder="1" applyAlignment="1">
      <alignment horizontal="left" vertical="center"/>
    </xf>
    <xf numFmtId="0" fontId="101" fillId="7" borderId="17" xfId="1685" applyFont="1" applyFill="1" applyBorder="1" applyAlignment="1">
      <alignment horizontal="center" vertical="center" shrinkToFit="1"/>
    </xf>
    <xf numFmtId="0" fontId="101" fillId="7" borderId="46" xfId="1685" applyFont="1" applyFill="1" applyBorder="1" applyAlignment="1">
      <alignment horizontal="center" vertical="center" shrinkToFit="1"/>
    </xf>
    <xf numFmtId="186" fontId="102" fillId="7" borderId="36" xfId="1298" applyNumberFormat="1" applyFont="1" applyFill="1" applyBorder="1" applyAlignment="1">
      <alignment vertical="center" shrinkToFit="1"/>
    </xf>
    <xf numFmtId="4" fontId="102" fillId="7" borderId="49" xfId="1685" applyNumberFormat="1" applyFont="1" applyFill="1" applyBorder="1" applyAlignment="1">
      <alignment horizontal="center" vertical="center" shrinkToFit="1"/>
    </xf>
    <xf numFmtId="186" fontId="102" fillId="7" borderId="4" xfId="1298" applyNumberFormat="1" applyFont="1" applyFill="1" applyBorder="1" applyAlignment="1">
      <alignment vertical="center" shrinkToFit="1"/>
    </xf>
    <xf numFmtId="0" fontId="115" fillId="7" borderId="0" xfId="1686" applyFont="1" applyFill="1" applyAlignment="1">
      <alignment horizontal="centerContinuous" vertical="center"/>
    </xf>
    <xf numFmtId="0" fontId="116" fillId="7" borderId="0" xfId="1686" applyFont="1" applyFill="1" applyAlignment="1">
      <alignment horizontal="justify"/>
    </xf>
    <xf numFmtId="0" fontId="114" fillId="7" borderId="0" xfId="1686" applyFont="1" applyFill="1" applyAlignment="1">
      <alignment vertical="center" justifyLastLine="1"/>
    </xf>
    <xf numFmtId="0" fontId="114" fillId="7" borderId="0" xfId="1686" applyFont="1" applyFill="1" applyAlignment="1">
      <alignment horizontal="justify"/>
    </xf>
    <xf numFmtId="41" fontId="114" fillId="7" borderId="0" xfId="1298" applyFont="1" applyFill="1" applyAlignment="1">
      <alignment horizontal="right"/>
    </xf>
    <xf numFmtId="0" fontId="114" fillId="7" borderId="0" xfId="1686" applyFont="1" applyFill="1" applyAlignment="1">
      <alignment horizontal="center"/>
    </xf>
    <xf numFmtId="0" fontId="114" fillId="7" borderId="1" xfId="1686" applyFont="1" applyFill="1" applyBorder="1" applyAlignment="1">
      <alignment horizontal="center" vertical="center"/>
    </xf>
    <xf numFmtId="0" fontId="114" fillId="7" borderId="41" xfId="1686" applyFont="1" applyFill="1" applyBorder="1" applyAlignment="1">
      <alignment horizontal="center" vertical="center"/>
    </xf>
    <xf numFmtId="0" fontId="114" fillId="7" borderId="1" xfId="1686" applyFont="1" applyFill="1" applyBorder="1" applyAlignment="1">
      <alignment horizontal="centerContinuous" vertical="center"/>
    </xf>
    <xf numFmtId="185" fontId="114" fillId="7" borderId="32" xfId="1298" applyNumberFormat="1" applyFont="1" applyFill="1" applyBorder="1" applyAlignment="1">
      <alignment vertical="center"/>
    </xf>
    <xf numFmtId="185" fontId="114" fillId="7" borderId="36" xfId="1298" applyNumberFormat="1" applyFont="1" applyFill="1" applyBorder="1" applyAlignment="1">
      <alignment vertical="center"/>
    </xf>
    <xf numFmtId="0" fontId="114" fillId="7" borderId="6" xfId="1686" applyFont="1" applyFill="1" applyBorder="1" applyAlignment="1">
      <alignment vertical="center"/>
    </xf>
    <xf numFmtId="185" fontId="114" fillId="7" borderId="48" xfId="1298" applyNumberFormat="1" applyFont="1" applyFill="1" applyBorder="1" applyAlignment="1">
      <alignment vertical="center"/>
    </xf>
    <xf numFmtId="185" fontId="114" fillId="7" borderId="42" xfId="1298" applyNumberFormat="1" applyFont="1" applyFill="1" applyBorder="1" applyAlignment="1">
      <alignment vertical="center"/>
    </xf>
    <xf numFmtId="0" fontId="114" fillId="7" borderId="40" xfId="1686" applyFont="1" applyFill="1" applyBorder="1" applyAlignment="1">
      <alignment vertical="center"/>
    </xf>
    <xf numFmtId="0" fontId="117" fillId="7" borderId="33" xfId="1686" applyFont="1" applyFill="1" applyBorder="1" applyAlignment="1">
      <alignment vertical="center"/>
    </xf>
    <xf numFmtId="0" fontId="117" fillId="7" borderId="3" xfId="1686" applyFont="1" applyFill="1" applyBorder="1" applyAlignment="1">
      <alignment vertical="center"/>
    </xf>
    <xf numFmtId="0" fontId="114" fillId="7" borderId="6" xfId="1686" applyFont="1" applyFill="1" applyBorder="1" applyAlignment="1">
      <alignment horizontal="centerContinuous" vertical="center"/>
    </xf>
    <xf numFmtId="0" fontId="114" fillId="7" borderId="4" xfId="1686" applyFont="1" applyFill="1" applyBorder="1" applyAlignment="1">
      <alignment horizontal="centerContinuous" vertical="center"/>
    </xf>
    <xf numFmtId="0" fontId="117" fillId="7" borderId="25" xfId="1686" applyFont="1" applyFill="1" applyBorder="1" applyAlignment="1">
      <alignment vertical="center"/>
    </xf>
    <xf numFmtId="185" fontId="114" fillId="7" borderId="4" xfId="1298" applyNumberFormat="1" applyFont="1" applyFill="1" applyBorder="1" applyAlignment="1">
      <alignment vertical="center"/>
    </xf>
    <xf numFmtId="0" fontId="118" fillId="7" borderId="0" xfId="1686" applyFont="1" applyFill="1"/>
    <xf numFmtId="0" fontId="117" fillId="7" borderId="0" xfId="1686" applyFont="1" applyFill="1"/>
    <xf numFmtId="0" fontId="117" fillId="7" borderId="3" xfId="1686" applyFont="1" applyFill="1" applyBorder="1" applyAlignment="1">
      <alignment horizontal="center" vertical="center"/>
    </xf>
    <xf numFmtId="0" fontId="114" fillId="7" borderId="3" xfId="1686" applyFont="1" applyFill="1" applyBorder="1" applyAlignment="1">
      <alignment horizontal="centerContinuous" vertical="center"/>
    </xf>
    <xf numFmtId="0" fontId="114" fillId="7" borderId="26" xfId="1686" applyFont="1" applyFill="1" applyBorder="1" applyAlignment="1">
      <alignment vertical="center"/>
    </xf>
    <xf numFmtId="0" fontId="114" fillId="7" borderId="36" xfId="1686" applyFont="1" applyFill="1" applyBorder="1" applyAlignment="1">
      <alignment horizontal="left" vertical="center" indent="1"/>
    </xf>
    <xf numFmtId="0" fontId="117" fillId="7" borderId="29" xfId="1686" applyFont="1" applyFill="1" applyBorder="1" applyAlignment="1">
      <alignment vertical="center"/>
    </xf>
    <xf numFmtId="181" fontId="117" fillId="7" borderId="33" xfId="1686" applyNumberFormat="1" applyFont="1" applyFill="1" applyBorder="1" applyAlignment="1">
      <alignment vertical="center"/>
    </xf>
    <xf numFmtId="0" fontId="114" fillId="7" borderId="25" xfId="1686" applyFont="1" applyFill="1" applyBorder="1" applyAlignment="1">
      <alignment horizontal="centerContinuous" vertical="center"/>
    </xf>
    <xf numFmtId="0" fontId="117" fillId="7" borderId="0" xfId="1686" applyFont="1" applyFill="1" applyAlignment="1">
      <alignment vertical="center"/>
    </xf>
    <xf numFmtId="185" fontId="114" fillId="7" borderId="0" xfId="1298" applyNumberFormat="1" applyFont="1" applyFill="1" applyBorder="1" applyAlignment="1">
      <alignment vertical="center"/>
    </xf>
    <xf numFmtId="0" fontId="119" fillId="7" borderId="0" xfId="1686" applyFont="1" applyFill="1" applyAlignment="1">
      <alignment horizontal="centerContinuous" vertical="center"/>
    </xf>
    <xf numFmtId="0" fontId="117" fillId="7" borderId="61" xfId="1684" applyFont="1" applyFill="1" applyBorder="1" applyAlignment="1">
      <alignment horizontal="left" vertical="center"/>
    </xf>
    <xf numFmtId="0" fontId="117" fillId="7" borderId="42" xfId="1684" applyFont="1" applyFill="1" applyBorder="1" applyAlignment="1">
      <alignment horizontal="left" vertical="center" shrinkToFit="1"/>
    </xf>
    <xf numFmtId="179" fontId="102" fillId="7" borderId="44" xfId="1684" applyNumberFormat="1" applyFont="1" applyFill="1" applyBorder="1" applyAlignment="1">
      <alignment vertical="center"/>
    </xf>
    <xf numFmtId="0" fontId="117" fillId="7" borderId="51" xfId="1684" applyFont="1" applyFill="1" applyBorder="1" applyAlignment="1">
      <alignment horizontal="center" vertical="center"/>
    </xf>
    <xf numFmtId="180" fontId="102" fillId="7" borderId="51" xfId="1223" applyNumberFormat="1" applyFont="1" applyFill="1" applyBorder="1" applyAlignment="1">
      <alignment vertical="center"/>
    </xf>
    <xf numFmtId="41" fontId="0" fillId="0" borderId="0" xfId="0" applyNumberFormat="1">
      <alignment vertical="center"/>
    </xf>
    <xf numFmtId="41" fontId="0" fillId="0" borderId="0" xfId="1298" applyFont="1">
      <alignment vertical="center"/>
    </xf>
    <xf numFmtId="193" fontId="0" fillId="0" borderId="0" xfId="0" applyNumberFormat="1">
      <alignment vertical="center"/>
    </xf>
    <xf numFmtId="9" fontId="0" fillId="0" borderId="0" xfId="0" applyNumberFormat="1">
      <alignment vertical="center"/>
    </xf>
    <xf numFmtId="0" fontId="117" fillId="7" borderId="48" xfId="1686" applyFont="1" applyFill="1" applyBorder="1" applyAlignment="1">
      <alignment horizontal="center" vertical="center"/>
    </xf>
    <xf numFmtId="0" fontId="117" fillId="7" borderId="3" xfId="1686" applyFont="1" applyFill="1" applyBorder="1" applyAlignment="1">
      <alignment horizontal="centerContinuous" vertical="center"/>
    </xf>
    <xf numFmtId="0" fontId="117" fillId="7" borderId="33" xfId="1686" applyFont="1" applyFill="1" applyBorder="1" applyAlignment="1">
      <alignment horizontal="left" vertical="center" indent="1"/>
    </xf>
    <xf numFmtId="0" fontId="117" fillId="7" borderId="33" xfId="1686" applyFont="1" applyFill="1" applyBorder="1" applyAlignment="1">
      <alignment horizontal="center" vertical="center"/>
    </xf>
    <xf numFmtId="185" fontId="117" fillId="7" borderId="33" xfId="1298" applyNumberFormat="1" applyFont="1" applyFill="1" applyBorder="1" applyAlignment="1">
      <alignment vertical="center"/>
    </xf>
    <xf numFmtId="185" fontId="117" fillId="7" borderId="32" xfId="1298" applyNumberFormat="1" applyFont="1" applyFill="1" applyBorder="1" applyAlignment="1">
      <alignment vertical="center"/>
    </xf>
    <xf numFmtId="0" fontId="117" fillId="7" borderId="29" xfId="1686" applyFont="1" applyFill="1" applyBorder="1" applyAlignment="1">
      <alignment horizontal="left" vertical="center" indent="1"/>
    </xf>
    <xf numFmtId="0" fontId="117" fillId="7" borderId="29" xfId="1686" applyFont="1" applyFill="1" applyBorder="1" applyAlignment="1">
      <alignment horizontal="center" vertical="center"/>
    </xf>
    <xf numFmtId="185" fontId="117" fillId="7" borderId="29" xfId="1298" applyNumberFormat="1" applyFont="1" applyFill="1" applyBorder="1" applyAlignment="1">
      <alignment vertical="center"/>
    </xf>
    <xf numFmtId="185" fontId="117" fillId="7" borderId="36" xfId="1298" applyNumberFormat="1" applyFont="1" applyFill="1" applyBorder="1" applyAlignment="1">
      <alignment vertical="center"/>
    </xf>
    <xf numFmtId="0" fontId="117" fillId="7" borderId="6" xfId="1686" applyFont="1" applyFill="1" applyBorder="1" applyAlignment="1">
      <alignment vertical="center"/>
    </xf>
    <xf numFmtId="185" fontId="117" fillId="7" borderId="3" xfId="1686" applyNumberFormat="1" applyFont="1" applyFill="1" applyBorder="1" applyAlignment="1">
      <alignment vertical="center"/>
    </xf>
    <xf numFmtId="185" fontId="117" fillId="7" borderId="48" xfId="1298" applyNumberFormat="1" applyFont="1" applyFill="1" applyBorder="1" applyAlignment="1">
      <alignment vertical="center"/>
    </xf>
    <xf numFmtId="0" fontId="117" fillId="7" borderId="32" xfId="1686" applyFont="1" applyFill="1" applyBorder="1" applyAlignment="1">
      <alignment horizontal="left" vertical="center" indent="1"/>
    </xf>
    <xf numFmtId="0" fontId="117" fillId="7" borderId="40" xfId="1686" applyFont="1" applyFill="1" applyBorder="1" applyAlignment="1">
      <alignment horizontal="left" vertical="center" indent="1"/>
    </xf>
    <xf numFmtId="0" fontId="117" fillId="7" borderId="40" xfId="1686" applyFont="1" applyFill="1" applyBorder="1" applyAlignment="1">
      <alignment horizontal="center" vertical="center"/>
    </xf>
    <xf numFmtId="176" fontId="117" fillId="7" borderId="40" xfId="1686" applyNumberFormat="1" applyFont="1" applyFill="1" applyBorder="1" applyAlignment="1">
      <alignment vertical="center"/>
    </xf>
    <xf numFmtId="185" fontId="117" fillId="7" borderId="40" xfId="1298" applyNumberFormat="1" applyFont="1" applyFill="1" applyBorder="1" applyAlignment="1">
      <alignment vertical="center"/>
    </xf>
    <xf numFmtId="185" fontId="117" fillId="7" borderId="42" xfId="1298" applyNumberFormat="1" applyFont="1" applyFill="1" applyBorder="1" applyAlignment="1">
      <alignment vertical="center"/>
    </xf>
    <xf numFmtId="0" fontId="117" fillId="7" borderId="40" xfId="1686" applyFont="1" applyFill="1" applyBorder="1" applyAlignment="1">
      <alignment vertical="center"/>
    </xf>
    <xf numFmtId="0" fontId="117" fillId="7" borderId="6" xfId="1686" applyFont="1" applyFill="1" applyBorder="1" applyAlignment="1">
      <alignment horizontal="centerContinuous" vertical="center"/>
    </xf>
    <xf numFmtId="0" fontId="117" fillId="7" borderId="4" xfId="1686" applyFont="1" applyFill="1" applyBorder="1" applyAlignment="1">
      <alignment horizontal="centerContinuous" vertical="center"/>
    </xf>
    <xf numFmtId="0" fontId="117" fillId="7" borderId="25" xfId="1686" applyFont="1" applyFill="1" applyBorder="1" applyAlignment="1">
      <alignment horizontal="center" vertical="center"/>
    </xf>
    <xf numFmtId="185" fontId="117" fillId="7" borderId="25" xfId="1686" applyNumberFormat="1" applyFont="1" applyFill="1" applyBorder="1" applyAlignment="1">
      <alignment vertical="center"/>
    </xf>
    <xf numFmtId="185" fontId="117" fillId="7" borderId="4" xfId="1298" applyNumberFormat="1" applyFont="1" applyFill="1" applyBorder="1" applyAlignment="1">
      <alignment vertical="center"/>
    </xf>
    <xf numFmtId="0" fontId="275" fillId="0" borderId="0" xfId="8329" applyFill="1" applyAlignment="1"/>
    <xf numFmtId="191" fontId="114" fillId="7" borderId="0" xfId="1685" applyNumberFormat="1" applyFont="1" applyFill="1" applyAlignment="1">
      <alignment horizontal="right" vertical="center"/>
    </xf>
    <xf numFmtId="3" fontId="114" fillId="7" borderId="0" xfId="1685" applyNumberFormat="1" applyFont="1" applyFill="1" applyAlignment="1">
      <alignment horizontal="right" vertical="center"/>
    </xf>
    <xf numFmtId="4" fontId="114" fillId="7" borderId="0" xfId="1685" applyNumberFormat="1" applyFont="1" applyFill="1" applyAlignment="1">
      <alignment horizontal="right" vertical="center"/>
    </xf>
    <xf numFmtId="0" fontId="114" fillId="7" borderId="0" xfId="1685" applyFont="1" applyFill="1" applyAlignment="1">
      <alignment horizontal="right" vertical="center"/>
    </xf>
    <xf numFmtId="4" fontId="101" fillId="7" borderId="115" xfId="1685" applyNumberFormat="1" applyFont="1" applyFill="1" applyBorder="1" applyAlignment="1">
      <alignment horizontal="center" vertical="center" shrinkToFit="1"/>
    </xf>
    <xf numFmtId="191" fontId="101" fillId="7" borderId="59" xfId="1685" applyNumberFormat="1" applyFont="1" applyFill="1" applyBorder="1" applyAlignment="1">
      <alignment horizontal="center" vertical="center"/>
    </xf>
    <xf numFmtId="3" fontId="101" fillId="7" borderId="17" xfId="1685" applyNumberFormat="1" applyFont="1" applyFill="1" applyBorder="1" applyAlignment="1">
      <alignment horizontal="center" vertical="center"/>
    </xf>
    <xf numFmtId="191" fontId="101" fillId="7" borderId="17" xfId="1685" applyNumberFormat="1" applyFont="1" applyFill="1" applyBorder="1" applyAlignment="1">
      <alignment horizontal="center" vertical="center"/>
    </xf>
    <xf numFmtId="191" fontId="7" fillId="7" borderId="0" xfId="1685" applyNumberFormat="1" applyFill="1" applyAlignment="1">
      <alignment horizontal="right"/>
    </xf>
    <xf numFmtId="3" fontId="7" fillId="7" borderId="0" xfId="1685" applyNumberFormat="1" applyFill="1" applyAlignment="1">
      <alignment horizontal="right"/>
    </xf>
    <xf numFmtId="3" fontId="276" fillId="0" borderId="0" xfId="0" applyNumberFormat="1" applyFont="1" applyAlignment="1">
      <alignment horizontal="justify" vertical="center"/>
    </xf>
    <xf numFmtId="3" fontId="277" fillId="0" borderId="0" xfId="0" applyNumberFormat="1" applyFont="1" applyAlignment="1">
      <alignment horizontal="right" vertical="center" wrapText="1"/>
    </xf>
    <xf numFmtId="3" fontId="278" fillId="55" borderId="0" xfId="0" applyNumberFormat="1" applyFont="1" applyFill="1" applyAlignment="1">
      <alignment horizontal="right" vertical="center" wrapText="1"/>
    </xf>
    <xf numFmtId="194" fontId="114" fillId="7" borderId="19" xfId="1690" applyNumberFormat="1" applyFont="1" applyFill="1" applyBorder="1" applyAlignment="1">
      <alignment horizontal="left" vertical="center"/>
    </xf>
    <xf numFmtId="191" fontId="114" fillId="7" borderId="17" xfId="1690" applyNumberFormat="1" applyFont="1" applyFill="1" applyBorder="1" applyAlignment="1">
      <alignment horizontal="right" vertical="center"/>
    </xf>
    <xf numFmtId="191" fontId="114" fillId="7" borderId="93" xfId="1690" applyNumberFormat="1" applyFont="1" applyFill="1" applyBorder="1" applyAlignment="1">
      <alignment horizontal="right" vertical="center"/>
    </xf>
    <xf numFmtId="197" fontId="114" fillId="7" borderId="19" xfId="1690" applyNumberFormat="1" applyFont="1" applyFill="1" applyBorder="1" applyAlignment="1">
      <alignment horizontal="left" vertical="center"/>
    </xf>
    <xf numFmtId="196" fontId="114" fillId="7" borderId="19" xfId="1690" applyNumberFormat="1" applyFont="1" applyFill="1" applyBorder="1" applyAlignment="1">
      <alignment horizontal="left" vertical="center" shrinkToFit="1"/>
    </xf>
    <xf numFmtId="199" fontId="114" fillId="7" borderId="19" xfId="1688" applyNumberFormat="1" applyFont="1" applyFill="1" applyBorder="1" applyAlignment="1">
      <alignment horizontal="left" vertical="center"/>
    </xf>
    <xf numFmtId="200" fontId="114" fillId="7" borderId="19" xfId="1688" applyNumberFormat="1" applyFont="1" applyFill="1" applyBorder="1" applyAlignment="1">
      <alignment horizontal="left" vertical="center"/>
    </xf>
    <xf numFmtId="191" fontId="114" fillId="7" borderId="94" xfId="1690" applyNumberFormat="1" applyFont="1" applyFill="1" applyBorder="1" applyAlignment="1">
      <alignment horizontal="right" vertical="center"/>
    </xf>
    <xf numFmtId="191" fontId="114" fillId="7" borderId="92" xfId="1690" applyNumberFormat="1" applyFont="1" applyFill="1" applyBorder="1" applyAlignment="1">
      <alignment horizontal="right" vertical="center"/>
    </xf>
    <xf numFmtId="201" fontId="114" fillId="7" borderId="92" xfId="1690" applyNumberFormat="1" applyFont="1" applyFill="1" applyBorder="1" applyAlignment="1">
      <alignment horizontal="left" vertical="center"/>
    </xf>
    <xf numFmtId="202" fontId="114" fillId="7" borderId="63" xfId="1690" applyNumberFormat="1" applyFont="1" applyFill="1" applyBorder="1" applyAlignment="1">
      <alignment horizontal="left" vertical="center" shrinkToFit="1"/>
    </xf>
    <xf numFmtId="195" fontId="117" fillId="0" borderId="65" xfId="1690" applyNumberFormat="1" applyFont="1" applyBorder="1" applyAlignment="1">
      <alignment horizontal="center" vertical="center" shrinkToFit="1"/>
    </xf>
    <xf numFmtId="10" fontId="279" fillId="0" borderId="0" xfId="0" applyNumberFormat="1" applyFont="1">
      <alignment vertical="center"/>
    </xf>
    <xf numFmtId="303" fontId="279" fillId="0" borderId="0" xfId="0" applyNumberFormat="1" applyFont="1">
      <alignment vertical="center"/>
    </xf>
    <xf numFmtId="0" fontId="280" fillId="55" borderId="0" xfId="0" applyFont="1" applyFill="1">
      <alignment vertical="center"/>
    </xf>
    <xf numFmtId="41" fontId="280" fillId="55" borderId="0" xfId="1298" applyFont="1" applyFill="1">
      <alignment vertical="center"/>
    </xf>
    <xf numFmtId="41" fontId="280" fillId="55" borderId="0" xfId="0" applyNumberFormat="1" applyFont="1" applyFill="1">
      <alignment vertical="center"/>
    </xf>
    <xf numFmtId="0" fontId="275" fillId="0" borderId="0" xfId="8329" applyFill="1" applyBorder="1" applyAlignment="1">
      <alignment vertical="center"/>
    </xf>
    <xf numFmtId="0" fontId="0" fillId="0" borderId="0" xfId="1298" applyNumberFormat="1" applyFont="1">
      <alignment vertical="center"/>
    </xf>
    <xf numFmtId="0" fontId="104" fillId="0" borderId="16" xfId="0" applyFont="1" applyBorder="1" applyAlignment="1">
      <alignment horizontal="center" vertical="center" wrapText="1"/>
    </xf>
    <xf numFmtId="0" fontId="101" fillId="0" borderId="19" xfId="0" applyFont="1" applyBorder="1" applyAlignment="1">
      <alignment horizontal="center" vertical="center" wrapText="1"/>
    </xf>
    <xf numFmtId="14" fontId="102" fillId="7" borderId="8" xfId="1684" quotePrefix="1" applyNumberFormat="1" applyFont="1" applyFill="1" applyBorder="1" applyAlignment="1">
      <alignment horizontal="center" vertical="center" shrinkToFit="1"/>
    </xf>
    <xf numFmtId="262" fontId="102" fillId="0" borderId="29" xfId="1223" applyNumberFormat="1" applyFont="1" applyFill="1" applyBorder="1" applyAlignment="1">
      <alignment vertical="center"/>
    </xf>
    <xf numFmtId="3" fontId="102" fillId="0" borderId="37" xfId="1684" applyNumberFormat="1" applyFont="1" applyBorder="1" applyAlignment="1">
      <alignment vertical="center"/>
    </xf>
    <xf numFmtId="14" fontId="102" fillId="0" borderId="40" xfId="1684" applyNumberFormat="1" applyFont="1" applyBorder="1" applyAlignment="1">
      <alignment horizontal="center" vertical="center"/>
    </xf>
    <xf numFmtId="180" fontId="101" fillId="0" borderId="8" xfId="1223" applyNumberFormat="1" applyFont="1" applyFill="1" applyBorder="1" applyAlignment="1">
      <alignment vertical="center"/>
    </xf>
    <xf numFmtId="0" fontId="117" fillId="0" borderId="0" xfId="1684" applyFont="1" applyAlignment="1">
      <alignment horizontal="center" shrinkToFit="1"/>
    </xf>
    <xf numFmtId="0" fontId="102" fillId="0" borderId="0" xfId="1684" applyFont="1" applyAlignment="1">
      <alignment horizontal="center" shrinkToFit="1"/>
    </xf>
    <xf numFmtId="0" fontId="117" fillId="0" borderId="26" xfId="1684" applyFont="1" applyBorder="1" applyAlignment="1">
      <alignment horizontal="center" shrinkToFit="1"/>
    </xf>
    <xf numFmtId="0" fontId="117" fillId="0" borderId="25" xfId="1684" applyFont="1" applyBorder="1" applyAlignment="1">
      <alignment horizontal="center" vertical="center" shrinkToFit="1"/>
    </xf>
    <xf numFmtId="0" fontId="102" fillId="7" borderId="33" xfId="1684" quotePrefix="1" applyFont="1" applyFill="1" applyBorder="1" applyAlignment="1">
      <alignment horizontal="center" vertical="center" shrinkToFit="1"/>
    </xf>
    <xf numFmtId="0" fontId="102" fillId="7" borderId="3" xfId="1684" applyFont="1" applyFill="1" applyBorder="1" applyAlignment="1">
      <alignment horizontal="center" vertical="center" shrinkToFit="1"/>
    </xf>
    <xf numFmtId="0" fontId="102" fillId="7" borderId="33" xfId="1684" applyFont="1" applyFill="1" applyBorder="1" applyAlignment="1">
      <alignment horizontal="center" vertical="center" shrinkToFit="1"/>
    </xf>
    <xf numFmtId="0" fontId="102" fillId="0" borderId="8" xfId="1684" applyFont="1" applyBorder="1" applyAlignment="1">
      <alignment horizontal="center" vertical="center" shrinkToFit="1"/>
    </xf>
    <xf numFmtId="0" fontId="102" fillId="0" borderId="3" xfId="1684" applyFont="1" applyBorder="1" applyAlignment="1">
      <alignment horizontal="center" vertical="center" shrinkToFit="1"/>
    </xf>
    <xf numFmtId="0" fontId="102" fillId="0" borderId="33" xfId="1684" applyFont="1" applyBorder="1" applyAlignment="1">
      <alignment horizontal="center" vertical="center" shrinkToFit="1"/>
    </xf>
    <xf numFmtId="4" fontId="102" fillId="0" borderId="8" xfId="1684" applyNumberFormat="1" applyFont="1" applyBorder="1" applyAlignment="1">
      <alignment horizontal="center" vertical="center" shrinkToFit="1"/>
    </xf>
    <xf numFmtId="0" fontId="102" fillId="0" borderId="51" xfId="1684" applyFont="1" applyBorder="1" applyAlignment="1">
      <alignment horizontal="center" vertical="center" shrinkToFit="1"/>
    </xf>
    <xf numFmtId="0" fontId="102" fillId="7" borderId="29" xfId="1684" applyFont="1" applyFill="1" applyBorder="1" applyAlignment="1">
      <alignment horizontal="center" vertical="center" shrinkToFit="1"/>
    </xf>
    <xf numFmtId="0" fontId="102" fillId="7" borderId="51" xfId="1684" applyFont="1" applyFill="1" applyBorder="1" applyAlignment="1">
      <alignment horizontal="center" vertical="center" shrinkToFit="1"/>
    </xf>
    <xf numFmtId="0" fontId="102" fillId="7" borderId="40" xfId="1684" applyFont="1" applyFill="1" applyBorder="1" applyAlignment="1">
      <alignment horizontal="center" vertical="center" shrinkToFit="1"/>
    </xf>
    <xf numFmtId="4" fontId="102" fillId="0" borderId="51" xfId="1684" applyNumberFormat="1" applyFont="1" applyBorder="1" applyAlignment="1">
      <alignment horizontal="center" vertical="center" shrinkToFit="1"/>
    </xf>
    <xf numFmtId="0" fontId="102" fillId="0" borderId="29" xfId="1684" applyFont="1" applyBorder="1" applyAlignment="1">
      <alignment horizontal="center" vertical="center" shrinkToFit="1"/>
    </xf>
    <xf numFmtId="14" fontId="102" fillId="0" borderId="33" xfId="1684" quotePrefix="1" applyNumberFormat="1" applyFont="1" applyBorder="1" applyAlignment="1">
      <alignment horizontal="center" vertical="center" shrinkToFit="1"/>
    </xf>
    <xf numFmtId="0" fontId="102" fillId="0" borderId="33" xfId="1684" quotePrefix="1" applyFont="1" applyBorder="1" applyAlignment="1">
      <alignment horizontal="center" vertical="center" shrinkToFit="1"/>
    </xf>
    <xf numFmtId="0" fontId="102" fillId="0" borderId="8" xfId="1684" applyFont="1" applyBorder="1" applyAlignment="1">
      <alignment vertical="center" shrinkToFit="1"/>
    </xf>
    <xf numFmtId="0" fontId="102" fillId="0" borderId="51" xfId="1684" applyFont="1" applyBorder="1" applyAlignment="1">
      <alignment vertical="center" shrinkToFit="1"/>
    </xf>
    <xf numFmtId="0" fontId="102" fillId="0" borderId="29" xfId="1684" applyFont="1" applyBorder="1" applyAlignment="1">
      <alignment vertical="center" shrinkToFit="1"/>
    </xf>
    <xf numFmtId="0" fontId="102" fillId="0" borderId="3" xfId="1684" applyFont="1" applyBorder="1" applyAlignment="1">
      <alignment vertical="center" shrinkToFit="1"/>
    </xf>
    <xf numFmtId="0" fontId="102" fillId="0" borderId="25" xfId="1684" applyFont="1" applyBorder="1" applyAlignment="1">
      <alignment horizontal="center" vertical="center" shrinkToFit="1"/>
    </xf>
    <xf numFmtId="2" fontId="102" fillId="0" borderId="8" xfId="1223" applyNumberFormat="1" applyFont="1" applyFill="1" applyBorder="1" applyAlignment="1">
      <alignment vertical="center"/>
    </xf>
    <xf numFmtId="0" fontId="117" fillId="0" borderId="40" xfId="1684" applyFont="1" applyBorder="1" applyAlignment="1">
      <alignment horizontal="center" vertical="center"/>
    </xf>
    <xf numFmtId="180" fontId="102" fillId="7" borderId="8" xfId="1223" applyNumberFormat="1" applyFont="1" applyFill="1" applyBorder="1" applyAlignment="1">
      <alignment vertical="center"/>
    </xf>
    <xf numFmtId="2" fontId="102" fillId="0" borderId="40" xfId="1684" applyNumberFormat="1" applyFont="1" applyBorder="1" applyAlignment="1">
      <alignment horizontal="right" vertical="center"/>
    </xf>
    <xf numFmtId="14" fontId="106" fillId="7" borderId="49" xfId="0" applyNumberFormat="1" applyFont="1" applyFill="1" applyBorder="1" applyAlignment="1">
      <alignment horizontal="center" vertical="center"/>
    </xf>
    <xf numFmtId="0" fontId="275" fillId="0" borderId="0" xfId="8329">
      <alignment vertical="center"/>
    </xf>
    <xf numFmtId="0" fontId="114" fillId="7" borderId="93" xfId="1690" applyFont="1" applyFill="1" applyBorder="1" applyAlignment="1">
      <alignment horizontal="distributed" vertical="center" indent="1"/>
    </xf>
    <xf numFmtId="0" fontId="114" fillId="7" borderId="19" xfId="1690" applyFont="1" applyFill="1" applyBorder="1" applyAlignment="1">
      <alignment horizontal="distributed" vertical="center" indent="1"/>
    </xf>
    <xf numFmtId="0" fontId="114" fillId="7" borderId="17" xfId="1690" applyFont="1" applyFill="1" applyBorder="1" applyAlignment="1">
      <alignment horizontal="distributed" vertical="center" indent="1"/>
    </xf>
    <xf numFmtId="0" fontId="114" fillId="7" borderId="19" xfId="1690" applyFont="1" applyFill="1" applyBorder="1" applyAlignment="1">
      <alignment horizontal="center" vertical="center" shrinkToFit="1"/>
    </xf>
    <xf numFmtId="0" fontId="114" fillId="7" borderId="19" xfId="1688" applyFont="1" applyFill="1" applyBorder="1" applyAlignment="1">
      <alignment horizontal="center" vertical="center"/>
    </xf>
    <xf numFmtId="0" fontId="114" fillId="7" borderId="63" xfId="1688" applyFont="1" applyFill="1" applyBorder="1" applyAlignment="1">
      <alignment horizontal="center" vertical="center" wrapText="1"/>
    </xf>
    <xf numFmtId="0" fontId="114" fillId="7" borderId="63" xfId="1688" applyFont="1" applyFill="1" applyBorder="1" applyAlignment="1">
      <alignment horizontal="center" vertical="center"/>
    </xf>
    <xf numFmtId="0" fontId="114" fillId="7" borderId="94" xfId="1690" applyFont="1" applyFill="1" applyBorder="1" applyAlignment="1">
      <alignment horizontal="distributed" vertical="center" indent="1"/>
    </xf>
    <xf numFmtId="191" fontId="114" fillId="0" borderId="93" xfId="1690" applyNumberFormat="1" applyFont="1" applyBorder="1" applyAlignment="1">
      <alignment horizontal="right" vertical="center"/>
    </xf>
    <xf numFmtId="191" fontId="114" fillId="0" borderId="19" xfId="1690" applyNumberFormat="1" applyFont="1" applyBorder="1" applyAlignment="1">
      <alignment horizontal="right" vertical="center"/>
    </xf>
    <xf numFmtId="191" fontId="114" fillId="0" borderId="17" xfId="1690" applyNumberFormat="1" applyFont="1" applyBorder="1" applyAlignment="1">
      <alignment horizontal="right" vertical="center"/>
    </xf>
    <xf numFmtId="194" fontId="114" fillId="0" borderId="19" xfId="1690" applyNumberFormat="1" applyFont="1" applyBorder="1" applyAlignment="1">
      <alignment horizontal="left" vertical="center"/>
    </xf>
    <xf numFmtId="200" fontId="114" fillId="0" borderId="19" xfId="1688" applyNumberFormat="1" applyFont="1" applyBorder="1" applyAlignment="1">
      <alignment horizontal="left" vertical="center"/>
    </xf>
    <xf numFmtId="202" fontId="114" fillId="0" borderId="63" xfId="1690" applyNumberFormat="1" applyFont="1" applyBorder="1" applyAlignment="1">
      <alignment horizontal="left" vertical="center" shrinkToFit="1"/>
    </xf>
    <xf numFmtId="191" fontId="114" fillId="0" borderId="68" xfId="1690" applyNumberFormat="1" applyFont="1" applyBorder="1" applyAlignment="1">
      <alignment horizontal="right" vertical="center"/>
    </xf>
    <xf numFmtId="191" fontId="114" fillId="0" borderId="92" xfId="1690" applyNumberFormat="1" applyFont="1" applyBorder="1" applyAlignment="1">
      <alignment horizontal="right" vertical="center"/>
    </xf>
    <xf numFmtId="191" fontId="114" fillId="0" borderId="91" xfId="1690" applyNumberFormat="1" applyFont="1" applyBorder="1" applyAlignment="1">
      <alignment horizontal="right" vertical="center"/>
    </xf>
    <xf numFmtId="0" fontId="114" fillId="0" borderId="90" xfId="1690" applyFont="1" applyBorder="1" applyAlignment="1">
      <alignment horizontal="center" vertical="center" shrinkToFit="1"/>
    </xf>
    <xf numFmtId="0" fontId="114" fillId="0" borderId="49" xfId="1690" applyFont="1" applyBorder="1" applyAlignment="1">
      <alignment horizontal="center" vertical="center" shrinkToFit="1"/>
    </xf>
    <xf numFmtId="0" fontId="118" fillId="0" borderId="0" xfId="1673" applyFont="1" applyAlignment="1">
      <alignment horizontal="center" vertical="center" shrinkToFit="1"/>
    </xf>
    <xf numFmtId="0" fontId="114" fillId="0" borderId="72" xfId="1690" applyFont="1" applyBorder="1" applyAlignment="1">
      <alignment horizontal="center" vertical="center" shrinkToFit="1"/>
    </xf>
    <xf numFmtId="0" fontId="114" fillId="0" borderId="46" xfId="1690" applyFont="1" applyBorder="1" applyAlignment="1">
      <alignment horizontal="center" vertical="center" shrinkToFit="1"/>
    </xf>
    <xf numFmtId="0" fontId="114" fillId="0" borderId="38" xfId="1690" quotePrefix="1" applyFont="1" applyBorder="1" applyAlignment="1">
      <alignment horizontal="center" vertical="center" shrinkToFit="1"/>
    </xf>
    <xf numFmtId="0" fontId="114" fillId="0" borderId="55" xfId="1690" applyFont="1" applyBorder="1" applyAlignment="1">
      <alignment horizontal="center" vertical="center" shrinkToFit="1"/>
    </xf>
    <xf numFmtId="41" fontId="112" fillId="0" borderId="55" xfId="1299" applyFont="1" applyFill="1" applyBorder="1" applyAlignment="1">
      <alignment horizontal="center" vertical="center" shrinkToFit="1"/>
    </xf>
    <xf numFmtId="0" fontId="114" fillId="0" borderId="70" xfId="1690" applyFont="1" applyBorder="1" applyAlignment="1">
      <alignment horizontal="center" vertical="center" shrinkToFit="1"/>
    </xf>
    <xf numFmtId="0" fontId="114" fillId="0" borderId="48" xfId="1690" applyFont="1" applyBorder="1" applyAlignment="1">
      <alignment horizontal="center" vertical="center" shrinkToFit="1"/>
    </xf>
    <xf numFmtId="0" fontId="114" fillId="0" borderId="48" xfId="0" applyFont="1" applyBorder="1" applyAlignment="1">
      <alignment horizontal="center" vertical="center" shrinkToFit="1"/>
    </xf>
    <xf numFmtId="0" fontId="283" fillId="0" borderId="0" xfId="5764" applyFont="1">
      <alignment vertical="center"/>
    </xf>
    <xf numFmtId="41" fontId="283" fillId="0" borderId="0" xfId="3281" applyFont="1">
      <alignment vertical="center"/>
    </xf>
    <xf numFmtId="0" fontId="283" fillId="0" borderId="0" xfId="5764" applyFont="1" applyAlignment="1">
      <alignment horizontal="right" vertical="center"/>
    </xf>
    <xf numFmtId="0" fontId="284" fillId="57" borderId="135" xfId="5764" applyFont="1" applyFill="1" applyBorder="1" applyAlignment="1">
      <alignment horizontal="center" vertical="center"/>
    </xf>
    <xf numFmtId="0" fontId="284" fillId="57" borderId="136" xfId="5764" applyFont="1" applyFill="1" applyBorder="1" applyAlignment="1">
      <alignment horizontal="center" vertical="center"/>
    </xf>
    <xf numFmtId="41" fontId="284" fillId="57" borderId="136" xfId="3281" applyFont="1" applyFill="1" applyBorder="1" applyAlignment="1">
      <alignment horizontal="center" vertical="center"/>
    </xf>
    <xf numFmtId="41" fontId="284" fillId="57" borderId="137" xfId="3281" applyFont="1" applyFill="1" applyBorder="1" applyAlignment="1">
      <alignment horizontal="center" vertical="center"/>
    </xf>
    <xf numFmtId="0" fontId="284" fillId="57" borderId="138" xfId="5764" applyFont="1" applyFill="1" applyBorder="1" applyAlignment="1">
      <alignment horizontal="center" vertical="center"/>
    </xf>
    <xf numFmtId="275" fontId="283" fillId="0" borderId="139" xfId="5764" applyNumberFormat="1" applyFont="1" applyBorder="1">
      <alignment vertical="center"/>
    </xf>
    <xf numFmtId="0" fontId="283" fillId="0" borderId="33" xfId="5764" applyFont="1" applyBorder="1">
      <alignment vertical="center"/>
    </xf>
    <xf numFmtId="41" fontId="283" fillId="0" borderId="33" xfId="3281" applyFont="1" applyBorder="1">
      <alignment vertical="center"/>
    </xf>
    <xf numFmtId="275" fontId="283" fillId="0" borderId="140" xfId="5764" applyNumberFormat="1" applyFont="1" applyBorder="1">
      <alignment vertical="center"/>
    </xf>
    <xf numFmtId="275" fontId="283" fillId="55" borderId="142" xfId="5764" applyNumberFormat="1" applyFont="1" applyFill="1" applyBorder="1">
      <alignment vertical="center"/>
    </xf>
    <xf numFmtId="0" fontId="283" fillId="55" borderId="143" xfId="5764" applyFont="1" applyFill="1" applyBorder="1" applyAlignment="1">
      <alignment horizontal="left" vertical="center" indent="1" shrinkToFit="1"/>
    </xf>
    <xf numFmtId="0" fontId="283" fillId="55" borderId="143" xfId="5764" applyFont="1" applyFill="1" applyBorder="1" applyAlignment="1">
      <alignment horizontal="center" vertical="center"/>
    </xf>
    <xf numFmtId="189" fontId="284" fillId="55" borderId="0" xfId="7626" applyNumberFormat="1" applyFont="1" applyFill="1" applyAlignment="1">
      <alignment horizontal="center" vertical="center"/>
    </xf>
    <xf numFmtId="41" fontId="283" fillId="55" borderId="144" xfId="3281" applyFont="1" applyFill="1" applyBorder="1" applyAlignment="1">
      <alignment horizontal="center" vertical="center"/>
    </xf>
    <xf numFmtId="275" fontId="283" fillId="55" borderId="145" xfId="5764" applyNumberFormat="1" applyFont="1" applyFill="1" applyBorder="1" applyAlignment="1">
      <alignment horizontal="left" vertical="center"/>
    </xf>
    <xf numFmtId="275" fontId="283" fillId="0" borderId="146" xfId="5764" applyNumberFormat="1" applyFont="1" applyBorder="1">
      <alignment vertical="center"/>
    </xf>
    <xf numFmtId="0" fontId="283" fillId="0" borderId="106" xfId="5764" applyFont="1" applyBorder="1" applyAlignment="1">
      <alignment horizontal="left" vertical="center" indent="1" shrinkToFit="1"/>
    </xf>
    <xf numFmtId="0" fontId="283" fillId="0" borderId="106" xfId="5764" applyFont="1" applyBorder="1" applyAlignment="1">
      <alignment horizontal="center" vertical="center"/>
    </xf>
    <xf numFmtId="41" fontId="283" fillId="0" borderId="106" xfId="3281" applyFont="1" applyBorder="1">
      <alignment vertical="center"/>
    </xf>
    <xf numFmtId="275" fontId="283" fillId="0" borderId="147" xfId="5764" applyNumberFormat="1" applyFont="1" applyBorder="1" applyAlignment="1">
      <alignment horizontal="left" vertical="center" shrinkToFit="1"/>
    </xf>
    <xf numFmtId="275" fontId="283" fillId="0" borderId="21" xfId="5764" applyNumberFormat="1" applyFont="1" applyBorder="1">
      <alignment vertical="center"/>
    </xf>
    <xf numFmtId="0" fontId="283" fillId="0" borderId="3" xfId="5764" applyFont="1" applyBorder="1" applyAlignment="1">
      <alignment horizontal="left" vertical="center" indent="1" shrinkToFit="1"/>
    </xf>
    <xf numFmtId="0" fontId="283" fillId="0" borderId="3" xfId="5764" applyFont="1" applyBorder="1" applyAlignment="1">
      <alignment horizontal="center" vertical="center"/>
    </xf>
    <xf numFmtId="41" fontId="283" fillId="0" borderId="3" xfId="3281" applyFont="1" applyBorder="1">
      <alignment vertical="center"/>
    </xf>
    <xf numFmtId="275" fontId="283" fillId="0" borderId="20" xfId="8330" applyNumberFormat="1" applyFont="1" applyBorder="1" applyAlignment="1">
      <alignment horizontal="left" vertical="center"/>
    </xf>
    <xf numFmtId="275" fontId="283" fillId="0" borderId="148" xfId="5764" applyNumberFormat="1" applyFont="1" applyBorder="1">
      <alignment vertical="center"/>
    </xf>
    <xf numFmtId="0" fontId="283" fillId="0" borderId="25" xfId="5764" applyFont="1" applyBorder="1" applyAlignment="1">
      <alignment horizontal="left" vertical="center" indent="1" shrinkToFit="1"/>
    </xf>
    <xf numFmtId="0" fontId="283" fillId="0" borderId="25" xfId="5764" applyFont="1" applyBorder="1" applyAlignment="1">
      <alignment horizontal="center" vertical="center"/>
    </xf>
    <xf numFmtId="41" fontId="283" fillId="0" borderId="25" xfId="3281" applyFont="1" applyBorder="1">
      <alignment vertical="center"/>
    </xf>
    <xf numFmtId="41" fontId="283" fillId="0" borderId="29" xfId="3281" applyFont="1" applyBorder="1">
      <alignment vertical="center"/>
    </xf>
    <xf numFmtId="275" fontId="283" fillId="0" borderId="149" xfId="8330" applyNumberFormat="1" applyFont="1" applyBorder="1" applyAlignment="1">
      <alignment horizontal="left" vertical="center"/>
    </xf>
    <xf numFmtId="0" fontId="283" fillId="0" borderId="33" xfId="5764" applyFont="1" applyBorder="1" applyAlignment="1">
      <alignment horizontal="left" vertical="center" indent="1" shrinkToFit="1"/>
    </xf>
    <xf numFmtId="0" fontId="283" fillId="0" borderId="33" xfId="5764" applyFont="1" applyBorder="1" applyAlignment="1">
      <alignment horizontal="center" vertical="center"/>
    </xf>
    <xf numFmtId="41" fontId="283" fillId="0" borderId="40" xfId="3281" applyFont="1" applyBorder="1">
      <alignment vertical="center"/>
    </xf>
    <xf numFmtId="275" fontId="283" fillId="0" borderId="150" xfId="8330" applyNumberFormat="1" applyFont="1" applyBorder="1" applyAlignment="1">
      <alignment horizontal="left" vertical="center"/>
    </xf>
    <xf numFmtId="0" fontId="284" fillId="58" borderId="152" xfId="5764" applyFont="1" applyFill="1" applyBorder="1">
      <alignment vertical="center"/>
    </xf>
    <xf numFmtId="41" fontId="284" fillId="58" borderId="152" xfId="3281" applyFont="1" applyFill="1" applyBorder="1">
      <alignment vertical="center"/>
    </xf>
    <xf numFmtId="0" fontId="284" fillId="58" borderId="153" xfId="5764" applyFont="1" applyFill="1" applyBorder="1">
      <alignment vertical="center"/>
    </xf>
    <xf numFmtId="0" fontId="284" fillId="0" borderId="0" xfId="5764" applyFont="1">
      <alignment vertical="center"/>
    </xf>
    <xf numFmtId="0" fontId="283" fillId="7" borderId="0" xfId="5764" applyFont="1" applyFill="1">
      <alignment vertical="center"/>
    </xf>
    <xf numFmtId="9" fontId="283" fillId="0" borderId="0" xfId="8331" applyFont="1">
      <alignment vertical="center"/>
    </xf>
    <xf numFmtId="0" fontId="284" fillId="0" borderId="0" xfId="5764" applyFont="1" applyAlignment="1">
      <alignment horizontal="left" vertical="center"/>
    </xf>
    <xf numFmtId="0" fontId="284" fillId="0" borderId="0" xfId="5764" applyFont="1" applyAlignment="1">
      <alignment horizontal="centerContinuous" vertical="center"/>
    </xf>
    <xf numFmtId="0" fontId="109" fillId="0" borderId="0" xfId="0" applyFont="1">
      <alignment vertical="center"/>
    </xf>
    <xf numFmtId="0" fontId="108" fillId="0" borderId="0" xfId="1683" applyFont="1"/>
    <xf numFmtId="190" fontId="111" fillId="7" borderId="0" xfId="1298" applyNumberFormat="1" applyFont="1" applyFill="1" applyBorder="1" applyAlignment="1">
      <alignment horizontal="center" vertical="center"/>
    </xf>
    <xf numFmtId="0" fontId="104" fillId="0" borderId="0" xfId="0" applyFont="1">
      <alignment vertical="center"/>
    </xf>
    <xf numFmtId="190" fontId="106" fillId="7" borderId="0" xfId="1298" applyNumberFormat="1" applyFont="1" applyFill="1" applyBorder="1" applyAlignment="1">
      <alignment horizontal="center" vertical="center"/>
    </xf>
    <xf numFmtId="0" fontId="103" fillId="0" borderId="111" xfId="0" applyFont="1" applyBorder="1" applyAlignment="1">
      <alignment horizontal="center" vertical="center"/>
    </xf>
    <xf numFmtId="0" fontId="103" fillId="0" borderId="112" xfId="0" applyFont="1" applyBorder="1" applyAlignment="1">
      <alignment horizontal="center" vertical="center"/>
    </xf>
    <xf numFmtId="0" fontId="103" fillId="0" borderId="113" xfId="0" applyFont="1" applyBorder="1" applyAlignment="1">
      <alignment horizontal="center" vertical="center"/>
    </xf>
    <xf numFmtId="0" fontId="103" fillId="0" borderId="0" xfId="0" applyFont="1">
      <alignment vertical="center"/>
    </xf>
    <xf numFmtId="14" fontId="104" fillId="0" borderId="0" xfId="0" applyNumberFormat="1" applyFont="1" applyAlignment="1">
      <alignment horizontal="center" vertical="center"/>
    </xf>
    <xf numFmtId="186" fontId="101" fillId="7" borderId="89" xfId="0" applyNumberFormat="1" applyFont="1" applyFill="1" applyBorder="1" applyAlignment="1">
      <alignment horizontal="center" vertical="center"/>
    </xf>
    <xf numFmtId="0" fontId="117" fillId="0" borderId="0" xfId="1684" applyFont="1" applyAlignment="1">
      <alignment vertical="center" shrinkToFit="1"/>
    </xf>
    <xf numFmtId="191" fontId="128" fillId="0" borderId="19" xfId="1298" applyNumberFormat="1" applyFont="1" applyFill="1" applyBorder="1" applyAlignment="1">
      <alignment horizontal="right" vertical="center"/>
    </xf>
    <xf numFmtId="191" fontId="128" fillId="0" borderId="19" xfId="0" applyNumberFormat="1" applyFont="1" applyBorder="1" applyAlignment="1">
      <alignment horizontal="right" vertical="center"/>
    </xf>
    <xf numFmtId="191" fontId="128" fillId="0" borderId="18" xfId="0" applyNumberFormat="1" applyFont="1" applyBorder="1">
      <alignment vertical="center"/>
    </xf>
    <xf numFmtId="191" fontId="128" fillId="0" borderId="63" xfId="0" applyNumberFormat="1" applyFont="1" applyBorder="1">
      <alignment vertical="center"/>
    </xf>
    <xf numFmtId="0" fontId="128" fillId="0" borderId="63" xfId="0" applyFont="1" applyBorder="1" applyAlignment="1">
      <alignment horizontal="right" vertical="center"/>
    </xf>
    <xf numFmtId="186" fontId="102" fillId="0" borderId="19" xfId="0" applyNumberFormat="1" applyFont="1" applyBorder="1">
      <alignment vertical="center"/>
    </xf>
    <xf numFmtId="191" fontId="128" fillId="0" borderId="19" xfId="0" applyNumberFormat="1" applyFont="1" applyBorder="1">
      <alignment vertical="center"/>
    </xf>
    <xf numFmtId="0" fontId="128" fillId="0" borderId="19" xfId="0" applyFont="1" applyBorder="1" applyAlignment="1">
      <alignment horizontal="right" vertical="center"/>
    </xf>
    <xf numFmtId="191" fontId="128" fillId="0" borderId="56" xfId="0" applyNumberFormat="1" applyFont="1" applyBorder="1">
      <alignment vertical="center"/>
    </xf>
    <xf numFmtId="191" fontId="128" fillId="0" borderId="18" xfId="0" applyNumberFormat="1" applyFont="1" applyBorder="1" applyAlignment="1">
      <alignment horizontal="right" vertical="center"/>
    </xf>
    <xf numFmtId="191" fontId="128" fillId="0" borderId="17" xfId="0" applyNumberFormat="1" applyFont="1" applyBorder="1">
      <alignment vertical="center"/>
    </xf>
    <xf numFmtId="0" fontId="128" fillId="0" borderId="17" xfId="0" applyFont="1" applyBorder="1" applyAlignment="1">
      <alignment horizontal="right" vertical="center"/>
    </xf>
    <xf numFmtId="191" fontId="128" fillId="0" borderId="17" xfId="0" applyNumberFormat="1" applyFont="1" applyBorder="1" applyAlignment="1">
      <alignment horizontal="right" vertical="center"/>
    </xf>
    <xf numFmtId="191" fontId="128" fillId="0" borderId="17" xfId="1298" applyNumberFormat="1" applyFont="1" applyFill="1" applyBorder="1" applyAlignment="1">
      <alignment horizontal="right" vertical="center"/>
    </xf>
    <xf numFmtId="0" fontId="95" fillId="55" borderId="0" xfId="0" applyFont="1" applyFill="1">
      <alignment vertical="center"/>
    </xf>
    <xf numFmtId="4" fontId="101" fillId="7" borderId="58" xfId="1685" applyNumberFormat="1" applyFont="1" applyFill="1" applyBorder="1" applyAlignment="1">
      <alignment horizontal="center" vertical="center" shrinkToFit="1"/>
    </xf>
    <xf numFmtId="4" fontId="101" fillId="7" borderId="114" xfId="1685" applyNumberFormat="1" applyFont="1" applyFill="1" applyBorder="1" applyAlignment="1">
      <alignment horizontal="center" vertical="center" shrinkToFit="1"/>
    </xf>
    <xf numFmtId="0" fontId="101" fillId="0" borderId="93" xfId="1685" applyFont="1" applyBorder="1" applyAlignment="1">
      <alignment horizontal="center" vertical="center" shrinkToFit="1"/>
    </xf>
    <xf numFmtId="0" fontId="101" fillId="0" borderId="17" xfId="1685" applyFont="1" applyBorder="1" applyAlignment="1">
      <alignment horizontal="center" vertical="center" shrinkToFit="1"/>
    </xf>
    <xf numFmtId="0" fontId="101" fillId="7" borderId="63" xfId="1685" applyFont="1" applyFill="1" applyBorder="1" applyAlignment="1">
      <alignment horizontal="left" vertical="center" shrinkToFit="1"/>
    </xf>
    <xf numFmtId="0" fontId="101" fillId="7" borderId="19" xfId="1685" applyFont="1" applyFill="1" applyBorder="1" applyAlignment="1">
      <alignment horizontal="left" vertical="center" shrinkToFit="1"/>
    </xf>
    <xf numFmtId="0" fontId="102" fillId="7" borderId="19" xfId="1685" applyFont="1" applyFill="1" applyBorder="1" applyAlignment="1">
      <alignment horizontal="left" vertical="center" shrinkToFit="1"/>
    </xf>
    <xf numFmtId="49" fontId="101" fillId="7" borderId="19" xfId="1685" applyNumberFormat="1" applyFont="1" applyFill="1" applyBorder="1" applyAlignment="1">
      <alignment horizontal="left" vertical="center" shrinkToFit="1"/>
    </xf>
    <xf numFmtId="0" fontId="101" fillId="7" borderId="17" xfId="1685" applyFont="1" applyFill="1" applyBorder="1" applyAlignment="1">
      <alignment horizontal="left" vertical="center" shrinkToFit="1"/>
    </xf>
    <xf numFmtId="191" fontId="128" fillId="0" borderId="19" xfId="1691" applyNumberFormat="1" applyFont="1" applyBorder="1" applyAlignment="1">
      <alignment horizontal="right" vertical="center"/>
    </xf>
    <xf numFmtId="191" fontId="128" fillId="0" borderId="59" xfId="0" applyNumberFormat="1" applyFont="1" applyBorder="1">
      <alignment vertical="center"/>
    </xf>
    <xf numFmtId="0" fontId="92" fillId="0" borderId="3" xfId="1672" applyFont="1" applyBorder="1" applyAlignment="1">
      <alignment horizontal="left" vertical="center" shrinkToFit="1"/>
    </xf>
    <xf numFmtId="4" fontId="101" fillId="0" borderId="93" xfId="1685" applyNumberFormat="1" applyFont="1" applyFill="1" applyBorder="1" applyAlignment="1">
      <alignment horizontal="center" vertical="center" shrinkToFit="1"/>
    </xf>
    <xf numFmtId="0" fontId="117" fillId="0" borderId="5" xfId="1684" applyFont="1" applyFill="1" applyBorder="1" applyAlignment="1">
      <alignment horizontal="right" vertical="center"/>
    </xf>
    <xf numFmtId="0" fontId="117" fillId="0" borderId="30" xfId="1684" applyFont="1" applyFill="1" applyBorder="1" applyAlignment="1">
      <alignment vertical="center"/>
    </xf>
    <xf numFmtId="0" fontId="117" fillId="0" borderId="38" xfId="1684" applyFont="1" applyFill="1" applyBorder="1" applyAlignment="1">
      <alignment vertical="center" shrinkToFit="1"/>
    </xf>
    <xf numFmtId="0" fontId="117" fillId="0" borderId="8" xfId="1684" applyFont="1" applyFill="1" applyBorder="1" applyAlignment="1">
      <alignment horizontal="center" vertical="center"/>
    </xf>
    <xf numFmtId="14" fontId="102" fillId="0" borderId="8" xfId="1684" applyNumberFormat="1" applyFont="1" applyFill="1" applyBorder="1" applyAlignment="1">
      <alignment horizontal="center" vertical="center"/>
    </xf>
    <xf numFmtId="262" fontId="102" fillId="0" borderId="8" xfId="1684" applyNumberFormat="1" applyFont="1" applyFill="1" applyBorder="1" applyAlignment="1">
      <alignment vertical="center"/>
    </xf>
    <xf numFmtId="3" fontId="102" fillId="0" borderId="16" xfId="1684" applyNumberFormat="1" applyFont="1" applyFill="1" applyBorder="1" applyAlignment="1">
      <alignment vertical="center"/>
    </xf>
    <xf numFmtId="3" fontId="102" fillId="0" borderId="49" xfId="1684" applyNumberFormat="1" applyFont="1" applyFill="1" applyBorder="1" applyAlignment="1">
      <alignment vertical="center"/>
    </xf>
    <xf numFmtId="0" fontId="102" fillId="0" borderId="8" xfId="1684" applyFont="1" applyFill="1" applyBorder="1" applyAlignment="1">
      <alignment horizontal="center" vertical="center" shrinkToFit="1"/>
    </xf>
    <xf numFmtId="0" fontId="117" fillId="0" borderId="52" xfId="1684" applyFont="1" applyFill="1" applyBorder="1" applyAlignment="1">
      <alignment vertical="center"/>
    </xf>
    <xf numFmtId="0" fontId="117" fillId="0" borderId="53" xfId="1684" applyFont="1" applyFill="1" applyBorder="1" applyAlignment="1">
      <alignment vertical="center" shrinkToFit="1"/>
    </xf>
    <xf numFmtId="0" fontId="117" fillId="0" borderId="51" xfId="1684" applyFont="1" applyFill="1" applyBorder="1" applyAlignment="1">
      <alignment horizontal="center" vertical="center"/>
    </xf>
    <xf numFmtId="14" fontId="102" fillId="0" borderId="51" xfId="1684" applyNumberFormat="1" applyFont="1" applyFill="1" applyBorder="1" applyAlignment="1">
      <alignment horizontal="center" vertical="center"/>
    </xf>
    <xf numFmtId="4" fontId="102" fillId="0" borderId="51" xfId="1684" applyNumberFormat="1" applyFont="1" applyFill="1" applyBorder="1" applyAlignment="1">
      <alignment horizontal="center" vertical="center" shrinkToFit="1"/>
    </xf>
    <xf numFmtId="0" fontId="4" fillId="0" borderId="0" xfId="0" applyFont="1">
      <alignment vertical="center"/>
    </xf>
    <xf numFmtId="198" fontId="114" fillId="7" borderId="19" xfId="1690" applyNumberFormat="1" applyFont="1" applyFill="1" applyBorder="1" applyAlignment="1">
      <alignment horizontal="left" vertical="center"/>
    </xf>
    <xf numFmtId="0" fontId="117" fillId="55" borderId="53" xfId="1684" applyFont="1" applyFill="1" applyBorder="1" applyAlignment="1">
      <alignment vertical="center" shrinkToFit="1"/>
    </xf>
    <xf numFmtId="0" fontId="117" fillId="55" borderId="51" xfId="1684" applyFont="1" applyFill="1" applyBorder="1" applyAlignment="1">
      <alignment horizontal="center" vertical="center"/>
    </xf>
    <xf numFmtId="14" fontId="102" fillId="55" borderId="51" xfId="1684" applyNumberFormat="1" applyFont="1" applyFill="1" applyBorder="1" applyAlignment="1">
      <alignment horizontal="center" vertical="center"/>
    </xf>
    <xf numFmtId="2" fontId="102" fillId="55" borderId="51" xfId="1223" applyNumberFormat="1" applyFont="1" applyFill="1" applyBorder="1" applyAlignment="1">
      <alignment vertical="center"/>
    </xf>
    <xf numFmtId="3" fontId="102" fillId="55" borderId="74" xfId="1684" applyNumberFormat="1" applyFont="1" applyFill="1" applyBorder="1" applyAlignment="1">
      <alignment vertical="center"/>
    </xf>
    <xf numFmtId="3" fontId="102" fillId="55" borderId="75" xfId="1684" applyNumberFormat="1" applyFont="1" applyFill="1" applyBorder="1" applyAlignment="1">
      <alignment vertical="center"/>
    </xf>
    <xf numFmtId="3" fontId="102" fillId="55" borderId="49" xfId="1684" applyNumberFormat="1" applyFont="1" applyFill="1" applyBorder="1" applyAlignment="1">
      <alignment vertical="center"/>
    </xf>
    <xf numFmtId="3" fontId="102" fillId="55" borderId="16" xfId="1684" applyNumberFormat="1" applyFont="1" applyFill="1" applyBorder="1" applyAlignment="1">
      <alignment vertical="center"/>
    </xf>
    <xf numFmtId="0" fontId="102" fillId="55" borderId="29" xfId="1684" applyFont="1" applyFill="1" applyBorder="1" applyAlignment="1">
      <alignment horizontal="center" vertical="center" shrinkToFit="1"/>
    </xf>
    <xf numFmtId="0" fontId="117" fillId="55" borderId="52" xfId="1684" applyFont="1" applyFill="1" applyBorder="1" applyAlignment="1">
      <alignment vertical="center"/>
    </xf>
    <xf numFmtId="3" fontId="102" fillId="55" borderId="55" xfId="1684" applyNumberFormat="1" applyFont="1" applyFill="1" applyBorder="1" applyAlignment="1">
      <alignment vertical="center"/>
    </xf>
    <xf numFmtId="0" fontId="102" fillId="7" borderId="30" xfId="0" applyFont="1" applyFill="1" applyBorder="1" applyAlignment="1">
      <alignment horizontal="left" vertical="center" shrinkToFit="1"/>
    </xf>
    <xf numFmtId="0" fontId="102" fillId="7" borderId="38" xfId="0" applyFont="1" applyFill="1" applyBorder="1" applyAlignment="1">
      <alignment horizontal="left" vertical="center" shrinkToFit="1"/>
    </xf>
    <xf numFmtId="0" fontId="108" fillId="0" borderId="0" xfId="0" applyFont="1" applyFill="1">
      <alignment vertical="center"/>
    </xf>
    <xf numFmtId="0" fontId="7" fillId="0" borderId="0" xfId="0" applyFont="1" applyFill="1" applyProtection="1">
      <alignment vertical="center"/>
    </xf>
    <xf numFmtId="0" fontId="285" fillId="25" borderId="30" xfId="8250" applyFont="1" applyFill="1" applyBorder="1">
      <alignment vertical="center"/>
    </xf>
    <xf numFmtId="49" fontId="285" fillId="25" borderId="34" xfId="8250" applyNumberFormat="1" applyFont="1" applyFill="1" applyBorder="1" applyAlignment="1" applyProtection="1">
      <alignment horizontal="right" vertical="center" shrinkToFit="1"/>
    </xf>
    <xf numFmtId="0" fontId="285" fillId="25" borderId="58" xfId="8250" applyNumberFormat="1" applyFont="1" applyFill="1" applyBorder="1" applyAlignment="1" applyProtection="1">
      <alignment horizontal="left" vertical="center" shrinkToFit="1"/>
    </xf>
    <xf numFmtId="0" fontId="285" fillId="25" borderId="58" xfId="8250" applyNumberFormat="1" applyFont="1" applyFill="1" applyBorder="1" applyAlignment="1">
      <alignment horizontal="left" vertical="center" shrinkToFit="1"/>
    </xf>
    <xf numFmtId="0" fontId="285" fillId="25" borderId="73" xfId="8250" applyNumberFormat="1" applyFont="1" applyFill="1" applyBorder="1" applyAlignment="1">
      <alignment horizontal="left" vertical="center" shrinkToFit="1"/>
    </xf>
    <xf numFmtId="0" fontId="285" fillId="25" borderId="47" xfId="8250" applyNumberFormat="1" applyFont="1" applyFill="1" applyBorder="1" applyAlignment="1">
      <alignment horizontal="center" vertical="center"/>
    </xf>
    <xf numFmtId="0" fontId="285" fillId="25" borderId="71" xfId="8250" applyNumberFormat="1" applyFont="1" applyFill="1" applyBorder="1" applyAlignment="1" applyProtection="1">
      <alignment vertical="center" shrinkToFit="1"/>
    </xf>
    <xf numFmtId="3" fontId="285" fillId="25" borderId="43" xfId="8250" applyNumberFormat="1" applyFont="1" applyFill="1" applyBorder="1" applyAlignment="1" applyProtection="1">
      <alignment vertical="center" shrinkToFit="1"/>
    </xf>
    <xf numFmtId="3" fontId="285" fillId="25" borderId="65" xfId="8250" applyNumberFormat="1" applyFont="1" applyFill="1" applyBorder="1" applyAlignment="1" applyProtection="1">
      <alignment vertical="center" shrinkToFit="1"/>
    </xf>
    <xf numFmtId="3" fontId="285" fillId="25" borderId="72" xfId="8250" applyNumberFormat="1" applyFont="1" applyFill="1" applyBorder="1" applyAlignment="1" applyProtection="1">
      <alignment vertical="center" shrinkToFit="1"/>
    </xf>
    <xf numFmtId="3" fontId="285" fillId="25" borderId="73" xfId="8250" applyNumberFormat="1" applyFont="1" applyFill="1" applyBorder="1" applyAlignment="1" applyProtection="1">
      <alignment vertical="center" shrinkToFit="1"/>
    </xf>
    <xf numFmtId="0" fontId="285" fillId="25" borderId="58" xfId="8250" applyNumberFormat="1" applyFont="1" applyFill="1" applyBorder="1" applyAlignment="1" applyProtection="1">
      <alignment vertical="center" shrinkToFit="1"/>
    </xf>
    <xf numFmtId="0" fontId="285" fillId="25" borderId="73" xfId="8250" applyNumberFormat="1" applyFont="1" applyFill="1" applyBorder="1" applyAlignment="1" applyProtection="1">
      <alignment vertical="center" shrinkToFit="1"/>
    </xf>
    <xf numFmtId="49" fontId="285" fillId="25" borderId="5" xfId="8250" applyNumberFormat="1" applyFont="1" applyFill="1" applyBorder="1" applyAlignment="1" applyProtection="1">
      <alignment horizontal="right" vertical="center"/>
    </xf>
    <xf numFmtId="0" fontId="285" fillId="25" borderId="0" xfId="8250" applyNumberFormat="1" applyFont="1" applyFill="1" applyBorder="1" applyAlignment="1" applyProtection="1">
      <alignment vertical="center" shrinkToFit="1"/>
    </xf>
    <xf numFmtId="0" fontId="285" fillId="25" borderId="30" xfId="8250" applyNumberFormat="1" applyFont="1" applyFill="1" applyBorder="1" applyAlignment="1">
      <alignment vertical="center"/>
    </xf>
    <xf numFmtId="0" fontId="285" fillId="25" borderId="38" xfId="8250" applyNumberFormat="1" applyFont="1" applyFill="1" applyBorder="1" applyAlignment="1">
      <alignment vertical="center" shrinkToFit="1"/>
    </xf>
    <xf numFmtId="0" fontId="285" fillId="25" borderId="8" xfId="8250" applyNumberFormat="1" applyFont="1" applyFill="1" applyBorder="1" applyAlignment="1">
      <alignment horizontal="center" vertical="center" shrinkToFit="1"/>
    </xf>
    <xf numFmtId="0" fontId="285" fillId="25" borderId="39" xfId="8250" applyNumberFormat="1" applyFont="1" applyFill="1" applyBorder="1" applyAlignment="1" applyProtection="1">
      <alignment vertical="center" shrinkToFit="1"/>
    </xf>
    <xf numFmtId="3" fontId="285" fillId="25" borderId="50" xfId="8250" applyNumberFormat="1" applyFont="1" applyFill="1" applyBorder="1" applyAlignment="1" applyProtection="1">
      <alignment vertical="center" shrinkToFit="1"/>
    </xf>
    <xf numFmtId="3" fontId="285" fillId="25" borderId="70" xfId="8250" applyNumberFormat="1" applyFont="1" applyFill="1" applyBorder="1" applyAlignment="1" applyProtection="1">
      <alignment vertical="center" shrinkToFit="1"/>
    </xf>
    <xf numFmtId="3" fontId="285" fillId="25" borderId="49" xfId="8332" applyNumberFormat="1" applyFont="1" applyFill="1" applyBorder="1" applyAlignment="1">
      <alignment vertical="center"/>
    </xf>
    <xf numFmtId="0" fontId="285" fillId="25" borderId="39" xfId="8250" applyNumberFormat="1" applyFont="1" applyFill="1" applyBorder="1" applyAlignment="1" applyProtection="1">
      <alignment horizontal="right" vertical="center" shrinkToFit="1"/>
    </xf>
    <xf numFmtId="0" fontId="285" fillId="25" borderId="30" xfId="8250" applyNumberFormat="1" applyFont="1" applyFill="1" applyBorder="1" applyAlignment="1" applyProtection="1">
      <alignment horizontal="right" vertical="center" shrinkToFit="1"/>
    </xf>
    <xf numFmtId="0" fontId="285" fillId="25" borderId="38" xfId="8250" applyNumberFormat="1" applyFont="1" applyFill="1" applyBorder="1" applyAlignment="1" applyProtection="1">
      <alignment horizontal="left" vertical="center" shrinkToFit="1"/>
    </xf>
    <xf numFmtId="49" fontId="285" fillId="25" borderId="5" xfId="8250" applyNumberFormat="1" applyFont="1" applyFill="1" applyBorder="1" applyAlignment="1" applyProtection="1">
      <alignment horizontal="right" vertical="center" shrinkToFit="1"/>
    </xf>
    <xf numFmtId="0" fontId="285" fillId="25" borderId="0" xfId="8250" applyNumberFormat="1" applyFont="1" applyFill="1" applyBorder="1" applyAlignment="1" applyProtection="1">
      <alignment horizontal="left" vertical="center" shrinkToFit="1"/>
    </xf>
    <xf numFmtId="0" fontId="285" fillId="25" borderId="23" xfId="8250" applyNumberFormat="1" applyFont="1" applyFill="1" applyBorder="1" applyAlignment="1">
      <alignment horizontal="left" vertical="center" shrinkToFit="1"/>
    </xf>
    <xf numFmtId="0" fontId="285" fillId="25" borderId="32" xfId="8250" applyNumberFormat="1" applyFont="1" applyFill="1" applyBorder="1" applyAlignment="1">
      <alignment horizontal="left" vertical="center" shrinkToFit="1"/>
    </xf>
    <xf numFmtId="0" fontId="285" fillId="25" borderId="33" xfId="8250" applyNumberFormat="1" applyFont="1" applyFill="1" applyBorder="1" applyAlignment="1">
      <alignment horizontal="center" vertical="center"/>
    </xf>
    <xf numFmtId="0" fontId="285" fillId="25" borderId="31" xfId="8250" applyNumberFormat="1" applyFont="1" applyFill="1" applyBorder="1" applyAlignment="1" applyProtection="1">
      <alignment vertical="center" shrinkToFit="1"/>
    </xf>
    <xf numFmtId="3" fontId="285" fillId="25" borderId="16" xfId="8250" applyNumberFormat="1" applyFont="1" applyFill="1" applyBorder="1" applyAlignment="1" applyProtection="1">
      <alignment vertical="center" shrinkToFit="1"/>
    </xf>
    <xf numFmtId="3" fontId="285" fillId="25" borderId="49" xfId="8250" applyNumberFormat="1" applyFont="1" applyFill="1" applyBorder="1" applyAlignment="1" applyProtection="1">
      <alignment vertical="center" shrinkToFit="1"/>
    </xf>
    <xf numFmtId="0" fontId="285" fillId="25" borderId="30" xfId="8250" applyNumberFormat="1" applyFont="1" applyFill="1" applyBorder="1" applyAlignment="1" applyProtection="1">
      <alignment vertical="center" shrinkToFit="1"/>
    </xf>
    <xf numFmtId="0" fontId="285" fillId="25" borderId="38" xfId="8250" applyNumberFormat="1" applyFont="1" applyFill="1" applyBorder="1" applyAlignment="1" applyProtection="1">
      <alignment vertical="center" shrinkToFit="1"/>
    </xf>
    <xf numFmtId="0" fontId="286" fillId="25" borderId="8" xfId="8250" applyNumberFormat="1" applyFont="1" applyFill="1" applyBorder="1" applyAlignment="1">
      <alignment horizontal="center" vertical="center" shrinkToFit="1"/>
    </xf>
    <xf numFmtId="0" fontId="285" fillId="25" borderId="8" xfId="8250" applyNumberFormat="1" applyFont="1" applyFill="1" applyBorder="1" applyAlignment="1" applyProtection="1">
      <alignment horizontal="center" vertical="center" shrinkToFit="1"/>
    </xf>
    <xf numFmtId="177" fontId="285" fillId="25" borderId="39" xfId="8250" applyNumberFormat="1" applyFont="1" applyFill="1" applyBorder="1" applyAlignment="1" applyProtection="1">
      <alignment vertical="center" shrinkToFit="1"/>
    </xf>
    <xf numFmtId="49" fontId="285" fillId="25" borderId="6" xfId="8250" applyNumberFormat="1" applyFont="1" applyFill="1" applyBorder="1" applyAlignment="1" applyProtection="1">
      <alignment horizontal="right" vertical="center"/>
    </xf>
    <xf numFmtId="0" fontId="285" fillId="25" borderId="61" xfId="8250" applyNumberFormat="1" applyFont="1" applyFill="1" applyBorder="1" applyAlignment="1" applyProtection="1">
      <alignment horizontal="distributed" vertical="center" shrinkToFit="1"/>
    </xf>
    <xf numFmtId="0" fontId="285" fillId="25" borderId="61" xfId="8250" applyNumberFormat="1" applyFont="1" applyFill="1" applyBorder="1" applyAlignment="1">
      <alignment horizontal="center" vertical="center"/>
    </xf>
    <xf numFmtId="0" fontId="289" fillId="25" borderId="61" xfId="8250" applyNumberFormat="1" applyFont="1" applyFill="1" applyBorder="1" applyAlignment="1">
      <alignment vertical="center"/>
    </xf>
    <xf numFmtId="0" fontId="285" fillId="25" borderId="42" xfId="8250" applyNumberFormat="1" applyFont="1" applyFill="1" applyBorder="1" applyAlignment="1">
      <alignment vertical="center" shrinkToFit="1"/>
    </xf>
    <xf numFmtId="0" fontId="285" fillId="25" borderId="40" xfId="8250" applyNumberFormat="1" applyFont="1" applyFill="1" applyBorder="1" applyAlignment="1">
      <alignment horizontal="center" vertical="center" shrinkToFit="1"/>
    </xf>
    <xf numFmtId="0" fontId="285" fillId="25" borderId="62" xfId="8250" applyNumberFormat="1" applyFont="1" applyFill="1" applyBorder="1" applyAlignment="1" applyProtection="1">
      <alignment vertical="center" shrinkToFit="1"/>
    </xf>
    <xf numFmtId="3" fontId="285" fillId="25" borderId="37" xfId="8250" applyNumberFormat="1" applyFont="1" applyFill="1" applyBorder="1" applyAlignment="1" applyProtection="1">
      <alignment vertical="center" shrinkToFit="1"/>
    </xf>
    <xf numFmtId="3" fontId="285" fillId="25" borderId="46" xfId="8250" applyNumberFormat="1" applyFont="1" applyFill="1" applyBorder="1" applyAlignment="1" applyProtection="1">
      <alignment vertical="center" shrinkToFit="1"/>
    </xf>
    <xf numFmtId="3" fontId="285" fillId="25" borderId="37" xfId="8250" applyNumberFormat="1" applyFont="1" applyFill="1" applyBorder="1" applyAlignment="1">
      <alignment vertical="center" shrinkToFit="1"/>
    </xf>
    <xf numFmtId="0" fontId="285" fillId="25" borderId="61" xfId="8250" applyNumberFormat="1" applyFont="1" applyFill="1" applyBorder="1" applyAlignment="1" applyProtection="1">
      <alignment vertical="center" shrinkToFit="1"/>
    </xf>
    <xf numFmtId="0" fontId="285" fillId="25" borderId="42" xfId="8250" applyNumberFormat="1" applyFont="1" applyFill="1" applyBorder="1" applyAlignment="1" applyProtection="1">
      <alignment vertical="center" shrinkToFit="1"/>
    </xf>
    <xf numFmtId="3" fontId="290" fillId="25" borderId="50" xfId="8250" applyNumberFormat="1" applyFont="1" applyFill="1" applyBorder="1" applyAlignment="1" applyProtection="1">
      <alignment vertical="center" shrinkToFit="1"/>
    </xf>
    <xf numFmtId="3" fontId="290" fillId="25" borderId="70" xfId="8250" applyNumberFormat="1" applyFont="1" applyFill="1" applyBorder="1" applyAlignment="1" applyProtection="1">
      <alignment vertical="center" shrinkToFit="1"/>
    </xf>
    <xf numFmtId="3" fontId="290" fillId="25" borderId="16" xfId="8250" applyNumberFormat="1" applyFont="1" applyFill="1" applyBorder="1" applyAlignment="1" applyProtection="1">
      <alignment vertical="center" shrinkToFit="1"/>
    </xf>
    <xf numFmtId="3" fontId="290" fillId="25" borderId="49" xfId="8250" applyNumberFormat="1" applyFont="1" applyFill="1" applyBorder="1" applyAlignment="1" applyProtection="1">
      <alignment vertical="center" shrinkToFit="1"/>
    </xf>
    <xf numFmtId="3" fontId="290" fillId="25" borderId="37" xfId="8250" applyNumberFormat="1" applyFont="1" applyFill="1" applyBorder="1" applyAlignment="1" applyProtection="1">
      <alignment vertical="center" shrinkToFit="1"/>
    </xf>
    <xf numFmtId="3" fontId="290" fillId="25" borderId="46" xfId="8250" applyNumberFormat="1" applyFont="1" applyFill="1" applyBorder="1" applyAlignment="1" applyProtection="1">
      <alignment vertical="center" shrinkToFit="1"/>
    </xf>
    <xf numFmtId="0" fontId="101" fillId="7" borderId="19" xfId="1685" applyFont="1" applyFill="1" applyBorder="1" applyAlignment="1">
      <alignment horizontal="left" vertical="center"/>
    </xf>
    <xf numFmtId="0" fontId="291" fillId="7" borderId="49" xfId="1685" applyFont="1" applyFill="1" applyBorder="1" applyAlignment="1">
      <alignment horizontal="center" vertical="center"/>
    </xf>
    <xf numFmtId="191" fontId="128" fillId="7" borderId="56" xfId="0" applyNumberFormat="1" applyFont="1" applyFill="1" applyBorder="1">
      <alignment vertical="center"/>
    </xf>
    <xf numFmtId="191" fontId="128" fillId="7" borderId="19" xfId="0" applyNumberFormat="1" applyFont="1" applyFill="1" applyBorder="1">
      <alignment vertical="center"/>
    </xf>
    <xf numFmtId="0" fontId="128" fillId="7" borderId="19" xfId="0" applyFont="1" applyFill="1" applyBorder="1" applyAlignment="1">
      <alignment horizontal="right" vertical="center"/>
    </xf>
    <xf numFmtId="191" fontId="128" fillId="7" borderId="19" xfId="0" applyNumberFormat="1" applyFont="1" applyFill="1" applyBorder="1" applyAlignment="1">
      <alignment horizontal="right" vertical="center"/>
    </xf>
    <xf numFmtId="191" fontId="102" fillId="7" borderId="19" xfId="1298" applyNumberFormat="1" applyFont="1" applyFill="1" applyBorder="1" applyAlignment="1">
      <alignment horizontal="right" vertical="center" shrinkToFit="1"/>
    </xf>
    <xf numFmtId="0" fontId="7" fillId="7" borderId="49" xfId="1685" applyFill="1" applyBorder="1"/>
    <xf numFmtId="0" fontId="7" fillId="7" borderId="0" xfId="1685" applyFont="1" applyFill="1"/>
    <xf numFmtId="0" fontId="291" fillId="7" borderId="16" xfId="1685" applyFont="1" applyFill="1" applyBorder="1" applyAlignment="1">
      <alignment horizontal="left" vertical="center"/>
    </xf>
    <xf numFmtId="0" fontId="291" fillId="7" borderId="19" xfId="1685" applyFont="1" applyFill="1" applyBorder="1" applyAlignment="1">
      <alignment horizontal="center" vertical="center"/>
    </xf>
    <xf numFmtId="0" fontId="291" fillId="7" borderId="19" xfId="1685" applyFont="1" applyFill="1" applyBorder="1" applyAlignment="1">
      <alignment vertical="center"/>
    </xf>
    <xf numFmtId="0" fontId="291" fillId="7" borderId="65" xfId="1685" applyFont="1" applyFill="1" applyBorder="1" applyAlignment="1">
      <alignment horizontal="center" vertical="center"/>
    </xf>
    <xf numFmtId="191" fontId="291" fillId="7" borderId="56" xfId="1685" applyNumberFormat="1" applyFont="1" applyFill="1" applyBorder="1" applyAlignment="1">
      <alignment vertical="center"/>
    </xf>
    <xf numFmtId="3" fontId="291" fillId="7" borderId="19" xfId="1685" applyNumberFormat="1" applyFont="1" applyFill="1" applyBorder="1" applyAlignment="1">
      <alignment horizontal="right" vertical="center"/>
    </xf>
    <xf numFmtId="191" fontId="291" fillId="7" borderId="19" xfId="1685" applyNumberFormat="1" applyFont="1" applyFill="1" applyBorder="1" applyAlignment="1">
      <alignment vertical="center"/>
    </xf>
    <xf numFmtId="4" fontId="291" fillId="7" borderId="19" xfId="1685" applyNumberFormat="1" applyFont="1" applyFill="1" applyBorder="1" applyAlignment="1">
      <alignment horizontal="right" vertical="center"/>
    </xf>
    <xf numFmtId="4" fontId="291" fillId="7" borderId="19" xfId="1685" applyNumberFormat="1" applyFont="1" applyFill="1" applyBorder="1" applyAlignment="1">
      <alignment horizontal="right"/>
    </xf>
    <xf numFmtId="4" fontId="291" fillId="0" borderId="19" xfId="1685" applyNumberFormat="1" applyFont="1" applyFill="1" applyBorder="1" applyAlignment="1">
      <alignment horizontal="right"/>
    </xf>
    <xf numFmtId="4" fontId="291" fillId="7" borderId="19" xfId="1685" applyNumberFormat="1" applyFont="1" applyFill="1" applyBorder="1"/>
    <xf numFmtId="192" fontId="291" fillId="7" borderId="19" xfId="1685" applyNumberFormat="1" applyFont="1" applyFill="1" applyBorder="1"/>
    <xf numFmtId="0" fontId="291" fillId="7" borderId="50" xfId="1685" applyFont="1" applyFill="1" applyBorder="1" applyAlignment="1">
      <alignment horizontal="left" vertical="center"/>
    </xf>
    <xf numFmtId="191" fontId="291" fillId="7" borderId="67" xfId="1685" applyNumberFormat="1" applyFont="1" applyFill="1" applyBorder="1" applyAlignment="1">
      <alignment vertical="center"/>
    </xf>
    <xf numFmtId="3" fontId="291" fillId="7" borderId="68" xfId="1685" applyNumberFormat="1" applyFont="1" applyFill="1" applyBorder="1" applyAlignment="1">
      <alignment horizontal="right" vertical="center"/>
    </xf>
    <xf numFmtId="191" fontId="291" fillId="7" borderId="68" xfId="1685" applyNumberFormat="1" applyFont="1" applyFill="1" applyBorder="1" applyAlignment="1">
      <alignment vertical="center"/>
    </xf>
    <xf numFmtId="4" fontId="291" fillId="7" borderId="68" xfId="1685" applyNumberFormat="1" applyFont="1" applyFill="1" applyBorder="1" applyAlignment="1">
      <alignment horizontal="right" vertical="center"/>
    </xf>
    <xf numFmtId="4" fontId="291" fillId="7" borderId="68" xfId="1685" applyNumberFormat="1" applyFont="1" applyFill="1" applyBorder="1" applyAlignment="1">
      <alignment horizontal="right"/>
    </xf>
    <xf numFmtId="4" fontId="291" fillId="0" borderId="68" xfId="1685" applyNumberFormat="1" applyFont="1" applyFill="1" applyBorder="1" applyAlignment="1">
      <alignment horizontal="right"/>
    </xf>
    <xf numFmtId="4" fontId="291" fillId="7" borderId="68" xfId="1685" applyNumberFormat="1" applyFont="1" applyFill="1" applyBorder="1"/>
    <xf numFmtId="192" fontId="291" fillId="7" borderId="68" xfId="1685" applyNumberFormat="1" applyFont="1" applyFill="1" applyBorder="1"/>
    <xf numFmtId="0" fontId="7" fillId="7" borderId="70" xfId="1685" applyFill="1" applyBorder="1"/>
    <xf numFmtId="0" fontId="291" fillId="7" borderId="37" xfId="1685" applyFont="1" applyFill="1" applyBorder="1" applyAlignment="1">
      <alignment horizontal="left" vertical="center"/>
    </xf>
    <xf numFmtId="0" fontId="291" fillId="7" borderId="17" xfId="1685" applyFont="1" applyFill="1" applyBorder="1" applyAlignment="1">
      <alignment horizontal="center" vertical="center"/>
    </xf>
    <xf numFmtId="0" fontId="291" fillId="7" borderId="17" xfId="1685" applyFont="1" applyFill="1" applyBorder="1" applyAlignment="1">
      <alignment vertical="center"/>
    </xf>
    <xf numFmtId="0" fontId="291" fillId="7" borderId="46" xfId="1685" applyFont="1" applyFill="1" applyBorder="1" applyAlignment="1">
      <alignment horizontal="center" vertical="center"/>
    </xf>
    <xf numFmtId="191" fontId="291" fillId="7" borderId="59" xfId="1685" applyNumberFormat="1" applyFont="1" applyFill="1" applyBorder="1" applyAlignment="1">
      <alignment vertical="center"/>
    </xf>
    <xf numFmtId="3" fontId="291" fillId="7" borderId="17" xfId="1685" applyNumberFormat="1" applyFont="1" applyFill="1" applyBorder="1" applyAlignment="1">
      <alignment horizontal="right" vertical="center"/>
    </xf>
    <xf numFmtId="191" fontId="291" fillId="7" borderId="17" xfId="1685" applyNumberFormat="1" applyFont="1" applyFill="1" applyBorder="1" applyAlignment="1">
      <alignment vertical="center"/>
    </xf>
    <xf numFmtId="4" fontId="291" fillId="7" borderId="17" xfId="1685" applyNumberFormat="1" applyFont="1" applyFill="1" applyBorder="1" applyAlignment="1">
      <alignment horizontal="right" vertical="center"/>
    </xf>
    <xf numFmtId="4" fontId="291" fillId="7" borderId="17" xfId="1685" applyNumberFormat="1" applyFont="1" applyFill="1" applyBorder="1" applyAlignment="1">
      <alignment horizontal="right"/>
    </xf>
    <xf numFmtId="4" fontId="291" fillId="7" borderId="17" xfId="1685" applyNumberFormat="1" applyFont="1" applyFill="1" applyBorder="1" applyAlignment="1">
      <alignment vertical="center"/>
    </xf>
    <xf numFmtId="4" fontId="291" fillId="0" borderId="17" xfId="1685" applyNumberFormat="1" applyFont="1" applyFill="1" applyBorder="1" applyAlignment="1">
      <alignment horizontal="right"/>
    </xf>
    <xf numFmtId="4" fontId="291" fillId="7" borderId="17" xfId="1685" applyNumberFormat="1" applyFont="1" applyFill="1" applyBorder="1"/>
    <xf numFmtId="191" fontId="102" fillId="7" borderId="17" xfId="1298" applyNumberFormat="1" applyFont="1" applyFill="1" applyBorder="1" applyAlignment="1">
      <alignment horizontal="right" vertical="center" shrinkToFit="1"/>
    </xf>
    <xf numFmtId="192" fontId="291" fillId="7" borderId="17" xfId="1685" applyNumberFormat="1" applyFont="1" applyFill="1" applyBorder="1"/>
    <xf numFmtId="0" fontId="292" fillId="7" borderId="46" xfId="1685" applyFont="1" applyFill="1" applyBorder="1"/>
    <xf numFmtId="3" fontId="285" fillId="25" borderId="44" xfId="8250" applyNumberFormat="1" applyFont="1" applyFill="1" applyBorder="1" applyAlignment="1" applyProtection="1">
      <alignment vertical="center" shrinkToFit="1"/>
    </xf>
    <xf numFmtId="3" fontId="285" fillId="25" borderId="32" xfId="8250" applyNumberFormat="1" applyFont="1" applyFill="1" applyBorder="1" applyAlignment="1" applyProtection="1">
      <alignment vertical="center" shrinkToFit="1"/>
    </xf>
    <xf numFmtId="3" fontId="285" fillId="25" borderId="38" xfId="8250" applyNumberFormat="1" applyFont="1" applyFill="1" applyBorder="1" applyAlignment="1" applyProtection="1">
      <alignment vertical="center" shrinkToFit="1"/>
    </xf>
    <xf numFmtId="0" fontId="150" fillId="0" borderId="0" xfId="8333" applyNumberFormat="1" applyFont="1">
      <alignment vertical="center"/>
    </xf>
    <xf numFmtId="0" fontId="295" fillId="25" borderId="19" xfId="8333" applyNumberFormat="1" applyFont="1" applyFill="1" applyBorder="1" applyAlignment="1">
      <alignment horizontal="center" vertical="center" shrinkToFit="1"/>
    </xf>
    <xf numFmtId="0" fontId="150" fillId="25" borderId="16" xfId="8333" applyNumberFormat="1" applyFont="1" applyFill="1" applyBorder="1" applyAlignment="1">
      <alignment horizontal="left" vertical="center" shrinkToFit="1"/>
    </xf>
    <xf numFmtId="0" fontId="150" fillId="25" borderId="19" xfId="8333" applyNumberFormat="1" applyFont="1" applyFill="1" applyBorder="1" applyAlignment="1">
      <alignment horizontal="left" vertical="center" wrapText="1" shrinkToFit="1"/>
    </xf>
    <xf numFmtId="191" fontId="150" fillId="25" borderId="19" xfId="8334" applyNumberFormat="1" applyFont="1" applyFill="1" applyBorder="1" applyAlignment="1">
      <alignment horizontal="center" vertical="center" shrinkToFit="1"/>
    </xf>
    <xf numFmtId="0" fontId="150" fillId="25" borderId="19" xfId="8333" applyNumberFormat="1" applyFont="1" applyFill="1" applyBorder="1" applyAlignment="1">
      <alignment horizontal="center" vertical="center" shrinkToFit="1"/>
    </xf>
    <xf numFmtId="41" fontId="150" fillId="25" borderId="19" xfId="8333" applyNumberFormat="1" applyFont="1" applyFill="1" applyBorder="1" applyAlignment="1">
      <alignment vertical="center" shrinkToFit="1"/>
    </xf>
    <xf numFmtId="0" fontId="150" fillId="25" borderId="49" xfId="8333" applyNumberFormat="1" applyFont="1" applyFill="1" applyBorder="1" applyAlignment="1">
      <alignment horizontal="center" vertical="center" shrinkToFit="1"/>
    </xf>
    <xf numFmtId="41" fontId="150" fillId="25" borderId="19" xfId="8333" applyNumberFormat="1" applyFont="1" applyFill="1" applyBorder="1" applyAlignment="1">
      <alignment horizontal="right" vertical="center" shrinkToFit="1"/>
    </xf>
    <xf numFmtId="0" fontId="295" fillId="25" borderId="49" xfId="8333" applyNumberFormat="1" applyFont="1" applyFill="1" applyBorder="1" applyAlignment="1">
      <alignment horizontal="center" vertical="center" shrinkToFit="1"/>
    </xf>
    <xf numFmtId="191" fontId="150" fillId="25" borderId="19" xfId="8333" applyNumberFormat="1" applyFont="1" applyFill="1" applyBorder="1" applyAlignment="1">
      <alignment horizontal="center" vertical="center" shrinkToFit="1"/>
    </xf>
    <xf numFmtId="0" fontId="150" fillId="25" borderId="16" xfId="8333" applyNumberFormat="1" applyFont="1" applyFill="1" applyBorder="1" applyAlignment="1">
      <alignment horizontal="center" vertical="center" shrinkToFit="1"/>
    </xf>
    <xf numFmtId="0" fontId="295" fillId="25" borderId="37" xfId="8333" applyNumberFormat="1" applyFont="1" applyFill="1" applyBorder="1" applyAlignment="1">
      <alignment horizontal="center" vertical="center" shrinkToFit="1"/>
    </xf>
    <xf numFmtId="0" fontId="150" fillId="25" borderId="17" xfId="8333" applyNumberFormat="1" applyFont="1" applyFill="1" applyBorder="1" applyAlignment="1">
      <alignment horizontal="center" vertical="center" shrinkToFit="1"/>
    </xf>
    <xf numFmtId="189" fontId="150" fillId="25" borderId="17" xfId="8333" applyNumberFormat="1" applyFont="1" applyFill="1" applyBorder="1" applyAlignment="1">
      <alignment vertical="center" shrinkToFit="1"/>
    </xf>
    <xf numFmtId="0" fontId="150" fillId="25" borderId="17" xfId="8333" applyNumberFormat="1" applyFont="1" applyFill="1" applyBorder="1" applyAlignment="1">
      <alignment vertical="center" shrinkToFit="1"/>
    </xf>
    <xf numFmtId="41" fontId="295" fillId="25" borderId="17" xfId="8333" applyNumberFormat="1" applyFont="1" applyFill="1" applyBorder="1" applyAlignment="1">
      <alignment vertical="center" shrinkToFit="1"/>
    </xf>
    <xf numFmtId="3" fontId="295" fillId="25" borderId="46" xfId="8333" applyNumberFormat="1" applyFont="1" applyFill="1" applyBorder="1" applyAlignment="1">
      <alignment horizontal="center" vertical="center" shrinkToFit="1"/>
    </xf>
    <xf numFmtId="191" fontId="150" fillId="0" borderId="0" xfId="8333" applyNumberFormat="1" applyFont="1" applyAlignment="1">
      <alignment vertical="center" shrinkToFit="1"/>
    </xf>
    <xf numFmtId="41" fontId="150" fillId="0" borderId="0" xfId="8333" applyNumberFormat="1" applyFont="1" applyAlignment="1">
      <alignment vertical="center" shrinkToFit="1"/>
    </xf>
    <xf numFmtId="0" fontId="99" fillId="0" borderId="100" xfId="1690" applyFont="1" applyBorder="1" applyAlignment="1">
      <alignment horizontal="center" vertical="center"/>
    </xf>
    <xf numFmtId="0" fontId="99" fillId="0" borderId="101" xfId="1690" applyFont="1" applyBorder="1" applyAlignment="1">
      <alignment horizontal="center" vertical="center"/>
    </xf>
    <xf numFmtId="0" fontId="99" fillId="0" borderId="13" xfId="1690" applyFont="1" applyBorder="1" applyAlignment="1">
      <alignment vertical="center"/>
    </xf>
    <xf numFmtId="0" fontId="99" fillId="0" borderId="161" xfId="1690" applyFont="1" applyBorder="1" applyAlignment="1">
      <alignment horizontal="center" vertical="center" wrapText="1"/>
    </xf>
    <xf numFmtId="0" fontId="114" fillId="7" borderId="3" xfId="0" applyFont="1" applyFill="1" applyBorder="1" applyAlignment="1">
      <alignment horizontal="center" vertical="center"/>
    </xf>
    <xf numFmtId="0" fontId="150" fillId="25" borderId="19" xfId="8333" applyNumberFormat="1" applyFont="1" applyFill="1" applyBorder="1" applyAlignment="1">
      <alignment horizontal="center" vertical="center" shrinkToFit="1"/>
    </xf>
    <xf numFmtId="0" fontId="114" fillId="7" borderId="3" xfId="0" applyFont="1" applyFill="1" applyBorder="1" applyAlignment="1">
      <alignment horizontal="center" vertical="center"/>
    </xf>
    <xf numFmtId="0" fontId="114" fillId="7" borderId="3" xfId="0" applyFont="1" applyFill="1" applyBorder="1" applyAlignment="1">
      <alignment horizontal="center" vertical="center"/>
    </xf>
    <xf numFmtId="0" fontId="114" fillId="7" borderId="3" xfId="0" applyFont="1" applyFill="1" applyBorder="1" applyAlignment="1">
      <alignment horizontal="center" vertical="center"/>
    </xf>
    <xf numFmtId="0" fontId="99" fillId="0" borderId="3" xfId="1690" applyFont="1" applyBorder="1" applyAlignment="1">
      <alignment horizontal="distributed" vertical="center" indent="2"/>
    </xf>
    <xf numFmtId="0" fontId="99" fillId="0" borderId="2" xfId="1690" applyFont="1" applyBorder="1" applyAlignment="1">
      <alignment horizontal="distributed" vertical="center" indent="2"/>
    </xf>
    <xf numFmtId="0" fontId="99" fillId="0" borderId="2" xfId="1690" applyFont="1" applyBorder="1" applyAlignment="1">
      <alignment horizontal="center" vertical="center"/>
    </xf>
    <xf numFmtId="0" fontId="99" fillId="0" borderId="98" xfId="1690" applyFont="1" applyBorder="1" applyAlignment="1">
      <alignment horizontal="center" vertical="center"/>
    </xf>
    <xf numFmtId="0" fontId="99" fillId="0" borderId="7" xfId="1690" applyFont="1" applyBorder="1" applyAlignment="1">
      <alignment horizontal="center" vertical="center"/>
    </xf>
    <xf numFmtId="0" fontId="99" fillId="0" borderId="88" xfId="1690" applyFont="1" applyBorder="1" applyAlignment="1">
      <alignment horizontal="center" vertical="center"/>
    </xf>
    <xf numFmtId="0" fontId="137" fillId="0" borderId="7" xfId="1690" applyFont="1" applyBorder="1" applyAlignment="1">
      <alignment horizontal="left" vertical="center" shrinkToFit="1"/>
    </xf>
    <xf numFmtId="0" fontId="137" fillId="0" borderId="13" xfId="1690" applyFont="1" applyBorder="1" applyAlignment="1">
      <alignment horizontal="left" vertical="center" shrinkToFit="1"/>
    </xf>
    <xf numFmtId="42" fontId="99" fillId="0" borderId="13" xfId="1654" applyFont="1" applyBorder="1" applyAlignment="1">
      <alignment horizontal="right" vertical="center"/>
    </xf>
    <xf numFmtId="0" fontId="137" fillId="0" borderId="100" xfId="1690" applyFont="1" applyBorder="1" applyAlignment="1">
      <alignment horizontal="left" vertical="center" shrinkToFit="1"/>
    </xf>
    <xf numFmtId="0" fontId="137" fillId="0" borderId="86" xfId="1690" applyFont="1" applyBorder="1" applyAlignment="1">
      <alignment horizontal="left" vertical="center" shrinkToFit="1"/>
    </xf>
    <xf numFmtId="42" fontId="99" fillId="0" borderId="11" xfId="1654" applyFont="1" applyBorder="1" applyAlignment="1">
      <alignment horizontal="right" vertical="center"/>
    </xf>
    <xf numFmtId="0" fontId="137" fillId="0" borderId="2" xfId="1690" applyFont="1" applyBorder="1" applyAlignment="1">
      <alignment horizontal="left" vertical="center" shrinkToFit="1"/>
    </xf>
    <xf numFmtId="0" fontId="137" fillId="0" borderId="11" xfId="1690" applyFont="1" applyBorder="1" applyAlignment="1">
      <alignment horizontal="left" vertical="center" shrinkToFit="1"/>
    </xf>
    <xf numFmtId="0" fontId="138" fillId="0" borderId="0" xfId="1690" applyFont="1" applyAlignment="1">
      <alignment horizontal="left" vertical="center"/>
    </xf>
    <xf numFmtId="41" fontId="98" fillId="0" borderId="0" xfId="1299" applyFont="1" applyBorder="1" applyAlignment="1">
      <alignment horizontal="left" vertical="center"/>
    </xf>
    <xf numFmtId="0" fontId="99" fillId="0" borderId="1" xfId="1690" applyFont="1" applyBorder="1" applyAlignment="1">
      <alignment horizontal="distributed" vertical="center" indent="2"/>
    </xf>
    <xf numFmtId="0" fontId="99" fillId="0" borderId="100" xfId="1690" applyFont="1" applyBorder="1" applyAlignment="1">
      <alignment horizontal="distributed" vertical="center" indent="2"/>
    </xf>
    <xf numFmtId="42" fontId="99" fillId="0" borderId="86" xfId="1654" applyFont="1" applyBorder="1" applyAlignment="1">
      <alignment horizontal="center" vertical="center"/>
    </xf>
    <xf numFmtId="0" fontId="99" fillId="0" borderId="161" xfId="1690" applyFont="1" applyBorder="1" applyAlignment="1">
      <alignment horizontal="distributed" vertical="center" indent="4"/>
    </xf>
    <xf numFmtId="0" fontId="99" fillId="0" borderId="152" xfId="1690" applyFont="1" applyBorder="1" applyAlignment="1">
      <alignment horizontal="distributed" vertical="center" indent="4"/>
    </xf>
    <xf numFmtId="0" fontId="99" fillId="0" borderId="7" xfId="1690" applyFont="1" applyBorder="1" applyAlignment="1">
      <alignment horizontal="distributed" vertical="center" indent="4"/>
    </xf>
    <xf numFmtId="0" fontId="97" fillId="0" borderId="85" xfId="1690" applyFont="1" applyBorder="1" applyAlignment="1">
      <alignment horizontal="center" vertical="center"/>
    </xf>
    <xf numFmtId="0" fontId="97" fillId="0" borderId="99" xfId="1690" applyFont="1" applyBorder="1" applyAlignment="1">
      <alignment horizontal="center" vertical="center"/>
    </xf>
    <xf numFmtId="0" fontId="97" fillId="0" borderId="2" xfId="1690" applyFont="1" applyBorder="1" applyAlignment="1">
      <alignment horizontal="center" vertical="center"/>
    </xf>
    <xf numFmtId="0" fontId="97" fillId="0" borderId="98" xfId="1690" applyFont="1" applyBorder="1" applyAlignment="1">
      <alignment horizontal="center" vertical="center"/>
    </xf>
    <xf numFmtId="0" fontId="99" fillId="0" borderId="21" xfId="1690" applyFont="1" applyBorder="1" applyAlignment="1">
      <alignment horizontal="distributed" vertical="center" indent="4"/>
    </xf>
    <xf numFmtId="0" fontId="99" fillId="0" borderId="3" xfId="1690" applyFont="1" applyBorder="1" applyAlignment="1">
      <alignment horizontal="distributed" vertical="center" indent="4"/>
    </xf>
    <xf numFmtId="0" fontId="99" fillId="0" borderId="2" xfId="1690" applyFont="1" applyBorder="1" applyAlignment="1">
      <alignment horizontal="distributed" vertical="center" indent="4"/>
    </xf>
    <xf numFmtId="0" fontId="99" fillId="0" borderId="85" xfId="1690" applyFont="1" applyBorder="1" applyAlignment="1">
      <alignment horizontal="center" vertical="center"/>
    </xf>
    <xf numFmtId="0" fontId="99" fillId="0" borderId="81" xfId="1690" applyFont="1" applyBorder="1" applyAlignment="1">
      <alignment horizontal="center" vertical="center"/>
    </xf>
    <xf numFmtId="0" fontId="97" fillId="0" borderId="106" xfId="0" applyFont="1" applyBorder="1" applyAlignment="1">
      <alignment horizontal="center" vertical="center"/>
    </xf>
    <xf numFmtId="0" fontId="97" fillId="0" borderId="25" xfId="0" applyFont="1" applyBorder="1" applyAlignment="1">
      <alignment horizontal="center" vertical="center"/>
    </xf>
    <xf numFmtId="0" fontId="97" fillId="0" borderId="104" xfId="1690" applyFont="1" applyBorder="1" applyAlignment="1">
      <alignment horizontal="center" vertical="center"/>
    </xf>
    <xf numFmtId="0" fontId="97" fillId="0" borderId="104" xfId="0" applyFont="1" applyBorder="1" applyAlignment="1">
      <alignment horizontal="center" vertical="center"/>
    </xf>
    <xf numFmtId="0" fontId="97" fillId="0" borderId="105" xfId="0" applyFont="1" applyBorder="1" applyAlignment="1">
      <alignment horizontal="center" vertical="center"/>
    </xf>
    <xf numFmtId="0" fontId="97" fillId="0" borderId="27" xfId="0" applyFont="1" applyBorder="1" applyAlignment="1">
      <alignment horizontal="center" vertical="center"/>
    </xf>
    <xf numFmtId="0" fontId="97" fillId="0" borderId="4" xfId="0" applyFont="1" applyBorder="1" applyAlignment="1">
      <alignment horizontal="center" vertical="center"/>
    </xf>
    <xf numFmtId="0" fontId="99" fillId="0" borderId="99" xfId="1690" applyFont="1" applyBorder="1" applyAlignment="1">
      <alignment horizontal="center" vertical="center"/>
    </xf>
    <xf numFmtId="0" fontId="100" fillId="0" borderId="83" xfId="1690" applyFont="1" applyBorder="1" applyAlignment="1">
      <alignment horizontal="center" vertical="center"/>
    </xf>
    <xf numFmtId="0" fontId="100" fillId="0" borderId="0" xfId="1690" applyFont="1" applyAlignment="1">
      <alignment horizontal="center" vertical="center"/>
    </xf>
    <xf numFmtId="0" fontId="100" fillId="0" borderId="84" xfId="1690" applyFont="1" applyBorder="1" applyAlignment="1">
      <alignment horizontal="center" vertical="center"/>
    </xf>
    <xf numFmtId="0" fontId="99" fillId="0" borderId="102" xfId="1690" applyFont="1" applyBorder="1" applyAlignment="1">
      <alignment horizontal="center" vertical="center"/>
    </xf>
    <xf numFmtId="0" fontId="99" fillId="0" borderId="80" xfId="1690" applyFont="1" applyBorder="1" applyAlignment="1">
      <alignment horizontal="center" vertical="center"/>
    </xf>
    <xf numFmtId="0" fontId="97" fillId="0" borderId="107" xfId="1690" applyFont="1" applyBorder="1" applyAlignment="1">
      <alignment horizontal="center" vertical="center"/>
    </xf>
    <xf numFmtId="0" fontId="97" fillId="0" borderId="108" xfId="0" applyFont="1" applyBorder="1" applyAlignment="1">
      <alignment horizontal="center" vertical="center"/>
    </xf>
    <xf numFmtId="0" fontId="97" fillId="0" borderId="103" xfId="1690" applyFont="1" applyBorder="1" applyAlignment="1">
      <alignment horizontal="center" vertical="center"/>
    </xf>
    <xf numFmtId="0" fontId="97" fillId="0" borderId="6" xfId="0" applyFont="1" applyBorder="1" applyAlignment="1">
      <alignment horizontal="center" vertical="center"/>
    </xf>
    <xf numFmtId="0" fontId="97" fillId="0" borderId="106" xfId="1690" applyFont="1" applyBorder="1" applyAlignment="1">
      <alignment horizontal="center" vertical="center"/>
    </xf>
    <xf numFmtId="0" fontId="115" fillId="0" borderId="0" xfId="1690" applyFont="1" applyAlignment="1">
      <alignment horizontal="center" vertical="center"/>
    </xf>
    <xf numFmtId="0" fontId="108" fillId="0" borderId="27" xfId="1690" applyFont="1" applyBorder="1" applyAlignment="1">
      <alignment horizontal="left" vertical="center"/>
    </xf>
    <xf numFmtId="0" fontId="114" fillId="0" borderId="109" xfId="1690" applyFont="1" applyBorder="1" applyAlignment="1">
      <alignment horizontal="left" wrapText="1"/>
    </xf>
    <xf numFmtId="0" fontId="114" fillId="0" borderId="110" xfId="1690" applyFont="1" applyBorder="1" applyAlignment="1">
      <alignment horizontal="left"/>
    </xf>
    <xf numFmtId="0" fontId="114" fillId="7" borderId="47" xfId="1690" applyFont="1" applyFill="1" applyBorder="1" applyAlignment="1">
      <alignment horizontal="center" vertical="center" wrapText="1"/>
    </xf>
    <xf numFmtId="0" fontId="114" fillId="7" borderId="8" xfId="1690" applyFont="1" applyFill="1" applyBorder="1" applyAlignment="1">
      <alignment horizontal="center" vertical="center"/>
    </xf>
    <xf numFmtId="0" fontId="114" fillId="7" borderId="40" xfId="1690" applyFont="1" applyFill="1" applyBorder="1" applyAlignment="1">
      <alignment horizontal="center" vertical="center"/>
    </xf>
    <xf numFmtId="0" fontId="114" fillId="7" borderId="43" xfId="1690" applyFont="1" applyFill="1" applyBorder="1" applyAlignment="1">
      <alignment horizontal="center" vertical="center" wrapText="1"/>
    </xf>
    <xf numFmtId="0" fontId="114" fillId="7" borderId="16" xfId="1690" applyFont="1" applyFill="1" applyBorder="1" applyAlignment="1">
      <alignment horizontal="center" vertical="center"/>
    </xf>
    <xf numFmtId="0" fontId="114" fillId="7" borderId="37" xfId="1690" applyFont="1" applyFill="1" applyBorder="1" applyAlignment="1">
      <alignment horizontal="center" vertical="center"/>
    </xf>
    <xf numFmtId="0" fontId="114" fillId="7" borderId="76" xfId="1690" applyFont="1" applyFill="1" applyBorder="1" applyAlignment="1">
      <alignment horizontal="center" vertical="center" wrapText="1"/>
    </xf>
    <xf numFmtId="0" fontId="114" fillId="7" borderId="74" xfId="1690" applyFont="1" applyFill="1" applyBorder="1" applyAlignment="1">
      <alignment horizontal="center" vertical="center"/>
    </xf>
    <xf numFmtId="0" fontId="114" fillId="7" borderId="5" xfId="1690" applyFont="1" applyFill="1" applyBorder="1" applyAlignment="1">
      <alignment horizontal="center" vertical="center"/>
    </xf>
    <xf numFmtId="0" fontId="114" fillId="7" borderId="45" xfId="1690" applyFont="1" applyFill="1" applyBorder="1" applyAlignment="1">
      <alignment horizontal="center" vertical="center"/>
    </xf>
    <xf numFmtId="0" fontId="114" fillId="7" borderId="54" xfId="1690" applyFont="1" applyFill="1" applyBorder="1" applyAlignment="1">
      <alignment horizontal="center" vertical="center"/>
    </xf>
    <xf numFmtId="0" fontId="114" fillId="7" borderId="92" xfId="1690" applyFont="1" applyFill="1" applyBorder="1" applyAlignment="1">
      <alignment horizontal="center" vertical="center"/>
    </xf>
    <xf numFmtId="0" fontId="114" fillId="0" borderId="2" xfId="0" applyFont="1" applyBorder="1" applyAlignment="1">
      <alignment horizontal="distributed" vertical="center" indent="2"/>
    </xf>
    <xf numFmtId="0" fontId="114" fillId="0" borderId="11" xfId="0" applyFont="1" applyBorder="1" applyAlignment="1">
      <alignment horizontal="distributed" vertical="center" indent="2"/>
    </xf>
    <xf numFmtId="0" fontId="114" fillId="0" borderId="91" xfId="0" applyFont="1" applyBorder="1" applyAlignment="1">
      <alignment horizontal="distributed" vertical="center" indent="2"/>
    </xf>
    <xf numFmtId="0" fontId="114" fillId="7" borderId="54" xfId="1690" applyFont="1" applyFill="1" applyBorder="1" applyAlignment="1">
      <alignment horizontal="distributed" vertical="center" indent="2"/>
    </xf>
    <xf numFmtId="0" fontId="114" fillId="7" borderId="92" xfId="1690" applyFont="1" applyFill="1" applyBorder="1" applyAlignment="1">
      <alignment horizontal="distributed" vertical="center" indent="2"/>
    </xf>
    <xf numFmtId="0" fontId="114" fillId="7" borderId="44" xfId="1690" applyFont="1" applyFill="1" applyBorder="1" applyAlignment="1">
      <alignment horizontal="distributed" vertical="center" indent="2"/>
    </xf>
    <xf numFmtId="0" fontId="114" fillId="7" borderId="63" xfId="1690" applyFont="1" applyFill="1" applyBorder="1" applyAlignment="1">
      <alignment horizontal="distributed" vertical="center" indent="2"/>
    </xf>
    <xf numFmtId="0" fontId="114" fillId="0" borderId="16" xfId="1690" applyFont="1" applyBorder="1" applyAlignment="1">
      <alignment horizontal="distributed" vertical="center" indent="2"/>
    </xf>
    <xf numFmtId="0" fontId="114" fillId="0" borderId="19" xfId="1690" applyFont="1" applyBorder="1" applyAlignment="1">
      <alignment horizontal="distributed" vertical="center" indent="2"/>
    </xf>
    <xf numFmtId="0" fontId="114" fillId="0" borderId="50" xfId="1690" applyFont="1" applyBorder="1" applyAlignment="1">
      <alignment horizontal="distributed" vertical="center" indent="2"/>
    </xf>
    <xf numFmtId="0" fontId="114" fillId="0" borderId="68" xfId="1690" applyFont="1" applyBorder="1" applyAlignment="1">
      <alignment horizontal="distributed" vertical="center" indent="2"/>
    </xf>
    <xf numFmtId="0" fontId="114" fillId="0" borderId="54" xfId="1690" applyFont="1" applyBorder="1" applyAlignment="1">
      <alignment horizontal="distributed" vertical="center" indent="2"/>
    </xf>
    <xf numFmtId="0" fontId="114" fillId="0" borderId="92" xfId="1690" applyFont="1" applyBorder="1" applyAlignment="1">
      <alignment horizontal="distributed" vertical="center" indent="2"/>
    </xf>
    <xf numFmtId="0" fontId="114" fillId="0" borderId="44" xfId="1690" applyFont="1" applyBorder="1" applyAlignment="1">
      <alignment horizontal="distributed" vertical="center" indent="2"/>
    </xf>
    <xf numFmtId="0" fontId="114" fillId="0" borderId="63" xfId="1690" applyFont="1" applyBorder="1" applyAlignment="1">
      <alignment horizontal="distributed" vertical="center" indent="2"/>
    </xf>
    <xf numFmtId="0" fontId="114" fillId="7" borderId="44" xfId="1690" applyFont="1" applyFill="1" applyBorder="1" applyAlignment="1">
      <alignment horizontal="distributed" vertical="center" wrapText="1" indent="2"/>
    </xf>
    <xf numFmtId="0" fontId="150" fillId="25" borderId="16" xfId="8333" applyNumberFormat="1" applyFont="1" applyFill="1" applyBorder="1" applyAlignment="1">
      <alignment horizontal="center" vertical="center" shrinkToFit="1"/>
    </xf>
    <xf numFmtId="0" fontId="150" fillId="25" borderId="19" xfId="8333" applyNumberFormat="1" applyFont="1" applyFill="1" applyBorder="1" applyAlignment="1">
      <alignment horizontal="center" vertical="center" shrinkToFit="1"/>
    </xf>
    <xf numFmtId="0" fontId="293" fillId="0" borderId="0" xfId="8333" applyNumberFormat="1" applyFont="1" applyAlignment="1">
      <alignment horizontal="center" vertical="center" shrinkToFit="1"/>
    </xf>
    <xf numFmtId="186" fontId="294" fillId="0" borderId="0" xfId="8333" applyNumberFormat="1" applyFont="1" applyBorder="1" applyAlignment="1">
      <alignment horizontal="left" vertical="center" shrinkToFit="1"/>
    </xf>
    <xf numFmtId="0" fontId="295" fillId="25" borderId="43" xfId="8333" applyNumberFormat="1" applyFont="1" applyFill="1" applyBorder="1" applyAlignment="1">
      <alignment horizontal="center" vertical="center" shrinkToFit="1"/>
    </xf>
    <xf numFmtId="0" fontId="295" fillId="25" borderId="16" xfId="8333" applyNumberFormat="1" applyFont="1" applyFill="1" applyBorder="1" applyAlignment="1">
      <alignment horizontal="center" vertical="center" shrinkToFit="1"/>
    </xf>
    <xf numFmtId="0" fontId="295" fillId="25" borderId="93" xfId="8333" applyNumberFormat="1" applyFont="1" applyFill="1" applyBorder="1" applyAlignment="1">
      <alignment horizontal="center" vertical="center" shrinkToFit="1"/>
    </xf>
    <xf numFmtId="0" fontId="295" fillId="25" borderId="19" xfId="8333" applyNumberFormat="1" applyFont="1" applyFill="1" applyBorder="1" applyAlignment="1">
      <alignment horizontal="center" vertical="center" shrinkToFit="1"/>
    </xf>
    <xf numFmtId="186" fontId="295" fillId="25" borderId="93" xfId="8333" applyNumberFormat="1" applyFont="1" applyFill="1" applyBorder="1" applyAlignment="1">
      <alignment horizontal="center" vertical="center" shrinkToFit="1"/>
    </xf>
    <xf numFmtId="186" fontId="295" fillId="25" borderId="19" xfId="8333" applyNumberFormat="1" applyFont="1" applyFill="1" applyBorder="1" applyAlignment="1">
      <alignment horizontal="center" vertical="center" shrinkToFit="1"/>
    </xf>
    <xf numFmtId="0" fontId="295" fillId="25" borderId="72" xfId="8333" applyNumberFormat="1" applyFont="1" applyFill="1" applyBorder="1" applyAlignment="1">
      <alignment horizontal="center" vertical="center" shrinkToFit="1"/>
    </xf>
    <xf numFmtId="0" fontId="295" fillId="25" borderId="49" xfId="8333" applyNumberFormat="1" applyFont="1" applyFill="1" applyBorder="1" applyAlignment="1">
      <alignment horizontal="center" vertical="center" shrinkToFit="1"/>
    </xf>
    <xf numFmtId="0" fontId="114" fillId="0" borderId="3" xfId="0" applyFont="1" applyBorder="1" applyAlignment="1">
      <alignment horizontal="center" vertical="center"/>
    </xf>
    <xf numFmtId="0" fontId="115" fillId="0" borderId="0" xfId="0" applyFont="1" applyAlignment="1">
      <alignment horizontal="center" vertical="center"/>
    </xf>
    <xf numFmtId="0" fontId="114" fillId="0" borderId="26" xfId="0" applyFont="1" applyBorder="1" applyAlignment="1">
      <alignment horizontal="center" vertical="center"/>
    </xf>
    <xf numFmtId="0" fontId="114" fillId="0" borderId="25" xfId="0" applyFont="1" applyBorder="1" applyAlignment="1">
      <alignment horizontal="center" vertical="center"/>
    </xf>
    <xf numFmtId="0" fontId="114" fillId="0" borderId="3" xfId="0" applyFont="1" applyBorder="1" applyAlignment="1">
      <alignment horizontal="center" vertical="center" shrinkToFit="1"/>
    </xf>
    <xf numFmtId="0" fontId="114" fillId="7" borderId="3" xfId="0" applyFont="1" applyFill="1" applyBorder="1" applyAlignment="1">
      <alignment horizontal="center" vertical="center"/>
    </xf>
    <xf numFmtId="41" fontId="114" fillId="7" borderId="3" xfId="1298" applyFont="1" applyFill="1" applyBorder="1" applyAlignment="1">
      <alignment horizontal="center" vertical="center"/>
    </xf>
    <xf numFmtId="0" fontId="115" fillId="7" borderId="0" xfId="0" applyFont="1" applyFill="1" applyAlignment="1">
      <alignment horizontal="center" vertical="center"/>
    </xf>
    <xf numFmtId="0" fontId="114" fillId="7" borderId="26" xfId="0" applyFont="1" applyFill="1" applyBorder="1" applyAlignment="1">
      <alignment horizontal="center" vertical="center"/>
    </xf>
    <xf numFmtId="0" fontId="114" fillId="7" borderId="25" xfId="0" applyFont="1" applyFill="1" applyBorder="1" applyAlignment="1">
      <alignment horizontal="center" vertical="center"/>
    </xf>
    <xf numFmtId="0" fontId="114" fillId="7" borderId="3" xfId="0" applyFont="1" applyFill="1" applyBorder="1" applyAlignment="1">
      <alignment horizontal="center" vertical="center" shrinkToFit="1"/>
    </xf>
    <xf numFmtId="0" fontId="107" fillId="7" borderId="3" xfId="0" applyFont="1" applyFill="1" applyBorder="1" applyAlignment="1">
      <alignment horizontal="center" vertical="center" wrapText="1"/>
    </xf>
    <xf numFmtId="0" fontId="107" fillId="7" borderId="3" xfId="0" applyFont="1" applyFill="1" applyBorder="1" applyAlignment="1">
      <alignment horizontal="center" vertical="center"/>
    </xf>
    <xf numFmtId="0" fontId="107" fillId="7" borderId="26" xfId="0" applyFont="1" applyFill="1" applyBorder="1" applyAlignment="1">
      <alignment horizontal="center" vertical="center" wrapText="1"/>
    </xf>
    <xf numFmtId="0" fontId="107" fillId="7" borderId="25" xfId="0" applyFont="1" applyFill="1" applyBorder="1" applyAlignment="1">
      <alignment horizontal="center" vertical="center" wrapText="1"/>
    </xf>
    <xf numFmtId="0" fontId="102" fillId="7" borderId="30" xfId="0" applyFont="1" applyFill="1" applyBorder="1" applyAlignment="1">
      <alignment horizontal="left" vertical="center" shrinkToFit="1"/>
    </xf>
    <xf numFmtId="0" fontId="102" fillId="7" borderId="38" xfId="0" applyFont="1" applyFill="1" applyBorder="1" applyAlignment="1">
      <alignment horizontal="left" vertical="center" shrinkToFit="1"/>
    </xf>
    <xf numFmtId="49" fontId="130" fillId="7" borderId="0" xfId="0" applyNumberFormat="1" applyFont="1" applyFill="1" applyAlignment="1">
      <alignment horizontal="center" vertical="center"/>
    </xf>
    <xf numFmtId="0" fontId="117" fillId="7" borderId="28" xfId="0" applyFont="1" applyFill="1" applyBorder="1" applyAlignment="1">
      <alignment horizontal="center" shrinkToFit="1"/>
    </xf>
    <xf numFmtId="0" fontId="117" fillId="7" borderId="35" xfId="0" applyFont="1" applyFill="1" applyBorder="1" applyAlignment="1">
      <alignment horizontal="center" shrinkToFit="1"/>
    </xf>
    <xf numFmtId="0" fontId="117" fillId="7" borderId="71" xfId="0" applyFont="1" applyFill="1" applyBorder="1" applyAlignment="1">
      <alignment horizontal="center" vertical="center"/>
    </xf>
    <xf numFmtId="0" fontId="117" fillId="7" borderId="73" xfId="0" applyFont="1" applyFill="1" applyBorder="1" applyAlignment="1">
      <alignment horizontal="center" vertical="center"/>
    </xf>
    <xf numFmtId="4" fontId="117" fillId="7" borderId="34" xfId="0" applyNumberFormat="1" applyFont="1" applyFill="1" applyBorder="1" applyAlignment="1">
      <alignment horizontal="center"/>
    </xf>
    <xf numFmtId="4" fontId="117" fillId="7" borderId="35" xfId="0" applyNumberFormat="1" applyFont="1" applyFill="1" applyBorder="1" applyAlignment="1">
      <alignment horizontal="center"/>
    </xf>
    <xf numFmtId="0" fontId="115" fillId="0" borderId="0" xfId="1684" applyFont="1" applyAlignment="1">
      <alignment horizontal="center"/>
    </xf>
    <xf numFmtId="0" fontId="117" fillId="0" borderId="61" xfId="1684" applyFont="1" applyBorder="1" applyAlignment="1">
      <alignment horizontal="left" vertical="center"/>
    </xf>
    <xf numFmtId="0" fontId="117" fillId="0" borderId="42" xfId="1684" applyFont="1" applyBorder="1" applyAlignment="1">
      <alignment horizontal="left" vertical="center"/>
    </xf>
    <xf numFmtId="0" fontId="108" fillId="0" borderId="25" xfId="0" applyFont="1" applyBorder="1">
      <alignment vertical="center"/>
    </xf>
    <xf numFmtId="0" fontId="114" fillId="0" borderId="71" xfId="0" applyFont="1" applyBorder="1" applyAlignment="1">
      <alignment horizontal="center" vertical="center"/>
    </xf>
    <xf numFmtId="0" fontId="108" fillId="0" borderId="58" xfId="0" applyFont="1" applyBorder="1">
      <alignment vertical="center"/>
    </xf>
    <xf numFmtId="0" fontId="108" fillId="0" borderId="73" xfId="0" applyFont="1" applyBorder="1">
      <alignment vertical="center"/>
    </xf>
    <xf numFmtId="0" fontId="114" fillId="0" borderId="34" xfId="0" applyFont="1" applyBorder="1" applyAlignment="1">
      <alignment horizontal="center" vertical="center" shrinkToFit="1"/>
    </xf>
    <xf numFmtId="0" fontId="108" fillId="0" borderId="28" xfId="0" applyFont="1" applyBorder="1">
      <alignment vertical="center"/>
    </xf>
    <xf numFmtId="0" fontId="108" fillId="0" borderId="35" xfId="0" applyFont="1" applyBorder="1">
      <alignment vertical="center"/>
    </xf>
    <xf numFmtId="0" fontId="108" fillId="0" borderId="6" xfId="0" applyFont="1" applyBorder="1">
      <alignment vertical="center"/>
    </xf>
    <xf numFmtId="0" fontId="108" fillId="0" borderId="27" xfId="0" applyFont="1" applyBorder="1">
      <alignment vertical="center"/>
    </xf>
    <xf numFmtId="0" fontId="108" fillId="0" borderId="4" xfId="0" applyFont="1" applyBorder="1">
      <alignment vertical="center"/>
    </xf>
    <xf numFmtId="0" fontId="107" fillId="0" borderId="30" xfId="0" applyFont="1" applyBorder="1" applyAlignment="1">
      <alignment vertical="center" shrinkToFit="1"/>
    </xf>
    <xf numFmtId="0" fontId="107" fillId="0" borderId="38" xfId="0" applyFont="1" applyBorder="1" applyAlignment="1">
      <alignment vertical="center" shrinkToFit="1"/>
    </xf>
    <xf numFmtId="0" fontId="114" fillId="0" borderId="0" xfId="0" applyFont="1" applyAlignment="1">
      <alignment horizontal="center"/>
    </xf>
    <xf numFmtId="0" fontId="114" fillId="0" borderId="36" xfId="0" applyFont="1" applyBorder="1" applyAlignment="1">
      <alignment horizontal="center"/>
    </xf>
    <xf numFmtId="0" fontId="115" fillId="0" borderId="0" xfId="1685" applyFont="1" applyAlignment="1">
      <alignment horizontal="center" vertical="center"/>
    </xf>
    <xf numFmtId="3" fontId="101" fillId="0" borderId="114" xfId="1685" applyNumberFormat="1" applyFont="1" applyBorder="1" applyAlignment="1">
      <alignment horizontal="center" vertical="center"/>
    </xf>
    <xf numFmtId="3" fontId="101" fillId="0" borderId="93" xfId="1685" applyNumberFormat="1" applyFont="1" applyBorder="1" applyAlignment="1">
      <alignment horizontal="center" vertical="center"/>
    </xf>
    <xf numFmtId="4" fontId="101" fillId="0" borderId="93" xfId="1685" applyNumberFormat="1" applyFont="1" applyFill="1" applyBorder="1" applyAlignment="1">
      <alignment horizontal="center" vertical="center"/>
    </xf>
    <xf numFmtId="4" fontId="101" fillId="0" borderId="35" xfId="1685" applyNumberFormat="1" applyFont="1" applyBorder="1" applyAlignment="1">
      <alignment horizontal="center" vertical="center"/>
    </xf>
    <xf numFmtId="4" fontId="101" fillId="0" borderId="4" xfId="1685" applyNumberFormat="1" applyFont="1" applyBorder="1" applyAlignment="1">
      <alignment horizontal="center" vertical="center"/>
    </xf>
    <xf numFmtId="4" fontId="101" fillId="0" borderId="93" xfId="1685" applyNumberFormat="1" applyFont="1" applyBorder="1" applyAlignment="1">
      <alignment horizontal="center" vertical="center"/>
    </xf>
    <xf numFmtId="4" fontId="101" fillId="0" borderId="17" xfId="1685" applyNumberFormat="1" applyFont="1" applyBorder="1" applyAlignment="1">
      <alignment horizontal="center" vertical="center"/>
    </xf>
    <xf numFmtId="0" fontId="101" fillId="0" borderId="76" xfId="1685" applyFont="1" applyBorder="1" applyAlignment="1">
      <alignment horizontal="center" vertical="center"/>
    </xf>
    <xf numFmtId="0" fontId="101" fillId="0" borderId="45" xfId="1685" applyFont="1" applyBorder="1" applyAlignment="1">
      <alignment horizontal="center" vertical="center"/>
    </xf>
    <xf numFmtId="0" fontId="101" fillId="0" borderId="93" xfId="1685" applyFont="1" applyBorder="1" applyAlignment="1">
      <alignment horizontal="center" vertical="center"/>
    </xf>
    <xf numFmtId="0" fontId="101" fillId="0" borderId="17" xfId="1685" applyFont="1" applyBorder="1" applyAlignment="1">
      <alignment horizontal="center" vertical="center"/>
    </xf>
    <xf numFmtId="3" fontId="101" fillId="0" borderId="72" xfId="1685" applyNumberFormat="1" applyFont="1" applyBorder="1" applyAlignment="1">
      <alignment horizontal="center" vertical="center"/>
    </xf>
    <xf numFmtId="3" fontId="101" fillId="0" borderId="46" xfId="1685" applyNumberFormat="1" applyFont="1" applyBorder="1" applyAlignment="1">
      <alignment horizontal="center" vertical="center"/>
    </xf>
    <xf numFmtId="191" fontId="101" fillId="0" borderId="115" xfId="1685" applyNumberFormat="1" applyFont="1" applyBorder="1" applyAlignment="1">
      <alignment horizontal="center" vertical="center"/>
    </xf>
    <xf numFmtId="191" fontId="101" fillId="0" borderId="114" xfId="1685" applyNumberFormat="1" applyFont="1" applyBorder="1" applyAlignment="1">
      <alignment horizontal="center" vertical="center"/>
    </xf>
    <xf numFmtId="0" fontId="124" fillId="7" borderId="0" xfId="1686" applyFont="1" applyFill="1" applyAlignment="1">
      <alignment horizontal="center"/>
    </xf>
    <xf numFmtId="0" fontId="115" fillId="7" borderId="0" xfId="1686" applyFont="1" applyFill="1" applyAlignment="1">
      <alignment horizontal="center" vertical="center"/>
    </xf>
    <xf numFmtId="0" fontId="109" fillId="0" borderId="0" xfId="0" applyFont="1" applyAlignment="1">
      <alignment horizontal="center" vertical="center"/>
    </xf>
    <xf numFmtId="0" fontId="109" fillId="0" borderId="27" xfId="0" applyFont="1" applyBorder="1" applyAlignment="1">
      <alignment horizontal="center" vertical="center"/>
    </xf>
    <xf numFmtId="0" fontId="134" fillId="0" borderId="0" xfId="1682" applyFont="1" applyAlignment="1">
      <alignment horizontal="center" vertical="center"/>
    </xf>
    <xf numFmtId="0" fontId="281" fillId="0" borderId="0" xfId="5764" applyFont="1" applyAlignment="1">
      <alignment horizontal="center" vertical="center"/>
    </xf>
    <xf numFmtId="0" fontId="284" fillId="0" borderId="141" xfId="5764" applyFont="1" applyBorder="1" applyAlignment="1">
      <alignment horizontal="center" vertical="center"/>
    </xf>
    <xf numFmtId="0" fontId="284" fillId="0" borderId="28" xfId="5764" applyFont="1" applyBorder="1" applyAlignment="1">
      <alignment horizontal="center" vertical="center"/>
    </xf>
    <xf numFmtId="0" fontId="284" fillId="0" borderId="116" xfId="5764" applyFont="1" applyBorder="1" applyAlignment="1">
      <alignment horizontal="center" vertical="center"/>
    </xf>
    <xf numFmtId="0" fontId="284" fillId="0" borderId="87" xfId="5764" applyFont="1" applyBorder="1" applyAlignment="1">
      <alignment horizontal="center" vertical="center"/>
    </xf>
    <xf numFmtId="0" fontId="284" fillId="0" borderId="13" xfId="5764" applyFont="1" applyBorder="1" applyAlignment="1">
      <alignment horizontal="center" vertical="center"/>
    </xf>
    <xf numFmtId="0" fontId="284" fillId="0" borderId="88" xfId="5764" applyFont="1" applyBorder="1" applyAlignment="1">
      <alignment horizontal="center" vertical="center"/>
    </xf>
    <xf numFmtId="0" fontId="284" fillId="58" borderId="151" xfId="5764" applyFont="1" applyFill="1" applyBorder="1" applyAlignment="1">
      <alignment horizontal="center" vertical="center"/>
    </xf>
    <xf numFmtId="0" fontId="284" fillId="58" borderId="41" xfId="5764" applyFont="1" applyFill="1" applyBorder="1" applyAlignment="1">
      <alignment horizontal="center" vertical="center"/>
    </xf>
    <xf numFmtId="0" fontId="284" fillId="0" borderId="0" xfId="5764" applyFont="1" applyAlignment="1">
      <alignment horizontal="center" vertical="center"/>
    </xf>
    <xf numFmtId="0" fontId="97" fillId="8" borderId="2" xfId="0" applyFont="1" applyFill="1" applyBorder="1" applyAlignment="1">
      <alignment horizontal="center" vertical="center"/>
    </xf>
    <xf numFmtId="0" fontId="97" fillId="8" borderId="11" xfId="0" applyFont="1" applyFill="1" applyBorder="1" applyAlignment="1">
      <alignment horizontal="center" vertical="center"/>
    </xf>
    <xf numFmtId="0" fontId="97" fillId="8" borderId="48" xfId="0" applyFont="1" applyFill="1" applyBorder="1" applyAlignment="1">
      <alignment horizontal="center" vertical="center"/>
    </xf>
    <xf numFmtId="0" fontId="139" fillId="8" borderId="2" xfId="0" applyFont="1" applyFill="1" applyBorder="1" applyAlignment="1">
      <alignment horizontal="center" vertical="center"/>
    </xf>
    <xf numFmtId="0" fontId="139" fillId="8" borderId="11" xfId="0" applyFont="1" applyFill="1" applyBorder="1" applyAlignment="1">
      <alignment horizontal="center" vertical="center"/>
    </xf>
    <xf numFmtId="0" fontId="139" fillId="8" borderId="48" xfId="0" applyFont="1" applyFill="1" applyBorder="1" applyAlignment="1">
      <alignment horizontal="center" vertical="center"/>
    </xf>
    <xf numFmtId="0" fontId="108" fillId="8" borderId="2" xfId="0" applyFont="1" applyFill="1" applyBorder="1" applyAlignment="1">
      <alignment horizontal="center" vertical="center"/>
    </xf>
    <xf numFmtId="0" fontId="108" fillId="8" borderId="11" xfId="0" applyFont="1" applyFill="1" applyBorder="1" applyAlignment="1">
      <alignment horizontal="center" vertical="center"/>
    </xf>
    <xf numFmtId="0" fontId="108" fillId="8" borderId="48" xfId="0" applyFont="1" applyFill="1" applyBorder="1" applyAlignment="1">
      <alignment horizontal="center" vertical="center"/>
    </xf>
    <xf numFmtId="0" fontId="0" fillId="0" borderId="3" xfId="0" applyBorder="1" applyAlignment="1">
      <alignment horizontal="center" vertical="center"/>
    </xf>
    <xf numFmtId="0" fontId="0" fillId="0" borderId="34" xfId="0" applyBorder="1" applyAlignment="1">
      <alignment horizontal="center" vertical="center"/>
    </xf>
    <xf numFmtId="0" fontId="0" fillId="0" borderId="35" xfId="0" applyBorder="1" applyAlignment="1">
      <alignment horizontal="center" vertical="center"/>
    </xf>
    <xf numFmtId="0" fontId="0" fillId="0" borderId="6" xfId="0" applyBorder="1" applyAlignment="1">
      <alignment horizontal="center" vertical="center"/>
    </xf>
    <xf numFmtId="0" fontId="0" fillId="0" borderId="4" xfId="0" applyBorder="1" applyAlignment="1">
      <alignment horizontal="center" vertical="center"/>
    </xf>
  </cellXfs>
  <cellStyles count="16249">
    <cellStyle name="_x0002__x0002__x0007__x0010__x0001__x0001__x0007_" xfId="8335"/>
    <cellStyle name=" " xfId="8336"/>
    <cellStyle name="' '" xfId="8337"/>
    <cellStyle name="            386grabber=vga.3gr  " xfId="1749"/>
    <cellStyle name="          _x000d__x000a_386grabber=vga.3gr_x000d__x000a_" xfId="3838"/>
    <cellStyle name="' ' 2" xfId="8338"/>
    <cellStyle name=" bolted_'98지하철1,2호선 구조물균열누수보수공사" xfId="8339"/>
    <cellStyle name="&quot;" xfId="1"/>
    <cellStyle name="&quot; 2" xfId="3839"/>
    <cellStyle name="&quot; 2 2" xfId="6294"/>
    <cellStyle name="&quot; 2 2 2" xfId="8340"/>
    <cellStyle name="&quot; 2 3" xfId="8341"/>
    <cellStyle name="&quot; 3" xfId="1750"/>
    <cellStyle name="&quot; 3 2" xfId="8342"/>
    <cellStyle name="&quot; 4" xfId="8343"/>
    <cellStyle name="&quot;_2012년 1월 물가조사" xfId="8344"/>
    <cellStyle name="#" xfId="2"/>
    <cellStyle name="# 2" xfId="3840"/>
    <cellStyle name="# 2 2" xfId="6295"/>
    <cellStyle name="# 2 2 2" xfId="8345"/>
    <cellStyle name="# 2 2 3" xfId="8346"/>
    <cellStyle name="# 2 3" xfId="8347"/>
    <cellStyle name="# 2 4" xfId="8348"/>
    <cellStyle name="# 3" xfId="1751"/>
    <cellStyle name="# 3 2" xfId="8349"/>
    <cellStyle name="# 3 3" xfId="8350"/>
    <cellStyle name="# 4" xfId="8351"/>
    <cellStyle name="# 5" xfId="8352"/>
    <cellStyle name="#,##0" xfId="3"/>
    <cellStyle name="#,##0 2" xfId="1753"/>
    <cellStyle name="#,##0 2 2" xfId="3842"/>
    <cellStyle name="#,##0 2 2 2" xfId="6297"/>
    <cellStyle name="#,##0 2 2 2 2" xfId="8353"/>
    <cellStyle name="#,##0 2 2 3" xfId="8354"/>
    <cellStyle name="#,##0 2 3" xfId="8355"/>
    <cellStyle name="#,##0 3" xfId="3841"/>
    <cellStyle name="#,##0 3 2" xfId="6296"/>
    <cellStyle name="#,##0 3 2 2" xfId="8356"/>
    <cellStyle name="#,##0 3 3" xfId="8357"/>
    <cellStyle name="#,##0 4" xfId="1752"/>
    <cellStyle name="#,##0 4 2" xfId="8358"/>
    <cellStyle name="#,##0 5" xfId="8359"/>
    <cellStyle name="#,##0.0" xfId="4"/>
    <cellStyle name="#,##0.0 2" xfId="3843"/>
    <cellStyle name="#,##0.0 2 2" xfId="6298"/>
    <cellStyle name="#,##0.0 3" xfId="1754"/>
    <cellStyle name="#,##0.00" xfId="5"/>
    <cellStyle name="#,##0.00 2" xfId="3844"/>
    <cellStyle name="#,##0.00 2 2" xfId="6299"/>
    <cellStyle name="#,##0.00 3" xfId="1755"/>
    <cellStyle name="#,##0.000" xfId="6"/>
    <cellStyle name="#,##0.000 2" xfId="3845"/>
    <cellStyle name="#,##0.000 2 2" xfId="6300"/>
    <cellStyle name="#,##0.000 3" xfId="1756"/>
    <cellStyle name="#,##0_교통안전표지신설및교체공사" xfId="1757"/>
    <cellStyle name="#_cost9702 (2)_계통도 (2)_계통도 " xfId="8360"/>
    <cellStyle name="#_cost9702 (2)_공사비예산서 (2)_계통도 " xfId="8361"/>
    <cellStyle name="#_cost9702 (2)_공사비예산서_계통도 " xfId="8362"/>
    <cellStyle name="#_cost9702 (2)_예정공정표 (2)_계통도 " xfId="8363"/>
    <cellStyle name="#_cost9702 (2)_주요자재_계통도 " xfId="8364"/>
    <cellStyle name="#_예정공정표_계통도 " xfId="8365"/>
    <cellStyle name="#_품셈 " xfId="8366"/>
    <cellStyle name="#_품셈_계통도 " xfId="8367"/>
    <cellStyle name="$" xfId="7"/>
    <cellStyle name="$ 10" xfId="8"/>
    <cellStyle name="$ 11" xfId="9"/>
    <cellStyle name="$ 12" xfId="10"/>
    <cellStyle name="$ 13" xfId="11"/>
    <cellStyle name="$ 14" xfId="12"/>
    <cellStyle name="$ 15" xfId="13"/>
    <cellStyle name="$ 16" xfId="14"/>
    <cellStyle name="$ 17" xfId="1758"/>
    <cellStyle name="$ 2" xfId="15"/>
    <cellStyle name="$ 2 2" xfId="6301"/>
    <cellStyle name="$ 3" xfId="16"/>
    <cellStyle name="$ 4" xfId="17"/>
    <cellStyle name="$ 5" xfId="18"/>
    <cellStyle name="$ 6" xfId="19"/>
    <cellStyle name="$ 7" xfId="20"/>
    <cellStyle name="$ 8" xfId="21"/>
    <cellStyle name="$ 9" xfId="22"/>
    <cellStyle name="$_0008금감원통합감독검사정보시스템" xfId="23"/>
    <cellStyle name="$_0008금감원통합감독검사정보시스템 2" xfId="3846"/>
    <cellStyle name="$_0008금감원통합감독검사정보시스템 2 2" xfId="6302"/>
    <cellStyle name="$_0008금감원통합감독검사정보시스템 3" xfId="1759"/>
    <cellStyle name="$_0009김포공항LED교체공사(광일)" xfId="24"/>
    <cellStyle name="$_0009김포공항LED교체공사(광일) 2" xfId="3847"/>
    <cellStyle name="$_0009김포공항LED교체공사(광일) 2 2" xfId="6303"/>
    <cellStyle name="$_0009김포공항LED교체공사(광일) 3" xfId="1760"/>
    <cellStyle name="$_0011KIST소각설비제작설치" xfId="25"/>
    <cellStyle name="$_0011KIST소각설비제작설치 2" xfId="3848"/>
    <cellStyle name="$_0011KIST소각설비제작설치 2 2" xfId="6304"/>
    <cellStyle name="$_0011KIST소각설비제작설치 3" xfId="1761"/>
    <cellStyle name="$_0011긴급전화기정산(99년형광일)" xfId="26"/>
    <cellStyle name="$_0011긴급전화기정산(99년형광일) 2" xfId="3849"/>
    <cellStyle name="$_0011긴급전화기정산(99년형광일) 2 2" xfId="6305"/>
    <cellStyle name="$_0011긴급전화기정산(99년형광일) 3" xfId="1762"/>
    <cellStyle name="$_0011부산종합경기장전광판" xfId="27"/>
    <cellStyle name="$_0011부산종합경기장전광판 2" xfId="3850"/>
    <cellStyle name="$_0011부산종합경기장전광판 2 2" xfId="6306"/>
    <cellStyle name="$_0011부산종합경기장전광판 3" xfId="1763"/>
    <cellStyle name="$_0012문화유적지표석제작설치" xfId="28"/>
    <cellStyle name="$_0012문화유적지표석제작설치 2" xfId="3851"/>
    <cellStyle name="$_0012문화유적지표석제작설치 2 2" xfId="6307"/>
    <cellStyle name="$_0012문화유적지표석제작설치 3" xfId="1764"/>
    <cellStyle name="$_0102국제조명신공항분수조명" xfId="29"/>
    <cellStyle name="$_0102국제조명신공항분수조명 2" xfId="3852"/>
    <cellStyle name="$_0102국제조명신공항분수조명 2 2" xfId="6308"/>
    <cellStyle name="$_0102국제조명신공항분수조명 3" xfId="1765"/>
    <cellStyle name="$_0103회전식현수막게시대제작설치" xfId="30"/>
    <cellStyle name="$_0103회전식현수막게시대제작설치 2" xfId="3853"/>
    <cellStyle name="$_0103회전식현수막게시대제작설치 2 2" xfId="6309"/>
    <cellStyle name="$_0103회전식현수막게시대제작설치 3" xfId="1766"/>
    <cellStyle name="$_0104포항시침출수처리시스템" xfId="31"/>
    <cellStyle name="$_0104포항시침출수처리시스템 2" xfId="3854"/>
    <cellStyle name="$_0104포항시침출수처리시스템 2 2" xfId="6310"/>
    <cellStyle name="$_0104포항시침출수처리시스템 3" xfId="1767"/>
    <cellStyle name="$_0105담배자판기개조원가" xfId="32"/>
    <cellStyle name="$_0105담배자판기개조원가 2" xfId="3855"/>
    <cellStyle name="$_0105담배자판기개조원가 2 2" xfId="6311"/>
    <cellStyle name="$_0105담배자판기개조원가 3" xfId="1768"/>
    <cellStyle name="$_0106LG인버터냉난방기제작-1" xfId="33"/>
    <cellStyle name="$_0106LG인버터냉난방기제작-1 2" xfId="3856"/>
    <cellStyle name="$_0106LG인버터냉난방기제작-1 2 2" xfId="6312"/>
    <cellStyle name="$_0106LG인버터냉난방기제작-1 3" xfId="1769"/>
    <cellStyle name="$_0107광전송장비구매설치" xfId="34"/>
    <cellStyle name="$_0107광전송장비구매설치 2" xfId="3857"/>
    <cellStyle name="$_0107광전송장비구매설치 2 2" xfId="6313"/>
    <cellStyle name="$_0107광전송장비구매설치 3" xfId="1770"/>
    <cellStyle name="$_0107도공IBS설비SW부문(참조)" xfId="35"/>
    <cellStyle name="$_0107도공IBS설비SW부문(참조) 2" xfId="3858"/>
    <cellStyle name="$_0107도공IBS설비SW부문(참조) 2 2" xfId="6314"/>
    <cellStyle name="$_0107도공IBS설비SW부문(참조) 3" xfId="1771"/>
    <cellStyle name="$_0107문화재복원용목재-8월6일" xfId="36"/>
    <cellStyle name="$_0107문화재복원용목재-8월6일 2" xfId="3859"/>
    <cellStyle name="$_0107문화재복원용목재-8월6일 2 2" xfId="6315"/>
    <cellStyle name="$_0107문화재복원용목재-8월6일 3" xfId="1772"/>
    <cellStyle name="$_0107포천영중수배전반(제조,설치)" xfId="37"/>
    <cellStyle name="$_0107포천영중수배전반(제조,설치) 2" xfId="3860"/>
    <cellStyle name="$_0107포천영중수배전반(제조,설치) 2 2" xfId="6316"/>
    <cellStyle name="$_0107포천영중수배전반(제조,설치) 3" xfId="1773"/>
    <cellStyle name="$_0108농기반미곡건조기제작설치" xfId="38"/>
    <cellStyle name="$_0108농기반미곡건조기제작설치 2" xfId="3861"/>
    <cellStyle name="$_0108농기반미곡건조기제작설치 2 2" xfId="6317"/>
    <cellStyle name="$_0108농기반미곡건조기제작설치 3" xfId="1774"/>
    <cellStyle name="$_0108담배인삼공사영업춘추복" xfId="39"/>
    <cellStyle name="$_0108담배인삼공사영업춘추복 2" xfId="3862"/>
    <cellStyle name="$_0108담배인삼공사영업춘추복 2 2" xfId="6318"/>
    <cellStyle name="$_0108담배인삼공사영업춘추복 3" xfId="1775"/>
    <cellStyle name="$_0108한국전기교통-LED교통신호등((원본))" xfId="40"/>
    <cellStyle name="$_0108한국전기교통-LED교통신호등((원본)) 2" xfId="3863"/>
    <cellStyle name="$_0108한국전기교통-LED교통신호등((원본)) 2 2" xfId="6319"/>
    <cellStyle name="$_0108한국전기교통-LED교통신호등((원본)) 3" xfId="1776"/>
    <cellStyle name="$_0111해양수산부등명기제작" xfId="41"/>
    <cellStyle name="$_0111해양수산부등명기제작 2" xfId="3864"/>
    <cellStyle name="$_0111해양수산부등명기제작 2 2" xfId="6320"/>
    <cellStyle name="$_0111해양수산부등명기제작 3" xfId="1777"/>
    <cellStyle name="$_0111핸디소프트-전자표준문서시스템" xfId="42"/>
    <cellStyle name="$_0111핸디소프트-전자표준문서시스템 2" xfId="3865"/>
    <cellStyle name="$_0111핸디소프트-전자표준문서시스템 2 2" xfId="6321"/>
    <cellStyle name="$_0111핸디소프트-전자표준문서시스템 3" xfId="1778"/>
    <cellStyle name="$_0112금감원사무자동화시스템" xfId="43"/>
    <cellStyle name="$_0112금감원사무자동화시스템 2" xfId="3866"/>
    <cellStyle name="$_0112금감원사무자동화시스템 2 2" xfId="6322"/>
    <cellStyle name="$_0112금감원사무자동화시스템 3" xfId="1779"/>
    <cellStyle name="$_0112수도권매립지SW원가" xfId="44"/>
    <cellStyle name="$_0112수도권매립지SW원가 2" xfId="3867"/>
    <cellStyle name="$_0112수도권매립지SW원가 2 2" xfId="6323"/>
    <cellStyle name="$_0112수도권매립지SW원가 3" xfId="1780"/>
    <cellStyle name="$_0112중고원-HRD종합정보망구축(完)" xfId="45"/>
    <cellStyle name="$_0112중고원-HRD종합정보망구축(完) 2" xfId="3868"/>
    <cellStyle name="$_0112중고원-HRD종합정보망구축(完) 2 2" xfId="6324"/>
    <cellStyle name="$_0112중고원-HRD종합정보망구축(完) 3" xfId="1781"/>
    <cellStyle name="$_0201종합예술회관의자제작설치-1" xfId="46"/>
    <cellStyle name="$_0201종합예술회관의자제작설치-1 2" xfId="3869"/>
    <cellStyle name="$_0201종합예술회관의자제작설치-1 2 2" xfId="6325"/>
    <cellStyle name="$_0201종합예술회관의자제작설치-1 3" xfId="1782"/>
    <cellStyle name="$_0202마사회근무복" xfId="47"/>
    <cellStyle name="$_0202마사회근무복 2" xfId="3870"/>
    <cellStyle name="$_0202마사회근무복 2 2" xfId="6326"/>
    <cellStyle name="$_0202마사회근무복 3" xfId="1783"/>
    <cellStyle name="$_0202부경교재-승강칠판" xfId="48"/>
    <cellStyle name="$_0202부경교재-승강칠판 2" xfId="3871"/>
    <cellStyle name="$_0202부경교재-승강칠판 2 2" xfId="6327"/>
    <cellStyle name="$_0202부경교재-승강칠판 3" xfId="1784"/>
    <cellStyle name="$_0204한국석묘납골함-1규격" xfId="49"/>
    <cellStyle name="$_0204한국석묘납골함-1규격 2" xfId="3872"/>
    <cellStyle name="$_0204한국석묘납골함-1규격 2 2" xfId="6328"/>
    <cellStyle name="$_0204한국석묘납골함-1규격 3" xfId="1785"/>
    <cellStyle name="$_0206금감원금융정보교환망재구축" xfId="50"/>
    <cellStyle name="$_0206금감원금융정보교환망재구축 2" xfId="3873"/>
    <cellStyle name="$_0206금감원금융정보교환망재구축 2 2" xfId="6329"/>
    <cellStyle name="$_0206금감원금융정보교환망재구축 3" xfId="1786"/>
    <cellStyle name="$_0206정통부수납장표기기제작설치" xfId="51"/>
    <cellStyle name="$_0206정통부수납장표기기제작설치 2" xfId="3874"/>
    <cellStyle name="$_0206정통부수납장표기기제작설치 2 2" xfId="6330"/>
    <cellStyle name="$_0206정통부수납장표기기제작설치 3" xfId="1787"/>
    <cellStyle name="$_0207담배인삼공사-담요" xfId="52"/>
    <cellStyle name="$_0207담배인삼공사-담요 2" xfId="3875"/>
    <cellStyle name="$_0207담배인삼공사-담요 2 2" xfId="6331"/>
    <cellStyle name="$_0207담배인삼공사-담요 3" xfId="1788"/>
    <cellStyle name="$_0208레비텍-다층여과기설계변경" xfId="53"/>
    <cellStyle name="$_0208레비텍-다층여과기설계변경 2" xfId="3876"/>
    <cellStyle name="$_0208레비텍-다층여과기설계변경 2 2" xfId="6332"/>
    <cellStyle name="$_0208레비텍-다층여과기설계변경 3" xfId="1789"/>
    <cellStyle name="$_0209이산화염소발생기-설치(50K)" xfId="54"/>
    <cellStyle name="$_0209이산화염소발생기-설치(50K) 2" xfId="3877"/>
    <cellStyle name="$_0209이산화염소발생기-설치(50K) 2 2" xfId="6333"/>
    <cellStyle name="$_0209이산화염소발생기-설치(50K) 3" xfId="1790"/>
    <cellStyle name="$_0210현대정보기술-TD이중계" xfId="55"/>
    <cellStyle name="$_0210현대정보기술-TD이중계 2" xfId="3878"/>
    <cellStyle name="$_0210현대정보기술-TD이중계 2 2" xfId="6334"/>
    <cellStyle name="$_0210현대정보기술-TD이중계 3" xfId="1791"/>
    <cellStyle name="$_0211조달청-#1대북지원사업정산(1월7일)" xfId="56"/>
    <cellStyle name="$_0211조달청-#1대북지원사업정산(1월7일) 2" xfId="3879"/>
    <cellStyle name="$_0211조달청-#1대북지원사업정산(1월7일) 2 2" xfId="6335"/>
    <cellStyle name="$_0211조달청-#1대북지원사업정산(1월7일) 3" xfId="1792"/>
    <cellStyle name="$_0212금감원-법규정보시스템(完)" xfId="57"/>
    <cellStyle name="$_0212금감원-법규정보시스템(完) 2" xfId="3880"/>
    <cellStyle name="$_0212금감원-법규정보시스템(完) 2 2" xfId="6336"/>
    <cellStyle name="$_0212금감원-법규정보시스템(完) 3" xfId="1793"/>
    <cellStyle name="$_0301교통방송-CCTV유지보수" xfId="58"/>
    <cellStyle name="$_0301교통방송-CCTV유지보수 2" xfId="3881"/>
    <cellStyle name="$_0301교통방송-CCTV유지보수 2 2" xfId="6337"/>
    <cellStyle name="$_0301교통방송-CCTV유지보수 3" xfId="1794"/>
    <cellStyle name="$_0302인천경찰청-무인단속기위탁관리" xfId="59"/>
    <cellStyle name="$_0302인천경찰청-무인단속기위탁관리 2" xfId="3882"/>
    <cellStyle name="$_0302인천경찰청-무인단속기위탁관리 2 2" xfId="6338"/>
    <cellStyle name="$_0302인천경찰청-무인단속기위탁관리 3" xfId="1795"/>
    <cellStyle name="$_0302조달청-대북지원2차(안성연)" xfId="60"/>
    <cellStyle name="$_0302조달청-대북지원2차(안성연) 2" xfId="3883"/>
    <cellStyle name="$_0302조달청-대북지원2차(안성연) 2 2" xfId="6339"/>
    <cellStyle name="$_0302조달청-대북지원2차(안성연) 3" xfId="1796"/>
    <cellStyle name="$_0302조달청-대북지원2차(최수현)" xfId="61"/>
    <cellStyle name="$_0302조달청-대북지원2차(최수현) 2" xfId="3884"/>
    <cellStyle name="$_0302조달청-대북지원2차(최수현) 2 2" xfId="6340"/>
    <cellStyle name="$_0302조달청-대북지원2차(최수현) 3" xfId="1797"/>
    <cellStyle name="$_0302표준문서-쌍용정보통신(신)" xfId="62"/>
    <cellStyle name="$_0302표준문서-쌍용정보통신(신) 2" xfId="3885"/>
    <cellStyle name="$_0302표준문서-쌍용정보통신(신) 2 2" xfId="6341"/>
    <cellStyle name="$_0302표준문서-쌍용정보통신(신) 3" xfId="1798"/>
    <cellStyle name="$_0304소프트파워-정부표준전자문서시스템" xfId="63"/>
    <cellStyle name="$_0304소프트파워-정부표준전자문서시스템 2" xfId="3886"/>
    <cellStyle name="$_0304소프트파워-정부표준전자문서시스템 2 2" xfId="6342"/>
    <cellStyle name="$_0304소프트파워-정부표준전자문서시스템 3" xfId="1799"/>
    <cellStyle name="$_0304소프트파워-정부표준전자문서시스템(完)" xfId="64"/>
    <cellStyle name="$_0304소프트파워-정부표준전자문서시스템(完) 2" xfId="3887"/>
    <cellStyle name="$_0304소프트파워-정부표준전자문서시스템(完) 2 2" xfId="6343"/>
    <cellStyle name="$_0304소프트파워-정부표준전자문서시스템(完) 3" xfId="1800"/>
    <cellStyle name="$_0304철도청-주변환장치-1" xfId="65"/>
    <cellStyle name="$_0304철도청-주변환장치-1 2" xfId="3888"/>
    <cellStyle name="$_0304철도청-주변환장치-1 2 2" xfId="6344"/>
    <cellStyle name="$_0304철도청-주변환장치-1 3" xfId="1801"/>
    <cellStyle name="$_0305금감원-금융통계정보시스템구축(完)" xfId="66"/>
    <cellStyle name="$_0305금감원-금융통계정보시스템구축(完) 2" xfId="3889"/>
    <cellStyle name="$_0305금감원-금융통계정보시스템구축(完) 2 2" xfId="6345"/>
    <cellStyle name="$_0305금감원-금융통계정보시스템구축(完) 3" xfId="1802"/>
    <cellStyle name="$_0305제낭조합-면범포지" xfId="67"/>
    <cellStyle name="$_0305제낭조합-면범포지 2" xfId="3890"/>
    <cellStyle name="$_0305제낭조합-면범포지 2 2" xfId="6346"/>
    <cellStyle name="$_0305제낭조합-면범포지 3" xfId="1803"/>
    <cellStyle name="$_0306제낭공업협동조합-면범포지원단(경비까지)" xfId="68"/>
    <cellStyle name="$_0306제낭공업협동조합-면범포지원단(경비까지) 2" xfId="3891"/>
    <cellStyle name="$_0306제낭공업협동조합-면범포지원단(경비까지) 2 2" xfId="6347"/>
    <cellStyle name="$_0306제낭공업협동조합-면범포지원단(경비까지) 3" xfId="1804"/>
    <cellStyle name="$_0307경찰청-무인교통단속표준SW개발용역(完)" xfId="69"/>
    <cellStyle name="$_0307경찰청-무인교통단속표준SW개발용역(完) 2" xfId="3892"/>
    <cellStyle name="$_0307경찰청-무인교통단속표준SW개발용역(完) 2 2" xfId="6348"/>
    <cellStyle name="$_0307경찰청-무인교통단속표준SW개발용역(完) 3" xfId="1805"/>
    <cellStyle name="$_0308조달청-#8대북지원사업정산" xfId="70"/>
    <cellStyle name="$_0308조달청-#8대북지원사업정산 2" xfId="3893"/>
    <cellStyle name="$_0308조달청-#8대북지원사업정산 2 2" xfId="6349"/>
    <cellStyle name="$_0308조달청-#8대북지원사업정산 3" xfId="1806"/>
    <cellStyle name="$_0309두합크린텍-설치원가" xfId="71"/>
    <cellStyle name="$_0309두합크린텍-설치원가 2" xfId="3894"/>
    <cellStyle name="$_0309두합크린텍-설치원가 2 2" xfId="6350"/>
    <cellStyle name="$_0309두합크린텍-설치원가 3" xfId="1807"/>
    <cellStyle name="$_0309조달청-#9대북지원사업정산" xfId="72"/>
    <cellStyle name="$_0309조달청-#9대북지원사업정산 2" xfId="3895"/>
    <cellStyle name="$_0309조달청-#9대북지원사업정산 2 2" xfId="6351"/>
    <cellStyle name="$_0309조달청-#9대북지원사업정산 3" xfId="1808"/>
    <cellStyle name="$_0310여주상수도-탈수기(유천ENG)" xfId="73"/>
    <cellStyle name="$_0310여주상수도-탈수기(유천ENG) 2" xfId="3896"/>
    <cellStyle name="$_0310여주상수도-탈수기(유천ENG) 2 2" xfId="6352"/>
    <cellStyle name="$_0310여주상수도-탈수기(유천ENG) 3" xfId="1809"/>
    <cellStyle name="$_0311대기해양작업시간" xfId="74"/>
    <cellStyle name="$_0311대기해양작업시간 2" xfId="3897"/>
    <cellStyle name="$_0311대기해양작업시간 2 2" xfId="6353"/>
    <cellStyle name="$_0311대기해양작업시간 3" xfId="1810"/>
    <cellStyle name="$_0311대기해양중형등명기" xfId="75"/>
    <cellStyle name="$_0311대기해양중형등명기 2" xfId="3898"/>
    <cellStyle name="$_0311대기해양중형등명기 2 2" xfId="6354"/>
    <cellStyle name="$_0311대기해양중형등명기 3" xfId="1811"/>
    <cellStyle name="$_0312국민체육진흥공단-전기부문" xfId="76"/>
    <cellStyle name="$_0312국민체육진흥공단-전기부문 2" xfId="3899"/>
    <cellStyle name="$_0312국민체육진흥공단-전기부문 2 2" xfId="6355"/>
    <cellStyle name="$_0312국민체육진흥공단-전기부문 3" xfId="1812"/>
    <cellStyle name="$_0312대기해양-중형등명기제작설치" xfId="77"/>
    <cellStyle name="$_0312대기해양-중형등명기제작설치 2" xfId="3900"/>
    <cellStyle name="$_0312대기해양-중형등명기제작설치 2 2" xfId="6356"/>
    <cellStyle name="$_0312대기해양-중형등명기제작설치 3" xfId="1813"/>
    <cellStyle name="$_0312라이준-칼라아스콘4규격" xfId="78"/>
    <cellStyle name="$_0312라이준-칼라아스콘4규격 2" xfId="3901"/>
    <cellStyle name="$_0312라이준-칼라아스콘4규격 2 2" xfId="6357"/>
    <cellStyle name="$_0312라이준-칼라아스콘4규격 3" xfId="1814"/>
    <cellStyle name="$_0401집진기프로그램SW개발비산정" xfId="79"/>
    <cellStyle name="$_0401집진기프로그램SW개발비산정 2" xfId="3902"/>
    <cellStyle name="$_0401집진기프로그램SW개발비산정 2 2" xfId="6358"/>
    <cellStyle name="$_0401집진기프로그램SW개발비산정 3" xfId="1815"/>
    <cellStyle name="$_2001-06조달청신성-한냉지형" xfId="80"/>
    <cellStyle name="$_2001-06조달청신성-한냉지형 2" xfId="3903"/>
    <cellStyle name="$_2001-06조달청신성-한냉지형 2 2" xfId="6359"/>
    <cellStyle name="$_2001-06조달청신성-한냉지형 3" xfId="1816"/>
    <cellStyle name="$_2002-03경찰대학-졸업식" xfId="81"/>
    <cellStyle name="$_2002-03경찰대학-졸업식 2" xfId="3904"/>
    <cellStyle name="$_2002-03경찰대학-졸업식 2 2" xfId="6360"/>
    <cellStyle name="$_2002-03경찰대학-졸업식 3" xfId="1817"/>
    <cellStyle name="$_2002-03경찰청-경찰표지장" xfId="82"/>
    <cellStyle name="$_2002-03경찰청-경찰표지장 2" xfId="3905"/>
    <cellStyle name="$_2002-03경찰청-경찰표지장 2 2" xfId="6361"/>
    <cellStyle name="$_2002-03경찰청-경찰표지장 3" xfId="1818"/>
    <cellStyle name="$_2002-03반디-가로등(열주형)" xfId="83"/>
    <cellStyle name="$_2002-03반디-가로등(열주형) 2" xfId="3906"/>
    <cellStyle name="$_2002-03반디-가로등(열주형) 2 2" xfId="6362"/>
    <cellStyle name="$_2002-03반디-가로등(열주형) 3" xfId="1819"/>
    <cellStyle name="$_2002-03신화전자-감지기" xfId="84"/>
    <cellStyle name="$_2002-03신화전자-감지기 2" xfId="3907"/>
    <cellStyle name="$_2002-03신화전자-감지기 2 2" xfId="6363"/>
    <cellStyle name="$_2002-03신화전자-감지기 3" xfId="1820"/>
    <cellStyle name="$_2002-04강원랜드-슬러트머신" xfId="85"/>
    <cellStyle name="$_2002-04강원랜드-슬러트머신 2" xfId="3908"/>
    <cellStyle name="$_2002-04강원랜드-슬러트머신 2 2" xfId="6364"/>
    <cellStyle name="$_2002-04강원랜드-슬러트머신 3" xfId="1821"/>
    <cellStyle name="$_2002-04메가컴-외주무대" xfId="86"/>
    <cellStyle name="$_2002-04메가컴-외주무대 2" xfId="3909"/>
    <cellStyle name="$_2002-04메가컴-외주무대 2 2" xfId="6365"/>
    <cellStyle name="$_2002-04메가컴-외주무대 3" xfId="1822"/>
    <cellStyle name="$_2002-04엘지애드-무대" xfId="87"/>
    <cellStyle name="$_2002-04엘지애드-무대 2" xfId="3910"/>
    <cellStyle name="$_2002-04엘지애드-무대 2 2" xfId="6366"/>
    <cellStyle name="$_2002-04엘지애드-무대 3" xfId="1823"/>
    <cellStyle name="$_2002-05강원랜드-슬러트머신(넥스터)" xfId="88"/>
    <cellStyle name="$_2002-05강원랜드-슬러트머신(넥스터) 2" xfId="3911"/>
    <cellStyle name="$_2002-05강원랜드-슬러트머신(넥스터) 2 2" xfId="6367"/>
    <cellStyle name="$_2002-05강원랜드-슬러트머신(넥스터) 3" xfId="1824"/>
    <cellStyle name="$_2002-05경기경찰청-냉온수기공사" xfId="89"/>
    <cellStyle name="$_2002-05경기경찰청-냉온수기공사 2" xfId="3912"/>
    <cellStyle name="$_2002-05경기경찰청-냉온수기공사 2 2" xfId="6368"/>
    <cellStyle name="$_2002-05경기경찰청-냉온수기공사 3" xfId="1825"/>
    <cellStyle name="$_2002-05대통령비서실-카페트" xfId="90"/>
    <cellStyle name="$_2002-05대통령비서실-카페트 2" xfId="3913"/>
    <cellStyle name="$_2002-05대통령비서실-카페트 2 2" xfId="6369"/>
    <cellStyle name="$_2002-05대통령비서실-카페트 3" xfId="1826"/>
    <cellStyle name="$_2002결과표" xfId="91"/>
    <cellStyle name="$_2002결과표 2" xfId="3914"/>
    <cellStyle name="$_2002결과표 2 2" xfId="6370"/>
    <cellStyle name="$_2002결과표 3" xfId="1827"/>
    <cellStyle name="$_2002결과표1" xfId="92"/>
    <cellStyle name="$_2002결과표1 2" xfId="3915"/>
    <cellStyle name="$_2002결과표1 2 2" xfId="6371"/>
    <cellStyle name="$_2002결과표1 3" xfId="1828"/>
    <cellStyle name="$_2003-01정일사-표창5종" xfId="93"/>
    <cellStyle name="$_2003-01정일사-표창5종 2" xfId="3916"/>
    <cellStyle name="$_2003-01정일사-표창5종 2 2" xfId="6372"/>
    <cellStyle name="$_2003-01정일사-표창5종 3" xfId="1829"/>
    <cellStyle name="$_2004년완성공사원가경비율(변경최종))" xfId="94"/>
    <cellStyle name="$_2004년완성공사원가경비율(변경최종)) 2" xfId="3917"/>
    <cellStyle name="$_2004년완성공사원가경비율(변경최종)) 2 2" xfId="6373"/>
    <cellStyle name="$_2004년완성공사원가경비율(변경최종)) 3" xfId="1830"/>
    <cellStyle name="$_2004년완성공사원가경비율(조달청미적용)1" xfId="95"/>
    <cellStyle name="$_2004년완성공사원가경비율(조달청미적용)1 2" xfId="3918"/>
    <cellStyle name="$_2004년완성공사원가경비율(조달청미적용)1 2 2" xfId="6374"/>
    <cellStyle name="$_2004년완성공사원가경비율(조달청미적용)1 3" xfId="1831"/>
    <cellStyle name="$_5월부산마사회발주기제작1" xfId="96"/>
    <cellStyle name="$_5월부산마사회발주기제작1 2" xfId="3919"/>
    <cellStyle name="$_5월부산마사회발주기제작1 2 2" xfId="6375"/>
    <cellStyle name="$_5월부산마사회발주기제작1 3" xfId="1832"/>
    <cellStyle name="$_db진흥" xfId="97"/>
    <cellStyle name="$_db진흥 10" xfId="98"/>
    <cellStyle name="$_db진흥 11" xfId="99"/>
    <cellStyle name="$_db진흥 12" xfId="100"/>
    <cellStyle name="$_db진흥 13" xfId="101"/>
    <cellStyle name="$_db진흥 14" xfId="102"/>
    <cellStyle name="$_db진흥 15" xfId="103"/>
    <cellStyle name="$_db진흥 16" xfId="104"/>
    <cellStyle name="$_db진흥 17" xfId="1833"/>
    <cellStyle name="$_db진흥 2" xfId="105"/>
    <cellStyle name="$_db진흥 2 2" xfId="6376"/>
    <cellStyle name="$_db진흥 3" xfId="106"/>
    <cellStyle name="$_db진흥 3 2" xfId="8368"/>
    <cellStyle name="$_db진흥 3 3" xfId="8369"/>
    <cellStyle name="$_db진흥 4" xfId="107"/>
    <cellStyle name="$_db진흥 5" xfId="108"/>
    <cellStyle name="$_db진흥 6" xfId="109"/>
    <cellStyle name="$_db진흥 7" xfId="110"/>
    <cellStyle name="$_db진흥 8" xfId="111"/>
    <cellStyle name="$_db진흥 9" xfId="112"/>
    <cellStyle name="$_Pilot플랜트-계변경" xfId="113"/>
    <cellStyle name="$_Pilot플랜트-계변경 2" xfId="3920"/>
    <cellStyle name="$_Pilot플랜트-계변경 2 2" xfId="6377"/>
    <cellStyle name="$_Pilot플랜트-계변경 3" xfId="1834"/>
    <cellStyle name="$_Pilot플랜트이전설치-변경최종" xfId="114"/>
    <cellStyle name="$_Pilot플랜트이전설치-변경최종 2" xfId="3921"/>
    <cellStyle name="$_Pilot플랜트이전설치-변경최종 2 2" xfId="6378"/>
    <cellStyle name="$_Pilot플랜트이전설치-변경최종 3" xfId="1835"/>
    <cellStyle name="$_SE40" xfId="115"/>
    <cellStyle name="$_SE40 2" xfId="3922"/>
    <cellStyle name="$_SE40 2 2" xfId="6379"/>
    <cellStyle name="$_SE40 3" xfId="1836"/>
    <cellStyle name="$_SE40 3 2" xfId="8370"/>
    <cellStyle name="$_SE40 3 3" xfId="8371"/>
    <cellStyle name="$_SW(케이비)" xfId="116"/>
    <cellStyle name="$_SW(케이비) 2" xfId="3923"/>
    <cellStyle name="$_SW(케이비) 2 2" xfId="6380"/>
    <cellStyle name="$_SW(케이비) 3" xfId="1837"/>
    <cellStyle name="$_간지,목차,페이지,표지" xfId="117"/>
    <cellStyle name="$_간지,목차,페이지,표지 2" xfId="3924"/>
    <cellStyle name="$_간지,목차,페이지,표지 2 2" xfId="6381"/>
    <cellStyle name="$_간지,목차,페이지,표지 3" xfId="1838"/>
    <cellStyle name="$_간지,목차,페이지,표지(원가별)" xfId="118"/>
    <cellStyle name="$_간지,목차,페이지,표지(원가별) 2" xfId="3925"/>
    <cellStyle name="$_간지,목차,페이지,표지(원가별) 2 2" xfId="6382"/>
    <cellStyle name="$_간지,목차,페이지,표지(원가별) 3" xfId="1839"/>
    <cellStyle name="$_견적2" xfId="119"/>
    <cellStyle name="$_견적2 10" xfId="120"/>
    <cellStyle name="$_견적2 11" xfId="121"/>
    <cellStyle name="$_견적2 12" xfId="122"/>
    <cellStyle name="$_견적2 13" xfId="123"/>
    <cellStyle name="$_견적2 14" xfId="124"/>
    <cellStyle name="$_견적2 15" xfId="125"/>
    <cellStyle name="$_견적2 16" xfId="126"/>
    <cellStyle name="$_견적2 17" xfId="1840"/>
    <cellStyle name="$_견적2 2" xfId="127"/>
    <cellStyle name="$_견적2 2 2" xfId="6383"/>
    <cellStyle name="$_견적2 3" xfId="128"/>
    <cellStyle name="$_견적2 3 2" xfId="8372"/>
    <cellStyle name="$_견적2 3 3" xfId="8373"/>
    <cellStyle name="$_견적2 4" xfId="129"/>
    <cellStyle name="$_견적2 5" xfId="130"/>
    <cellStyle name="$_견적2 6" xfId="131"/>
    <cellStyle name="$_견적2 7" xfId="132"/>
    <cellStyle name="$_견적2 8" xfId="133"/>
    <cellStyle name="$_견적2 9" xfId="134"/>
    <cellStyle name="$_경찰청-근무,기동복" xfId="135"/>
    <cellStyle name="$_경찰청-근무,기동복 2" xfId="3926"/>
    <cellStyle name="$_경찰청-근무,기동복 2 2" xfId="6384"/>
    <cellStyle name="$_경찰청-근무,기동복 3" xfId="1841"/>
    <cellStyle name="$_공사일반관리비양식" xfId="136"/>
    <cellStyle name="$_공사일반관리비양식 2" xfId="3927"/>
    <cellStyle name="$_공사일반관리비양식 2 2" xfId="6385"/>
    <cellStyle name="$_공사일반관리비양식 3" xfId="1842"/>
    <cellStyle name="$_기아" xfId="137"/>
    <cellStyle name="$_기아 10" xfId="138"/>
    <cellStyle name="$_기아 11" xfId="139"/>
    <cellStyle name="$_기아 12" xfId="140"/>
    <cellStyle name="$_기아 13" xfId="141"/>
    <cellStyle name="$_기아 14" xfId="142"/>
    <cellStyle name="$_기아 15" xfId="143"/>
    <cellStyle name="$_기아 16" xfId="144"/>
    <cellStyle name="$_기아 17" xfId="1843"/>
    <cellStyle name="$_기아 2" xfId="145"/>
    <cellStyle name="$_기아 2 2" xfId="6386"/>
    <cellStyle name="$_기아 3" xfId="146"/>
    <cellStyle name="$_기아 3 2" xfId="8374"/>
    <cellStyle name="$_기아 3 3" xfId="8375"/>
    <cellStyle name="$_기아 4" xfId="147"/>
    <cellStyle name="$_기아 5" xfId="148"/>
    <cellStyle name="$_기아 6" xfId="149"/>
    <cellStyle name="$_기아 7" xfId="150"/>
    <cellStyle name="$_기아 8" xfId="151"/>
    <cellStyle name="$_기아 9" xfId="152"/>
    <cellStyle name="$_기초공사" xfId="153"/>
    <cellStyle name="$_기초공사 2" xfId="3928"/>
    <cellStyle name="$_기초공사 2 2" xfId="6387"/>
    <cellStyle name="$_기초공사 3" xfId="1844"/>
    <cellStyle name="$_네인텍정보기술-회로카드(수현)" xfId="154"/>
    <cellStyle name="$_네인텍정보기술-회로카드(수현) 2" xfId="3929"/>
    <cellStyle name="$_네인텍정보기술-회로카드(수현) 2 2" xfId="6388"/>
    <cellStyle name="$_네인텍정보기술-회로카드(수현) 3" xfId="1845"/>
    <cellStyle name="$_단가산출" xfId="8376"/>
    <cellStyle name="$_대기해양노무비" xfId="155"/>
    <cellStyle name="$_대기해양노무비 2" xfId="3930"/>
    <cellStyle name="$_대기해양노무비 2 2" xfId="6389"/>
    <cellStyle name="$_대기해양노무비 3" xfId="1846"/>
    <cellStyle name="$_대북자재8월분" xfId="156"/>
    <cellStyle name="$_대북자재8월분 2" xfId="3931"/>
    <cellStyle name="$_대북자재8월분 2 2" xfId="6390"/>
    <cellStyle name="$_대북자재8월분 3" xfId="1847"/>
    <cellStyle name="$_대북자재8월분-1" xfId="157"/>
    <cellStyle name="$_대북자재8월분-1 2" xfId="3932"/>
    <cellStyle name="$_대북자재8월분-1 2 2" xfId="6391"/>
    <cellStyle name="$_대북자재8월분-1 3" xfId="1848"/>
    <cellStyle name="$_동산용사촌수현(원본)" xfId="158"/>
    <cellStyle name="$_동산용사촌수현(원본) 2" xfId="3933"/>
    <cellStyle name="$_동산용사촌수현(원본) 2 2" xfId="6392"/>
    <cellStyle name="$_동산용사촌수현(원본) 3" xfId="1849"/>
    <cellStyle name="$_백제군사전시1" xfId="159"/>
    <cellStyle name="$_백제군사전시1 2" xfId="3934"/>
    <cellStyle name="$_백제군사전시1 2 2" xfId="6393"/>
    <cellStyle name="$_백제군사전시1 3" xfId="1850"/>
    <cellStyle name="$_수초제거기(대양기계)" xfId="160"/>
    <cellStyle name="$_수초제거기(대양기계) 2" xfId="3935"/>
    <cellStyle name="$_수초제거기(대양기계) 2 2" xfId="6394"/>
    <cellStyle name="$_수초제거기(대양기계) 3" xfId="1851"/>
    <cellStyle name="$_시설용역" xfId="161"/>
    <cellStyle name="$_시설용역 2" xfId="3936"/>
    <cellStyle name="$_시설용역 2 2" xfId="6395"/>
    <cellStyle name="$_시설용역 3" xfId="1852"/>
    <cellStyle name="$_신화BS" xfId="162"/>
    <cellStyle name="$_신화BS 2" xfId="3937"/>
    <cellStyle name="$_신화BS 2 2" xfId="6396"/>
    <cellStyle name="$_신화BS 3" xfId="1853"/>
    <cellStyle name="$_암전정밀실체현미경(수현)" xfId="163"/>
    <cellStyle name="$_암전정밀실체현미경(수현) 2" xfId="3938"/>
    <cellStyle name="$_암전정밀실체현미경(수현) 2 2" xfId="6397"/>
    <cellStyle name="$_암전정밀실체현미경(수현) 3" xfId="1854"/>
    <cellStyle name="$_영산천 하수처리장 시설공사" xfId="164"/>
    <cellStyle name="$_영산천 하수처리장 시설공사 2" xfId="3939"/>
    <cellStyle name="$_영산천 하수처리장 시설공사 2 2" xfId="6398"/>
    <cellStyle name="$_영산천 하수처리장 시설공사 3" xfId="1855"/>
    <cellStyle name="$_오리엔탈" xfId="165"/>
    <cellStyle name="$_오리엔탈 2" xfId="3940"/>
    <cellStyle name="$_오리엔탈 2 2" xfId="6399"/>
    <cellStyle name="$_오리엔탈 3" xfId="1856"/>
    <cellStyle name="$_원본 - 한국전기교통-개선형신호등 4종" xfId="166"/>
    <cellStyle name="$_원본 - 한국전기교통-개선형신호등 4종 2" xfId="3941"/>
    <cellStyle name="$_원본 - 한국전기교통-개선형신호등 4종 2 2" xfId="6400"/>
    <cellStyle name="$_원본 - 한국전기교통-개선형신호등 4종 3" xfId="1857"/>
    <cellStyle name="$_재료비" xfId="167"/>
    <cellStyle name="$_재료비 2" xfId="3942"/>
    <cellStyle name="$_재료비 2 2" xfId="6401"/>
    <cellStyle name="$_재료비 3" xfId="1858"/>
    <cellStyle name="$_제경비율모음" xfId="168"/>
    <cellStyle name="$_제경비율모음 2" xfId="3943"/>
    <cellStyle name="$_제경비율모음 2 2" xfId="6402"/>
    <cellStyle name="$_제경비율모음 3" xfId="1859"/>
    <cellStyle name="$_제조원가" xfId="169"/>
    <cellStyle name="$_제조원가 2" xfId="3944"/>
    <cellStyle name="$_제조원가 2 2" xfId="6403"/>
    <cellStyle name="$_제조원가 3" xfId="1860"/>
    <cellStyle name="$_조달청-B판사천강교제작(최종본)" xfId="170"/>
    <cellStyle name="$_조달청-B판사천강교제작(최종본) 2" xfId="3945"/>
    <cellStyle name="$_조달청-B판사천강교제작(최종본) 2 2" xfId="6404"/>
    <cellStyle name="$_조달청-B판사천강교제작(최종본) 3" xfId="1861"/>
    <cellStyle name="$_조달청-대북지원3차(최수현)" xfId="171"/>
    <cellStyle name="$_조달청-대북지원3차(최수현) 2" xfId="3946"/>
    <cellStyle name="$_조달청-대북지원3차(최수현) 2 2" xfId="6405"/>
    <cellStyle name="$_조달청-대북지원3차(최수현) 3" xfId="1862"/>
    <cellStyle name="$_조달청-대북지원4차(최수현)" xfId="172"/>
    <cellStyle name="$_조달청-대북지원4차(최수현) 2" xfId="3947"/>
    <cellStyle name="$_조달청-대북지원4차(최수현) 2 2" xfId="6406"/>
    <cellStyle name="$_조달청-대북지원4차(최수현) 3" xfId="1863"/>
    <cellStyle name="$_조달청-대북지원5차(최수현)" xfId="173"/>
    <cellStyle name="$_조달청-대북지원5차(최수현) 2" xfId="3948"/>
    <cellStyle name="$_조달청-대북지원5차(최수현) 2 2" xfId="6407"/>
    <cellStyle name="$_조달청-대북지원5차(최수현) 3" xfId="1864"/>
    <cellStyle name="$_조달청-대북지원6차(번호)" xfId="174"/>
    <cellStyle name="$_조달청-대북지원6차(번호) 2" xfId="3949"/>
    <cellStyle name="$_조달청-대북지원6차(번호) 2 2" xfId="6408"/>
    <cellStyle name="$_조달청-대북지원6차(번호) 3" xfId="1865"/>
    <cellStyle name="$_조달청-대북지원6차(최수현)" xfId="175"/>
    <cellStyle name="$_조달청-대북지원6차(최수현) 2" xfId="3950"/>
    <cellStyle name="$_조달청-대북지원6차(최수현) 2 2" xfId="6409"/>
    <cellStyle name="$_조달청-대북지원6차(최수현) 3" xfId="1866"/>
    <cellStyle name="$_조달청-대북지원7차(최수현)" xfId="176"/>
    <cellStyle name="$_조달청-대북지원7차(최수현) 2" xfId="3951"/>
    <cellStyle name="$_조달청-대북지원7차(최수현) 2 2" xfId="6410"/>
    <cellStyle name="$_조달청-대북지원7차(최수현) 3" xfId="1867"/>
    <cellStyle name="$_조달청-대북지원8차(최수현)" xfId="177"/>
    <cellStyle name="$_조달청-대북지원8차(최수현) 2" xfId="3952"/>
    <cellStyle name="$_조달청-대북지원8차(최수현) 2 2" xfId="6411"/>
    <cellStyle name="$_조달청-대북지원8차(최수현) 3" xfId="1868"/>
    <cellStyle name="$_조달청-대북지원9차(최수현)" xfId="178"/>
    <cellStyle name="$_조달청-대북지원9차(최수현) 2" xfId="3953"/>
    <cellStyle name="$_조달청-대북지원9차(최수현) 2 2" xfId="6412"/>
    <cellStyle name="$_조달청-대북지원9차(최수현) 3" xfId="1869"/>
    <cellStyle name="$_중앙선관위(투표,개표)" xfId="179"/>
    <cellStyle name="$_중앙선관위(투표,개표) 2" xfId="3954"/>
    <cellStyle name="$_중앙선관위(투표,개표) 2 2" xfId="6413"/>
    <cellStyle name="$_중앙선관위(투표,개표) 3" xfId="1870"/>
    <cellStyle name="$_중앙선관위(투표,개표)-사본" xfId="180"/>
    <cellStyle name="$_중앙선관위(투표,개표)-사본 2" xfId="3955"/>
    <cellStyle name="$_중앙선관위(투표,개표)-사본 2 2" xfId="6414"/>
    <cellStyle name="$_중앙선관위(투표,개표)-사본 3" xfId="1871"/>
    <cellStyle name="$_철공가공조립" xfId="181"/>
    <cellStyle name="$_철공가공조립 2" xfId="3956"/>
    <cellStyle name="$_철공가공조립 2 2" xfId="6415"/>
    <cellStyle name="$_철공가공조립 3" xfId="1872"/>
    <cellStyle name="$_철도청-조명기구" xfId="182"/>
    <cellStyle name="$_철도청-조명기구 2" xfId="3957"/>
    <cellStyle name="$_철도청-조명기구 2 2" xfId="6416"/>
    <cellStyle name="$_철도청-조명기구 3" xfId="1873"/>
    <cellStyle name="$_최종-한국전기교통-개선형신호등 4종(공수조정)" xfId="183"/>
    <cellStyle name="$_최종-한국전기교통-개선형신호등 4종(공수조정) 2" xfId="3958"/>
    <cellStyle name="$_최종-한국전기교통-개선형신호등 4종(공수조정) 2 2" xfId="6417"/>
    <cellStyle name="$_최종-한국전기교통-개선형신호등 4종(공수조정) 3" xfId="1874"/>
    <cellStyle name="$_코솔라-제조원가" xfId="184"/>
    <cellStyle name="$_코솔라-제조원가 2" xfId="3959"/>
    <cellStyle name="$_코솔라-제조원가 2 2" xfId="6418"/>
    <cellStyle name="$_코솔라-제조원가 3" xfId="1875"/>
    <cellStyle name="$_테마공사새로03" xfId="185"/>
    <cellStyle name="$_테마공사새로03 2" xfId="3960"/>
    <cellStyle name="$_테마공사새로03 2 2" xfId="6419"/>
    <cellStyle name="$_테마공사새로03 3" xfId="1876"/>
    <cellStyle name="$_토지공사-간접비" xfId="186"/>
    <cellStyle name="$_토지공사-간접비 2" xfId="3961"/>
    <cellStyle name="$_토지공사-간접비 2 2" xfId="6420"/>
    <cellStyle name="$_토지공사-간접비 3" xfId="1877"/>
    <cellStyle name="$_평창증설매립장-설치" xfId="187"/>
    <cellStyle name="$_평창증설매립장-설치 2" xfId="3962"/>
    <cellStyle name="$_평창증설매립장-설치 2 2" xfId="6421"/>
    <cellStyle name="$_평창증설매립장-설치 3" xfId="1878"/>
    <cellStyle name="$_한국가스공사필터제조부문" xfId="188"/>
    <cellStyle name="$_한국가스공사필터제조부문 2" xfId="3963"/>
    <cellStyle name="$_한국가스공사필터제조부문 2 2" xfId="6422"/>
    <cellStyle name="$_한국가스공사필터제조부문 3" xfId="1879"/>
    <cellStyle name="$_한국도로공사" xfId="189"/>
    <cellStyle name="$_한국도로공사 2" xfId="3964"/>
    <cellStyle name="$_한국도로공사 2 2" xfId="6423"/>
    <cellStyle name="$_한국도로공사 3" xfId="1880"/>
    <cellStyle name="$_한전내역서-최종" xfId="190"/>
    <cellStyle name="$_한전내역서-최종 2" xfId="3965"/>
    <cellStyle name="$_한전내역서-최종 2 2" xfId="6424"/>
    <cellStyle name="$_한전내역서-최종 3" xfId="1881"/>
    <cellStyle name="&amp;A" xfId="8377"/>
    <cellStyle name="(##.00)" xfId="191"/>
    <cellStyle name="(##.00) 2" xfId="3966"/>
    <cellStyle name="(##.00) 2 2" xfId="6425"/>
    <cellStyle name="(##.00) 3" xfId="1882"/>
    <cellStyle name="(△콤마)" xfId="192"/>
    <cellStyle name="(△콤마) 2" xfId="3967"/>
    <cellStyle name="(△콤마) 2 2" xfId="6426"/>
    <cellStyle name="(△콤마) 3" xfId="1883"/>
    <cellStyle name="(1)" xfId="193"/>
    <cellStyle name="(백분율)" xfId="194"/>
    <cellStyle name="(백분율) 2" xfId="3968"/>
    <cellStyle name="(백분율) 2 2" xfId="6427"/>
    <cellStyle name="(백분율) 3" xfId="1884"/>
    <cellStyle name="(콤마)" xfId="195"/>
    <cellStyle name="(콤마) 2" xfId="3969"/>
    <cellStyle name="(콤마) 2 2" xfId="6428"/>
    <cellStyle name="(콤마) 3" xfId="1885"/>
    <cellStyle name=")" xfId="8378"/>
    <cellStyle name="??_x000c_둄_x001b_ |?_x0001_?_x0003__x0014__x0007__x0001__x0001_" xfId="8379"/>
    <cellStyle name="??_x000c_둄_x001b__x000d_|?_x0001_?_x0003__x0014__x0007__x0001__x0001_" xfId="196"/>
    <cellStyle name="??&amp;O?&amp;H?_x0008__x000f__x0007_?_x0007__x0001__x0001_" xfId="197"/>
    <cellStyle name="??&amp;O?&amp;H?_x0008__x000f__x0007_?_x0007__x0001__x0001_ 2" xfId="3970"/>
    <cellStyle name="??&amp;O?&amp;H?_x0008__x000f__x0007_?_x0007__x0001__x0001_ 2 2" xfId="6429"/>
    <cellStyle name="??&amp;O?&amp;H?_x0008__x000f__x0007_?_x0007__x0001__x0001_ 3" xfId="1886"/>
    <cellStyle name="??&amp;O?&amp;H?_x0008_??_x0007__x0001__x0001_" xfId="198"/>
    <cellStyle name="??&amp;O?&amp;H?_x0008_??_x0007__x0001__x0001_ 2" xfId="3971"/>
    <cellStyle name="??&amp;O?&amp;H?_x0008_??_x0007__x0001__x0001_ 2 2" xfId="6430"/>
    <cellStyle name="??&amp;O?&amp;H?_x0008_??_x0007__x0001__x0001_ 3" xfId="1887"/>
    <cellStyle name="??&amp;쏗?뷐9_x0008__x0011__x0007_?_x0007__x0001__x0001_" xfId="199"/>
    <cellStyle name="??&amp;쏗?뷐9_x0008__x0011__x0007_?_x0007__x0001__x0001_ 2" xfId="3972"/>
    <cellStyle name="??&amp;쏗?뷐9_x0008__x0011__x0007_?_x0007__x0001__x0001_ 2 2" xfId="6431"/>
    <cellStyle name="??&amp;쏗?뷐9_x0008__x0011__x0007_?_x0007__x0001__x0001_ 3" xfId="6077"/>
    <cellStyle name="??&amp;쏗?뷐9_x0008__x0011__x0007_?_x0007__x0001__x0001_ 4" xfId="1888"/>
    <cellStyle name="???­ [0]_¸ð??¸·" xfId="200"/>
    <cellStyle name="???­_¸ð??¸·" xfId="201"/>
    <cellStyle name="???Ø_¸ð??¸·" xfId="202"/>
    <cellStyle name="?Þ¸¶ [0]_¸ð??¸·" xfId="203"/>
    <cellStyle name="?Þ¸¶_¸ð??¸·" xfId="204"/>
    <cellStyle name="?W?_laroux" xfId="205"/>
    <cellStyle name="?曹%U?&amp;H?_x0008_?s _x0007__x0001__x0001_" xfId="1889"/>
    <cellStyle name="?曹%U?&amp;H?_x0008_?s _x0007__x0001__x0001_ 2" xfId="6078"/>
    <cellStyle name="?曹%U?&amp;H?_x0008_?s_x000a__x0007__x0001__x0001_" xfId="206"/>
    <cellStyle name="?珠??? " xfId="8380"/>
    <cellStyle name="@_laroux" xfId="207"/>
    <cellStyle name="@_laroux 2" xfId="3973"/>
    <cellStyle name="@_laroux 2 2" xfId="6432"/>
    <cellStyle name="@_laroux 3" xfId="1890"/>
    <cellStyle name="@_laroux_제트베인" xfId="208"/>
    <cellStyle name="@_laroux_제트베인 2" xfId="3974"/>
    <cellStyle name="@_laroux_제트베인 2 2" xfId="6433"/>
    <cellStyle name="@_laroux_제트베인 3" xfId="1891"/>
    <cellStyle name="@_laroux_제트베인_1" xfId="209"/>
    <cellStyle name="@_laroux_제트베인_1 2" xfId="3975"/>
    <cellStyle name="@_laroux_제트베인_1 2 2" xfId="6434"/>
    <cellStyle name="@_laroux_제트베인_1 2 3" xfId="8381"/>
    <cellStyle name="@_laroux_제트베인_1 3" xfId="1892"/>
    <cellStyle name="@_laroux_제트베인_1 3 2" xfId="8382"/>
    <cellStyle name="@_laroux_제트베인_1 3 3" xfId="8383"/>
    <cellStyle name="@_laroux_제트베인_1 4" xfId="8384"/>
    <cellStyle name="@_laroux_제트베인_1 5" xfId="8385"/>
    <cellStyle name="@_laroux_제트베인_1_100%-2006신호-" xfId="210"/>
    <cellStyle name="@_laroux_제트베인_1_100%-2006신호- 2" xfId="3976"/>
    <cellStyle name="@_laroux_제트베인_1_100%-2006신호- 2 2" xfId="6435"/>
    <cellStyle name="@_laroux_제트베인_1_100%-2006신호- 3" xfId="1893"/>
    <cellStyle name="@_laroux_제트베인_1_2007 교통신호기 설치공사 설계내역서(제1지역)" xfId="211"/>
    <cellStyle name="@_laroux_제트베인_1_2007 교통신호기 설치공사 설계내역서(제1지역) 2" xfId="3977"/>
    <cellStyle name="@_laroux_제트베인_1_2007 교통신호기 설치공사 설계내역서(제1지역) 2 2" xfId="6436"/>
    <cellStyle name="@_laroux_제트베인_1_2007 교통신호기 설치공사 설계내역서(제1지역) 3" xfId="1894"/>
    <cellStyle name="@_laroux_제트베인_1_2007 교통신호기 설치공사 설계내역서(제1지역)_2007 교통신호기 설치공사 설계내역서(제1지역)" xfId="212"/>
    <cellStyle name="@_laroux_제트베인_1_2007 교통신호기 설치공사 설계내역서(제1지역)_2007 교통신호기 설치공사 설계내역서(제1지역) 2" xfId="3978"/>
    <cellStyle name="@_laroux_제트베인_1_2007 교통신호기 설치공사 설계내역서(제1지역)_2007 교통신호기 설치공사 설계내역서(제1지역) 2 2" xfId="6437"/>
    <cellStyle name="@_laroux_제트베인_1_2007 교통신호기 설치공사 설계내역서(제1지역)_2007 교통신호기 설치공사 설계내역서(제1지역) 3" xfId="1895"/>
    <cellStyle name="@_laroux_제트베인_1_2007 교통신호기 설치공사 설계내역서(제1지역)_2007 교통신호기 설치공사 설계내역서(제1지역)_1" xfId="213"/>
    <cellStyle name="@_laroux_제트베인_1_2007 교통신호기 설치공사 설계내역서(제1지역)_2007 교통신호기 설치공사 설계내역서(제1지역)_1 2" xfId="3979"/>
    <cellStyle name="@_laroux_제트베인_1_2007 교통신호기 설치공사 설계내역서(제1지역)_2007 교통신호기 설치공사 설계내역서(제1지역)_1 2 2" xfId="6438"/>
    <cellStyle name="@_laroux_제트베인_1_2007 교통신호기 설치공사 설계내역서(제1지역)_2007 교통신호기 설치공사 설계내역서(제1지역)_1 3" xfId="1896"/>
    <cellStyle name="@_laroux_제트베인_1_2007 교통신호기 설치공사 설계내역서(제1지역)_2007 교통신호기 설치공사 설계내역서(제1지역)_1_2009북부100%단가" xfId="214"/>
    <cellStyle name="@_laroux_제트베인_1_2007 교통신호기 설치공사 설계내역서(제1지역)_2007 교통신호기 설치공사 설계내역서(제1지역)_1_2009북부100%단가 2" xfId="3980"/>
    <cellStyle name="@_laroux_제트베인_1_2007 교통신호기 설치공사 설계내역서(제1지역)_2007 교통신호기 설치공사 설계내역서(제1지역)_1_2009북부100%단가 2 2" xfId="6439"/>
    <cellStyle name="@_laroux_제트베인_1_2007 교통신호기 설치공사 설계내역서(제1지역)_2007 교통신호기 설치공사 설계내역서(제1지역)_1_2009북부100%단가 3" xfId="1897"/>
    <cellStyle name="@_laroux_제트베인_1_2007 교통신호기 설치공사 설계내역서(제1지역)_2007 교통신호기 설치공사 설계내역서(제1지역)_1_단가" xfId="215"/>
    <cellStyle name="@_laroux_제트베인_1_2007 교통신호기 설치공사 설계내역서(제1지역)_2007 교통신호기 설치공사 설계내역서(제1지역)_1_단가 2" xfId="3981"/>
    <cellStyle name="@_laroux_제트베인_1_2007 교통신호기 설치공사 설계내역서(제1지역)_2007 교통신호기 설치공사 설계내역서(제1지역)_1_단가 2 2" xfId="6440"/>
    <cellStyle name="@_laroux_제트베인_1_2007 교통신호기 설치공사 설계내역서(제1지역)_2007 교통신호기 설치공사 설계내역서(제1지역)_1_단가 3" xfId="1898"/>
    <cellStyle name="@_laroux_제트베인_1_2007 교통신호기 설치공사 설계내역서(제1지역)_2007 교통신호기 설치공사 설계내역서(제1지역)_1_북부-1지역" xfId="216"/>
    <cellStyle name="@_laroux_제트베인_1_2007 교통신호기 설치공사 설계내역서(제1지역)_2007 교통신호기 설치공사 설계내역서(제1지역)_1_북부-1지역 2" xfId="3982"/>
    <cellStyle name="@_laroux_제트베인_1_2007 교통신호기 설치공사 설계내역서(제1지역)_2007 교통신호기 설치공사 설계내역서(제1지역)_1_북부-1지역 2 2" xfId="6441"/>
    <cellStyle name="@_laroux_제트베인_1_2007 교통신호기 설치공사 설계내역서(제1지역)_2007 교통신호기 설치공사 설계내역서(제1지역)_1_북부-1지역 3" xfId="1899"/>
    <cellStyle name="@_laroux_제트베인_1_2007 교통신호기 설치공사 설계내역서(제1지역)_2007 교통신호기 설치공사 설계내역서(제1지역)_1_북부-1지역_관급자재" xfId="1900"/>
    <cellStyle name="@_laroux_제트베인_1_2007 교통신호기 설치공사 설계내역서(제1지역)_2007 교통신호기 설치공사 설계내역서(제1지역)_1_북부-1지역_관급자재 2" xfId="3983"/>
    <cellStyle name="@_laroux_제트베인_1_2007 교통신호기 설치공사 설계내역서(제1지역)_2007 교통신호기 설치공사 설계내역서(제1지역)_1_북부-1지역_관급자재 2 2" xfId="6442"/>
    <cellStyle name="@_laroux_제트베인_1_2007 교통신호기 설치공사 설계내역서(제1지역)_2007 교통신호기 설치공사 설계내역서(제1지역)_1_북부-1지역_북부1" xfId="1901"/>
    <cellStyle name="@_laroux_제트베인_1_2007 교통신호기 설치공사 설계내역서(제1지역)_2007 교통신호기 설치공사 설계내역서(제1지역)_1_북부-1지역_북부1 2" xfId="3984"/>
    <cellStyle name="@_laroux_제트베인_1_2007 교통신호기 설치공사 설계내역서(제1지역)_2007 교통신호기 설치공사 설계내역서(제1지역)_1_북부-1지역_북부1 2 2" xfId="6443"/>
    <cellStyle name="@_laroux_제트베인_1_2007 교통신호기 설치공사 설계내역서(제1지역)_2007 교통신호기 설치공사 설계내역서(제1지역)_1_설계서-교통신호기유지보수공사 연간단가(서부2구역)(심사결과)" xfId="1902"/>
    <cellStyle name="@_laroux_제트베인_1_2007 교통신호기 설치공사 설계내역서(제1지역)_2007 교통신호기 설치공사 설계내역서(제1지역)_1_설계서-교통신호기유지보수공사 연간단가(서부2구역)(심사결과) 2" xfId="3985"/>
    <cellStyle name="@_laroux_제트베인_1_2007 교통신호기 설치공사 설계내역서(제1지역)_2007 교통신호기 설치공사 설계내역서(제1지역)_1_설계서-교통신호기유지보수공사 연간단가(서부2구역)(심사결과) 2 2" xfId="6444"/>
    <cellStyle name="@_laroux_제트베인_1_2007 교통신호기 설치공사 설계내역서(제1지역)_2007 교통신호기 설치공사 설계내역서(제1지역)_2" xfId="217"/>
    <cellStyle name="@_laroux_제트베인_1_2007 교통신호기 설치공사 설계내역서(제1지역)_2007 교통신호기 설치공사 설계내역서(제1지역)_2 2" xfId="3986"/>
    <cellStyle name="@_laroux_제트베인_1_2007 교통신호기 설치공사 설계내역서(제1지역)_2007 교통신호기 설치공사 설계내역서(제1지역)_2 2 2" xfId="6445"/>
    <cellStyle name="@_laroux_제트베인_1_2007 교통신호기 설치공사 설계내역서(제1지역)_2007 교통신호기 설치공사 설계내역서(제1지역)_2 3" xfId="1903"/>
    <cellStyle name="@_laroux_제트베인_1_2007 교통신호기 설치공사 설계내역서(제1지역)_2007 교통신호기 설치공사 설계내역서(제1지역)_2_2009북부100%단가" xfId="218"/>
    <cellStyle name="@_laroux_제트베인_1_2007 교통신호기 설치공사 설계내역서(제1지역)_2007 교통신호기 설치공사 설계내역서(제1지역)_2_2009북부100%단가 2" xfId="3987"/>
    <cellStyle name="@_laroux_제트베인_1_2007 교통신호기 설치공사 설계내역서(제1지역)_2007 교통신호기 설치공사 설계내역서(제1지역)_2_2009북부100%단가 2 2" xfId="6446"/>
    <cellStyle name="@_laroux_제트베인_1_2007 교통신호기 설치공사 설계내역서(제1지역)_2007 교통신호기 설치공사 설계내역서(제1지역)_2_2009북부100%단가 3" xfId="1904"/>
    <cellStyle name="@_laroux_제트베인_1_2007 교통신호기 설치공사 설계내역서(제1지역)_2007 교통신호기 설치공사 설계내역서(제1지역)_2_단가" xfId="219"/>
    <cellStyle name="@_laroux_제트베인_1_2007 교통신호기 설치공사 설계내역서(제1지역)_2007 교통신호기 설치공사 설계내역서(제1지역)_2_단가 2" xfId="3988"/>
    <cellStyle name="@_laroux_제트베인_1_2007 교통신호기 설치공사 설계내역서(제1지역)_2007 교통신호기 설치공사 설계내역서(제1지역)_2_단가 2 2" xfId="6447"/>
    <cellStyle name="@_laroux_제트베인_1_2007 교통신호기 설치공사 설계내역서(제1지역)_2007 교통신호기 설치공사 설계내역서(제1지역)_2_단가 3" xfId="1905"/>
    <cellStyle name="@_laroux_제트베인_1_2007 교통신호기 설치공사 설계내역서(제1지역)_2007 교통신호기 설치공사 설계내역서(제1지역)_2_북부-1지역" xfId="220"/>
    <cellStyle name="@_laroux_제트베인_1_2007 교통신호기 설치공사 설계내역서(제1지역)_2007 교통신호기 설치공사 설계내역서(제1지역)_2_북부-1지역 2" xfId="3989"/>
    <cellStyle name="@_laroux_제트베인_1_2007 교통신호기 설치공사 설계내역서(제1지역)_2007 교통신호기 설치공사 설계내역서(제1지역)_2_북부-1지역 2 2" xfId="6448"/>
    <cellStyle name="@_laroux_제트베인_1_2007 교통신호기 설치공사 설계내역서(제1지역)_2007 교통신호기 설치공사 설계내역서(제1지역)_2_북부-1지역 3" xfId="1906"/>
    <cellStyle name="@_laroux_제트베인_1_2007 교통신호기 설치공사 설계내역서(제1지역)_2007 교통신호기 설치공사 설계내역서(제1지역)_2_북부-1지역_관급자재" xfId="1907"/>
    <cellStyle name="@_laroux_제트베인_1_2007 교통신호기 설치공사 설계내역서(제1지역)_2007 교통신호기 설치공사 설계내역서(제1지역)_2_북부-1지역_관급자재 2" xfId="3990"/>
    <cellStyle name="@_laroux_제트베인_1_2007 교통신호기 설치공사 설계내역서(제1지역)_2007 교통신호기 설치공사 설계내역서(제1지역)_2_북부-1지역_관급자재 2 2" xfId="6449"/>
    <cellStyle name="@_laroux_제트베인_1_2007 교통신호기 설치공사 설계내역서(제1지역)_2007 교통신호기 설치공사 설계내역서(제1지역)_2_북부-1지역_북부1" xfId="1908"/>
    <cellStyle name="@_laroux_제트베인_1_2007 교통신호기 설치공사 설계내역서(제1지역)_2007 교통신호기 설치공사 설계내역서(제1지역)_2_북부-1지역_북부1 2" xfId="3991"/>
    <cellStyle name="@_laroux_제트베인_1_2007 교통신호기 설치공사 설계내역서(제1지역)_2007 교통신호기 설치공사 설계내역서(제1지역)_2_북부-1지역_북부1 2 2" xfId="6450"/>
    <cellStyle name="@_laroux_제트베인_1_2007 교통신호기 설치공사 설계내역서(제1지역)_2007 교통신호기 설치공사 설계내역서(제1지역)_2_설계서-교통신호기유지보수공사 연간단가(서부2구역)(심사결과)" xfId="1909"/>
    <cellStyle name="@_laroux_제트베인_1_2007 교통신호기 설치공사 설계내역서(제1지역)_2007 교통신호기 설치공사 설계내역서(제1지역)_2_설계서-교통신호기유지보수공사 연간단가(서부2구역)(심사결과) 2" xfId="3992"/>
    <cellStyle name="@_laroux_제트베인_1_2007 교통신호기 설치공사 설계내역서(제1지역)_2007 교통신호기 설치공사 설계내역서(제1지역)_2_설계서-교통신호기유지보수공사 연간단가(서부2구역)(심사결과) 2 2" xfId="6451"/>
    <cellStyle name="@_laroux_제트베인_1_2007 교통신호기 설치공사 설계내역서(제1지역)_2007 교통신호기 설치공사 설계내역서(제1지역)_2009북부100%단가" xfId="221"/>
    <cellStyle name="@_laroux_제트베인_1_2007 교통신호기 설치공사 설계내역서(제1지역)_2007 교통신호기 설치공사 설계내역서(제1지역)_2009북부100%단가 2" xfId="3993"/>
    <cellStyle name="@_laroux_제트베인_1_2007 교통신호기 설치공사 설계내역서(제1지역)_2007 교통신호기 설치공사 설계내역서(제1지역)_2009북부100%단가 2 2" xfId="6452"/>
    <cellStyle name="@_laroux_제트베인_1_2007 교통신호기 설치공사 설계내역서(제1지역)_2007 교통신호기 설치공사 설계내역서(제1지역)_2009북부100%단가 3" xfId="1910"/>
    <cellStyle name="@_laroux_제트베인_1_2007 교통신호기 설치공사 설계내역서(제1지역)_2007 교통신호기 설치공사 설계내역서(제1지역)_단가" xfId="222"/>
    <cellStyle name="@_laroux_제트베인_1_2007 교통신호기 설치공사 설계내역서(제1지역)_2007 교통신호기 설치공사 설계내역서(제1지역)_단가 2" xfId="3994"/>
    <cellStyle name="@_laroux_제트베인_1_2007 교통신호기 설치공사 설계내역서(제1지역)_2007 교통신호기 설치공사 설계내역서(제1지역)_단가 2 2" xfId="6453"/>
    <cellStyle name="@_laroux_제트베인_1_2007 교통신호기 설치공사 설계내역서(제1지역)_2007 교통신호기 설치공사 설계내역서(제1지역)_단가 3" xfId="1911"/>
    <cellStyle name="@_laroux_제트베인_1_2007 교통신호기 설치공사 설계내역서(제1지역)_2007 교통신호기 설치공사 설계내역서(제1지역)_북부-1지역" xfId="223"/>
    <cellStyle name="@_laroux_제트베인_1_2007 교통신호기 설치공사 설계내역서(제1지역)_2007 교통신호기 설치공사 설계내역서(제1지역)_북부-1지역 2" xfId="3995"/>
    <cellStyle name="@_laroux_제트베인_1_2007 교통신호기 설치공사 설계내역서(제1지역)_2007 교통신호기 설치공사 설계내역서(제1지역)_북부-1지역 2 2" xfId="6454"/>
    <cellStyle name="@_laroux_제트베인_1_2007 교통신호기 설치공사 설계내역서(제1지역)_2007 교통신호기 설치공사 설계내역서(제1지역)_북부-1지역 3" xfId="1912"/>
    <cellStyle name="@_laroux_제트베인_1_2007 교통신호기 설치공사 설계내역서(제1지역)_2007 교통신호기 설치공사 설계내역서(제1지역)_북부-1지역_관급자재" xfId="1913"/>
    <cellStyle name="@_laroux_제트베인_1_2007 교통신호기 설치공사 설계내역서(제1지역)_2007 교통신호기 설치공사 설계내역서(제1지역)_북부-1지역_관급자재 2" xfId="3996"/>
    <cellStyle name="@_laroux_제트베인_1_2007 교통신호기 설치공사 설계내역서(제1지역)_2007 교통신호기 설치공사 설계내역서(제1지역)_북부-1지역_관급자재 2 2" xfId="6455"/>
    <cellStyle name="@_laroux_제트베인_1_2007 교통신호기 설치공사 설계내역서(제1지역)_2007 교통신호기 설치공사 설계내역서(제1지역)_북부-1지역_북부1" xfId="1914"/>
    <cellStyle name="@_laroux_제트베인_1_2007 교통신호기 설치공사 설계내역서(제1지역)_2007 교통신호기 설치공사 설계내역서(제1지역)_북부-1지역_북부1 2" xfId="3997"/>
    <cellStyle name="@_laroux_제트베인_1_2007 교통신호기 설치공사 설계내역서(제1지역)_2007 교통신호기 설치공사 설계내역서(제1지역)_북부-1지역_북부1 2 2" xfId="6456"/>
    <cellStyle name="@_laroux_제트베인_1_2007 교통신호기 설치공사 설계내역서(제1지역)_2007 교통신호기 설치공사 설계내역서(제1지역)_설계서-교통신호기유지보수공사 연간단가(서부2구역)(심사결과)" xfId="1915"/>
    <cellStyle name="@_laroux_제트베인_1_2007 교통신호기 설치공사 설계내역서(제1지역)_2007 교통신호기 설치공사 설계내역서(제1지역)_설계서-교통신호기유지보수공사 연간단가(서부2구역)(심사결과) 2" xfId="3998"/>
    <cellStyle name="@_laroux_제트베인_1_2007 교통신호기 설치공사 설계내역서(제1지역)_2007 교통신호기 설치공사 설계내역서(제1지역)_설계서-교통신호기유지보수공사 연간단가(서부2구역)(심사결과) 2 2" xfId="6457"/>
    <cellStyle name="@_laroux_제트베인_1_2007 교통신호기 설치공사 설계내역서(제1지역)_2007기획공사내역서(1.5)" xfId="224"/>
    <cellStyle name="@_laroux_제트베인_1_2007 교통신호기 설치공사 설계내역서(제1지역)_2007기획공사내역서(1.5) 2" xfId="3999"/>
    <cellStyle name="@_laroux_제트베인_1_2007 교통신호기 설치공사 설계내역서(제1지역)_2007기획공사내역서(1.5) 2 2" xfId="6458"/>
    <cellStyle name="@_laroux_제트베인_1_2007 교통신호기 설치공사 설계내역서(제1지역)_2007기획공사내역서(1.5) 3" xfId="1916"/>
    <cellStyle name="@_laroux_제트베인_1_2007 교통신호기 설치공사 설계내역서(제1지역)_2009북부100%단가" xfId="225"/>
    <cellStyle name="@_laroux_제트베인_1_2007 교통신호기 설치공사 설계내역서(제1지역)_2009북부100%단가 2" xfId="4000"/>
    <cellStyle name="@_laroux_제트베인_1_2007 교통신호기 설치공사 설계내역서(제1지역)_2009북부100%단가 2 2" xfId="6459"/>
    <cellStyle name="@_laroux_제트베인_1_2007 교통신호기 설치공사 설계내역서(제1지역)_2009북부100%단가 3" xfId="1917"/>
    <cellStyle name="@_laroux_제트베인_1_2007 교통신호기 설치공사 설계내역서(제1지역)_계약내역서-동남전공-전체" xfId="226"/>
    <cellStyle name="@_laroux_제트베인_1_2007 교통신호기 설치공사 설계내역서(제1지역)_계약내역서-동남전공-전체 2" xfId="4001"/>
    <cellStyle name="@_laroux_제트베인_1_2007 교통신호기 설치공사 설계내역서(제1지역)_계약내역서-동남전공-전체 2 2" xfId="6460"/>
    <cellStyle name="@_laroux_제트베인_1_2007 교통신호기 설치공사 설계내역서(제1지역)_계약내역서-동남전공-전체 3" xfId="1918"/>
    <cellStyle name="@_laroux_제트베인_1_2007 교통신호기 설치공사 설계내역서(제1지역)_계약내역서-동남전공-통신" xfId="227"/>
    <cellStyle name="@_laroux_제트베인_1_2007 교통신호기 설치공사 설계내역서(제1지역)_계약내역서-동남전공-통신 2" xfId="4002"/>
    <cellStyle name="@_laroux_제트베인_1_2007 교통신호기 설치공사 설계내역서(제1지역)_계약내역서-동남전공-통신 2 2" xfId="6461"/>
    <cellStyle name="@_laroux_제트베인_1_2007 교통신호기 설치공사 설계내역서(제1지역)_계약내역서-동남전공-통신 3" xfId="1919"/>
    <cellStyle name="@_laroux_제트베인_1_2007 교통신호기 설치공사 설계내역서(제1지역)_관급" xfId="228"/>
    <cellStyle name="@_laroux_제트베인_1_2007 교통신호기 설치공사 설계내역서(제1지역)_관급 2" xfId="4003"/>
    <cellStyle name="@_laroux_제트베인_1_2007 교통신호기 설치공사 설계내역서(제1지역)_관급 2 2" xfId="6462"/>
    <cellStyle name="@_laroux_제트베인_1_2007 교통신호기 설치공사 설계내역서(제1지역)_관급 3" xfId="1920"/>
    <cellStyle name="@_laroux_제트베인_1_2007 교통신호기 설치공사 설계내역서(제1지역)_관급자재" xfId="1921"/>
    <cellStyle name="@_laroux_제트베인_1_2007 교통신호기 설치공사 설계내역서(제1지역)_관급자재 2" xfId="4004"/>
    <cellStyle name="@_laroux_제트베인_1_2007 교통신호기 설치공사 설계내역서(제1지역)_관급자재 2 2" xfId="6463"/>
    <cellStyle name="@_laroux_제트베인_1_2007 교통신호기 설치공사 설계내역서(제1지역)_내역서" xfId="1922"/>
    <cellStyle name="@_laroux_제트베인_1_2007 교통신호기 설치공사 설계내역서(제1지역)_내역서 2" xfId="4005"/>
    <cellStyle name="@_laroux_제트베인_1_2007 교통신호기 설치공사 설계내역서(제1지역)_내역서 2 2" xfId="6464"/>
    <cellStyle name="@_laroux_제트베인_1_2007 교통신호기 설치공사 설계내역서(제1지역)_단가" xfId="229"/>
    <cellStyle name="@_laroux_제트베인_1_2007 교통신호기 설치공사 설계내역서(제1지역)_단가 2" xfId="4006"/>
    <cellStyle name="@_laroux_제트베인_1_2007 교통신호기 설치공사 설계내역서(제1지역)_단가 2 2" xfId="6465"/>
    <cellStyle name="@_laroux_제트베인_1_2007 교통신호기 설치공사 설계내역서(제1지역)_단가 3" xfId="1923"/>
    <cellStyle name="@_laroux_제트베인_1_2007 교통신호기 설치공사 설계내역서(제1지역)_북부1" xfId="1924"/>
    <cellStyle name="@_laroux_제트베인_1_2007 교통신호기 설치공사 설계내역서(제1지역)_북부1 2" xfId="4007"/>
    <cellStyle name="@_laroux_제트베인_1_2007 교통신호기 설치공사 설계내역서(제1지역)_북부1 2 2" xfId="6466"/>
    <cellStyle name="@_laroux_제트베인_1_2007 교통신호기 설치공사 설계내역서(제1지역)_북부-1지역" xfId="230"/>
    <cellStyle name="@_laroux_제트베인_1_2007 교통신호기 설치공사 설계내역서(제1지역)_북부-1지역 2" xfId="4008"/>
    <cellStyle name="@_laroux_제트베인_1_2007 교통신호기 설치공사 설계내역서(제1지역)_북부-1지역 2 2" xfId="6467"/>
    <cellStyle name="@_laroux_제트베인_1_2007 교통신호기 설치공사 설계내역서(제1지역)_북부-1지역 3" xfId="1925"/>
    <cellStyle name="@_laroux_제트베인_1_2007 교통신호기 설치공사 설계내역서(제1지역)_북부-1지역(지점별)" xfId="231"/>
    <cellStyle name="@_laroux_제트베인_1_2007 교통신호기 설치공사 설계내역서(제1지역)_북부-1지역(지점별) 2" xfId="4009"/>
    <cellStyle name="@_laroux_제트베인_1_2007 교통신호기 설치공사 설계내역서(제1지역)_북부-1지역(지점별) 2 2" xfId="6468"/>
    <cellStyle name="@_laroux_제트베인_1_2007 교통신호기 설치공사 설계내역서(제1지역)_북부-1지역(지점별) 3" xfId="1926"/>
    <cellStyle name="@_laroux_제트베인_1_2007 교통신호기 설치공사 설계내역서(제1지역)_북부-1지역_북부-1지역" xfId="232"/>
    <cellStyle name="@_laroux_제트베인_1_2007 교통신호기 설치공사 설계내역서(제1지역)_북부-1지역_북부-1지역 2" xfId="4010"/>
    <cellStyle name="@_laroux_제트베인_1_2007 교통신호기 설치공사 설계내역서(제1지역)_북부-1지역_북부-1지역 2 2" xfId="6469"/>
    <cellStyle name="@_laroux_제트베인_1_2007 교통신호기 설치공사 설계내역서(제1지역)_북부-1지역_북부-1지역 3" xfId="1927"/>
    <cellStyle name="@_laroux_제트베인_1_2007 교통신호기 설치공사 설계내역서(제1지역)_북부-1지역_북부-1지역_관급자재" xfId="1928"/>
    <cellStyle name="@_laroux_제트베인_1_2007 교통신호기 설치공사 설계내역서(제1지역)_북부-1지역_북부-1지역_관급자재 2" xfId="4011"/>
    <cellStyle name="@_laroux_제트베인_1_2007 교통신호기 설치공사 설계내역서(제1지역)_북부-1지역_북부-1지역_관급자재 2 2" xfId="6470"/>
    <cellStyle name="@_laroux_제트베인_1_2007 교통신호기 설치공사 설계내역서(제1지역)_북부-1지역_북부-1지역_북부1" xfId="1929"/>
    <cellStyle name="@_laroux_제트베인_1_2007 교통신호기 설치공사 설계내역서(제1지역)_북부-1지역_북부-1지역_북부1 2" xfId="4012"/>
    <cellStyle name="@_laroux_제트베인_1_2007 교통신호기 설치공사 설계내역서(제1지역)_북부-1지역_북부-1지역_북부1 2 2" xfId="6471"/>
    <cellStyle name="@_laroux_제트베인_1_2007 교통신호기 설치공사 설계내역서(제1지역)_서부-1지역(중구,용산,마포일부)" xfId="233"/>
    <cellStyle name="@_laroux_제트베인_1_2007 교통신호기 설치공사 설계내역서(제1지역)_서부-1지역(중구,용산,마포일부) 2" xfId="4013"/>
    <cellStyle name="@_laroux_제트베인_1_2007 교통신호기 설치공사 설계내역서(제1지역)_서부-1지역(중구,용산,마포일부) 2 2" xfId="6472"/>
    <cellStyle name="@_laroux_제트베인_1_2007 교통신호기 설치공사 설계내역서(제1지역)_서부-1지역(중구,용산,마포일부) 3" xfId="1930"/>
    <cellStyle name="@_laroux_제트베인_1_2007 교통신호기 설치공사 설계내역서(제1지역)_설계서" xfId="234"/>
    <cellStyle name="@_laroux_제트베인_1_2007 교통신호기 설치공사 설계내역서(제1지역)_설계서 2" xfId="4014"/>
    <cellStyle name="@_laroux_제트베인_1_2007 교통신호기 설치공사 설계내역서(제1지역)_설계서 2 2" xfId="6473"/>
    <cellStyle name="@_laroux_제트베인_1_2007 교통신호기 설치공사 설계내역서(제1지역)_설계서 3" xfId="1931"/>
    <cellStyle name="@_laroux_제트베인_1_2007 교통신호기 설치공사 설계내역서(제1지역)_설계서_북부-1지역" xfId="235"/>
    <cellStyle name="@_laroux_제트베인_1_2007 교통신호기 설치공사 설계내역서(제1지역)_설계서_북부-1지역 2" xfId="4015"/>
    <cellStyle name="@_laroux_제트베인_1_2007 교통신호기 설치공사 설계내역서(제1지역)_설계서_북부-1지역 2 2" xfId="6474"/>
    <cellStyle name="@_laroux_제트베인_1_2007 교통신호기 설치공사 설계내역서(제1지역)_설계서_북부-1지역 3" xfId="1932"/>
    <cellStyle name="@_laroux_제트베인_1_2007 교통신호기 설치공사 설계내역서(제1지역)_설계서_북부-1지역_관급자재" xfId="1933"/>
    <cellStyle name="@_laroux_제트베인_1_2007 교통신호기 설치공사 설계내역서(제1지역)_설계서_북부-1지역_관급자재 2" xfId="4016"/>
    <cellStyle name="@_laroux_제트베인_1_2007 교통신호기 설치공사 설계내역서(제1지역)_설계서_북부-1지역_관급자재 2 2" xfId="6475"/>
    <cellStyle name="@_laroux_제트베인_1_2007 교통신호기 설치공사 설계내역서(제1지역)_설계서_북부-1지역_북부1" xfId="1934"/>
    <cellStyle name="@_laroux_제트베인_1_2007 교통신호기 설치공사 설계내역서(제1지역)_설계서_북부-1지역_북부1 2" xfId="4017"/>
    <cellStyle name="@_laroux_제트베인_1_2007 교통신호기 설치공사 설계내역서(제1지역)_설계서_북부-1지역_북부1 2 2" xfId="6476"/>
    <cellStyle name="@_laroux_제트베인_1_2007 교통신호기 설치공사 설계내역서(제1지역)_설계서-교통신호기유지보수공사 연간단가(서부2구역)(심사결과)" xfId="1935"/>
    <cellStyle name="@_laroux_제트베인_1_2007 교통신호기 설치공사 설계내역서(제1지역)_설계서-교통신호기유지보수공사 연간단가(서부2구역)(심사결과) 2" xfId="4018"/>
    <cellStyle name="@_laroux_제트베인_1_2007 교통신호기 설치공사 설계내역서(제1지역)_설계서-교통신호기유지보수공사 연간단가(서부2구역)(심사결과) 2 2" xfId="6477"/>
    <cellStyle name="@_laroux_제트베인_1_2009북부100%단가" xfId="236"/>
    <cellStyle name="@_laroux_제트베인_1_2009북부100%단가 2" xfId="4019"/>
    <cellStyle name="@_laroux_제트베인_1_2009북부100%단가 2 2" xfId="6478"/>
    <cellStyle name="@_laroux_제트베인_1_2009북부100%단가 3" xfId="1936"/>
    <cellStyle name="@_laroux_제트베인_1_광명_주정차시스템 견적서(한일에스티엠_4억9천)" xfId="1937"/>
    <cellStyle name="@_laroux_제트베인_1_광명_주정차시스템 견적서(한일에스티엠_4억9천) 2" xfId="4020"/>
    <cellStyle name="@_laroux_제트베인_1_광명_주정차시스템 견적서(한일에스티엠_4억9천) 2 2" xfId="6479"/>
    <cellStyle name="@_laroux_제트베인_1_광명_주정차시스템 견적서(한일에스티엠_4억9천) 2 3" xfId="8386"/>
    <cellStyle name="@_laroux_제트베인_1_광명_주정차시스템 견적서(한일에스티엠_4억9천) 3" xfId="8387"/>
    <cellStyle name="@_laroux_제트베인_1_광명_주정차시스템 견적서(한일에스티엠_4억9천) 3 2" xfId="8388"/>
    <cellStyle name="@_laroux_제트베인_1_광명_주정차시스템 견적서(한일에스티엠_4억9천) 3 3" xfId="8389"/>
    <cellStyle name="@_laroux_제트베인_1_광명_주정차시스템 견적서(한일에스티엠_4억9천) 4" xfId="8390"/>
    <cellStyle name="@_laroux_제트베인_1_광명_주정차시스템 견적서(한일에스티엠_4억9천) 5" xfId="8391"/>
    <cellStyle name="@_laroux_제트베인_1_광명_주정차시스템 견적서(한일에스티엠_4억9천)_동부최종설계변경내역(금원)" xfId="8392"/>
    <cellStyle name="@_laroux_제트베인_1_광명_주정차시스템 견적서(한일에스티엠_4억9천)_동부최종설계변경내역(금원) 2" xfId="8393"/>
    <cellStyle name="@_laroux_제트베인_1_광명_주정차시스템 견적서(한일에스티엠_4억9천)_동부최종설계변경내역(금원) 2 2" xfId="8394"/>
    <cellStyle name="@_laroux_제트베인_1_광명_주정차시스템 견적서(한일에스티엠_4억9천)_동부최종설계변경내역(금원) 2 3" xfId="8395"/>
    <cellStyle name="@_laroux_제트베인_1_광명_주정차시스템 견적서(한일에스티엠_4억9천)_동부최종설계변경내역(금원) 3" xfId="8396"/>
    <cellStyle name="@_laroux_제트베인_1_광명_주정차시스템 견적서(한일에스티엠_4억9천)_동부최종설계변경내역(금원) 3 2" xfId="8397"/>
    <cellStyle name="@_laroux_제트베인_1_광명_주정차시스템 견적서(한일에스티엠_4억9천)_동부최종설계변경내역(금원) 3 3" xfId="8398"/>
    <cellStyle name="@_laroux_제트베인_1_광명_주정차시스템 견적서(한일에스티엠_4억9천)_동부최종설계변경내역(금원) 4" xfId="8399"/>
    <cellStyle name="@_laroux_제트베인_1_광명_주정차시스템 견적서(한일에스티엠_4억9천)_동부최종설계변경내역(금원) 5" xfId="8400"/>
    <cellStyle name="@_laroux_제트베인_1_광명_주정차시스템 견적서(한일에스티엠_4억9천)_성남시 불법주정차자동_견적서" xfId="1938"/>
    <cellStyle name="@_laroux_제트베인_1_광명_주정차시스템 견적서(한일에스티엠_4억9천)_성남시 불법주정차자동_견적서 2" xfId="4021"/>
    <cellStyle name="@_laroux_제트베인_1_광명_주정차시스템 견적서(한일에스티엠_4억9천)_성남시 불법주정차자동_견적서 2 2" xfId="6480"/>
    <cellStyle name="@_laroux_제트베인_1_광명_주정차시스템 견적서(한일에스티엠_4억9천)_성남시 불법주정차자동_견적서 2 3" xfId="8401"/>
    <cellStyle name="@_laroux_제트베인_1_광명_주정차시스템 견적서(한일에스티엠_4억9천)_성남시 불법주정차자동_견적서 3" xfId="8402"/>
    <cellStyle name="@_laroux_제트베인_1_광명_주정차시스템 견적서(한일에스티엠_4억9천)_성남시 불법주정차자동_견적서 3 2" xfId="8403"/>
    <cellStyle name="@_laroux_제트베인_1_광명_주정차시스템 견적서(한일에스티엠_4억9천)_성남시 불법주정차자동_견적서 3 3" xfId="8404"/>
    <cellStyle name="@_laroux_제트베인_1_광명_주정차시스템 견적서(한일에스티엠_4억9천)_성남시 불법주정차자동_견적서 4" xfId="8405"/>
    <cellStyle name="@_laroux_제트베인_1_광명_주정차시스템 견적서(한일에스티엠_4억9천)_성남시 불법주정차자동_견적서 5" xfId="8406"/>
    <cellStyle name="@_laroux_제트베인_1_광명_주정차시스템 견적서(한일에스티엠_4억9천)_성남시 불법주정차자동_견적서_견적서_ 한일에스티엠" xfId="1939"/>
    <cellStyle name="@_laroux_제트베인_1_광명_주정차시스템 견적서(한일에스티엠_4억9천)_성남시 불법주정차자동_견적서_견적서_ 한일에스티엠 2" xfId="4022"/>
    <cellStyle name="@_laroux_제트베인_1_광명_주정차시스템 견적서(한일에스티엠_4억9천)_성남시 불법주정차자동_견적서_견적서_ 한일에스티엠 2 2" xfId="6481"/>
    <cellStyle name="@_laroux_제트베인_1_광명_주정차시스템 견적서(한일에스티엠_4억9천)_성남시 불법주정차자동_견적서_견적서_ 한일에스티엠 2 3" xfId="8407"/>
    <cellStyle name="@_laroux_제트베인_1_광명_주정차시스템 견적서(한일에스티엠_4억9천)_성남시 불법주정차자동_견적서_견적서_ 한일에스티엠 3" xfId="8408"/>
    <cellStyle name="@_laroux_제트베인_1_광명_주정차시스템 견적서(한일에스티엠_4억9천)_성남시 불법주정차자동_견적서_견적서_ 한일에스티엠 3 2" xfId="8409"/>
    <cellStyle name="@_laroux_제트베인_1_광명_주정차시스템 견적서(한일에스티엠_4억9천)_성남시 불법주정차자동_견적서_견적서_ 한일에스티엠 3 3" xfId="8410"/>
    <cellStyle name="@_laroux_제트베인_1_광명_주정차시스템 견적서(한일에스티엠_4억9천)_성남시 불법주정차자동_견적서_견적서_ 한일에스티엠 4" xfId="8411"/>
    <cellStyle name="@_laroux_제트베인_1_광명_주정차시스템 견적서(한일에스티엠_4억9천)_성남시 불법주정차자동_견적서_견적서_ 한일에스티엠 5" xfId="8412"/>
    <cellStyle name="@_laroux_제트베인_1_광명_주정차시스템 견적서(한일에스티엠_4억9천)_성남시 불법주정차자동_견적서_견적서_ 한일에스티엠_동부최종설계변경내역(금원)" xfId="8413"/>
    <cellStyle name="@_laroux_제트베인_1_광명_주정차시스템 견적서(한일에스티엠_4억9천)_성남시 불법주정차자동_견적서_견적서_ 한일에스티엠_동부최종설계변경내역(금원) 2" xfId="8414"/>
    <cellStyle name="@_laroux_제트베인_1_광명_주정차시스템 견적서(한일에스티엠_4억9천)_성남시 불법주정차자동_견적서_견적서_ 한일에스티엠_동부최종설계변경내역(금원) 2 2" xfId="8415"/>
    <cellStyle name="@_laroux_제트베인_1_광명_주정차시스템 견적서(한일에스티엠_4억9천)_성남시 불법주정차자동_견적서_견적서_ 한일에스티엠_동부최종설계변경내역(금원) 2 3" xfId="8416"/>
    <cellStyle name="@_laroux_제트베인_1_광명_주정차시스템 견적서(한일에스티엠_4억9천)_성남시 불법주정차자동_견적서_견적서_ 한일에스티엠_동부최종설계변경내역(금원) 3" xfId="8417"/>
    <cellStyle name="@_laroux_제트베인_1_광명_주정차시스템 견적서(한일에스티엠_4억9천)_성남시 불법주정차자동_견적서_견적서_ 한일에스티엠_동부최종설계변경내역(금원) 3 2" xfId="8418"/>
    <cellStyle name="@_laroux_제트베인_1_광명_주정차시스템 견적서(한일에스티엠_4억9천)_성남시 불법주정차자동_견적서_견적서_ 한일에스티엠_동부최종설계변경내역(금원) 3 3" xfId="8419"/>
    <cellStyle name="@_laroux_제트베인_1_광명_주정차시스템 견적서(한일에스티엠_4억9천)_성남시 불법주정차자동_견적서_견적서_ 한일에스티엠_동부최종설계변경내역(금원) 4" xfId="8420"/>
    <cellStyle name="@_laroux_제트베인_1_광명_주정차시스템 견적서(한일에스티엠_4억9천)_성남시 불법주정차자동_견적서_견적서_ 한일에스티엠_동부최종설계변경내역(금원) 5" xfId="8421"/>
    <cellStyle name="@_laroux_제트베인_1_광명_주정차시스템 견적서(한일에스티엠_4억9천)_성남시 불법주정차자동_견적서_동부최종설계변경내역(금원)" xfId="8422"/>
    <cellStyle name="@_laroux_제트베인_1_광명_주정차시스템 견적서(한일에스티엠_4억9천)_성남시 불법주정차자동_견적서_동부최종설계변경내역(금원) 2" xfId="8423"/>
    <cellStyle name="@_laroux_제트베인_1_광명_주정차시스템 견적서(한일에스티엠_4억9천)_성남시 불법주정차자동_견적서_동부최종설계변경내역(금원) 2 2" xfId="8424"/>
    <cellStyle name="@_laroux_제트베인_1_광명_주정차시스템 견적서(한일에스티엠_4억9천)_성남시 불법주정차자동_견적서_동부최종설계변경내역(금원) 2 3" xfId="8425"/>
    <cellStyle name="@_laroux_제트베인_1_광명_주정차시스템 견적서(한일에스티엠_4억9천)_성남시 불법주정차자동_견적서_동부최종설계변경내역(금원) 3" xfId="8426"/>
    <cellStyle name="@_laroux_제트베인_1_광명_주정차시스템 견적서(한일에스티엠_4억9천)_성남시 불법주정차자동_견적서_동부최종설계변경내역(금원) 3 2" xfId="8427"/>
    <cellStyle name="@_laroux_제트베인_1_광명_주정차시스템 견적서(한일에스티엠_4억9천)_성남시 불법주정차자동_견적서_동부최종설계변경내역(금원) 3 3" xfId="8428"/>
    <cellStyle name="@_laroux_제트베인_1_광명_주정차시스템 견적서(한일에스티엠_4억9천)_성남시 불법주정차자동_견적서_동부최종설계변경내역(금원) 4" xfId="8429"/>
    <cellStyle name="@_laroux_제트베인_1_광명_주정차시스템 견적서(한일에스티엠_4억9천)_성남시 불법주정차자동_견적서_동부최종설계변경내역(금원) 5" xfId="8430"/>
    <cellStyle name="@_laroux_제트베인_1_광명_주정차시스템 견적서(한일에스티엠_수정본)" xfId="1940"/>
    <cellStyle name="@_laroux_제트베인_1_광명_주정차시스템 견적서(한일에스티엠_수정본) 2" xfId="4023"/>
    <cellStyle name="@_laroux_제트베인_1_광명_주정차시스템 견적서(한일에스티엠_수정본) 2 2" xfId="6482"/>
    <cellStyle name="@_laroux_제트베인_1_광명_주정차시스템 견적서(한일에스티엠_수정본) 2 3" xfId="8431"/>
    <cellStyle name="@_laroux_제트베인_1_광명_주정차시스템 견적서(한일에스티엠_수정본) 3" xfId="8432"/>
    <cellStyle name="@_laroux_제트베인_1_광명_주정차시스템 견적서(한일에스티엠_수정본) 3 2" xfId="8433"/>
    <cellStyle name="@_laroux_제트베인_1_광명_주정차시스템 견적서(한일에스티엠_수정본) 3 3" xfId="8434"/>
    <cellStyle name="@_laroux_제트베인_1_광명_주정차시스템 견적서(한일에스티엠_수정본) 4" xfId="8435"/>
    <cellStyle name="@_laroux_제트베인_1_광명_주정차시스템 견적서(한일에스티엠_수정본) 5" xfId="8436"/>
    <cellStyle name="@_laroux_제트베인_1_광명_주정차시스템 견적서(한일에스티엠_수정본)_동부최종설계변경내역(금원)" xfId="8437"/>
    <cellStyle name="@_laroux_제트베인_1_광명_주정차시스템 견적서(한일에스티엠_수정본)_동부최종설계변경내역(금원) 2" xfId="8438"/>
    <cellStyle name="@_laroux_제트베인_1_광명_주정차시스템 견적서(한일에스티엠_수정본)_동부최종설계변경내역(금원) 2 2" xfId="8439"/>
    <cellStyle name="@_laroux_제트베인_1_광명_주정차시스템 견적서(한일에스티엠_수정본)_동부최종설계변경내역(금원) 2 3" xfId="8440"/>
    <cellStyle name="@_laroux_제트베인_1_광명_주정차시스템 견적서(한일에스티엠_수정본)_동부최종설계변경내역(금원) 3" xfId="8441"/>
    <cellStyle name="@_laroux_제트베인_1_광명_주정차시스템 견적서(한일에스티엠_수정본)_동부최종설계변경내역(금원) 3 2" xfId="8442"/>
    <cellStyle name="@_laroux_제트베인_1_광명_주정차시스템 견적서(한일에스티엠_수정본)_동부최종설계변경내역(금원) 3 3" xfId="8443"/>
    <cellStyle name="@_laroux_제트베인_1_광명_주정차시스템 견적서(한일에스티엠_수정본)_동부최종설계변경내역(금원) 4" xfId="8444"/>
    <cellStyle name="@_laroux_제트베인_1_광명_주정차시스템 견적서(한일에스티엠_수정본)_동부최종설계변경내역(금원) 5" xfId="8445"/>
    <cellStyle name="@_laroux_제트베인_1_광명_주정차시스템 견적서(한일에스티엠_수정본)_성남시 불법주정차자동_견적서" xfId="1941"/>
    <cellStyle name="@_laroux_제트베인_1_광명_주정차시스템 견적서(한일에스티엠_수정본)_성남시 불법주정차자동_견적서 2" xfId="4024"/>
    <cellStyle name="@_laroux_제트베인_1_광명_주정차시스템 견적서(한일에스티엠_수정본)_성남시 불법주정차자동_견적서 2 2" xfId="6483"/>
    <cellStyle name="@_laroux_제트베인_1_광명_주정차시스템 견적서(한일에스티엠_수정본)_성남시 불법주정차자동_견적서 2 3" xfId="8446"/>
    <cellStyle name="@_laroux_제트베인_1_광명_주정차시스템 견적서(한일에스티엠_수정본)_성남시 불법주정차자동_견적서 3" xfId="8447"/>
    <cellStyle name="@_laroux_제트베인_1_광명_주정차시스템 견적서(한일에스티엠_수정본)_성남시 불법주정차자동_견적서 3 2" xfId="8448"/>
    <cellStyle name="@_laroux_제트베인_1_광명_주정차시스템 견적서(한일에스티엠_수정본)_성남시 불법주정차자동_견적서 3 3" xfId="8449"/>
    <cellStyle name="@_laroux_제트베인_1_광명_주정차시스템 견적서(한일에스티엠_수정본)_성남시 불법주정차자동_견적서 4" xfId="8450"/>
    <cellStyle name="@_laroux_제트베인_1_광명_주정차시스템 견적서(한일에스티엠_수정본)_성남시 불법주정차자동_견적서 5" xfId="8451"/>
    <cellStyle name="@_laroux_제트베인_1_광명_주정차시스템 견적서(한일에스티엠_수정본)_성남시 불법주정차자동_견적서_견적서_ 한일에스티엠" xfId="1942"/>
    <cellStyle name="@_laroux_제트베인_1_광명_주정차시스템 견적서(한일에스티엠_수정본)_성남시 불법주정차자동_견적서_견적서_ 한일에스티엠 2" xfId="4025"/>
    <cellStyle name="@_laroux_제트베인_1_광명_주정차시스템 견적서(한일에스티엠_수정본)_성남시 불법주정차자동_견적서_견적서_ 한일에스티엠 2 2" xfId="6484"/>
    <cellStyle name="@_laroux_제트베인_1_광명_주정차시스템 견적서(한일에스티엠_수정본)_성남시 불법주정차자동_견적서_견적서_ 한일에스티엠 2 3" xfId="8452"/>
    <cellStyle name="@_laroux_제트베인_1_광명_주정차시스템 견적서(한일에스티엠_수정본)_성남시 불법주정차자동_견적서_견적서_ 한일에스티엠 3" xfId="8453"/>
    <cellStyle name="@_laroux_제트베인_1_광명_주정차시스템 견적서(한일에스티엠_수정본)_성남시 불법주정차자동_견적서_견적서_ 한일에스티엠 3 2" xfId="8454"/>
    <cellStyle name="@_laroux_제트베인_1_광명_주정차시스템 견적서(한일에스티엠_수정본)_성남시 불법주정차자동_견적서_견적서_ 한일에스티엠 3 3" xfId="8455"/>
    <cellStyle name="@_laroux_제트베인_1_광명_주정차시스템 견적서(한일에스티엠_수정본)_성남시 불법주정차자동_견적서_견적서_ 한일에스티엠 4" xfId="8456"/>
    <cellStyle name="@_laroux_제트베인_1_광명_주정차시스템 견적서(한일에스티엠_수정본)_성남시 불법주정차자동_견적서_견적서_ 한일에스티엠 5" xfId="8457"/>
    <cellStyle name="@_laroux_제트베인_1_광명_주정차시스템 견적서(한일에스티엠_수정본)_성남시 불법주정차자동_견적서_견적서_ 한일에스티엠_동부최종설계변경내역(금원)" xfId="8458"/>
    <cellStyle name="@_laroux_제트베인_1_광명_주정차시스템 견적서(한일에스티엠_수정본)_성남시 불법주정차자동_견적서_견적서_ 한일에스티엠_동부최종설계변경내역(금원) 2" xfId="8459"/>
    <cellStyle name="@_laroux_제트베인_1_광명_주정차시스템 견적서(한일에스티엠_수정본)_성남시 불법주정차자동_견적서_견적서_ 한일에스티엠_동부최종설계변경내역(금원) 2 2" xfId="8460"/>
    <cellStyle name="@_laroux_제트베인_1_광명_주정차시스템 견적서(한일에스티엠_수정본)_성남시 불법주정차자동_견적서_견적서_ 한일에스티엠_동부최종설계변경내역(금원) 2 3" xfId="8461"/>
    <cellStyle name="@_laroux_제트베인_1_광명_주정차시스템 견적서(한일에스티엠_수정본)_성남시 불법주정차자동_견적서_견적서_ 한일에스티엠_동부최종설계변경내역(금원) 3" xfId="8462"/>
    <cellStyle name="@_laroux_제트베인_1_광명_주정차시스템 견적서(한일에스티엠_수정본)_성남시 불법주정차자동_견적서_견적서_ 한일에스티엠_동부최종설계변경내역(금원) 3 2" xfId="8463"/>
    <cellStyle name="@_laroux_제트베인_1_광명_주정차시스템 견적서(한일에스티엠_수정본)_성남시 불법주정차자동_견적서_견적서_ 한일에스티엠_동부최종설계변경내역(금원) 3 3" xfId="8464"/>
    <cellStyle name="@_laroux_제트베인_1_광명_주정차시스템 견적서(한일에스티엠_수정본)_성남시 불법주정차자동_견적서_견적서_ 한일에스티엠_동부최종설계변경내역(금원) 4" xfId="8465"/>
    <cellStyle name="@_laroux_제트베인_1_광명_주정차시스템 견적서(한일에스티엠_수정본)_성남시 불법주정차자동_견적서_견적서_ 한일에스티엠_동부최종설계변경내역(금원) 5" xfId="8466"/>
    <cellStyle name="@_laroux_제트베인_1_광명_주정차시스템 견적서(한일에스티엠_수정본)_성남시 불법주정차자동_견적서_동부최종설계변경내역(금원)" xfId="8467"/>
    <cellStyle name="@_laroux_제트베인_1_광명_주정차시스템 견적서(한일에스티엠_수정본)_성남시 불법주정차자동_견적서_동부최종설계변경내역(금원) 2" xfId="8468"/>
    <cellStyle name="@_laroux_제트베인_1_광명_주정차시스템 견적서(한일에스티엠_수정본)_성남시 불법주정차자동_견적서_동부최종설계변경내역(금원) 2 2" xfId="8469"/>
    <cellStyle name="@_laroux_제트베인_1_광명_주정차시스템 견적서(한일에스티엠_수정본)_성남시 불법주정차자동_견적서_동부최종설계변경내역(금원) 2 3" xfId="8470"/>
    <cellStyle name="@_laroux_제트베인_1_광명_주정차시스템 견적서(한일에스티엠_수정본)_성남시 불법주정차자동_견적서_동부최종설계변경내역(금원) 3" xfId="8471"/>
    <cellStyle name="@_laroux_제트베인_1_광명_주정차시스템 견적서(한일에스티엠_수정본)_성남시 불법주정차자동_견적서_동부최종설계변경내역(금원) 3 2" xfId="8472"/>
    <cellStyle name="@_laroux_제트베인_1_광명_주정차시스템 견적서(한일에스티엠_수정본)_성남시 불법주정차자동_견적서_동부최종설계변경내역(금원) 3 3" xfId="8473"/>
    <cellStyle name="@_laroux_제트베인_1_광명_주정차시스템 견적서(한일에스티엠_수정본)_성남시 불법주정차자동_견적서_동부최종설계변경내역(금원) 4" xfId="8474"/>
    <cellStyle name="@_laroux_제트베인_1_광명_주정차시스템 견적서(한일에스티엠_수정본)_성남시 불법주정차자동_견적서_동부최종설계변경내역(금원) 5" xfId="8475"/>
    <cellStyle name="@_laroux_제트베인_1_농협퇴비-음성한우리영농(보통,그린)" xfId="237"/>
    <cellStyle name="@_laroux_제트베인_1_농협퇴비-음성한우리영농(보통,그린) 2" xfId="4026"/>
    <cellStyle name="@_laroux_제트베인_1_농협퇴비-음성한우리영농(보통,그린) 2 2" xfId="6485"/>
    <cellStyle name="@_laroux_제트베인_1_농협퇴비-음성한우리영농(보통,그린) 3" xfId="1943"/>
    <cellStyle name="@_laroux_제트베인_1_농협퇴비-음성한우리영농(보통,그린)_100%-2006신호-" xfId="238"/>
    <cellStyle name="@_laroux_제트베인_1_농협퇴비-음성한우리영농(보통,그린)_100%-2006신호- 2" xfId="4027"/>
    <cellStyle name="@_laroux_제트베인_1_농협퇴비-음성한우리영농(보통,그린)_100%-2006신호- 2 2" xfId="6486"/>
    <cellStyle name="@_laroux_제트베인_1_농협퇴비-음성한우리영농(보통,그린)_100%-2006신호- 3" xfId="1944"/>
    <cellStyle name="@_laroux_제트베인_1_농협퇴비-음성한우리영농(보통,그린)_2007 교통신호기 설치공사 설계내역서(제1지역)" xfId="239"/>
    <cellStyle name="@_laroux_제트베인_1_농협퇴비-음성한우리영농(보통,그린)_2007 교통신호기 설치공사 설계내역서(제1지역) 2" xfId="4028"/>
    <cellStyle name="@_laroux_제트베인_1_농협퇴비-음성한우리영농(보통,그린)_2007 교통신호기 설치공사 설계내역서(제1지역) 2 2" xfId="6487"/>
    <cellStyle name="@_laroux_제트베인_1_농협퇴비-음성한우리영농(보통,그린)_2007 교통신호기 설치공사 설계내역서(제1지역) 3" xfId="1945"/>
    <cellStyle name="@_laroux_제트베인_1_농협퇴비-음성한우리영농(보통,그린)_2007 교통신호기 설치공사 설계내역서(제1지역)_2007 교통신호기 설치공사 설계내역서(제1지역)" xfId="240"/>
    <cellStyle name="@_laroux_제트베인_1_농협퇴비-음성한우리영농(보통,그린)_2007 교통신호기 설치공사 설계내역서(제1지역)_2007 교통신호기 설치공사 설계내역서(제1지역) 2" xfId="4029"/>
    <cellStyle name="@_laroux_제트베인_1_농협퇴비-음성한우리영농(보통,그린)_2007 교통신호기 설치공사 설계내역서(제1지역)_2007 교통신호기 설치공사 설계내역서(제1지역) 2 2" xfId="6488"/>
    <cellStyle name="@_laroux_제트베인_1_농협퇴비-음성한우리영농(보통,그린)_2007 교통신호기 설치공사 설계내역서(제1지역)_2007 교통신호기 설치공사 설계내역서(제1지역) 3" xfId="1946"/>
    <cellStyle name="@_laroux_제트베인_1_농협퇴비-음성한우리영농(보통,그린)_2007 교통신호기 설치공사 설계내역서(제1지역)_2007 교통신호기 설치공사 설계내역서(제1지역)_1" xfId="241"/>
    <cellStyle name="@_laroux_제트베인_1_농협퇴비-음성한우리영농(보통,그린)_2007 교통신호기 설치공사 설계내역서(제1지역)_2007 교통신호기 설치공사 설계내역서(제1지역)_1 2" xfId="4030"/>
    <cellStyle name="@_laroux_제트베인_1_농협퇴비-음성한우리영농(보통,그린)_2007 교통신호기 설치공사 설계내역서(제1지역)_2007 교통신호기 설치공사 설계내역서(제1지역)_1 2 2" xfId="6489"/>
    <cellStyle name="@_laroux_제트베인_1_농협퇴비-음성한우리영농(보통,그린)_2007 교통신호기 설치공사 설계내역서(제1지역)_2007 교통신호기 설치공사 설계내역서(제1지역)_1 3" xfId="1947"/>
    <cellStyle name="@_laroux_제트베인_1_농협퇴비-음성한우리영농(보통,그린)_2007 교통신호기 설치공사 설계내역서(제1지역)_2007 교통신호기 설치공사 설계내역서(제1지역)_1_2009북부100%단가" xfId="242"/>
    <cellStyle name="@_laroux_제트베인_1_농협퇴비-음성한우리영농(보통,그린)_2007 교통신호기 설치공사 설계내역서(제1지역)_2007 교통신호기 설치공사 설계내역서(제1지역)_1_2009북부100%단가 2" xfId="4031"/>
    <cellStyle name="@_laroux_제트베인_1_농협퇴비-음성한우리영농(보통,그린)_2007 교통신호기 설치공사 설계내역서(제1지역)_2007 교통신호기 설치공사 설계내역서(제1지역)_1_2009북부100%단가 2 2" xfId="6490"/>
    <cellStyle name="@_laroux_제트베인_1_농협퇴비-음성한우리영농(보통,그린)_2007 교통신호기 설치공사 설계내역서(제1지역)_2007 교통신호기 설치공사 설계내역서(제1지역)_1_2009북부100%단가 3" xfId="1948"/>
    <cellStyle name="@_laroux_제트베인_1_농협퇴비-음성한우리영농(보통,그린)_2007 교통신호기 설치공사 설계내역서(제1지역)_2007 교통신호기 설치공사 설계내역서(제1지역)_1_단가" xfId="243"/>
    <cellStyle name="@_laroux_제트베인_1_농협퇴비-음성한우리영농(보통,그린)_2007 교통신호기 설치공사 설계내역서(제1지역)_2007 교통신호기 설치공사 설계내역서(제1지역)_1_단가 2" xfId="4032"/>
    <cellStyle name="@_laroux_제트베인_1_농협퇴비-음성한우리영농(보통,그린)_2007 교통신호기 설치공사 설계내역서(제1지역)_2007 교통신호기 설치공사 설계내역서(제1지역)_1_단가 2 2" xfId="6491"/>
    <cellStyle name="@_laroux_제트베인_1_농협퇴비-음성한우리영농(보통,그린)_2007 교통신호기 설치공사 설계내역서(제1지역)_2007 교통신호기 설치공사 설계내역서(제1지역)_1_단가 3" xfId="1949"/>
    <cellStyle name="@_laroux_제트베인_1_농협퇴비-음성한우리영농(보통,그린)_2007 교통신호기 설치공사 설계내역서(제1지역)_2007 교통신호기 설치공사 설계내역서(제1지역)_1_북부-1지역" xfId="244"/>
    <cellStyle name="@_laroux_제트베인_1_농협퇴비-음성한우리영농(보통,그린)_2007 교통신호기 설치공사 설계내역서(제1지역)_2007 교통신호기 설치공사 설계내역서(제1지역)_1_북부-1지역 2" xfId="4033"/>
    <cellStyle name="@_laroux_제트베인_1_농협퇴비-음성한우리영농(보통,그린)_2007 교통신호기 설치공사 설계내역서(제1지역)_2007 교통신호기 설치공사 설계내역서(제1지역)_1_북부-1지역 2 2" xfId="6492"/>
    <cellStyle name="@_laroux_제트베인_1_농협퇴비-음성한우리영농(보통,그린)_2007 교통신호기 설치공사 설계내역서(제1지역)_2007 교통신호기 설치공사 설계내역서(제1지역)_1_북부-1지역 3" xfId="1950"/>
    <cellStyle name="@_laroux_제트베인_1_농협퇴비-음성한우리영농(보통,그린)_2007 교통신호기 설치공사 설계내역서(제1지역)_2007 교통신호기 설치공사 설계내역서(제1지역)_1_북부-1지역_관급자재" xfId="1951"/>
    <cellStyle name="@_laroux_제트베인_1_농협퇴비-음성한우리영농(보통,그린)_2007 교통신호기 설치공사 설계내역서(제1지역)_2007 교통신호기 설치공사 설계내역서(제1지역)_1_북부-1지역_관급자재 2" xfId="4034"/>
    <cellStyle name="@_laroux_제트베인_1_농협퇴비-음성한우리영농(보통,그린)_2007 교통신호기 설치공사 설계내역서(제1지역)_2007 교통신호기 설치공사 설계내역서(제1지역)_1_북부-1지역_관급자재 2 2" xfId="6493"/>
    <cellStyle name="@_laroux_제트베인_1_농협퇴비-음성한우리영농(보통,그린)_2007 교통신호기 설치공사 설계내역서(제1지역)_2007 교통신호기 설치공사 설계내역서(제1지역)_1_북부-1지역_북부1" xfId="1952"/>
    <cellStyle name="@_laroux_제트베인_1_농협퇴비-음성한우리영농(보통,그린)_2007 교통신호기 설치공사 설계내역서(제1지역)_2007 교통신호기 설치공사 설계내역서(제1지역)_1_북부-1지역_북부1 2" xfId="4035"/>
    <cellStyle name="@_laroux_제트베인_1_농협퇴비-음성한우리영농(보통,그린)_2007 교통신호기 설치공사 설계내역서(제1지역)_2007 교통신호기 설치공사 설계내역서(제1지역)_1_북부-1지역_북부1 2 2" xfId="6494"/>
    <cellStyle name="@_laroux_제트베인_1_농협퇴비-음성한우리영농(보통,그린)_2007 교통신호기 설치공사 설계내역서(제1지역)_2007 교통신호기 설치공사 설계내역서(제1지역)_1_설계서-교통신호기유지보수공사 연간단가(서부2구역)(심사결과)" xfId="1953"/>
    <cellStyle name="@_laroux_제트베인_1_농협퇴비-음성한우리영농(보통,그린)_2007 교통신호기 설치공사 설계내역서(제1지역)_2007 교통신호기 설치공사 설계내역서(제1지역)_1_설계서-교통신호기유지보수공사 연간단가(서부2구역)(심사결과) 2" xfId="4036"/>
    <cellStyle name="@_laroux_제트베인_1_농협퇴비-음성한우리영농(보통,그린)_2007 교통신호기 설치공사 설계내역서(제1지역)_2007 교통신호기 설치공사 설계내역서(제1지역)_1_설계서-교통신호기유지보수공사 연간단가(서부2구역)(심사결과) 2 2" xfId="6495"/>
    <cellStyle name="@_laroux_제트베인_1_농협퇴비-음성한우리영농(보통,그린)_2007 교통신호기 설치공사 설계내역서(제1지역)_2007 교통신호기 설치공사 설계내역서(제1지역)_2" xfId="245"/>
    <cellStyle name="@_laroux_제트베인_1_농협퇴비-음성한우리영농(보통,그린)_2007 교통신호기 설치공사 설계내역서(제1지역)_2007 교통신호기 설치공사 설계내역서(제1지역)_2 2" xfId="4037"/>
    <cellStyle name="@_laroux_제트베인_1_농협퇴비-음성한우리영농(보통,그린)_2007 교통신호기 설치공사 설계내역서(제1지역)_2007 교통신호기 설치공사 설계내역서(제1지역)_2 2 2" xfId="6496"/>
    <cellStyle name="@_laroux_제트베인_1_농협퇴비-음성한우리영농(보통,그린)_2007 교통신호기 설치공사 설계내역서(제1지역)_2007 교통신호기 설치공사 설계내역서(제1지역)_2 3" xfId="1954"/>
    <cellStyle name="@_laroux_제트베인_1_농협퇴비-음성한우리영농(보통,그린)_2007 교통신호기 설치공사 설계내역서(제1지역)_2007 교통신호기 설치공사 설계내역서(제1지역)_2_2009북부100%단가" xfId="246"/>
    <cellStyle name="@_laroux_제트베인_1_농협퇴비-음성한우리영농(보통,그린)_2007 교통신호기 설치공사 설계내역서(제1지역)_2007 교통신호기 설치공사 설계내역서(제1지역)_2_2009북부100%단가 2" xfId="4038"/>
    <cellStyle name="@_laroux_제트베인_1_농협퇴비-음성한우리영농(보통,그린)_2007 교통신호기 설치공사 설계내역서(제1지역)_2007 교통신호기 설치공사 설계내역서(제1지역)_2_2009북부100%단가 2 2" xfId="6497"/>
    <cellStyle name="@_laroux_제트베인_1_농협퇴비-음성한우리영농(보통,그린)_2007 교통신호기 설치공사 설계내역서(제1지역)_2007 교통신호기 설치공사 설계내역서(제1지역)_2_2009북부100%단가 3" xfId="1955"/>
    <cellStyle name="@_laroux_제트베인_1_농협퇴비-음성한우리영농(보통,그린)_2007 교통신호기 설치공사 설계내역서(제1지역)_2007 교통신호기 설치공사 설계내역서(제1지역)_2_단가" xfId="247"/>
    <cellStyle name="@_laroux_제트베인_1_농협퇴비-음성한우리영농(보통,그린)_2007 교통신호기 설치공사 설계내역서(제1지역)_2007 교통신호기 설치공사 설계내역서(제1지역)_2_단가 2" xfId="4039"/>
    <cellStyle name="@_laroux_제트베인_1_농협퇴비-음성한우리영농(보통,그린)_2007 교통신호기 설치공사 설계내역서(제1지역)_2007 교통신호기 설치공사 설계내역서(제1지역)_2_단가 2 2" xfId="6498"/>
    <cellStyle name="@_laroux_제트베인_1_농협퇴비-음성한우리영농(보통,그린)_2007 교통신호기 설치공사 설계내역서(제1지역)_2007 교통신호기 설치공사 설계내역서(제1지역)_2_단가 3" xfId="1956"/>
    <cellStyle name="@_laroux_제트베인_1_농협퇴비-음성한우리영농(보통,그린)_2007 교통신호기 설치공사 설계내역서(제1지역)_2007 교통신호기 설치공사 설계내역서(제1지역)_2_북부-1지역" xfId="248"/>
    <cellStyle name="@_laroux_제트베인_1_농협퇴비-음성한우리영농(보통,그린)_2007 교통신호기 설치공사 설계내역서(제1지역)_2007 교통신호기 설치공사 설계내역서(제1지역)_2_북부-1지역 2" xfId="4040"/>
    <cellStyle name="@_laroux_제트베인_1_농협퇴비-음성한우리영농(보통,그린)_2007 교통신호기 설치공사 설계내역서(제1지역)_2007 교통신호기 설치공사 설계내역서(제1지역)_2_북부-1지역 2 2" xfId="6499"/>
    <cellStyle name="@_laroux_제트베인_1_농협퇴비-음성한우리영농(보통,그린)_2007 교통신호기 설치공사 설계내역서(제1지역)_2007 교통신호기 설치공사 설계내역서(제1지역)_2_북부-1지역 3" xfId="1957"/>
    <cellStyle name="@_laroux_제트베인_1_농협퇴비-음성한우리영농(보통,그린)_2007 교통신호기 설치공사 설계내역서(제1지역)_2007 교통신호기 설치공사 설계내역서(제1지역)_2_북부-1지역_관급자재" xfId="1958"/>
    <cellStyle name="@_laroux_제트베인_1_농협퇴비-음성한우리영농(보통,그린)_2007 교통신호기 설치공사 설계내역서(제1지역)_2007 교통신호기 설치공사 설계내역서(제1지역)_2_북부-1지역_관급자재 2" xfId="4041"/>
    <cellStyle name="@_laroux_제트베인_1_농협퇴비-음성한우리영농(보통,그린)_2007 교통신호기 설치공사 설계내역서(제1지역)_2007 교통신호기 설치공사 설계내역서(제1지역)_2_북부-1지역_관급자재 2 2" xfId="6500"/>
    <cellStyle name="@_laroux_제트베인_1_농협퇴비-음성한우리영농(보통,그린)_2007 교통신호기 설치공사 설계내역서(제1지역)_2007 교통신호기 설치공사 설계내역서(제1지역)_2_북부-1지역_북부1" xfId="1959"/>
    <cellStyle name="@_laroux_제트베인_1_농협퇴비-음성한우리영농(보통,그린)_2007 교통신호기 설치공사 설계내역서(제1지역)_2007 교통신호기 설치공사 설계내역서(제1지역)_2_북부-1지역_북부1 2" xfId="4042"/>
    <cellStyle name="@_laroux_제트베인_1_농협퇴비-음성한우리영농(보통,그린)_2007 교통신호기 설치공사 설계내역서(제1지역)_2007 교통신호기 설치공사 설계내역서(제1지역)_2_북부-1지역_북부1 2 2" xfId="6501"/>
    <cellStyle name="@_laroux_제트베인_1_농협퇴비-음성한우리영농(보통,그린)_2007 교통신호기 설치공사 설계내역서(제1지역)_2007 교통신호기 설치공사 설계내역서(제1지역)_2_설계서-교통신호기유지보수공사 연간단가(서부2구역)(심사결과)" xfId="1960"/>
    <cellStyle name="@_laroux_제트베인_1_농협퇴비-음성한우리영농(보통,그린)_2007 교통신호기 설치공사 설계내역서(제1지역)_2007 교통신호기 설치공사 설계내역서(제1지역)_2_설계서-교통신호기유지보수공사 연간단가(서부2구역)(심사결과) 2" xfId="4043"/>
    <cellStyle name="@_laroux_제트베인_1_농협퇴비-음성한우리영농(보통,그린)_2007 교통신호기 설치공사 설계내역서(제1지역)_2007 교통신호기 설치공사 설계내역서(제1지역)_2_설계서-교통신호기유지보수공사 연간단가(서부2구역)(심사결과) 2 2" xfId="6502"/>
    <cellStyle name="@_laroux_제트베인_1_농협퇴비-음성한우리영농(보통,그린)_2007 교통신호기 설치공사 설계내역서(제1지역)_2007 교통신호기 설치공사 설계내역서(제1지역)_2009북부100%단가" xfId="249"/>
    <cellStyle name="@_laroux_제트베인_1_농협퇴비-음성한우리영농(보통,그린)_2007 교통신호기 설치공사 설계내역서(제1지역)_2007 교통신호기 설치공사 설계내역서(제1지역)_2009북부100%단가 2" xfId="4044"/>
    <cellStyle name="@_laroux_제트베인_1_농협퇴비-음성한우리영농(보통,그린)_2007 교통신호기 설치공사 설계내역서(제1지역)_2007 교통신호기 설치공사 설계내역서(제1지역)_2009북부100%단가 2 2" xfId="6503"/>
    <cellStyle name="@_laroux_제트베인_1_농협퇴비-음성한우리영농(보통,그린)_2007 교통신호기 설치공사 설계내역서(제1지역)_2007 교통신호기 설치공사 설계내역서(제1지역)_2009북부100%단가 3" xfId="1961"/>
    <cellStyle name="@_laroux_제트베인_1_농협퇴비-음성한우리영농(보통,그린)_2007 교통신호기 설치공사 설계내역서(제1지역)_2007 교통신호기 설치공사 설계내역서(제1지역)_단가" xfId="250"/>
    <cellStyle name="@_laroux_제트베인_1_농협퇴비-음성한우리영농(보통,그린)_2007 교통신호기 설치공사 설계내역서(제1지역)_2007 교통신호기 설치공사 설계내역서(제1지역)_단가 2" xfId="4045"/>
    <cellStyle name="@_laroux_제트베인_1_농협퇴비-음성한우리영농(보통,그린)_2007 교통신호기 설치공사 설계내역서(제1지역)_2007 교통신호기 설치공사 설계내역서(제1지역)_단가 2 2" xfId="6504"/>
    <cellStyle name="@_laroux_제트베인_1_농협퇴비-음성한우리영농(보통,그린)_2007 교통신호기 설치공사 설계내역서(제1지역)_2007 교통신호기 설치공사 설계내역서(제1지역)_단가 3" xfId="1962"/>
    <cellStyle name="@_laroux_제트베인_1_농협퇴비-음성한우리영농(보통,그린)_2007 교통신호기 설치공사 설계내역서(제1지역)_2007 교통신호기 설치공사 설계내역서(제1지역)_북부-1지역" xfId="251"/>
    <cellStyle name="@_laroux_제트베인_1_농협퇴비-음성한우리영농(보통,그린)_2007 교통신호기 설치공사 설계내역서(제1지역)_2007 교통신호기 설치공사 설계내역서(제1지역)_북부-1지역 2" xfId="4046"/>
    <cellStyle name="@_laroux_제트베인_1_농협퇴비-음성한우리영농(보통,그린)_2007 교통신호기 설치공사 설계내역서(제1지역)_2007 교통신호기 설치공사 설계내역서(제1지역)_북부-1지역 2 2" xfId="6505"/>
    <cellStyle name="@_laroux_제트베인_1_농협퇴비-음성한우리영농(보통,그린)_2007 교통신호기 설치공사 설계내역서(제1지역)_2007 교통신호기 설치공사 설계내역서(제1지역)_북부-1지역 3" xfId="1963"/>
    <cellStyle name="@_laroux_제트베인_1_농협퇴비-음성한우리영농(보통,그린)_2007 교통신호기 설치공사 설계내역서(제1지역)_2007 교통신호기 설치공사 설계내역서(제1지역)_북부-1지역_관급자재" xfId="1964"/>
    <cellStyle name="@_laroux_제트베인_1_농협퇴비-음성한우리영농(보통,그린)_2007 교통신호기 설치공사 설계내역서(제1지역)_2007 교통신호기 설치공사 설계내역서(제1지역)_북부-1지역_관급자재 2" xfId="4047"/>
    <cellStyle name="@_laroux_제트베인_1_농협퇴비-음성한우리영농(보통,그린)_2007 교통신호기 설치공사 설계내역서(제1지역)_2007 교통신호기 설치공사 설계내역서(제1지역)_북부-1지역_관급자재 2 2" xfId="6506"/>
    <cellStyle name="@_laroux_제트베인_1_농협퇴비-음성한우리영농(보통,그린)_2007 교통신호기 설치공사 설계내역서(제1지역)_2007 교통신호기 설치공사 설계내역서(제1지역)_북부-1지역_북부1" xfId="1965"/>
    <cellStyle name="@_laroux_제트베인_1_농협퇴비-음성한우리영농(보통,그린)_2007 교통신호기 설치공사 설계내역서(제1지역)_2007 교통신호기 설치공사 설계내역서(제1지역)_북부-1지역_북부1 2" xfId="4048"/>
    <cellStyle name="@_laroux_제트베인_1_농협퇴비-음성한우리영농(보통,그린)_2007 교통신호기 설치공사 설계내역서(제1지역)_2007 교통신호기 설치공사 설계내역서(제1지역)_북부-1지역_북부1 2 2" xfId="6507"/>
    <cellStyle name="@_laroux_제트베인_1_농협퇴비-음성한우리영농(보통,그린)_2007 교통신호기 설치공사 설계내역서(제1지역)_2007 교통신호기 설치공사 설계내역서(제1지역)_설계서-교통신호기유지보수공사 연간단가(서부2구역)(심사결과)" xfId="1966"/>
    <cellStyle name="@_laroux_제트베인_1_농협퇴비-음성한우리영농(보통,그린)_2007 교통신호기 설치공사 설계내역서(제1지역)_2007 교통신호기 설치공사 설계내역서(제1지역)_설계서-교통신호기유지보수공사 연간단가(서부2구역)(심사결과) 2" xfId="4049"/>
    <cellStyle name="@_laroux_제트베인_1_농협퇴비-음성한우리영농(보통,그린)_2007 교통신호기 설치공사 설계내역서(제1지역)_2007 교통신호기 설치공사 설계내역서(제1지역)_설계서-교통신호기유지보수공사 연간단가(서부2구역)(심사결과) 2 2" xfId="6508"/>
    <cellStyle name="@_laroux_제트베인_1_농협퇴비-음성한우리영농(보통,그린)_2007 교통신호기 설치공사 설계내역서(제1지역)_2007기획공사내역서(1.5)" xfId="252"/>
    <cellStyle name="@_laroux_제트베인_1_농협퇴비-음성한우리영농(보통,그린)_2007 교통신호기 설치공사 설계내역서(제1지역)_2007기획공사내역서(1.5) 2" xfId="4050"/>
    <cellStyle name="@_laroux_제트베인_1_농협퇴비-음성한우리영농(보통,그린)_2007 교통신호기 설치공사 설계내역서(제1지역)_2007기획공사내역서(1.5) 2 2" xfId="6509"/>
    <cellStyle name="@_laroux_제트베인_1_농협퇴비-음성한우리영농(보통,그린)_2007 교통신호기 설치공사 설계내역서(제1지역)_2007기획공사내역서(1.5) 3" xfId="1967"/>
    <cellStyle name="@_laroux_제트베인_1_농협퇴비-음성한우리영농(보통,그린)_2007 교통신호기 설치공사 설계내역서(제1지역)_2009북부100%단가" xfId="253"/>
    <cellStyle name="@_laroux_제트베인_1_농협퇴비-음성한우리영농(보통,그린)_2007 교통신호기 설치공사 설계내역서(제1지역)_2009북부100%단가 2" xfId="4051"/>
    <cellStyle name="@_laroux_제트베인_1_농협퇴비-음성한우리영농(보통,그린)_2007 교통신호기 설치공사 설계내역서(제1지역)_2009북부100%단가 2 2" xfId="6510"/>
    <cellStyle name="@_laroux_제트베인_1_농협퇴비-음성한우리영농(보통,그린)_2007 교통신호기 설치공사 설계내역서(제1지역)_2009북부100%단가 3" xfId="1968"/>
    <cellStyle name="@_laroux_제트베인_1_농협퇴비-음성한우리영농(보통,그린)_2007 교통신호기 설치공사 설계내역서(제1지역)_계약내역서-동남전공-전체" xfId="254"/>
    <cellStyle name="@_laroux_제트베인_1_농협퇴비-음성한우리영농(보통,그린)_2007 교통신호기 설치공사 설계내역서(제1지역)_계약내역서-동남전공-전체 2" xfId="4052"/>
    <cellStyle name="@_laroux_제트베인_1_농협퇴비-음성한우리영농(보통,그린)_2007 교통신호기 설치공사 설계내역서(제1지역)_계약내역서-동남전공-전체 2 2" xfId="6511"/>
    <cellStyle name="@_laroux_제트베인_1_농협퇴비-음성한우리영농(보통,그린)_2007 교통신호기 설치공사 설계내역서(제1지역)_계약내역서-동남전공-전체 3" xfId="1969"/>
    <cellStyle name="@_laroux_제트베인_1_농협퇴비-음성한우리영농(보통,그린)_2007 교통신호기 설치공사 설계내역서(제1지역)_계약내역서-동남전공-통신" xfId="255"/>
    <cellStyle name="@_laroux_제트베인_1_농협퇴비-음성한우리영농(보통,그린)_2007 교통신호기 설치공사 설계내역서(제1지역)_계약내역서-동남전공-통신 2" xfId="4053"/>
    <cellStyle name="@_laroux_제트베인_1_농협퇴비-음성한우리영농(보통,그린)_2007 교통신호기 설치공사 설계내역서(제1지역)_계약내역서-동남전공-통신 2 2" xfId="6512"/>
    <cellStyle name="@_laroux_제트베인_1_농협퇴비-음성한우리영농(보통,그린)_2007 교통신호기 설치공사 설계내역서(제1지역)_계약내역서-동남전공-통신 3" xfId="1970"/>
    <cellStyle name="@_laroux_제트베인_1_농협퇴비-음성한우리영농(보통,그린)_2007 교통신호기 설치공사 설계내역서(제1지역)_관급" xfId="256"/>
    <cellStyle name="@_laroux_제트베인_1_농협퇴비-음성한우리영농(보통,그린)_2007 교통신호기 설치공사 설계내역서(제1지역)_관급 2" xfId="4054"/>
    <cellStyle name="@_laroux_제트베인_1_농협퇴비-음성한우리영농(보통,그린)_2007 교통신호기 설치공사 설계내역서(제1지역)_관급 2 2" xfId="6513"/>
    <cellStyle name="@_laroux_제트베인_1_농협퇴비-음성한우리영농(보통,그린)_2007 교통신호기 설치공사 설계내역서(제1지역)_관급 3" xfId="1971"/>
    <cellStyle name="@_laroux_제트베인_1_농협퇴비-음성한우리영농(보통,그린)_2007 교통신호기 설치공사 설계내역서(제1지역)_관급자재" xfId="1972"/>
    <cellStyle name="@_laroux_제트베인_1_농협퇴비-음성한우리영농(보통,그린)_2007 교통신호기 설치공사 설계내역서(제1지역)_관급자재 2" xfId="4055"/>
    <cellStyle name="@_laroux_제트베인_1_농협퇴비-음성한우리영농(보통,그린)_2007 교통신호기 설치공사 설계내역서(제1지역)_관급자재 2 2" xfId="6514"/>
    <cellStyle name="@_laroux_제트베인_1_농협퇴비-음성한우리영농(보통,그린)_2007 교통신호기 설치공사 설계내역서(제1지역)_내역서" xfId="1973"/>
    <cellStyle name="@_laroux_제트베인_1_농협퇴비-음성한우리영농(보통,그린)_2007 교통신호기 설치공사 설계내역서(제1지역)_내역서 2" xfId="4056"/>
    <cellStyle name="@_laroux_제트베인_1_농협퇴비-음성한우리영농(보통,그린)_2007 교통신호기 설치공사 설계내역서(제1지역)_내역서 2 2" xfId="6515"/>
    <cellStyle name="@_laroux_제트베인_1_농협퇴비-음성한우리영농(보통,그린)_2007 교통신호기 설치공사 설계내역서(제1지역)_단가" xfId="257"/>
    <cellStyle name="@_laroux_제트베인_1_농협퇴비-음성한우리영농(보통,그린)_2007 교통신호기 설치공사 설계내역서(제1지역)_단가 2" xfId="4057"/>
    <cellStyle name="@_laroux_제트베인_1_농협퇴비-음성한우리영농(보통,그린)_2007 교통신호기 설치공사 설계내역서(제1지역)_단가 2 2" xfId="6516"/>
    <cellStyle name="@_laroux_제트베인_1_농협퇴비-음성한우리영농(보통,그린)_2007 교통신호기 설치공사 설계내역서(제1지역)_단가 3" xfId="1974"/>
    <cellStyle name="@_laroux_제트베인_1_농협퇴비-음성한우리영농(보통,그린)_2007 교통신호기 설치공사 설계내역서(제1지역)_북부1" xfId="1975"/>
    <cellStyle name="@_laroux_제트베인_1_농협퇴비-음성한우리영농(보통,그린)_2007 교통신호기 설치공사 설계내역서(제1지역)_북부1 2" xfId="4058"/>
    <cellStyle name="@_laroux_제트베인_1_농협퇴비-음성한우리영농(보통,그린)_2007 교통신호기 설치공사 설계내역서(제1지역)_북부1 2 2" xfId="6517"/>
    <cellStyle name="@_laroux_제트베인_1_농협퇴비-음성한우리영농(보통,그린)_2007 교통신호기 설치공사 설계내역서(제1지역)_북부-1지역" xfId="258"/>
    <cellStyle name="@_laroux_제트베인_1_농협퇴비-음성한우리영농(보통,그린)_2007 교통신호기 설치공사 설계내역서(제1지역)_북부-1지역 2" xfId="4059"/>
    <cellStyle name="@_laroux_제트베인_1_농협퇴비-음성한우리영농(보통,그린)_2007 교통신호기 설치공사 설계내역서(제1지역)_북부-1지역 2 2" xfId="6518"/>
    <cellStyle name="@_laroux_제트베인_1_농협퇴비-음성한우리영농(보통,그린)_2007 교통신호기 설치공사 설계내역서(제1지역)_북부-1지역 3" xfId="1976"/>
    <cellStyle name="@_laroux_제트베인_1_농협퇴비-음성한우리영농(보통,그린)_2007 교통신호기 설치공사 설계내역서(제1지역)_북부-1지역(지점별)" xfId="259"/>
    <cellStyle name="@_laroux_제트베인_1_농협퇴비-음성한우리영농(보통,그린)_2007 교통신호기 설치공사 설계내역서(제1지역)_북부-1지역(지점별) 2" xfId="4060"/>
    <cellStyle name="@_laroux_제트베인_1_농협퇴비-음성한우리영농(보통,그린)_2007 교통신호기 설치공사 설계내역서(제1지역)_북부-1지역(지점별) 2 2" xfId="6519"/>
    <cellStyle name="@_laroux_제트베인_1_농협퇴비-음성한우리영농(보통,그린)_2007 교통신호기 설치공사 설계내역서(제1지역)_북부-1지역(지점별) 3" xfId="1977"/>
    <cellStyle name="@_laroux_제트베인_1_농협퇴비-음성한우리영농(보통,그린)_2007 교통신호기 설치공사 설계내역서(제1지역)_북부-1지역_북부-1지역" xfId="260"/>
    <cellStyle name="@_laroux_제트베인_1_농협퇴비-음성한우리영농(보통,그린)_2007 교통신호기 설치공사 설계내역서(제1지역)_북부-1지역_북부-1지역 2" xfId="4061"/>
    <cellStyle name="@_laroux_제트베인_1_농협퇴비-음성한우리영농(보통,그린)_2007 교통신호기 설치공사 설계내역서(제1지역)_북부-1지역_북부-1지역 2 2" xfId="6520"/>
    <cellStyle name="@_laroux_제트베인_1_농협퇴비-음성한우리영농(보통,그린)_2007 교통신호기 설치공사 설계내역서(제1지역)_북부-1지역_북부-1지역 3" xfId="1978"/>
    <cellStyle name="@_laroux_제트베인_1_농협퇴비-음성한우리영농(보통,그린)_2007 교통신호기 설치공사 설계내역서(제1지역)_북부-1지역_북부-1지역_관급자재" xfId="1979"/>
    <cellStyle name="@_laroux_제트베인_1_농협퇴비-음성한우리영농(보통,그린)_2007 교통신호기 설치공사 설계내역서(제1지역)_북부-1지역_북부-1지역_관급자재 2" xfId="4062"/>
    <cellStyle name="@_laroux_제트베인_1_농협퇴비-음성한우리영농(보통,그린)_2007 교통신호기 설치공사 설계내역서(제1지역)_북부-1지역_북부-1지역_관급자재 2 2" xfId="6521"/>
    <cellStyle name="@_laroux_제트베인_1_농협퇴비-음성한우리영농(보통,그린)_2007 교통신호기 설치공사 설계내역서(제1지역)_북부-1지역_북부-1지역_북부1" xfId="1980"/>
    <cellStyle name="@_laroux_제트베인_1_농협퇴비-음성한우리영농(보통,그린)_2007 교통신호기 설치공사 설계내역서(제1지역)_북부-1지역_북부-1지역_북부1 2" xfId="4063"/>
    <cellStyle name="@_laroux_제트베인_1_농협퇴비-음성한우리영농(보통,그린)_2007 교통신호기 설치공사 설계내역서(제1지역)_북부-1지역_북부-1지역_북부1 2 2" xfId="6522"/>
    <cellStyle name="@_laroux_제트베인_1_농협퇴비-음성한우리영농(보통,그린)_2007 교통신호기 설치공사 설계내역서(제1지역)_서부-1지역(중구,용산,마포일부)" xfId="261"/>
    <cellStyle name="@_laroux_제트베인_1_농협퇴비-음성한우리영농(보통,그린)_2007 교통신호기 설치공사 설계내역서(제1지역)_서부-1지역(중구,용산,마포일부) 2" xfId="4064"/>
    <cellStyle name="@_laroux_제트베인_1_농협퇴비-음성한우리영농(보통,그린)_2007 교통신호기 설치공사 설계내역서(제1지역)_서부-1지역(중구,용산,마포일부) 2 2" xfId="6523"/>
    <cellStyle name="@_laroux_제트베인_1_농협퇴비-음성한우리영농(보통,그린)_2007 교통신호기 설치공사 설계내역서(제1지역)_서부-1지역(중구,용산,마포일부) 3" xfId="1981"/>
    <cellStyle name="@_laroux_제트베인_1_농협퇴비-음성한우리영농(보통,그린)_2007 교통신호기 설치공사 설계내역서(제1지역)_설계서" xfId="262"/>
    <cellStyle name="@_laroux_제트베인_1_농협퇴비-음성한우리영농(보통,그린)_2007 교통신호기 설치공사 설계내역서(제1지역)_설계서 2" xfId="4065"/>
    <cellStyle name="@_laroux_제트베인_1_농협퇴비-음성한우리영농(보통,그린)_2007 교통신호기 설치공사 설계내역서(제1지역)_설계서 2 2" xfId="6524"/>
    <cellStyle name="@_laroux_제트베인_1_농협퇴비-음성한우리영농(보통,그린)_2007 교통신호기 설치공사 설계내역서(제1지역)_설계서 3" xfId="1982"/>
    <cellStyle name="@_laroux_제트베인_1_농협퇴비-음성한우리영농(보통,그린)_2007 교통신호기 설치공사 설계내역서(제1지역)_설계서_북부-1지역" xfId="263"/>
    <cellStyle name="@_laroux_제트베인_1_농협퇴비-음성한우리영농(보통,그린)_2007 교통신호기 설치공사 설계내역서(제1지역)_설계서_북부-1지역 2" xfId="4066"/>
    <cellStyle name="@_laroux_제트베인_1_농협퇴비-음성한우리영농(보통,그린)_2007 교통신호기 설치공사 설계내역서(제1지역)_설계서_북부-1지역 2 2" xfId="6525"/>
    <cellStyle name="@_laroux_제트베인_1_농협퇴비-음성한우리영농(보통,그린)_2007 교통신호기 설치공사 설계내역서(제1지역)_설계서_북부-1지역 3" xfId="1983"/>
    <cellStyle name="@_laroux_제트베인_1_농협퇴비-음성한우리영농(보통,그린)_2007 교통신호기 설치공사 설계내역서(제1지역)_설계서_북부-1지역_관급자재" xfId="1984"/>
    <cellStyle name="@_laroux_제트베인_1_농협퇴비-음성한우리영농(보통,그린)_2007 교통신호기 설치공사 설계내역서(제1지역)_설계서_북부-1지역_관급자재 2" xfId="4067"/>
    <cellStyle name="@_laroux_제트베인_1_농협퇴비-음성한우리영농(보통,그린)_2007 교통신호기 설치공사 설계내역서(제1지역)_설계서_북부-1지역_관급자재 2 2" xfId="6526"/>
    <cellStyle name="@_laroux_제트베인_1_농협퇴비-음성한우리영농(보통,그린)_2007 교통신호기 설치공사 설계내역서(제1지역)_설계서_북부-1지역_북부1" xfId="1985"/>
    <cellStyle name="@_laroux_제트베인_1_농협퇴비-음성한우리영농(보통,그린)_2007 교통신호기 설치공사 설계내역서(제1지역)_설계서_북부-1지역_북부1 2" xfId="4068"/>
    <cellStyle name="@_laroux_제트베인_1_농협퇴비-음성한우리영농(보통,그린)_2007 교통신호기 설치공사 설계내역서(제1지역)_설계서_북부-1지역_북부1 2 2" xfId="6527"/>
    <cellStyle name="@_laroux_제트베인_1_농협퇴비-음성한우리영농(보통,그린)_2007 교통신호기 설치공사 설계내역서(제1지역)_설계서-교통신호기유지보수공사 연간단가(서부2구역)(심사결과)" xfId="1986"/>
    <cellStyle name="@_laroux_제트베인_1_농협퇴비-음성한우리영농(보통,그린)_2007 교통신호기 설치공사 설계내역서(제1지역)_설계서-교통신호기유지보수공사 연간단가(서부2구역)(심사결과) 2" xfId="4069"/>
    <cellStyle name="@_laroux_제트베인_1_농협퇴비-음성한우리영농(보통,그린)_2007 교통신호기 설치공사 설계내역서(제1지역)_설계서-교통신호기유지보수공사 연간단가(서부2구역)(심사결과) 2 2" xfId="6528"/>
    <cellStyle name="@_laroux_제트베인_1_농협퇴비-음성한우리영농(보통,그린)_2009북부100%단가" xfId="264"/>
    <cellStyle name="@_laroux_제트베인_1_농협퇴비-음성한우리영농(보통,그린)_2009북부100%단가 2" xfId="4070"/>
    <cellStyle name="@_laroux_제트베인_1_농협퇴비-음성한우리영농(보통,그린)_2009북부100%단가 2 2" xfId="6529"/>
    <cellStyle name="@_laroux_제트베인_1_농협퇴비-음성한우리영농(보통,그린)_2009북부100%단가 3" xfId="1987"/>
    <cellStyle name="@_laroux_제트베인_1_농협퇴비-음성한우리영농(보통,그린)_단가" xfId="265"/>
    <cellStyle name="@_laroux_제트베인_1_농협퇴비-음성한우리영농(보통,그린)_단가 2" xfId="4071"/>
    <cellStyle name="@_laroux_제트베인_1_농협퇴비-음성한우리영농(보통,그린)_단가 2 2" xfId="6530"/>
    <cellStyle name="@_laroux_제트베인_1_농협퇴비-음성한우리영농(보통,그린)_단가 3" xfId="1988"/>
    <cellStyle name="@_laroux_제트베인_1_농협퇴비-음성한우리영농(보통,그린)_북부-1지역" xfId="266"/>
    <cellStyle name="@_laroux_제트베인_1_농협퇴비-음성한우리영농(보통,그린)_북부-1지역 2" xfId="4072"/>
    <cellStyle name="@_laroux_제트베인_1_농협퇴비-음성한우리영농(보통,그린)_북부-1지역 2 2" xfId="6531"/>
    <cellStyle name="@_laroux_제트베인_1_농협퇴비-음성한우리영농(보통,그린)_북부-1지역 3" xfId="1989"/>
    <cellStyle name="@_laroux_제트베인_1_농협퇴비-음성한우리영농(보통,그린)_북부-1지역_관급자재" xfId="1990"/>
    <cellStyle name="@_laroux_제트베인_1_농협퇴비-음성한우리영농(보통,그린)_북부-1지역_관급자재 2" xfId="4073"/>
    <cellStyle name="@_laroux_제트베인_1_농협퇴비-음성한우리영농(보통,그린)_북부-1지역_관급자재 2 2" xfId="6532"/>
    <cellStyle name="@_laroux_제트베인_1_농협퇴비-음성한우리영농(보통,그린)_북부-1지역_북부1" xfId="1991"/>
    <cellStyle name="@_laroux_제트베인_1_농협퇴비-음성한우리영농(보통,그린)_북부-1지역_북부1 2" xfId="4074"/>
    <cellStyle name="@_laroux_제트베인_1_농협퇴비-음성한우리영농(보통,그린)_북부-1지역_북부1 2 2" xfId="6533"/>
    <cellStyle name="@_laroux_제트베인_1_농협퇴비-음성한우리영농(보통,그린)_설계서-교통신호기유지보수공사 연간단가(서부2구역)(심사결과)" xfId="1992"/>
    <cellStyle name="@_laroux_제트베인_1_농협퇴비-음성한우리영농(보통,그린)_설계서-교통신호기유지보수공사 연간단가(서부2구역)(심사결과) 2" xfId="4075"/>
    <cellStyle name="@_laroux_제트베인_1_농협퇴비-음성한우리영농(보통,그린)_설계서-교통신호기유지보수공사 연간단가(서부2구역)(심사결과) 2 2" xfId="6534"/>
    <cellStyle name="@_laroux_제트베인_1_농협퇴비-함양(보통)" xfId="267"/>
    <cellStyle name="@_laroux_제트베인_1_농협퇴비-함양(보통) 2" xfId="4076"/>
    <cellStyle name="@_laroux_제트베인_1_농협퇴비-함양(보통) 2 2" xfId="6535"/>
    <cellStyle name="@_laroux_제트베인_1_농협퇴비-함양(보통) 3" xfId="1993"/>
    <cellStyle name="@_laroux_제트베인_1_농협퇴비-함양(보통)_100%-2006신호-" xfId="268"/>
    <cellStyle name="@_laroux_제트베인_1_농협퇴비-함양(보통)_100%-2006신호- 2" xfId="4077"/>
    <cellStyle name="@_laroux_제트베인_1_농협퇴비-함양(보통)_100%-2006신호- 2 2" xfId="6536"/>
    <cellStyle name="@_laroux_제트베인_1_농협퇴비-함양(보통)_100%-2006신호- 3" xfId="1994"/>
    <cellStyle name="@_laroux_제트베인_1_농협퇴비-함양(보통)_2007 교통신호기 설치공사 설계내역서(제1지역)" xfId="269"/>
    <cellStyle name="@_laroux_제트베인_1_농협퇴비-함양(보통)_2007 교통신호기 설치공사 설계내역서(제1지역) 2" xfId="4078"/>
    <cellStyle name="@_laroux_제트베인_1_농협퇴비-함양(보통)_2007 교통신호기 설치공사 설계내역서(제1지역) 2 2" xfId="6537"/>
    <cellStyle name="@_laroux_제트베인_1_농협퇴비-함양(보통)_2007 교통신호기 설치공사 설계내역서(제1지역) 3" xfId="1995"/>
    <cellStyle name="@_laroux_제트베인_1_농협퇴비-함양(보통)_2007 교통신호기 설치공사 설계내역서(제1지역)_2007 교통신호기 설치공사 설계내역서(제1지역)" xfId="270"/>
    <cellStyle name="@_laroux_제트베인_1_농협퇴비-함양(보통)_2007 교통신호기 설치공사 설계내역서(제1지역)_2007 교통신호기 설치공사 설계내역서(제1지역) 2" xfId="4079"/>
    <cellStyle name="@_laroux_제트베인_1_농협퇴비-함양(보통)_2007 교통신호기 설치공사 설계내역서(제1지역)_2007 교통신호기 설치공사 설계내역서(제1지역) 2 2" xfId="6538"/>
    <cellStyle name="@_laroux_제트베인_1_농협퇴비-함양(보통)_2007 교통신호기 설치공사 설계내역서(제1지역)_2007 교통신호기 설치공사 설계내역서(제1지역) 3" xfId="1996"/>
    <cellStyle name="@_laroux_제트베인_1_농협퇴비-함양(보통)_2007 교통신호기 설치공사 설계내역서(제1지역)_2007 교통신호기 설치공사 설계내역서(제1지역)_1" xfId="271"/>
    <cellStyle name="@_laroux_제트베인_1_농협퇴비-함양(보통)_2007 교통신호기 설치공사 설계내역서(제1지역)_2007 교통신호기 설치공사 설계내역서(제1지역)_1 2" xfId="4080"/>
    <cellStyle name="@_laroux_제트베인_1_농협퇴비-함양(보통)_2007 교통신호기 설치공사 설계내역서(제1지역)_2007 교통신호기 설치공사 설계내역서(제1지역)_1 2 2" xfId="6539"/>
    <cellStyle name="@_laroux_제트베인_1_농협퇴비-함양(보통)_2007 교통신호기 설치공사 설계내역서(제1지역)_2007 교통신호기 설치공사 설계내역서(제1지역)_1 3" xfId="1997"/>
    <cellStyle name="@_laroux_제트베인_1_농협퇴비-함양(보통)_2007 교통신호기 설치공사 설계내역서(제1지역)_2007 교통신호기 설치공사 설계내역서(제1지역)_1_2009북부100%단가" xfId="272"/>
    <cellStyle name="@_laroux_제트베인_1_농협퇴비-함양(보통)_2007 교통신호기 설치공사 설계내역서(제1지역)_2007 교통신호기 설치공사 설계내역서(제1지역)_1_2009북부100%단가 2" xfId="4081"/>
    <cellStyle name="@_laroux_제트베인_1_농협퇴비-함양(보통)_2007 교통신호기 설치공사 설계내역서(제1지역)_2007 교통신호기 설치공사 설계내역서(제1지역)_1_2009북부100%단가 2 2" xfId="6540"/>
    <cellStyle name="@_laroux_제트베인_1_농협퇴비-함양(보통)_2007 교통신호기 설치공사 설계내역서(제1지역)_2007 교통신호기 설치공사 설계내역서(제1지역)_1_2009북부100%단가 3" xfId="1998"/>
    <cellStyle name="@_laroux_제트베인_1_농협퇴비-함양(보통)_2007 교통신호기 설치공사 설계내역서(제1지역)_2007 교통신호기 설치공사 설계내역서(제1지역)_1_단가" xfId="273"/>
    <cellStyle name="@_laroux_제트베인_1_농협퇴비-함양(보통)_2007 교통신호기 설치공사 설계내역서(제1지역)_2007 교통신호기 설치공사 설계내역서(제1지역)_1_단가 2" xfId="4082"/>
    <cellStyle name="@_laroux_제트베인_1_농협퇴비-함양(보통)_2007 교통신호기 설치공사 설계내역서(제1지역)_2007 교통신호기 설치공사 설계내역서(제1지역)_1_단가 2 2" xfId="6541"/>
    <cellStyle name="@_laroux_제트베인_1_농협퇴비-함양(보통)_2007 교통신호기 설치공사 설계내역서(제1지역)_2007 교통신호기 설치공사 설계내역서(제1지역)_1_단가 3" xfId="1999"/>
    <cellStyle name="@_laroux_제트베인_1_농협퇴비-함양(보통)_2007 교통신호기 설치공사 설계내역서(제1지역)_2007 교통신호기 설치공사 설계내역서(제1지역)_1_북부-1지역" xfId="274"/>
    <cellStyle name="@_laroux_제트베인_1_농협퇴비-함양(보통)_2007 교통신호기 설치공사 설계내역서(제1지역)_2007 교통신호기 설치공사 설계내역서(제1지역)_1_북부-1지역 2" xfId="4083"/>
    <cellStyle name="@_laroux_제트베인_1_농협퇴비-함양(보통)_2007 교통신호기 설치공사 설계내역서(제1지역)_2007 교통신호기 설치공사 설계내역서(제1지역)_1_북부-1지역 2 2" xfId="6542"/>
    <cellStyle name="@_laroux_제트베인_1_농협퇴비-함양(보통)_2007 교통신호기 설치공사 설계내역서(제1지역)_2007 교통신호기 설치공사 설계내역서(제1지역)_1_북부-1지역 3" xfId="2000"/>
    <cellStyle name="@_laroux_제트베인_1_농협퇴비-함양(보통)_2007 교통신호기 설치공사 설계내역서(제1지역)_2007 교통신호기 설치공사 설계내역서(제1지역)_1_북부-1지역_관급자재" xfId="2001"/>
    <cellStyle name="@_laroux_제트베인_1_농협퇴비-함양(보통)_2007 교통신호기 설치공사 설계내역서(제1지역)_2007 교통신호기 설치공사 설계내역서(제1지역)_1_북부-1지역_관급자재 2" xfId="4084"/>
    <cellStyle name="@_laroux_제트베인_1_농협퇴비-함양(보통)_2007 교통신호기 설치공사 설계내역서(제1지역)_2007 교통신호기 설치공사 설계내역서(제1지역)_1_북부-1지역_관급자재 2 2" xfId="6543"/>
    <cellStyle name="@_laroux_제트베인_1_농협퇴비-함양(보통)_2007 교통신호기 설치공사 설계내역서(제1지역)_2007 교통신호기 설치공사 설계내역서(제1지역)_1_북부-1지역_북부1" xfId="2002"/>
    <cellStyle name="@_laroux_제트베인_1_농협퇴비-함양(보통)_2007 교통신호기 설치공사 설계내역서(제1지역)_2007 교통신호기 설치공사 설계내역서(제1지역)_1_북부-1지역_북부1 2" xfId="4085"/>
    <cellStyle name="@_laroux_제트베인_1_농협퇴비-함양(보통)_2007 교통신호기 설치공사 설계내역서(제1지역)_2007 교통신호기 설치공사 설계내역서(제1지역)_1_북부-1지역_북부1 2 2" xfId="6544"/>
    <cellStyle name="@_laroux_제트베인_1_농협퇴비-함양(보통)_2007 교통신호기 설치공사 설계내역서(제1지역)_2007 교통신호기 설치공사 설계내역서(제1지역)_1_설계서-교통신호기유지보수공사 연간단가(서부2구역)(심사결과)" xfId="2003"/>
    <cellStyle name="@_laroux_제트베인_1_농협퇴비-함양(보통)_2007 교통신호기 설치공사 설계내역서(제1지역)_2007 교통신호기 설치공사 설계내역서(제1지역)_1_설계서-교통신호기유지보수공사 연간단가(서부2구역)(심사결과) 2" xfId="4086"/>
    <cellStyle name="@_laroux_제트베인_1_농협퇴비-함양(보통)_2007 교통신호기 설치공사 설계내역서(제1지역)_2007 교통신호기 설치공사 설계내역서(제1지역)_1_설계서-교통신호기유지보수공사 연간단가(서부2구역)(심사결과) 2 2" xfId="6545"/>
    <cellStyle name="@_laroux_제트베인_1_농협퇴비-함양(보통)_2007 교통신호기 설치공사 설계내역서(제1지역)_2007 교통신호기 설치공사 설계내역서(제1지역)_2" xfId="275"/>
    <cellStyle name="@_laroux_제트베인_1_농협퇴비-함양(보통)_2007 교통신호기 설치공사 설계내역서(제1지역)_2007 교통신호기 설치공사 설계내역서(제1지역)_2 2" xfId="4087"/>
    <cellStyle name="@_laroux_제트베인_1_농협퇴비-함양(보통)_2007 교통신호기 설치공사 설계내역서(제1지역)_2007 교통신호기 설치공사 설계내역서(제1지역)_2 2 2" xfId="6546"/>
    <cellStyle name="@_laroux_제트베인_1_농협퇴비-함양(보통)_2007 교통신호기 설치공사 설계내역서(제1지역)_2007 교통신호기 설치공사 설계내역서(제1지역)_2 3" xfId="2004"/>
    <cellStyle name="@_laroux_제트베인_1_농협퇴비-함양(보통)_2007 교통신호기 설치공사 설계내역서(제1지역)_2007 교통신호기 설치공사 설계내역서(제1지역)_2_2009북부100%단가" xfId="276"/>
    <cellStyle name="@_laroux_제트베인_1_농협퇴비-함양(보통)_2007 교통신호기 설치공사 설계내역서(제1지역)_2007 교통신호기 설치공사 설계내역서(제1지역)_2_2009북부100%단가 2" xfId="4088"/>
    <cellStyle name="@_laroux_제트베인_1_농협퇴비-함양(보통)_2007 교통신호기 설치공사 설계내역서(제1지역)_2007 교통신호기 설치공사 설계내역서(제1지역)_2_2009북부100%단가 2 2" xfId="6547"/>
    <cellStyle name="@_laroux_제트베인_1_농협퇴비-함양(보통)_2007 교통신호기 설치공사 설계내역서(제1지역)_2007 교통신호기 설치공사 설계내역서(제1지역)_2_2009북부100%단가 3" xfId="2005"/>
    <cellStyle name="@_laroux_제트베인_1_농협퇴비-함양(보통)_2007 교통신호기 설치공사 설계내역서(제1지역)_2007 교통신호기 설치공사 설계내역서(제1지역)_2_단가" xfId="277"/>
    <cellStyle name="@_laroux_제트베인_1_농협퇴비-함양(보통)_2007 교통신호기 설치공사 설계내역서(제1지역)_2007 교통신호기 설치공사 설계내역서(제1지역)_2_단가 2" xfId="4089"/>
    <cellStyle name="@_laroux_제트베인_1_농협퇴비-함양(보통)_2007 교통신호기 설치공사 설계내역서(제1지역)_2007 교통신호기 설치공사 설계내역서(제1지역)_2_단가 2 2" xfId="6548"/>
    <cellStyle name="@_laroux_제트베인_1_농협퇴비-함양(보통)_2007 교통신호기 설치공사 설계내역서(제1지역)_2007 교통신호기 설치공사 설계내역서(제1지역)_2_단가 3" xfId="2006"/>
    <cellStyle name="@_laroux_제트베인_1_농협퇴비-함양(보통)_2007 교통신호기 설치공사 설계내역서(제1지역)_2007 교통신호기 설치공사 설계내역서(제1지역)_2_북부-1지역" xfId="278"/>
    <cellStyle name="@_laroux_제트베인_1_농협퇴비-함양(보통)_2007 교통신호기 설치공사 설계내역서(제1지역)_2007 교통신호기 설치공사 설계내역서(제1지역)_2_북부-1지역 2" xfId="4090"/>
    <cellStyle name="@_laroux_제트베인_1_농협퇴비-함양(보통)_2007 교통신호기 설치공사 설계내역서(제1지역)_2007 교통신호기 설치공사 설계내역서(제1지역)_2_북부-1지역 2 2" xfId="6549"/>
    <cellStyle name="@_laroux_제트베인_1_농협퇴비-함양(보통)_2007 교통신호기 설치공사 설계내역서(제1지역)_2007 교통신호기 설치공사 설계내역서(제1지역)_2_북부-1지역 3" xfId="2007"/>
    <cellStyle name="@_laroux_제트베인_1_농협퇴비-함양(보통)_2007 교통신호기 설치공사 설계내역서(제1지역)_2007 교통신호기 설치공사 설계내역서(제1지역)_2_북부-1지역_관급자재" xfId="2008"/>
    <cellStyle name="@_laroux_제트베인_1_농협퇴비-함양(보통)_2007 교통신호기 설치공사 설계내역서(제1지역)_2007 교통신호기 설치공사 설계내역서(제1지역)_2_북부-1지역_관급자재 2" xfId="4091"/>
    <cellStyle name="@_laroux_제트베인_1_농협퇴비-함양(보통)_2007 교통신호기 설치공사 설계내역서(제1지역)_2007 교통신호기 설치공사 설계내역서(제1지역)_2_북부-1지역_관급자재 2 2" xfId="6550"/>
    <cellStyle name="@_laroux_제트베인_1_농협퇴비-함양(보통)_2007 교통신호기 설치공사 설계내역서(제1지역)_2007 교통신호기 설치공사 설계내역서(제1지역)_2_북부-1지역_북부1" xfId="2009"/>
    <cellStyle name="@_laroux_제트베인_1_농협퇴비-함양(보통)_2007 교통신호기 설치공사 설계내역서(제1지역)_2007 교통신호기 설치공사 설계내역서(제1지역)_2_북부-1지역_북부1 2" xfId="4092"/>
    <cellStyle name="@_laroux_제트베인_1_농협퇴비-함양(보통)_2007 교통신호기 설치공사 설계내역서(제1지역)_2007 교통신호기 설치공사 설계내역서(제1지역)_2_북부-1지역_북부1 2 2" xfId="6551"/>
    <cellStyle name="@_laroux_제트베인_1_농협퇴비-함양(보통)_2007 교통신호기 설치공사 설계내역서(제1지역)_2007 교통신호기 설치공사 설계내역서(제1지역)_2_설계서-교통신호기유지보수공사 연간단가(서부2구역)(심사결과)" xfId="2010"/>
    <cellStyle name="@_laroux_제트베인_1_농협퇴비-함양(보통)_2007 교통신호기 설치공사 설계내역서(제1지역)_2007 교통신호기 설치공사 설계내역서(제1지역)_2_설계서-교통신호기유지보수공사 연간단가(서부2구역)(심사결과) 2" xfId="4093"/>
    <cellStyle name="@_laroux_제트베인_1_농협퇴비-함양(보통)_2007 교통신호기 설치공사 설계내역서(제1지역)_2007 교통신호기 설치공사 설계내역서(제1지역)_2_설계서-교통신호기유지보수공사 연간단가(서부2구역)(심사결과) 2 2" xfId="6552"/>
    <cellStyle name="@_laroux_제트베인_1_농협퇴비-함양(보통)_2007 교통신호기 설치공사 설계내역서(제1지역)_2007 교통신호기 설치공사 설계내역서(제1지역)_2009북부100%단가" xfId="279"/>
    <cellStyle name="@_laroux_제트베인_1_농협퇴비-함양(보통)_2007 교통신호기 설치공사 설계내역서(제1지역)_2007 교통신호기 설치공사 설계내역서(제1지역)_2009북부100%단가 2" xfId="4094"/>
    <cellStyle name="@_laroux_제트베인_1_농협퇴비-함양(보통)_2007 교통신호기 설치공사 설계내역서(제1지역)_2007 교통신호기 설치공사 설계내역서(제1지역)_2009북부100%단가 2 2" xfId="6553"/>
    <cellStyle name="@_laroux_제트베인_1_농협퇴비-함양(보통)_2007 교통신호기 설치공사 설계내역서(제1지역)_2007 교통신호기 설치공사 설계내역서(제1지역)_2009북부100%단가 3" xfId="2011"/>
    <cellStyle name="@_laroux_제트베인_1_농협퇴비-함양(보통)_2007 교통신호기 설치공사 설계내역서(제1지역)_2007 교통신호기 설치공사 설계내역서(제1지역)_단가" xfId="280"/>
    <cellStyle name="@_laroux_제트베인_1_농협퇴비-함양(보통)_2007 교통신호기 설치공사 설계내역서(제1지역)_2007 교통신호기 설치공사 설계내역서(제1지역)_단가 2" xfId="4095"/>
    <cellStyle name="@_laroux_제트베인_1_농협퇴비-함양(보통)_2007 교통신호기 설치공사 설계내역서(제1지역)_2007 교통신호기 설치공사 설계내역서(제1지역)_단가 2 2" xfId="6554"/>
    <cellStyle name="@_laroux_제트베인_1_농협퇴비-함양(보통)_2007 교통신호기 설치공사 설계내역서(제1지역)_2007 교통신호기 설치공사 설계내역서(제1지역)_단가 3" xfId="2012"/>
    <cellStyle name="@_laroux_제트베인_1_농협퇴비-함양(보통)_2007 교통신호기 설치공사 설계내역서(제1지역)_2007 교통신호기 설치공사 설계내역서(제1지역)_북부-1지역" xfId="281"/>
    <cellStyle name="@_laroux_제트베인_1_농협퇴비-함양(보통)_2007 교통신호기 설치공사 설계내역서(제1지역)_2007 교통신호기 설치공사 설계내역서(제1지역)_북부-1지역 2" xfId="4096"/>
    <cellStyle name="@_laroux_제트베인_1_농협퇴비-함양(보통)_2007 교통신호기 설치공사 설계내역서(제1지역)_2007 교통신호기 설치공사 설계내역서(제1지역)_북부-1지역 2 2" xfId="6555"/>
    <cellStyle name="@_laroux_제트베인_1_농협퇴비-함양(보통)_2007 교통신호기 설치공사 설계내역서(제1지역)_2007 교통신호기 설치공사 설계내역서(제1지역)_북부-1지역 3" xfId="2013"/>
    <cellStyle name="@_laroux_제트베인_1_농협퇴비-함양(보통)_2007 교통신호기 설치공사 설계내역서(제1지역)_2007 교통신호기 설치공사 설계내역서(제1지역)_북부-1지역_관급자재" xfId="2014"/>
    <cellStyle name="@_laroux_제트베인_1_농협퇴비-함양(보통)_2007 교통신호기 설치공사 설계내역서(제1지역)_2007 교통신호기 설치공사 설계내역서(제1지역)_북부-1지역_관급자재 2" xfId="4097"/>
    <cellStyle name="@_laroux_제트베인_1_농협퇴비-함양(보통)_2007 교통신호기 설치공사 설계내역서(제1지역)_2007 교통신호기 설치공사 설계내역서(제1지역)_북부-1지역_관급자재 2 2" xfId="6556"/>
    <cellStyle name="@_laroux_제트베인_1_농협퇴비-함양(보통)_2007 교통신호기 설치공사 설계내역서(제1지역)_2007 교통신호기 설치공사 설계내역서(제1지역)_북부-1지역_북부1" xfId="2015"/>
    <cellStyle name="@_laroux_제트베인_1_농협퇴비-함양(보통)_2007 교통신호기 설치공사 설계내역서(제1지역)_2007 교통신호기 설치공사 설계내역서(제1지역)_북부-1지역_북부1 2" xfId="4098"/>
    <cellStyle name="@_laroux_제트베인_1_농협퇴비-함양(보통)_2007 교통신호기 설치공사 설계내역서(제1지역)_2007 교통신호기 설치공사 설계내역서(제1지역)_북부-1지역_북부1 2 2" xfId="6557"/>
    <cellStyle name="@_laroux_제트베인_1_농협퇴비-함양(보통)_2007 교통신호기 설치공사 설계내역서(제1지역)_2007 교통신호기 설치공사 설계내역서(제1지역)_설계서-교통신호기유지보수공사 연간단가(서부2구역)(심사결과)" xfId="2016"/>
    <cellStyle name="@_laroux_제트베인_1_농협퇴비-함양(보통)_2007 교통신호기 설치공사 설계내역서(제1지역)_2007 교통신호기 설치공사 설계내역서(제1지역)_설계서-교통신호기유지보수공사 연간단가(서부2구역)(심사결과) 2" xfId="4099"/>
    <cellStyle name="@_laroux_제트베인_1_농협퇴비-함양(보통)_2007 교통신호기 설치공사 설계내역서(제1지역)_2007 교통신호기 설치공사 설계내역서(제1지역)_설계서-교통신호기유지보수공사 연간단가(서부2구역)(심사결과) 2 2" xfId="6558"/>
    <cellStyle name="@_laroux_제트베인_1_농협퇴비-함양(보통)_2007 교통신호기 설치공사 설계내역서(제1지역)_2007기획공사내역서(1.5)" xfId="282"/>
    <cellStyle name="@_laroux_제트베인_1_농협퇴비-함양(보통)_2007 교통신호기 설치공사 설계내역서(제1지역)_2007기획공사내역서(1.5) 2" xfId="4100"/>
    <cellStyle name="@_laroux_제트베인_1_농협퇴비-함양(보통)_2007 교통신호기 설치공사 설계내역서(제1지역)_2007기획공사내역서(1.5) 2 2" xfId="6559"/>
    <cellStyle name="@_laroux_제트베인_1_농협퇴비-함양(보통)_2007 교통신호기 설치공사 설계내역서(제1지역)_2007기획공사내역서(1.5) 3" xfId="2017"/>
    <cellStyle name="@_laroux_제트베인_1_농협퇴비-함양(보통)_2007 교통신호기 설치공사 설계내역서(제1지역)_2009북부100%단가" xfId="283"/>
    <cellStyle name="@_laroux_제트베인_1_농협퇴비-함양(보통)_2007 교통신호기 설치공사 설계내역서(제1지역)_2009북부100%단가 2" xfId="4101"/>
    <cellStyle name="@_laroux_제트베인_1_농협퇴비-함양(보통)_2007 교통신호기 설치공사 설계내역서(제1지역)_2009북부100%단가 2 2" xfId="6560"/>
    <cellStyle name="@_laroux_제트베인_1_농협퇴비-함양(보통)_2007 교통신호기 설치공사 설계내역서(제1지역)_2009북부100%단가 3" xfId="2018"/>
    <cellStyle name="@_laroux_제트베인_1_농협퇴비-함양(보통)_2007 교통신호기 설치공사 설계내역서(제1지역)_계약내역서-동남전공-전체" xfId="284"/>
    <cellStyle name="@_laroux_제트베인_1_농협퇴비-함양(보통)_2007 교통신호기 설치공사 설계내역서(제1지역)_계약내역서-동남전공-전체 2" xfId="4102"/>
    <cellStyle name="@_laroux_제트베인_1_농협퇴비-함양(보통)_2007 교통신호기 설치공사 설계내역서(제1지역)_계약내역서-동남전공-전체 2 2" xfId="6561"/>
    <cellStyle name="@_laroux_제트베인_1_농협퇴비-함양(보통)_2007 교통신호기 설치공사 설계내역서(제1지역)_계약내역서-동남전공-전체 3" xfId="2019"/>
    <cellStyle name="@_laroux_제트베인_1_농협퇴비-함양(보통)_2007 교통신호기 설치공사 설계내역서(제1지역)_계약내역서-동남전공-통신" xfId="285"/>
    <cellStyle name="@_laroux_제트베인_1_농협퇴비-함양(보통)_2007 교통신호기 설치공사 설계내역서(제1지역)_계약내역서-동남전공-통신 2" xfId="4103"/>
    <cellStyle name="@_laroux_제트베인_1_농협퇴비-함양(보통)_2007 교통신호기 설치공사 설계내역서(제1지역)_계약내역서-동남전공-통신 2 2" xfId="6562"/>
    <cellStyle name="@_laroux_제트베인_1_농협퇴비-함양(보통)_2007 교통신호기 설치공사 설계내역서(제1지역)_계약내역서-동남전공-통신 3" xfId="2020"/>
    <cellStyle name="@_laroux_제트베인_1_농협퇴비-함양(보통)_2007 교통신호기 설치공사 설계내역서(제1지역)_관급" xfId="286"/>
    <cellStyle name="@_laroux_제트베인_1_농협퇴비-함양(보통)_2007 교통신호기 설치공사 설계내역서(제1지역)_관급 2" xfId="4104"/>
    <cellStyle name="@_laroux_제트베인_1_농협퇴비-함양(보통)_2007 교통신호기 설치공사 설계내역서(제1지역)_관급 2 2" xfId="6563"/>
    <cellStyle name="@_laroux_제트베인_1_농협퇴비-함양(보통)_2007 교통신호기 설치공사 설계내역서(제1지역)_관급 3" xfId="2021"/>
    <cellStyle name="@_laroux_제트베인_1_농협퇴비-함양(보통)_2007 교통신호기 설치공사 설계내역서(제1지역)_관급자재" xfId="2022"/>
    <cellStyle name="@_laroux_제트베인_1_농협퇴비-함양(보통)_2007 교통신호기 설치공사 설계내역서(제1지역)_관급자재 2" xfId="4105"/>
    <cellStyle name="@_laroux_제트베인_1_농협퇴비-함양(보통)_2007 교통신호기 설치공사 설계내역서(제1지역)_관급자재 2 2" xfId="6564"/>
    <cellStyle name="@_laroux_제트베인_1_농협퇴비-함양(보통)_2007 교통신호기 설치공사 설계내역서(제1지역)_내역서" xfId="2023"/>
    <cellStyle name="@_laroux_제트베인_1_농협퇴비-함양(보통)_2007 교통신호기 설치공사 설계내역서(제1지역)_내역서 2" xfId="4106"/>
    <cellStyle name="@_laroux_제트베인_1_농협퇴비-함양(보통)_2007 교통신호기 설치공사 설계내역서(제1지역)_내역서 2 2" xfId="6565"/>
    <cellStyle name="@_laroux_제트베인_1_농협퇴비-함양(보통)_2007 교통신호기 설치공사 설계내역서(제1지역)_단가" xfId="287"/>
    <cellStyle name="@_laroux_제트베인_1_농협퇴비-함양(보통)_2007 교통신호기 설치공사 설계내역서(제1지역)_단가 2" xfId="4107"/>
    <cellStyle name="@_laroux_제트베인_1_농협퇴비-함양(보통)_2007 교통신호기 설치공사 설계내역서(제1지역)_단가 2 2" xfId="6566"/>
    <cellStyle name="@_laroux_제트베인_1_농협퇴비-함양(보통)_2007 교통신호기 설치공사 설계내역서(제1지역)_단가 3" xfId="2024"/>
    <cellStyle name="@_laroux_제트베인_1_농협퇴비-함양(보통)_2007 교통신호기 설치공사 설계내역서(제1지역)_북부1" xfId="2025"/>
    <cellStyle name="@_laroux_제트베인_1_농협퇴비-함양(보통)_2007 교통신호기 설치공사 설계내역서(제1지역)_북부1 2" xfId="4108"/>
    <cellStyle name="@_laroux_제트베인_1_농협퇴비-함양(보통)_2007 교통신호기 설치공사 설계내역서(제1지역)_북부1 2 2" xfId="6567"/>
    <cellStyle name="@_laroux_제트베인_1_농협퇴비-함양(보통)_2007 교통신호기 설치공사 설계내역서(제1지역)_북부-1지역" xfId="288"/>
    <cellStyle name="@_laroux_제트베인_1_농협퇴비-함양(보통)_2007 교통신호기 설치공사 설계내역서(제1지역)_북부-1지역 2" xfId="4109"/>
    <cellStyle name="@_laroux_제트베인_1_농협퇴비-함양(보통)_2007 교통신호기 설치공사 설계내역서(제1지역)_북부-1지역 2 2" xfId="6568"/>
    <cellStyle name="@_laroux_제트베인_1_농협퇴비-함양(보통)_2007 교통신호기 설치공사 설계내역서(제1지역)_북부-1지역 3" xfId="2026"/>
    <cellStyle name="@_laroux_제트베인_1_농협퇴비-함양(보통)_2007 교통신호기 설치공사 설계내역서(제1지역)_북부-1지역(지점별)" xfId="289"/>
    <cellStyle name="@_laroux_제트베인_1_농협퇴비-함양(보통)_2007 교통신호기 설치공사 설계내역서(제1지역)_북부-1지역(지점별) 2" xfId="4110"/>
    <cellStyle name="@_laroux_제트베인_1_농협퇴비-함양(보통)_2007 교통신호기 설치공사 설계내역서(제1지역)_북부-1지역(지점별) 2 2" xfId="6569"/>
    <cellStyle name="@_laroux_제트베인_1_농협퇴비-함양(보통)_2007 교통신호기 설치공사 설계내역서(제1지역)_북부-1지역(지점별) 3" xfId="2027"/>
    <cellStyle name="@_laroux_제트베인_1_농협퇴비-함양(보통)_2007 교통신호기 설치공사 설계내역서(제1지역)_북부-1지역_북부-1지역" xfId="290"/>
    <cellStyle name="@_laroux_제트베인_1_농협퇴비-함양(보통)_2007 교통신호기 설치공사 설계내역서(제1지역)_북부-1지역_북부-1지역 2" xfId="4111"/>
    <cellStyle name="@_laroux_제트베인_1_농협퇴비-함양(보통)_2007 교통신호기 설치공사 설계내역서(제1지역)_북부-1지역_북부-1지역 2 2" xfId="6570"/>
    <cellStyle name="@_laroux_제트베인_1_농협퇴비-함양(보통)_2007 교통신호기 설치공사 설계내역서(제1지역)_북부-1지역_북부-1지역 3" xfId="2028"/>
    <cellStyle name="@_laroux_제트베인_1_농협퇴비-함양(보통)_2007 교통신호기 설치공사 설계내역서(제1지역)_북부-1지역_북부-1지역_관급자재" xfId="2029"/>
    <cellStyle name="@_laroux_제트베인_1_농협퇴비-함양(보통)_2007 교통신호기 설치공사 설계내역서(제1지역)_북부-1지역_북부-1지역_관급자재 2" xfId="4112"/>
    <cellStyle name="@_laroux_제트베인_1_농협퇴비-함양(보통)_2007 교통신호기 설치공사 설계내역서(제1지역)_북부-1지역_북부-1지역_관급자재 2 2" xfId="6571"/>
    <cellStyle name="@_laroux_제트베인_1_농협퇴비-함양(보통)_2007 교통신호기 설치공사 설계내역서(제1지역)_북부-1지역_북부-1지역_북부1" xfId="2030"/>
    <cellStyle name="@_laroux_제트베인_1_농협퇴비-함양(보통)_2007 교통신호기 설치공사 설계내역서(제1지역)_북부-1지역_북부-1지역_북부1 2" xfId="4113"/>
    <cellStyle name="@_laroux_제트베인_1_농협퇴비-함양(보통)_2007 교통신호기 설치공사 설계내역서(제1지역)_북부-1지역_북부-1지역_북부1 2 2" xfId="6572"/>
    <cellStyle name="@_laroux_제트베인_1_농협퇴비-함양(보통)_2007 교통신호기 설치공사 설계내역서(제1지역)_서부-1지역(중구,용산,마포일부)" xfId="291"/>
    <cellStyle name="@_laroux_제트베인_1_농협퇴비-함양(보통)_2007 교통신호기 설치공사 설계내역서(제1지역)_서부-1지역(중구,용산,마포일부) 2" xfId="4114"/>
    <cellStyle name="@_laroux_제트베인_1_농협퇴비-함양(보통)_2007 교통신호기 설치공사 설계내역서(제1지역)_서부-1지역(중구,용산,마포일부) 2 2" xfId="6573"/>
    <cellStyle name="@_laroux_제트베인_1_농협퇴비-함양(보통)_2007 교통신호기 설치공사 설계내역서(제1지역)_서부-1지역(중구,용산,마포일부) 3" xfId="2031"/>
    <cellStyle name="@_laroux_제트베인_1_농협퇴비-함양(보통)_2007 교통신호기 설치공사 설계내역서(제1지역)_설계서" xfId="292"/>
    <cellStyle name="@_laroux_제트베인_1_농협퇴비-함양(보통)_2007 교통신호기 설치공사 설계내역서(제1지역)_설계서 2" xfId="4115"/>
    <cellStyle name="@_laroux_제트베인_1_농협퇴비-함양(보통)_2007 교통신호기 설치공사 설계내역서(제1지역)_설계서 2 2" xfId="6574"/>
    <cellStyle name="@_laroux_제트베인_1_농협퇴비-함양(보통)_2007 교통신호기 설치공사 설계내역서(제1지역)_설계서 3" xfId="2032"/>
    <cellStyle name="@_laroux_제트베인_1_농협퇴비-함양(보통)_2007 교통신호기 설치공사 설계내역서(제1지역)_설계서_북부-1지역" xfId="293"/>
    <cellStyle name="@_laroux_제트베인_1_농협퇴비-함양(보통)_2007 교통신호기 설치공사 설계내역서(제1지역)_설계서_북부-1지역 2" xfId="4116"/>
    <cellStyle name="@_laroux_제트베인_1_농협퇴비-함양(보통)_2007 교통신호기 설치공사 설계내역서(제1지역)_설계서_북부-1지역 2 2" xfId="6575"/>
    <cellStyle name="@_laroux_제트베인_1_농협퇴비-함양(보통)_2007 교통신호기 설치공사 설계내역서(제1지역)_설계서_북부-1지역 3" xfId="2033"/>
    <cellStyle name="@_laroux_제트베인_1_농협퇴비-함양(보통)_2007 교통신호기 설치공사 설계내역서(제1지역)_설계서_북부-1지역_관급자재" xfId="2034"/>
    <cellStyle name="@_laroux_제트베인_1_농협퇴비-함양(보통)_2007 교통신호기 설치공사 설계내역서(제1지역)_설계서_북부-1지역_관급자재 2" xfId="4117"/>
    <cellStyle name="@_laroux_제트베인_1_농협퇴비-함양(보통)_2007 교통신호기 설치공사 설계내역서(제1지역)_설계서_북부-1지역_관급자재 2 2" xfId="6576"/>
    <cellStyle name="@_laroux_제트베인_1_농협퇴비-함양(보통)_2007 교통신호기 설치공사 설계내역서(제1지역)_설계서_북부-1지역_북부1" xfId="2035"/>
    <cellStyle name="@_laroux_제트베인_1_농협퇴비-함양(보통)_2007 교통신호기 설치공사 설계내역서(제1지역)_설계서_북부-1지역_북부1 2" xfId="4118"/>
    <cellStyle name="@_laroux_제트베인_1_농협퇴비-함양(보통)_2007 교통신호기 설치공사 설계내역서(제1지역)_설계서_북부-1지역_북부1 2 2" xfId="6577"/>
    <cellStyle name="@_laroux_제트베인_1_농협퇴비-함양(보통)_2007 교통신호기 설치공사 설계내역서(제1지역)_설계서-교통신호기유지보수공사 연간단가(서부2구역)(심사결과)" xfId="2036"/>
    <cellStyle name="@_laroux_제트베인_1_농협퇴비-함양(보통)_2007 교통신호기 설치공사 설계내역서(제1지역)_설계서-교통신호기유지보수공사 연간단가(서부2구역)(심사결과) 2" xfId="4119"/>
    <cellStyle name="@_laroux_제트베인_1_농협퇴비-함양(보통)_2007 교통신호기 설치공사 설계내역서(제1지역)_설계서-교통신호기유지보수공사 연간단가(서부2구역)(심사결과) 2 2" xfId="6578"/>
    <cellStyle name="@_laroux_제트베인_1_농협퇴비-함양(보통)_2009북부100%단가" xfId="294"/>
    <cellStyle name="@_laroux_제트베인_1_농협퇴비-함양(보통)_2009북부100%단가 2" xfId="4120"/>
    <cellStyle name="@_laroux_제트베인_1_농협퇴비-함양(보통)_2009북부100%단가 2 2" xfId="6579"/>
    <cellStyle name="@_laroux_제트베인_1_농협퇴비-함양(보통)_2009북부100%단가 3" xfId="2037"/>
    <cellStyle name="@_laroux_제트베인_1_농협퇴비-함양(보통)_단가" xfId="295"/>
    <cellStyle name="@_laroux_제트베인_1_농협퇴비-함양(보통)_단가 2" xfId="4121"/>
    <cellStyle name="@_laroux_제트베인_1_농협퇴비-함양(보통)_단가 2 2" xfId="6580"/>
    <cellStyle name="@_laroux_제트베인_1_농협퇴비-함양(보통)_단가 3" xfId="2038"/>
    <cellStyle name="@_laroux_제트베인_1_농협퇴비-함양(보통)_북부-1지역" xfId="296"/>
    <cellStyle name="@_laroux_제트베인_1_농협퇴비-함양(보통)_북부-1지역 2" xfId="4122"/>
    <cellStyle name="@_laroux_제트베인_1_농협퇴비-함양(보통)_북부-1지역 2 2" xfId="6581"/>
    <cellStyle name="@_laroux_제트베인_1_농협퇴비-함양(보통)_북부-1지역 3" xfId="2039"/>
    <cellStyle name="@_laroux_제트베인_1_농협퇴비-함양(보통)_북부-1지역_관급자재" xfId="2040"/>
    <cellStyle name="@_laroux_제트베인_1_농협퇴비-함양(보통)_북부-1지역_관급자재 2" xfId="4123"/>
    <cellStyle name="@_laroux_제트베인_1_농협퇴비-함양(보통)_북부-1지역_관급자재 2 2" xfId="6582"/>
    <cellStyle name="@_laroux_제트베인_1_농협퇴비-함양(보통)_북부-1지역_북부1" xfId="2041"/>
    <cellStyle name="@_laroux_제트베인_1_농협퇴비-함양(보통)_북부-1지역_북부1 2" xfId="4124"/>
    <cellStyle name="@_laroux_제트베인_1_농협퇴비-함양(보통)_북부-1지역_북부1 2 2" xfId="6583"/>
    <cellStyle name="@_laroux_제트베인_1_농협퇴비-함양(보통)_설계서-교통신호기유지보수공사 연간단가(서부2구역)(심사결과)" xfId="2042"/>
    <cellStyle name="@_laroux_제트베인_1_농협퇴비-함양(보통)_설계서-교통신호기유지보수공사 연간단가(서부2구역)(심사결과) 2" xfId="4125"/>
    <cellStyle name="@_laroux_제트베인_1_농협퇴비-함양(보통)_설계서-교통신호기유지보수공사 연간단가(서부2구역)(심사결과) 2 2" xfId="6584"/>
    <cellStyle name="@_laroux_제트베인_1_단가" xfId="297"/>
    <cellStyle name="@_laroux_제트베인_1_단가 2" xfId="4126"/>
    <cellStyle name="@_laroux_제트베인_1_단가 2 2" xfId="6585"/>
    <cellStyle name="@_laroux_제트베인_1_단가 3" xfId="2043"/>
    <cellStyle name="@_laroux_제트베인_1_동부최종설계변경내역(금원)" xfId="8476"/>
    <cellStyle name="@_laroux_제트베인_1_동부최종설계변경내역(금원) 2" xfId="8477"/>
    <cellStyle name="@_laroux_제트베인_1_동부최종설계변경내역(금원) 2 2" xfId="8478"/>
    <cellStyle name="@_laroux_제트베인_1_동부최종설계변경내역(금원) 2 3" xfId="8479"/>
    <cellStyle name="@_laroux_제트베인_1_동부최종설계변경내역(금원) 3" xfId="8480"/>
    <cellStyle name="@_laroux_제트베인_1_동부최종설계변경내역(금원) 3 2" xfId="8481"/>
    <cellStyle name="@_laroux_제트베인_1_동부최종설계변경내역(금원) 3 3" xfId="8482"/>
    <cellStyle name="@_laroux_제트베인_1_동부최종설계변경내역(금원) 4" xfId="8483"/>
    <cellStyle name="@_laroux_제트베인_1_동부최종설계변경내역(금원) 5" xfId="8484"/>
    <cellStyle name="@_laroux_제트베인_1_마창VMS1EA" xfId="2044"/>
    <cellStyle name="@_laroux_제트베인_1_마창VMS1EA 2" xfId="4127"/>
    <cellStyle name="@_laroux_제트베인_1_마창VMS1EA 2 2" xfId="6586"/>
    <cellStyle name="@_laroux_제트베인_1_마창VMS1EA 2 3" xfId="8485"/>
    <cellStyle name="@_laroux_제트베인_1_마창VMS1EA 3" xfId="8486"/>
    <cellStyle name="@_laroux_제트베인_1_마창VMS1EA 3 2" xfId="8487"/>
    <cellStyle name="@_laroux_제트베인_1_마창VMS1EA 3 3" xfId="8488"/>
    <cellStyle name="@_laroux_제트베인_1_마창VMS1EA 4" xfId="8489"/>
    <cellStyle name="@_laroux_제트베인_1_마창VMS1EA 5" xfId="8490"/>
    <cellStyle name="@_laroux_제트베인_1_마창VMS1EA_광명_주정차시스템 견적서(한일에스티엠_4억9천)" xfId="2045"/>
    <cellStyle name="@_laroux_제트베인_1_마창VMS1EA_광명_주정차시스템 견적서(한일에스티엠_4억9천) 2" xfId="4128"/>
    <cellStyle name="@_laroux_제트베인_1_마창VMS1EA_광명_주정차시스템 견적서(한일에스티엠_4억9천) 2 2" xfId="6587"/>
    <cellStyle name="@_laroux_제트베인_1_마창VMS1EA_광명_주정차시스템 견적서(한일에스티엠_4억9천) 2 3" xfId="8491"/>
    <cellStyle name="@_laroux_제트베인_1_마창VMS1EA_광명_주정차시스템 견적서(한일에스티엠_4억9천) 3" xfId="8492"/>
    <cellStyle name="@_laroux_제트베인_1_마창VMS1EA_광명_주정차시스템 견적서(한일에스티엠_4억9천) 3 2" xfId="8493"/>
    <cellStyle name="@_laroux_제트베인_1_마창VMS1EA_광명_주정차시스템 견적서(한일에스티엠_4억9천) 3 3" xfId="8494"/>
    <cellStyle name="@_laroux_제트베인_1_마창VMS1EA_광명_주정차시스템 견적서(한일에스티엠_4억9천) 4" xfId="8495"/>
    <cellStyle name="@_laroux_제트베인_1_마창VMS1EA_광명_주정차시스템 견적서(한일에스티엠_4억9천) 5" xfId="8496"/>
    <cellStyle name="@_laroux_제트베인_1_마창VMS1EA_광명_주정차시스템 견적서(한일에스티엠_4억9천)_동부최종설계변경내역(금원)" xfId="8497"/>
    <cellStyle name="@_laroux_제트베인_1_마창VMS1EA_광명_주정차시스템 견적서(한일에스티엠_4억9천)_동부최종설계변경내역(금원) 2" xfId="8498"/>
    <cellStyle name="@_laroux_제트베인_1_마창VMS1EA_광명_주정차시스템 견적서(한일에스티엠_4억9천)_동부최종설계변경내역(금원) 2 2" xfId="8499"/>
    <cellStyle name="@_laroux_제트베인_1_마창VMS1EA_광명_주정차시스템 견적서(한일에스티엠_4억9천)_동부최종설계변경내역(금원) 2 3" xfId="8500"/>
    <cellStyle name="@_laroux_제트베인_1_마창VMS1EA_광명_주정차시스템 견적서(한일에스티엠_4억9천)_동부최종설계변경내역(금원) 3" xfId="8501"/>
    <cellStyle name="@_laroux_제트베인_1_마창VMS1EA_광명_주정차시스템 견적서(한일에스티엠_4억9천)_동부최종설계변경내역(금원) 3 2" xfId="8502"/>
    <cellStyle name="@_laroux_제트베인_1_마창VMS1EA_광명_주정차시스템 견적서(한일에스티엠_4억9천)_동부최종설계변경내역(금원) 3 3" xfId="8503"/>
    <cellStyle name="@_laroux_제트베인_1_마창VMS1EA_광명_주정차시스템 견적서(한일에스티엠_4억9천)_동부최종설계변경내역(금원) 4" xfId="8504"/>
    <cellStyle name="@_laroux_제트베인_1_마창VMS1EA_광명_주정차시스템 견적서(한일에스티엠_4억9천)_동부최종설계변경내역(금원) 5" xfId="8505"/>
    <cellStyle name="@_laroux_제트베인_1_마창VMS1EA_광명_주정차시스템 견적서(한일에스티엠_4억9천)_성남시 불법주정차자동_견적서" xfId="2046"/>
    <cellStyle name="@_laroux_제트베인_1_마창VMS1EA_광명_주정차시스템 견적서(한일에스티엠_4억9천)_성남시 불법주정차자동_견적서 2" xfId="4129"/>
    <cellStyle name="@_laroux_제트베인_1_마창VMS1EA_광명_주정차시스템 견적서(한일에스티엠_4억9천)_성남시 불법주정차자동_견적서 2 2" xfId="6588"/>
    <cellStyle name="@_laroux_제트베인_1_마창VMS1EA_광명_주정차시스템 견적서(한일에스티엠_4억9천)_성남시 불법주정차자동_견적서 2 3" xfId="8506"/>
    <cellStyle name="@_laroux_제트베인_1_마창VMS1EA_광명_주정차시스템 견적서(한일에스티엠_4억9천)_성남시 불법주정차자동_견적서 3" xfId="8507"/>
    <cellStyle name="@_laroux_제트베인_1_마창VMS1EA_광명_주정차시스템 견적서(한일에스티엠_4억9천)_성남시 불법주정차자동_견적서 3 2" xfId="8508"/>
    <cellStyle name="@_laroux_제트베인_1_마창VMS1EA_광명_주정차시스템 견적서(한일에스티엠_4억9천)_성남시 불법주정차자동_견적서 3 3" xfId="8509"/>
    <cellStyle name="@_laroux_제트베인_1_마창VMS1EA_광명_주정차시스템 견적서(한일에스티엠_4억9천)_성남시 불법주정차자동_견적서 4" xfId="8510"/>
    <cellStyle name="@_laroux_제트베인_1_마창VMS1EA_광명_주정차시스템 견적서(한일에스티엠_4억9천)_성남시 불법주정차자동_견적서 5" xfId="8511"/>
    <cellStyle name="@_laroux_제트베인_1_마창VMS1EA_광명_주정차시스템 견적서(한일에스티엠_4억9천)_성남시 불법주정차자동_견적서_견적서_ 한일에스티엠" xfId="2047"/>
    <cellStyle name="@_laroux_제트베인_1_마창VMS1EA_광명_주정차시스템 견적서(한일에스티엠_4억9천)_성남시 불법주정차자동_견적서_견적서_ 한일에스티엠 2" xfId="4130"/>
    <cellStyle name="@_laroux_제트베인_1_마창VMS1EA_광명_주정차시스템 견적서(한일에스티엠_4억9천)_성남시 불법주정차자동_견적서_견적서_ 한일에스티엠 2 2" xfId="6589"/>
    <cellStyle name="@_laroux_제트베인_1_마창VMS1EA_광명_주정차시스템 견적서(한일에스티엠_4억9천)_성남시 불법주정차자동_견적서_견적서_ 한일에스티엠 2 3" xfId="8512"/>
    <cellStyle name="@_laroux_제트베인_1_마창VMS1EA_광명_주정차시스템 견적서(한일에스티엠_4억9천)_성남시 불법주정차자동_견적서_견적서_ 한일에스티엠 3" xfId="8513"/>
    <cellStyle name="@_laroux_제트베인_1_마창VMS1EA_광명_주정차시스템 견적서(한일에스티엠_4억9천)_성남시 불법주정차자동_견적서_견적서_ 한일에스티엠 3 2" xfId="8514"/>
    <cellStyle name="@_laroux_제트베인_1_마창VMS1EA_광명_주정차시스템 견적서(한일에스티엠_4억9천)_성남시 불법주정차자동_견적서_견적서_ 한일에스티엠 3 3" xfId="8515"/>
    <cellStyle name="@_laroux_제트베인_1_마창VMS1EA_광명_주정차시스템 견적서(한일에스티엠_4억9천)_성남시 불법주정차자동_견적서_견적서_ 한일에스티엠 4" xfId="8516"/>
    <cellStyle name="@_laroux_제트베인_1_마창VMS1EA_광명_주정차시스템 견적서(한일에스티엠_4억9천)_성남시 불법주정차자동_견적서_견적서_ 한일에스티엠 5" xfId="8517"/>
    <cellStyle name="@_laroux_제트베인_1_마창VMS1EA_광명_주정차시스템 견적서(한일에스티엠_4억9천)_성남시 불법주정차자동_견적서_견적서_ 한일에스티엠_동부최종설계변경내역(금원)" xfId="8518"/>
    <cellStyle name="@_laroux_제트베인_1_마창VMS1EA_광명_주정차시스템 견적서(한일에스티엠_4억9천)_성남시 불법주정차자동_견적서_견적서_ 한일에스티엠_동부최종설계변경내역(금원) 2" xfId="8519"/>
    <cellStyle name="@_laroux_제트베인_1_마창VMS1EA_광명_주정차시스템 견적서(한일에스티엠_4억9천)_성남시 불법주정차자동_견적서_견적서_ 한일에스티엠_동부최종설계변경내역(금원) 2 2" xfId="8520"/>
    <cellStyle name="@_laroux_제트베인_1_마창VMS1EA_광명_주정차시스템 견적서(한일에스티엠_4억9천)_성남시 불법주정차자동_견적서_견적서_ 한일에스티엠_동부최종설계변경내역(금원) 2 3" xfId="8521"/>
    <cellStyle name="@_laroux_제트베인_1_마창VMS1EA_광명_주정차시스템 견적서(한일에스티엠_4억9천)_성남시 불법주정차자동_견적서_견적서_ 한일에스티엠_동부최종설계변경내역(금원) 3" xfId="8522"/>
    <cellStyle name="@_laroux_제트베인_1_마창VMS1EA_광명_주정차시스템 견적서(한일에스티엠_4억9천)_성남시 불법주정차자동_견적서_견적서_ 한일에스티엠_동부최종설계변경내역(금원) 3 2" xfId="8523"/>
    <cellStyle name="@_laroux_제트베인_1_마창VMS1EA_광명_주정차시스템 견적서(한일에스티엠_4억9천)_성남시 불법주정차자동_견적서_견적서_ 한일에스티엠_동부최종설계변경내역(금원) 3 3" xfId="8524"/>
    <cellStyle name="@_laroux_제트베인_1_마창VMS1EA_광명_주정차시스템 견적서(한일에스티엠_4억9천)_성남시 불법주정차자동_견적서_견적서_ 한일에스티엠_동부최종설계변경내역(금원) 4" xfId="8525"/>
    <cellStyle name="@_laroux_제트베인_1_마창VMS1EA_광명_주정차시스템 견적서(한일에스티엠_4억9천)_성남시 불법주정차자동_견적서_견적서_ 한일에스티엠_동부최종설계변경내역(금원) 5" xfId="8526"/>
    <cellStyle name="@_laroux_제트베인_1_마창VMS1EA_광명_주정차시스템 견적서(한일에스티엠_4억9천)_성남시 불법주정차자동_견적서_동부최종설계변경내역(금원)" xfId="8527"/>
    <cellStyle name="@_laroux_제트베인_1_마창VMS1EA_광명_주정차시스템 견적서(한일에스티엠_4억9천)_성남시 불법주정차자동_견적서_동부최종설계변경내역(금원) 2" xfId="8528"/>
    <cellStyle name="@_laroux_제트베인_1_마창VMS1EA_광명_주정차시스템 견적서(한일에스티엠_4억9천)_성남시 불법주정차자동_견적서_동부최종설계변경내역(금원) 2 2" xfId="8529"/>
    <cellStyle name="@_laroux_제트베인_1_마창VMS1EA_광명_주정차시스템 견적서(한일에스티엠_4억9천)_성남시 불법주정차자동_견적서_동부최종설계변경내역(금원) 2 3" xfId="8530"/>
    <cellStyle name="@_laroux_제트베인_1_마창VMS1EA_광명_주정차시스템 견적서(한일에스티엠_4억9천)_성남시 불법주정차자동_견적서_동부최종설계변경내역(금원) 3" xfId="8531"/>
    <cellStyle name="@_laroux_제트베인_1_마창VMS1EA_광명_주정차시스템 견적서(한일에스티엠_4억9천)_성남시 불법주정차자동_견적서_동부최종설계변경내역(금원) 3 2" xfId="8532"/>
    <cellStyle name="@_laroux_제트베인_1_마창VMS1EA_광명_주정차시스템 견적서(한일에스티엠_4억9천)_성남시 불법주정차자동_견적서_동부최종설계변경내역(금원) 3 3" xfId="8533"/>
    <cellStyle name="@_laroux_제트베인_1_마창VMS1EA_광명_주정차시스템 견적서(한일에스티엠_4억9천)_성남시 불법주정차자동_견적서_동부최종설계변경내역(금원) 4" xfId="8534"/>
    <cellStyle name="@_laroux_제트베인_1_마창VMS1EA_광명_주정차시스템 견적서(한일에스티엠_4억9천)_성남시 불법주정차자동_견적서_동부최종설계변경내역(금원) 5" xfId="8535"/>
    <cellStyle name="@_laroux_제트베인_1_마창VMS1EA_광명_주정차시스템 견적서(한일에스티엠_수정본)" xfId="2048"/>
    <cellStyle name="@_laroux_제트베인_1_마창VMS1EA_광명_주정차시스템 견적서(한일에스티엠_수정본) 2" xfId="4131"/>
    <cellStyle name="@_laroux_제트베인_1_마창VMS1EA_광명_주정차시스템 견적서(한일에스티엠_수정본) 2 2" xfId="6590"/>
    <cellStyle name="@_laroux_제트베인_1_마창VMS1EA_광명_주정차시스템 견적서(한일에스티엠_수정본) 2 3" xfId="8536"/>
    <cellStyle name="@_laroux_제트베인_1_마창VMS1EA_광명_주정차시스템 견적서(한일에스티엠_수정본) 3" xfId="8537"/>
    <cellStyle name="@_laroux_제트베인_1_마창VMS1EA_광명_주정차시스템 견적서(한일에스티엠_수정본) 3 2" xfId="8538"/>
    <cellStyle name="@_laroux_제트베인_1_마창VMS1EA_광명_주정차시스템 견적서(한일에스티엠_수정본) 3 3" xfId="8539"/>
    <cellStyle name="@_laroux_제트베인_1_마창VMS1EA_광명_주정차시스템 견적서(한일에스티엠_수정본) 4" xfId="8540"/>
    <cellStyle name="@_laroux_제트베인_1_마창VMS1EA_광명_주정차시스템 견적서(한일에스티엠_수정본) 5" xfId="8541"/>
    <cellStyle name="@_laroux_제트베인_1_마창VMS1EA_광명_주정차시스템 견적서(한일에스티엠_수정본)_동부최종설계변경내역(금원)" xfId="8542"/>
    <cellStyle name="@_laroux_제트베인_1_마창VMS1EA_광명_주정차시스템 견적서(한일에스티엠_수정본)_동부최종설계변경내역(금원) 2" xfId="8543"/>
    <cellStyle name="@_laroux_제트베인_1_마창VMS1EA_광명_주정차시스템 견적서(한일에스티엠_수정본)_동부최종설계변경내역(금원) 2 2" xfId="8544"/>
    <cellStyle name="@_laroux_제트베인_1_마창VMS1EA_광명_주정차시스템 견적서(한일에스티엠_수정본)_동부최종설계변경내역(금원) 2 3" xfId="8545"/>
    <cellStyle name="@_laroux_제트베인_1_마창VMS1EA_광명_주정차시스템 견적서(한일에스티엠_수정본)_동부최종설계변경내역(금원) 3" xfId="8546"/>
    <cellStyle name="@_laroux_제트베인_1_마창VMS1EA_광명_주정차시스템 견적서(한일에스티엠_수정본)_동부최종설계변경내역(금원) 3 2" xfId="8547"/>
    <cellStyle name="@_laroux_제트베인_1_마창VMS1EA_광명_주정차시스템 견적서(한일에스티엠_수정본)_동부최종설계변경내역(금원) 3 3" xfId="8548"/>
    <cellStyle name="@_laroux_제트베인_1_마창VMS1EA_광명_주정차시스템 견적서(한일에스티엠_수정본)_동부최종설계변경내역(금원) 4" xfId="8549"/>
    <cellStyle name="@_laroux_제트베인_1_마창VMS1EA_광명_주정차시스템 견적서(한일에스티엠_수정본)_동부최종설계변경내역(금원) 5" xfId="8550"/>
    <cellStyle name="@_laroux_제트베인_1_마창VMS1EA_광명_주정차시스템 견적서(한일에스티엠_수정본)_성남시 불법주정차자동_견적서" xfId="2049"/>
    <cellStyle name="@_laroux_제트베인_1_마창VMS1EA_광명_주정차시스템 견적서(한일에스티엠_수정본)_성남시 불법주정차자동_견적서 2" xfId="4132"/>
    <cellStyle name="@_laroux_제트베인_1_마창VMS1EA_광명_주정차시스템 견적서(한일에스티엠_수정본)_성남시 불법주정차자동_견적서 2 2" xfId="6591"/>
    <cellStyle name="@_laroux_제트베인_1_마창VMS1EA_광명_주정차시스템 견적서(한일에스티엠_수정본)_성남시 불법주정차자동_견적서 2 3" xfId="8551"/>
    <cellStyle name="@_laroux_제트베인_1_마창VMS1EA_광명_주정차시스템 견적서(한일에스티엠_수정본)_성남시 불법주정차자동_견적서 3" xfId="8552"/>
    <cellStyle name="@_laroux_제트베인_1_마창VMS1EA_광명_주정차시스템 견적서(한일에스티엠_수정본)_성남시 불법주정차자동_견적서 3 2" xfId="8553"/>
    <cellStyle name="@_laroux_제트베인_1_마창VMS1EA_광명_주정차시스템 견적서(한일에스티엠_수정본)_성남시 불법주정차자동_견적서 3 3" xfId="8554"/>
    <cellStyle name="@_laroux_제트베인_1_마창VMS1EA_광명_주정차시스템 견적서(한일에스티엠_수정본)_성남시 불법주정차자동_견적서 4" xfId="8555"/>
    <cellStyle name="@_laroux_제트베인_1_마창VMS1EA_광명_주정차시스템 견적서(한일에스티엠_수정본)_성남시 불법주정차자동_견적서 5" xfId="8556"/>
    <cellStyle name="@_laroux_제트베인_1_마창VMS1EA_광명_주정차시스템 견적서(한일에스티엠_수정본)_성남시 불법주정차자동_견적서_견적서_ 한일에스티엠" xfId="2050"/>
    <cellStyle name="@_laroux_제트베인_1_마창VMS1EA_광명_주정차시스템 견적서(한일에스티엠_수정본)_성남시 불법주정차자동_견적서_견적서_ 한일에스티엠 2" xfId="4133"/>
    <cellStyle name="@_laroux_제트베인_1_마창VMS1EA_광명_주정차시스템 견적서(한일에스티엠_수정본)_성남시 불법주정차자동_견적서_견적서_ 한일에스티엠 2 2" xfId="6592"/>
    <cellStyle name="@_laroux_제트베인_1_마창VMS1EA_광명_주정차시스템 견적서(한일에스티엠_수정본)_성남시 불법주정차자동_견적서_견적서_ 한일에스티엠 2 3" xfId="8557"/>
    <cellStyle name="@_laroux_제트베인_1_마창VMS1EA_광명_주정차시스템 견적서(한일에스티엠_수정본)_성남시 불법주정차자동_견적서_견적서_ 한일에스티엠 3" xfId="8558"/>
    <cellStyle name="@_laroux_제트베인_1_마창VMS1EA_광명_주정차시스템 견적서(한일에스티엠_수정본)_성남시 불법주정차자동_견적서_견적서_ 한일에스티엠 3 2" xfId="8559"/>
    <cellStyle name="@_laroux_제트베인_1_마창VMS1EA_광명_주정차시스템 견적서(한일에스티엠_수정본)_성남시 불법주정차자동_견적서_견적서_ 한일에스티엠 3 3" xfId="8560"/>
    <cellStyle name="@_laroux_제트베인_1_마창VMS1EA_광명_주정차시스템 견적서(한일에스티엠_수정본)_성남시 불법주정차자동_견적서_견적서_ 한일에스티엠 4" xfId="8561"/>
    <cellStyle name="@_laroux_제트베인_1_마창VMS1EA_광명_주정차시스템 견적서(한일에스티엠_수정본)_성남시 불법주정차자동_견적서_견적서_ 한일에스티엠 5" xfId="8562"/>
    <cellStyle name="@_laroux_제트베인_1_마창VMS1EA_광명_주정차시스템 견적서(한일에스티엠_수정본)_성남시 불법주정차자동_견적서_견적서_ 한일에스티엠_동부최종설계변경내역(금원)" xfId="8563"/>
    <cellStyle name="@_laroux_제트베인_1_마창VMS1EA_광명_주정차시스템 견적서(한일에스티엠_수정본)_성남시 불법주정차자동_견적서_견적서_ 한일에스티엠_동부최종설계변경내역(금원) 2" xfId="8564"/>
    <cellStyle name="@_laroux_제트베인_1_마창VMS1EA_광명_주정차시스템 견적서(한일에스티엠_수정본)_성남시 불법주정차자동_견적서_견적서_ 한일에스티엠_동부최종설계변경내역(금원) 2 2" xfId="8565"/>
    <cellStyle name="@_laroux_제트베인_1_마창VMS1EA_광명_주정차시스템 견적서(한일에스티엠_수정본)_성남시 불법주정차자동_견적서_견적서_ 한일에스티엠_동부최종설계변경내역(금원) 2 3" xfId="8566"/>
    <cellStyle name="@_laroux_제트베인_1_마창VMS1EA_광명_주정차시스템 견적서(한일에스티엠_수정본)_성남시 불법주정차자동_견적서_견적서_ 한일에스티엠_동부최종설계변경내역(금원) 3" xfId="8567"/>
    <cellStyle name="@_laroux_제트베인_1_마창VMS1EA_광명_주정차시스템 견적서(한일에스티엠_수정본)_성남시 불법주정차자동_견적서_견적서_ 한일에스티엠_동부최종설계변경내역(금원) 3 2" xfId="8568"/>
    <cellStyle name="@_laroux_제트베인_1_마창VMS1EA_광명_주정차시스템 견적서(한일에스티엠_수정본)_성남시 불법주정차자동_견적서_견적서_ 한일에스티엠_동부최종설계변경내역(금원) 3 3" xfId="8569"/>
    <cellStyle name="@_laroux_제트베인_1_마창VMS1EA_광명_주정차시스템 견적서(한일에스티엠_수정본)_성남시 불법주정차자동_견적서_견적서_ 한일에스티엠_동부최종설계변경내역(금원) 4" xfId="8570"/>
    <cellStyle name="@_laroux_제트베인_1_마창VMS1EA_광명_주정차시스템 견적서(한일에스티엠_수정본)_성남시 불법주정차자동_견적서_견적서_ 한일에스티엠_동부최종설계변경내역(금원) 5" xfId="8571"/>
    <cellStyle name="@_laroux_제트베인_1_마창VMS1EA_광명_주정차시스템 견적서(한일에스티엠_수정본)_성남시 불법주정차자동_견적서_동부최종설계변경내역(금원)" xfId="8572"/>
    <cellStyle name="@_laroux_제트베인_1_마창VMS1EA_광명_주정차시스템 견적서(한일에스티엠_수정본)_성남시 불법주정차자동_견적서_동부최종설계변경내역(금원) 2" xfId="8573"/>
    <cellStyle name="@_laroux_제트베인_1_마창VMS1EA_광명_주정차시스템 견적서(한일에스티엠_수정본)_성남시 불법주정차자동_견적서_동부최종설계변경내역(금원) 2 2" xfId="8574"/>
    <cellStyle name="@_laroux_제트베인_1_마창VMS1EA_광명_주정차시스템 견적서(한일에스티엠_수정본)_성남시 불법주정차자동_견적서_동부최종설계변경내역(금원) 2 3" xfId="8575"/>
    <cellStyle name="@_laroux_제트베인_1_마창VMS1EA_광명_주정차시스템 견적서(한일에스티엠_수정본)_성남시 불법주정차자동_견적서_동부최종설계변경내역(금원) 3" xfId="8576"/>
    <cellStyle name="@_laroux_제트베인_1_마창VMS1EA_광명_주정차시스템 견적서(한일에스티엠_수정본)_성남시 불법주정차자동_견적서_동부최종설계변경내역(금원) 3 2" xfId="8577"/>
    <cellStyle name="@_laroux_제트베인_1_마창VMS1EA_광명_주정차시스템 견적서(한일에스티엠_수정본)_성남시 불법주정차자동_견적서_동부최종설계변경내역(금원) 3 3" xfId="8578"/>
    <cellStyle name="@_laroux_제트베인_1_마창VMS1EA_광명_주정차시스템 견적서(한일에스티엠_수정본)_성남시 불법주정차자동_견적서_동부최종설계변경내역(금원) 4" xfId="8579"/>
    <cellStyle name="@_laroux_제트베인_1_마창VMS1EA_광명_주정차시스템 견적서(한일에스티엠_수정본)_성남시 불법주정차자동_견적서_동부최종설계변경내역(금원) 5" xfId="8580"/>
    <cellStyle name="@_laroux_제트베인_1_마창VMS1EA_동부최종설계변경내역(금원)" xfId="8581"/>
    <cellStyle name="@_laroux_제트베인_1_마창VMS1EA_동부최종설계변경내역(금원) 2" xfId="8582"/>
    <cellStyle name="@_laroux_제트베인_1_마창VMS1EA_동부최종설계변경내역(금원) 2 2" xfId="8583"/>
    <cellStyle name="@_laroux_제트베인_1_마창VMS1EA_동부최종설계변경내역(금원) 2 3" xfId="8584"/>
    <cellStyle name="@_laroux_제트베인_1_마창VMS1EA_동부최종설계변경내역(금원) 3" xfId="8585"/>
    <cellStyle name="@_laroux_제트베인_1_마창VMS1EA_동부최종설계변경내역(금원) 3 2" xfId="8586"/>
    <cellStyle name="@_laroux_제트베인_1_마창VMS1EA_동부최종설계변경내역(금원) 3 3" xfId="8587"/>
    <cellStyle name="@_laroux_제트베인_1_마창VMS1EA_동부최종설계변경내역(금원) 4" xfId="8588"/>
    <cellStyle name="@_laroux_제트베인_1_마창VMS1EA_동부최종설계변경내역(금원) 5" xfId="8589"/>
    <cellStyle name="@_laroux_제트베인_1_마창VMS1EA_성남시 불법주정차자동_견적서" xfId="2051"/>
    <cellStyle name="@_laroux_제트베인_1_마창VMS1EA_성남시 불법주정차자동_견적서 2" xfId="4134"/>
    <cellStyle name="@_laroux_제트베인_1_마창VMS1EA_성남시 불법주정차자동_견적서 2 2" xfId="6593"/>
    <cellStyle name="@_laroux_제트베인_1_마창VMS1EA_성남시 불법주정차자동_견적서 2 3" xfId="8590"/>
    <cellStyle name="@_laroux_제트베인_1_마창VMS1EA_성남시 불법주정차자동_견적서 3" xfId="8591"/>
    <cellStyle name="@_laroux_제트베인_1_마창VMS1EA_성남시 불법주정차자동_견적서 3 2" xfId="8592"/>
    <cellStyle name="@_laroux_제트베인_1_마창VMS1EA_성남시 불법주정차자동_견적서 3 3" xfId="8593"/>
    <cellStyle name="@_laroux_제트베인_1_마창VMS1EA_성남시 불법주정차자동_견적서 4" xfId="8594"/>
    <cellStyle name="@_laroux_제트베인_1_마창VMS1EA_성남시 불법주정차자동_견적서 5" xfId="8595"/>
    <cellStyle name="@_laroux_제트베인_1_마창VMS1EA_성남시 불법주정차자동_견적서_견적서_ 한일에스티엠" xfId="2052"/>
    <cellStyle name="@_laroux_제트베인_1_마창VMS1EA_성남시 불법주정차자동_견적서_견적서_ 한일에스티엠 2" xfId="4135"/>
    <cellStyle name="@_laroux_제트베인_1_마창VMS1EA_성남시 불법주정차자동_견적서_견적서_ 한일에스티엠 2 2" xfId="6594"/>
    <cellStyle name="@_laroux_제트베인_1_마창VMS1EA_성남시 불법주정차자동_견적서_견적서_ 한일에스티엠 2 3" xfId="8596"/>
    <cellStyle name="@_laroux_제트베인_1_마창VMS1EA_성남시 불법주정차자동_견적서_견적서_ 한일에스티엠 3" xfId="8597"/>
    <cellStyle name="@_laroux_제트베인_1_마창VMS1EA_성남시 불법주정차자동_견적서_견적서_ 한일에스티엠 3 2" xfId="8598"/>
    <cellStyle name="@_laroux_제트베인_1_마창VMS1EA_성남시 불법주정차자동_견적서_견적서_ 한일에스티엠 3 3" xfId="8599"/>
    <cellStyle name="@_laroux_제트베인_1_마창VMS1EA_성남시 불법주정차자동_견적서_견적서_ 한일에스티엠 4" xfId="8600"/>
    <cellStyle name="@_laroux_제트베인_1_마창VMS1EA_성남시 불법주정차자동_견적서_견적서_ 한일에스티엠 5" xfId="8601"/>
    <cellStyle name="@_laroux_제트베인_1_마창VMS1EA_성남시 불법주정차자동_견적서_견적서_ 한일에스티엠_동부최종설계변경내역(금원)" xfId="8602"/>
    <cellStyle name="@_laroux_제트베인_1_마창VMS1EA_성남시 불법주정차자동_견적서_견적서_ 한일에스티엠_동부최종설계변경내역(금원) 2" xfId="8603"/>
    <cellStyle name="@_laroux_제트베인_1_마창VMS1EA_성남시 불법주정차자동_견적서_견적서_ 한일에스티엠_동부최종설계변경내역(금원) 2 2" xfId="8604"/>
    <cellStyle name="@_laroux_제트베인_1_마창VMS1EA_성남시 불법주정차자동_견적서_견적서_ 한일에스티엠_동부최종설계변경내역(금원) 2 3" xfId="8605"/>
    <cellStyle name="@_laroux_제트베인_1_마창VMS1EA_성남시 불법주정차자동_견적서_견적서_ 한일에스티엠_동부최종설계변경내역(금원) 3" xfId="8606"/>
    <cellStyle name="@_laroux_제트베인_1_마창VMS1EA_성남시 불법주정차자동_견적서_견적서_ 한일에스티엠_동부최종설계변경내역(금원) 3 2" xfId="8607"/>
    <cellStyle name="@_laroux_제트베인_1_마창VMS1EA_성남시 불법주정차자동_견적서_견적서_ 한일에스티엠_동부최종설계변경내역(금원) 3 3" xfId="8608"/>
    <cellStyle name="@_laroux_제트베인_1_마창VMS1EA_성남시 불법주정차자동_견적서_견적서_ 한일에스티엠_동부최종설계변경내역(금원) 4" xfId="8609"/>
    <cellStyle name="@_laroux_제트베인_1_마창VMS1EA_성남시 불법주정차자동_견적서_견적서_ 한일에스티엠_동부최종설계변경내역(금원) 5" xfId="8610"/>
    <cellStyle name="@_laroux_제트베인_1_마창VMS1EA_성남시 불법주정차자동_견적서_동부최종설계변경내역(금원)" xfId="8611"/>
    <cellStyle name="@_laroux_제트베인_1_마창VMS1EA_성남시 불법주정차자동_견적서_동부최종설계변경내역(금원) 2" xfId="8612"/>
    <cellStyle name="@_laroux_제트베인_1_마창VMS1EA_성남시 불법주정차자동_견적서_동부최종설계변경내역(금원) 2 2" xfId="8613"/>
    <cellStyle name="@_laroux_제트베인_1_마창VMS1EA_성남시 불법주정차자동_견적서_동부최종설계변경내역(금원) 2 3" xfId="8614"/>
    <cellStyle name="@_laroux_제트베인_1_마창VMS1EA_성남시 불법주정차자동_견적서_동부최종설계변경내역(금원) 3" xfId="8615"/>
    <cellStyle name="@_laroux_제트베인_1_마창VMS1EA_성남시 불법주정차자동_견적서_동부최종설계변경내역(금원) 3 2" xfId="8616"/>
    <cellStyle name="@_laroux_제트베인_1_마창VMS1EA_성남시 불법주정차자동_견적서_동부최종설계변경내역(금원) 3 3" xfId="8617"/>
    <cellStyle name="@_laroux_제트베인_1_마창VMS1EA_성남시 불법주정차자동_견적서_동부최종설계변경내역(금원) 4" xfId="8618"/>
    <cellStyle name="@_laroux_제트베인_1_마창VMS1EA_성남시 불법주정차자동_견적서_동부최종설계변경내역(금원) 5" xfId="8619"/>
    <cellStyle name="@_laroux_제트베인_1_마창VMS1EA-2" xfId="2053"/>
    <cellStyle name="@_laroux_제트베인_1_마창VMS1EA-2 2" xfId="4136"/>
    <cellStyle name="@_laroux_제트베인_1_마창VMS1EA-2 2 2" xfId="6595"/>
    <cellStyle name="@_laroux_제트베인_1_마창VMS1EA-2 2 3" xfId="8620"/>
    <cellStyle name="@_laroux_제트베인_1_마창VMS1EA-2 3" xfId="8621"/>
    <cellStyle name="@_laroux_제트베인_1_마창VMS1EA-2 3 2" xfId="8622"/>
    <cellStyle name="@_laroux_제트베인_1_마창VMS1EA-2 3 3" xfId="8623"/>
    <cellStyle name="@_laroux_제트베인_1_마창VMS1EA-2 4" xfId="8624"/>
    <cellStyle name="@_laroux_제트베인_1_마창VMS1EA-2 5" xfId="8625"/>
    <cellStyle name="@_laroux_제트베인_1_마창VMS1EA-2_광명_주정차시스템 견적서(한일에스티엠_4억9천)" xfId="2054"/>
    <cellStyle name="@_laroux_제트베인_1_마창VMS1EA-2_광명_주정차시스템 견적서(한일에스티엠_4억9천) 2" xfId="4137"/>
    <cellStyle name="@_laroux_제트베인_1_마창VMS1EA-2_광명_주정차시스템 견적서(한일에스티엠_4억9천) 2 2" xfId="6596"/>
    <cellStyle name="@_laroux_제트베인_1_마창VMS1EA-2_광명_주정차시스템 견적서(한일에스티엠_4억9천) 2 3" xfId="8626"/>
    <cellStyle name="@_laroux_제트베인_1_마창VMS1EA-2_광명_주정차시스템 견적서(한일에스티엠_4억9천) 3" xfId="8627"/>
    <cellStyle name="@_laroux_제트베인_1_마창VMS1EA-2_광명_주정차시스템 견적서(한일에스티엠_4억9천) 3 2" xfId="8628"/>
    <cellStyle name="@_laroux_제트베인_1_마창VMS1EA-2_광명_주정차시스템 견적서(한일에스티엠_4억9천) 3 3" xfId="8629"/>
    <cellStyle name="@_laroux_제트베인_1_마창VMS1EA-2_광명_주정차시스템 견적서(한일에스티엠_4억9천) 4" xfId="8630"/>
    <cellStyle name="@_laroux_제트베인_1_마창VMS1EA-2_광명_주정차시스템 견적서(한일에스티엠_4억9천) 5" xfId="8631"/>
    <cellStyle name="@_laroux_제트베인_1_마창VMS1EA-2_광명_주정차시스템 견적서(한일에스티엠_4억9천)_동부최종설계변경내역(금원)" xfId="8632"/>
    <cellStyle name="@_laroux_제트베인_1_마창VMS1EA-2_광명_주정차시스템 견적서(한일에스티엠_4억9천)_동부최종설계변경내역(금원) 2" xfId="8633"/>
    <cellStyle name="@_laroux_제트베인_1_마창VMS1EA-2_광명_주정차시스템 견적서(한일에스티엠_4억9천)_동부최종설계변경내역(금원) 2 2" xfId="8634"/>
    <cellStyle name="@_laroux_제트베인_1_마창VMS1EA-2_광명_주정차시스템 견적서(한일에스티엠_4억9천)_동부최종설계변경내역(금원) 2 3" xfId="8635"/>
    <cellStyle name="@_laroux_제트베인_1_마창VMS1EA-2_광명_주정차시스템 견적서(한일에스티엠_4억9천)_동부최종설계변경내역(금원) 3" xfId="8636"/>
    <cellStyle name="@_laroux_제트베인_1_마창VMS1EA-2_광명_주정차시스템 견적서(한일에스티엠_4억9천)_동부최종설계변경내역(금원) 3 2" xfId="8637"/>
    <cellStyle name="@_laroux_제트베인_1_마창VMS1EA-2_광명_주정차시스템 견적서(한일에스티엠_4억9천)_동부최종설계변경내역(금원) 3 3" xfId="8638"/>
    <cellStyle name="@_laroux_제트베인_1_마창VMS1EA-2_광명_주정차시스템 견적서(한일에스티엠_4억9천)_동부최종설계변경내역(금원) 4" xfId="8639"/>
    <cellStyle name="@_laroux_제트베인_1_마창VMS1EA-2_광명_주정차시스템 견적서(한일에스티엠_4억9천)_동부최종설계변경내역(금원) 5" xfId="8640"/>
    <cellStyle name="@_laroux_제트베인_1_마창VMS1EA-2_광명_주정차시스템 견적서(한일에스티엠_4억9천)_성남시 불법주정차자동_견적서" xfId="2055"/>
    <cellStyle name="@_laroux_제트베인_1_마창VMS1EA-2_광명_주정차시스템 견적서(한일에스티엠_4억9천)_성남시 불법주정차자동_견적서 2" xfId="4138"/>
    <cellStyle name="@_laroux_제트베인_1_마창VMS1EA-2_광명_주정차시스템 견적서(한일에스티엠_4억9천)_성남시 불법주정차자동_견적서 2 2" xfId="6597"/>
    <cellStyle name="@_laroux_제트베인_1_마창VMS1EA-2_광명_주정차시스템 견적서(한일에스티엠_4억9천)_성남시 불법주정차자동_견적서 2 3" xfId="8641"/>
    <cellStyle name="@_laroux_제트베인_1_마창VMS1EA-2_광명_주정차시스템 견적서(한일에스티엠_4억9천)_성남시 불법주정차자동_견적서 3" xfId="8642"/>
    <cellStyle name="@_laroux_제트베인_1_마창VMS1EA-2_광명_주정차시스템 견적서(한일에스티엠_4억9천)_성남시 불법주정차자동_견적서 3 2" xfId="8643"/>
    <cellStyle name="@_laroux_제트베인_1_마창VMS1EA-2_광명_주정차시스템 견적서(한일에스티엠_4억9천)_성남시 불법주정차자동_견적서 3 3" xfId="8644"/>
    <cellStyle name="@_laroux_제트베인_1_마창VMS1EA-2_광명_주정차시스템 견적서(한일에스티엠_4억9천)_성남시 불법주정차자동_견적서 4" xfId="8645"/>
    <cellStyle name="@_laroux_제트베인_1_마창VMS1EA-2_광명_주정차시스템 견적서(한일에스티엠_4억9천)_성남시 불법주정차자동_견적서 5" xfId="8646"/>
    <cellStyle name="@_laroux_제트베인_1_마창VMS1EA-2_광명_주정차시스템 견적서(한일에스티엠_4억9천)_성남시 불법주정차자동_견적서_견적서_ 한일에스티엠" xfId="2056"/>
    <cellStyle name="@_laroux_제트베인_1_마창VMS1EA-2_광명_주정차시스템 견적서(한일에스티엠_4억9천)_성남시 불법주정차자동_견적서_견적서_ 한일에스티엠 2" xfId="4139"/>
    <cellStyle name="@_laroux_제트베인_1_마창VMS1EA-2_광명_주정차시스템 견적서(한일에스티엠_4억9천)_성남시 불법주정차자동_견적서_견적서_ 한일에스티엠 2 2" xfId="6598"/>
    <cellStyle name="@_laroux_제트베인_1_마창VMS1EA-2_광명_주정차시스템 견적서(한일에스티엠_4억9천)_성남시 불법주정차자동_견적서_견적서_ 한일에스티엠 2 3" xfId="8647"/>
    <cellStyle name="@_laroux_제트베인_1_마창VMS1EA-2_광명_주정차시스템 견적서(한일에스티엠_4억9천)_성남시 불법주정차자동_견적서_견적서_ 한일에스티엠 3" xfId="8648"/>
    <cellStyle name="@_laroux_제트베인_1_마창VMS1EA-2_광명_주정차시스템 견적서(한일에스티엠_4억9천)_성남시 불법주정차자동_견적서_견적서_ 한일에스티엠 3 2" xfId="8649"/>
    <cellStyle name="@_laroux_제트베인_1_마창VMS1EA-2_광명_주정차시스템 견적서(한일에스티엠_4억9천)_성남시 불법주정차자동_견적서_견적서_ 한일에스티엠 3 3" xfId="8650"/>
    <cellStyle name="@_laroux_제트베인_1_마창VMS1EA-2_광명_주정차시스템 견적서(한일에스티엠_4억9천)_성남시 불법주정차자동_견적서_견적서_ 한일에스티엠 4" xfId="8651"/>
    <cellStyle name="@_laroux_제트베인_1_마창VMS1EA-2_광명_주정차시스템 견적서(한일에스티엠_4억9천)_성남시 불법주정차자동_견적서_견적서_ 한일에스티엠 5" xfId="8652"/>
    <cellStyle name="@_laroux_제트베인_1_마창VMS1EA-2_광명_주정차시스템 견적서(한일에스티엠_4억9천)_성남시 불법주정차자동_견적서_견적서_ 한일에스티엠_동부최종설계변경내역(금원)" xfId="8653"/>
    <cellStyle name="@_laroux_제트베인_1_마창VMS1EA-2_광명_주정차시스템 견적서(한일에스티엠_4억9천)_성남시 불법주정차자동_견적서_견적서_ 한일에스티엠_동부최종설계변경내역(금원) 2" xfId="8654"/>
    <cellStyle name="@_laroux_제트베인_1_마창VMS1EA-2_광명_주정차시스템 견적서(한일에스티엠_4억9천)_성남시 불법주정차자동_견적서_견적서_ 한일에스티엠_동부최종설계변경내역(금원) 2 2" xfId="8655"/>
    <cellStyle name="@_laroux_제트베인_1_마창VMS1EA-2_광명_주정차시스템 견적서(한일에스티엠_4억9천)_성남시 불법주정차자동_견적서_견적서_ 한일에스티엠_동부최종설계변경내역(금원) 2 3" xfId="8656"/>
    <cellStyle name="@_laroux_제트베인_1_마창VMS1EA-2_광명_주정차시스템 견적서(한일에스티엠_4억9천)_성남시 불법주정차자동_견적서_견적서_ 한일에스티엠_동부최종설계변경내역(금원) 3" xfId="8657"/>
    <cellStyle name="@_laroux_제트베인_1_마창VMS1EA-2_광명_주정차시스템 견적서(한일에스티엠_4억9천)_성남시 불법주정차자동_견적서_견적서_ 한일에스티엠_동부최종설계변경내역(금원) 3 2" xfId="8658"/>
    <cellStyle name="@_laroux_제트베인_1_마창VMS1EA-2_광명_주정차시스템 견적서(한일에스티엠_4억9천)_성남시 불법주정차자동_견적서_견적서_ 한일에스티엠_동부최종설계변경내역(금원) 3 3" xfId="8659"/>
    <cellStyle name="@_laroux_제트베인_1_마창VMS1EA-2_광명_주정차시스템 견적서(한일에스티엠_4억9천)_성남시 불법주정차자동_견적서_견적서_ 한일에스티엠_동부최종설계변경내역(금원) 4" xfId="8660"/>
    <cellStyle name="@_laroux_제트베인_1_마창VMS1EA-2_광명_주정차시스템 견적서(한일에스티엠_4억9천)_성남시 불법주정차자동_견적서_견적서_ 한일에스티엠_동부최종설계변경내역(금원) 5" xfId="8661"/>
    <cellStyle name="@_laroux_제트베인_1_마창VMS1EA-2_광명_주정차시스템 견적서(한일에스티엠_4억9천)_성남시 불법주정차자동_견적서_동부최종설계변경내역(금원)" xfId="8662"/>
    <cellStyle name="@_laroux_제트베인_1_마창VMS1EA-2_광명_주정차시스템 견적서(한일에스티엠_4억9천)_성남시 불법주정차자동_견적서_동부최종설계변경내역(금원) 2" xfId="8663"/>
    <cellStyle name="@_laroux_제트베인_1_마창VMS1EA-2_광명_주정차시스템 견적서(한일에스티엠_4억9천)_성남시 불법주정차자동_견적서_동부최종설계변경내역(금원) 2 2" xfId="8664"/>
    <cellStyle name="@_laroux_제트베인_1_마창VMS1EA-2_광명_주정차시스템 견적서(한일에스티엠_4억9천)_성남시 불법주정차자동_견적서_동부최종설계변경내역(금원) 2 3" xfId="8665"/>
    <cellStyle name="@_laroux_제트베인_1_마창VMS1EA-2_광명_주정차시스템 견적서(한일에스티엠_4억9천)_성남시 불법주정차자동_견적서_동부최종설계변경내역(금원) 3" xfId="8666"/>
    <cellStyle name="@_laroux_제트베인_1_마창VMS1EA-2_광명_주정차시스템 견적서(한일에스티엠_4억9천)_성남시 불법주정차자동_견적서_동부최종설계변경내역(금원) 3 2" xfId="8667"/>
    <cellStyle name="@_laroux_제트베인_1_마창VMS1EA-2_광명_주정차시스템 견적서(한일에스티엠_4억9천)_성남시 불법주정차자동_견적서_동부최종설계변경내역(금원) 3 3" xfId="8668"/>
    <cellStyle name="@_laroux_제트베인_1_마창VMS1EA-2_광명_주정차시스템 견적서(한일에스티엠_4억9천)_성남시 불법주정차자동_견적서_동부최종설계변경내역(금원) 4" xfId="8669"/>
    <cellStyle name="@_laroux_제트베인_1_마창VMS1EA-2_광명_주정차시스템 견적서(한일에스티엠_4억9천)_성남시 불법주정차자동_견적서_동부최종설계변경내역(금원) 5" xfId="8670"/>
    <cellStyle name="@_laroux_제트베인_1_마창VMS1EA-2_광명_주정차시스템 견적서(한일에스티엠_수정본)" xfId="2057"/>
    <cellStyle name="@_laroux_제트베인_1_마창VMS1EA-2_광명_주정차시스템 견적서(한일에스티엠_수정본) 2" xfId="4140"/>
    <cellStyle name="@_laroux_제트베인_1_마창VMS1EA-2_광명_주정차시스템 견적서(한일에스티엠_수정본) 2 2" xfId="6599"/>
    <cellStyle name="@_laroux_제트베인_1_마창VMS1EA-2_광명_주정차시스템 견적서(한일에스티엠_수정본) 2 3" xfId="8671"/>
    <cellStyle name="@_laroux_제트베인_1_마창VMS1EA-2_광명_주정차시스템 견적서(한일에스티엠_수정본) 3" xfId="8672"/>
    <cellStyle name="@_laroux_제트베인_1_마창VMS1EA-2_광명_주정차시스템 견적서(한일에스티엠_수정본) 3 2" xfId="8673"/>
    <cellStyle name="@_laroux_제트베인_1_마창VMS1EA-2_광명_주정차시스템 견적서(한일에스티엠_수정본) 3 3" xfId="8674"/>
    <cellStyle name="@_laroux_제트베인_1_마창VMS1EA-2_광명_주정차시스템 견적서(한일에스티엠_수정본) 4" xfId="8675"/>
    <cellStyle name="@_laroux_제트베인_1_마창VMS1EA-2_광명_주정차시스템 견적서(한일에스티엠_수정본) 5" xfId="8676"/>
    <cellStyle name="@_laroux_제트베인_1_마창VMS1EA-2_광명_주정차시스템 견적서(한일에스티엠_수정본)_동부최종설계변경내역(금원)" xfId="8677"/>
    <cellStyle name="@_laroux_제트베인_1_마창VMS1EA-2_광명_주정차시스템 견적서(한일에스티엠_수정본)_동부최종설계변경내역(금원) 2" xfId="8678"/>
    <cellStyle name="@_laroux_제트베인_1_마창VMS1EA-2_광명_주정차시스템 견적서(한일에스티엠_수정본)_동부최종설계변경내역(금원) 2 2" xfId="8679"/>
    <cellStyle name="@_laroux_제트베인_1_마창VMS1EA-2_광명_주정차시스템 견적서(한일에스티엠_수정본)_동부최종설계변경내역(금원) 2 3" xfId="8680"/>
    <cellStyle name="@_laroux_제트베인_1_마창VMS1EA-2_광명_주정차시스템 견적서(한일에스티엠_수정본)_동부최종설계변경내역(금원) 3" xfId="8681"/>
    <cellStyle name="@_laroux_제트베인_1_마창VMS1EA-2_광명_주정차시스템 견적서(한일에스티엠_수정본)_동부최종설계변경내역(금원) 3 2" xfId="8682"/>
    <cellStyle name="@_laroux_제트베인_1_마창VMS1EA-2_광명_주정차시스템 견적서(한일에스티엠_수정본)_동부최종설계변경내역(금원) 3 3" xfId="8683"/>
    <cellStyle name="@_laroux_제트베인_1_마창VMS1EA-2_광명_주정차시스템 견적서(한일에스티엠_수정본)_동부최종설계변경내역(금원) 4" xfId="8684"/>
    <cellStyle name="@_laroux_제트베인_1_마창VMS1EA-2_광명_주정차시스템 견적서(한일에스티엠_수정본)_동부최종설계변경내역(금원) 5" xfId="8685"/>
    <cellStyle name="@_laroux_제트베인_1_마창VMS1EA-2_광명_주정차시스템 견적서(한일에스티엠_수정본)_성남시 불법주정차자동_견적서" xfId="2058"/>
    <cellStyle name="@_laroux_제트베인_1_마창VMS1EA-2_광명_주정차시스템 견적서(한일에스티엠_수정본)_성남시 불법주정차자동_견적서 2" xfId="4141"/>
    <cellStyle name="@_laroux_제트베인_1_마창VMS1EA-2_광명_주정차시스템 견적서(한일에스티엠_수정본)_성남시 불법주정차자동_견적서 2 2" xfId="6600"/>
    <cellStyle name="@_laroux_제트베인_1_마창VMS1EA-2_광명_주정차시스템 견적서(한일에스티엠_수정본)_성남시 불법주정차자동_견적서 2 3" xfId="8686"/>
    <cellStyle name="@_laroux_제트베인_1_마창VMS1EA-2_광명_주정차시스템 견적서(한일에스티엠_수정본)_성남시 불법주정차자동_견적서 3" xfId="8687"/>
    <cellStyle name="@_laroux_제트베인_1_마창VMS1EA-2_광명_주정차시스템 견적서(한일에스티엠_수정본)_성남시 불법주정차자동_견적서 3 2" xfId="8688"/>
    <cellStyle name="@_laroux_제트베인_1_마창VMS1EA-2_광명_주정차시스템 견적서(한일에스티엠_수정본)_성남시 불법주정차자동_견적서 3 3" xfId="8689"/>
    <cellStyle name="@_laroux_제트베인_1_마창VMS1EA-2_광명_주정차시스템 견적서(한일에스티엠_수정본)_성남시 불법주정차자동_견적서 4" xfId="8690"/>
    <cellStyle name="@_laroux_제트베인_1_마창VMS1EA-2_광명_주정차시스템 견적서(한일에스티엠_수정본)_성남시 불법주정차자동_견적서 5" xfId="8691"/>
    <cellStyle name="@_laroux_제트베인_1_마창VMS1EA-2_광명_주정차시스템 견적서(한일에스티엠_수정본)_성남시 불법주정차자동_견적서_견적서_ 한일에스티엠" xfId="2059"/>
    <cellStyle name="@_laroux_제트베인_1_마창VMS1EA-2_광명_주정차시스템 견적서(한일에스티엠_수정본)_성남시 불법주정차자동_견적서_견적서_ 한일에스티엠 2" xfId="4142"/>
    <cellStyle name="@_laroux_제트베인_1_마창VMS1EA-2_광명_주정차시스템 견적서(한일에스티엠_수정본)_성남시 불법주정차자동_견적서_견적서_ 한일에스티엠 2 2" xfId="6601"/>
    <cellStyle name="@_laroux_제트베인_1_마창VMS1EA-2_광명_주정차시스템 견적서(한일에스티엠_수정본)_성남시 불법주정차자동_견적서_견적서_ 한일에스티엠 2 3" xfId="8692"/>
    <cellStyle name="@_laroux_제트베인_1_마창VMS1EA-2_광명_주정차시스템 견적서(한일에스티엠_수정본)_성남시 불법주정차자동_견적서_견적서_ 한일에스티엠 3" xfId="8693"/>
    <cellStyle name="@_laroux_제트베인_1_마창VMS1EA-2_광명_주정차시스템 견적서(한일에스티엠_수정본)_성남시 불법주정차자동_견적서_견적서_ 한일에스티엠 3 2" xfId="8694"/>
    <cellStyle name="@_laroux_제트베인_1_마창VMS1EA-2_광명_주정차시스템 견적서(한일에스티엠_수정본)_성남시 불법주정차자동_견적서_견적서_ 한일에스티엠 3 3" xfId="8695"/>
    <cellStyle name="@_laroux_제트베인_1_마창VMS1EA-2_광명_주정차시스템 견적서(한일에스티엠_수정본)_성남시 불법주정차자동_견적서_견적서_ 한일에스티엠 4" xfId="8696"/>
    <cellStyle name="@_laroux_제트베인_1_마창VMS1EA-2_광명_주정차시스템 견적서(한일에스티엠_수정본)_성남시 불법주정차자동_견적서_견적서_ 한일에스티엠 5" xfId="8697"/>
    <cellStyle name="@_laroux_제트베인_1_마창VMS1EA-2_광명_주정차시스템 견적서(한일에스티엠_수정본)_성남시 불법주정차자동_견적서_견적서_ 한일에스티엠_동부최종설계변경내역(금원)" xfId="8698"/>
    <cellStyle name="@_laroux_제트베인_1_마창VMS1EA-2_광명_주정차시스템 견적서(한일에스티엠_수정본)_성남시 불법주정차자동_견적서_견적서_ 한일에스티엠_동부최종설계변경내역(금원) 2" xfId="8699"/>
    <cellStyle name="@_laroux_제트베인_1_마창VMS1EA-2_광명_주정차시스템 견적서(한일에스티엠_수정본)_성남시 불법주정차자동_견적서_견적서_ 한일에스티엠_동부최종설계변경내역(금원) 2 2" xfId="8700"/>
    <cellStyle name="@_laroux_제트베인_1_마창VMS1EA-2_광명_주정차시스템 견적서(한일에스티엠_수정본)_성남시 불법주정차자동_견적서_견적서_ 한일에스티엠_동부최종설계변경내역(금원) 2 3" xfId="8701"/>
    <cellStyle name="@_laroux_제트베인_1_마창VMS1EA-2_광명_주정차시스템 견적서(한일에스티엠_수정본)_성남시 불법주정차자동_견적서_견적서_ 한일에스티엠_동부최종설계변경내역(금원) 3" xfId="8702"/>
    <cellStyle name="@_laroux_제트베인_1_마창VMS1EA-2_광명_주정차시스템 견적서(한일에스티엠_수정본)_성남시 불법주정차자동_견적서_견적서_ 한일에스티엠_동부최종설계변경내역(금원) 3 2" xfId="8703"/>
    <cellStyle name="@_laroux_제트베인_1_마창VMS1EA-2_광명_주정차시스템 견적서(한일에스티엠_수정본)_성남시 불법주정차자동_견적서_견적서_ 한일에스티엠_동부최종설계변경내역(금원) 3 3" xfId="8704"/>
    <cellStyle name="@_laroux_제트베인_1_마창VMS1EA-2_광명_주정차시스템 견적서(한일에스티엠_수정본)_성남시 불법주정차자동_견적서_견적서_ 한일에스티엠_동부최종설계변경내역(금원) 4" xfId="8705"/>
    <cellStyle name="@_laroux_제트베인_1_마창VMS1EA-2_광명_주정차시스템 견적서(한일에스티엠_수정본)_성남시 불법주정차자동_견적서_견적서_ 한일에스티엠_동부최종설계변경내역(금원) 5" xfId="8706"/>
    <cellStyle name="@_laroux_제트베인_1_마창VMS1EA-2_광명_주정차시스템 견적서(한일에스티엠_수정본)_성남시 불법주정차자동_견적서_동부최종설계변경내역(금원)" xfId="8707"/>
    <cellStyle name="@_laroux_제트베인_1_마창VMS1EA-2_광명_주정차시스템 견적서(한일에스티엠_수정본)_성남시 불법주정차자동_견적서_동부최종설계변경내역(금원) 2" xfId="8708"/>
    <cellStyle name="@_laroux_제트베인_1_마창VMS1EA-2_광명_주정차시스템 견적서(한일에스티엠_수정본)_성남시 불법주정차자동_견적서_동부최종설계변경내역(금원) 2 2" xfId="8709"/>
    <cellStyle name="@_laroux_제트베인_1_마창VMS1EA-2_광명_주정차시스템 견적서(한일에스티엠_수정본)_성남시 불법주정차자동_견적서_동부최종설계변경내역(금원) 2 3" xfId="8710"/>
    <cellStyle name="@_laroux_제트베인_1_마창VMS1EA-2_광명_주정차시스템 견적서(한일에스티엠_수정본)_성남시 불법주정차자동_견적서_동부최종설계변경내역(금원) 3" xfId="8711"/>
    <cellStyle name="@_laroux_제트베인_1_마창VMS1EA-2_광명_주정차시스템 견적서(한일에스티엠_수정본)_성남시 불법주정차자동_견적서_동부최종설계변경내역(금원) 3 2" xfId="8712"/>
    <cellStyle name="@_laroux_제트베인_1_마창VMS1EA-2_광명_주정차시스템 견적서(한일에스티엠_수정본)_성남시 불법주정차자동_견적서_동부최종설계변경내역(금원) 3 3" xfId="8713"/>
    <cellStyle name="@_laroux_제트베인_1_마창VMS1EA-2_광명_주정차시스템 견적서(한일에스티엠_수정본)_성남시 불법주정차자동_견적서_동부최종설계변경내역(금원) 4" xfId="8714"/>
    <cellStyle name="@_laroux_제트베인_1_마창VMS1EA-2_광명_주정차시스템 견적서(한일에스티엠_수정본)_성남시 불법주정차자동_견적서_동부최종설계변경내역(금원) 5" xfId="8715"/>
    <cellStyle name="@_laroux_제트베인_1_마창VMS1EA-2_동부최종설계변경내역(금원)" xfId="8716"/>
    <cellStyle name="@_laroux_제트베인_1_마창VMS1EA-2_동부최종설계변경내역(금원) 2" xfId="8717"/>
    <cellStyle name="@_laroux_제트베인_1_마창VMS1EA-2_동부최종설계변경내역(금원) 2 2" xfId="8718"/>
    <cellStyle name="@_laroux_제트베인_1_마창VMS1EA-2_동부최종설계변경내역(금원) 2 3" xfId="8719"/>
    <cellStyle name="@_laroux_제트베인_1_마창VMS1EA-2_동부최종설계변경내역(금원) 3" xfId="8720"/>
    <cellStyle name="@_laroux_제트베인_1_마창VMS1EA-2_동부최종설계변경내역(금원) 3 2" xfId="8721"/>
    <cellStyle name="@_laroux_제트베인_1_마창VMS1EA-2_동부최종설계변경내역(금원) 3 3" xfId="8722"/>
    <cellStyle name="@_laroux_제트베인_1_마창VMS1EA-2_동부최종설계변경내역(금원) 4" xfId="8723"/>
    <cellStyle name="@_laroux_제트베인_1_마창VMS1EA-2_동부최종설계변경내역(금원) 5" xfId="8724"/>
    <cellStyle name="@_laroux_제트베인_1_마창VMS1EA-2_성남시 불법주정차자동_견적서" xfId="2060"/>
    <cellStyle name="@_laroux_제트베인_1_마창VMS1EA-2_성남시 불법주정차자동_견적서 2" xfId="4143"/>
    <cellStyle name="@_laroux_제트베인_1_마창VMS1EA-2_성남시 불법주정차자동_견적서 2 2" xfId="6602"/>
    <cellStyle name="@_laroux_제트베인_1_마창VMS1EA-2_성남시 불법주정차자동_견적서 2 3" xfId="8725"/>
    <cellStyle name="@_laroux_제트베인_1_마창VMS1EA-2_성남시 불법주정차자동_견적서 3" xfId="8726"/>
    <cellStyle name="@_laroux_제트베인_1_마창VMS1EA-2_성남시 불법주정차자동_견적서 3 2" xfId="8727"/>
    <cellStyle name="@_laroux_제트베인_1_마창VMS1EA-2_성남시 불법주정차자동_견적서 3 3" xfId="8728"/>
    <cellStyle name="@_laroux_제트베인_1_마창VMS1EA-2_성남시 불법주정차자동_견적서 4" xfId="8729"/>
    <cellStyle name="@_laroux_제트베인_1_마창VMS1EA-2_성남시 불법주정차자동_견적서 5" xfId="8730"/>
    <cellStyle name="@_laroux_제트베인_1_마창VMS1EA-2_성남시 불법주정차자동_견적서_견적서_ 한일에스티엠" xfId="2061"/>
    <cellStyle name="@_laroux_제트베인_1_마창VMS1EA-2_성남시 불법주정차자동_견적서_견적서_ 한일에스티엠 2" xfId="4144"/>
    <cellStyle name="@_laroux_제트베인_1_마창VMS1EA-2_성남시 불법주정차자동_견적서_견적서_ 한일에스티엠 2 2" xfId="6603"/>
    <cellStyle name="@_laroux_제트베인_1_마창VMS1EA-2_성남시 불법주정차자동_견적서_견적서_ 한일에스티엠 2 3" xfId="8731"/>
    <cellStyle name="@_laroux_제트베인_1_마창VMS1EA-2_성남시 불법주정차자동_견적서_견적서_ 한일에스티엠 3" xfId="8732"/>
    <cellStyle name="@_laroux_제트베인_1_마창VMS1EA-2_성남시 불법주정차자동_견적서_견적서_ 한일에스티엠 3 2" xfId="8733"/>
    <cellStyle name="@_laroux_제트베인_1_마창VMS1EA-2_성남시 불법주정차자동_견적서_견적서_ 한일에스티엠 3 3" xfId="8734"/>
    <cellStyle name="@_laroux_제트베인_1_마창VMS1EA-2_성남시 불법주정차자동_견적서_견적서_ 한일에스티엠 4" xfId="8735"/>
    <cellStyle name="@_laroux_제트베인_1_마창VMS1EA-2_성남시 불법주정차자동_견적서_견적서_ 한일에스티엠 5" xfId="8736"/>
    <cellStyle name="@_laroux_제트베인_1_마창VMS1EA-2_성남시 불법주정차자동_견적서_견적서_ 한일에스티엠_동부최종설계변경내역(금원)" xfId="8737"/>
    <cellStyle name="@_laroux_제트베인_1_마창VMS1EA-2_성남시 불법주정차자동_견적서_견적서_ 한일에스티엠_동부최종설계변경내역(금원) 2" xfId="8738"/>
    <cellStyle name="@_laroux_제트베인_1_마창VMS1EA-2_성남시 불법주정차자동_견적서_견적서_ 한일에스티엠_동부최종설계변경내역(금원) 2 2" xfId="8739"/>
    <cellStyle name="@_laroux_제트베인_1_마창VMS1EA-2_성남시 불법주정차자동_견적서_견적서_ 한일에스티엠_동부최종설계변경내역(금원) 2 3" xfId="8740"/>
    <cellStyle name="@_laroux_제트베인_1_마창VMS1EA-2_성남시 불법주정차자동_견적서_견적서_ 한일에스티엠_동부최종설계변경내역(금원) 3" xfId="8741"/>
    <cellStyle name="@_laroux_제트베인_1_마창VMS1EA-2_성남시 불법주정차자동_견적서_견적서_ 한일에스티엠_동부최종설계변경내역(금원) 3 2" xfId="8742"/>
    <cellStyle name="@_laroux_제트베인_1_마창VMS1EA-2_성남시 불법주정차자동_견적서_견적서_ 한일에스티엠_동부최종설계변경내역(금원) 3 3" xfId="8743"/>
    <cellStyle name="@_laroux_제트베인_1_마창VMS1EA-2_성남시 불법주정차자동_견적서_견적서_ 한일에스티엠_동부최종설계변경내역(금원) 4" xfId="8744"/>
    <cellStyle name="@_laroux_제트베인_1_마창VMS1EA-2_성남시 불법주정차자동_견적서_견적서_ 한일에스티엠_동부최종설계변경내역(금원) 5" xfId="8745"/>
    <cellStyle name="@_laroux_제트베인_1_마창VMS1EA-2_성남시 불법주정차자동_견적서_동부최종설계변경내역(금원)" xfId="8746"/>
    <cellStyle name="@_laroux_제트베인_1_마창VMS1EA-2_성남시 불법주정차자동_견적서_동부최종설계변경내역(금원) 2" xfId="8747"/>
    <cellStyle name="@_laroux_제트베인_1_마창VMS1EA-2_성남시 불법주정차자동_견적서_동부최종설계변경내역(금원) 2 2" xfId="8748"/>
    <cellStyle name="@_laroux_제트베인_1_마창VMS1EA-2_성남시 불법주정차자동_견적서_동부최종설계변경내역(금원) 2 3" xfId="8749"/>
    <cellStyle name="@_laroux_제트베인_1_마창VMS1EA-2_성남시 불법주정차자동_견적서_동부최종설계변경내역(금원) 3" xfId="8750"/>
    <cellStyle name="@_laroux_제트베인_1_마창VMS1EA-2_성남시 불법주정차자동_견적서_동부최종설계변경내역(금원) 3 2" xfId="8751"/>
    <cellStyle name="@_laroux_제트베인_1_마창VMS1EA-2_성남시 불법주정차자동_견적서_동부최종설계변경내역(금원) 3 3" xfId="8752"/>
    <cellStyle name="@_laroux_제트베인_1_마창VMS1EA-2_성남시 불법주정차자동_견적서_동부최종설계변경내역(금원) 4" xfId="8753"/>
    <cellStyle name="@_laroux_제트베인_1_마창VMS1EA-2_성남시 불법주정차자동_견적서_동부최종설계변경내역(금원) 5" xfId="8754"/>
    <cellStyle name="@_laroux_제트베인_1_북부-1지역" xfId="298"/>
    <cellStyle name="@_laroux_제트베인_1_북부-1지역 2" xfId="4145"/>
    <cellStyle name="@_laroux_제트베인_1_북부-1지역 2 2" xfId="6604"/>
    <cellStyle name="@_laroux_제트베인_1_북부-1지역 3" xfId="2062"/>
    <cellStyle name="@_laroux_제트베인_1_북부-1지역_관급자재" xfId="2063"/>
    <cellStyle name="@_laroux_제트베인_1_북부-1지역_관급자재 2" xfId="4146"/>
    <cellStyle name="@_laroux_제트베인_1_북부-1지역_관급자재 2 2" xfId="6605"/>
    <cellStyle name="@_laroux_제트베인_1_북부-1지역_북부1" xfId="2064"/>
    <cellStyle name="@_laroux_제트베인_1_북부-1지역_북부1 2" xfId="4147"/>
    <cellStyle name="@_laroux_제트베인_1_북부-1지역_북부1 2 2" xfId="6606"/>
    <cellStyle name="@_laroux_제트베인_1_설계서-교통신호기유지보수공사 연간단가(서부2구역)(심사결과)" xfId="2065"/>
    <cellStyle name="@_laroux_제트베인_1_설계서-교통신호기유지보수공사 연간단가(서부2구역)(심사결과) 2" xfId="4148"/>
    <cellStyle name="@_laroux_제트베인_1_설계서-교통신호기유지보수공사 연간단가(서부2구역)(심사결과) 2 2" xfId="6607"/>
    <cellStyle name="@_laroux_제트베인_1_성남시 불법주정차자동_견적서" xfId="2066"/>
    <cellStyle name="@_laroux_제트베인_1_성남시 불법주정차자동_견적서 2" xfId="4149"/>
    <cellStyle name="@_laroux_제트베인_1_성남시 불법주정차자동_견적서 2 2" xfId="6608"/>
    <cellStyle name="@_laroux_제트베인_1_성남시 불법주정차자동_견적서 2 3" xfId="8755"/>
    <cellStyle name="@_laroux_제트베인_1_성남시 불법주정차자동_견적서 3" xfId="8756"/>
    <cellStyle name="@_laroux_제트베인_1_성남시 불법주정차자동_견적서 3 2" xfId="8757"/>
    <cellStyle name="@_laroux_제트베인_1_성남시 불법주정차자동_견적서 3 3" xfId="8758"/>
    <cellStyle name="@_laroux_제트베인_1_성남시 불법주정차자동_견적서 4" xfId="8759"/>
    <cellStyle name="@_laroux_제트베인_1_성남시 불법주정차자동_견적서 5" xfId="8760"/>
    <cellStyle name="@_laroux_제트베인_1_성남시 불법주정차자동_견적서_견적서_ 한일에스티엠" xfId="2067"/>
    <cellStyle name="@_laroux_제트베인_1_성남시 불법주정차자동_견적서_견적서_ 한일에스티엠 2" xfId="4150"/>
    <cellStyle name="@_laroux_제트베인_1_성남시 불법주정차자동_견적서_견적서_ 한일에스티엠 2 2" xfId="6609"/>
    <cellStyle name="@_laroux_제트베인_1_성남시 불법주정차자동_견적서_견적서_ 한일에스티엠 2 3" xfId="8761"/>
    <cellStyle name="@_laroux_제트베인_1_성남시 불법주정차자동_견적서_견적서_ 한일에스티엠 3" xfId="8762"/>
    <cellStyle name="@_laroux_제트베인_1_성남시 불법주정차자동_견적서_견적서_ 한일에스티엠 3 2" xfId="8763"/>
    <cellStyle name="@_laroux_제트베인_1_성남시 불법주정차자동_견적서_견적서_ 한일에스티엠 3 3" xfId="8764"/>
    <cellStyle name="@_laroux_제트베인_1_성남시 불법주정차자동_견적서_견적서_ 한일에스티엠 4" xfId="8765"/>
    <cellStyle name="@_laroux_제트베인_1_성남시 불법주정차자동_견적서_견적서_ 한일에스티엠 5" xfId="8766"/>
    <cellStyle name="@_laroux_제트베인_1_성남시 불법주정차자동_견적서_견적서_ 한일에스티엠_동부최종설계변경내역(금원)" xfId="8767"/>
    <cellStyle name="@_laroux_제트베인_1_성남시 불법주정차자동_견적서_견적서_ 한일에스티엠_동부최종설계변경내역(금원) 2" xfId="8768"/>
    <cellStyle name="@_laroux_제트베인_1_성남시 불법주정차자동_견적서_견적서_ 한일에스티엠_동부최종설계변경내역(금원) 2 2" xfId="8769"/>
    <cellStyle name="@_laroux_제트베인_1_성남시 불법주정차자동_견적서_견적서_ 한일에스티엠_동부최종설계변경내역(금원) 2 3" xfId="8770"/>
    <cellStyle name="@_laroux_제트베인_1_성남시 불법주정차자동_견적서_견적서_ 한일에스티엠_동부최종설계변경내역(금원) 3" xfId="8771"/>
    <cellStyle name="@_laroux_제트베인_1_성남시 불법주정차자동_견적서_견적서_ 한일에스티엠_동부최종설계변경내역(금원) 3 2" xfId="8772"/>
    <cellStyle name="@_laroux_제트베인_1_성남시 불법주정차자동_견적서_견적서_ 한일에스티엠_동부최종설계변경내역(금원) 3 3" xfId="8773"/>
    <cellStyle name="@_laroux_제트베인_1_성남시 불법주정차자동_견적서_견적서_ 한일에스티엠_동부최종설계변경내역(금원) 4" xfId="8774"/>
    <cellStyle name="@_laroux_제트베인_1_성남시 불법주정차자동_견적서_견적서_ 한일에스티엠_동부최종설계변경내역(금원) 5" xfId="8775"/>
    <cellStyle name="@_laroux_제트베인_1_성남시 불법주정차자동_견적서_동부최종설계변경내역(금원)" xfId="8776"/>
    <cellStyle name="@_laroux_제트베인_1_성남시 불법주정차자동_견적서_동부최종설계변경내역(금원) 2" xfId="8777"/>
    <cellStyle name="@_laroux_제트베인_1_성남시 불법주정차자동_견적서_동부최종설계변경내역(금원) 2 2" xfId="8778"/>
    <cellStyle name="@_laroux_제트베인_1_성남시 불법주정차자동_견적서_동부최종설계변경내역(금원) 2 3" xfId="8779"/>
    <cellStyle name="@_laroux_제트베인_1_성남시 불법주정차자동_견적서_동부최종설계변경내역(금원) 3" xfId="8780"/>
    <cellStyle name="@_laroux_제트베인_1_성남시 불법주정차자동_견적서_동부최종설계변경내역(금원) 3 2" xfId="8781"/>
    <cellStyle name="@_laroux_제트베인_1_성남시 불법주정차자동_견적서_동부최종설계변경내역(금원) 3 3" xfId="8782"/>
    <cellStyle name="@_laroux_제트베인_1_성남시 불법주정차자동_견적서_동부최종설계변경내역(금원) 4" xfId="8783"/>
    <cellStyle name="@_laroux_제트베인_1_성남시 불법주정차자동_견적서_동부최종설계변경내역(금원) 5" xfId="8784"/>
    <cellStyle name="]_Sheet1_FY96" xfId="8785"/>
    <cellStyle name="]_Sheet1_PRODUCT DETAIL_x0013_Comma [0]_Sheet1_Q1" xfId="8786"/>
    <cellStyle name="_(2009년시내북부,남부1지역빗물받이퇴적물제거공사설계서)" xfId="8787"/>
    <cellStyle name="_(2009년시내중부2,동부지역빗물받이퇴적물제거공사설계서)" xfId="8788"/>
    <cellStyle name="_@파쇄기(관악구)-rev8" xfId="8789"/>
    <cellStyle name="_~MGcSLwbRa" xfId="8790"/>
    <cellStyle name="_~MGyEq67" xfId="8791"/>
    <cellStyle name="_003 봉림교(교각수량)" xfId="8792"/>
    <cellStyle name="_003 봉림교(교각수량) 2" xfId="8793"/>
    <cellStyle name="_003 봉림교(교각수량) 2 2" xfId="8794"/>
    <cellStyle name="_003 봉림교(교각수량) 2 3" xfId="8795"/>
    <cellStyle name="_003 봉림교(교각수량) 3" xfId="8796"/>
    <cellStyle name="_003 봉림교(교각수량) 4" xfId="8797"/>
    <cellStyle name="_003 봉림교(교각수량)_003 봉림교(교각수량)" xfId="8798"/>
    <cellStyle name="_003 봉림교(교각수량)_003 봉림교(교각수량) 2" xfId="8799"/>
    <cellStyle name="_003 봉림교(교각수량)_003 봉림교(교각수량) 2 2" xfId="8800"/>
    <cellStyle name="_003 봉림교(교각수량)_003 봉림교(교각수량) 2 3" xfId="8801"/>
    <cellStyle name="_003 봉림교(교각수량)_003 봉림교(교각수량) 3" xfId="8802"/>
    <cellStyle name="_003 봉림교(교각수량)_003 봉림교(교각수량) 4" xfId="8803"/>
    <cellStyle name="_003 봉림교(교각수량)_003 봉림교(교각수량)_003 봉림교(교각수량)" xfId="8804"/>
    <cellStyle name="_003 봉림교(교각수량)_003 봉림교(교각수량)_003 봉림교(교각수량) 2" xfId="8805"/>
    <cellStyle name="_003 봉림교(교각수량)_003 봉림교(교각수량)_003 봉림교(교각수량) 2 2" xfId="8806"/>
    <cellStyle name="_003 봉림교(교각수량)_003 봉림교(교각수량)_003 봉림교(교각수량) 2 3" xfId="8807"/>
    <cellStyle name="_003 봉림교(교각수량)_003 봉림교(교각수량)_003 봉림교(교각수량) 3" xfId="8808"/>
    <cellStyle name="_003 봉림교(교각수량)_003 봉림교(교각수량)_003 봉림교(교각수량) 4" xfId="8809"/>
    <cellStyle name="_003 봉림교(교각수량)_003 봉림교(교각수량)_003 봉림교(교각수량)_부대공수량" xfId="8810"/>
    <cellStyle name="_003 봉림교(교각수량)_003 봉림교(교각수량)_003 봉림교(교각수량)_부대공수량 2" xfId="8811"/>
    <cellStyle name="_003 봉림교(교각수량)_003 봉림교(교각수량)_003 봉림교(교각수량)_부대공수량 2 2" xfId="8812"/>
    <cellStyle name="_003 봉림교(교각수량)_003 봉림교(교각수량)_003 봉림교(교각수량)_부대공수량 2 3" xfId="8813"/>
    <cellStyle name="_003 봉림교(교각수량)_003 봉림교(교각수량)_003 봉림교(교각수량)_부대공수량 3" xfId="8814"/>
    <cellStyle name="_003 봉림교(교각수량)_003 봉림교(교각수량)_003 봉림교(교각수량)_부대공수량 4" xfId="8815"/>
    <cellStyle name="_003 봉림교(교각수량)_003 봉림교(교각수량)_부대공수량" xfId="8816"/>
    <cellStyle name="_003 봉림교(교각수량)_003 봉림교(교각수량)_부대공수량 2" xfId="8817"/>
    <cellStyle name="_003 봉림교(교각수량)_003 봉림교(교각수량)_부대공수량 2 2" xfId="8818"/>
    <cellStyle name="_003 봉림교(교각수량)_003 봉림교(교각수량)_부대공수량 2 3" xfId="8819"/>
    <cellStyle name="_003 봉림교(교각수량)_003 봉림교(교각수량)_부대공수량 3" xfId="8820"/>
    <cellStyle name="_003 봉림교(교각수량)_003 봉림교(교각수량)_부대공수량 4" xfId="8821"/>
    <cellStyle name="_003 봉림교(교각수량)_부대공수량" xfId="8822"/>
    <cellStyle name="_003 봉림교(교각수량)_부대공수량 2" xfId="8823"/>
    <cellStyle name="_003 봉림교(교각수량)_부대공수량 2 2" xfId="8824"/>
    <cellStyle name="_003 봉림교(교각수량)_부대공수량 2 3" xfId="8825"/>
    <cellStyle name="_003 봉림교(교각수량)_부대공수량 3" xfId="8826"/>
    <cellStyle name="_003 봉림교(교각수량)_부대공수량 4" xfId="8827"/>
    <cellStyle name="_01" xfId="2068"/>
    <cellStyle name="_01 2" xfId="4151"/>
    <cellStyle name="_01 2 2" xfId="6610"/>
    <cellStyle name="_01_강동내역(9.28" xfId="2069"/>
    <cellStyle name="_01_강동내역(9.28 2" xfId="4152"/>
    <cellStyle name="_01_강동내역(9.28 2 2" xfId="6611"/>
    <cellStyle name="_01_강동내역(9.28_T05-D03-004D(울산터널-조명제어-안소장님1003)" xfId="2070"/>
    <cellStyle name="_01_강동내역(9.28_T05-D03-004D(울산터널-조명제어-안소장님1003) 2" xfId="4153"/>
    <cellStyle name="_01_강동내역(9.28_T05-D03-004D(울산터널-조명제어-안소장님1003) 2 2" xfId="6612"/>
    <cellStyle name="_01_강동내역(9.28_T05-D03-004D(울산터널-환기-구성설비0930)" xfId="2071"/>
    <cellStyle name="_01_강동내역(9.28_T05-D03-004D(울산터널-환기-구성설비0930) 2" xfId="4154"/>
    <cellStyle name="_01_강동내역(9.28_T05-D03-004D(울산터널-환기-구성설비0930) 2 2" xfId="6613"/>
    <cellStyle name="_01_강동내역(9.28_울산강동내역최종(20051101)" xfId="2072"/>
    <cellStyle name="_01_강동내역(9.28_울산강동내역최종(20051101) 2" xfId="4155"/>
    <cellStyle name="_01_강동내역(9.28_울산강동내역최종(20051101) 2 2" xfId="6614"/>
    <cellStyle name="_01년하반기계획" xfId="2073"/>
    <cellStyle name="_01년하반기계획 2" xfId="4156"/>
    <cellStyle name="_01년하반기계획 2 2" xfId="6615"/>
    <cellStyle name="_01년하반기계획_강동내역(9.28" xfId="2074"/>
    <cellStyle name="_01년하반기계획_강동내역(9.28 2" xfId="4157"/>
    <cellStyle name="_01년하반기계획_강동내역(9.28 2 2" xfId="6616"/>
    <cellStyle name="_01년하반기계획_강동내역(9.28_T05-D03-004D(울산터널-조명제어-안소장님1003)" xfId="2075"/>
    <cellStyle name="_01년하반기계획_강동내역(9.28_T05-D03-004D(울산터널-조명제어-안소장님1003) 2" xfId="4158"/>
    <cellStyle name="_01년하반기계획_강동내역(9.28_T05-D03-004D(울산터널-조명제어-안소장님1003) 2 2" xfId="6617"/>
    <cellStyle name="_01년하반기계획_강동내역(9.28_T05-D03-004D(울산터널-환기-구성설비0930)" xfId="2076"/>
    <cellStyle name="_01년하반기계획_강동내역(9.28_T05-D03-004D(울산터널-환기-구성설비0930) 2" xfId="4159"/>
    <cellStyle name="_01년하반기계획_강동내역(9.28_T05-D03-004D(울산터널-환기-구성설비0930) 2 2" xfId="6618"/>
    <cellStyle name="_01년하반기계획_강동내역(9.28_울산강동내역최종(20051101)" xfId="2077"/>
    <cellStyle name="_01년하반기계획_강동내역(9.28_울산강동내역최종(20051101) 2" xfId="4160"/>
    <cellStyle name="_01년하반기계획_강동내역(9.28_울산강동내역최종(20051101) 2 2" xfId="6619"/>
    <cellStyle name="_02. 설흥지구 수량산출" xfId="8828"/>
    <cellStyle name="_02. 수량산출서(만리배수지1,2지)" xfId="8829"/>
    <cellStyle name="_02. 수량산출서(만리배수지1,2지)-보관만" xfId="8830"/>
    <cellStyle name="_0402우포식생호안블럭(일부)" xfId="299"/>
    <cellStyle name="_0402우포식생호안블럭(일부) 2" xfId="4161"/>
    <cellStyle name="_0402우포식생호안블럭(일부) 2 2" xfId="6620"/>
    <cellStyle name="_0402우포식생호안블럭(일부) 3" xfId="2078"/>
    <cellStyle name="_0402진흥콘크리트-호안블럭3종(일부)" xfId="300"/>
    <cellStyle name="_0402진흥콘크리트-호안블럭3종(일부) 2" xfId="4162"/>
    <cellStyle name="_0402진흥콘크리트-호안블럭3종(일부) 2 2" xfId="6621"/>
    <cellStyle name="_0402진흥콘크리트-호안블럭3종(일부) 3" xfId="2079"/>
    <cellStyle name="_0402피아산업-학생용책걸상10종" xfId="301"/>
    <cellStyle name="_0402피아산업-학생용책걸상10종 2" xfId="4163"/>
    <cellStyle name="_0402피아산업-학생용책걸상10종 2 2" xfId="6622"/>
    <cellStyle name="_0402피아산업-학생용책걸상10종 3" xfId="6080"/>
    <cellStyle name="_0402피아산업-학생용책걸상10종 4" xfId="2080"/>
    <cellStyle name="_04구조물공" xfId="8831"/>
    <cellStyle name="_04구조물공 2" xfId="8832"/>
    <cellStyle name="_04구조물공 2 2" xfId="8833"/>
    <cellStyle name="_04구조물공 2 3" xfId="8834"/>
    <cellStyle name="_04구조물공 3" xfId="8835"/>
    <cellStyle name="_04구조물공 4" xfId="8836"/>
    <cellStyle name="_04구조물공_부대공수량" xfId="8837"/>
    <cellStyle name="_04구조물공_부대공수량 2" xfId="8838"/>
    <cellStyle name="_04구조물공_부대공수량 2 2" xfId="8839"/>
    <cellStyle name="_04구조물공_부대공수량 2 3" xfId="8840"/>
    <cellStyle name="_04구조물공_부대공수량 3" xfId="8841"/>
    <cellStyle name="_04구조물공_부대공수량 4" xfId="8842"/>
    <cellStyle name="_04오수공" xfId="8843"/>
    <cellStyle name="_04오수공 2" xfId="8844"/>
    <cellStyle name="_04오수공 2 2" xfId="8845"/>
    <cellStyle name="_04오수공 2 3" xfId="8846"/>
    <cellStyle name="_04오수공 3" xfId="8847"/>
    <cellStyle name="_04오수공 4" xfId="8848"/>
    <cellStyle name="_05BOX복구공" xfId="8849"/>
    <cellStyle name="_05BOX복구공 2" xfId="8850"/>
    <cellStyle name="_05BOX복구공 2 2" xfId="8851"/>
    <cellStyle name="_05BOX복구공 2 3" xfId="8852"/>
    <cellStyle name="_05BOX복구공 3" xfId="8853"/>
    <cellStyle name="_05BOX복구공 4" xfId="8854"/>
    <cellStyle name="_05가로등연간단(서대문구)" xfId="3795"/>
    <cellStyle name="_06월소장단회의" xfId="2081"/>
    <cellStyle name="_06월소장단회의 2" xfId="4164"/>
    <cellStyle name="_06월소장단회의 2 2" xfId="6623"/>
    <cellStyle name="_06월소장단회의 3" xfId="6081"/>
    <cellStyle name="_08부대공" xfId="8855"/>
    <cellStyle name="_1220-원가조사-전자지불" xfId="302"/>
    <cellStyle name="_1220-원가조사-전자지불 2" xfId="4165"/>
    <cellStyle name="_1220-원가조사-전자지불 2 2" xfId="6624"/>
    <cellStyle name="_1220-원가조사-전자지불 3" xfId="6082"/>
    <cellStyle name="_1220-원가조사-전자지불 4" xfId="2082"/>
    <cellStyle name="_15.건축기계설비공사(주성기연) 3회변경내역서" xfId="8856"/>
    <cellStyle name="_1원가계산,2총괄내역서xls" xfId="2083"/>
    <cellStyle name="_1원가계산,2총괄내역서xls 2" xfId="4166"/>
    <cellStyle name="_1원가계산,2총괄내역서xls 2 2" xfId="6625"/>
    <cellStyle name="_2.3 관로부설공" xfId="303"/>
    <cellStyle name="_2.3 관로부설공_사본 - 총괄설계내역서" xfId="304"/>
    <cellStyle name="_2.실시설계총괄내역서_vds(loop)_최종_이상훈" xfId="2084"/>
    <cellStyle name="_2.실시설계총괄내역서_vds(loop)_최종_이상훈 2" xfId="4167"/>
    <cellStyle name="_2.실시설계총괄내역서_vds(loop)_최종_이상훈 2 2" xfId="6626"/>
    <cellStyle name="_2.실시설계총괄내역서_교통정보수집" xfId="2085"/>
    <cellStyle name="_2.실시설계총괄내역서_교통정보수집 2" xfId="4168"/>
    <cellStyle name="_2.실시설계총괄내역서_교통정보수집 2 2" xfId="6627"/>
    <cellStyle name="_2.실시설계총괄내역서_교통정보수집 3" xfId="6083"/>
    <cellStyle name="_2.실시설계총괄내역서_신호제어" xfId="2086"/>
    <cellStyle name="_2.실시설계총괄내역서_신호제어 2" xfId="4169"/>
    <cellStyle name="_2.실시설계총괄내역서_신호제어 2 2" xfId="6628"/>
    <cellStyle name="_2.실시설계총괄내역서_신호제어 3" xfId="6084"/>
    <cellStyle name="_2000-10회의" xfId="2087"/>
    <cellStyle name="_2000-10회의 2" xfId="4170"/>
    <cellStyle name="_2000-10회의 2 2" xfId="6629"/>
    <cellStyle name="_2000-10회의 3" xfId="6085"/>
    <cellStyle name="_2001 장애조치" xfId="305"/>
    <cellStyle name="_2001 장애조치 2" xfId="4171"/>
    <cellStyle name="_2001 장애조치 2 2" xfId="6630"/>
    <cellStyle name="_2001 장애조치 3" xfId="2088"/>
    <cellStyle name="_2001년분 실행" xfId="2089"/>
    <cellStyle name="_2001년분 실행 2" xfId="4172"/>
    <cellStyle name="_2001년분 실행 2 2" xfId="6631"/>
    <cellStyle name="_2001년분 실행 3" xfId="6086"/>
    <cellStyle name="_2001년스케쥴" xfId="2090"/>
    <cellStyle name="_2001년스케쥴 2" xfId="4173"/>
    <cellStyle name="_2001년스케쥴 2 2" xfId="6632"/>
    <cellStyle name="_2001년스케쥴 3" xfId="6087"/>
    <cellStyle name="_2001년업무(재조정)" xfId="2091"/>
    <cellStyle name="_2001년업무(재조정) 2" xfId="4174"/>
    <cellStyle name="_2001년업무(재조정) 2 2" xfId="6633"/>
    <cellStyle name="_2001년업무(재조정) 3" xfId="6088"/>
    <cellStyle name="_2002결과표1" xfId="306"/>
    <cellStyle name="_2002결과표1 2" xfId="4175"/>
    <cellStyle name="_2002결과표1 2 2" xfId="6634"/>
    <cellStyle name="_2002결과표1 3" xfId="6089"/>
    <cellStyle name="_2002결과표1 4" xfId="2092"/>
    <cellStyle name="_2005년도 시설물계약의뢰(최종)" xfId="8857"/>
    <cellStyle name="_2005설계내역서(흡입준설)xls" xfId="307"/>
    <cellStyle name="_2007년_M(1).S공법__일위대가표및특별시방서" xfId="308"/>
    <cellStyle name="_2007년_SS-ET___일위대가" xfId="309"/>
    <cellStyle name="_2007년M(1).S공법일위대가표및특별시방서" xfId="8858"/>
    <cellStyle name="_2007년굴착복구시행도로정비공사(1)" xfId="8859"/>
    <cellStyle name="_2007설계지침(기준 및 내역)" xfId="8860"/>
    <cellStyle name="_2008년 도로사업소 설계지침(물가조사포함)" xfId="8861"/>
    <cellStyle name="_2008년 설계지침 정오(할증포함)" xfId="8862"/>
    <cellStyle name="_2008설계(참고)" xfId="8863"/>
    <cellStyle name="_21 봉림교-교대수량" xfId="8864"/>
    <cellStyle name="_21 봉림교-교대수량 2" xfId="8865"/>
    <cellStyle name="_21 봉림교-교대수량 2 2" xfId="8866"/>
    <cellStyle name="_21 봉림교-교대수량 2 3" xfId="8867"/>
    <cellStyle name="_21 봉림교-교대수량 3" xfId="8868"/>
    <cellStyle name="_21 봉림교-교대수량 4" xfId="8869"/>
    <cellStyle name="_21 봉림교-교대수량_부대공수량" xfId="8870"/>
    <cellStyle name="_21 봉림교-교대수량_부대공수량 2" xfId="8871"/>
    <cellStyle name="_21 봉림교-교대수량_부대공수량 2 2" xfId="8872"/>
    <cellStyle name="_21 봉림교-교대수량_부대공수량 2 3" xfId="8873"/>
    <cellStyle name="_21 봉림교-교대수량_부대공수량 3" xfId="8874"/>
    <cellStyle name="_21 봉림교-교대수량_부대공수량 4" xfId="8875"/>
    <cellStyle name="_2-4.상반기실적부문별요약" xfId="310"/>
    <cellStyle name="_2-4.상반기실적부문별요약(표지및목차포함)" xfId="311"/>
    <cellStyle name="_2-4.상반기실적부문별요약(표지및목차포함)_1" xfId="312"/>
    <cellStyle name="_2-4.상반기실적부문별요약_1" xfId="313"/>
    <cellStyle name="_2-급수관로." xfId="8876"/>
    <cellStyle name="_2합류지점수량_0306" xfId="8877"/>
    <cellStyle name="_2합류지점수량_0306 2" xfId="8878"/>
    <cellStyle name="_2합류지점수량_0306 2 2" xfId="8879"/>
    <cellStyle name="_2합류지점수량_0306 2 3" xfId="8880"/>
    <cellStyle name="_2합류지점수량_0306 3" xfId="8881"/>
    <cellStyle name="_2합류지점수량_0306 4" xfId="8882"/>
    <cellStyle name="_2합류지점수량_0306_1.토공및호안공" xfId="8883"/>
    <cellStyle name="_2합류지점수량_0306_1.토공및호안공 2" xfId="8884"/>
    <cellStyle name="_2합류지점수량_0306_1.토공및호안공 2 2" xfId="8885"/>
    <cellStyle name="_2합류지점수량_0306_1.토공및호안공 2 3" xfId="8886"/>
    <cellStyle name="_2합류지점수량_0306_1.토공및호안공 3" xfId="8887"/>
    <cellStyle name="_2합류지점수량_0306_1.토공및호안공 4" xfId="8888"/>
    <cellStyle name="_2합류지점수량_0306_실정보고서(물푸기,암거)" xfId="8889"/>
    <cellStyle name="_2합류지점수량_0306_실정보고서(물푸기,암거) 2" xfId="8890"/>
    <cellStyle name="_2합류지점수량_0306_실정보고서(물푸기,암거) 2 2" xfId="8891"/>
    <cellStyle name="_2합류지점수량_0306_실정보고서(물푸기,암거) 2 3" xfId="8892"/>
    <cellStyle name="_2합류지점수량_0306_실정보고서(물푸기,암거) 3" xfId="8893"/>
    <cellStyle name="_2합류지점수량_0306_실정보고서(물푸기,암거) 4" xfId="8894"/>
    <cellStyle name="_3. 탄천1교보수공사" xfId="8895"/>
    <cellStyle name="_3내역서" xfId="8896"/>
    <cellStyle name="_3내역서 2" xfId="8897"/>
    <cellStyle name="_3내역서 2 2" xfId="8898"/>
    <cellStyle name="_3내역서 2 3" xfId="8899"/>
    <cellStyle name="_3내역서 3" xfId="8900"/>
    <cellStyle name="_3내역서 4" xfId="8901"/>
    <cellStyle name="_3차구청심의내용서" xfId="8902"/>
    <cellStyle name="_3차구청심의내용서 2" xfId="8903"/>
    <cellStyle name="_3차구청심의내용서 2 2" xfId="8904"/>
    <cellStyle name="_3차구청심의내용서 2 3" xfId="8905"/>
    <cellStyle name="_3차구청심의내용서 3" xfId="8906"/>
    <cellStyle name="_3차구청심의내용서 4" xfId="8907"/>
    <cellStyle name="_3차구청심의내용서(1)" xfId="8908"/>
    <cellStyle name="_3차구청심의내용서(1) 2" xfId="8909"/>
    <cellStyle name="_3차구청심의내용서(1) 2 2" xfId="8910"/>
    <cellStyle name="_3차구청심의내용서(1) 2 3" xfId="8911"/>
    <cellStyle name="_3차구청심의내용서(1) 3" xfId="8912"/>
    <cellStyle name="_3차구청심의내용서(1) 4" xfId="8913"/>
    <cellStyle name="_3차구청심의내용서(1)_도로굴착 복구비 정비대장-1" xfId="8914"/>
    <cellStyle name="_3차구청심의내용서(1)_도로굴착 복구비 정비대장-1 2" xfId="8915"/>
    <cellStyle name="_3차구청심의내용서(1)_도로굴착 복구비 정비대장-1 2 2" xfId="8916"/>
    <cellStyle name="_3차구청심의내용서(1)_도로굴착 복구비 정비대장-1 2 3" xfId="8917"/>
    <cellStyle name="_3차구청심의내용서(1)_도로굴착 복구비 정비대장-1 3" xfId="8918"/>
    <cellStyle name="_3차구청심의내용서(1)_도로굴착 복구비 정비대장-1 4" xfId="8919"/>
    <cellStyle name="_3차구청심의내용서_3차구청심의내용서(1)" xfId="8920"/>
    <cellStyle name="_3차구청심의내용서_3차구청심의내용서(1) 2" xfId="8921"/>
    <cellStyle name="_3차구청심의내용서_3차구청심의내용서(1) 2 2" xfId="8922"/>
    <cellStyle name="_3차구청심의내용서_3차구청심의내용서(1) 2 3" xfId="8923"/>
    <cellStyle name="_3차구청심의내용서_3차구청심의내용서(1) 3" xfId="8924"/>
    <cellStyle name="_3차구청심의내용서_3차구청심의내용서(1) 4" xfId="8925"/>
    <cellStyle name="_3차구청심의내용서_3차구청심의내용서(1)_3차구청심의내용서(1)" xfId="8926"/>
    <cellStyle name="_3차구청심의내용서_3차구청심의내용서(1)_3차구청심의내용서(1) 2" xfId="8927"/>
    <cellStyle name="_3차구청심의내용서_3차구청심의내용서(1)_3차구청심의내용서(1) 2 2" xfId="8928"/>
    <cellStyle name="_3차구청심의내용서_3차구청심의내용서(1)_3차구청심의내용서(1) 2 3" xfId="8929"/>
    <cellStyle name="_3차구청심의내용서_3차구청심의내용서(1)_3차구청심의내용서(1) 3" xfId="8930"/>
    <cellStyle name="_3차구청심의내용서_3차구청심의내용서(1)_3차구청심의내용서(1) 4" xfId="8931"/>
    <cellStyle name="_3차구청심의내용서_3차구청심의내용서(1)_3차구청심의내용서(1)_도로굴착 복구비 정비대장-1" xfId="8932"/>
    <cellStyle name="_3차구청심의내용서_3차구청심의내용서(1)_3차구청심의내용서(1)_도로굴착 복구비 정비대장-1 2" xfId="8933"/>
    <cellStyle name="_3차구청심의내용서_3차구청심의내용서(1)_3차구청심의내용서(1)_도로굴착 복구비 정비대장-1 2 2" xfId="8934"/>
    <cellStyle name="_3차구청심의내용서_3차구청심의내용서(1)_3차구청심의내용서(1)_도로굴착 복구비 정비대장-1 2 3" xfId="8935"/>
    <cellStyle name="_3차구청심의내용서_3차구청심의내용서(1)_3차구청심의내용서(1)_도로굴착 복구비 정비대장-1 3" xfId="8936"/>
    <cellStyle name="_3차구청심의내용서_3차구청심의내용서(1)_3차구청심의내용서(1)_도로굴착 복구비 정비대장-1 4" xfId="8937"/>
    <cellStyle name="_3차구청심의내용서_3차구청심의내용서(1)_계약금액변경에따른 실정보고서철" xfId="8938"/>
    <cellStyle name="_3차구청심의내용서_3차구청심의내용서(1)_계약금액변경에따른 실정보고서철 2" xfId="8939"/>
    <cellStyle name="_3차구청심의내용서_3차구청심의내용서(1)_계약금액변경에따른 실정보고서철 2 2" xfId="8940"/>
    <cellStyle name="_3차구청심의내용서_3차구청심의내용서(1)_계약금액변경에따른 실정보고서철 2 3" xfId="8941"/>
    <cellStyle name="_3차구청심의내용서_3차구청심의내용서(1)_계약금액변경에따른 실정보고서철 3" xfId="8942"/>
    <cellStyle name="_3차구청심의내용서_3차구청심의내용서(1)_계약금액변경에따른 실정보고서철 4" xfId="8943"/>
    <cellStyle name="_3차구청심의내용서_3차구청심의내용서(1)_계약금액변경에따른 실정보고서철_도로굴착 복구비 정비대장-1" xfId="8944"/>
    <cellStyle name="_3차구청심의내용서_3차구청심의내용서(1)_계약금액변경에따른 실정보고서철_도로굴착 복구비 정비대장-1 2" xfId="8945"/>
    <cellStyle name="_3차구청심의내용서_3차구청심의내용서(1)_계약금액변경에따른 실정보고서철_도로굴착 복구비 정비대장-1 2 2" xfId="8946"/>
    <cellStyle name="_3차구청심의내용서_3차구청심의내용서(1)_계약금액변경에따른 실정보고서철_도로굴착 복구비 정비대장-1 2 3" xfId="8947"/>
    <cellStyle name="_3차구청심의내용서_3차구청심의내용서(1)_계약금액변경에따른 실정보고서철_도로굴착 복구비 정비대장-1 3" xfId="8948"/>
    <cellStyle name="_3차구청심의내용서_3차구청심의내용서(1)_계약금액변경에따른 실정보고서철_도로굴착 복구비 정비대장-1 4" xfId="8949"/>
    <cellStyle name="_3차구청심의내용서_3차구청심의내용서(1)_굴착승인 미굴착내역" xfId="8950"/>
    <cellStyle name="_3차구청심의내용서_3차구청심의내용서(1)_굴착승인 미굴착내역 2" xfId="8951"/>
    <cellStyle name="_3차구청심의내용서_3차구청심의내용서(1)_굴착승인 미굴착내역 2 2" xfId="8952"/>
    <cellStyle name="_3차구청심의내용서_3차구청심의내용서(1)_굴착승인 미굴착내역 2 3" xfId="8953"/>
    <cellStyle name="_3차구청심의내용서_3차구청심의내용서(1)_굴착승인 미굴착내역 3" xfId="8954"/>
    <cellStyle name="_3차구청심의내용서_3차구청심의내용서(1)_굴착승인 미굴착내역 4" xfId="8955"/>
    <cellStyle name="_3차구청심의내용서_3차구청심의내용서(1)_굴착승인 미굴착내역_도로굴착 복구비 정비대장-1" xfId="8956"/>
    <cellStyle name="_3차구청심의내용서_3차구청심의내용서(1)_굴착승인 미굴착내역_도로굴착 복구비 정비대장-1 2" xfId="8957"/>
    <cellStyle name="_3차구청심의내용서_3차구청심의내용서(1)_굴착승인 미굴착내역_도로굴착 복구비 정비대장-1 2 2" xfId="8958"/>
    <cellStyle name="_3차구청심의내용서_3차구청심의내용서(1)_굴착승인 미굴착내역_도로굴착 복구비 정비대장-1 2 3" xfId="8959"/>
    <cellStyle name="_3차구청심의내용서_3차구청심의내용서(1)_굴착승인 미굴착내역_도로굴착 복구비 정비대장-1 3" xfId="8960"/>
    <cellStyle name="_3차구청심의내용서_3차구청심의내용서(1)_굴착승인 미굴착내역_도로굴착 복구비 정비대장-1 4" xfId="8961"/>
    <cellStyle name="_3차구청심의내용서_3차구청심의내용서(1)_도로굴착 복구비 정비대장-1" xfId="8962"/>
    <cellStyle name="_3차구청심의내용서_3차구청심의내용서(1)_도로굴착 복구비 정비대장-1 2" xfId="8963"/>
    <cellStyle name="_3차구청심의내용서_3차구청심의내용서(1)_도로굴착 복구비 정비대장-1 2 2" xfId="8964"/>
    <cellStyle name="_3차구청심의내용서_3차구청심의내용서(1)_도로굴착 복구비 정비대장-1 2 3" xfId="8965"/>
    <cellStyle name="_3차구청심의내용서_3차구청심의내용서(1)_도로굴착 복구비 정비대장-1 3" xfId="8966"/>
    <cellStyle name="_3차구청심의내용서_3차구청심의내용서(1)_도로굴착 복구비 정비대장-1 4" xfId="8967"/>
    <cellStyle name="_3차구청심의내용서_3차구청심의내용서(1)_수량산출서" xfId="8968"/>
    <cellStyle name="_3차구청심의내용서_3차구청심의내용서(1)_수량산출서 2" xfId="8969"/>
    <cellStyle name="_3차구청심의내용서_3차구청심의내용서(1)_수량산출서 2 2" xfId="8970"/>
    <cellStyle name="_3차구청심의내용서_3차구청심의내용서(1)_수량산출서 2 3" xfId="8971"/>
    <cellStyle name="_3차구청심의내용서_3차구청심의내용서(1)_수량산출서 3" xfId="8972"/>
    <cellStyle name="_3차구청심의내용서_3차구청심의내용서(1)_수량산출서 4" xfId="8973"/>
    <cellStyle name="_3차구청심의내용서_3차구청심의내용서(1)_차수별 관자재리스트(시도,구도)" xfId="8974"/>
    <cellStyle name="_3차구청심의내용서_3차구청심의내용서(1)_차수별 관자재리스트(시도,구도) 2" xfId="8975"/>
    <cellStyle name="_3차구청심의내용서_3차구청심의내용서(1)_차수별 관자재리스트(시도,구도) 2 2" xfId="8976"/>
    <cellStyle name="_3차구청심의내용서_3차구청심의내용서(1)_차수별 관자재리스트(시도,구도) 2 3" xfId="8977"/>
    <cellStyle name="_3차구청심의내용서_3차구청심의내용서(1)_차수별 관자재리스트(시도,구도) 3" xfId="8978"/>
    <cellStyle name="_3차구청심의내용서_3차구청심의내용서(1)_차수별 관자재리스트(시도,구도) 4" xfId="8979"/>
    <cellStyle name="_3차구청심의내용서_3차구청심의내용서(1)_차수별 관자재리스트(시도,구도)_도로굴착 복구비 정비대장-1" xfId="8980"/>
    <cellStyle name="_3차구청심의내용서_3차구청심의내용서(1)_차수별 관자재리스트(시도,구도)_도로굴착 복구비 정비대장-1 2" xfId="8981"/>
    <cellStyle name="_3차구청심의내용서_3차구청심의내용서(1)_차수별 관자재리스트(시도,구도)_도로굴착 복구비 정비대장-1 2 2" xfId="8982"/>
    <cellStyle name="_3차구청심의내용서_3차구청심의내용서(1)_차수별 관자재리스트(시도,구도)_도로굴착 복구비 정비대장-1 2 3" xfId="8983"/>
    <cellStyle name="_3차구청심의내용서_3차구청심의내용서(1)_차수별 관자재리스트(시도,구도)_도로굴착 복구비 정비대장-1 3" xfId="8984"/>
    <cellStyle name="_3차구청심의내용서_3차구청심의내용서(1)_차수별 관자재리스트(시도,구도)_도로굴착 복구비 정비대장-1 4" xfId="8985"/>
    <cellStyle name="_3차구청심의내용서_굴착승인 미굴착내역" xfId="8986"/>
    <cellStyle name="_3차구청심의내용서_굴착승인 미굴착내역 2" xfId="8987"/>
    <cellStyle name="_3차구청심의내용서_굴착승인 미굴착내역 2 2" xfId="8988"/>
    <cellStyle name="_3차구청심의내용서_굴착승인 미굴착내역 2 3" xfId="8989"/>
    <cellStyle name="_3차구청심의내용서_굴착승인 미굴착내역 3" xfId="8990"/>
    <cellStyle name="_3차구청심의내용서_굴착승인 미굴착내역 4" xfId="8991"/>
    <cellStyle name="_3차구청심의내용서_굴착승인 미굴착내역_굴착승인 미굴착내역" xfId="8992"/>
    <cellStyle name="_3차구청심의내용서_굴착승인 미굴착내역_굴착승인 미굴착내역 2" xfId="8993"/>
    <cellStyle name="_3차구청심의내용서_굴착승인 미굴착내역_굴착승인 미굴착내역 2 2" xfId="8994"/>
    <cellStyle name="_3차구청심의내용서_굴착승인 미굴착내역_굴착승인 미굴착내역 2 3" xfId="8995"/>
    <cellStyle name="_3차구청심의내용서_굴착승인 미굴착내역_굴착승인 미굴착내역 3" xfId="8996"/>
    <cellStyle name="_3차구청심의내용서_굴착승인 미굴착내역_굴착승인 미굴착내역 4" xfId="8997"/>
    <cellStyle name="_3차구청심의내용서_굴착승인 미굴착내역_굴착승인 미굴착내역_도로굴착 복구비 정비대장-1" xfId="8998"/>
    <cellStyle name="_3차구청심의내용서_굴착승인 미굴착내역_굴착승인 미굴착내역_도로굴착 복구비 정비대장-1 2" xfId="8999"/>
    <cellStyle name="_3차구청심의내용서_굴착승인 미굴착내역_굴착승인 미굴착내역_도로굴착 복구비 정비대장-1 2 2" xfId="9000"/>
    <cellStyle name="_3차구청심의내용서_굴착승인 미굴착내역_굴착승인 미굴착내역_도로굴착 복구비 정비대장-1 2 3" xfId="9001"/>
    <cellStyle name="_3차구청심의내용서_굴착승인 미굴착내역_굴착승인 미굴착내역_도로굴착 복구비 정비대장-1 3" xfId="9002"/>
    <cellStyle name="_3차구청심의내용서_굴착승인 미굴착내역_굴착승인 미굴착내역_도로굴착 복구비 정비대장-1 4" xfId="9003"/>
    <cellStyle name="_3차구청심의내용서_굴착승인 미굴착내역_도로굴착 복구비 정비대장-1" xfId="9004"/>
    <cellStyle name="_3차구청심의내용서_굴착승인 미굴착내역_도로굴착 복구비 정비대장-1 2" xfId="9005"/>
    <cellStyle name="_3차구청심의내용서_굴착승인 미굴착내역_도로굴착 복구비 정비대장-1 2 2" xfId="9006"/>
    <cellStyle name="_3차구청심의내용서_굴착승인 미굴착내역_도로굴착 복구비 정비대장-1 2 3" xfId="9007"/>
    <cellStyle name="_3차구청심의내용서_굴착승인 미굴착내역_도로굴착 복구비 정비대장-1 3" xfId="9008"/>
    <cellStyle name="_3차구청심의내용서_굴착승인 미굴착내역_도로굴착 복구비 정비대장-1 4" xfId="9009"/>
    <cellStyle name="_3차구청심의내용서_도로굴착 복구비 정비대장-1" xfId="9010"/>
    <cellStyle name="_3차구청심의내용서_도로굴착 복구비 정비대장-1 2" xfId="9011"/>
    <cellStyle name="_3차구청심의내용서_도로굴착 복구비 정비대장-1 2 2" xfId="9012"/>
    <cellStyle name="_3차구청심의내용서_도로굴착 복구비 정비대장-1 2 3" xfId="9013"/>
    <cellStyle name="_3차구청심의내용서_도로굴착 복구비 정비대장-1 3" xfId="9014"/>
    <cellStyle name="_3차구청심의내용서_도로굴착 복구비 정비대장-1 4" xfId="9015"/>
    <cellStyle name="_3차구청심의내용서_수량산출서" xfId="9016"/>
    <cellStyle name="_3차구청심의내용서_수량산출서 2" xfId="9017"/>
    <cellStyle name="_3차구청심의내용서_수량산출서 2 2" xfId="9018"/>
    <cellStyle name="_3차구청심의내용서_수량산출서 2 3" xfId="9019"/>
    <cellStyle name="_3차구청심의내용서_수량산출서 3" xfId="9020"/>
    <cellStyle name="_3차구청심의내용서_수량산출서 4" xfId="9021"/>
    <cellStyle name="_3차구청심의내용서_준공검사 수행결과" xfId="9022"/>
    <cellStyle name="_3차구청심의내용서_준공검사 수행결과 2" xfId="9023"/>
    <cellStyle name="_3차구청심의내용서_준공검사 수행결과 2 2" xfId="9024"/>
    <cellStyle name="_3차구청심의내용서_준공검사 수행결과 2 3" xfId="9025"/>
    <cellStyle name="_3차구청심의내용서_준공검사 수행결과 3" xfId="9026"/>
    <cellStyle name="_3차구청심의내용서_준공검사 수행결과 4" xfId="9027"/>
    <cellStyle name="_3차구청심의내용서_준공검사 수행결과_도로굴착 복구비 정비대장-1" xfId="9028"/>
    <cellStyle name="_3차구청심의내용서_준공검사 수행결과_도로굴착 복구비 정비대장-1 2" xfId="9029"/>
    <cellStyle name="_3차구청심의내용서_준공검사 수행결과_도로굴착 복구비 정비대장-1 2 2" xfId="9030"/>
    <cellStyle name="_3차구청심의내용서_준공검사 수행결과_도로굴착 복구비 정비대장-1 2 3" xfId="9031"/>
    <cellStyle name="_3차구청심의내용서_준공검사 수행결과_도로굴착 복구비 정비대장-1 3" xfId="9032"/>
    <cellStyle name="_3차구청심의내용서_준공검사 수행결과_도로굴착 복구비 정비대장-1 4" xfId="9033"/>
    <cellStyle name="_3회 설계변경내역서" xfId="9034"/>
    <cellStyle name="_3회 설계변경내역서 2" xfId="9035"/>
    <cellStyle name="_3회 설계변경내역서 2 2" xfId="9036"/>
    <cellStyle name="_3회 설계변경내역서 2 3" xfId="9037"/>
    <cellStyle name="_3회 설계변경내역서 3" xfId="9038"/>
    <cellStyle name="_3회 설계변경내역서 4" xfId="9039"/>
    <cellStyle name="_3회 설계변경내역서_도로굴착 복구비 정비대장-1" xfId="9040"/>
    <cellStyle name="_3회 설계변경내역서_도로굴착 복구비 정비대장-1 2" xfId="9041"/>
    <cellStyle name="_3회 설계변경내역서_도로굴착 복구비 정비대장-1 2 2" xfId="9042"/>
    <cellStyle name="_3회 설계변경내역서_도로굴착 복구비 정비대장-1 2 3" xfId="9043"/>
    <cellStyle name="_3회 설계변경내역서_도로굴착 복구비 정비대장-1 3" xfId="9044"/>
    <cellStyle name="_3회 설계변경내역서_도로굴착 복구비 정비대장-1 4" xfId="9045"/>
    <cellStyle name="_5옹벽공" xfId="314"/>
    <cellStyle name="_5옹벽공 2" xfId="4176"/>
    <cellStyle name="_5옹벽공 2 2" xfId="6635"/>
    <cellStyle name="_5옹벽공 2 3" xfId="9046"/>
    <cellStyle name="_5옹벽공 3" xfId="2093"/>
    <cellStyle name="_5옹벽공 4" xfId="9047"/>
    <cellStyle name="_5옹벽공_1.토공및호안공" xfId="9048"/>
    <cellStyle name="_5옹벽공_1.토공및호안공 2" xfId="9049"/>
    <cellStyle name="_5옹벽공_1.토공및호안공 2 2" xfId="9050"/>
    <cellStyle name="_5옹벽공_1.토공및호안공 2 3" xfId="9051"/>
    <cellStyle name="_5옹벽공_1.토공및호안공 3" xfId="9052"/>
    <cellStyle name="_5옹벽공_1.토공및호안공 4" xfId="9053"/>
    <cellStyle name="_5옹벽공_2합류지점수량_0306" xfId="9054"/>
    <cellStyle name="_5옹벽공_2합류지점수량_0306 2" xfId="9055"/>
    <cellStyle name="_5옹벽공_2합류지점수량_0306 2 2" xfId="9056"/>
    <cellStyle name="_5옹벽공_2합류지점수량_0306 2 3" xfId="9057"/>
    <cellStyle name="_5옹벽공_2합류지점수량_0306 3" xfId="9058"/>
    <cellStyle name="_5옹벽공_2합류지점수량_0306 4" xfId="9059"/>
    <cellStyle name="_5옹벽공_2합류지점수량_0306_1.토공및호안공" xfId="9060"/>
    <cellStyle name="_5옹벽공_2합류지점수량_0306_1.토공및호안공 2" xfId="9061"/>
    <cellStyle name="_5옹벽공_2합류지점수량_0306_1.토공및호안공 2 2" xfId="9062"/>
    <cellStyle name="_5옹벽공_2합류지점수량_0306_1.토공및호안공 2 3" xfId="9063"/>
    <cellStyle name="_5옹벽공_2합류지점수량_0306_1.토공및호안공 3" xfId="9064"/>
    <cellStyle name="_5옹벽공_2합류지점수량_0306_1.토공및호안공 4" xfId="9065"/>
    <cellStyle name="_5옹벽공_2합류지점수량_0306_실정보고서(물푸기,암거)" xfId="9066"/>
    <cellStyle name="_5옹벽공_2합류지점수량_0306_실정보고서(물푸기,암거) 2" xfId="9067"/>
    <cellStyle name="_5옹벽공_2합류지점수량_0306_실정보고서(물푸기,암거) 2 2" xfId="9068"/>
    <cellStyle name="_5옹벽공_2합류지점수량_0306_실정보고서(물푸기,암거) 2 3" xfId="9069"/>
    <cellStyle name="_5옹벽공_2합류지점수량_0306_실정보고서(물푸기,암거) 3" xfId="9070"/>
    <cellStyle name="_5옹벽공_2합류지점수량_0306_실정보고서(물푸기,암거) 4" xfId="9071"/>
    <cellStyle name="_5옹벽공_맨홀구조물공" xfId="315"/>
    <cellStyle name="_5옹벽공_맨홀구조물공_사본 - 총괄설계내역서" xfId="316"/>
    <cellStyle name="_5옹벽공_사본 - 총괄설계내역서" xfId="317"/>
    <cellStyle name="_5옹벽공_삼막천합류" xfId="9072"/>
    <cellStyle name="_5옹벽공_삼막천합류 2" xfId="9073"/>
    <cellStyle name="_5옹벽공_삼막천합류 2 2" xfId="9074"/>
    <cellStyle name="_5옹벽공_삼막천합류 2 3" xfId="9075"/>
    <cellStyle name="_5옹벽공_삼막천합류 3" xfId="9076"/>
    <cellStyle name="_5옹벽공_삼막천합류 4" xfId="9077"/>
    <cellStyle name="_5옹벽공_삼막천합류_1.토공및호안공" xfId="9078"/>
    <cellStyle name="_5옹벽공_삼막천합류_1.토공및호안공 2" xfId="9079"/>
    <cellStyle name="_5옹벽공_삼막천합류_1.토공및호안공 2 2" xfId="9080"/>
    <cellStyle name="_5옹벽공_삼막천합류_1.토공및호안공 2 3" xfId="9081"/>
    <cellStyle name="_5옹벽공_삼막천합류_1.토공및호안공 3" xfId="9082"/>
    <cellStyle name="_5옹벽공_삼막천합류_1.토공및호안공 4" xfId="9083"/>
    <cellStyle name="_5옹벽공_삼막천합류_실정보고서(물푸기,암거)" xfId="9084"/>
    <cellStyle name="_5옹벽공_삼막천합류_실정보고서(물푸기,암거) 2" xfId="9085"/>
    <cellStyle name="_5옹벽공_삼막천합류_실정보고서(물푸기,암거) 2 2" xfId="9086"/>
    <cellStyle name="_5옹벽공_삼막천합류_실정보고서(물푸기,암거) 2 3" xfId="9087"/>
    <cellStyle name="_5옹벽공_삼막천합류_실정보고서(물푸기,암거) 3" xfId="9088"/>
    <cellStyle name="_5옹벽공_삼막천합류_실정보고서(물푸기,암거) 4" xfId="9089"/>
    <cellStyle name="_5옹벽공_삼성천합류" xfId="9090"/>
    <cellStyle name="_5옹벽공_삼성천합류 2" xfId="9091"/>
    <cellStyle name="_5옹벽공_삼성천합류 2 2" xfId="9092"/>
    <cellStyle name="_5옹벽공_삼성천합류 2 3" xfId="9093"/>
    <cellStyle name="_5옹벽공_삼성천합류 3" xfId="9094"/>
    <cellStyle name="_5옹벽공_삼성천합류 4" xfId="9095"/>
    <cellStyle name="_5옹벽공_삼성천합류_1.토공및호안공" xfId="9096"/>
    <cellStyle name="_5옹벽공_삼성천합류_1.토공및호안공 2" xfId="9097"/>
    <cellStyle name="_5옹벽공_삼성천합류_1.토공및호안공 2 2" xfId="9098"/>
    <cellStyle name="_5옹벽공_삼성천합류_1.토공및호안공 2 3" xfId="9099"/>
    <cellStyle name="_5옹벽공_삼성천합류_1.토공및호안공 3" xfId="9100"/>
    <cellStyle name="_5옹벽공_삼성천합류_1.토공및호안공 4" xfId="9101"/>
    <cellStyle name="_5옹벽공_삼성천합류_실정보고서(물푸기,암거)" xfId="9102"/>
    <cellStyle name="_5옹벽공_삼성천합류_실정보고서(물푸기,암거) 2" xfId="9103"/>
    <cellStyle name="_5옹벽공_삼성천합류_실정보고서(물푸기,암거) 2 2" xfId="9104"/>
    <cellStyle name="_5옹벽공_삼성천합류_실정보고서(물푸기,암거) 2 3" xfId="9105"/>
    <cellStyle name="_5옹벽공_삼성천합류_실정보고서(물푸기,암거) 3" xfId="9106"/>
    <cellStyle name="_5옹벽공_삼성천합류_실정보고서(물푸기,암거) 4" xfId="9107"/>
    <cellStyle name="_5옹벽공_수량산출서" xfId="318"/>
    <cellStyle name="_5옹벽공_수량산출서 2" xfId="4177"/>
    <cellStyle name="_5옹벽공_수량산출서 2 2" xfId="6636"/>
    <cellStyle name="_5옹벽공_수량산출서 2 3" xfId="9108"/>
    <cellStyle name="_5옹벽공_수량산출서 3" xfId="2094"/>
    <cellStyle name="_5옹벽공_수량산출서 4" xfId="9109"/>
    <cellStyle name="_5옹벽공_수량산출서(삼막천합류)" xfId="9110"/>
    <cellStyle name="_5옹벽공_수량산출서(삼막천합류) 2" xfId="9111"/>
    <cellStyle name="_5옹벽공_수량산출서(삼막천합류) 2 2" xfId="9112"/>
    <cellStyle name="_5옹벽공_수량산출서(삼막천합류) 2 3" xfId="9113"/>
    <cellStyle name="_5옹벽공_수량산출서(삼막천합류) 3" xfId="9114"/>
    <cellStyle name="_5옹벽공_수량산출서(삼막천합류) 4" xfId="9115"/>
    <cellStyle name="_5옹벽공_수량산출서(삼막천합류)_1.토공및호안공" xfId="9116"/>
    <cellStyle name="_5옹벽공_수량산출서(삼막천합류)_1.토공및호안공 2" xfId="9117"/>
    <cellStyle name="_5옹벽공_수량산출서(삼막천합류)_1.토공및호안공 2 2" xfId="9118"/>
    <cellStyle name="_5옹벽공_수량산출서(삼막천합류)_1.토공및호안공 2 3" xfId="9119"/>
    <cellStyle name="_5옹벽공_수량산출서(삼막천합류)_1.토공및호안공 3" xfId="9120"/>
    <cellStyle name="_5옹벽공_수량산출서(삼막천합류)_1.토공및호안공 4" xfId="9121"/>
    <cellStyle name="_5옹벽공_수량산출서(삼막천합류)_실정보고서(물푸기,암거)" xfId="9122"/>
    <cellStyle name="_5옹벽공_수량산출서(삼막천합류)_실정보고서(물푸기,암거) 2" xfId="9123"/>
    <cellStyle name="_5옹벽공_수량산출서(삼막천합류)_실정보고서(물푸기,암거) 2 2" xfId="9124"/>
    <cellStyle name="_5옹벽공_수량산출서(삼막천합류)_실정보고서(물푸기,암거) 2 3" xfId="9125"/>
    <cellStyle name="_5옹벽공_수량산출서(삼막천합류)_실정보고서(물푸기,암거) 3" xfId="9126"/>
    <cellStyle name="_5옹벽공_수량산출서(삼막천합류)_실정보고서(물푸기,암거) 4" xfId="9127"/>
    <cellStyle name="_5옹벽공_수량산출서(삼성천합류)" xfId="9128"/>
    <cellStyle name="_5옹벽공_수량산출서(삼성천합류) 2" xfId="9129"/>
    <cellStyle name="_5옹벽공_수량산출서(삼성천합류) 2 2" xfId="9130"/>
    <cellStyle name="_5옹벽공_수량산출서(삼성천합류) 2 3" xfId="9131"/>
    <cellStyle name="_5옹벽공_수량산출서(삼성천합류) 3" xfId="9132"/>
    <cellStyle name="_5옹벽공_수량산출서(삼성천합류) 4" xfId="9133"/>
    <cellStyle name="_5옹벽공_수량산출서(삼성천합류)_1.토공및호안공" xfId="9134"/>
    <cellStyle name="_5옹벽공_수량산출서(삼성천합류)_1.토공및호안공 2" xfId="9135"/>
    <cellStyle name="_5옹벽공_수량산출서(삼성천합류)_1.토공및호안공 2 2" xfId="9136"/>
    <cellStyle name="_5옹벽공_수량산출서(삼성천합류)_1.토공및호안공 2 3" xfId="9137"/>
    <cellStyle name="_5옹벽공_수량산출서(삼성천합류)_1.토공및호안공 3" xfId="9138"/>
    <cellStyle name="_5옹벽공_수량산출서(삼성천합류)_1.토공및호안공 4" xfId="9139"/>
    <cellStyle name="_5옹벽공_수량산출서(삼성천합류)_실정보고서(물푸기,암거)" xfId="9140"/>
    <cellStyle name="_5옹벽공_수량산출서(삼성천합류)_실정보고서(물푸기,암거) 2" xfId="9141"/>
    <cellStyle name="_5옹벽공_수량산출서(삼성천합류)_실정보고서(물푸기,암거) 2 2" xfId="9142"/>
    <cellStyle name="_5옹벽공_수량산출서(삼성천합류)_실정보고서(물푸기,암거) 2 3" xfId="9143"/>
    <cellStyle name="_5옹벽공_수량산출서(삼성천합류)_실정보고서(물푸기,암거) 3" xfId="9144"/>
    <cellStyle name="_5옹벽공_수량산출서(삼성천합류)_실정보고서(물푸기,암거) 4" xfId="9145"/>
    <cellStyle name="_5옹벽공_수량산출서(안양5동계단)" xfId="9146"/>
    <cellStyle name="_5옹벽공_수량산출서(안양5동계단) 2" xfId="9147"/>
    <cellStyle name="_5옹벽공_수량산출서(안양5동계단) 2 2" xfId="9148"/>
    <cellStyle name="_5옹벽공_수량산출서(안양5동계단) 2 3" xfId="9149"/>
    <cellStyle name="_5옹벽공_수량산출서(안양5동계단) 3" xfId="9150"/>
    <cellStyle name="_5옹벽공_수량산출서(안양5동계단) 4" xfId="9151"/>
    <cellStyle name="_5옹벽공_수량산출서(안양5동계단)_1.토공및호안공" xfId="9152"/>
    <cellStyle name="_5옹벽공_수량산출서(안양5동계단)_1.토공및호안공 2" xfId="9153"/>
    <cellStyle name="_5옹벽공_수량산출서(안양5동계단)_1.토공및호안공 2 2" xfId="9154"/>
    <cellStyle name="_5옹벽공_수량산출서(안양5동계단)_1.토공및호안공 2 3" xfId="9155"/>
    <cellStyle name="_5옹벽공_수량산출서(안양5동계단)_1.토공및호안공 3" xfId="9156"/>
    <cellStyle name="_5옹벽공_수량산출서(안양5동계단)_1.토공및호안공 4" xfId="9157"/>
    <cellStyle name="_5옹벽공_수량산출서(안양5동계단)_실정보고서(물푸기,암거)" xfId="9158"/>
    <cellStyle name="_5옹벽공_수량산출서(안양5동계단)_실정보고서(물푸기,암거) 2" xfId="9159"/>
    <cellStyle name="_5옹벽공_수량산출서(안양5동계단)_실정보고서(물푸기,암거) 2 2" xfId="9160"/>
    <cellStyle name="_5옹벽공_수량산출서(안양5동계단)_실정보고서(물푸기,암거) 2 3" xfId="9161"/>
    <cellStyle name="_5옹벽공_수량산출서(안양5동계단)_실정보고서(물푸기,암거) 3" xfId="9162"/>
    <cellStyle name="_5옹벽공_수량산출서(안양5동계단)_실정보고서(물푸기,암거) 4" xfId="9163"/>
    <cellStyle name="_5옹벽공_수량산출서_1.토공및호안공" xfId="9164"/>
    <cellStyle name="_5옹벽공_수량산출서_1.토공및호안공 2" xfId="9165"/>
    <cellStyle name="_5옹벽공_수량산출서_1.토공및호안공 2 2" xfId="9166"/>
    <cellStyle name="_5옹벽공_수량산출서_1.토공및호안공 2 3" xfId="9167"/>
    <cellStyle name="_5옹벽공_수량산출서_1.토공및호안공 3" xfId="9168"/>
    <cellStyle name="_5옹벽공_수량산출서_1.토공및호안공 4" xfId="9169"/>
    <cellStyle name="_5옹벽공_수량산출서_사본 - 총괄설계내역서" xfId="319"/>
    <cellStyle name="_5옹벽공_수량산출서_수량산출서" xfId="2095"/>
    <cellStyle name="_5옹벽공_수량산출서_수량산출서 2" xfId="4178"/>
    <cellStyle name="_5옹벽공_수량산출서_수량산출서 2 2" xfId="6637"/>
    <cellStyle name="_5옹벽공_수량산출서_수량산출서_수량산출서" xfId="2096"/>
    <cellStyle name="_5옹벽공_수량산출서_수량산출서_수량산출서 2" xfId="4179"/>
    <cellStyle name="_5옹벽공_수량산출서_수량산출서_수량산출서 2 2" xfId="6638"/>
    <cellStyle name="_5옹벽공_수량산출서_수량산출서2" xfId="2097"/>
    <cellStyle name="_5옹벽공_수량산출서_수량산출서2 2" xfId="4180"/>
    <cellStyle name="_5옹벽공_수량산출서_수량산출서2 2 2" xfId="6639"/>
    <cellStyle name="_5옹벽공_수량산출서_실정보고서(물푸기,암거)" xfId="9170"/>
    <cellStyle name="_5옹벽공_수량산출서_실정보고서(물푸기,암거) 2" xfId="9171"/>
    <cellStyle name="_5옹벽공_수량산출서_실정보고서(물푸기,암거) 2 2" xfId="9172"/>
    <cellStyle name="_5옹벽공_수량산출서_실정보고서(물푸기,암거) 2 3" xfId="9173"/>
    <cellStyle name="_5옹벽공_수량산출서_실정보고서(물푸기,암거) 3" xfId="9174"/>
    <cellStyle name="_5옹벽공_수량산출서_실정보고서(물푸기,암거) 4" xfId="9175"/>
    <cellStyle name="_5옹벽공_실정보고서(물푸기,암거)" xfId="9176"/>
    <cellStyle name="_5옹벽공_실정보고서(물푸기,암거) 2" xfId="9177"/>
    <cellStyle name="_5옹벽공_실정보고서(물푸기,암거) 2 2" xfId="9178"/>
    <cellStyle name="_5옹벽공_실정보고서(물푸기,암거) 2 3" xfId="9179"/>
    <cellStyle name="_5옹벽공_실정보고서(물푸기,암거) 3" xfId="9180"/>
    <cellStyle name="_5옹벽공_실정보고서(물푸기,암거) 4" xfId="9181"/>
    <cellStyle name="_7.수량산출서" xfId="2098"/>
    <cellStyle name="_7.수량산출서 2" xfId="4181"/>
    <cellStyle name="_7.수량산출서 2 2" xfId="6640"/>
    <cellStyle name="_7.수량산출서 3" xfId="6090"/>
    <cellStyle name="_7월예정공정표" xfId="2099"/>
    <cellStyle name="_7월예정공정표 2" xfId="4182"/>
    <cellStyle name="_7월예정공정표 2 2" xfId="6641"/>
    <cellStyle name="_7월예정공정표 3" xfId="6091"/>
    <cellStyle name="_8월공무정산(서동조정)" xfId="2100"/>
    <cellStyle name="_8월공무정산(서동조정) 2" xfId="4183"/>
    <cellStyle name="_8월공무정산(서동조정) 2 2" xfId="6642"/>
    <cellStyle name="_8월공무정산(서동조정) 3" xfId="6092"/>
    <cellStyle name="_'99상반기경영개선활동결과(게시용)" xfId="320"/>
    <cellStyle name="_9월소장단회의" xfId="2101"/>
    <cellStyle name="_9월소장단회의 2" xfId="4184"/>
    <cellStyle name="_9월소장단회의 2 2" xfId="6643"/>
    <cellStyle name="_9월소장단회의 3" xfId="6093"/>
    <cellStyle name="_BIS내역서 안형기 작성지원" xfId="2102"/>
    <cellStyle name="_BIS내역서 안형기 작성지원 2" xfId="4185"/>
    <cellStyle name="_BIS내역서 안형기 작성지원 2 2" xfId="6644"/>
    <cellStyle name="_Book1" xfId="9182"/>
    <cellStyle name="_Book1 2" xfId="9183"/>
    <cellStyle name="_Book3" xfId="2103"/>
    <cellStyle name="_Book3 2" xfId="4186"/>
    <cellStyle name="_Book3 2 2" xfId="6645"/>
    <cellStyle name="_Book3_강동내역(9.28" xfId="2104"/>
    <cellStyle name="_Book3_강동내역(9.28 2" xfId="4187"/>
    <cellStyle name="_Book3_강동내역(9.28 2 2" xfId="6646"/>
    <cellStyle name="_Book3_강동내역(9.28_T05-D03-004D(울산터널-조명제어-안소장님1003)" xfId="2105"/>
    <cellStyle name="_Book3_강동내역(9.28_T05-D03-004D(울산터널-조명제어-안소장님1003) 2" xfId="4188"/>
    <cellStyle name="_Book3_강동내역(9.28_T05-D03-004D(울산터널-조명제어-안소장님1003) 2 2" xfId="6647"/>
    <cellStyle name="_Book3_강동내역(9.28_T05-D03-004D(울산터널-환기-구성설비0930)" xfId="2106"/>
    <cellStyle name="_Book3_강동내역(9.28_T05-D03-004D(울산터널-환기-구성설비0930) 2" xfId="4189"/>
    <cellStyle name="_Book3_강동내역(9.28_T05-D03-004D(울산터널-환기-구성설비0930) 2 2" xfId="6648"/>
    <cellStyle name="_Book3_강동내역(9.28_울산강동내역최종(20051101)" xfId="2107"/>
    <cellStyle name="_Book3_강동내역(9.28_울산강동내역최종(20051101) 2" xfId="4190"/>
    <cellStyle name="_Book3_강동내역(9.28_울산강동내역최종(20051101) 2 2" xfId="6649"/>
    <cellStyle name="_C앤C" xfId="321"/>
    <cellStyle name="_C앤C 2" xfId="4191"/>
    <cellStyle name="_C앤C 2 2" xfId="6650"/>
    <cellStyle name="_C앤C 3" xfId="2108"/>
    <cellStyle name="_C앤C(네트웍)" xfId="322"/>
    <cellStyle name="_C앤C(네트웍) 2" xfId="4192"/>
    <cellStyle name="_C앤C(네트웍) 2 2" xfId="6651"/>
    <cellStyle name="_C앤C(네트웍) 3" xfId="2109"/>
    <cellStyle name="_C앤C원가계산" xfId="323"/>
    <cellStyle name="_C앤C원가계산 2" xfId="4193"/>
    <cellStyle name="_C앤C원가계산 2 2" xfId="6652"/>
    <cellStyle name="_C앤C원가계산 3" xfId="2110"/>
    <cellStyle name="_FCST (2)" xfId="2111"/>
    <cellStyle name="_FCST (2) 2" xfId="4194"/>
    <cellStyle name="_FCST (2) 2 2" xfId="6653"/>
    <cellStyle name="_FCST (2) 3" xfId="6094"/>
    <cellStyle name="_laroux" xfId="9184"/>
    <cellStyle name="_MS일위대가표(9-2)" xfId="324"/>
    <cellStyle name="_PQ평가양식_001" xfId="9185"/>
    <cellStyle name="_PQ평가양식_001 2" xfId="9186"/>
    <cellStyle name="_PQ평가양식_003" xfId="9187"/>
    <cellStyle name="_PQ평가양식_003 2" xfId="9188"/>
    <cellStyle name="_PSC상부(내맘)" xfId="9189"/>
    <cellStyle name="_PSC상부(내맘) 2" xfId="9190"/>
    <cellStyle name="_PSC상부(내맘) 2 2" xfId="9191"/>
    <cellStyle name="_PSC상부(내맘) 2 3" xfId="9192"/>
    <cellStyle name="_PSC상부(내맘) 3" xfId="9193"/>
    <cellStyle name="_PSC상부(내맘) 4" xfId="9194"/>
    <cellStyle name="_PSC상부(내맘)_1.토공및호안공" xfId="9195"/>
    <cellStyle name="_PSC상부(내맘)_1.토공및호안공 2" xfId="9196"/>
    <cellStyle name="_PSC상부(내맘)_1.토공및호안공 2 2" xfId="9197"/>
    <cellStyle name="_PSC상부(내맘)_1.토공및호안공 2 3" xfId="9198"/>
    <cellStyle name="_PSC상부(내맘)_1.토공및호안공 3" xfId="9199"/>
    <cellStyle name="_PSC상부(내맘)_1.토공및호안공 4" xfId="9200"/>
    <cellStyle name="_PSC상부(내맘)_공안교수량" xfId="9201"/>
    <cellStyle name="_PSC상부(내맘)_공안교수량 2" xfId="9202"/>
    <cellStyle name="_PSC상부(내맘)_공안교수량 2 2" xfId="9203"/>
    <cellStyle name="_PSC상부(내맘)_공안교수량 2 3" xfId="9204"/>
    <cellStyle name="_PSC상부(내맘)_공안교수량 3" xfId="9205"/>
    <cellStyle name="_PSC상부(내맘)_공안교수량 4" xfId="9206"/>
    <cellStyle name="_PSC상부(내맘)_공안교수량_1.토공및호안공" xfId="9207"/>
    <cellStyle name="_PSC상부(내맘)_공안교수량_1.토공및호안공 2" xfId="9208"/>
    <cellStyle name="_PSC상부(내맘)_공안교수량_1.토공및호안공 2 2" xfId="9209"/>
    <cellStyle name="_PSC상부(내맘)_공안교수량_1.토공및호안공 2 3" xfId="9210"/>
    <cellStyle name="_PSC상부(내맘)_공안교수량_1.토공및호안공 3" xfId="9211"/>
    <cellStyle name="_PSC상부(내맘)_공안교수량_1.토공및호안공 4" xfId="9212"/>
    <cellStyle name="_PSC상부(내맘)_공안교수량_곤양1교수량" xfId="9213"/>
    <cellStyle name="_PSC상부(내맘)_공안교수량_곤양1교수량 2" xfId="9214"/>
    <cellStyle name="_PSC상부(내맘)_공안교수량_곤양1교수량 2 2" xfId="9215"/>
    <cellStyle name="_PSC상부(내맘)_공안교수량_곤양1교수량 2 3" xfId="9216"/>
    <cellStyle name="_PSC상부(내맘)_공안교수량_곤양1교수량 3" xfId="9217"/>
    <cellStyle name="_PSC상부(내맘)_공안교수량_곤양1교수량 4" xfId="9218"/>
    <cellStyle name="_PSC상부(내맘)_공안교수량_곤양1교수량(최종본)" xfId="9219"/>
    <cellStyle name="_PSC상부(내맘)_공안교수량_곤양1교수량(최종본) 2" xfId="9220"/>
    <cellStyle name="_PSC상부(내맘)_공안교수량_곤양1교수량(최종본) 2 2" xfId="9221"/>
    <cellStyle name="_PSC상부(내맘)_공안교수량_곤양1교수량(최종본) 2 3" xfId="9222"/>
    <cellStyle name="_PSC상부(내맘)_공안교수량_곤양1교수량(최종본) 3" xfId="9223"/>
    <cellStyle name="_PSC상부(내맘)_공안교수량_곤양1교수량(최종본) 4" xfId="9224"/>
    <cellStyle name="_PSC상부(내맘)_공안교수량_곤양1교수량(최종본)_1.토공및호안공" xfId="9225"/>
    <cellStyle name="_PSC상부(내맘)_공안교수량_곤양1교수량(최종본)_1.토공및호안공 2" xfId="9226"/>
    <cellStyle name="_PSC상부(내맘)_공안교수량_곤양1교수량(최종본)_1.토공및호안공 2 2" xfId="9227"/>
    <cellStyle name="_PSC상부(내맘)_공안교수량_곤양1교수량(최종본)_1.토공및호안공 2 3" xfId="9228"/>
    <cellStyle name="_PSC상부(내맘)_공안교수량_곤양1교수량(최종본)_1.토공및호안공 3" xfId="9229"/>
    <cellStyle name="_PSC상부(내맘)_공안교수량_곤양1교수량(최종본)_1.토공및호안공 4" xfId="9230"/>
    <cellStyle name="_PSC상부(내맘)_공안교수량_곤양1교수량(최종본)_실정보고서(물푸기,암거)" xfId="9231"/>
    <cellStyle name="_PSC상부(내맘)_공안교수량_곤양1교수량(최종본)_실정보고서(물푸기,암거) 2" xfId="9232"/>
    <cellStyle name="_PSC상부(내맘)_공안교수량_곤양1교수량(최종본)_실정보고서(물푸기,암거) 2 2" xfId="9233"/>
    <cellStyle name="_PSC상부(내맘)_공안교수량_곤양1교수량(최종본)_실정보고서(물푸기,암거) 2 3" xfId="9234"/>
    <cellStyle name="_PSC상부(내맘)_공안교수량_곤양1교수량(최종본)_실정보고서(물푸기,암거) 3" xfId="9235"/>
    <cellStyle name="_PSC상부(내맘)_공안교수량_곤양1교수량(최종본)_실정보고서(물푸기,암거) 4" xfId="9236"/>
    <cellStyle name="_PSC상부(내맘)_공안교수량_곤양1교수량_1.토공및호안공" xfId="9237"/>
    <cellStyle name="_PSC상부(내맘)_공안교수량_곤양1교수량_1.토공및호안공 2" xfId="9238"/>
    <cellStyle name="_PSC상부(내맘)_공안교수량_곤양1교수량_1.토공및호안공 2 2" xfId="9239"/>
    <cellStyle name="_PSC상부(내맘)_공안교수량_곤양1교수량_1.토공및호안공 2 3" xfId="9240"/>
    <cellStyle name="_PSC상부(내맘)_공안교수량_곤양1교수량_1.토공및호안공 3" xfId="9241"/>
    <cellStyle name="_PSC상부(내맘)_공안교수량_곤양1교수량_1.토공및호안공 4" xfId="9242"/>
    <cellStyle name="_PSC상부(내맘)_공안교수량_곤양1교수량_실정보고서(물푸기,암거)" xfId="9243"/>
    <cellStyle name="_PSC상부(내맘)_공안교수량_곤양1교수량_실정보고서(물푸기,암거) 2" xfId="9244"/>
    <cellStyle name="_PSC상부(내맘)_공안교수량_곤양1교수량_실정보고서(물푸기,암거) 2 2" xfId="9245"/>
    <cellStyle name="_PSC상부(내맘)_공안교수량_곤양1교수량_실정보고서(물푸기,암거) 2 3" xfId="9246"/>
    <cellStyle name="_PSC상부(내맘)_공안교수량_곤양1교수량_실정보고서(물푸기,암거) 3" xfId="9247"/>
    <cellStyle name="_PSC상부(내맘)_공안교수량_곤양1교수량_실정보고서(물푸기,암거) 4" xfId="9248"/>
    <cellStyle name="_PSC상부(내맘)_공안교수량_금포교수량" xfId="9249"/>
    <cellStyle name="_PSC상부(내맘)_공안교수량_금포교수량 2" xfId="9250"/>
    <cellStyle name="_PSC상부(내맘)_공안교수량_금포교수량 2 2" xfId="9251"/>
    <cellStyle name="_PSC상부(내맘)_공안교수량_금포교수량 2 3" xfId="9252"/>
    <cellStyle name="_PSC상부(내맘)_공안교수량_금포교수량 3" xfId="9253"/>
    <cellStyle name="_PSC상부(내맘)_공안교수량_금포교수량 4" xfId="9254"/>
    <cellStyle name="_PSC상부(내맘)_공안교수량_금포교수량(최종본)" xfId="9255"/>
    <cellStyle name="_PSC상부(내맘)_공안교수량_금포교수량(최종본) 2" xfId="9256"/>
    <cellStyle name="_PSC상부(내맘)_공안교수량_금포교수량(최종본) 2 2" xfId="9257"/>
    <cellStyle name="_PSC상부(내맘)_공안교수량_금포교수량(최종본) 2 3" xfId="9258"/>
    <cellStyle name="_PSC상부(내맘)_공안교수량_금포교수량(최종본) 3" xfId="9259"/>
    <cellStyle name="_PSC상부(내맘)_공안교수량_금포교수량(최종본) 4" xfId="9260"/>
    <cellStyle name="_PSC상부(내맘)_공안교수량_금포교수량(최종본)_1.토공및호안공" xfId="9261"/>
    <cellStyle name="_PSC상부(내맘)_공안교수량_금포교수량(최종본)_1.토공및호안공 2" xfId="9262"/>
    <cellStyle name="_PSC상부(내맘)_공안교수량_금포교수량(최종본)_1.토공및호안공 2 2" xfId="9263"/>
    <cellStyle name="_PSC상부(내맘)_공안교수량_금포교수량(최종본)_1.토공및호안공 2 3" xfId="9264"/>
    <cellStyle name="_PSC상부(내맘)_공안교수량_금포교수량(최종본)_1.토공및호안공 3" xfId="9265"/>
    <cellStyle name="_PSC상부(내맘)_공안교수량_금포교수량(최종본)_1.토공및호안공 4" xfId="9266"/>
    <cellStyle name="_PSC상부(내맘)_공안교수량_금포교수량(최종본)_실정보고서(물푸기,암거)" xfId="9267"/>
    <cellStyle name="_PSC상부(내맘)_공안교수량_금포교수량(최종본)_실정보고서(물푸기,암거) 2" xfId="9268"/>
    <cellStyle name="_PSC상부(내맘)_공안교수량_금포교수량(최종본)_실정보고서(물푸기,암거) 2 2" xfId="9269"/>
    <cellStyle name="_PSC상부(내맘)_공안교수량_금포교수량(최종본)_실정보고서(물푸기,암거) 2 3" xfId="9270"/>
    <cellStyle name="_PSC상부(내맘)_공안교수량_금포교수량(최종본)_실정보고서(물푸기,암거) 3" xfId="9271"/>
    <cellStyle name="_PSC상부(내맘)_공안교수량_금포교수량(최종본)_실정보고서(물푸기,암거) 4" xfId="9272"/>
    <cellStyle name="_PSC상부(내맘)_공안교수량_금포교수량_1.토공및호안공" xfId="9273"/>
    <cellStyle name="_PSC상부(내맘)_공안교수량_금포교수량_1.토공및호안공 2" xfId="9274"/>
    <cellStyle name="_PSC상부(내맘)_공안교수량_금포교수량_1.토공및호안공 2 2" xfId="9275"/>
    <cellStyle name="_PSC상부(내맘)_공안교수량_금포교수량_1.토공및호안공 2 3" xfId="9276"/>
    <cellStyle name="_PSC상부(내맘)_공안교수량_금포교수량_1.토공및호안공 3" xfId="9277"/>
    <cellStyle name="_PSC상부(내맘)_공안교수량_금포교수량_1.토공및호안공 4" xfId="9278"/>
    <cellStyle name="_PSC상부(내맘)_공안교수량_금포교수량_실정보고서(물푸기,암거)" xfId="9279"/>
    <cellStyle name="_PSC상부(내맘)_공안교수량_금포교수량_실정보고서(물푸기,암거) 2" xfId="9280"/>
    <cellStyle name="_PSC상부(내맘)_공안교수량_금포교수량_실정보고서(물푸기,암거) 2 2" xfId="9281"/>
    <cellStyle name="_PSC상부(내맘)_공안교수량_금포교수량_실정보고서(물푸기,암거) 2 3" xfId="9282"/>
    <cellStyle name="_PSC상부(내맘)_공안교수량_금포교수량_실정보고서(물푸기,암거) 3" xfId="9283"/>
    <cellStyle name="_PSC상부(내맘)_공안교수량_금포교수량_실정보고서(물푸기,암거) 4" xfId="9284"/>
    <cellStyle name="_PSC상부(내맘)_공안교수량_실정보고서(물푸기,암거)" xfId="9285"/>
    <cellStyle name="_PSC상부(내맘)_공안교수량_실정보고서(물푸기,암거) 2" xfId="9286"/>
    <cellStyle name="_PSC상부(내맘)_공안교수량_실정보고서(물푸기,암거) 2 2" xfId="9287"/>
    <cellStyle name="_PSC상부(내맘)_공안교수량_실정보고서(물푸기,암거) 2 3" xfId="9288"/>
    <cellStyle name="_PSC상부(내맘)_공안교수량_실정보고서(물푸기,암거) 3" xfId="9289"/>
    <cellStyle name="_PSC상부(내맘)_공안교수량_실정보고서(물푸기,암거) 4" xfId="9290"/>
    <cellStyle name="_PSC상부(내맘)_공안교수량_파주교량수량산출서" xfId="9291"/>
    <cellStyle name="_PSC상부(내맘)_공안교수량_파주교량수량산출서 2" xfId="9292"/>
    <cellStyle name="_PSC상부(내맘)_공안교수량_파주교량수량산출서 2 2" xfId="9293"/>
    <cellStyle name="_PSC상부(내맘)_공안교수량_파주교량수량산출서 2 3" xfId="9294"/>
    <cellStyle name="_PSC상부(내맘)_공안교수량_파주교량수량산출서 3" xfId="9295"/>
    <cellStyle name="_PSC상부(내맘)_공안교수량_파주교량수량산출서 4" xfId="9296"/>
    <cellStyle name="_PSC상부(내맘)_공안교수량_파주교량수량산출서_1.토공및호안공" xfId="9297"/>
    <cellStyle name="_PSC상부(내맘)_공안교수량_파주교량수량산출서_1.토공및호안공 2" xfId="9298"/>
    <cellStyle name="_PSC상부(내맘)_공안교수량_파주교량수량산출서_1.토공및호안공 2 2" xfId="9299"/>
    <cellStyle name="_PSC상부(내맘)_공안교수량_파주교량수량산출서_1.토공및호안공 2 3" xfId="9300"/>
    <cellStyle name="_PSC상부(내맘)_공안교수량_파주교량수량산출서_1.토공및호안공 3" xfId="9301"/>
    <cellStyle name="_PSC상부(내맘)_공안교수량_파주교량수량산출서_1.토공및호안공 4" xfId="9302"/>
    <cellStyle name="_PSC상부(내맘)_공안교수량_파주교량수량산출서_실정보고서(물푸기,암거)" xfId="9303"/>
    <cellStyle name="_PSC상부(내맘)_공안교수량_파주교량수량산출서_실정보고서(물푸기,암거) 2" xfId="9304"/>
    <cellStyle name="_PSC상부(내맘)_공안교수량_파주교량수량산출서_실정보고서(물푸기,암거) 2 2" xfId="9305"/>
    <cellStyle name="_PSC상부(내맘)_공안교수량_파주교량수량산출서_실정보고서(물푸기,암거) 2 3" xfId="9306"/>
    <cellStyle name="_PSC상부(내맘)_공안교수량_파주교량수량산출서_실정보고서(물푸기,암거) 3" xfId="9307"/>
    <cellStyle name="_PSC상부(내맘)_공안교수량_파주교량수량산출서_실정보고서(물푸기,암거) 4" xfId="9308"/>
    <cellStyle name="_PSC상부(내맘)_교대수량" xfId="9309"/>
    <cellStyle name="_PSC상부(내맘)_교대수량 2" xfId="9310"/>
    <cellStyle name="_PSC상부(내맘)_교대수량 2 2" xfId="9311"/>
    <cellStyle name="_PSC상부(내맘)_교대수량 2 3" xfId="9312"/>
    <cellStyle name="_PSC상부(내맘)_교대수량 3" xfId="9313"/>
    <cellStyle name="_PSC상부(내맘)_교대수량 4" xfId="9314"/>
    <cellStyle name="_PSC상부(내맘)_교대수량_1.토공및호안공" xfId="9315"/>
    <cellStyle name="_PSC상부(내맘)_교대수량_1.토공및호안공 2" xfId="9316"/>
    <cellStyle name="_PSC상부(내맘)_교대수량_1.토공및호안공 2 2" xfId="9317"/>
    <cellStyle name="_PSC상부(내맘)_교대수량_1.토공및호안공 2 3" xfId="9318"/>
    <cellStyle name="_PSC상부(내맘)_교대수량_1.토공및호안공 3" xfId="9319"/>
    <cellStyle name="_PSC상부(내맘)_교대수량_1.토공및호안공 4" xfId="9320"/>
    <cellStyle name="_PSC상부(내맘)_교대수량_곤양1교수량" xfId="9321"/>
    <cellStyle name="_PSC상부(내맘)_교대수량_곤양1교수량 2" xfId="9322"/>
    <cellStyle name="_PSC상부(내맘)_교대수량_곤양1교수량 2 2" xfId="9323"/>
    <cellStyle name="_PSC상부(내맘)_교대수량_곤양1교수량 2 3" xfId="9324"/>
    <cellStyle name="_PSC상부(내맘)_교대수량_곤양1교수량 3" xfId="9325"/>
    <cellStyle name="_PSC상부(내맘)_교대수량_곤양1교수량 4" xfId="9326"/>
    <cellStyle name="_PSC상부(내맘)_교대수량_곤양1교수량(최종본)" xfId="9327"/>
    <cellStyle name="_PSC상부(내맘)_교대수량_곤양1교수량(최종본) 2" xfId="9328"/>
    <cellStyle name="_PSC상부(내맘)_교대수량_곤양1교수량(최종본) 2 2" xfId="9329"/>
    <cellStyle name="_PSC상부(내맘)_교대수량_곤양1교수량(최종본) 2 3" xfId="9330"/>
    <cellStyle name="_PSC상부(내맘)_교대수량_곤양1교수량(최종본) 3" xfId="9331"/>
    <cellStyle name="_PSC상부(내맘)_교대수량_곤양1교수량(최종본) 4" xfId="9332"/>
    <cellStyle name="_PSC상부(내맘)_교대수량_곤양1교수량(최종본)_1.토공및호안공" xfId="9333"/>
    <cellStyle name="_PSC상부(내맘)_교대수량_곤양1교수량(최종본)_1.토공및호안공 2" xfId="9334"/>
    <cellStyle name="_PSC상부(내맘)_교대수량_곤양1교수량(최종본)_1.토공및호안공 2 2" xfId="9335"/>
    <cellStyle name="_PSC상부(내맘)_교대수량_곤양1교수량(최종본)_1.토공및호안공 2 3" xfId="9336"/>
    <cellStyle name="_PSC상부(내맘)_교대수량_곤양1교수량(최종본)_1.토공및호안공 3" xfId="9337"/>
    <cellStyle name="_PSC상부(내맘)_교대수량_곤양1교수량(최종본)_1.토공및호안공 4" xfId="9338"/>
    <cellStyle name="_PSC상부(내맘)_교대수량_곤양1교수량(최종본)_실정보고서(물푸기,암거)" xfId="9339"/>
    <cellStyle name="_PSC상부(내맘)_교대수량_곤양1교수량(최종본)_실정보고서(물푸기,암거) 2" xfId="9340"/>
    <cellStyle name="_PSC상부(내맘)_교대수량_곤양1교수량(최종본)_실정보고서(물푸기,암거) 2 2" xfId="9341"/>
    <cellStyle name="_PSC상부(내맘)_교대수량_곤양1교수량(최종본)_실정보고서(물푸기,암거) 2 3" xfId="9342"/>
    <cellStyle name="_PSC상부(내맘)_교대수량_곤양1교수량(최종본)_실정보고서(물푸기,암거) 3" xfId="9343"/>
    <cellStyle name="_PSC상부(내맘)_교대수량_곤양1교수량(최종본)_실정보고서(물푸기,암거) 4" xfId="9344"/>
    <cellStyle name="_PSC상부(내맘)_교대수량_곤양1교수량_1.토공및호안공" xfId="9345"/>
    <cellStyle name="_PSC상부(내맘)_교대수량_곤양1교수량_1.토공및호안공 2" xfId="9346"/>
    <cellStyle name="_PSC상부(내맘)_교대수량_곤양1교수량_1.토공및호안공 2 2" xfId="9347"/>
    <cellStyle name="_PSC상부(내맘)_교대수량_곤양1교수량_1.토공및호안공 2 3" xfId="9348"/>
    <cellStyle name="_PSC상부(내맘)_교대수량_곤양1교수량_1.토공및호안공 3" xfId="9349"/>
    <cellStyle name="_PSC상부(내맘)_교대수량_곤양1교수량_1.토공및호안공 4" xfId="9350"/>
    <cellStyle name="_PSC상부(내맘)_교대수량_곤양1교수량_실정보고서(물푸기,암거)" xfId="9351"/>
    <cellStyle name="_PSC상부(내맘)_교대수량_곤양1교수량_실정보고서(물푸기,암거) 2" xfId="9352"/>
    <cellStyle name="_PSC상부(내맘)_교대수량_곤양1교수량_실정보고서(물푸기,암거) 2 2" xfId="9353"/>
    <cellStyle name="_PSC상부(내맘)_교대수량_곤양1교수량_실정보고서(물푸기,암거) 2 3" xfId="9354"/>
    <cellStyle name="_PSC상부(내맘)_교대수량_곤양1교수량_실정보고서(물푸기,암거) 3" xfId="9355"/>
    <cellStyle name="_PSC상부(내맘)_교대수량_곤양1교수량_실정보고서(물푸기,암거) 4" xfId="9356"/>
    <cellStyle name="_PSC상부(내맘)_교대수량_금포교수량" xfId="9357"/>
    <cellStyle name="_PSC상부(내맘)_교대수량_금포교수량 2" xfId="9358"/>
    <cellStyle name="_PSC상부(내맘)_교대수량_금포교수량 2 2" xfId="9359"/>
    <cellStyle name="_PSC상부(내맘)_교대수량_금포교수량 2 3" xfId="9360"/>
    <cellStyle name="_PSC상부(내맘)_교대수량_금포교수량 3" xfId="9361"/>
    <cellStyle name="_PSC상부(내맘)_교대수량_금포교수량 4" xfId="9362"/>
    <cellStyle name="_PSC상부(내맘)_교대수량_금포교수량(최종본)" xfId="9363"/>
    <cellStyle name="_PSC상부(내맘)_교대수량_금포교수량(최종본) 2" xfId="9364"/>
    <cellStyle name="_PSC상부(내맘)_교대수량_금포교수량(최종본) 2 2" xfId="9365"/>
    <cellStyle name="_PSC상부(내맘)_교대수량_금포교수량(최종본) 2 3" xfId="9366"/>
    <cellStyle name="_PSC상부(내맘)_교대수량_금포교수량(최종본) 3" xfId="9367"/>
    <cellStyle name="_PSC상부(내맘)_교대수량_금포교수량(최종본) 4" xfId="9368"/>
    <cellStyle name="_PSC상부(내맘)_교대수량_금포교수량(최종본)_1.토공및호안공" xfId="9369"/>
    <cellStyle name="_PSC상부(내맘)_교대수량_금포교수량(최종본)_1.토공및호안공 2" xfId="9370"/>
    <cellStyle name="_PSC상부(내맘)_교대수량_금포교수량(최종본)_1.토공및호안공 2 2" xfId="9371"/>
    <cellStyle name="_PSC상부(내맘)_교대수량_금포교수량(최종본)_1.토공및호안공 2 3" xfId="9372"/>
    <cellStyle name="_PSC상부(내맘)_교대수량_금포교수량(최종본)_1.토공및호안공 3" xfId="9373"/>
    <cellStyle name="_PSC상부(내맘)_교대수량_금포교수량(최종본)_1.토공및호안공 4" xfId="9374"/>
    <cellStyle name="_PSC상부(내맘)_교대수량_금포교수량(최종본)_실정보고서(물푸기,암거)" xfId="9375"/>
    <cellStyle name="_PSC상부(내맘)_교대수량_금포교수량(최종본)_실정보고서(물푸기,암거) 2" xfId="9376"/>
    <cellStyle name="_PSC상부(내맘)_교대수량_금포교수량(최종본)_실정보고서(물푸기,암거) 2 2" xfId="9377"/>
    <cellStyle name="_PSC상부(내맘)_교대수량_금포교수량(최종본)_실정보고서(물푸기,암거) 2 3" xfId="9378"/>
    <cellStyle name="_PSC상부(내맘)_교대수량_금포교수량(최종본)_실정보고서(물푸기,암거) 3" xfId="9379"/>
    <cellStyle name="_PSC상부(내맘)_교대수량_금포교수량(최종본)_실정보고서(물푸기,암거) 4" xfId="9380"/>
    <cellStyle name="_PSC상부(내맘)_교대수량_금포교수량_1.토공및호안공" xfId="9381"/>
    <cellStyle name="_PSC상부(내맘)_교대수량_금포교수량_1.토공및호안공 2" xfId="9382"/>
    <cellStyle name="_PSC상부(내맘)_교대수량_금포교수량_1.토공및호안공 2 2" xfId="9383"/>
    <cellStyle name="_PSC상부(내맘)_교대수량_금포교수량_1.토공및호안공 2 3" xfId="9384"/>
    <cellStyle name="_PSC상부(내맘)_교대수량_금포교수량_1.토공및호안공 3" xfId="9385"/>
    <cellStyle name="_PSC상부(내맘)_교대수량_금포교수량_1.토공및호안공 4" xfId="9386"/>
    <cellStyle name="_PSC상부(내맘)_교대수량_금포교수량_실정보고서(물푸기,암거)" xfId="9387"/>
    <cellStyle name="_PSC상부(내맘)_교대수량_금포교수량_실정보고서(물푸기,암거) 2" xfId="9388"/>
    <cellStyle name="_PSC상부(내맘)_교대수량_금포교수량_실정보고서(물푸기,암거) 2 2" xfId="9389"/>
    <cellStyle name="_PSC상부(내맘)_교대수량_금포교수량_실정보고서(물푸기,암거) 2 3" xfId="9390"/>
    <cellStyle name="_PSC상부(내맘)_교대수량_금포교수량_실정보고서(물푸기,암거) 3" xfId="9391"/>
    <cellStyle name="_PSC상부(내맘)_교대수량_금포교수량_실정보고서(물푸기,암거) 4" xfId="9392"/>
    <cellStyle name="_PSC상부(내맘)_교대수량_실정보고서(물푸기,암거)" xfId="9393"/>
    <cellStyle name="_PSC상부(내맘)_교대수량_실정보고서(물푸기,암거) 2" xfId="9394"/>
    <cellStyle name="_PSC상부(내맘)_교대수량_실정보고서(물푸기,암거) 2 2" xfId="9395"/>
    <cellStyle name="_PSC상부(내맘)_교대수량_실정보고서(물푸기,암거) 2 3" xfId="9396"/>
    <cellStyle name="_PSC상부(내맘)_교대수량_실정보고서(물푸기,암거) 3" xfId="9397"/>
    <cellStyle name="_PSC상부(내맘)_교대수량_실정보고서(물푸기,암거) 4" xfId="9398"/>
    <cellStyle name="_PSC상부(내맘)_교대수량_파주교량수량산출서" xfId="9399"/>
    <cellStyle name="_PSC상부(내맘)_교대수량_파주교량수량산출서 2" xfId="9400"/>
    <cellStyle name="_PSC상부(내맘)_교대수량_파주교량수량산출서 2 2" xfId="9401"/>
    <cellStyle name="_PSC상부(내맘)_교대수량_파주교량수량산출서 2 3" xfId="9402"/>
    <cellStyle name="_PSC상부(내맘)_교대수량_파주교량수량산출서 3" xfId="9403"/>
    <cellStyle name="_PSC상부(내맘)_교대수량_파주교량수량산출서 4" xfId="9404"/>
    <cellStyle name="_PSC상부(내맘)_교대수량_파주교량수량산출서_1.토공및호안공" xfId="9405"/>
    <cellStyle name="_PSC상부(내맘)_교대수량_파주교량수량산출서_1.토공및호안공 2" xfId="9406"/>
    <cellStyle name="_PSC상부(내맘)_교대수량_파주교량수량산출서_1.토공및호안공 2 2" xfId="9407"/>
    <cellStyle name="_PSC상부(내맘)_교대수량_파주교량수량산출서_1.토공및호안공 2 3" xfId="9408"/>
    <cellStyle name="_PSC상부(내맘)_교대수량_파주교량수량산출서_1.토공및호안공 3" xfId="9409"/>
    <cellStyle name="_PSC상부(내맘)_교대수량_파주교량수량산출서_1.토공및호안공 4" xfId="9410"/>
    <cellStyle name="_PSC상부(내맘)_교대수량_파주교량수량산출서_실정보고서(물푸기,암거)" xfId="9411"/>
    <cellStyle name="_PSC상부(내맘)_교대수량_파주교량수량산출서_실정보고서(물푸기,암거) 2" xfId="9412"/>
    <cellStyle name="_PSC상부(내맘)_교대수량_파주교량수량산출서_실정보고서(물푸기,암거) 2 2" xfId="9413"/>
    <cellStyle name="_PSC상부(내맘)_교대수량_파주교량수량산출서_실정보고서(물푸기,암거) 2 3" xfId="9414"/>
    <cellStyle name="_PSC상부(내맘)_교대수량_파주교량수량산출서_실정보고서(물푸기,암거) 3" xfId="9415"/>
    <cellStyle name="_PSC상부(내맘)_교대수량_파주교량수량산출서_실정보고서(물푸기,암거) 4" xfId="9416"/>
    <cellStyle name="_PSC상부(내맘)_금포교수량" xfId="9417"/>
    <cellStyle name="_PSC상부(내맘)_금포교수량 2" xfId="9418"/>
    <cellStyle name="_PSC상부(내맘)_금포교수량 2 2" xfId="9419"/>
    <cellStyle name="_PSC상부(내맘)_금포교수량 2 3" xfId="9420"/>
    <cellStyle name="_PSC상부(내맘)_금포교수량 3" xfId="9421"/>
    <cellStyle name="_PSC상부(내맘)_금포교수량 4" xfId="9422"/>
    <cellStyle name="_PSC상부(내맘)_금포교수량_1.토공및호안공" xfId="9423"/>
    <cellStyle name="_PSC상부(내맘)_금포교수량_1.토공및호안공 2" xfId="9424"/>
    <cellStyle name="_PSC상부(내맘)_금포교수량_1.토공및호안공 2 2" xfId="9425"/>
    <cellStyle name="_PSC상부(내맘)_금포교수량_1.토공및호안공 2 3" xfId="9426"/>
    <cellStyle name="_PSC상부(내맘)_금포교수량_1.토공및호안공 3" xfId="9427"/>
    <cellStyle name="_PSC상부(내맘)_금포교수량_1.토공및호안공 4" xfId="9428"/>
    <cellStyle name="_PSC상부(내맘)_금포교수량_곤양1교수량" xfId="9429"/>
    <cellStyle name="_PSC상부(내맘)_금포교수량_곤양1교수량 2" xfId="9430"/>
    <cellStyle name="_PSC상부(내맘)_금포교수량_곤양1교수량 2 2" xfId="9431"/>
    <cellStyle name="_PSC상부(내맘)_금포교수량_곤양1교수량 2 3" xfId="9432"/>
    <cellStyle name="_PSC상부(내맘)_금포교수량_곤양1교수량 3" xfId="9433"/>
    <cellStyle name="_PSC상부(내맘)_금포교수량_곤양1교수량 4" xfId="9434"/>
    <cellStyle name="_PSC상부(내맘)_금포교수량_곤양1교수량(최종본)" xfId="9435"/>
    <cellStyle name="_PSC상부(내맘)_금포교수량_곤양1교수량(최종본) 2" xfId="9436"/>
    <cellStyle name="_PSC상부(내맘)_금포교수량_곤양1교수량(최종본) 2 2" xfId="9437"/>
    <cellStyle name="_PSC상부(내맘)_금포교수량_곤양1교수량(최종본) 2 3" xfId="9438"/>
    <cellStyle name="_PSC상부(내맘)_금포교수량_곤양1교수량(최종본) 3" xfId="9439"/>
    <cellStyle name="_PSC상부(내맘)_금포교수량_곤양1교수량(최종본) 4" xfId="9440"/>
    <cellStyle name="_PSC상부(내맘)_금포교수량_곤양1교수량(최종본)_1.토공및호안공" xfId="9441"/>
    <cellStyle name="_PSC상부(내맘)_금포교수량_곤양1교수량(최종본)_1.토공및호안공 2" xfId="9442"/>
    <cellStyle name="_PSC상부(내맘)_금포교수량_곤양1교수량(최종본)_1.토공및호안공 2 2" xfId="9443"/>
    <cellStyle name="_PSC상부(내맘)_금포교수량_곤양1교수량(최종본)_1.토공및호안공 2 3" xfId="9444"/>
    <cellStyle name="_PSC상부(내맘)_금포교수량_곤양1교수량(최종본)_1.토공및호안공 3" xfId="9445"/>
    <cellStyle name="_PSC상부(내맘)_금포교수량_곤양1교수량(최종본)_1.토공및호안공 4" xfId="9446"/>
    <cellStyle name="_PSC상부(내맘)_금포교수량_곤양1교수량(최종본)_실정보고서(물푸기,암거)" xfId="9447"/>
    <cellStyle name="_PSC상부(내맘)_금포교수량_곤양1교수량(최종본)_실정보고서(물푸기,암거) 2" xfId="9448"/>
    <cellStyle name="_PSC상부(내맘)_금포교수량_곤양1교수량(최종본)_실정보고서(물푸기,암거) 2 2" xfId="9449"/>
    <cellStyle name="_PSC상부(내맘)_금포교수량_곤양1교수량(최종본)_실정보고서(물푸기,암거) 2 3" xfId="9450"/>
    <cellStyle name="_PSC상부(내맘)_금포교수량_곤양1교수량(최종본)_실정보고서(물푸기,암거) 3" xfId="9451"/>
    <cellStyle name="_PSC상부(내맘)_금포교수량_곤양1교수량(최종본)_실정보고서(물푸기,암거) 4" xfId="9452"/>
    <cellStyle name="_PSC상부(내맘)_금포교수량_곤양1교수량_1.토공및호안공" xfId="9453"/>
    <cellStyle name="_PSC상부(내맘)_금포교수량_곤양1교수량_1.토공및호안공 2" xfId="9454"/>
    <cellStyle name="_PSC상부(내맘)_금포교수량_곤양1교수량_1.토공및호안공 2 2" xfId="9455"/>
    <cellStyle name="_PSC상부(내맘)_금포교수량_곤양1교수량_1.토공및호안공 2 3" xfId="9456"/>
    <cellStyle name="_PSC상부(내맘)_금포교수량_곤양1교수량_1.토공및호안공 3" xfId="9457"/>
    <cellStyle name="_PSC상부(내맘)_금포교수량_곤양1교수량_1.토공및호안공 4" xfId="9458"/>
    <cellStyle name="_PSC상부(내맘)_금포교수량_곤양1교수량_실정보고서(물푸기,암거)" xfId="9459"/>
    <cellStyle name="_PSC상부(내맘)_금포교수량_곤양1교수량_실정보고서(물푸기,암거) 2" xfId="9460"/>
    <cellStyle name="_PSC상부(내맘)_금포교수량_곤양1교수량_실정보고서(물푸기,암거) 2 2" xfId="9461"/>
    <cellStyle name="_PSC상부(내맘)_금포교수량_곤양1교수량_실정보고서(물푸기,암거) 2 3" xfId="9462"/>
    <cellStyle name="_PSC상부(내맘)_금포교수량_곤양1교수량_실정보고서(물푸기,암거) 3" xfId="9463"/>
    <cellStyle name="_PSC상부(내맘)_금포교수량_곤양1교수량_실정보고서(물푸기,암거) 4" xfId="9464"/>
    <cellStyle name="_PSC상부(내맘)_금포교수량_금포교수량" xfId="9465"/>
    <cellStyle name="_PSC상부(내맘)_금포교수량_금포교수량 2" xfId="9466"/>
    <cellStyle name="_PSC상부(내맘)_금포교수량_금포교수량 2 2" xfId="9467"/>
    <cellStyle name="_PSC상부(내맘)_금포교수량_금포교수량 2 3" xfId="9468"/>
    <cellStyle name="_PSC상부(내맘)_금포교수량_금포교수량 3" xfId="9469"/>
    <cellStyle name="_PSC상부(내맘)_금포교수량_금포교수량 4" xfId="9470"/>
    <cellStyle name="_PSC상부(내맘)_금포교수량_금포교수량(최종본)" xfId="9471"/>
    <cellStyle name="_PSC상부(내맘)_금포교수량_금포교수량(최종본) 2" xfId="9472"/>
    <cellStyle name="_PSC상부(내맘)_금포교수량_금포교수량(최종본) 2 2" xfId="9473"/>
    <cellStyle name="_PSC상부(내맘)_금포교수량_금포교수량(최종본) 2 3" xfId="9474"/>
    <cellStyle name="_PSC상부(내맘)_금포교수량_금포교수량(최종본) 3" xfId="9475"/>
    <cellStyle name="_PSC상부(내맘)_금포교수량_금포교수량(최종본) 4" xfId="9476"/>
    <cellStyle name="_PSC상부(내맘)_금포교수량_금포교수량(최종본)_1.토공및호안공" xfId="9477"/>
    <cellStyle name="_PSC상부(내맘)_금포교수량_금포교수량(최종본)_1.토공및호안공 2" xfId="9478"/>
    <cellStyle name="_PSC상부(내맘)_금포교수량_금포교수량(최종본)_1.토공및호안공 2 2" xfId="9479"/>
    <cellStyle name="_PSC상부(내맘)_금포교수량_금포교수량(최종본)_1.토공및호안공 2 3" xfId="9480"/>
    <cellStyle name="_PSC상부(내맘)_금포교수량_금포교수량(최종본)_1.토공및호안공 3" xfId="9481"/>
    <cellStyle name="_PSC상부(내맘)_금포교수량_금포교수량(최종본)_1.토공및호안공 4" xfId="9482"/>
    <cellStyle name="_PSC상부(내맘)_금포교수량_금포교수량(최종본)_실정보고서(물푸기,암거)" xfId="9483"/>
    <cellStyle name="_PSC상부(내맘)_금포교수량_금포교수량(최종본)_실정보고서(물푸기,암거) 2" xfId="9484"/>
    <cellStyle name="_PSC상부(내맘)_금포교수량_금포교수량(최종본)_실정보고서(물푸기,암거) 2 2" xfId="9485"/>
    <cellStyle name="_PSC상부(내맘)_금포교수량_금포교수량(최종본)_실정보고서(물푸기,암거) 2 3" xfId="9486"/>
    <cellStyle name="_PSC상부(내맘)_금포교수량_금포교수량(최종본)_실정보고서(물푸기,암거) 3" xfId="9487"/>
    <cellStyle name="_PSC상부(내맘)_금포교수량_금포교수량(최종본)_실정보고서(물푸기,암거) 4" xfId="9488"/>
    <cellStyle name="_PSC상부(내맘)_금포교수량_금포교수량_1.토공및호안공" xfId="9489"/>
    <cellStyle name="_PSC상부(내맘)_금포교수량_금포교수량_1.토공및호안공 2" xfId="9490"/>
    <cellStyle name="_PSC상부(내맘)_금포교수량_금포교수량_1.토공및호안공 2 2" xfId="9491"/>
    <cellStyle name="_PSC상부(내맘)_금포교수량_금포교수량_1.토공및호안공 2 3" xfId="9492"/>
    <cellStyle name="_PSC상부(내맘)_금포교수량_금포교수량_1.토공및호안공 3" xfId="9493"/>
    <cellStyle name="_PSC상부(내맘)_금포교수량_금포교수량_1.토공및호안공 4" xfId="9494"/>
    <cellStyle name="_PSC상부(내맘)_금포교수량_금포교수량_실정보고서(물푸기,암거)" xfId="9495"/>
    <cellStyle name="_PSC상부(내맘)_금포교수량_금포교수량_실정보고서(물푸기,암거) 2" xfId="9496"/>
    <cellStyle name="_PSC상부(내맘)_금포교수량_금포교수량_실정보고서(물푸기,암거) 2 2" xfId="9497"/>
    <cellStyle name="_PSC상부(내맘)_금포교수량_금포교수량_실정보고서(물푸기,암거) 2 3" xfId="9498"/>
    <cellStyle name="_PSC상부(내맘)_금포교수량_금포교수량_실정보고서(물푸기,암거) 3" xfId="9499"/>
    <cellStyle name="_PSC상부(내맘)_금포교수량_금포교수량_실정보고서(물푸기,암거) 4" xfId="9500"/>
    <cellStyle name="_PSC상부(내맘)_금포교수량_실정보고서(물푸기,암거)" xfId="9501"/>
    <cellStyle name="_PSC상부(내맘)_금포교수량_실정보고서(물푸기,암거) 2" xfId="9502"/>
    <cellStyle name="_PSC상부(내맘)_금포교수량_실정보고서(물푸기,암거) 2 2" xfId="9503"/>
    <cellStyle name="_PSC상부(내맘)_금포교수량_실정보고서(물푸기,암거) 2 3" xfId="9504"/>
    <cellStyle name="_PSC상부(내맘)_금포교수량_실정보고서(물푸기,암거) 3" xfId="9505"/>
    <cellStyle name="_PSC상부(내맘)_금포교수량_실정보고서(물푸기,암거) 4" xfId="9506"/>
    <cellStyle name="_PSC상부(내맘)_금포교수량_파주교량수량산출서" xfId="9507"/>
    <cellStyle name="_PSC상부(내맘)_금포교수량_파주교량수량산출서 2" xfId="9508"/>
    <cellStyle name="_PSC상부(내맘)_금포교수량_파주교량수량산출서 2 2" xfId="9509"/>
    <cellStyle name="_PSC상부(내맘)_금포교수량_파주교량수량산출서 2 3" xfId="9510"/>
    <cellStyle name="_PSC상부(내맘)_금포교수량_파주교량수량산출서 3" xfId="9511"/>
    <cellStyle name="_PSC상부(내맘)_금포교수량_파주교량수량산출서 4" xfId="9512"/>
    <cellStyle name="_PSC상부(내맘)_금포교수량_파주교량수량산출서_1.토공및호안공" xfId="9513"/>
    <cellStyle name="_PSC상부(내맘)_금포교수량_파주교량수량산출서_1.토공및호안공 2" xfId="9514"/>
    <cellStyle name="_PSC상부(내맘)_금포교수량_파주교량수량산출서_1.토공및호안공 2 2" xfId="9515"/>
    <cellStyle name="_PSC상부(내맘)_금포교수량_파주교량수량산출서_1.토공및호안공 2 3" xfId="9516"/>
    <cellStyle name="_PSC상부(내맘)_금포교수량_파주교량수량산출서_1.토공및호안공 3" xfId="9517"/>
    <cellStyle name="_PSC상부(내맘)_금포교수량_파주교량수량산출서_1.토공및호안공 4" xfId="9518"/>
    <cellStyle name="_PSC상부(내맘)_금포교수량_파주교량수량산출서_실정보고서(물푸기,암거)" xfId="9519"/>
    <cellStyle name="_PSC상부(내맘)_금포교수량_파주교량수량산출서_실정보고서(물푸기,암거) 2" xfId="9520"/>
    <cellStyle name="_PSC상부(내맘)_금포교수량_파주교량수량산출서_실정보고서(물푸기,암거) 2 2" xfId="9521"/>
    <cellStyle name="_PSC상부(내맘)_금포교수량_파주교량수량산출서_실정보고서(물푸기,암거) 2 3" xfId="9522"/>
    <cellStyle name="_PSC상부(내맘)_금포교수량_파주교량수량산출서_실정보고서(물푸기,암거) 3" xfId="9523"/>
    <cellStyle name="_PSC상부(내맘)_금포교수량_파주교량수량산출서_실정보고서(물푸기,암거) 4" xfId="9524"/>
    <cellStyle name="_PSC상부(내맘)_실정보고서(물푸기,암거)" xfId="9525"/>
    <cellStyle name="_PSC상부(내맘)_실정보고서(물푸기,암거) 2" xfId="9526"/>
    <cellStyle name="_PSC상부(내맘)_실정보고서(물푸기,암거) 2 2" xfId="9527"/>
    <cellStyle name="_PSC상부(내맘)_실정보고서(물푸기,암거) 2 3" xfId="9528"/>
    <cellStyle name="_PSC상부(내맘)_실정보고서(물푸기,암거) 3" xfId="9529"/>
    <cellStyle name="_PSC상부(내맘)_실정보고서(물푸기,암거) 4" xfId="9530"/>
    <cellStyle name="_RTU프로그램산출근거(환기1003)" xfId="2112"/>
    <cellStyle name="_RTU프로그램산출근거(환기1003) 2" xfId="4195"/>
    <cellStyle name="_RTU프로그램산출근거(환기1003) 2 2" xfId="6654"/>
    <cellStyle name="_SS-ET   일위대가(9-1)" xfId="325"/>
    <cellStyle name="_SS-ET공법_일위대가표(2010)" xfId="9531"/>
    <cellStyle name="_SS-ET일위대가" xfId="326"/>
    <cellStyle name="_STA.2+300-2+860.9 배수계획(최종확정)" xfId="9532"/>
    <cellStyle name="_T05-D03-004D(울산터널-조명제어-안소장님1003)" xfId="2113"/>
    <cellStyle name="_T05-D03-004D(울산터널-조명제어-안소장님1003) 2" xfId="4196"/>
    <cellStyle name="_T05-D03-004D(울산터널-조명제어-안소장님1003) 2 2" xfId="6655"/>
    <cellStyle name="_T05-D03-004D(울산터널-환기-구성설비0930)" xfId="2114"/>
    <cellStyle name="_T05-D03-004D(울산터널-환기-구성설비0930) 2" xfId="4197"/>
    <cellStyle name="_T05-D03-004D(울산터널-환기-구성설비0930) 2 2" xfId="6656"/>
    <cellStyle name="_VMS내역서" xfId="2115"/>
    <cellStyle name="_VMS내역서 2" xfId="4198"/>
    <cellStyle name="_VMS내역서 2 2" xfId="6657"/>
    <cellStyle name="_VMS내역서 3" xfId="6095"/>
    <cellStyle name="_가로등 및 신호등 일위대가표" xfId="2116"/>
    <cellStyle name="_가로등 및 신호등 일위대가표 2" xfId="4199"/>
    <cellStyle name="_가로등 및 신호등 일위대가표 2 2" xfId="6658"/>
    <cellStyle name="_가로등+점검등산출" xfId="2117"/>
    <cellStyle name="_가로등+점검등산출 2" xfId="4200"/>
    <cellStyle name="_가로등+점검등산출 2 2" xfId="6659"/>
    <cellStyle name="_가로등수량산출(REV1)" xfId="2118"/>
    <cellStyle name="_가로등수량산출(REV1) 2" xfId="4201"/>
    <cellStyle name="_가로등수량산출(REV1) 2 2" xfId="6660"/>
    <cellStyle name="_가로등수량산출(REV1) 3" xfId="6096"/>
    <cellStyle name="_가변고정링일위대가(9-5)" xfId="327"/>
    <cellStyle name="_가양-화곡내역(일위대가)" xfId="328"/>
    <cellStyle name="_가양-화곡내역(일위대가) 2" xfId="4202"/>
    <cellStyle name="_가양-화곡내역(일위대가) 2 2" xfId="6661"/>
    <cellStyle name="_가양-화곡내역(일위대가) 2 3" xfId="9533"/>
    <cellStyle name="_가양-화곡내역(일위대가) 3" xfId="2119"/>
    <cellStyle name="_가양-화곡내역(일위대가) 4" xfId="9534"/>
    <cellStyle name="_가양-화곡내역(일위대가)_1.토공및호안공" xfId="9535"/>
    <cellStyle name="_가양-화곡내역(일위대가)_1.토공및호안공 2" xfId="9536"/>
    <cellStyle name="_가양-화곡내역(일위대가)_1.토공및호안공 2 2" xfId="9537"/>
    <cellStyle name="_가양-화곡내역(일위대가)_1.토공및호안공 2 3" xfId="9538"/>
    <cellStyle name="_가양-화곡내역(일위대가)_1.토공및호안공 3" xfId="9539"/>
    <cellStyle name="_가양-화곡내역(일위대가)_1.토공및호안공 4" xfId="9540"/>
    <cellStyle name="_가양-화곡내역(일위대가)_2합류지점수량_0306" xfId="9541"/>
    <cellStyle name="_가양-화곡내역(일위대가)_2합류지점수량_0306 2" xfId="9542"/>
    <cellStyle name="_가양-화곡내역(일위대가)_2합류지점수량_0306 2 2" xfId="9543"/>
    <cellStyle name="_가양-화곡내역(일위대가)_2합류지점수량_0306 2 3" xfId="9544"/>
    <cellStyle name="_가양-화곡내역(일위대가)_2합류지점수량_0306 3" xfId="9545"/>
    <cellStyle name="_가양-화곡내역(일위대가)_2합류지점수량_0306 4" xfId="9546"/>
    <cellStyle name="_가양-화곡내역(일위대가)_2합류지점수량_0306_1.토공및호안공" xfId="9547"/>
    <cellStyle name="_가양-화곡내역(일위대가)_2합류지점수량_0306_1.토공및호안공 2" xfId="9548"/>
    <cellStyle name="_가양-화곡내역(일위대가)_2합류지점수량_0306_1.토공및호안공 2 2" xfId="9549"/>
    <cellStyle name="_가양-화곡내역(일위대가)_2합류지점수량_0306_1.토공및호안공 2 3" xfId="9550"/>
    <cellStyle name="_가양-화곡내역(일위대가)_2합류지점수량_0306_1.토공및호안공 3" xfId="9551"/>
    <cellStyle name="_가양-화곡내역(일위대가)_2합류지점수량_0306_1.토공및호안공 4" xfId="9552"/>
    <cellStyle name="_가양-화곡내역(일위대가)_2합류지점수량_0306_실정보고서(물푸기,암거)" xfId="9553"/>
    <cellStyle name="_가양-화곡내역(일위대가)_2합류지점수량_0306_실정보고서(물푸기,암거) 2" xfId="9554"/>
    <cellStyle name="_가양-화곡내역(일위대가)_2합류지점수량_0306_실정보고서(물푸기,암거) 2 2" xfId="9555"/>
    <cellStyle name="_가양-화곡내역(일위대가)_2합류지점수량_0306_실정보고서(물푸기,암거) 2 3" xfId="9556"/>
    <cellStyle name="_가양-화곡내역(일위대가)_2합류지점수량_0306_실정보고서(물푸기,암거) 3" xfId="9557"/>
    <cellStyle name="_가양-화곡내역(일위대가)_2합류지점수량_0306_실정보고서(물푸기,암거) 4" xfId="9558"/>
    <cellStyle name="_가양-화곡내역(일위대가)_5옹벽공" xfId="329"/>
    <cellStyle name="_가양-화곡내역(일위대가)_5옹벽공 2" xfId="4203"/>
    <cellStyle name="_가양-화곡내역(일위대가)_5옹벽공 2 2" xfId="6662"/>
    <cellStyle name="_가양-화곡내역(일위대가)_5옹벽공 2 3" xfId="9559"/>
    <cellStyle name="_가양-화곡내역(일위대가)_5옹벽공 3" xfId="2120"/>
    <cellStyle name="_가양-화곡내역(일위대가)_5옹벽공 4" xfId="9560"/>
    <cellStyle name="_가양-화곡내역(일위대가)_5옹벽공_1.토공및호안공" xfId="9561"/>
    <cellStyle name="_가양-화곡내역(일위대가)_5옹벽공_1.토공및호안공 2" xfId="9562"/>
    <cellStyle name="_가양-화곡내역(일위대가)_5옹벽공_1.토공및호안공 2 2" xfId="9563"/>
    <cellStyle name="_가양-화곡내역(일위대가)_5옹벽공_1.토공및호안공 2 3" xfId="9564"/>
    <cellStyle name="_가양-화곡내역(일위대가)_5옹벽공_1.토공및호안공 3" xfId="9565"/>
    <cellStyle name="_가양-화곡내역(일위대가)_5옹벽공_1.토공및호안공 4" xfId="9566"/>
    <cellStyle name="_가양-화곡내역(일위대가)_5옹벽공_2합류지점수량_0306" xfId="9567"/>
    <cellStyle name="_가양-화곡내역(일위대가)_5옹벽공_2합류지점수량_0306 2" xfId="9568"/>
    <cellStyle name="_가양-화곡내역(일위대가)_5옹벽공_2합류지점수량_0306 2 2" xfId="9569"/>
    <cellStyle name="_가양-화곡내역(일위대가)_5옹벽공_2합류지점수량_0306 2 3" xfId="9570"/>
    <cellStyle name="_가양-화곡내역(일위대가)_5옹벽공_2합류지점수량_0306 3" xfId="9571"/>
    <cellStyle name="_가양-화곡내역(일위대가)_5옹벽공_2합류지점수량_0306 4" xfId="9572"/>
    <cellStyle name="_가양-화곡내역(일위대가)_5옹벽공_2합류지점수량_0306_1.토공및호안공" xfId="9573"/>
    <cellStyle name="_가양-화곡내역(일위대가)_5옹벽공_2합류지점수량_0306_1.토공및호안공 2" xfId="9574"/>
    <cellStyle name="_가양-화곡내역(일위대가)_5옹벽공_2합류지점수량_0306_1.토공및호안공 2 2" xfId="9575"/>
    <cellStyle name="_가양-화곡내역(일위대가)_5옹벽공_2합류지점수량_0306_1.토공및호안공 2 3" xfId="9576"/>
    <cellStyle name="_가양-화곡내역(일위대가)_5옹벽공_2합류지점수량_0306_1.토공및호안공 3" xfId="9577"/>
    <cellStyle name="_가양-화곡내역(일위대가)_5옹벽공_2합류지점수량_0306_1.토공및호안공 4" xfId="9578"/>
    <cellStyle name="_가양-화곡내역(일위대가)_5옹벽공_2합류지점수량_0306_실정보고서(물푸기,암거)" xfId="9579"/>
    <cellStyle name="_가양-화곡내역(일위대가)_5옹벽공_2합류지점수량_0306_실정보고서(물푸기,암거) 2" xfId="9580"/>
    <cellStyle name="_가양-화곡내역(일위대가)_5옹벽공_2합류지점수량_0306_실정보고서(물푸기,암거) 2 2" xfId="9581"/>
    <cellStyle name="_가양-화곡내역(일위대가)_5옹벽공_2합류지점수량_0306_실정보고서(물푸기,암거) 2 3" xfId="9582"/>
    <cellStyle name="_가양-화곡내역(일위대가)_5옹벽공_2합류지점수량_0306_실정보고서(물푸기,암거) 3" xfId="9583"/>
    <cellStyle name="_가양-화곡내역(일위대가)_5옹벽공_2합류지점수량_0306_실정보고서(물푸기,암거) 4" xfId="9584"/>
    <cellStyle name="_가양-화곡내역(일위대가)_5옹벽공_맨홀구조물공" xfId="330"/>
    <cellStyle name="_가양-화곡내역(일위대가)_5옹벽공_맨홀구조물공_사본 - 총괄설계내역서" xfId="331"/>
    <cellStyle name="_가양-화곡내역(일위대가)_5옹벽공_사본 - 총괄설계내역서" xfId="332"/>
    <cellStyle name="_가양-화곡내역(일위대가)_5옹벽공_삼막천합류" xfId="9585"/>
    <cellStyle name="_가양-화곡내역(일위대가)_5옹벽공_삼막천합류 2" xfId="9586"/>
    <cellStyle name="_가양-화곡내역(일위대가)_5옹벽공_삼막천합류 2 2" xfId="9587"/>
    <cellStyle name="_가양-화곡내역(일위대가)_5옹벽공_삼막천합류 2 3" xfId="9588"/>
    <cellStyle name="_가양-화곡내역(일위대가)_5옹벽공_삼막천합류 3" xfId="9589"/>
    <cellStyle name="_가양-화곡내역(일위대가)_5옹벽공_삼막천합류 4" xfId="9590"/>
    <cellStyle name="_가양-화곡내역(일위대가)_5옹벽공_삼막천합류_1.토공및호안공" xfId="9591"/>
    <cellStyle name="_가양-화곡내역(일위대가)_5옹벽공_삼막천합류_1.토공및호안공 2" xfId="9592"/>
    <cellStyle name="_가양-화곡내역(일위대가)_5옹벽공_삼막천합류_1.토공및호안공 2 2" xfId="9593"/>
    <cellStyle name="_가양-화곡내역(일위대가)_5옹벽공_삼막천합류_1.토공및호안공 2 3" xfId="9594"/>
    <cellStyle name="_가양-화곡내역(일위대가)_5옹벽공_삼막천합류_1.토공및호안공 3" xfId="9595"/>
    <cellStyle name="_가양-화곡내역(일위대가)_5옹벽공_삼막천합류_1.토공및호안공 4" xfId="9596"/>
    <cellStyle name="_가양-화곡내역(일위대가)_5옹벽공_삼막천합류_실정보고서(물푸기,암거)" xfId="9597"/>
    <cellStyle name="_가양-화곡내역(일위대가)_5옹벽공_삼막천합류_실정보고서(물푸기,암거) 2" xfId="9598"/>
    <cellStyle name="_가양-화곡내역(일위대가)_5옹벽공_삼막천합류_실정보고서(물푸기,암거) 2 2" xfId="9599"/>
    <cellStyle name="_가양-화곡내역(일위대가)_5옹벽공_삼막천합류_실정보고서(물푸기,암거) 2 3" xfId="9600"/>
    <cellStyle name="_가양-화곡내역(일위대가)_5옹벽공_삼막천합류_실정보고서(물푸기,암거) 3" xfId="9601"/>
    <cellStyle name="_가양-화곡내역(일위대가)_5옹벽공_삼막천합류_실정보고서(물푸기,암거) 4" xfId="9602"/>
    <cellStyle name="_가양-화곡내역(일위대가)_5옹벽공_삼성천합류" xfId="9603"/>
    <cellStyle name="_가양-화곡내역(일위대가)_5옹벽공_삼성천합류 2" xfId="9604"/>
    <cellStyle name="_가양-화곡내역(일위대가)_5옹벽공_삼성천합류 2 2" xfId="9605"/>
    <cellStyle name="_가양-화곡내역(일위대가)_5옹벽공_삼성천합류 2 3" xfId="9606"/>
    <cellStyle name="_가양-화곡내역(일위대가)_5옹벽공_삼성천합류 3" xfId="9607"/>
    <cellStyle name="_가양-화곡내역(일위대가)_5옹벽공_삼성천합류 4" xfId="9608"/>
    <cellStyle name="_가양-화곡내역(일위대가)_5옹벽공_삼성천합류_1.토공및호안공" xfId="9609"/>
    <cellStyle name="_가양-화곡내역(일위대가)_5옹벽공_삼성천합류_1.토공및호안공 2" xfId="9610"/>
    <cellStyle name="_가양-화곡내역(일위대가)_5옹벽공_삼성천합류_1.토공및호안공 2 2" xfId="9611"/>
    <cellStyle name="_가양-화곡내역(일위대가)_5옹벽공_삼성천합류_1.토공및호안공 2 3" xfId="9612"/>
    <cellStyle name="_가양-화곡내역(일위대가)_5옹벽공_삼성천합류_1.토공및호안공 3" xfId="9613"/>
    <cellStyle name="_가양-화곡내역(일위대가)_5옹벽공_삼성천합류_1.토공및호안공 4" xfId="9614"/>
    <cellStyle name="_가양-화곡내역(일위대가)_5옹벽공_삼성천합류_실정보고서(물푸기,암거)" xfId="9615"/>
    <cellStyle name="_가양-화곡내역(일위대가)_5옹벽공_삼성천합류_실정보고서(물푸기,암거) 2" xfId="9616"/>
    <cellStyle name="_가양-화곡내역(일위대가)_5옹벽공_삼성천합류_실정보고서(물푸기,암거) 2 2" xfId="9617"/>
    <cellStyle name="_가양-화곡내역(일위대가)_5옹벽공_삼성천합류_실정보고서(물푸기,암거) 2 3" xfId="9618"/>
    <cellStyle name="_가양-화곡내역(일위대가)_5옹벽공_삼성천합류_실정보고서(물푸기,암거) 3" xfId="9619"/>
    <cellStyle name="_가양-화곡내역(일위대가)_5옹벽공_삼성천합류_실정보고서(물푸기,암거) 4" xfId="9620"/>
    <cellStyle name="_가양-화곡내역(일위대가)_5옹벽공_수량산출서" xfId="333"/>
    <cellStyle name="_가양-화곡내역(일위대가)_5옹벽공_수량산출서 2" xfId="4204"/>
    <cellStyle name="_가양-화곡내역(일위대가)_5옹벽공_수량산출서 2 2" xfId="6663"/>
    <cellStyle name="_가양-화곡내역(일위대가)_5옹벽공_수량산출서 2 3" xfId="9621"/>
    <cellStyle name="_가양-화곡내역(일위대가)_5옹벽공_수량산출서 3" xfId="2121"/>
    <cellStyle name="_가양-화곡내역(일위대가)_5옹벽공_수량산출서 4" xfId="9622"/>
    <cellStyle name="_가양-화곡내역(일위대가)_5옹벽공_수량산출서(삼막천합류)" xfId="9623"/>
    <cellStyle name="_가양-화곡내역(일위대가)_5옹벽공_수량산출서(삼막천합류) 2" xfId="9624"/>
    <cellStyle name="_가양-화곡내역(일위대가)_5옹벽공_수량산출서(삼막천합류) 2 2" xfId="9625"/>
    <cellStyle name="_가양-화곡내역(일위대가)_5옹벽공_수량산출서(삼막천합류) 2 3" xfId="9626"/>
    <cellStyle name="_가양-화곡내역(일위대가)_5옹벽공_수량산출서(삼막천합류) 3" xfId="9627"/>
    <cellStyle name="_가양-화곡내역(일위대가)_5옹벽공_수량산출서(삼막천합류) 4" xfId="9628"/>
    <cellStyle name="_가양-화곡내역(일위대가)_5옹벽공_수량산출서(삼막천합류)_1.토공및호안공" xfId="9629"/>
    <cellStyle name="_가양-화곡내역(일위대가)_5옹벽공_수량산출서(삼막천합류)_1.토공및호안공 2" xfId="9630"/>
    <cellStyle name="_가양-화곡내역(일위대가)_5옹벽공_수량산출서(삼막천합류)_1.토공및호안공 2 2" xfId="9631"/>
    <cellStyle name="_가양-화곡내역(일위대가)_5옹벽공_수량산출서(삼막천합류)_1.토공및호안공 2 3" xfId="9632"/>
    <cellStyle name="_가양-화곡내역(일위대가)_5옹벽공_수량산출서(삼막천합류)_1.토공및호안공 3" xfId="9633"/>
    <cellStyle name="_가양-화곡내역(일위대가)_5옹벽공_수량산출서(삼막천합류)_1.토공및호안공 4" xfId="9634"/>
    <cellStyle name="_가양-화곡내역(일위대가)_5옹벽공_수량산출서(삼막천합류)_실정보고서(물푸기,암거)" xfId="9635"/>
    <cellStyle name="_가양-화곡내역(일위대가)_5옹벽공_수량산출서(삼막천합류)_실정보고서(물푸기,암거) 2" xfId="9636"/>
    <cellStyle name="_가양-화곡내역(일위대가)_5옹벽공_수량산출서(삼막천합류)_실정보고서(물푸기,암거) 2 2" xfId="9637"/>
    <cellStyle name="_가양-화곡내역(일위대가)_5옹벽공_수량산출서(삼막천합류)_실정보고서(물푸기,암거) 2 3" xfId="9638"/>
    <cellStyle name="_가양-화곡내역(일위대가)_5옹벽공_수량산출서(삼막천합류)_실정보고서(물푸기,암거) 3" xfId="9639"/>
    <cellStyle name="_가양-화곡내역(일위대가)_5옹벽공_수량산출서(삼막천합류)_실정보고서(물푸기,암거) 4" xfId="9640"/>
    <cellStyle name="_가양-화곡내역(일위대가)_5옹벽공_수량산출서(삼성천합류)" xfId="9641"/>
    <cellStyle name="_가양-화곡내역(일위대가)_5옹벽공_수량산출서(삼성천합류) 2" xfId="9642"/>
    <cellStyle name="_가양-화곡내역(일위대가)_5옹벽공_수량산출서(삼성천합류) 2 2" xfId="9643"/>
    <cellStyle name="_가양-화곡내역(일위대가)_5옹벽공_수량산출서(삼성천합류) 2 3" xfId="9644"/>
    <cellStyle name="_가양-화곡내역(일위대가)_5옹벽공_수량산출서(삼성천합류) 3" xfId="9645"/>
    <cellStyle name="_가양-화곡내역(일위대가)_5옹벽공_수량산출서(삼성천합류) 4" xfId="9646"/>
    <cellStyle name="_가양-화곡내역(일위대가)_5옹벽공_수량산출서(삼성천합류)_1.토공및호안공" xfId="9647"/>
    <cellStyle name="_가양-화곡내역(일위대가)_5옹벽공_수량산출서(삼성천합류)_1.토공및호안공 2" xfId="9648"/>
    <cellStyle name="_가양-화곡내역(일위대가)_5옹벽공_수량산출서(삼성천합류)_1.토공및호안공 2 2" xfId="9649"/>
    <cellStyle name="_가양-화곡내역(일위대가)_5옹벽공_수량산출서(삼성천합류)_1.토공및호안공 2 3" xfId="9650"/>
    <cellStyle name="_가양-화곡내역(일위대가)_5옹벽공_수량산출서(삼성천합류)_1.토공및호안공 3" xfId="9651"/>
    <cellStyle name="_가양-화곡내역(일위대가)_5옹벽공_수량산출서(삼성천합류)_1.토공및호안공 4" xfId="9652"/>
    <cellStyle name="_가양-화곡내역(일위대가)_5옹벽공_수량산출서(삼성천합류)_실정보고서(물푸기,암거)" xfId="9653"/>
    <cellStyle name="_가양-화곡내역(일위대가)_5옹벽공_수량산출서(삼성천합류)_실정보고서(물푸기,암거) 2" xfId="9654"/>
    <cellStyle name="_가양-화곡내역(일위대가)_5옹벽공_수량산출서(삼성천합류)_실정보고서(물푸기,암거) 2 2" xfId="9655"/>
    <cellStyle name="_가양-화곡내역(일위대가)_5옹벽공_수량산출서(삼성천합류)_실정보고서(물푸기,암거) 2 3" xfId="9656"/>
    <cellStyle name="_가양-화곡내역(일위대가)_5옹벽공_수량산출서(삼성천합류)_실정보고서(물푸기,암거) 3" xfId="9657"/>
    <cellStyle name="_가양-화곡내역(일위대가)_5옹벽공_수량산출서(삼성천합류)_실정보고서(물푸기,암거) 4" xfId="9658"/>
    <cellStyle name="_가양-화곡내역(일위대가)_5옹벽공_수량산출서(안양5동계단)" xfId="9659"/>
    <cellStyle name="_가양-화곡내역(일위대가)_5옹벽공_수량산출서(안양5동계단) 2" xfId="9660"/>
    <cellStyle name="_가양-화곡내역(일위대가)_5옹벽공_수량산출서(안양5동계단) 2 2" xfId="9661"/>
    <cellStyle name="_가양-화곡내역(일위대가)_5옹벽공_수량산출서(안양5동계단) 2 3" xfId="9662"/>
    <cellStyle name="_가양-화곡내역(일위대가)_5옹벽공_수량산출서(안양5동계단) 3" xfId="9663"/>
    <cellStyle name="_가양-화곡내역(일위대가)_5옹벽공_수량산출서(안양5동계단) 4" xfId="9664"/>
    <cellStyle name="_가양-화곡내역(일위대가)_5옹벽공_수량산출서(안양5동계단)_1.토공및호안공" xfId="9665"/>
    <cellStyle name="_가양-화곡내역(일위대가)_5옹벽공_수량산출서(안양5동계단)_1.토공및호안공 2" xfId="9666"/>
    <cellStyle name="_가양-화곡내역(일위대가)_5옹벽공_수량산출서(안양5동계단)_1.토공및호안공 2 2" xfId="9667"/>
    <cellStyle name="_가양-화곡내역(일위대가)_5옹벽공_수량산출서(안양5동계단)_1.토공및호안공 2 3" xfId="9668"/>
    <cellStyle name="_가양-화곡내역(일위대가)_5옹벽공_수량산출서(안양5동계단)_1.토공및호안공 3" xfId="9669"/>
    <cellStyle name="_가양-화곡내역(일위대가)_5옹벽공_수량산출서(안양5동계단)_1.토공및호안공 4" xfId="9670"/>
    <cellStyle name="_가양-화곡내역(일위대가)_5옹벽공_수량산출서(안양5동계단)_실정보고서(물푸기,암거)" xfId="9671"/>
    <cellStyle name="_가양-화곡내역(일위대가)_5옹벽공_수량산출서(안양5동계단)_실정보고서(물푸기,암거) 2" xfId="9672"/>
    <cellStyle name="_가양-화곡내역(일위대가)_5옹벽공_수량산출서(안양5동계단)_실정보고서(물푸기,암거) 2 2" xfId="9673"/>
    <cellStyle name="_가양-화곡내역(일위대가)_5옹벽공_수량산출서(안양5동계단)_실정보고서(물푸기,암거) 2 3" xfId="9674"/>
    <cellStyle name="_가양-화곡내역(일위대가)_5옹벽공_수량산출서(안양5동계단)_실정보고서(물푸기,암거) 3" xfId="9675"/>
    <cellStyle name="_가양-화곡내역(일위대가)_5옹벽공_수량산출서(안양5동계단)_실정보고서(물푸기,암거) 4" xfId="9676"/>
    <cellStyle name="_가양-화곡내역(일위대가)_5옹벽공_수량산출서_1.토공및호안공" xfId="9677"/>
    <cellStyle name="_가양-화곡내역(일위대가)_5옹벽공_수량산출서_1.토공및호안공 2" xfId="9678"/>
    <cellStyle name="_가양-화곡내역(일위대가)_5옹벽공_수량산출서_1.토공및호안공 2 2" xfId="9679"/>
    <cellStyle name="_가양-화곡내역(일위대가)_5옹벽공_수량산출서_1.토공및호안공 2 3" xfId="9680"/>
    <cellStyle name="_가양-화곡내역(일위대가)_5옹벽공_수량산출서_1.토공및호안공 3" xfId="9681"/>
    <cellStyle name="_가양-화곡내역(일위대가)_5옹벽공_수량산출서_1.토공및호안공 4" xfId="9682"/>
    <cellStyle name="_가양-화곡내역(일위대가)_5옹벽공_수량산출서_사본 - 총괄설계내역서" xfId="334"/>
    <cellStyle name="_가양-화곡내역(일위대가)_5옹벽공_수량산출서_수량산출서" xfId="2122"/>
    <cellStyle name="_가양-화곡내역(일위대가)_5옹벽공_수량산출서_수량산출서 2" xfId="4205"/>
    <cellStyle name="_가양-화곡내역(일위대가)_5옹벽공_수량산출서_수량산출서 2 2" xfId="6664"/>
    <cellStyle name="_가양-화곡내역(일위대가)_5옹벽공_수량산출서_수량산출서_수량산출서" xfId="2123"/>
    <cellStyle name="_가양-화곡내역(일위대가)_5옹벽공_수량산출서_수량산출서_수량산출서 2" xfId="4206"/>
    <cellStyle name="_가양-화곡내역(일위대가)_5옹벽공_수량산출서_수량산출서_수량산출서 2 2" xfId="6665"/>
    <cellStyle name="_가양-화곡내역(일위대가)_5옹벽공_수량산출서_수량산출서2" xfId="2124"/>
    <cellStyle name="_가양-화곡내역(일위대가)_5옹벽공_수량산출서_수량산출서2 2" xfId="4207"/>
    <cellStyle name="_가양-화곡내역(일위대가)_5옹벽공_수량산출서_수량산출서2 2 2" xfId="6666"/>
    <cellStyle name="_가양-화곡내역(일위대가)_5옹벽공_수량산출서_실정보고서(물푸기,암거)" xfId="9683"/>
    <cellStyle name="_가양-화곡내역(일위대가)_5옹벽공_수량산출서_실정보고서(물푸기,암거) 2" xfId="9684"/>
    <cellStyle name="_가양-화곡내역(일위대가)_5옹벽공_수량산출서_실정보고서(물푸기,암거) 2 2" xfId="9685"/>
    <cellStyle name="_가양-화곡내역(일위대가)_5옹벽공_수량산출서_실정보고서(물푸기,암거) 2 3" xfId="9686"/>
    <cellStyle name="_가양-화곡내역(일위대가)_5옹벽공_수량산출서_실정보고서(물푸기,암거) 3" xfId="9687"/>
    <cellStyle name="_가양-화곡내역(일위대가)_5옹벽공_수량산출서_실정보고서(물푸기,암거) 4" xfId="9688"/>
    <cellStyle name="_가양-화곡내역(일위대가)_5옹벽공_실정보고서(물푸기,암거)" xfId="9689"/>
    <cellStyle name="_가양-화곡내역(일위대가)_5옹벽공_실정보고서(물푸기,암거) 2" xfId="9690"/>
    <cellStyle name="_가양-화곡내역(일위대가)_5옹벽공_실정보고서(물푸기,암거) 2 2" xfId="9691"/>
    <cellStyle name="_가양-화곡내역(일위대가)_5옹벽공_실정보고서(물푸기,암거) 2 3" xfId="9692"/>
    <cellStyle name="_가양-화곡내역(일위대가)_5옹벽공_실정보고서(물푸기,암거) 3" xfId="9693"/>
    <cellStyle name="_가양-화곡내역(일위대가)_5옹벽공_실정보고서(물푸기,암거) 4" xfId="9694"/>
    <cellStyle name="_가양-화곡내역(일위대가)_가양-화곡내역(토형100M)" xfId="335"/>
    <cellStyle name="_가양-화곡내역(일위대가)_가양-화곡내역(토형100M) 2" xfId="4208"/>
    <cellStyle name="_가양-화곡내역(일위대가)_가양-화곡내역(토형100M) 2 2" xfId="6667"/>
    <cellStyle name="_가양-화곡내역(일위대가)_가양-화곡내역(토형100M) 2 3" xfId="9695"/>
    <cellStyle name="_가양-화곡내역(일위대가)_가양-화곡내역(토형100M) 3" xfId="2125"/>
    <cellStyle name="_가양-화곡내역(일위대가)_가양-화곡내역(토형100M) 4" xfId="9696"/>
    <cellStyle name="_가양-화곡내역(일위대가)_가양-화곡내역(토형100M)_1.토공및호안공" xfId="9697"/>
    <cellStyle name="_가양-화곡내역(일위대가)_가양-화곡내역(토형100M)_1.토공및호안공 2" xfId="9698"/>
    <cellStyle name="_가양-화곡내역(일위대가)_가양-화곡내역(토형100M)_1.토공및호안공 2 2" xfId="9699"/>
    <cellStyle name="_가양-화곡내역(일위대가)_가양-화곡내역(토형100M)_1.토공및호안공 2 3" xfId="9700"/>
    <cellStyle name="_가양-화곡내역(일위대가)_가양-화곡내역(토형100M)_1.토공및호안공 3" xfId="9701"/>
    <cellStyle name="_가양-화곡내역(일위대가)_가양-화곡내역(토형100M)_1.토공및호안공 4" xfId="9702"/>
    <cellStyle name="_가양-화곡내역(일위대가)_가양-화곡내역(토형100M)_2합류지점수량_0306" xfId="9703"/>
    <cellStyle name="_가양-화곡내역(일위대가)_가양-화곡내역(토형100M)_2합류지점수량_0306 2" xfId="9704"/>
    <cellStyle name="_가양-화곡내역(일위대가)_가양-화곡내역(토형100M)_2합류지점수량_0306 2 2" xfId="9705"/>
    <cellStyle name="_가양-화곡내역(일위대가)_가양-화곡내역(토형100M)_2합류지점수량_0306 2 3" xfId="9706"/>
    <cellStyle name="_가양-화곡내역(일위대가)_가양-화곡내역(토형100M)_2합류지점수량_0306 3" xfId="9707"/>
    <cellStyle name="_가양-화곡내역(일위대가)_가양-화곡내역(토형100M)_2합류지점수량_0306 4" xfId="9708"/>
    <cellStyle name="_가양-화곡내역(일위대가)_가양-화곡내역(토형100M)_2합류지점수량_0306_1.토공및호안공" xfId="9709"/>
    <cellStyle name="_가양-화곡내역(일위대가)_가양-화곡내역(토형100M)_2합류지점수량_0306_1.토공및호안공 2" xfId="9710"/>
    <cellStyle name="_가양-화곡내역(일위대가)_가양-화곡내역(토형100M)_2합류지점수량_0306_1.토공및호안공 2 2" xfId="9711"/>
    <cellStyle name="_가양-화곡내역(일위대가)_가양-화곡내역(토형100M)_2합류지점수량_0306_1.토공및호안공 2 3" xfId="9712"/>
    <cellStyle name="_가양-화곡내역(일위대가)_가양-화곡내역(토형100M)_2합류지점수량_0306_1.토공및호안공 3" xfId="9713"/>
    <cellStyle name="_가양-화곡내역(일위대가)_가양-화곡내역(토형100M)_2합류지점수량_0306_1.토공및호안공 4" xfId="9714"/>
    <cellStyle name="_가양-화곡내역(일위대가)_가양-화곡내역(토형100M)_2합류지점수량_0306_실정보고서(물푸기,암거)" xfId="9715"/>
    <cellStyle name="_가양-화곡내역(일위대가)_가양-화곡내역(토형100M)_2합류지점수량_0306_실정보고서(물푸기,암거) 2" xfId="9716"/>
    <cellStyle name="_가양-화곡내역(일위대가)_가양-화곡내역(토형100M)_2합류지점수량_0306_실정보고서(물푸기,암거) 2 2" xfId="9717"/>
    <cellStyle name="_가양-화곡내역(일위대가)_가양-화곡내역(토형100M)_2합류지점수량_0306_실정보고서(물푸기,암거) 2 3" xfId="9718"/>
    <cellStyle name="_가양-화곡내역(일위대가)_가양-화곡내역(토형100M)_2합류지점수량_0306_실정보고서(물푸기,암거) 3" xfId="9719"/>
    <cellStyle name="_가양-화곡내역(일위대가)_가양-화곡내역(토형100M)_2합류지점수량_0306_실정보고서(물푸기,암거) 4" xfId="9720"/>
    <cellStyle name="_가양-화곡내역(일위대가)_가양-화곡내역(토형100M)_5옹벽공" xfId="336"/>
    <cellStyle name="_가양-화곡내역(일위대가)_가양-화곡내역(토형100M)_5옹벽공 2" xfId="4209"/>
    <cellStyle name="_가양-화곡내역(일위대가)_가양-화곡내역(토형100M)_5옹벽공 2 2" xfId="6668"/>
    <cellStyle name="_가양-화곡내역(일위대가)_가양-화곡내역(토형100M)_5옹벽공 2 3" xfId="9721"/>
    <cellStyle name="_가양-화곡내역(일위대가)_가양-화곡내역(토형100M)_5옹벽공 3" xfId="2126"/>
    <cellStyle name="_가양-화곡내역(일위대가)_가양-화곡내역(토형100M)_5옹벽공 4" xfId="9722"/>
    <cellStyle name="_가양-화곡내역(일위대가)_가양-화곡내역(토형100M)_5옹벽공_1.토공및호안공" xfId="9723"/>
    <cellStyle name="_가양-화곡내역(일위대가)_가양-화곡내역(토형100M)_5옹벽공_1.토공및호안공 2" xfId="9724"/>
    <cellStyle name="_가양-화곡내역(일위대가)_가양-화곡내역(토형100M)_5옹벽공_1.토공및호안공 2 2" xfId="9725"/>
    <cellStyle name="_가양-화곡내역(일위대가)_가양-화곡내역(토형100M)_5옹벽공_1.토공및호안공 2 3" xfId="9726"/>
    <cellStyle name="_가양-화곡내역(일위대가)_가양-화곡내역(토형100M)_5옹벽공_1.토공및호안공 3" xfId="9727"/>
    <cellStyle name="_가양-화곡내역(일위대가)_가양-화곡내역(토형100M)_5옹벽공_1.토공및호안공 4" xfId="9728"/>
    <cellStyle name="_가양-화곡내역(일위대가)_가양-화곡내역(토형100M)_5옹벽공_2합류지점수량_0306" xfId="9729"/>
    <cellStyle name="_가양-화곡내역(일위대가)_가양-화곡내역(토형100M)_5옹벽공_2합류지점수량_0306 2" xfId="9730"/>
    <cellStyle name="_가양-화곡내역(일위대가)_가양-화곡내역(토형100M)_5옹벽공_2합류지점수량_0306 2 2" xfId="9731"/>
    <cellStyle name="_가양-화곡내역(일위대가)_가양-화곡내역(토형100M)_5옹벽공_2합류지점수량_0306 2 3" xfId="9732"/>
    <cellStyle name="_가양-화곡내역(일위대가)_가양-화곡내역(토형100M)_5옹벽공_2합류지점수량_0306 3" xfId="9733"/>
    <cellStyle name="_가양-화곡내역(일위대가)_가양-화곡내역(토형100M)_5옹벽공_2합류지점수량_0306 4" xfId="9734"/>
    <cellStyle name="_가양-화곡내역(일위대가)_가양-화곡내역(토형100M)_5옹벽공_2합류지점수량_0306_1.토공및호안공" xfId="9735"/>
    <cellStyle name="_가양-화곡내역(일위대가)_가양-화곡내역(토형100M)_5옹벽공_2합류지점수량_0306_1.토공및호안공 2" xfId="9736"/>
    <cellStyle name="_가양-화곡내역(일위대가)_가양-화곡내역(토형100M)_5옹벽공_2합류지점수량_0306_1.토공및호안공 2 2" xfId="9737"/>
    <cellStyle name="_가양-화곡내역(일위대가)_가양-화곡내역(토형100M)_5옹벽공_2합류지점수량_0306_1.토공및호안공 2 3" xfId="9738"/>
    <cellStyle name="_가양-화곡내역(일위대가)_가양-화곡내역(토형100M)_5옹벽공_2합류지점수량_0306_1.토공및호안공 3" xfId="9739"/>
    <cellStyle name="_가양-화곡내역(일위대가)_가양-화곡내역(토형100M)_5옹벽공_2합류지점수량_0306_1.토공및호안공 4" xfId="9740"/>
    <cellStyle name="_가양-화곡내역(일위대가)_가양-화곡내역(토형100M)_5옹벽공_2합류지점수량_0306_실정보고서(물푸기,암거)" xfId="9741"/>
    <cellStyle name="_가양-화곡내역(일위대가)_가양-화곡내역(토형100M)_5옹벽공_2합류지점수량_0306_실정보고서(물푸기,암거) 2" xfId="9742"/>
    <cellStyle name="_가양-화곡내역(일위대가)_가양-화곡내역(토형100M)_5옹벽공_2합류지점수량_0306_실정보고서(물푸기,암거) 2 2" xfId="9743"/>
    <cellStyle name="_가양-화곡내역(일위대가)_가양-화곡내역(토형100M)_5옹벽공_2합류지점수량_0306_실정보고서(물푸기,암거) 2 3" xfId="9744"/>
    <cellStyle name="_가양-화곡내역(일위대가)_가양-화곡내역(토형100M)_5옹벽공_2합류지점수량_0306_실정보고서(물푸기,암거) 3" xfId="9745"/>
    <cellStyle name="_가양-화곡내역(일위대가)_가양-화곡내역(토형100M)_5옹벽공_2합류지점수량_0306_실정보고서(물푸기,암거) 4" xfId="9746"/>
    <cellStyle name="_가양-화곡내역(일위대가)_가양-화곡내역(토형100M)_5옹벽공_맨홀구조물공" xfId="337"/>
    <cellStyle name="_가양-화곡내역(일위대가)_가양-화곡내역(토형100M)_5옹벽공_맨홀구조물공_사본 - 총괄설계내역서" xfId="338"/>
    <cellStyle name="_가양-화곡내역(일위대가)_가양-화곡내역(토형100M)_5옹벽공_사본 - 총괄설계내역서" xfId="339"/>
    <cellStyle name="_가양-화곡내역(일위대가)_가양-화곡내역(토형100M)_5옹벽공_삼막천합류" xfId="9747"/>
    <cellStyle name="_가양-화곡내역(일위대가)_가양-화곡내역(토형100M)_5옹벽공_삼막천합류 2" xfId="9748"/>
    <cellStyle name="_가양-화곡내역(일위대가)_가양-화곡내역(토형100M)_5옹벽공_삼막천합류 2 2" xfId="9749"/>
    <cellStyle name="_가양-화곡내역(일위대가)_가양-화곡내역(토형100M)_5옹벽공_삼막천합류 2 3" xfId="9750"/>
    <cellStyle name="_가양-화곡내역(일위대가)_가양-화곡내역(토형100M)_5옹벽공_삼막천합류 3" xfId="9751"/>
    <cellStyle name="_가양-화곡내역(일위대가)_가양-화곡내역(토형100M)_5옹벽공_삼막천합류 4" xfId="9752"/>
    <cellStyle name="_가양-화곡내역(일위대가)_가양-화곡내역(토형100M)_5옹벽공_삼막천합류_1.토공및호안공" xfId="9753"/>
    <cellStyle name="_가양-화곡내역(일위대가)_가양-화곡내역(토형100M)_5옹벽공_삼막천합류_1.토공및호안공 2" xfId="9754"/>
    <cellStyle name="_가양-화곡내역(일위대가)_가양-화곡내역(토형100M)_5옹벽공_삼막천합류_1.토공및호안공 2 2" xfId="9755"/>
    <cellStyle name="_가양-화곡내역(일위대가)_가양-화곡내역(토형100M)_5옹벽공_삼막천합류_1.토공및호안공 2 3" xfId="9756"/>
    <cellStyle name="_가양-화곡내역(일위대가)_가양-화곡내역(토형100M)_5옹벽공_삼막천합류_1.토공및호안공 3" xfId="9757"/>
    <cellStyle name="_가양-화곡내역(일위대가)_가양-화곡내역(토형100M)_5옹벽공_삼막천합류_1.토공및호안공 4" xfId="9758"/>
    <cellStyle name="_가양-화곡내역(일위대가)_가양-화곡내역(토형100M)_5옹벽공_삼막천합류_실정보고서(물푸기,암거)" xfId="9759"/>
    <cellStyle name="_가양-화곡내역(일위대가)_가양-화곡내역(토형100M)_5옹벽공_삼막천합류_실정보고서(물푸기,암거) 2" xfId="9760"/>
    <cellStyle name="_가양-화곡내역(일위대가)_가양-화곡내역(토형100M)_5옹벽공_삼막천합류_실정보고서(물푸기,암거) 2 2" xfId="9761"/>
    <cellStyle name="_가양-화곡내역(일위대가)_가양-화곡내역(토형100M)_5옹벽공_삼막천합류_실정보고서(물푸기,암거) 2 3" xfId="9762"/>
    <cellStyle name="_가양-화곡내역(일위대가)_가양-화곡내역(토형100M)_5옹벽공_삼막천합류_실정보고서(물푸기,암거) 3" xfId="9763"/>
    <cellStyle name="_가양-화곡내역(일위대가)_가양-화곡내역(토형100M)_5옹벽공_삼막천합류_실정보고서(물푸기,암거) 4" xfId="9764"/>
    <cellStyle name="_가양-화곡내역(일위대가)_가양-화곡내역(토형100M)_5옹벽공_삼성천합류" xfId="9765"/>
    <cellStyle name="_가양-화곡내역(일위대가)_가양-화곡내역(토형100M)_5옹벽공_삼성천합류 2" xfId="9766"/>
    <cellStyle name="_가양-화곡내역(일위대가)_가양-화곡내역(토형100M)_5옹벽공_삼성천합류 2 2" xfId="9767"/>
    <cellStyle name="_가양-화곡내역(일위대가)_가양-화곡내역(토형100M)_5옹벽공_삼성천합류 2 3" xfId="9768"/>
    <cellStyle name="_가양-화곡내역(일위대가)_가양-화곡내역(토형100M)_5옹벽공_삼성천합류 3" xfId="9769"/>
    <cellStyle name="_가양-화곡내역(일위대가)_가양-화곡내역(토형100M)_5옹벽공_삼성천합류 4" xfId="9770"/>
    <cellStyle name="_가양-화곡내역(일위대가)_가양-화곡내역(토형100M)_5옹벽공_삼성천합류_1.토공및호안공" xfId="9771"/>
    <cellStyle name="_가양-화곡내역(일위대가)_가양-화곡내역(토형100M)_5옹벽공_삼성천합류_1.토공및호안공 2" xfId="9772"/>
    <cellStyle name="_가양-화곡내역(일위대가)_가양-화곡내역(토형100M)_5옹벽공_삼성천합류_1.토공및호안공 2 2" xfId="9773"/>
    <cellStyle name="_가양-화곡내역(일위대가)_가양-화곡내역(토형100M)_5옹벽공_삼성천합류_1.토공및호안공 2 3" xfId="9774"/>
    <cellStyle name="_가양-화곡내역(일위대가)_가양-화곡내역(토형100M)_5옹벽공_삼성천합류_1.토공및호안공 3" xfId="9775"/>
    <cellStyle name="_가양-화곡내역(일위대가)_가양-화곡내역(토형100M)_5옹벽공_삼성천합류_1.토공및호안공 4" xfId="9776"/>
    <cellStyle name="_가양-화곡내역(일위대가)_가양-화곡내역(토형100M)_5옹벽공_삼성천합류_실정보고서(물푸기,암거)" xfId="9777"/>
    <cellStyle name="_가양-화곡내역(일위대가)_가양-화곡내역(토형100M)_5옹벽공_삼성천합류_실정보고서(물푸기,암거) 2" xfId="9778"/>
    <cellStyle name="_가양-화곡내역(일위대가)_가양-화곡내역(토형100M)_5옹벽공_삼성천합류_실정보고서(물푸기,암거) 2 2" xfId="9779"/>
    <cellStyle name="_가양-화곡내역(일위대가)_가양-화곡내역(토형100M)_5옹벽공_삼성천합류_실정보고서(물푸기,암거) 2 3" xfId="9780"/>
    <cellStyle name="_가양-화곡내역(일위대가)_가양-화곡내역(토형100M)_5옹벽공_삼성천합류_실정보고서(물푸기,암거) 3" xfId="9781"/>
    <cellStyle name="_가양-화곡내역(일위대가)_가양-화곡내역(토형100M)_5옹벽공_삼성천합류_실정보고서(물푸기,암거) 4" xfId="9782"/>
    <cellStyle name="_가양-화곡내역(일위대가)_가양-화곡내역(토형100M)_5옹벽공_수량산출서" xfId="340"/>
    <cellStyle name="_가양-화곡내역(일위대가)_가양-화곡내역(토형100M)_5옹벽공_수량산출서 2" xfId="4210"/>
    <cellStyle name="_가양-화곡내역(일위대가)_가양-화곡내역(토형100M)_5옹벽공_수량산출서 2 2" xfId="6669"/>
    <cellStyle name="_가양-화곡내역(일위대가)_가양-화곡내역(토형100M)_5옹벽공_수량산출서 2 3" xfId="9783"/>
    <cellStyle name="_가양-화곡내역(일위대가)_가양-화곡내역(토형100M)_5옹벽공_수량산출서 3" xfId="2127"/>
    <cellStyle name="_가양-화곡내역(일위대가)_가양-화곡내역(토형100M)_5옹벽공_수량산출서 4" xfId="9784"/>
    <cellStyle name="_가양-화곡내역(일위대가)_가양-화곡내역(토형100M)_5옹벽공_수량산출서(삼막천합류)" xfId="9785"/>
    <cellStyle name="_가양-화곡내역(일위대가)_가양-화곡내역(토형100M)_5옹벽공_수량산출서(삼막천합류) 2" xfId="9786"/>
    <cellStyle name="_가양-화곡내역(일위대가)_가양-화곡내역(토형100M)_5옹벽공_수량산출서(삼막천합류) 2 2" xfId="9787"/>
    <cellStyle name="_가양-화곡내역(일위대가)_가양-화곡내역(토형100M)_5옹벽공_수량산출서(삼막천합류) 2 3" xfId="9788"/>
    <cellStyle name="_가양-화곡내역(일위대가)_가양-화곡내역(토형100M)_5옹벽공_수량산출서(삼막천합류) 3" xfId="9789"/>
    <cellStyle name="_가양-화곡내역(일위대가)_가양-화곡내역(토형100M)_5옹벽공_수량산출서(삼막천합류) 4" xfId="9790"/>
    <cellStyle name="_가양-화곡내역(일위대가)_가양-화곡내역(토형100M)_5옹벽공_수량산출서(삼막천합류)_1.토공및호안공" xfId="9791"/>
    <cellStyle name="_가양-화곡내역(일위대가)_가양-화곡내역(토형100M)_5옹벽공_수량산출서(삼막천합류)_1.토공및호안공 2" xfId="9792"/>
    <cellStyle name="_가양-화곡내역(일위대가)_가양-화곡내역(토형100M)_5옹벽공_수량산출서(삼막천합류)_1.토공및호안공 2 2" xfId="9793"/>
    <cellStyle name="_가양-화곡내역(일위대가)_가양-화곡내역(토형100M)_5옹벽공_수량산출서(삼막천합류)_1.토공및호안공 2 3" xfId="9794"/>
    <cellStyle name="_가양-화곡내역(일위대가)_가양-화곡내역(토형100M)_5옹벽공_수량산출서(삼막천합류)_1.토공및호안공 3" xfId="9795"/>
    <cellStyle name="_가양-화곡내역(일위대가)_가양-화곡내역(토형100M)_5옹벽공_수량산출서(삼막천합류)_1.토공및호안공 4" xfId="9796"/>
    <cellStyle name="_가양-화곡내역(일위대가)_가양-화곡내역(토형100M)_5옹벽공_수량산출서(삼막천합류)_실정보고서(물푸기,암거)" xfId="9797"/>
    <cellStyle name="_가양-화곡내역(일위대가)_가양-화곡내역(토형100M)_5옹벽공_수량산출서(삼막천합류)_실정보고서(물푸기,암거) 2" xfId="9798"/>
    <cellStyle name="_가양-화곡내역(일위대가)_가양-화곡내역(토형100M)_5옹벽공_수량산출서(삼막천합류)_실정보고서(물푸기,암거) 2 2" xfId="9799"/>
    <cellStyle name="_가양-화곡내역(일위대가)_가양-화곡내역(토형100M)_5옹벽공_수량산출서(삼막천합류)_실정보고서(물푸기,암거) 2 3" xfId="9800"/>
    <cellStyle name="_가양-화곡내역(일위대가)_가양-화곡내역(토형100M)_5옹벽공_수량산출서(삼막천합류)_실정보고서(물푸기,암거) 3" xfId="9801"/>
    <cellStyle name="_가양-화곡내역(일위대가)_가양-화곡내역(토형100M)_5옹벽공_수량산출서(삼막천합류)_실정보고서(물푸기,암거) 4" xfId="9802"/>
    <cellStyle name="_가양-화곡내역(일위대가)_가양-화곡내역(토형100M)_5옹벽공_수량산출서(삼성천합류)" xfId="9803"/>
    <cellStyle name="_가양-화곡내역(일위대가)_가양-화곡내역(토형100M)_5옹벽공_수량산출서(삼성천합류) 2" xfId="9804"/>
    <cellStyle name="_가양-화곡내역(일위대가)_가양-화곡내역(토형100M)_5옹벽공_수량산출서(삼성천합류) 2 2" xfId="9805"/>
    <cellStyle name="_가양-화곡내역(일위대가)_가양-화곡내역(토형100M)_5옹벽공_수량산출서(삼성천합류) 2 3" xfId="9806"/>
    <cellStyle name="_가양-화곡내역(일위대가)_가양-화곡내역(토형100M)_5옹벽공_수량산출서(삼성천합류) 3" xfId="9807"/>
    <cellStyle name="_가양-화곡내역(일위대가)_가양-화곡내역(토형100M)_5옹벽공_수량산출서(삼성천합류) 4" xfId="9808"/>
    <cellStyle name="_가양-화곡내역(일위대가)_가양-화곡내역(토형100M)_5옹벽공_수량산출서(삼성천합류)_1.토공및호안공" xfId="9809"/>
    <cellStyle name="_가양-화곡내역(일위대가)_가양-화곡내역(토형100M)_5옹벽공_수량산출서(삼성천합류)_1.토공및호안공 2" xfId="9810"/>
    <cellStyle name="_가양-화곡내역(일위대가)_가양-화곡내역(토형100M)_5옹벽공_수량산출서(삼성천합류)_1.토공및호안공 2 2" xfId="9811"/>
    <cellStyle name="_가양-화곡내역(일위대가)_가양-화곡내역(토형100M)_5옹벽공_수량산출서(삼성천합류)_1.토공및호안공 2 3" xfId="9812"/>
    <cellStyle name="_가양-화곡내역(일위대가)_가양-화곡내역(토형100M)_5옹벽공_수량산출서(삼성천합류)_1.토공및호안공 3" xfId="9813"/>
    <cellStyle name="_가양-화곡내역(일위대가)_가양-화곡내역(토형100M)_5옹벽공_수량산출서(삼성천합류)_1.토공및호안공 4" xfId="9814"/>
    <cellStyle name="_가양-화곡내역(일위대가)_가양-화곡내역(토형100M)_5옹벽공_수량산출서(삼성천합류)_실정보고서(물푸기,암거)" xfId="9815"/>
    <cellStyle name="_가양-화곡내역(일위대가)_가양-화곡내역(토형100M)_5옹벽공_수량산출서(삼성천합류)_실정보고서(물푸기,암거) 2" xfId="9816"/>
    <cellStyle name="_가양-화곡내역(일위대가)_가양-화곡내역(토형100M)_5옹벽공_수량산출서(삼성천합류)_실정보고서(물푸기,암거) 2 2" xfId="9817"/>
    <cellStyle name="_가양-화곡내역(일위대가)_가양-화곡내역(토형100M)_5옹벽공_수량산출서(삼성천합류)_실정보고서(물푸기,암거) 2 3" xfId="9818"/>
    <cellStyle name="_가양-화곡내역(일위대가)_가양-화곡내역(토형100M)_5옹벽공_수량산출서(삼성천합류)_실정보고서(물푸기,암거) 3" xfId="9819"/>
    <cellStyle name="_가양-화곡내역(일위대가)_가양-화곡내역(토형100M)_5옹벽공_수량산출서(삼성천합류)_실정보고서(물푸기,암거) 4" xfId="9820"/>
    <cellStyle name="_가양-화곡내역(일위대가)_가양-화곡내역(토형100M)_5옹벽공_수량산출서(안양5동계단)" xfId="9821"/>
    <cellStyle name="_가양-화곡내역(일위대가)_가양-화곡내역(토형100M)_5옹벽공_수량산출서(안양5동계단) 2" xfId="9822"/>
    <cellStyle name="_가양-화곡내역(일위대가)_가양-화곡내역(토형100M)_5옹벽공_수량산출서(안양5동계단) 2 2" xfId="9823"/>
    <cellStyle name="_가양-화곡내역(일위대가)_가양-화곡내역(토형100M)_5옹벽공_수량산출서(안양5동계단) 2 3" xfId="9824"/>
    <cellStyle name="_가양-화곡내역(일위대가)_가양-화곡내역(토형100M)_5옹벽공_수량산출서(안양5동계단) 3" xfId="9825"/>
    <cellStyle name="_가양-화곡내역(일위대가)_가양-화곡내역(토형100M)_5옹벽공_수량산출서(안양5동계단) 4" xfId="9826"/>
    <cellStyle name="_가양-화곡내역(일위대가)_가양-화곡내역(토형100M)_5옹벽공_수량산출서(안양5동계단)_1.토공및호안공" xfId="9827"/>
    <cellStyle name="_가양-화곡내역(일위대가)_가양-화곡내역(토형100M)_5옹벽공_수량산출서(안양5동계단)_1.토공및호안공 2" xfId="9828"/>
    <cellStyle name="_가양-화곡내역(일위대가)_가양-화곡내역(토형100M)_5옹벽공_수량산출서(안양5동계단)_1.토공및호안공 2 2" xfId="9829"/>
    <cellStyle name="_가양-화곡내역(일위대가)_가양-화곡내역(토형100M)_5옹벽공_수량산출서(안양5동계단)_1.토공및호안공 2 3" xfId="9830"/>
    <cellStyle name="_가양-화곡내역(일위대가)_가양-화곡내역(토형100M)_5옹벽공_수량산출서(안양5동계단)_1.토공및호안공 3" xfId="9831"/>
    <cellStyle name="_가양-화곡내역(일위대가)_가양-화곡내역(토형100M)_5옹벽공_수량산출서(안양5동계단)_1.토공및호안공 4" xfId="9832"/>
    <cellStyle name="_가양-화곡내역(일위대가)_가양-화곡내역(토형100M)_5옹벽공_수량산출서(안양5동계단)_실정보고서(물푸기,암거)" xfId="9833"/>
    <cellStyle name="_가양-화곡내역(일위대가)_가양-화곡내역(토형100M)_5옹벽공_수량산출서(안양5동계단)_실정보고서(물푸기,암거) 2" xfId="9834"/>
    <cellStyle name="_가양-화곡내역(일위대가)_가양-화곡내역(토형100M)_5옹벽공_수량산출서(안양5동계단)_실정보고서(물푸기,암거) 2 2" xfId="9835"/>
    <cellStyle name="_가양-화곡내역(일위대가)_가양-화곡내역(토형100M)_5옹벽공_수량산출서(안양5동계단)_실정보고서(물푸기,암거) 2 3" xfId="9836"/>
    <cellStyle name="_가양-화곡내역(일위대가)_가양-화곡내역(토형100M)_5옹벽공_수량산출서(안양5동계단)_실정보고서(물푸기,암거) 3" xfId="9837"/>
    <cellStyle name="_가양-화곡내역(일위대가)_가양-화곡내역(토형100M)_5옹벽공_수량산출서(안양5동계단)_실정보고서(물푸기,암거) 4" xfId="9838"/>
    <cellStyle name="_가양-화곡내역(일위대가)_가양-화곡내역(토형100M)_5옹벽공_수량산출서_1.토공및호안공" xfId="9839"/>
    <cellStyle name="_가양-화곡내역(일위대가)_가양-화곡내역(토형100M)_5옹벽공_수량산출서_1.토공및호안공 2" xfId="9840"/>
    <cellStyle name="_가양-화곡내역(일위대가)_가양-화곡내역(토형100M)_5옹벽공_수량산출서_1.토공및호안공 2 2" xfId="9841"/>
    <cellStyle name="_가양-화곡내역(일위대가)_가양-화곡내역(토형100M)_5옹벽공_수량산출서_1.토공및호안공 2 3" xfId="9842"/>
    <cellStyle name="_가양-화곡내역(일위대가)_가양-화곡내역(토형100M)_5옹벽공_수량산출서_1.토공및호안공 3" xfId="9843"/>
    <cellStyle name="_가양-화곡내역(일위대가)_가양-화곡내역(토형100M)_5옹벽공_수량산출서_1.토공및호안공 4" xfId="9844"/>
    <cellStyle name="_가양-화곡내역(일위대가)_가양-화곡내역(토형100M)_5옹벽공_수량산출서_사본 - 총괄설계내역서" xfId="341"/>
    <cellStyle name="_가양-화곡내역(일위대가)_가양-화곡내역(토형100M)_5옹벽공_수량산출서_수량산출서" xfId="2128"/>
    <cellStyle name="_가양-화곡내역(일위대가)_가양-화곡내역(토형100M)_5옹벽공_수량산출서_수량산출서 2" xfId="4211"/>
    <cellStyle name="_가양-화곡내역(일위대가)_가양-화곡내역(토형100M)_5옹벽공_수량산출서_수량산출서 2 2" xfId="6670"/>
    <cellStyle name="_가양-화곡내역(일위대가)_가양-화곡내역(토형100M)_5옹벽공_수량산출서_수량산출서_수량산출서" xfId="2129"/>
    <cellStyle name="_가양-화곡내역(일위대가)_가양-화곡내역(토형100M)_5옹벽공_수량산출서_수량산출서_수량산출서 2" xfId="4212"/>
    <cellStyle name="_가양-화곡내역(일위대가)_가양-화곡내역(토형100M)_5옹벽공_수량산출서_수량산출서_수량산출서 2 2" xfId="6671"/>
    <cellStyle name="_가양-화곡내역(일위대가)_가양-화곡내역(토형100M)_5옹벽공_수량산출서_수량산출서2" xfId="2130"/>
    <cellStyle name="_가양-화곡내역(일위대가)_가양-화곡내역(토형100M)_5옹벽공_수량산출서_수량산출서2 2" xfId="4213"/>
    <cellStyle name="_가양-화곡내역(일위대가)_가양-화곡내역(토형100M)_5옹벽공_수량산출서_수량산출서2 2 2" xfId="6672"/>
    <cellStyle name="_가양-화곡내역(일위대가)_가양-화곡내역(토형100M)_5옹벽공_수량산출서_실정보고서(물푸기,암거)" xfId="9845"/>
    <cellStyle name="_가양-화곡내역(일위대가)_가양-화곡내역(토형100M)_5옹벽공_수량산출서_실정보고서(물푸기,암거) 2" xfId="9846"/>
    <cellStyle name="_가양-화곡내역(일위대가)_가양-화곡내역(토형100M)_5옹벽공_수량산출서_실정보고서(물푸기,암거) 2 2" xfId="9847"/>
    <cellStyle name="_가양-화곡내역(일위대가)_가양-화곡내역(토형100M)_5옹벽공_수량산출서_실정보고서(물푸기,암거) 2 3" xfId="9848"/>
    <cellStyle name="_가양-화곡내역(일위대가)_가양-화곡내역(토형100M)_5옹벽공_수량산출서_실정보고서(물푸기,암거) 3" xfId="9849"/>
    <cellStyle name="_가양-화곡내역(일위대가)_가양-화곡내역(토형100M)_5옹벽공_수량산출서_실정보고서(물푸기,암거) 4" xfId="9850"/>
    <cellStyle name="_가양-화곡내역(일위대가)_가양-화곡내역(토형100M)_5옹벽공_실정보고서(물푸기,암거)" xfId="9851"/>
    <cellStyle name="_가양-화곡내역(일위대가)_가양-화곡내역(토형100M)_5옹벽공_실정보고서(물푸기,암거) 2" xfId="9852"/>
    <cellStyle name="_가양-화곡내역(일위대가)_가양-화곡내역(토형100M)_5옹벽공_실정보고서(물푸기,암거) 2 2" xfId="9853"/>
    <cellStyle name="_가양-화곡내역(일위대가)_가양-화곡내역(토형100M)_5옹벽공_실정보고서(물푸기,암거) 2 3" xfId="9854"/>
    <cellStyle name="_가양-화곡내역(일위대가)_가양-화곡내역(토형100M)_5옹벽공_실정보고서(물푸기,암거) 3" xfId="9855"/>
    <cellStyle name="_가양-화곡내역(일위대가)_가양-화곡내역(토형100M)_5옹벽공_실정보고서(물푸기,암거) 4" xfId="9856"/>
    <cellStyle name="_가양-화곡내역(일위대가)_가양-화곡내역(토형100M)_맨홀구조물공" xfId="342"/>
    <cellStyle name="_가양-화곡내역(일위대가)_가양-화곡내역(토형100M)_맨홀구조물공_사본 - 총괄설계내역서" xfId="343"/>
    <cellStyle name="_가양-화곡내역(일위대가)_가양-화곡내역(토형100M)_사본 - 총괄설계내역서" xfId="344"/>
    <cellStyle name="_가양-화곡내역(일위대가)_가양-화곡내역(토형100M)_삼막천합류" xfId="9857"/>
    <cellStyle name="_가양-화곡내역(일위대가)_가양-화곡내역(토형100M)_삼막천합류 2" xfId="9858"/>
    <cellStyle name="_가양-화곡내역(일위대가)_가양-화곡내역(토형100M)_삼막천합류 2 2" xfId="9859"/>
    <cellStyle name="_가양-화곡내역(일위대가)_가양-화곡내역(토형100M)_삼막천합류 2 3" xfId="9860"/>
    <cellStyle name="_가양-화곡내역(일위대가)_가양-화곡내역(토형100M)_삼막천합류 3" xfId="9861"/>
    <cellStyle name="_가양-화곡내역(일위대가)_가양-화곡내역(토형100M)_삼막천합류 4" xfId="9862"/>
    <cellStyle name="_가양-화곡내역(일위대가)_가양-화곡내역(토형100M)_삼막천합류_1.토공및호안공" xfId="9863"/>
    <cellStyle name="_가양-화곡내역(일위대가)_가양-화곡내역(토형100M)_삼막천합류_1.토공및호안공 2" xfId="9864"/>
    <cellStyle name="_가양-화곡내역(일위대가)_가양-화곡내역(토형100M)_삼막천합류_1.토공및호안공 2 2" xfId="9865"/>
    <cellStyle name="_가양-화곡내역(일위대가)_가양-화곡내역(토형100M)_삼막천합류_1.토공및호안공 2 3" xfId="9866"/>
    <cellStyle name="_가양-화곡내역(일위대가)_가양-화곡내역(토형100M)_삼막천합류_1.토공및호안공 3" xfId="9867"/>
    <cellStyle name="_가양-화곡내역(일위대가)_가양-화곡내역(토형100M)_삼막천합류_1.토공및호안공 4" xfId="9868"/>
    <cellStyle name="_가양-화곡내역(일위대가)_가양-화곡내역(토형100M)_삼막천합류_실정보고서(물푸기,암거)" xfId="9869"/>
    <cellStyle name="_가양-화곡내역(일위대가)_가양-화곡내역(토형100M)_삼막천합류_실정보고서(물푸기,암거) 2" xfId="9870"/>
    <cellStyle name="_가양-화곡내역(일위대가)_가양-화곡내역(토형100M)_삼막천합류_실정보고서(물푸기,암거) 2 2" xfId="9871"/>
    <cellStyle name="_가양-화곡내역(일위대가)_가양-화곡내역(토형100M)_삼막천합류_실정보고서(물푸기,암거) 2 3" xfId="9872"/>
    <cellStyle name="_가양-화곡내역(일위대가)_가양-화곡내역(토형100M)_삼막천합류_실정보고서(물푸기,암거) 3" xfId="9873"/>
    <cellStyle name="_가양-화곡내역(일위대가)_가양-화곡내역(토형100M)_삼막천합류_실정보고서(물푸기,암거) 4" xfId="9874"/>
    <cellStyle name="_가양-화곡내역(일위대가)_가양-화곡내역(토형100M)_삼성천합류" xfId="9875"/>
    <cellStyle name="_가양-화곡내역(일위대가)_가양-화곡내역(토형100M)_삼성천합류 2" xfId="9876"/>
    <cellStyle name="_가양-화곡내역(일위대가)_가양-화곡내역(토형100M)_삼성천합류 2 2" xfId="9877"/>
    <cellStyle name="_가양-화곡내역(일위대가)_가양-화곡내역(토형100M)_삼성천합류 2 3" xfId="9878"/>
    <cellStyle name="_가양-화곡내역(일위대가)_가양-화곡내역(토형100M)_삼성천합류 3" xfId="9879"/>
    <cellStyle name="_가양-화곡내역(일위대가)_가양-화곡내역(토형100M)_삼성천합류 4" xfId="9880"/>
    <cellStyle name="_가양-화곡내역(일위대가)_가양-화곡내역(토형100M)_삼성천합류_1.토공및호안공" xfId="9881"/>
    <cellStyle name="_가양-화곡내역(일위대가)_가양-화곡내역(토형100M)_삼성천합류_1.토공및호안공 2" xfId="9882"/>
    <cellStyle name="_가양-화곡내역(일위대가)_가양-화곡내역(토형100M)_삼성천합류_1.토공및호안공 2 2" xfId="9883"/>
    <cellStyle name="_가양-화곡내역(일위대가)_가양-화곡내역(토형100M)_삼성천합류_1.토공및호안공 2 3" xfId="9884"/>
    <cellStyle name="_가양-화곡내역(일위대가)_가양-화곡내역(토형100M)_삼성천합류_1.토공및호안공 3" xfId="9885"/>
    <cellStyle name="_가양-화곡내역(일위대가)_가양-화곡내역(토형100M)_삼성천합류_1.토공및호안공 4" xfId="9886"/>
    <cellStyle name="_가양-화곡내역(일위대가)_가양-화곡내역(토형100M)_삼성천합류_실정보고서(물푸기,암거)" xfId="9887"/>
    <cellStyle name="_가양-화곡내역(일위대가)_가양-화곡내역(토형100M)_삼성천합류_실정보고서(물푸기,암거) 2" xfId="9888"/>
    <cellStyle name="_가양-화곡내역(일위대가)_가양-화곡내역(토형100M)_삼성천합류_실정보고서(물푸기,암거) 2 2" xfId="9889"/>
    <cellStyle name="_가양-화곡내역(일위대가)_가양-화곡내역(토형100M)_삼성천합류_실정보고서(물푸기,암거) 2 3" xfId="9890"/>
    <cellStyle name="_가양-화곡내역(일위대가)_가양-화곡내역(토형100M)_삼성천합류_실정보고서(물푸기,암거) 3" xfId="9891"/>
    <cellStyle name="_가양-화곡내역(일위대가)_가양-화곡내역(토형100M)_삼성천합류_실정보고서(물푸기,암거) 4" xfId="9892"/>
    <cellStyle name="_가양-화곡내역(일위대가)_가양-화곡내역(토형100M)_수량산출" xfId="345"/>
    <cellStyle name="_가양-화곡내역(일위대가)_가양-화곡내역(토형100M)_수량산출 2" xfId="4214"/>
    <cellStyle name="_가양-화곡내역(일위대가)_가양-화곡내역(토형100M)_수량산출 2 2" xfId="6673"/>
    <cellStyle name="_가양-화곡내역(일위대가)_가양-화곡내역(토형100M)_수량산출 2 3" xfId="9893"/>
    <cellStyle name="_가양-화곡내역(일위대가)_가양-화곡내역(토형100M)_수량산출 3" xfId="2131"/>
    <cellStyle name="_가양-화곡내역(일위대가)_가양-화곡내역(토형100M)_수량산출 4" xfId="9894"/>
    <cellStyle name="_가양-화곡내역(일위대가)_가양-화곡내역(토형100M)_수량산출_1.토공및호안공" xfId="9895"/>
    <cellStyle name="_가양-화곡내역(일위대가)_가양-화곡내역(토형100M)_수량산출_1.토공및호안공 2" xfId="9896"/>
    <cellStyle name="_가양-화곡내역(일위대가)_가양-화곡내역(토형100M)_수량산출_1.토공및호안공 2 2" xfId="9897"/>
    <cellStyle name="_가양-화곡내역(일위대가)_가양-화곡내역(토형100M)_수량산출_1.토공및호안공 2 3" xfId="9898"/>
    <cellStyle name="_가양-화곡내역(일위대가)_가양-화곡내역(토형100M)_수량산출_1.토공및호안공 3" xfId="9899"/>
    <cellStyle name="_가양-화곡내역(일위대가)_가양-화곡내역(토형100M)_수량산출_1.토공및호안공 4" xfId="9900"/>
    <cellStyle name="_가양-화곡내역(일위대가)_가양-화곡내역(토형100M)_수량산출_2합류지점수량_0306" xfId="9901"/>
    <cellStyle name="_가양-화곡내역(일위대가)_가양-화곡내역(토형100M)_수량산출_2합류지점수량_0306 2" xfId="9902"/>
    <cellStyle name="_가양-화곡내역(일위대가)_가양-화곡내역(토형100M)_수량산출_2합류지점수량_0306 2 2" xfId="9903"/>
    <cellStyle name="_가양-화곡내역(일위대가)_가양-화곡내역(토형100M)_수량산출_2합류지점수량_0306 2 3" xfId="9904"/>
    <cellStyle name="_가양-화곡내역(일위대가)_가양-화곡내역(토형100M)_수량산출_2합류지점수량_0306 3" xfId="9905"/>
    <cellStyle name="_가양-화곡내역(일위대가)_가양-화곡내역(토형100M)_수량산출_2합류지점수량_0306 4" xfId="9906"/>
    <cellStyle name="_가양-화곡내역(일위대가)_가양-화곡내역(토형100M)_수량산출_2합류지점수량_0306_1.토공및호안공" xfId="9907"/>
    <cellStyle name="_가양-화곡내역(일위대가)_가양-화곡내역(토형100M)_수량산출_2합류지점수량_0306_1.토공및호안공 2" xfId="9908"/>
    <cellStyle name="_가양-화곡내역(일위대가)_가양-화곡내역(토형100M)_수량산출_2합류지점수량_0306_1.토공및호안공 2 2" xfId="9909"/>
    <cellStyle name="_가양-화곡내역(일위대가)_가양-화곡내역(토형100M)_수량산출_2합류지점수량_0306_1.토공및호안공 2 3" xfId="9910"/>
    <cellStyle name="_가양-화곡내역(일위대가)_가양-화곡내역(토형100M)_수량산출_2합류지점수량_0306_1.토공및호안공 3" xfId="9911"/>
    <cellStyle name="_가양-화곡내역(일위대가)_가양-화곡내역(토형100M)_수량산출_2합류지점수량_0306_1.토공및호안공 4" xfId="9912"/>
    <cellStyle name="_가양-화곡내역(일위대가)_가양-화곡내역(토형100M)_수량산출_2합류지점수량_0306_실정보고서(물푸기,암거)" xfId="9913"/>
    <cellStyle name="_가양-화곡내역(일위대가)_가양-화곡내역(토형100M)_수량산출_2합류지점수량_0306_실정보고서(물푸기,암거) 2" xfId="9914"/>
    <cellStyle name="_가양-화곡내역(일위대가)_가양-화곡내역(토형100M)_수량산출_2합류지점수량_0306_실정보고서(물푸기,암거) 2 2" xfId="9915"/>
    <cellStyle name="_가양-화곡내역(일위대가)_가양-화곡내역(토형100M)_수량산출_2합류지점수량_0306_실정보고서(물푸기,암거) 2 3" xfId="9916"/>
    <cellStyle name="_가양-화곡내역(일위대가)_가양-화곡내역(토형100M)_수량산출_2합류지점수량_0306_실정보고서(물푸기,암거) 3" xfId="9917"/>
    <cellStyle name="_가양-화곡내역(일위대가)_가양-화곡내역(토형100M)_수량산출_2합류지점수량_0306_실정보고서(물푸기,암거) 4" xfId="9918"/>
    <cellStyle name="_가양-화곡내역(일위대가)_가양-화곡내역(토형100M)_수량산출_5옹벽공" xfId="346"/>
    <cellStyle name="_가양-화곡내역(일위대가)_가양-화곡내역(토형100M)_수량산출_5옹벽공 2" xfId="4215"/>
    <cellStyle name="_가양-화곡내역(일위대가)_가양-화곡내역(토형100M)_수량산출_5옹벽공 2 2" xfId="6674"/>
    <cellStyle name="_가양-화곡내역(일위대가)_가양-화곡내역(토형100M)_수량산출_5옹벽공 2 3" xfId="9919"/>
    <cellStyle name="_가양-화곡내역(일위대가)_가양-화곡내역(토형100M)_수량산출_5옹벽공 3" xfId="2132"/>
    <cellStyle name="_가양-화곡내역(일위대가)_가양-화곡내역(토형100M)_수량산출_5옹벽공 4" xfId="9920"/>
    <cellStyle name="_가양-화곡내역(일위대가)_가양-화곡내역(토형100M)_수량산출_5옹벽공_1.토공및호안공" xfId="9921"/>
    <cellStyle name="_가양-화곡내역(일위대가)_가양-화곡내역(토형100M)_수량산출_5옹벽공_1.토공및호안공 2" xfId="9922"/>
    <cellStyle name="_가양-화곡내역(일위대가)_가양-화곡내역(토형100M)_수량산출_5옹벽공_1.토공및호안공 2 2" xfId="9923"/>
    <cellStyle name="_가양-화곡내역(일위대가)_가양-화곡내역(토형100M)_수량산출_5옹벽공_1.토공및호안공 2 3" xfId="9924"/>
    <cellStyle name="_가양-화곡내역(일위대가)_가양-화곡내역(토형100M)_수량산출_5옹벽공_1.토공및호안공 3" xfId="9925"/>
    <cellStyle name="_가양-화곡내역(일위대가)_가양-화곡내역(토형100M)_수량산출_5옹벽공_1.토공및호안공 4" xfId="9926"/>
    <cellStyle name="_가양-화곡내역(일위대가)_가양-화곡내역(토형100M)_수량산출_5옹벽공_2합류지점수량_0306" xfId="9927"/>
    <cellStyle name="_가양-화곡내역(일위대가)_가양-화곡내역(토형100M)_수량산출_5옹벽공_2합류지점수량_0306 2" xfId="9928"/>
    <cellStyle name="_가양-화곡내역(일위대가)_가양-화곡내역(토형100M)_수량산출_5옹벽공_2합류지점수량_0306 2 2" xfId="9929"/>
    <cellStyle name="_가양-화곡내역(일위대가)_가양-화곡내역(토형100M)_수량산출_5옹벽공_2합류지점수량_0306 2 3" xfId="9930"/>
    <cellStyle name="_가양-화곡내역(일위대가)_가양-화곡내역(토형100M)_수량산출_5옹벽공_2합류지점수량_0306 3" xfId="9931"/>
    <cellStyle name="_가양-화곡내역(일위대가)_가양-화곡내역(토형100M)_수량산출_5옹벽공_2합류지점수량_0306 4" xfId="9932"/>
    <cellStyle name="_가양-화곡내역(일위대가)_가양-화곡내역(토형100M)_수량산출_5옹벽공_2합류지점수량_0306_1.토공및호안공" xfId="9933"/>
    <cellStyle name="_가양-화곡내역(일위대가)_가양-화곡내역(토형100M)_수량산출_5옹벽공_2합류지점수량_0306_1.토공및호안공 2" xfId="9934"/>
    <cellStyle name="_가양-화곡내역(일위대가)_가양-화곡내역(토형100M)_수량산출_5옹벽공_2합류지점수량_0306_1.토공및호안공 2 2" xfId="9935"/>
    <cellStyle name="_가양-화곡내역(일위대가)_가양-화곡내역(토형100M)_수량산출_5옹벽공_2합류지점수량_0306_1.토공및호안공 2 3" xfId="9936"/>
    <cellStyle name="_가양-화곡내역(일위대가)_가양-화곡내역(토형100M)_수량산출_5옹벽공_2합류지점수량_0306_1.토공및호안공 3" xfId="9937"/>
    <cellStyle name="_가양-화곡내역(일위대가)_가양-화곡내역(토형100M)_수량산출_5옹벽공_2합류지점수량_0306_1.토공및호안공 4" xfId="9938"/>
    <cellStyle name="_가양-화곡내역(일위대가)_가양-화곡내역(토형100M)_수량산출_5옹벽공_2합류지점수량_0306_실정보고서(물푸기,암거)" xfId="9939"/>
    <cellStyle name="_가양-화곡내역(일위대가)_가양-화곡내역(토형100M)_수량산출_5옹벽공_2합류지점수량_0306_실정보고서(물푸기,암거) 2" xfId="9940"/>
    <cellStyle name="_가양-화곡내역(일위대가)_가양-화곡내역(토형100M)_수량산출_5옹벽공_2합류지점수량_0306_실정보고서(물푸기,암거) 2 2" xfId="9941"/>
    <cellStyle name="_가양-화곡내역(일위대가)_가양-화곡내역(토형100M)_수량산출_5옹벽공_2합류지점수량_0306_실정보고서(물푸기,암거) 2 3" xfId="9942"/>
    <cellStyle name="_가양-화곡내역(일위대가)_가양-화곡내역(토형100M)_수량산출_5옹벽공_2합류지점수량_0306_실정보고서(물푸기,암거) 3" xfId="9943"/>
    <cellStyle name="_가양-화곡내역(일위대가)_가양-화곡내역(토형100M)_수량산출_5옹벽공_2합류지점수량_0306_실정보고서(물푸기,암거) 4" xfId="9944"/>
    <cellStyle name="_가양-화곡내역(일위대가)_가양-화곡내역(토형100M)_수량산출_5옹벽공_맨홀구조물공" xfId="347"/>
    <cellStyle name="_가양-화곡내역(일위대가)_가양-화곡내역(토형100M)_수량산출_5옹벽공_맨홀구조물공_사본 - 총괄설계내역서" xfId="348"/>
    <cellStyle name="_가양-화곡내역(일위대가)_가양-화곡내역(토형100M)_수량산출_5옹벽공_사본 - 총괄설계내역서" xfId="349"/>
    <cellStyle name="_가양-화곡내역(일위대가)_가양-화곡내역(토형100M)_수량산출_5옹벽공_삼막천합류" xfId="9945"/>
    <cellStyle name="_가양-화곡내역(일위대가)_가양-화곡내역(토형100M)_수량산출_5옹벽공_삼막천합류 2" xfId="9946"/>
    <cellStyle name="_가양-화곡내역(일위대가)_가양-화곡내역(토형100M)_수량산출_5옹벽공_삼막천합류 2 2" xfId="9947"/>
    <cellStyle name="_가양-화곡내역(일위대가)_가양-화곡내역(토형100M)_수량산출_5옹벽공_삼막천합류 2 3" xfId="9948"/>
    <cellStyle name="_가양-화곡내역(일위대가)_가양-화곡내역(토형100M)_수량산출_5옹벽공_삼막천합류 3" xfId="9949"/>
    <cellStyle name="_가양-화곡내역(일위대가)_가양-화곡내역(토형100M)_수량산출_5옹벽공_삼막천합류 4" xfId="9950"/>
    <cellStyle name="_가양-화곡내역(일위대가)_가양-화곡내역(토형100M)_수량산출_5옹벽공_삼막천합류_1.토공및호안공" xfId="9951"/>
    <cellStyle name="_가양-화곡내역(일위대가)_가양-화곡내역(토형100M)_수량산출_5옹벽공_삼막천합류_1.토공및호안공 2" xfId="9952"/>
    <cellStyle name="_가양-화곡내역(일위대가)_가양-화곡내역(토형100M)_수량산출_5옹벽공_삼막천합류_1.토공및호안공 2 2" xfId="9953"/>
    <cellStyle name="_가양-화곡내역(일위대가)_가양-화곡내역(토형100M)_수량산출_5옹벽공_삼막천합류_1.토공및호안공 2 3" xfId="9954"/>
    <cellStyle name="_가양-화곡내역(일위대가)_가양-화곡내역(토형100M)_수량산출_5옹벽공_삼막천합류_1.토공및호안공 3" xfId="9955"/>
    <cellStyle name="_가양-화곡내역(일위대가)_가양-화곡내역(토형100M)_수량산출_5옹벽공_삼막천합류_1.토공및호안공 4" xfId="9956"/>
    <cellStyle name="_가양-화곡내역(일위대가)_가양-화곡내역(토형100M)_수량산출_5옹벽공_삼막천합류_실정보고서(물푸기,암거)" xfId="9957"/>
    <cellStyle name="_가양-화곡내역(일위대가)_가양-화곡내역(토형100M)_수량산출_5옹벽공_삼막천합류_실정보고서(물푸기,암거) 2" xfId="9958"/>
    <cellStyle name="_가양-화곡내역(일위대가)_가양-화곡내역(토형100M)_수량산출_5옹벽공_삼막천합류_실정보고서(물푸기,암거) 2 2" xfId="9959"/>
    <cellStyle name="_가양-화곡내역(일위대가)_가양-화곡내역(토형100M)_수량산출_5옹벽공_삼막천합류_실정보고서(물푸기,암거) 2 3" xfId="9960"/>
    <cellStyle name="_가양-화곡내역(일위대가)_가양-화곡내역(토형100M)_수량산출_5옹벽공_삼막천합류_실정보고서(물푸기,암거) 3" xfId="9961"/>
    <cellStyle name="_가양-화곡내역(일위대가)_가양-화곡내역(토형100M)_수량산출_5옹벽공_삼막천합류_실정보고서(물푸기,암거) 4" xfId="9962"/>
    <cellStyle name="_가양-화곡내역(일위대가)_가양-화곡내역(토형100M)_수량산출_5옹벽공_삼성천합류" xfId="9963"/>
    <cellStyle name="_가양-화곡내역(일위대가)_가양-화곡내역(토형100M)_수량산출_5옹벽공_삼성천합류 2" xfId="9964"/>
    <cellStyle name="_가양-화곡내역(일위대가)_가양-화곡내역(토형100M)_수량산출_5옹벽공_삼성천합류 2 2" xfId="9965"/>
    <cellStyle name="_가양-화곡내역(일위대가)_가양-화곡내역(토형100M)_수량산출_5옹벽공_삼성천합류 2 3" xfId="9966"/>
    <cellStyle name="_가양-화곡내역(일위대가)_가양-화곡내역(토형100M)_수량산출_5옹벽공_삼성천합류 3" xfId="9967"/>
    <cellStyle name="_가양-화곡내역(일위대가)_가양-화곡내역(토형100M)_수량산출_5옹벽공_삼성천합류 4" xfId="9968"/>
    <cellStyle name="_가양-화곡내역(일위대가)_가양-화곡내역(토형100M)_수량산출_5옹벽공_삼성천합류_1.토공및호안공" xfId="9969"/>
    <cellStyle name="_가양-화곡내역(일위대가)_가양-화곡내역(토형100M)_수량산출_5옹벽공_삼성천합류_1.토공및호안공 2" xfId="9970"/>
    <cellStyle name="_가양-화곡내역(일위대가)_가양-화곡내역(토형100M)_수량산출_5옹벽공_삼성천합류_1.토공및호안공 2 2" xfId="9971"/>
    <cellStyle name="_가양-화곡내역(일위대가)_가양-화곡내역(토형100M)_수량산출_5옹벽공_삼성천합류_1.토공및호안공 2 3" xfId="9972"/>
    <cellStyle name="_가양-화곡내역(일위대가)_가양-화곡내역(토형100M)_수량산출_5옹벽공_삼성천합류_1.토공및호안공 3" xfId="9973"/>
    <cellStyle name="_가양-화곡내역(일위대가)_가양-화곡내역(토형100M)_수량산출_5옹벽공_삼성천합류_1.토공및호안공 4" xfId="9974"/>
    <cellStyle name="_가양-화곡내역(일위대가)_가양-화곡내역(토형100M)_수량산출_5옹벽공_삼성천합류_실정보고서(물푸기,암거)" xfId="9975"/>
    <cellStyle name="_가양-화곡내역(일위대가)_가양-화곡내역(토형100M)_수량산출_5옹벽공_삼성천합류_실정보고서(물푸기,암거) 2" xfId="9976"/>
    <cellStyle name="_가양-화곡내역(일위대가)_가양-화곡내역(토형100M)_수량산출_5옹벽공_삼성천합류_실정보고서(물푸기,암거) 2 2" xfId="9977"/>
    <cellStyle name="_가양-화곡내역(일위대가)_가양-화곡내역(토형100M)_수량산출_5옹벽공_삼성천합류_실정보고서(물푸기,암거) 2 3" xfId="9978"/>
    <cellStyle name="_가양-화곡내역(일위대가)_가양-화곡내역(토형100M)_수량산출_5옹벽공_삼성천합류_실정보고서(물푸기,암거) 3" xfId="9979"/>
    <cellStyle name="_가양-화곡내역(일위대가)_가양-화곡내역(토형100M)_수량산출_5옹벽공_삼성천합류_실정보고서(물푸기,암거) 4" xfId="9980"/>
    <cellStyle name="_가양-화곡내역(일위대가)_가양-화곡내역(토형100M)_수량산출_5옹벽공_수량산출서" xfId="350"/>
    <cellStyle name="_가양-화곡내역(일위대가)_가양-화곡내역(토형100M)_수량산출_5옹벽공_수량산출서 2" xfId="4216"/>
    <cellStyle name="_가양-화곡내역(일위대가)_가양-화곡내역(토형100M)_수량산출_5옹벽공_수량산출서 2 2" xfId="6675"/>
    <cellStyle name="_가양-화곡내역(일위대가)_가양-화곡내역(토형100M)_수량산출_5옹벽공_수량산출서 2 3" xfId="9981"/>
    <cellStyle name="_가양-화곡내역(일위대가)_가양-화곡내역(토형100M)_수량산출_5옹벽공_수량산출서 3" xfId="2133"/>
    <cellStyle name="_가양-화곡내역(일위대가)_가양-화곡내역(토형100M)_수량산출_5옹벽공_수량산출서 4" xfId="9982"/>
    <cellStyle name="_가양-화곡내역(일위대가)_가양-화곡내역(토형100M)_수량산출_5옹벽공_수량산출서(삼막천합류)" xfId="9983"/>
    <cellStyle name="_가양-화곡내역(일위대가)_가양-화곡내역(토형100M)_수량산출_5옹벽공_수량산출서(삼막천합류) 2" xfId="9984"/>
    <cellStyle name="_가양-화곡내역(일위대가)_가양-화곡내역(토형100M)_수량산출_5옹벽공_수량산출서(삼막천합류) 2 2" xfId="9985"/>
    <cellStyle name="_가양-화곡내역(일위대가)_가양-화곡내역(토형100M)_수량산출_5옹벽공_수량산출서(삼막천합류) 2 3" xfId="9986"/>
    <cellStyle name="_가양-화곡내역(일위대가)_가양-화곡내역(토형100M)_수량산출_5옹벽공_수량산출서(삼막천합류) 3" xfId="9987"/>
    <cellStyle name="_가양-화곡내역(일위대가)_가양-화곡내역(토형100M)_수량산출_5옹벽공_수량산출서(삼막천합류) 4" xfId="9988"/>
    <cellStyle name="_가양-화곡내역(일위대가)_가양-화곡내역(토형100M)_수량산출_5옹벽공_수량산출서(삼막천합류)_1.토공및호안공" xfId="9989"/>
    <cellStyle name="_가양-화곡내역(일위대가)_가양-화곡내역(토형100M)_수량산출_5옹벽공_수량산출서(삼막천합류)_1.토공및호안공 2" xfId="9990"/>
    <cellStyle name="_가양-화곡내역(일위대가)_가양-화곡내역(토형100M)_수량산출_5옹벽공_수량산출서(삼막천합류)_1.토공및호안공 2 2" xfId="9991"/>
    <cellStyle name="_가양-화곡내역(일위대가)_가양-화곡내역(토형100M)_수량산출_5옹벽공_수량산출서(삼막천합류)_1.토공및호안공 2 3" xfId="9992"/>
    <cellStyle name="_가양-화곡내역(일위대가)_가양-화곡내역(토형100M)_수량산출_5옹벽공_수량산출서(삼막천합류)_1.토공및호안공 3" xfId="9993"/>
    <cellStyle name="_가양-화곡내역(일위대가)_가양-화곡내역(토형100M)_수량산출_5옹벽공_수량산출서(삼막천합류)_1.토공및호안공 4" xfId="9994"/>
    <cellStyle name="_가양-화곡내역(일위대가)_가양-화곡내역(토형100M)_수량산출_5옹벽공_수량산출서(삼막천합류)_실정보고서(물푸기,암거)" xfId="9995"/>
    <cellStyle name="_가양-화곡내역(일위대가)_가양-화곡내역(토형100M)_수량산출_5옹벽공_수량산출서(삼막천합류)_실정보고서(물푸기,암거) 2" xfId="9996"/>
    <cellStyle name="_가양-화곡내역(일위대가)_가양-화곡내역(토형100M)_수량산출_5옹벽공_수량산출서(삼막천합류)_실정보고서(물푸기,암거) 2 2" xfId="9997"/>
    <cellStyle name="_가양-화곡내역(일위대가)_가양-화곡내역(토형100M)_수량산출_5옹벽공_수량산출서(삼막천합류)_실정보고서(물푸기,암거) 2 3" xfId="9998"/>
    <cellStyle name="_가양-화곡내역(일위대가)_가양-화곡내역(토형100M)_수량산출_5옹벽공_수량산출서(삼막천합류)_실정보고서(물푸기,암거) 3" xfId="9999"/>
    <cellStyle name="_가양-화곡내역(일위대가)_가양-화곡내역(토형100M)_수량산출_5옹벽공_수량산출서(삼막천합류)_실정보고서(물푸기,암거) 4" xfId="10000"/>
    <cellStyle name="_가양-화곡내역(일위대가)_가양-화곡내역(토형100M)_수량산출_5옹벽공_수량산출서(삼성천합류)" xfId="10001"/>
    <cellStyle name="_가양-화곡내역(일위대가)_가양-화곡내역(토형100M)_수량산출_5옹벽공_수량산출서(삼성천합류) 2" xfId="10002"/>
    <cellStyle name="_가양-화곡내역(일위대가)_가양-화곡내역(토형100M)_수량산출_5옹벽공_수량산출서(삼성천합류) 2 2" xfId="10003"/>
    <cellStyle name="_가양-화곡내역(일위대가)_가양-화곡내역(토형100M)_수량산출_5옹벽공_수량산출서(삼성천합류) 2 3" xfId="10004"/>
    <cellStyle name="_가양-화곡내역(일위대가)_가양-화곡내역(토형100M)_수량산출_5옹벽공_수량산출서(삼성천합류) 3" xfId="10005"/>
    <cellStyle name="_가양-화곡내역(일위대가)_가양-화곡내역(토형100M)_수량산출_5옹벽공_수량산출서(삼성천합류) 4" xfId="10006"/>
    <cellStyle name="_가양-화곡내역(일위대가)_가양-화곡내역(토형100M)_수량산출_5옹벽공_수량산출서(삼성천합류)_1.토공및호안공" xfId="10007"/>
    <cellStyle name="_가양-화곡내역(일위대가)_가양-화곡내역(토형100M)_수량산출_5옹벽공_수량산출서(삼성천합류)_1.토공및호안공 2" xfId="10008"/>
    <cellStyle name="_가양-화곡내역(일위대가)_가양-화곡내역(토형100M)_수량산출_5옹벽공_수량산출서(삼성천합류)_1.토공및호안공 2 2" xfId="10009"/>
    <cellStyle name="_가양-화곡내역(일위대가)_가양-화곡내역(토형100M)_수량산출_5옹벽공_수량산출서(삼성천합류)_1.토공및호안공 2 3" xfId="10010"/>
    <cellStyle name="_가양-화곡내역(일위대가)_가양-화곡내역(토형100M)_수량산출_5옹벽공_수량산출서(삼성천합류)_1.토공및호안공 3" xfId="10011"/>
    <cellStyle name="_가양-화곡내역(일위대가)_가양-화곡내역(토형100M)_수량산출_5옹벽공_수량산출서(삼성천합류)_1.토공및호안공 4" xfId="10012"/>
    <cellStyle name="_가양-화곡내역(일위대가)_가양-화곡내역(토형100M)_수량산출_5옹벽공_수량산출서(삼성천합류)_실정보고서(물푸기,암거)" xfId="10013"/>
    <cellStyle name="_가양-화곡내역(일위대가)_가양-화곡내역(토형100M)_수량산출_5옹벽공_수량산출서(삼성천합류)_실정보고서(물푸기,암거) 2" xfId="10014"/>
    <cellStyle name="_가양-화곡내역(일위대가)_가양-화곡내역(토형100M)_수량산출_5옹벽공_수량산출서(삼성천합류)_실정보고서(물푸기,암거) 2 2" xfId="10015"/>
    <cellStyle name="_가양-화곡내역(일위대가)_가양-화곡내역(토형100M)_수량산출_5옹벽공_수량산출서(삼성천합류)_실정보고서(물푸기,암거) 2 3" xfId="10016"/>
    <cellStyle name="_가양-화곡내역(일위대가)_가양-화곡내역(토형100M)_수량산출_5옹벽공_수량산출서(삼성천합류)_실정보고서(물푸기,암거) 3" xfId="10017"/>
    <cellStyle name="_가양-화곡내역(일위대가)_가양-화곡내역(토형100M)_수량산출_5옹벽공_수량산출서(삼성천합류)_실정보고서(물푸기,암거) 4" xfId="10018"/>
    <cellStyle name="_가양-화곡내역(일위대가)_가양-화곡내역(토형100M)_수량산출_5옹벽공_수량산출서(안양5동계단)" xfId="10019"/>
    <cellStyle name="_가양-화곡내역(일위대가)_가양-화곡내역(토형100M)_수량산출_5옹벽공_수량산출서(안양5동계단) 2" xfId="10020"/>
    <cellStyle name="_가양-화곡내역(일위대가)_가양-화곡내역(토형100M)_수량산출_5옹벽공_수량산출서(안양5동계단) 2 2" xfId="10021"/>
    <cellStyle name="_가양-화곡내역(일위대가)_가양-화곡내역(토형100M)_수량산출_5옹벽공_수량산출서(안양5동계단) 2 3" xfId="10022"/>
    <cellStyle name="_가양-화곡내역(일위대가)_가양-화곡내역(토형100M)_수량산출_5옹벽공_수량산출서(안양5동계단) 3" xfId="10023"/>
    <cellStyle name="_가양-화곡내역(일위대가)_가양-화곡내역(토형100M)_수량산출_5옹벽공_수량산출서(안양5동계단) 4" xfId="10024"/>
    <cellStyle name="_가양-화곡내역(일위대가)_가양-화곡내역(토형100M)_수량산출_5옹벽공_수량산출서(안양5동계단)_1.토공및호안공" xfId="10025"/>
    <cellStyle name="_가양-화곡내역(일위대가)_가양-화곡내역(토형100M)_수량산출_5옹벽공_수량산출서(안양5동계단)_1.토공및호안공 2" xfId="10026"/>
    <cellStyle name="_가양-화곡내역(일위대가)_가양-화곡내역(토형100M)_수량산출_5옹벽공_수량산출서(안양5동계단)_1.토공및호안공 2 2" xfId="10027"/>
    <cellStyle name="_가양-화곡내역(일위대가)_가양-화곡내역(토형100M)_수량산출_5옹벽공_수량산출서(안양5동계단)_1.토공및호안공 2 3" xfId="10028"/>
    <cellStyle name="_가양-화곡내역(일위대가)_가양-화곡내역(토형100M)_수량산출_5옹벽공_수량산출서(안양5동계단)_1.토공및호안공 3" xfId="10029"/>
    <cellStyle name="_가양-화곡내역(일위대가)_가양-화곡내역(토형100M)_수량산출_5옹벽공_수량산출서(안양5동계단)_1.토공및호안공 4" xfId="10030"/>
    <cellStyle name="_가양-화곡내역(일위대가)_가양-화곡내역(토형100M)_수량산출_5옹벽공_수량산출서(안양5동계단)_실정보고서(물푸기,암거)" xfId="10031"/>
    <cellStyle name="_가양-화곡내역(일위대가)_가양-화곡내역(토형100M)_수량산출_5옹벽공_수량산출서(안양5동계단)_실정보고서(물푸기,암거) 2" xfId="10032"/>
    <cellStyle name="_가양-화곡내역(일위대가)_가양-화곡내역(토형100M)_수량산출_5옹벽공_수량산출서(안양5동계단)_실정보고서(물푸기,암거) 2 2" xfId="10033"/>
    <cellStyle name="_가양-화곡내역(일위대가)_가양-화곡내역(토형100M)_수량산출_5옹벽공_수량산출서(안양5동계단)_실정보고서(물푸기,암거) 2 3" xfId="10034"/>
    <cellStyle name="_가양-화곡내역(일위대가)_가양-화곡내역(토형100M)_수량산출_5옹벽공_수량산출서(안양5동계단)_실정보고서(물푸기,암거) 3" xfId="10035"/>
    <cellStyle name="_가양-화곡내역(일위대가)_가양-화곡내역(토형100M)_수량산출_5옹벽공_수량산출서(안양5동계단)_실정보고서(물푸기,암거) 4" xfId="10036"/>
    <cellStyle name="_가양-화곡내역(일위대가)_가양-화곡내역(토형100M)_수량산출_5옹벽공_수량산출서_1.토공및호안공" xfId="10037"/>
    <cellStyle name="_가양-화곡내역(일위대가)_가양-화곡내역(토형100M)_수량산출_5옹벽공_수량산출서_1.토공및호안공 2" xfId="10038"/>
    <cellStyle name="_가양-화곡내역(일위대가)_가양-화곡내역(토형100M)_수량산출_5옹벽공_수량산출서_1.토공및호안공 2 2" xfId="10039"/>
    <cellStyle name="_가양-화곡내역(일위대가)_가양-화곡내역(토형100M)_수량산출_5옹벽공_수량산출서_1.토공및호안공 2 3" xfId="10040"/>
    <cellStyle name="_가양-화곡내역(일위대가)_가양-화곡내역(토형100M)_수량산출_5옹벽공_수량산출서_1.토공및호안공 3" xfId="10041"/>
    <cellStyle name="_가양-화곡내역(일위대가)_가양-화곡내역(토형100M)_수량산출_5옹벽공_수량산출서_1.토공및호안공 4" xfId="10042"/>
    <cellStyle name="_가양-화곡내역(일위대가)_가양-화곡내역(토형100M)_수량산출_5옹벽공_수량산출서_사본 - 총괄설계내역서" xfId="351"/>
    <cellStyle name="_가양-화곡내역(일위대가)_가양-화곡내역(토형100M)_수량산출_5옹벽공_수량산출서_수량산출서" xfId="2134"/>
    <cellStyle name="_가양-화곡내역(일위대가)_가양-화곡내역(토형100M)_수량산출_5옹벽공_수량산출서_수량산출서 2" xfId="4217"/>
    <cellStyle name="_가양-화곡내역(일위대가)_가양-화곡내역(토형100M)_수량산출_5옹벽공_수량산출서_수량산출서 2 2" xfId="6676"/>
    <cellStyle name="_가양-화곡내역(일위대가)_가양-화곡내역(토형100M)_수량산출_5옹벽공_수량산출서_수량산출서_수량산출서" xfId="2135"/>
    <cellStyle name="_가양-화곡내역(일위대가)_가양-화곡내역(토형100M)_수량산출_5옹벽공_수량산출서_수량산출서_수량산출서 2" xfId="4218"/>
    <cellStyle name="_가양-화곡내역(일위대가)_가양-화곡내역(토형100M)_수량산출_5옹벽공_수량산출서_수량산출서_수량산출서 2 2" xfId="6677"/>
    <cellStyle name="_가양-화곡내역(일위대가)_가양-화곡내역(토형100M)_수량산출_5옹벽공_수량산출서_수량산출서2" xfId="2136"/>
    <cellStyle name="_가양-화곡내역(일위대가)_가양-화곡내역(토형100M)_수량산출_5옹벽공_수량산출서_수량산출서2 2" xfId="4219"/>
    <cellStyle name="_가양-화곡내역(일위대가)_가양-화곡내역(토형100M)_수량산출_5옹벽공_수량산출서_수량산출서2 2 2" xfId="6678"/>
    <cellStyle name="_가양-화곡내역(일위대가)_가양-화곡내역(토형100M)_수량산출_5옹벽공_수량산출서_실정보고서(물푸기,암거)" xfId="10043"/>
    <cellStyle name="_가양-화곡내역(일위대가)_가양-화곡내역(토형100M)_수량산출_5옹벽공_수량산출서_실정보고서(물푸기,암거) 2" xfId="10044"/>
    <cellStyle name="_가양-화곡내역(일위대가)_가양-화곡내역(토형100M)_수량산출_5옹벽공_수량산출서_실정보고서(물푸기,암거) 2 2" xfId="10045"/>
    <cellStyle name="_가양-화곡내역(일위대가)_가양-화곡내역(토형100M)_수량산출_5옹벽공_수량산출서_실정보고서(물푸기,암거) 2 3" xfId="10046"/>
    <cellStyle name="_가양-화곡내역(일위대가)_가양-화곡내역(토형100M)_수량산출_5옹벽공_수량산출서_실정보고서(물푸기,암거) 3" xfId="10047"/>
    <cellStyle name="_가양-화곡내역(일위대가)_가양-화곡내역(토형100M)_수량산출_5옹벽공_수량산출서_실정보고서(물푸기,암거) 4" xfId="10048"/>
    <cellStyle name="_가양-화곡내역(일위대가)_가양-화곡내역(토형100M)_수량산출_5옹벽공_실정보고서(물푸기,암거)" xfId="10049"/>
    <cellStyle name="_가양-화곡내역(일위대가)_가양-화곡내역(토형100M)_수량산출_5옹벽공_실정보고서(물푸기,암거) 2" xfId="10050"/>
    <cellStyle name="_가양-화곡내역(일위대가)_가양-화곡내역(토형100M)_수량산출_5옹벽공_실정보고서(물푸기,암거) 2 2" xfId="10051"/>
    <cellStyle name="_가양-화곡내역(일위대가)_가양-화곡내역(토형100M)_수량산출_5옹벽공_실정보고서(물푸기,암거) 2 3" xfId="10052"/>
    <cellStyle name="_가양-화곡내역(일위대가)_가양-화곡내역(토형100M)_수량산출_5옹벽공_실정보고서(물푸기,암거) 3" xfId="10053"/>
    <cellStyle name="_가양-화곡내역(일위대가)_가양-화곡내역(토형100M)_수량산출_5옹벽공_실정보고서(물푸기,암거) 4" xfId="10054"/>
    <cellStyle name="_가양-화곡내역(일위대가)_가양-화곡내역(토형100M)_수량산출_맨홀구조물공" xfId="352"/>
    <cellStyle name="_가양-화곡내역(일위대가)_가양-화곡내역(토형100M)_수량산출_맨홀구조물공_사본 - 총괄설계내역서" xfId="353"/>
    <cellStyle name="_가양-화곡내역(일위대가)_가양-화곡내역(토형100M)_수량산출_사본 - 총괄설계내역서" xfId="354"/>
    <cellStyle name="_가양-화곡내역(일위대가)_가양-화곡내역(토형100M)_수량산출_삼막천합류" xfId="10055"/>
    <cellStyle name="_가양-화곡내역(일위대가)_가양-화곡내역(토형100M)_수량산출_삼막천합류 2" xfId="10056"/>
    <cellStyle name="_가양-화곡내역(일위대가)_가양-화곡내역(토형100M)_수량산출_삼막천합류 2 2" xfId="10057"/>
    <cellStyle name="_가양-화곡내역(일위대가)_가양-화곡내역(토형100M)_수량산출_삼막천합류 2 3" xfId="10058"/>
    <cellStyle name="_가양-화곡내역(일위대가)_가양-화곡내역(토형100M)_수량산출_삼막천합류 3" xfId="10059"/>
    <cellStyle name="_가양-화곡내역(일위대가)_가양-화곡내역(토형100M)_수량산출_삼막천합류 4" xfId="10060"/>
    <cellStyle name="_가양-화곡내역(일위대가)_가양-화곡내역(토형100M)_수량산출_삼막천합류_1.토공및호안공" xfId="10061"/>
    <cellStyle name="_가양-화곡내역(일위대가)_가양-화곡내역(토형100M)_수량산출_삼막천합류_1.토공및호안공 2" xfId="10062"/>
    <cellStyle name="_가양-화곡내역(일위대가)_가양-화곡내역(토형100M)_수량산출_삼막천합류_1.토공및호안공 2 2" xfId="10063"/>
    <cellStyle name="_가양-화곡내역(일위대가)_가양-화곡내역(토형100M)_수량산출_삼막천합류_1.토공및호안공 2 3" xfId="10064"/>
    <cellStyle name="_가양-화곡내역(일위대가)_가양-화곡내역(토형100M)_수량산출_삼막천합류_1.토공및호안공 3" xfId="10065"/>
    <cellStyle name="_가양-화곡내역(일위대가)_가양-화곡내역(토형100M)_수량산출_삼막천합류_1.토공및호안공 4" xfId="10066"/>
    <cellStyle name="_가양-화곡내역(일위대가)_가양-화곡내역(토형100M)_수량산출_삼막천합류_실정보고서(물푸기,암거)" xfId="10067"/>
    <cellStyle name="_가양-화곡내역(일위대가)_가양-화곡내역(토형100M)_수량산출_삼막천합류_실정보고서(물푸기,암거) 2" xfId="10068"/>
    <cellStyle name="_가양-화곡내역(일위대가)_가양-화곡내역(토형100M)_수량산출_삼막천합류_실정보고서(물푸기,암거) 2 2" xfId="10069"/>
    <cellStyle name="_가양-화곡내역(일위대가)_가양-화곡내역(토형100M)_수량산출_삼막천합류_실정보고서(물푸기,암거) 2 3" xfId="10070"/>
    <cellStyle name="_가양-화곡내역(일위대가)_가양-화곡내역(토형100M)_수량산출_삼막천합류_실정보고서(물푸기,암거) 3" xfId="10071"/>
    <cellStyle name="_가양-화곡내역(일위대가)_가양-화곡내역(토형100M)_수량산출_삼막천합류_실정보고서(물푸기,암거) 4" xfId="10072"/>
    <cellStyle name="_가양-화곡내역(일위대가)_가양-화곡내역(토형100M)_수량산출_삼성천합류" xfId="10073"/>
    <cellStyle name="_가양-화곡내역(일위대가)_가양-화곡내역(토형100M)_수량산출_삼성천합류 2" xfId="10074"/>
    <cellStyle name="_가양-화곡내역(일위대가)_가양-화곡내역(토형100M)_수량산출_삼성천합류 2 2" xfId="10075"/>
    <cellStyle name="_가양-화곡내역(일위대가)_가양-화곡내역(토형100M)_수량산출_삼성천합류 2 3" xfId="10076"/>
    <cellStyle name="_가양-화곡내역(일위대가)_가양-화곡내역(토형100M)_수량산출_삼성천합류 3" xfId="10077"/>
    <cellStyle name="_가양-화곡내역(일위대가)_가양-화곡내역(토형100M)_수량산출_삼성천합류 4" xfId="10078"/>
    <cellStyle name="_가양-화곡내역(일위대가)_가양-화곡내역(토형100M)_수량산출_삼성천합류_1.토공및호안공" xfId="10079"/>
    <cellStyle name="_가양-화곡내역(일위대가)_가양-화곡내역(토형100M)_수량산출_삼성천합류_1.토공및호안공 2" xfId="10080"/>
    <cellStyle name="_가양-화곡내역(일위대가)_가양-화곡내역(토형100M)_수량산출_삼성천합류_1.토공및호안공 2 2" xfId="10081"/>
    <cellStyle name="_가양-화곡내역(일위대가)_가양-화곡내역(토형100M)_수량산출_삼성천합류_1.토공및호안공 2 3" xfId="10082"/>
    <cellStyle name="_가양-화곡내역(일위대가)_가양-화곡내역(토형100M)_수량산출_삼성천합류_1.토공및호안공 3" xfId="10083"/>
    <cellStyle name="_가양-화곡내역(일위대가)_가양-화곡내역(토형100M)_수량산출_삼성천합류_1.토공및호안공 4" xfId="10084"/>
    <cellStyle name="_가양-화곡내역(일위대가)_가양-화곡내역(토형100M)_수량산출_삼성천합류_실정보고서(물푸기,암거)" xfId="10085"/>
    <cellStyle name="_가양-화곡내역(일위대가)_가양-화곡내역(토형100M)_수량산출_삼성천합류_실정보고서(물푸기,암거) 2" xfId="10086"/>
    <cellStyle name="_가양-화곡내역(일위대가)_가양-화곡내역(토형100M)_수량산출_삼성천합류_실정보고서(물푸기,암거) 2 2" xfId="10087"/>
    <cellStyle name="_가양-화곡내역(일위대가)_가양-화곡내역(토형100M)_수량산출_삼성천합류_실정보고서(물푸기,암거) 2 3" xfId="10088"/>
    <cellStyle name="_가양-화곡내역(일위대가)_가양-화곡내역(토형100M)_수량산출_삼성천합류_실정보고서(물푸기,암거) 3" xfId="10089"/>
    <cellStyle name="_가양-화곡내역(일위대가)_가양-화곡내역(토형100M)_수량산출_삼성천합류_실정보고서(물푸기,암거) 4" xfId="10090"/>
    <cellStyle name="_가양-화곡내역(일위대가)_가양-화곡내역(토형100M)_수량산출_수량산출서" xfId="355"/>
    <cellStyle name="_가양-화곡내역(일위대가)_가양-화곡내역(토형100M)_수량산출_수량산출서 2" xfId="4220"/>
    <cellStyle name="_가양-화곡내역(일위대가)_가양-화곡내역(토형100M)_수량산출_수량산출서 2 2" xfId="6679"/>
    <cellStyle name="_가양-화곡내역(일위대가)_가양-화곡내역(토형100M)_수량산출_수량산출서 2 3" xfId="10091"/>
    <cellStyle name="_가양-화곡내역(일위대가)_가양-화곡내역(토형100M)_수량산출_수량산출서 3" xfId="2137"/>
    <cellStyle name="_가양-화곡내역(일위대가)_가양-화곡내역(토형100M)_수량산출_수량산출서 4" xfId="10092"/>
    <cellStyle name="_가양-화곡내역(일위대가)_가양-화곡내역(토형100M)_수량산출_수량산출서(삼막천합류)" xfId="10093"/>
    <cellStyle name="_가양-화곡내역(일위대가)_가양-화곡내역(토형100M)_수량산출_수량산출서(삼막천합류) 2" xfId="10094"/>
    <cellStyle name="_가양-화곡내역(일위대가)_가양-화곡내역(토형100M)_수량산출_수량산출서(삼막천합류) 2 2" xfId="10095"/>
    <cellStyle name="_가양-화곡내역(일위대가)_가양-화곡내역(토형100M)_수량산출_수량산출서(삼막천합류) 2 3" xfId="10096"/>
    <cellStyle name="_가양-화곡내역(일위대가)_가양-화곡내역(토형100M)_수량산출_수량산출서(삼막천합류) 3" xfId="10097"/>
    <cellStyle name="_가양-화곡내역(일위대가)_가양-화곡내역(토형100M)_수량산출_수량산출서(삼막천합류) 4" xfId="10098"/>
    <cellStyle name="_가양-화곡내역(일위대가)_가양-화곡내역(토형100M)_수량산출_수량산출서(삼막천합류)_1.토공및호안공" xfId="10099"/>
    <cellStyle name="_가양-화곡내역(일위대가)_가양-화곡내역(토형100M)_수량산출_수량산출서(삼막천합류)_1.토공및호안공 2" xfId="10100"/>
    <cellStyle name="_가양-화곡내역(일위대가)_가양-화곡내역(토형100M)_수량산출_수량산출서(삼막천합류)_1.토공및호안공 2 2" xfId="10101"/>
    <cellStyle name="_가양-화곡내역(일위대가)_가양-화곡내역(토형100M)_수량산출_수량산출서(삼막천합류)_1.토공및호안공 2 3" xfId="10102"/>
    <cellStyle name="_가양-화곡내역(일위대가)_가양-화곡내역(토형100M)_수량산출_수량산출서(삼막천합류)_1.토공및호안공 3" xfId="10103"/>
    <cellStyle name="_가양-화곡내역(일위대가)_가양-화곡내역(토형100M)_수량산출_수량산출서(삼막천합류)_1.토공및호안공 4" xfId="10104"/>
    <cellStyle name="_가양-화곡내역(일위대가)_가양-화곡내역(토형100M)_수량산출_수량산출서(삼막천합류)_실정보고서(물푸기,암거)" xfId="10105"/>
    <cellStyle name="_가양-화곡내역(일위대가)_가양-화곡내역(토형100M)_수량산출_수량산출서(삼막천합류)_실정보고서(물푸기,암거) 2" xfId="10106"/>
    <cellStyle name="_가양-화곡내역(일위대가)_가양-화곡내역(토형100M)_수량산출_수량산출서(삼막천합류)_실정보고서(물푸기,암거) 2 2" xfId="10107"/>
    <cellStyle name="_가양-화곡내역(일위대가)_가양-화곡내역(토형100M)_수량산출_수량산출서(삼막천합류)_실정보고서(물푸기,암거) 2 3" xfId="10108"/>
    <cellStyle name="_가양-화곡내역(일위대가)_가양-화곡내역(토형100M)_수량산출_수량산출서(삼막천합류)_실정보고서(물푸기,암거) 3" xfId="10109"/>
    <cellStyle name="_가양-화곡내역(일위대가)_가양-화곡내역(토형100M)_수량산출_수량산출서(삼막천합류)_실정보고서(물푸기,암거) 4" xfId="10110"/>
    <cellStyle name="_가양-화곡내역(일위대가)_가양-화곡내역(토형100M)_수량산출_수량산출서(삼성천합류)" xfId="10111"/>
    <cellStyle name="_가양-화곡내역(일위대가)_가양-화곡내역(토형100M)_수량산출_수량산출서(삼성천합류) 2" xfId="10112"/>
    <cellStyle name="_가양-화곡내역(일위대가)_가양-화곡내역(토형100M)_수량산출_수량산출서(삼성천합류) 2 2" xfId="10113"/>
    <cellStyle name="_가양-화곡내역(일위대가)_가양-화곡내역(토형100M)_수량산출_수량산출서(삼성천합류) 2 3" xfId="10114"/>
    <cellStyle name="_가양-화곡내역(일위대가)_가양-화곡내역(토형100M)_수량산출_수량산출서(삼성천합류) 3" xfId="10115"/>
    <cellStyle name="_가양-화곡내역(일위대가)_가양-화곡내역(토형100M)_수량산출_수량산출서(삼성천합류) 4" xfId="10116"/>
    <cellStyle name="_가양-화곡내역(일위대가)_가양-화곡내역(토형100M)_수량산출_수량산출서(삼성천합류)_1.토공및호안공" xfId="10117"/>
    <cellStyle name="_가양-화곡내역(일위대가)_가양-화곡내역(토형100M)_수량산출_수량산출서(삼성천합류)_1.토공및호안공 2" xfId="10118"/>
    <cellStyle name="_가양-화곡내역(일위대가)_가양-화곡내역(토형100M)_수량산출_수량산출서(삼성천합류)_1.토공및호안공 2 2" xfId="10119"/>
    <cellStyle name="_가양-화곡내역(일위대가)_가양-화곡내역(토형100M)_수량산출_수량산출서(삼성천합류)_1.토공및호안공 2 3" xfId="10120"/>
    <cellStyle name="_가양-화곡내역(일위대가)_가양-화곡내역(토형100M)_수량산출_수량산출서(삼성천합류)_1.토공및호안공 3" xfId="10121"/>
    <cellStyle name="_가양-화곡내역(일위대가)_가양-화곡내역(토형100M)_수량산출_수량산출서(삼성천합류)_1.토공및호안공 4" xfId="10122"/>
    <cellStyle name="_가양-화곡내역(일위대가)_가양-화곡내역(토형100M)_수량산출_수량산출서(삼성천합류)_실정보고서(물푸기,암거)" xfId="10123"/>
    <cellStyle name="_가양-화곡내역(일위대가)_가양-화곡내역(토형100M)_수량산출_수량산출서(삼성천합류)_실정보고서(물푸기,암거) 2" xfId="10124"/>
    <cellStyle name="_가양-화곡내역(일위대가)_가양-화곡내역(토형100M)_수량산출_수량산출서(삼성천합류)_실정보고서(물푸기,암거) 2 2" xfId="10125"/>
    <cellStyle name="_가양-화곡내역(일위대가)_가양-화곡내역(토형100M)_수량산출_수량산출서(삼성천합류)_실정보고서(물푸기,암거) 2 3" xfId="10126"/>
    <cellStyle name="_가양-화곡내역(일위대가)_가양-화곡내역(토형100M)_수량산출_수량산출서(삼성천합류)_실정보고서(물푸기,암거) 3" xfId="10127"/>
    <cellStyle name="_가양-화곡내역(일위대가)_가양-화곡내역(토형100M)_수량산출_수량산출서(삼성천합류)_실정보고서(물푸기,암거) 4" xfId="10128"/>
    <cellStyle name="_가양-화곡내역(일위대가)_가양-화곡내역(토형100M)_수량산출_수량산출서(안양5동계단)" xfId="10129"/>
    <cellStyle name="_가양-화곡내역(일위대가)_가양-화곡내역(토형100M)_수량산출_수량산출서(안양5동계단) 2" xfId="10130"/>
    <cellStyle name="_가양-화곡내역(일위대가)_가양-화곡내역(토형100M)_수량산출_수량산출서(안양5동계단) 2 2" xfId="10131"/>
    <cellStyle name="_가양-화곡내역(일위대가)_가양-화곡내역(토형100M)_수량산출_수량산출서(안양5동계단) 2 3" xfId="10132"/>
    <cellStyle name="_가양-화곡내역(일위대가)_가양-화곡내역(토형100M)_수량산출_수량산출서(안양5동계단) 3" xfId="10133"/>
    <cellStyle name="_가양-화곡내역(일위대가)_가양-화곡내역(토형100M)_수량산출_수량산출서(안양5동계단) 4" xfId="10134"/>
    <cellStyle name="_가양-화곡내역(일위대가)_가양-화곡내역(토형100M)_수량산출_수량산출서(안양5동계단)_1.토공및호안공" xfId="10135"/>
    <cellStyle name="_가양-화곡내역(일위대가)_가양-화곡내역(토형100M)_수량산출_수량산출서(안양5동계단)_1.토공및호안공 2" xfId="10136"/>
    <cellStyle name="_가양-화곡내역(일위대가)_가양-화곡내역(토형100M)_수량산출_수량산출서(안양5동계단)_1.토공및호안공 2 2" xfId="10137"/>
    <cellStyle name="_가양-화곡내역(일위대가)_가양-화곡내역(토형100M)_수량산출_수량산출서(안양5동계단)_1.토공및호안공 2 3" xfId="10138"/>
    <cellStyle name="_가양-화곡내역(일위대가)_가양-화곡내역(토형100M)_수량산출_수량산출서(안양5동계단)_1.토공및호안공 3" xfId="10139"/>
    <cellStyle name="_가양-화곡내역(일위대가)_가양-화곡내역(토형100M)_수량산출_수량산출서(안양5동계단)_1.토공및호안공 4" xfId="10140"/>
    <cellStyle name="_가양-화곡내역(일위대가)_가양-화곡내역(토형100M)_수량산출_수량산출서(안양5동계단)_실정보고서(물푸기,암거)" xfId="10141"/>
    <cellStyle name="_가양-화곡내역(일위대가)_가양-화곡내역(토형100M)_수량산출_수량산출서(안양5동계단)_실정보고서(물푸기,암거) 2" xfId="10142"/>
    <cellStyle name="_가양-화곡내역(일위대가)_가양-화곡내역(토형100M)_수량산출_수량산출서(안양5동계단)_실정보고서(물푸기,암거) 2 2" xfId="10143"/>
    <cellStyle name="_가양-화곡내역(일위대가)_가양-화곡내역(토형100M)_수량산출_수량산출서(안양5동계단)_실정보고서(물푸기,암거) 2 3" xfId="10144"/>
    <cellStyle name="_가양-화곡내역(일위대가)_가양-화곡내역(토형100M)_수량산출_수량산출서(안양5동계단)_실정보고서(물푸기,암거) 3" xfId="10145"/>
    <cellStyle name="_가양-화곡내역(일위대가)_가양-화곡내역(토형100M)_수량산출_수량산출서(안양5동계단)_실정보고서(물푸기,암거) 4" xfId="10146"/>
    <cellStyle name="_가양-화곡내역(일위대가)_가양-화곡내역(토형100M)_수량산출_수량산출서_1.토공및호안공" xfId="10147"/>
    <cellStyle name="_가양-화곡내역(일위대가)_가양-화곡내역(토형100M)_수량산출_수량산출서_1.토공및호안공 2" xfId="10148"/>
    <cellStyle name="_가양-화곡내역(일위대가)_가양-화곡내역(토형100M)_수량산출_수량산출서_1.토공및호안공 2 2" xfId="10149"/>
    <cellStyle name="_가양-화곡내역(일위대가)_가양-화곡내역(토형100M)_수량산출_수량산출서_1.토공및호안공 2 3" xfId="10150"/>
    <cellStyle name="_가양-화곡내역(일위대가)_가양-화곡내역(토형100M)_수량산출_수량산출서_1.토공및호안공 3" xfId="10151"/>
    <cellStyle name="_가양-화곡내역(일위대가)_가양-화곡내역(토형100M)_수량산출_수량산출서_1.토공및호안공 4" xfId="10152"/>
    <cellStyle name="_가양-화곡내역(일위대가)_가양-화곡내역(토형100M)_수량산출_수량산출서_사본 - 총괄설계내역서" xfId="356"/>
    <cellStyle name="_가양-화곡내역(일위대가)_가양-화곡내역(토형100M)_수량산출_수량산출서_수량산출서" xfId="2138"/>
    <cellStyle name="_가양-화곡내역(일위대가)_가양-화곡내역(토형100M)_수량산출_수량산출서_수량산출서 2" xfId="4221"/>
    <cellStyle name="_가양-화곡내역(일위대가)_가양-화곡내역(토형100M)_수량산출_수량산출서_수량산출서 2 2" xfId="6680"/>
    <cellStyle name="_가양-화곡내역(일위대가)_가양-화곡내역(토형100M)_수량산출_수량산출서_수량산출서_수량산출서" xfId="2139"/>
    <cellStyle name="_가양-화곡내역(일위대가)_가양-화곡내역(토형100M)_수량산출_수량산출서_수량산출서_수량산출서 2" xfId="4222"/>
    <cellStyle name="_가양-화곡내역(일위대가)_가양-화곡내역(토형100M)_수량산출_수량산출서_수량산출서_수량산출서 2 2" xfId="6681"/>
    <cellStyle name="_가양-화곡내역(일위대가)_가양-화곡내역(토형100M)_수량산출_수량산출서_수량산출서2" xfId="2140"/>
    <cellStyle name="_가양-화곡내역(일위대가)_가양-화곡내역(토형100M)_수량산출_수량산출서_수량산출서2 2" xfId="4223"/>
    <cellStyle name="_가양-화곡내역(일위대가)_가양-화곡내역(토형100M)_수량산출_수량산출서_수량산출서2 2 2" xfId="6682"/>
    <cellStyle name="_가양-화곡내역(일위대가)_가양-화곡내역(토형100M)_수량산출_수량산출서_실정보고서(물푸기,암거)" xfId="10153"/>
    <cellStyle name="_가양-화곡내역(일위대가)_가양-화곡내역(토형100M)_수량산출_수량산출서_실정보고서(물푸기,암거) 2" xfId="10154"/>
    <cellStyle name="_가양-화곡내역(일위대가)_가양-화곡내역(토형100M)_수량산출_수량산출서_실정보고서(물푸기,암거) 2 2" xfId="10155"/>
    <cellStyle name="_가양-화곡내역(일위대가)_가양-화곡내역(토형100M)_수량산출_수량산출서_실정보고서(물푸기,암거) 2 3" xfId="10156"/>
    <cellStyle name="_가양-화곡내역(일위대가)_가양-화곡내역(토형100M)_수량산출_수량산출서_실정보고서(물푸기,암거) 3" xfId="10157"/>
    <cellStyle name="_가양-화곡내역(일위대가)_가양-화곡내역(토형100M)_수량산출_수량산출서_실정보고서(물푸기,암거) 4" xfId="10158"/>
    <cellStyle name="_가양-화곡내역(일위대가)_가양-화곡내역(토형100M)_수량산출_실정보고서(물푸기,암거)" xfId="10159"/>
    <cellStyle name="_가양-화곡내역(일위대가)_가양-화곡내역(토형100M)_수량산출_실정보고서(물푸기,암거) 2" xfId="10160"/>
    <cellStyle name="_가양-화곡내역(일위대가)_가양-화곡내역(토형100M)_수량산출_실정보고서(물푸기,암거) 2 2" xfId="10161"/>
    <cellStyle name="_가양-화곡내역(일위대가)_가양-화곡내역(토형100M)_수량산출_실정보고서(물푸기,암거) 2 3" xfId="10162"/>
    <cellStyle name="_가양-화곡내역(일위대가)_가양-화곡내역(토형100M)_수량산출_실정보고서(물푸기,암거) 3" xfId="10163"/>
    <cellStyle name="_가양-화곡내역(일위대가)_가양-화곡내역(토형100M)_수량산출_실정보고서(물푸기,암거) 4" xfId="10164"/>
    <cellStyle name="_가양-화곡내역(일위대가)_가양-화곡내역(토형100M)_수량산출_옹벽공" xfId="357"/>
    <cellStyle name="_가양-화곡내역(일위대가)_가양-화곡내역(토형100M)_수량산출_옹벽공 2" xfId="4224"/>
    <cellStyle name="_가양-화곡내역(일위대가)_가양-화곡내역(토형100M)_수량산출_옹벽공 2 2" xfId="6683"/>
    <cellStyle name="_가양-화곡내역(일위대가)_가양-화곡내역(토형100M)_수량산출_옹벽공 2 3" xfId="10165"/>
    <cellStyle name="_가양-화곡내역(일위대가)_가양-화곡내역(토형100M)_수량산출_옹벽공 3" xfId="2141"/>
    <cellStyle name="_가양-화곡내역(일위대가)_가양-화곡내역(토형100M)_수량산출_옹벽공 4" xfId="10166"/>
    <cellStyle name="_가양-화곡내역(일위대가)_가양-화곡내역(토형100M)_수량산출_옹벽공_1.토공및호안공" xfId="10167"/>
    <cellStyle name="_가양-화곡내역(일위대가)_가양-화곡내역(토형100M)_수량산출_옹벽공_1.토공및호안공 2" xfId="10168"/>
    <cellStyle name="_가양-화곡내역(일위대가)_가양-화곡내역(토형100M)_수량산출_옹벽공_1.토공및호안공 2 2" xfId="10169"/>
    <cellStyle name="_가양-화곡내역(일위대가)_가양-화곡내역(토형100M)_수량산출_옹벽공_1.토공및호안공 2 3" xfId="10170"/>
    <cellStyle name="_가양-화곡내역(일위대가)_가양-화곡내역(토형100M)_수량산출_옹벽공_1.토공및호안공 3" xfId="10171"/>
    <cellStyle name="_가양-화곡내역(일위대가)_가양-화곡내역(토형100M)_수량산출_옹벽공_1.토공및호안공 4" xfId="10172"/>
    <cellStyle name="_가양-화곡내역(일위대가)_가양-화곡내역(토형100M)_수량산출_옹벽공_2합류지점수량_0306" xfId="10173"/>
    <cellStyle name="_가양-화곡내역(일위대가)_가양-화곡내역(토형100M)_수량산출_옹벽공_2합류지점수량_0306 2" xfId="10174"/>
    <cellStyle name="_가양-화곡내역(일위대가)_가양-화곡내역(토형100M)_수량산출_옹벽공_2합류지점수량_0306 2 2" xfId="10175"/>
    <cellStyle name="_가양-화곡내역(일위대가)_가양-화곡내역(토형100M)_수량산출_옹벽공_2합류지점수량_0306 2 3" xfId="10176"/>
    <cellStyle name="_가양-화곡내역(일위대가)_가양-화곡내역(토형100M)_수량산출_옹벽공_2합류지점수량_0306 3" xfId="10177"/>
    <cellStyle name="_가양-화곡내역(일위대가)_가양-화곡내역(토형100M)_수량산출_옹벽공_2합류지점수량_0306 4" xfId="10178"/>
    <cellStyle name="_가양-화곡내역(일위대가)_가양-화곡내역(토형100M)_수량산출_옹벽공_2합류지점수량_0306_1.토공및호안공" xfId="10179"/>
    <cellStyle name="_가양-화곡내역(일위대가)_가양-화곡내역(토형100M)_수량산출_옹벽공_2합류지점수량_0306_1.토공및호안공 2" xfId="10180"/>
    <cellStyle name="_가양-화곡내역(일위대가)_가양-화곡내역(토형100M)_수량산출_옹벽공_2합류지점수량_0306_1.토공및호안공 2 2" xfId="10181"/>
    <cellStyle name="_가양-화곡내역(일위대가)_가양-화곡내역(토형100M)_수량산출_옹벽공_2합류지점수량_0306_1.토공및호안공 2 3" xfId="10182"/>
    <cellStyle name="_가양-화곡내역(일위대가)_가양-화곡내역(토형100M)_수량산출_옹벽공_2합류지점수량_0306_1.토공및호안공 3" xfId="10183"/>
    <cellStyle name="_가양-화곡내역(일위대가)_가양-화곡내역(토형100M)_수량산출_옹벽공_2합류지점수량_0306_1.토공및호안공 4" xfId="10184"/>
    <cellStyle name="_가양-화곡내역(일위대가)_가양-화곡내역(토형100M)_수량산출_옹벽공_2합류지점수량_0306_실정보고서(물푸기,암거)" xfId="10185"/>
    <cellStyle name="_가양-화곡내역(일위대가)_가양-화곡내역(토형100M)_수량산출_옹벽공_2합류지점수량_0306_실정보고서(물푸기,암거) 2" xfId="10186"/>
    <cellStyle name="_가양-화곡내역(일위대가)_가양-화곡내역(토형100M)_수량산출_옹벽공_2합류지점수량_0306_실정보고서(물푸기,암거) 2 2" xfId="10187"/>
    <cellStyle name="_가양-화곡내역(일위대가)_가양-화곡내역(토형100M)_수량산출_옹벽공_2합류지점수량_0306_실정보고서(물푸기,암거) 2 3" xfId="10188"/>
    <cellStyle name="_가양-화곡내역(일위대가)_가양-화곡내역(토형100M)_수량산출_옹벽공_2합류지점수량_0306_실정보고서(물푸기,암거) 3" xfId="10189"/>
    <cellStyle name="_가양-화곡내역(일위대가)_가양-화곡내역(토형100M)_수량산출_옹벽공_2합류지점수량_0306_실정보고서(물푸기,암거) 4" xfId="10190"/>
    <cellStyle name="_가양-화곡내역(일위대가)_가양-화곡내역(토형100M)_수량산출_옹벽공_맨홀구조물공" xfId="358"/>
    <cellStyle name="_가양-화곡내역(일위대가)_가양-화곡내역(토형100M)_수량산출_옹벽공_맨홀구조물공_사본 - 총괄설계내역서" xfId="359"/>
    <cellStyle name="_가양-화곡내역(일위대가)_가양-화곡내역(토형100M)_수량산출_옹벽공_사본 - 총괄설계내역서" xfId="360"/>
    <cellStyle name="_가양-화곡내역(일위대가)_가양-화곡내역(토형100M)_수량산출_옹벽공_삼막천합류" xfId="10191"/>
    <cellStyle name="_가양-화곡내역(일위대가)_가양-화곡내역(토형100M)_수량산출_옹벽공_삼막천합류 2" xfId="10192"/>
    <cellStyle name="_가양-화곡내역(일위대가)_가양-화곡내역(토형100M)_수량산출_옹벽공_삼막천합류 2 2" xfId="10193"/>
    <cellStyle name="_가양-화곡내역(일위대가)_가양-화곡내역(토형100M)_수량산출_옹벽공_삼막천합류 2 3" xfId="10194"/>
    <cellStyle name="_가양-화곡내역(일위대가)_가양-화곡내역(토형100M)_수량산출_옹벽공_삼막천합류 3" xfId="10195"/>
    <cellStyle name="_가양-화곡내역(일위대가)_가양-화곡내역(토형100M)_수량산출_옹벽공_삼막천합류 4" xfId="10196"/>
    <cellStyle name="_가양-화곡내역(일위대가)_가양-화곡내역(토형100M)_수량산출_옹벽공_삼막천합류_1.토공및호안공" xfId="10197"/>
    <cellStyle name="_가양-화곡내역(일위대가)_가양-화곡내역(토형100M)_수량산출_옹벽공_삼막천합류_1.토공및호안공 2" xfId="10198"/>
    <cellStyle name="_가양-화곡내역(일위대가)_가양-화곡내역(토형100M)_수량산출_옹벽공_삼막천합류_1.토공및호안공 2 2" xfId="10199"/>
    <cellStyle name="_가양-화곡내역(일위대가)_가양-화곡내역(토형100M)_수량산출_옹벽공_삼막천합류_1.토공및호안공 2 3" xfId="10200"/>
    <cellStyle name="_가양-화곡내역(일위대가)_가양-화곡내역(토형100M)_수량산출_옹벽공_삼막천합류_1.토공및호안공 3" xfId="10201"/>
    <cellStyle name="_가양-화곡내역(일위대가)_가양-화곡내역(토형100M)_수량산출_옹벽공_삼막천합류_1.토공및호안공 4" xfId="10202"/>
    <cellStyle name="_가양-화곡내역(일위대가)_가양-화곡내역(토형100M)_수량산출_옹벽공_삼막천합류_실정보고서(물푸기,암거)" xfId="10203"/>
    <cellStyle name="_가양-화곡내역(일위대가)_가양-화곡내역(토형100M)_수량산출_옹벽공_삼막천합류_실정보고서(물푸기,암거) 2" xfId="10204"/>
    <cellStyle name="_가양-화곡내역(일위대가)_가양-화곡내역(토형100M)_수량산출_옹벽공_삼막천합류_실정보고서(물푸기,암거) 2 2" xfId="10205"/>
    <cellStyle name="_가양-화곡내역(일위대가)_가양-화곡내역(토형100M)_수량산출_옹벽공_삼막천합류_실정보고서(물푸기,암거) 2 3" xfId="10206"/>
    <cellStyle name="_가양-화곡내역(일위대가)_가양-화곡내역(토형100M)_수량산출_옹벽공_삼막천합류_실정보고서(물푸기,암거) 3" xfId="10207"/>
    <cellStyle name="_가양-화곡내역(일위대가)_가양-화곡내역(토형100M)_수량산출_옹벽공_삼막천합류_실정보고서(물푸기,암거) 4" xfId="10208"/>
    <cellStyle name="_가양-화곡내역(일위대가)_가양-화곡내역(토형100M)_수량산출_옹벽공_삼성천합류" xfId="10209"/>
    <cellStyle name="_가양-화곡내역(일위대가)_가양-화곡내역(토형100M)_수량산출_옹벽공_삼성천합류 2" xfId="10210"/>
    <cellStyle name="_가양-화곡내역(일위대가)_가양-화곡내역(토형100M)_수량산출_옹벽공_삼성천합류 2 2" xfId="10211"/>
    <cellStyle name="_가양-화곡내역(일위대가)_가양-화곡내역(토형100M)_수량산출_옹벽공_삼성천합류 2 3" xfId="10212"/>
    <cellStyle name="_가양-화곡내역(일위대가)_가양-화곡내역(토형100M)_수량산출_옹벽공_삼성천합류 3" xfId="10213"/>
    <cellStyle name="_가양-화곡내역(일위대가)_가양-화곡내역(토형100M)_수량산출_옹벽공_삼성천합류 4" xfId="10214"/>
    <cellStyle name="_가양-화곡내역(일위대가)_가양-화곡내역(토형100M)_수량산출_옹벽공_삼성천합류_1.토공및호안공" xfId="10215"/>
    <cellStyle name="_가양-화곡내역(일위대가)_가양-화곡내역(토형100M)_수량산출_옹벽공_삼성천합류_1.토공및호안공 2" xfId="10216"/>
    <cellStyle name="_가양-화곡내역(일위대가)_가양-화곡내역(토형100M)_수량산출_옹벽공_삼성천합류_1.토공및호안공 2 2" xfId="10217"/>
    <cellStyle name="_가양-화곡내역(일위대가)_가양-화곡내역(토형100M)_수량산출_옹벽공_삼성천합류_1.토공및호안공 2 3" xfId="10218"/>
    <cellStyle name="_가양-화곡내역(일위대가)_가양-화곡내역(토형100M)_수량산출_옹벽공_삼성천합류_1.토공및호안공 3" xfId="10219"/>
    <cellStyle name="_가양-화곡내역(일위대가)_가양-화곡내역(토형100M)_수량산출_옹벽공_삼성천합류_1.토공및호안공 4" xfId="10220"/>
    <cellStyle name="_가양-화곡내역(일위대가)_가양-화곡내역(토형100M)_수량산출_옹벽공_삼성천합류_실정보고서(물푸기,암거)" xfId="10221"/>
    <cellStyle name="_가양-화곡내역(일위대가)_가양-화곡내역(토형100M)_수량산출_옹벽공_삼성천합류_실정보고서(물푸기,암거) 2" xfId="10222"/>
    <cellStyle name="_가양-화곡내역(일위대가)_가양-화곡내역(토형100M)_수량산출_옹벽공_삼성천합류_실정보고서(물푸기,암거) 2 2" xfId="10223"/>
    <cellStyle name="_가양-화곡내역(일위대가)_가양-화곡내역(토형100M)_수량산출_옹벽공_삼성천합류_실정보고서(물푸기,암거) 2 3" xfId="10224"/>
    <cellStyle name="_가양-화곡내역(일위대가)_가양-화곡내역(토형100M)_수량산출_옹벽공_삼성천합류_실정보고서(물푸기,암거) 3" xfId="10225"/>
    <cellStyle name="_가양-화곡내역(일위대가)_가양-화곡내역(토형100M)_수량산출_옹벽공_삼성천합류_실정보고서(물푸기,암거) 4" xfId="10226"/>
    <cellStyle name="_가양-화곡내역(일위대가)_가양-화곡내역(토형100M)_수량산출_옹벽공_수량산출서" xfId="361"/>
    <cellStyle name="_가양-화곡내역(일위대가)_가양-화곡내역(토형100M)_수량산출_옹벽공_수량산출서 2" xfId="4225"/>
    <cellStyle name="_가양-화곡내역(일위대가)_가양-화곡내역(토형100M)_수량산출_옹벽공_수량산출서 2 2" xfId="6684"/>
    <cellStyle name="_가양-화곡내역(일위대가)_가양-화곡내역(토형100M)_수량산출_옹벽공_수량산출서 2 3" xfId="10227"/>
    <cellStyle name="_가양-화곡내역(일위대가)_가양-화곡내역(토형100M)_수량산출_옹벽공_수량산출서 3" xfId="2142"/>
    <cellStyle name="_가양-화곡내역(일위대가)_가양-화곡내역(토형100M)_수량산출_옹벽공_수량산출서 4" xfId="10228"/>
    <cellStyle name="_가양-화곡내역(일위대가)_가양-화곡내역(토형100M)_수량산출_옹벽공_수량산출서(삼막천합류)" xfId="10229"/>
    <cellStyle name="_가양-화곡내역(일위대가)_가양-화곡내역(토형100M)_수량산출_옹벽공_수량산출서(삼막천합류) 2" xfId="10230"/>
    <cellStyle name="_가양-화곡내역(일위대가)_가양-화곡내역(토형100M)_수량산출_옹벽공_수량산출서(삼막천합류) 2 2" xfId="10231"/>
    <cellStyle name="_가양-화곡내역(일위대가)_가양-화곡내역(토형100M)_수량산출_옹벽공_수량산출서(삼막천합류) 2 3" xfId="10232"/>
    <cellStyle name="_가양-화곡내역(일위대가)_가양-화곡내역(토형100M)_수량산출_옹벽공_수량산출서(삼막천합류) 3" xfId="10233"/>
    <cellStyle name="_가양-화곡내역(일위대가)_가양-화곡내역(토형100M)_수량산출_옹벽공_수량산출서(삼막천합류) 4" xfId="10234"/>
    <cellStyle name="_가양-화곡내역(일위대가)_가양-화곡내역(토형100M)_수량산출_옹벽공_수량산출서(삼막천합류)_1.토공및호안공" xfId="10235"/>
    <cellStyle name="_가양-화곡내역(일위대가)_가양-화곡내역(토형100M)_수량산출_옹벽공_수량산출서(삼막천합류)_1.토공및호안공 2" xfId="10236"/>
    <cellStyle name="_가양-화곡내역(일위대가)_가양-화곡내역(토형100M)_수량산출_옹벽공_수량산출서(삼막천합류)_1.토공및호안공 2 2" xfId="10237"/>
    <cellStyle name="_가양-화곡내역(일위대가)_가양-화곡내역(토형100M)_수량산출_옹벽공_수량산출서(삼막천합류)_1.토공및호안공 2 3" xfId="10238"/>
    <cellStyle name="_가양-화곡내역(일위대가)_가양-화곡내역(토형100M)_수량산출_옹벽공_수량산출서(삼막천합류)_1.토공및호안공 3" xfId="10239"/>
    <cellStyle name="_가양-화곡내역(일위대가)_가양-화곡내역(토형100M)_수량산출_옹벽공_수량산출서(삼막천합류)_1.토공및호안공 4" xfId="10240"/>
    <cellStyle name="_가양-화곡내역(일위대가)_가양-화곡내역(토형100M)_수량산출_옹벽공_수량산출서(삼막천합류)_실정보고서(물푸기,암거)" xfId="10241"/>
    <cellStyle name="_가양-화곡내역(일위대가)_가양-화곡내역(토형100M)_수량산출_옹벽공_수량산출서(삼막천합류)_실정보고서(물푸기,암거) 2" xfId="10242"/>
    <cellStyle name="_가양-화곡내역(일위대가)_가양-화곡내역(토형100M)_수량산출_옹벽공_수량산출서(삼막천합류)_실정보고서(물푸기,암거) 2 2" xfId="10243"/>
    <cellStyle name="_가양-화곡내역(일위대가)_가양-화곡내역(토형100M)_수량산출_옹벽공_수량산출서(삼막천합류)_실정보고서(물푸기,암거) 2 3" xfId="10244"/>
    <cellStyle name="_가양-화곡내역(일위대가)_가양-화곡내역(토형100M)_수량산출_옹벽공_수량산출서(삼막천합류)_실정보고서(물푸기,암거) 3" xfId="10245"/>
    <cellStyle name="_가양-화곡내역(일위대가)_가양-화곡내역(토형100M)_수량산출_옹벽공_수량산출서(삼막천합류)_실정보고서(물푸기,암거) 4" xfId="10246"/>
    <cellStyle name="_가양-화곡내역(일위대가)_가양-화곡내역(토형100M)_수량산출_옹벽공_수량산출서(삼성천합류)" xfId="10247"/>
    <cellStyle name="_가양-화곡내역(일위대가)_가양-화곡내역(토형100M)_수량산출_옹벽공_수량산출서(삼성천합류) 2" xfId="10248"/>
    <cellStyle name="_가양-화곡내역(일위대가)_가양-화곡내역(토형100M)_수량산출_옹벽공_수량산출서(삼성천합류) 2 2" xfId="10249"/>
    <cellStyle name="_가양-화곡내역(일위대가)_가양-화곡내역(토형100M)_수량산출_옹벽공_수량산출서(삼성천합류) 2 3" xfId="10250"/>
    <cellStyle name="_가양-화곡내역(일위대가)_가양-화곡내역(토형100M)_수량산출_옹벽공_수량산출서(삼성천합류) 3" xfId="10251"/>
    <cellStyle name="_가양-화곡내역(일위대가)_가양-화곡내역(토형100M)_수량산출_옹벽공_수량산출서(삼성천합류) 4" xfId="10252"/>
    <cellStyle name="_가양-화곡내역(일위대가)_가양-화곡내역(토형100M)_수량산출_옹벽공_수량산출서(삼성천합류)_1.토공및호안공" xfId="10253"/>
    <cellStyle name="_가양-화곡내역(일위대가)_가양-화곡내역(토형100M)_수량산출_옹벽공_수량산출서(삼성천합류)_1.토공및호안공 2" xfId="10254"/>
    <cellStyle name="_가양-화곡내역(일위대가)_가양-화곡내역(토형100M)_수량산출_옹벽공_수량산출서(삼성천합류)_1.토공및호안공 2 2" xfId="10255"/>
    <cellStyle name="_가양-화곡내역(일위대가)_가양-화곡내역(토형100M)_수량산출_옹벽공_수량산출서(삼성천합류)_1.토공및호안공 2 3" xfId="10256"/>
    <cellStyle name="_가양-화곡내역(일위대가)_가양-화곡내역(토형100M)_수량산출_옹벽공_수량산출서(삼성천합류)_1.토공및호안공 3" xfId="10257"/>
    <cellStyle name="_가양-화곡내역(일위대가)_가양-화곡내역(토형100M)_수량산출_옹벽공_수량산출서(삼성천합류)_1.토공및호안공 4" xfId="10258"/>
    <cellStyle name="_가양-화곡내역(일위대가)_가양-화곡내역(토형100M)_수량산출_옹벽공_수량산출서(삼성천합류)_실정보고서(물푸기,암거)" xfId="10259"/>
    <cellStyle name="_가양-화곡내역(일위대가)_가양-화곡내역(토형100M)_수량산출_옹벽공_수량산출서(삼성천합류)_실정보고서(물푸기,암거) 2" xfId="10260"/>
    <cellStyle name="_가양-화곡내역(일위대가)_가양-화곡내역(토형100M)_수량산출_옹벽공_수량산출서(삼성천합류)_실정보고서(물푸기,암거) 2 2" xfId="10261"/>
    <cellStyle name="_가양-화곡내역(일위대가)_가양-화곡내역(토형100M)_수량산출_옹벽공_수량산출서(삼성천합류)_실정보고서(물푸기,암거) 2 3" xfId="10262"/>
    <cellStyle name="_가양-화곡내역(일위대가)_가양-화곡내역(토형100M)_수량산출_옹벽공_수량산출서(삼성천합류)_실정보고서(물푸기,암거) 3" xfId="10263"/>
    <cellStyle name="_가양-화곡내역(일위대가)_가양-화곡내역(토형100M)_수량산출_옹벽공_수량산출서(삼성천합류)_실정보고서(물푸기,암거) 4" xfId="10264"/>
    <cellStyle name="_가양-화곡내역(일위대가)_가양-화곡내역(토형100M)_수량산출_옹벽공_수량산출서(안양5동계단)" xfId="10265"/>
    <cellStyle name="_가양-화곡내역(일위대가)_가양-화곡내역(토형100M)_수량산출_옹벽공_수량산출서(안양5동계단) 2" xfId="10266"/>
    <cellStyle name="_가양-화곡내역(일위대가)_가양-화곡내역(토형100M)_수량산출_옹벽공_수량산출서(안양5동계단) 2 2" xfId="10267"/>
    <cellStyle name="_가양-화곡내역(일위대가)_가양-화곡내역(토형100M)_수량산출_옹벽공_수량산출서(안양5동계단) 2 3" xfId="10268"/>
    <cellStyle name="_가양-화곡내역(일위대가)_가양-화곡내역(토형100M)_수량산출_옹벽공_수량산출서(안양5동계단) 3" xfId="10269"/>
    <cellStyle name="_가양-화곡내역(일위대가)_가양-화곡내역(토형100M)_수량산출_옹벽공_수량산출서(안양5동계단) 4" xfId="10270"/>
    <cellStyle name="_가양-화곡내역(일위대가)_가양-화곡내역(토형100M)_수량산출_옹벽공_수량산출서(안양5동계단)_1.토공및호안공" xfId="10271"/>
    <cellStyle name="_가양-화곡내역(일위대가)_가양-화곡내역(토형100M)_수량산출_옹벽공_수량산출서(안양5동계단)_1.토공및호안공 2" xfId="10272"/>
    <cellStyle name="_가양-화곡내역(일위대가)_가양-화곡내역(토형100M)_수량산출_옹벽공_수량산출서(안양5동계단)_1.토공및호안공 2 2" xfId="10273"/>
    <cellStyle name="_가양-화곡내역(일위대가)_가양-화곡내역(토형100M)_수량산출_옹벽공_수량산출서(안양5동계단)_1.토공및호안공 2 3" xfId="10274"/>
    <cellStyle name="_가양-화곡내역(일위대가)_가양-화곡내역(토형100M)_수량산출_옹벽공_수량산출서(안양5동계단)_1.토공및호안공 3" xfId="10275"/>
    <cellStyle name="_가양-화곡내역(일위대가)_가양-화곡내역(토형100M)_수량산출_옹벽공_수량산출서(안양5동계단)_1.토공및호안공 4" xfId="10276"/>
    <cellStyle name="_가양-화곡내역(일위대가)_가양-화곡내역(토형100M)_수량산출_옹벽공_수량산출서(안양5동계단)_실정보고서(물푸기,암거)" xfId="10277"/>
    <cellStyle name="_가양-화곡내역(일위대가)_가양-화곡내역(토형100M)_수량산출_옹벽공_수량산출서(안양5동계단)_실정보고서(물푸기,암거) 2" xfId="10278"/>
    <cellStyle name="_가양-화곡내역(일위대가)_가양-화곡내역(토형100M)_수량산출_옹벽공_수량산출서(안양5동계단)_실정보고서(물푸기,암거) 2 2" xfId="10279"/>
    <cellStyle name="_가양-화곡내역(일위대가)_가양-화곡내역(토형100M)_수량산출_옹벽공_수량산출서(안양5동계단)_실정보고서(물푸기,암거) 2 3" xfId="10280"/>
    <cellStyle name="_가양-화곡내역(일위대가)_가양-화곡내역(토형100M)_수량산출_옹벽공_수량산출서(안양5동계단)_실정보고서(물푸기,암거) 3" xfId="10281"/>
    <cellStyle name="_가양-화곡내역(일위대가)_가양-화곡내역(토형100M)_수량산출_옹벽공_수량산출서(안양5동계단)_실정보고서(물푸기,암거) 4" xfId="10282"/>
    <cellStyle name="_가양-화곡내역(일위대가)_가양-화곡내역(토형100M)_수량산출_옹벽공_수량산출서_1.토공및호안공" xfId="10283"/>
    <cellStyle name="_가양-화곡내역(일위대가)_가양-화곡내역(토형100M)_수량산출_옹벽공_수량산출서_1.토공및호안공 2" xfId="10284"/>
    <cellStyle name="_가양-화곡내역(일위대가)_가양-화곡내역(토형100M)_수량산출_옹벽공_수량산출서_1.토공및호안공 2 2" xfId="10285"/>
    <cellStyle name="_가양-화곡내역(일위대가)_가양-화곡내역(토형100M)_수량산출_옹벽공_수량산출서_1.토공및호안공 2 3" xfId="10286"/>
    <cellStyle name="_가양-화곡내역(일위대가)_가양-화곡내역(토형100M)_수량산출_옹벽공_수량산출서_1.토공및호안공 3" xfId="10287"/>
    <cellStyle name="_가양-화곡내역(일위대가)_가양-화곡내역(토형100M)_수량산출_옹벽공_수량산출서_1.토공및호안공 4" xfId="10288"/>
    <cellStyle name="_가양-화곡내역(일위대가)_가양-화곡내역(토형100M)_수량산출_옹벽공_수량산출서_사본 - 총괄설계내역서" xfId="362"/>
    <cellStyle name="_가양-화곡내역(일위대가)_가양-화곡내역(토형100M)_수량산출_옹벽공_수량산출서_수량산출서" xfId="2143"/>
    <cellStyle name="_가양-화곡내역(일위대가)_가양-화곡내역(토형100M)_수량산출_옹벽공_수량산출서_수량산출서 2" xfId="4226"/>
    <cellStyle name="_가양-화곡내역(일위대가)_가양-화곡내역(토형100M)_수량산출_옹벽공_수량산출서_수량산출서 2 2" xfId="6685"/>
    <cellStyle name="_가양-화곡내역(일위대가)_가양-화곡내역(토형100M)_수량산출_옹벽공_수량산출서_실정보고서(물푸기,암거)" xfId="10289"/>
    <cellStyle name="_가양-화곡내역(일위대가)_가양-화곡내역(토형100M)_수량산출_옹벽공_수량산출서_실정보고서(물푸기,암거) 2" xfId="10290"/>
    <cellStyle name="_가양-화곡내역(일위대가)_가양-화곡내역(토형100M)_수량산출_옹벽공_수량산출서_실정보고서(물푸기,암거) 2 2" xfId="10291"/>
    <cellStyle name="_가양-화곡내역(일위대가)_가양-화곡내역(토형100M)_수량산출_옹벽공_수량산출서_실정보고서(물푸기,암거) 2 3" xfId="10292"/>
    <cellStyle name="_가양-화곡내역(일위대가)_가양-화곡내역(토형100M)_수량산출_옹벽공_수량산출서_실정보고서(물푸기,암거) 3" xfId="10293"/>
    <cellStyle name="_가양-화곡내역(일위대가)_가양-화곡내역(토형100M)_수량산출_옹벽공_수량산출서_실정보고서(물푸기,암거) 4" xfId="10294"/>
    <cellStyle name="_가양-화곡내역(일위대가)_가양-화곡내역(토형100M)_수량산출_옹벽공_실정보고서(물푸기,암거)" xfId="10295"/>
    <cellStyle name="_가양-화곡내역(일위대가)_가양-화곡내역(토형100M)_수량산출_옹벽공_실정보고서(물푸기,암거) 2" xfId="10296"/>
    <cellStyle name="_가양-화곡내역(일위대가)_가양-화곡내역(토형100M)_수량산출_옹벽공_실정보고서(물푸기,암거) 2 2" xfId="10297"/>
    <cellStyle name="_가양-화곡내역(일위대가)_가양-화곡내역(토형100M)_수량산출_옹벽공_실정보고서(물푸기,암거) 2 3" xfId="10298"/>
    <cellStyle name="_가양-화곡내역(일위대가)_가양-화곡내역(토형100M)_수량산출_옹벽공_실정보고서(물푸기,암거) 3" xfId="10299"/>
    <cellStyle name="_가양-화곡내역(일위대가)_가양-화곡내역(토형100M)_수량산출_옹벽공_실정보고서(물푸기,암거) 4" xfId="10300"/>
    <cellStyle name="_가양-화곡내역(일위대가)_가양-화곡내역(토형100M)_수량산출_옹벽수량" xfId="363"/>
    <cellStyle name="_가양-화곡내역(일위대가)_가양-화곡내역(토형100M)_수량산출_옹벽수량 2" xfId="10301"/>
    <cellStyle name="_가양-화곡내역(일위대가)_가양-화곡내역(토형100M)_수량산출_옹벽수량 2 2" xfId="10302"/>
    <cellStyle name="_가양-화곡내역(일위대가)_가양-화곡내역(토형100M)_수량산출_옹벽수량 2 3" xfId="10303"/>
    <cellStyle name="_가양-화곡내역(일위대가)_가양-화곡내역(토형100M)_수량산출_옹벽수량 3" xfId="10304"/>
    <cellStyle name="_가양-화곡내역(일위대가)_가양-화곡내역(토형100M)_수량산출_옹벽수량 4" xfId="10305"/>
    <cellStyle name="_가양-화곡내역(일위대가)_가양-화곡내역(토형100M)_수량산출_옹벽수량_1.토공및호안공" xfId="10306"/>
    <cellStyle name="_가양-화곡내역(일위대가)_가양-화곡내역(토형100M)_수량산출_옹벽수량_1.토공및호안공 2" xfId="10307"/>
    <cellStyle name="_가양-화곡내역(일위대가)_가양-화곡내역(토형100M)_수량산출_옹벽수량_1.토공및호안공 2 2" xfId="10308"/>
    <cellStyle name="_가양-화곡내역(일위대가)_가양-화곡내역(토형100M)_수량산출_옹벽수량_1.토공및호안공 2 3" xfId="10309"/>
    <cellStyle name="_가양-화곡내역(일위대가)_가양-화곡내역(토형100M)_수량산출_옹벽수량_1.토공및호안공 3" xfId="10310"/>
    <cellStyle name="_가양-화곡내역(일위대가)_가양-화곡내역(토형100M)_수량산출_옹벽수량_1.토공및호안공 4" xfId="10311"/>
    <cellStyle name="_가양-화곡내역(일위대가)_가양-화곡내역(토형100M)_수량산출_옹벽수량_2합류지점수량_0306" xfId="10312"/>
    <cellStyle name="_가양-화곡내역(일위대가)_가양-화곡내역(토형100M)_수량산출_옹벽수량_2합류지점수량_0306 2" xfId="10313"/>
    <cellStyle name="_가양-화곡내역(일위대가)_가양-화곡내역(토형100M)_수량산출_옹벽수량_2합류지점수량_0306 2 2" xfId="10314"/>
    <cellStyle name="_가양-화곡내역(일위대가)_가양-화곡내역(토형100M)_수량산출_옹벽수량_2합류지점수량_0306 2 3" xfId="10315"/>
    <cellStyle name="_가양-화곡내역(일위대가)_가양-화곡내역(토형100M)_수량산출_옹벽수량_2합류지점수량_0306 3" xfId="10316"/>
    <cellStyle name="_가양-화곡내역(일위대가)_가양-화곡내역(토형100M)_수량산출_옹벽수량_2합류지점수량_0306 4" xfId="10317"/>
    <cellStyle name="_가양-화곡내역(일위대가)_가양-화곡내역(토형100M)_수량산출_옹벽수량_2합류지점수량_0306_1.토공및호안공" xfId="10318"/>
    <cellStyle name="_가양-화곡내역(일위대가)_가양-화곡내역(토형100M)_수량산출_옹벽수량_2합류지점수량_0306_1.토공및호안공 2" xfId="10319"/>
    <cellStyle name="_가양-화곡내역(일위대가)_가양-화곡내역(토형100M)_수량산출_옹벽수량_2합류지점수량_0306_1.토공및호안공 2 2" xfId="10320"/>
    <cellStyle name="_가양-화곡내역(일위대가)_가양-화곡내역(토형100M)_수량산출_옹벽수량_2합류지점수량_0306_1.토공및호안공 2 3" xfId="10321"/>
    <cellStyle name="_가양-화곡내역(일위대가)_가양-화곡내역(토형100M)_수량산출_옹벽수량_2합류지점수량_0306_1.토공및호안공 3" xfId="10322"/>
    <cellStyle name="_가양-화곡내역(일위대가)_가양-화곡내역(토형100M)_수량산출_옹벽수량_2합류지점수량_0306_1.토공및호안공 4" xfId="10323"/>
    <cellStyle name="_가양-화곡내역(일위대가)_가양-화곡내역(토형100M)_수량산출_옹벽수량_2합류지점수량_0306_실정보고서(물푸기,암거)" xfId="10324"/>
    <cellStyle name="_가양-화곡내역(일위대가)_가양-화곡내역(토형100M)_수량산출_옹벽수량_2합류지점수량_0306_실정보고서(물푸기,암거) 2" xfId="10325"/>
    <cellStyle name="_가양-화곡내역(일위대가)_가양-화곡내역(토형100M)_수량산출_옹벽수량_2합류지점수량_0306_실정보고서(물푸기,암거) 2 2" xfId="10326"/>
    <cellStyle name="_가양-화곡내역(일위대가)_가양-화곡내역(토형100M)_수량산출_옹벽수량_2합류지점수량_0306_실정보고서(물푸기,암거) 2 3" xfId="10327"/>
    <cellStyle name="_가양-화곡내역(일위대가)_가양-화곡내역(토형100M)_수량산출_옹벽수량_2합류지점수량_0306_실정보고서(물푸기,암거) 3" xfId="10328"/>
    <cellStyle name="_가양-화곡내역(일위대가)_가양-화곡내역(토형100M)_수량산출_옹벽수량_2합류지점수량_0306_실정보고서(물푸기,암거) 4" xfId="10329"/>
    <cellStyle name="_가양-화곡내역(일위대가)_가양-화곡내역(토형100M)_수량산출_옹벽수량_맨홀구조물공" xfId="364"/>
    <cellStyle name="_가양-화곡내역(일위대가)_가양-화곡내역(토형100M)_수량산출_옹벽수량_맨홀구조물공_사본 - 총괄설계내역서" xfId="365"/>
    <cellStyle name="_가양-화곡내역(일위대가)_가양-화곡내역(토형100M)_수량산출_옹벽수량_사본 - 총괄설계내역서" xfId="366"/>
    <cellStyle name="_가양-화곡내역(일위대가)_가양-화곡내역(토형100M)_수량산출_옹벽수량_삼막천합류" xfId="10330"/>
    <cellStyle name="_가양-화곡내역(일위대가)_가양-화곡내역(토형100M)_수량산출_옹벽수량_삼막천합류 2" xfId="10331"/>
    <cellStyle name="_가양-화곡내역(일위대가)_가양-화곡내역(토형100M)_수량산출_옹벽수량_삼막천합류 2 2" xfId="10332"/>
    <cellStyle name="_가양-화곡내역(일위대가)_가양-화곡내역(토형100M)_수량산출_옹벽수량_삼막천합류 2 3" xfId="10333"/>
    <cellStyle name="_가양-화곡내역(일위대가)_가양-화곡내역(토형100M)_수량산출_옹벽수량_삼막천합류 3" xfId="10334"/>
    <cellStyle name="_가양-화곡내역(일위대가)_가양-화곡내역(토형100M)_수량산출_옹벽수량_삼막천합류 4" xfId="10335"/>
    <cellStyle name="_가양-화곡내역(일위대가)_가양-화곡내역(토형100M)_수량산출_옹벽수량_삼막천합류_1.토공및호안공" xfId="10336"/>
    <cellStyle name="_가양-화곡내역(일위대가)_가양-화곡내역(토형100M)_수량산출_옹벽수량_삼막천합류_1.토공및호안공 2" xfId="10337"/>
    <cellStyle name="_가양-화곡내역(일위대가)_가양-화곡내역(토형100M)_수량산출_옹벽수량_삼막천합류_1.토공및호안공 2 2" xfId="10338"/>
    <cellStyle name="_가양-화곡내역(일위대가)_가양-화곡내역(토형100M)_수량산출_옹벽수량_삼막천합류_1.토공및호안공 2 3" xfId="10339"/>
    <cellStyle name="_가양-화곡내역(일위대가)_가양-화곡내역(토형100M)_수량산출_옹벽수량_삼막천합류_1.토공및호안공 3" xfId="10340"/>
    <cellStyle name="_가양-화곡내역(일위대가)_가양-화곡내역(토형100M)_수량산출_옹벽수량_삼막천합류_1.토공및호안공 4" xfId="10341"/>
    <cellStyle name="_가양-화곡내역(일위대가)_가양-화곡내역(토형100M)_수량산출_옹벽수량_삼막천합류_실정보고서(물푸기,암거)" xfId="10342"/>
    <cellStyle name="_가양-화곡내역(일위대가)_가양-화곡내역(토형100M)_수량산출_옹벽수량_삼막천합류_실정보고서(물푸기,암거) 2" xfId="10343"/>
    <cellStyle name="_가양-화곡내역(일위대가)_가양-화곡내역(토형100M)_수량산출_옹벽수량_삼막천합류_실정보고서(물푸기,암거) 2 2" xfId="10344"/>
    <cellStyle name="_가양-화곡내역(일위대가)_가양-화곡내역(토형100M)_수량산출_옹벽수량_삼막천합류_실정보고서(물푸기,암거) 2 3" xfId="10345"/>
    <cellStyle name="_가양-화곡내역(일위대가)_가양-화곡내역(토형100M)_수량산출_옹벽수량_삼막천합류_실정보고서(물푸기,암거) 3" xfId="10346"/>
    <cellStyle name="_가양-화곡내역(일위대가)_가양-화곡내역(토형100M)_수량산출_옹벽수량_삼막천합류_실정보고서(물푸기,암거) 4" xfId="10347"/>
    <cellStyle name="_가양-화곡내역(일위대가)_가양-화곡내역(토형100M)_수량산출_옹벽수량_삼성천합류" xfId="10348"/>
    <cellStyle name="_가양-화곡내역(일위대가)_가양-화곡내역(토형100M)_수량산출_옹벽수량_삼성천합류 2" xfId="10349"/>
    <cellStyle name="_가양-화곡내역(일위대가)_가양-화곡내역(토형100M)_수량산출_옹벽수량_삼성천합류 2 2" xfId="10350"/>
    <cellStyle name="_가양-화곡내역(일위대가)_가양-화곡내역(토형100M)_수량산출_옹벽수량_삼성천합류 2 3" xfId="10351"/>
    <cellStyle name="_가양-화곡내역(일위대가)_가양-화곡내역(토형100M)_수량산출_옹벽수량_삼성천합류 3" xfId="10352"/>
    <cellStyle name="_가양-화곡내역(일위대가)_가양-화곡내역(토형100M)_수량산출_옹벽수량_삼성천합류 4" xfId="10353"/>
    <cellStyle name="_가양-화곡내역(일위대가)_가양-화곡내역(토형100M)_수량산출_옹벽수량_삼성천합류_1.토공및호안공" xfId="10354"/>
    <cellStyle name="_가양-화곡내역(일위대가)_가양-화곡내역(토형100M)_수량산출_옹벽수량_삼성천합류_1.토공및호안공 2" xfId="10355"/>
    <cellStyle name="_가양-화곡내역(일위대가)_가양-화곡내역(토형100M)_수량산출_옹벽수량_삼성천합류_1.토공및호안공 2 2" xfId="10356"/>
    <cellStyle name="_가양-화곡내역(일위대가)_가양-화곡내역(토형100M)_수량산출_옹벽수량_삼성천합류_1.토공및호안공 2 3" xfId="10357"/>
    <cellStyle name="_가양-화곡내역(일위대가)_가양-화곡내역(토형100M)_수량산출_옹벽수량_삼성천합류_1.토공및호안공 3" xfId="10358"/>
    <cellStyle name="_가양-화곡내역(일위대가)_가양-화곡내역(토형100M)_수량산출_옹벽수량_삼성천합류_1.토공및호안공 4" xfId="10359"/>
    <cellStyle name="_가양-화곡내역(일위대가)_가양-화곡내역(토형100M)_수량산출_옹벽수량_삼성천합류_실정보고서(물푸기,암거)" xfId="10360"/>
    <cellStyle name="_가양-화곡내역(일위대가)_가양-화곡내역(토형100M)_수량산출_옹벽수량_삼성천합류_실정보고서(물푸기,암거) 2" xfId="10361"/>
    <cellStyle name="_가양-화곡내역(일위대가)_가양-화곡내역(토형100M)_수량산출_옹벽수량_삼성천합류_실정보고서(물푸기,암거) 2 2" xfId="10362"/>
    <cellStyle name="_가양-화곡내역(일위대가)_가양-화곡내역(토형100M)_수량산출_옹벽수량_삼성천합류_실정보고서(물푸기,암거) 2 3" xfId="10363"/>
    <cellStyle name="_가양-화곡내역(일위대가)_가양-화곡내역(토형100M)_수량산출_옹벽수량_삼성천합류_실정보고서(물푸기,암거) 3" xfId="10364"/>
    <cellStyle name="_가양-화곡내역(일위대가)_가양-화곡내역(토형100M)_수량산출_옹벽수량_삼성천합류_실정보고서(물푸기,암거) 4" xfId="10365"/>
    <cellStyle name="_가양-화곡내역(일위대가)_가양-화곡내역(토형100M)_수량산출_옹벽수량_수량산출서" xfId="367"/>
    <cellStyle name="_가양-화곡내역(일위대가)_가양-화곡내역(토형100M)_수량산출_옹벽수량_수량산출서 2" xfId="10366"/>
    <cellStyle name="_가양-화곡내역(일위대가)_가양-화곡내역(토형100M)_수량산출_옹벽수량_수량산출서 2 2" xfId="10367"/>
    <cellStyle name="_가양-화곡내역(일위대가)_가양-화곡내역(토형100M)_수량산출_옹벽수량_수량산출서 2 3" xfId="10368"/>
    <cellStyle name="_가양-화곡내역(일위대가)_가양-화곡내역(토형100M)_수량산출_옹벽수량_수량산출서 3" xfId="10369"/>
    <cellStyle name="_가양-화곡내역(일위대가)_가양-화곡내역(토형100M)_수량산출_옹벽수량_수량산출서 4" xfId="10370"/>
    <cellStyle name="_가양-화곡내역(일위대가)_가양-화곡내역(토형100M)_수량산출_옹벽수량_수량산출서(삼막천합류)" xfId="10371"/>
    <cellStyle name="_가양-화곡내역(일위대가)_가양-화곡내역(토형100M)_수량산출_옹벽수량_수량산출서(삼막천합류) 2" xfId="10372"/>
    <cellStyle name="_가양-화곡내역(일위대가)_가양-화곡내역(토형100M)_수량산출_옹벽수량_수량산출서(삼막천합류) 2 2" xfId="10373"/>
    <cellStyle name="_가양-화곡내역(일위대가)_가양-화곡내역(토형100M)_수량산출_옹벽수량_수량산출서(삼막천합류) 2 3" xfId="10374"/>
    <cellStyle name="_가양-화곡내역(일위대가)_가양-화곡내역(토형100M)_수량산출_옹벽수량_수량산출서(삼막천합류) 3" xfId="10375"/>
    <cellStyle name="_가양-화곡내역(일위대가)_가양-화곡내역(토형100M)_수량산출_옹벽수량_수량산출서(삼막천합류) 4" xfId="10376"/>
    <cellStyle name="_가양-화곡내역(일위대가)_가양-화곡내역(토형100M)_수량산출_옹벽수량_수량산출서(삼막천합류)_1.토공및호안공" xfId="10377"/>
    <cellStyle name="_가양-화곡내역(일위대가)_가양-화곡내역(토형100M)_수량산출_옹벽수량_수량산출서(삼막천합류)_1.토공및호안공 2" xfId="10378"/>
    <cellStyle name="_가양-화곡내역(일위대가)_가양-화곡내역(토형100M)_수량산출_옹벽수량_수량산출서(삼막천합류)_1.토공및호안공 2 2" xfId="10379"/>
    <cellStyle name="_가양-화곡내역(일위대가)_가양-화곡내역(토형100M)_수량산출_옹벽수량_수량산출서(삼막천합류)_1.토공및호안공 2 3" xfId="10380"/>
    <cellStyle name="_가양-화곡내역(일위대가)_가양-화곡내역(토형100M)_수량산출_옹벽수량_수량산출서(삼막천합류)_1.토공및호안공 3" xfId="10381"/>
    <cellStyle name="_가양-화곡내역(일위대가)_가양-화곡내역(토형100M)_수량산출_옹벽수량_수량산출서(삼막천합류)_1.토공및호안공 4" xfId="10382"/>
    <cellStyle name="_가양-화곡내역(일위대가)_가양-화곡내역(토형100M)_수량산출_옹벽수량_수량산출서(삼막천합류)_실정보고서(물푸기,암거)" xfId="10383"/>
    <cellStyle name="_가양-화곡내역(일위대가)_가양-화곡내역(토형100M)_수량산출_옹벽수량_수량산출서(삼막천합류)_실정보고서(물푸기,암거) 2" xfId="10384"/>
    <cellStyle name="_가양-화곡내역(일위대가)_가양-화곡내역(토형100M)_수량산출_옹벽수량_수량산출서(삼막천합류)_실정보고서(물푸기,암거) 2 2" xfId="10385"/>
    <cellStyle name="_가양-화곡내역(일위대가)_가양-화곡내역(토형100M)_수량산출_옹벽수량_수량산출서(삼막천합류)_실정보고서(물푸기,암거) 2 3" xfId="10386"/>
    <cellStyle name="_가양-화곡내역(일위대가)_가양-화곡내역(토형100M)_수량산출_옹벽수량_수량산출서(삼막천합류)_실정보고서(물푸기,암거) 3" xfId="10387"/>
    <cellStyle name="_가양-화곡내역(일위대가)_가양-화곡내역(토형100M)_수량산출_옹벽수량_수량산출서(삼막천합류)_실정보고서(물푸기,암거) 4" xfId="10388"/>
    <cellStyle name="_가양-화곡내역(일위대가)_가양-화곡내역(토형100M)_수량산출_옹벽수량_수량산출서(삼성천합류)" xfId="10389"/>
    <cellStyle name="_가양-화곡내역(일위대가)_가양-화곡내역(토형100M)_수량산출_옹벽수량_수량산출서(삼성천합류) 2" xfId="10390"/>
    <cellStyle name="_가양-화곡내역(일위대가)_가양-화곡내역(토형100M)_수량산출_옹벽수량_수량산출서(삼성천합류) 2 2" xfId="10391"/>
    <cellStyle name="_가양-화곡내역(일위대가)_가양-화곡내역(토형100M)_수량산출_옹벽수량_수량산출서(삼성천합류) 2 3" xfId="10392"/>
    <cellStyle name="_가양-화곡내역(일위대가)_가양-화곡내역(토형100M)_수량산출_옹벽수량_수량산출서(삼성천합류) 3" xfId="10393"/>
    <cellStyle name="_가양-화곡내역(일위대가)_가양-화곡내역(토형100M)_수량산출_옹벽수량_수량산출서(삼성천합류) 4" xfId="10394"/>
    <cellStyle name="_가양-화곡내역(일위대가)_가양-화곡내역(토형100M)_수량산출_옹벽수량_수량산출서(삼성천합류)_1.토공및호안공" xfId="10395"/>
    <cellStyle name="_가양-화곡내역(일위대가)_가양-화곡내역(토형100M)_수량산출_옹벽수량_수량산출서(삼성천합류)_1.토공및호안공 2" xfId="10396"/>
    <cellStyle name="_가양-화곡내역(일위대가)_가양-화곡내역(토형100M)_수량산출_옹벽수량_수량산출서(삼성천합류)_1.토공및호안공 2 2" xfId="10397"/>
    <cellStyle name="_가양-화곡내역(일위대가)_가양-화곡내역(토형100M)_수량산출_옹벽수량_수량산출서(삼성천합류)_1.토공및호안공 2 3" xfId="10398"/>
    <cellStyle name="_가양-화곡내역(일위대가)_가양-화곡내역(토형100M)_수량산출_옹벽수량_수량산출서(삼성천합류)_1.토공및호안공 3" xfId="10399"/>
    <cellStyle name="_가양-화곡내역(일위대가)_가양-화곡내역(토형100M)_수량산출_옹벽수량_수량산출서(삼성천합류)_1.토공및호안공 4" xfId="10400"/>
    <cellStyle name="_가양-화곡내역(일위대가)_가양-화곡내역(토형100M)_수량산출_옹벽수량_수량산출서(삼성천합류)_실정보고서(물푸기,암거)" xfId="10401"/>
    <cellStyle name="_가양-화곡내역(일위대가)_가양-화곡내역(토형100M)_수량산출_옹벽수량_수량산출서(삼성천합류)_실정보고서(물푸기,암거) 2" xfId="10402"/>
    <cellStyle name="_가양-화곡내역(일위대가)_가양-화곡내역(토형100M)_수량산출_옹벽수량_수량산출서(삼성천합류)_실정보고서(물푸기,암거) 2 2" xfId="10403"/>
    <cellStyle name="_가양-화곡내역(일위대가)_가양-화곡내역(토형100M)_수량산출_옹벽수량_수량산출서(삼성천합류)_실정보고서(물푸기,암거) 2 3" xfId="10404"/>
    <cellStyle name="_가양-화곡내역(일위대가)_가양-화곡내역(토형100M)_수량산출_옹벽수량_수량산출서(삼성천합류)_실정보고서(물푸기,암거) 3" xfId="10405"/>
    <cellStyle name="_가양-화곡내역(일위대가)_가양-화곡내역(토형100M)_수량산출_옹벽수량_수량산출서(삼성천합류)_실정보고서(물푸기,암거) 4" xfId="10406"/>
    <cellStyle name="_가양-화곡내역(일위대가)_가양-화곡내역(토형100M)_수량산출_옹벽수량_수량산출서(안양5동계단)" xfId="10407"/>
    <cellStyle name="_가양-화곡내역(일위대가)_가양-화곡내역(토형100M)_수량산출_옹벽수량_수량산출서(안양5동계단) 2" xfId="10408"/>
    <cellStyle name="_가양-화곡내역(일위대가)_가양-화곡내역(토형100M)_수량산출_옹벽수량_수량산출서(안양5동계단) 2 2" xfId="10409"/>
    <cellStyle name="_가양-화곡내역(일위대가)_가양-화곡내역(토형100M)_수량산출_옹벽수량_수량산출서(안양5동계단) 2 3" xfId="10410"/>
    <cellStyle name="_가양-화곡내역(일위대가)_가양-화곡내역(토형100M)_수량산출_옹벽수량_수량산출서(안양5동계단) 3" xfId="10411"/>
    <cellStyle name="_가양-화곡내역(일위대가)_가양-화곡내역(토형100M)_수량산출_옹벽수량_수량산출서(안양5동계단) 4" xfId="10412"/>
    <cellStyle name="_가양-화곡내역(일위대가)_가양-화곡내역(토형100M)_수량산출_옹벽수량_수량산출서(안양5동계단)_1.토공및호안공" xfId="10413"/>
    <cellStyle name="_가양-화곡내역(일위대가)_가양-화곡내역(토형100M)_수량산출_옹벽수량_수량산출서(안양5동계단)_1.토공및호안공 2" xfId="10414"/>
    <cellStyle name="_가양-화곡내역(일위대가)_가양-화곡내역(토형100M)_수량산출_옹벽수량_수량산출서(안양5동계단)_1.토공및호안공 2 2" xfId="10415"/>
    <cellStyle name="_가양-화곡내역(일위대가)_가양-화곡내역(토형100M)_수량산출_옹벽수량_수량산출서(안양5동계단)_1.토공및호안공 2 3" xfId="10416"/>
    <cellStyle name="_가양-화곡내역(일위대가)_가양-화곡내역(토형100M)_수량산출_옹벽수량_수량산출서(안양5동계단)_1.토공및호안공 3" xfId="10417"/>
    <cellStyle name="_가양-화곡내역(일위대가)_가양-화곡내역(토형100M)_수량산출_옹벽수량_수량산출서(안양5동계단)_1.토공및호안공 4" xfId="10418"/>
    <cellStyle name="_가양-화곡내역(일위대가)_가양-화곡내역(토형100M)_수량산출_옹벽수량_수량산출서(안양5동계단)_실정보고서(물푸기,암거)" xfId="10419"/>
    <cellStyle name="_가양-화곡내역(일위대가)_가양-화곡내역(토형100M)_수량산출_옹벽수량_수량산출서(안양5동계단)_실정보고서(물푸기,암거) 2" xfId="10420"/>
    <cellStyle name="_가양-화곡내역(일위대가)_가양-화곡내역(토형100M)_수량산출_옹벽수량_수량산출서(안양5동계단)_실정보고서(물푸기,암거) 2 2" xfId="10421"/>
    <cellStyle name="_가양-화곡내역(일위대가)_가양-화곡내역(토형100M)_수량산출_옹벽수량_수량산출서(안양5동계단)_실정보고서(물푸기,암거) 2 3" xfId="10422"/>
    <cellStyle name="_가양-화곡내역(일위대가)_가양-화곡내역(토형100M)_수량산출_옹벽수량_수량산출서(안양5동계단)_실정보고서(물푸기,암거) 3" xfId="10423"/>
    <cellStyle name="_가양-화곡내역(일위대가)_가양-화곡내역(토형100M)_수량산출_옹벽수량_수량산출서(안양5동계단)_실정보고서(물푸기,암거) 4" xfId="10424"/>
    <cellStyle name="_가양-화곡내역(일위대가)_가양-화곡내역(토형100M)_수량산출_옹벽수량_수량산출서_1.토공및호안공" xfId="10425"/>
    <cellStyle name="_가양-화곡내역(일위대가)_가양-화곡내역(토형100M)_수량산출_옹벽수량_수량산출서_1.토공및호안공 2" xfId="10426"/>
    <cellStyle name="_가양-화곡내역(일위대가)_가양-화곡내역(토형100M)_수량산출_옹벽수량_수량산출서_1.토공및호안공 2 2" xfId="10427"/>
    <cellStyle name="_가양-화곡내역(일위대가)_가양-화곡내역(토형100M)_수량산출_옹벽수량_수량산출서_1.토공및호안공 2 3" xfId="10428"/>
    <cellStyle name="_가양-화곡내역(일위대가)_가양-화곡내역(토형100M)_수량산출_옹벽수량_수량산출서_1.토공및호안공 3" xfId="10429"/>
    <cellStyle name="_가양-화곡내역(일위대가)_가양-화곡내역(토형100M)_수량산출_옹벽수량_수량산출서_1.토공및호안공 4" xfId="10430"/>
    <cellStyle name="_가양-화곡내역(일위대가)_가양-화곡내역(토형100M)_수량산출_옹벽수량_수량산출서_사본 - 총괄설계내역서" xfId="368"/>
    <cellStyle name="_가양-화곡내역(일위대가)_가양-화곡내역(토형100M)_수량산출_옹벽수량_수량산출서_실정보고서(물푸기,암거)" xfId="10431"/>
    <cellStyle name="_가양-화곡내역(일위대가)_가양-화곡내역(토형100M)_수량산출_옹벽수량_수량산출서_실정보고서(물푸기,암거) 2" xfId="10432"/>
    <cellStyle name="_가양-화곡내역(일위대가)_가양-화곡내역(토형100M)_수량산출_옹벽수량_수량산출서_실정보고서(물푸기,암거) 2 2" xfId="10433"/>
    <cellStyle name="_가양-화곡내역(일위대가)_가양-화곡내역(토형100M)_수량산출_옹벽수량_수량산출서_실정보고서(물푸기,암거) 2 3" xfId="10434"/>
    <cellStyle name="_가양-화곡내역(일위대가)_가양-화곡내역(토형100M)_수량산출_옹벽수량_수량산출서_실정보고서(물푸기,암거) 3" xfId="10435"/>
    <cellStyle name="_가양-화곡내역(일위대가)_가양-화곡내역(토형100M)_수량산출_옹벽수량_수량산출서_실정보고서(물푸기,암거) 4" xfId="10436"/>
    <cellStyle name="_가양-화곡내역(일위대가)_가양-화곡내역(토형100M)_수량산출_옹벽수량_실정보고서(물푸기,암거)" xfId="10437"/>
    <cellStyle name="_가양-화곡내역(일위대가)_가양-화곡내역(토형100M)_수량산출_옹벽수량_실정보고서(물푸기,암거) 2" xfId="10438"/>
    <cellStyle name="_가양-화곡내역(일위대가)_가양-화곡내역(토형100M)_수량산출_옹벽수량_실정보고서(물푸기,암거) 2 2" xfId="10439"/>
    <cellStyle name="_가양-화곡내역(일위대가)_가양-화곡내역(토형100M)_수량산출_옹벽수량_실정보고서(물푸기,암거) 2 3" xfId="10440"/>
    <cellStyle name="_가양-화곡내역(일위대가)_가양-화곡내역(토형100M)_수량산출_옹벽수량_실정보고서(물푸기,암거) 3" xfId="10441"/>
    <cellStyle name="_가양-화곡내역(일위대가)_가양-화곡내역(토형100M)_수량산출_옹벽수량_실정보고서(물푸기,암거) 4" xfId="10442"/>
    <cellStyle name="_가양-화곡내역(일위대가)_가양-화곡내역(토형100M)_수량산출서" xfId="369"/>
    <cellStyle name="_가양-화곡내역(일위대가)_가양-화곡내역(토형100M)_수량산출서 2" xfId="10443"/>
    <cellStyle name="_가양-화곡내역(일위대가)_가양-화곡내역(토형100M)_수량산출서 2 2" xfId="10444"/>
    <cellStyle name="_가양-화곡내역(일위대가)_가양-화곡내역(토형100M)_수량산출서 2 3" xfId="10445"/>
    <cellStyle name="_가양-화곡내역(일위대가)_가양-화곡내역(토형100M)_수량산출서 3" xfId="10446"/>
    <cellStyle name="_가양-화곡내역(일위대가)_가양-화곡내역(토형100M)_수량산출서 4" xfId="10447"/>
    <cellStyle name="_가양-화곡내역(일위대가)_가양-화곡내역(토형100M)_수량산출서(삼막천합류)" xfId="10448"/>
    <cellStyle name="_가양-화곡내역(일위대가)_가양-화곡내역(토형100M)_수량산출서(삼막천합류) 2" xfId="10449"/>
    <cellStyle name="_가양-화곡내역(일위대가)_가양-화곡내역(토형100M)_수량산출서(삼막천합류) 2 2" xfId="10450"/>
    <cellStyle name="_가양-화곡내역(일위대가)_가양-화곡내역(토형100M)_수량산출서(삼막천합류) 2 3" xfId="10451"/>
    <cellStyle name="_가양-화곡내역(일위대가)_가양-화곡내역(토형100M)_수량산출서(삼막천합류) 3" xfId="10452"/>
    <cellStyle name="_가양-화곡내역(일위대가)_가양-화곡내역(토형100M)_수량산출서(삼막천합류) 4" xfId="10453"/>
    <cellStyle name="_가양-화곡내역(일위대가)_가양-화곡내역(토형100M)_수량산출서(삼막천합류)_1.토공및호안공" xfId="10454"/>
    <cellStyle name="_가양-화곡내역(일위대가)_가양-화곡내역(토형100M)_수량산출서(삼막천합류)_1.토공및호안공 2" xfId="10455"/>
    <cellStyle name="_가양-화곡내역(일위대가)_가양-화곡내역(토형100M)_수량산출서(삼막천합류)_1.토공및호안공 2 2" xfId="10456"/>
    <cellStyle name="_가양-화곡내역(일위대가)_가양-화곡내역(토형100M)_수량산출서(삼막천합류)_1.토공및호안공 2 3" xfId="10457"/>
    <cellStyle name="_가양-화곡내역(일위대가)_가양-화곡내역(토형100M)_수량산출서(삼막천합류)_1.토공및호안공 3" xfId="10458"/>
    <cellStyle name="_가양-화곡내역(일위대가)_가양-화곡내역(토형100M)_수량산출서(삼막천합류)_1.토공및호안공 4" xfId="10459"/>
    <cellStyle name="_가양-화곡내역(일위대가)_가양-화곡내역(토형100M)_수량산출서(삼막천합류)_실정보고서(물푸기,암거)" xfId="10460"/>
    <cellStyle name="_가양-화곡내역(일위대가)_가양-화곡내역(토형100M)_수량산출서(삼막천합류)_실정보고서(물푸기,암거) 2" xfId="10461"/>
    <cellStyle name="_가양-화곡내역(일위대가)_가양-화곡내역(토형100M)_수량산출서(삼막천합류)_실정보고서(물푸기,암거) 2 2" xfId="10462"/>
    <cellStyle name="_가양-화곡내역(일위대가)_가양-화곡내역(토형100M)_수량산출서(삼막천합류)_실정보고서(물푸기,암거) 2 3" xfId="10463"/>
    <cellStyle name="_가양-화곡내역(일위대가)_가양-화곡내역(토형100M)_수량산출서(삼막천합류)_실정보고서(물푸기,암거) 3" xfId="10464"/>
    <cellStyle name="_가양-화곡내역(일위대가)_가양-화곡내역(토형100M)_수량산출서(삼막천합류)_실정보고서(물푸기,암거) 4" xfId="10465"/>
    <cellStyle name="_가양-화곡내역(일위대가)_가양-화곡내역(토형100M)_수량산출서(삼성천합류)" xfId="10466"/>
    <cellStyle name="_가양-화곡내역(일위대가)_가양-화곡내역(토형100M)_수량산출서(삼성천합류) 2" xfId="10467"/>
    <cellStyle name="_가양-화곡내역(일위대가)_가양-화곡내역(토형100M)_수량산출서(삼성천합류) 2 2" xfId="10468"/>
    <cellStyle name="_가양-화곡내역(일위대가)_가양-화곡내역(토형100M)_수량산출서(삼성천합류) 2 3" xfId="10469"/>
    <cellStyle name="_가양-화곡내역(일위대가)_가양-화곡내역(토형100M)_수량산출서(삼성천합류) 3" xfId="10470"/>
    <cellStyle name="_가양-화곡내역(일위대가)_가양-화곡내역(토형100M)_수량산출서(삼성천합류) 4" xfId="10471"/>
    <cellStyle name="_가양-화곡내역(일위대가)_가양-화곡내역(토형100M)_수량산출서(삼성천합류)_1.토공및호안공" xfId="10472"/>
    <cellStyle name="_가양-화곡내역(일위대가)_가양-화곡내역(토형100M)_수량산출서(삼성천합류)_1.토공및호안공 2" xfId="10473"/>
    <cellStyle name="_가양-화곡내역(일위대가)_가양-화곡내역(토형100M)_수량산출서(삼성천합류)_1.토공및호안공 2 2" xfId="10474"/>
    <cellStyle name="_가양-화곡내역(일위대가)_가양-화곡내역(토형100M)_수량산출서(삼성천합류)_1.토공및호안공 2 3" xfId="10475"/>
    <cellStyle name="_가양-화곡내역(일위대가)_가양-화곡내역(토형100M)_수량산출서(삼성천합류)_1.토공및호안공 3" xfId="10476"/>
    <cellStyle name="_가양-화곡내역(일위대가)_가양-화곡내역(토형100M)_수량산출서(삼성천합류)_1.토공및호안공 4" xfId="10477"/>
    <cellStyle name="_가양-화곡내역(일위대가)_가양-화곡내역(토형100M)_수량산출서(삼성천합류)_실정보고서(물푸기,암거)" xfId="10478"/>
    <cellStyle name="_가양-화곡내역(일위대가)_가양-화곡내역(토형100M)_수량산출서(삼성천합류)_실정보고서(물푸기,암거) 2" xfId="10479"/>
    <cellStyle name="_가양-화곡내역(일위대가)_가양-화곡내역(토형100M)_수량산출서(삼성천합류)_실정보고서(물푸기,암거) 2 2" xfId="10480"/>
    <cellStyle name="_가양-화곡내역(일위대가)_가양-화곡내역(토형100M)_수량산출서(삼성천합류)_실정보고서(물푸기,암거) 2 3" xfId="10481"/>
    <cellStyle name="_가양-화곡내역(일위대가)_가양-화곡내역(토형100M)_수량산출서(삼성천합류)_실정보고서(물푸기,암거) 3" xfId="10482"/>
    <cellStyle name="_가양-화곡내역(일위대가)_가양-화곡내역(토형100M)_수량산출서(삼성천합류)_실정보고서(물푸기,암거) 4" xfId="10483"/>
    <cellStyle name="_가양-화곡내역(일위대가)_가양-화곡내역(토형100M)_수량산출서(안양5동계단)" xfId="10484"/>
    <cellStyle name="_가양-화곡내역(일위대가)_가양-화곡내역(토형100M)_수량산출서(안양5동계단) 2" xfId="10485"/>
    <cellStyle name="_가양-화곡내역(일위대가)_가양-화곡내역(토형100M)_수량산출서(안양5동계단) 2 2" xfId="10486"/>
    <cellStyle name="_가양-화곡내역(일위대가)_가양-화곡내역(토형100M)_수량산출서(안양5동계단) 2 3" xfId="10487"/>
    <cellStyle name="_가양-화곡내역(일위대가)_가양-화곡내역(토형100M)_수량산출서(안양5동계단) 3" xfId="10488"/>
    <cellStyle name="_가양-화곡내역(일위대가)_가양-화곡내역(토형100M)_수량산출서(안양5동계단) 4" xfId="10489"/>
    <cellStyle name="_가양-화곡내역(일위대가)_가양-화곡내역(토형100M)_수량산출서(안양5동계단)_1.토공및호안공" xfId="10490"/>
    <cellStyle name="_가양-화곡내역(일위대가)_가양-화곡내역(토형100M)_수량산출서(안양5동계단)_1.토공및호안공 2" xfId="10491"/>
    <cellStyle name="_가양-화곡내역(일위대가)_가양-화곡내역(토형100M)_수량산출서(안양5동계단)_1.토공및호안공 2 2" xfId="10492"/>
    <cellStyle name="_가양-화곡내역(일위대가)_가양-화곡내역(토형100M)_수량산출서(안양5동계단)_1.토공및호안공 2 3" xfId="10493"/>
    <cellStyle name="_가양-화곡내역(일위대가)_가양-화곡내역(토형100M)_수량산출서(안양5동계단)_1.토공및호안공 3" xfId="10494"/>
    <cellStyle name="_가양-화곡내역(일위대가)_가양-화곡내역(토형100M)_수량산출서(안양5동계단)_1.토공및호안공 4" xfId="10495"/>
    <cellStyle name="_가양-화곡내역(일위대가)_가양-화곡내역(토형100M)_수량산출서(안양5동계단)_실정보고서(물푸기,암거)" xfId="10496"/>
    <cellStyle name="_가양-화곡내역(일위대가)_가양-화곡내역(토형100M)_수량산출서(안양5동계단)_실정보고서(물푸기,암거) 2" xfId="10497"/>
    <cellStyle name="_가양-화곡내역(일위대가)_가양-화곡내역(토형100M)_수량산출서(안양5동계단)_실정보고서(물푸기,암거) 2 2" xfId="10498"/>
    <cellStyle name="_가양-화곡내역(일위대가)_가양-화곡내역(토형100M)_수량산출서(안양5동계단)_실정보고서(물푸기,암거) 2 3" xfId="10499"/>
    <cellStyle name="_가양-화곡내역(일위대가)_가양-화곡내역(토형100M)_수량산출서(안양5동계단)_실정보고서(물푸기,암거) 3" xfId="10500"/>
    <cellStyle name="_가양-화곡내역(일위대가)_가양-화곡내역(토형100M)_수량산출서(안양5동계단)_실정보고서(물푸기,암거) 4" xfId="10501"/>
    <cellStyle name="_가양-화곡내역(일위대가)_가양-화곡내역(토형100M)_수량산출서_1.토공및호안공" xfId="10502"/>
    <cellStyle name="_가양-화곡내역(일위대가)_가양-화곡내역(토형100M)_수량산출서_1.토공및호안공 2" xfId="10503"/>
    <cellStyle name="_가양-화곡내역(일위대가)_가양-화곡내역(토형100M)_수량산출서_1.토공및호안공 2 2" xfId="10504"/>
    <cellStyle name="_가양-화곡내역(일위대가)_가양-화곡내역(토형100M)_수량산출서_1.토공및호안공 2 3" xfId="10505"/>
    <cellStyle name="_가양-화곡내역(일위대가)_가양-화곡내역(토형100M)_수량산출서_1.토공및호안공 3" xfId="10506"/>
    <cellStyle name="_가양-화곡내역(일위대가)_가양-화곡내역(토형100M)_수량산출서_1.토공및호안공 4" xfId="10507"/>
    <cellStyle name="_가양-화곡내역(일위대가)_가양-화곡내역(토형100M)_수량산출서_사본 - 총괄설계내역서" xfId="370"/>
    <cellStyle name="_가양-화곡내역(일위대가)_가양-화곡내역(토형100M)_수량산출서_실정보고서(물푸기,암거)" xfId="10508"/>
    <cellStyle name="_가양-화곡내역(일위대가)_가양-화곡내역(토형100M)_수량산출서_실정보고서(물푸기,암거) 2" xfId="10509"/>
    <cellStyle name="_가양-화곡내역(일위대가)_가양-화곡내역(토형100M)_수량산출서_실정보고서(물푸기,암거) 2 2" xfId="10510"/>
    <cellStyle name="_가양-화곡내역(일위대가)_가양-화곡내역(토형100M)_수량산출서_실정보고서(물푸기,암거) 2 3" xfId="10511"/>
    <cellStyle name="_가양-화곡내역(일위대가)_가양-화곡내역(토형100M)_수량산출서_실정보고서(물푸기,암거) 3" xfId="10512"/>
    <cellStyle name="_가양-화곡내역(일위대가)_가양-화곡내역(토형100M)_수량산출서_실정보고서(물푸기,암거) 4" xfId="10513"/>
    <cellStyle name="_가양-화곡내역(일위대가)_가양-화곡내역(토형100M)_실정보고서(물푸기,암거)" xfId="10514"/>
    <cellStyle name="_가양-화곡내역(일위대가)_가양-화곡내역(토형100M)_실정보고서(물푸기,암거) 2" xfId="10515"/>
    <cellStyle name="_가양-화곡내역(일위대가)_가양-화곡내역(토형100M)_실정보고서(물푸기,암거) 2 2" xfId="10516"/>
    <cellStyle name="_가양-화곡내역(일위대가)_가양-화곡내역(토형100M)_실정보고서(물푸기,암거) 2 3" xfId="10517"/>
    <cellStyle name="_가양-화곡내역(일위대가)_가양-화곡내역(토형100M)_실정보고서(물푸기,암거) 3" xfId="10518"/>
    <cellStyle name="_가양-화곡내역(일위대가)_가양-화곡내역(토형100M)_실정보고서(물푸기,암거) 4" xfId="10519"/>
    <cellStyle name="_가양-화곡내역(일위대가)_가양-화곡내역(토형100M)_옹벽공" xfId="371"/>
    <cellStyle name="_가양-화곡내역(일위대가)_가양-화곡내역(토형100M)_옹벽공 2" xfId="10520"/>
    <cellStyle name="_가양-화곡내역(일위대가)_가양-화곡내역(토형100M)_옹벽공 2 2" xfId="10521"/>
    <cellStyle name="_가양-화곡내역(일위대가)_가양-화곡내역(토형100M)_옹벽공 2 3" xfId="10522"/>
    <cellStyle name="_가양-화곡내역(일위대가)_가양-화곡내역(토형100M)_옹벽공 3" xfId="10523"/>
    <cellStyle name="_가양-화곡내역(일위대가)_가양-화곡내역(토형100M)_옹벽공 4" xfId="10524"/>
    <cellStyle name="_가양-화곡내역(일위대가)_가양-화곡내역(토형100M)_옹벽공_1.토공및호안공" xfId="10525"/>
    <cellStyle name="_가양-화곡내역(일위대가)_가양-화곡내역(토형100M)_옹벽공_1.토공및호안공 2" xfId="10526"/>
    <cellStyle name="_가양-화곡내역(일위대가)_가양-화곡내역(토형100M)_옹벽공_1.토공및호안공 2 2" xfId="10527"/>
    <cellStyle name="_가양-화곡내역(일위대가)_가양-화곡내역(토형100M)_옹벽공_1.토공및호안공 2 3" xfId="10528"/>
    <cellStyle name="_가양-화곡내역(일위대가)_가양-화곡내역(토형100M)_옹벽공_1.토공및호안공 3" xfId="10529"/>
    <cellStyle name="_가양-화곡내역(일위대가)_가양-화곡내역(토형100M)_옹벽공_1.토공및호안공 4" xfId="10530"/>
    <cellStyle name="_가양-화곡내역(일위대가)_가양-화곡내역(토형100M)_옹벽공_2합류지점수량_0306" xfId="10531"/>
    <cellStyle name="_가양-화곡내역(일위대가)_가양-화곡내역(토형100M)_옹벽공_2합류지점수량_0306 2" xfId="10532"/>
    <cellStyle name="_가양-화곡내역(일위대가)_가양-화곡내역(토형100M)_옹벽공_2합류지점수량_0306 2 2" xfId="10533"/>
    <cellStyle name="_가양-화곡내역(일위대가)_가양-화곡내역(토형100M)_옹벽공_2합류지점수량_0306 2 3" xfId="10534"/>
    <cellStyle name="_가양-화곡내역(일위대가)_가양-화곡내역(토형100M)_옹벽공_2합류지점수량_0306 3" xfId="10535"/>
    <cellStyle name="_가양-화곡내역(일위대가)_가양-화곡내역(토형100M)_옹벽공_2합류지점수량_0306 4" xfId="10536"/>
    <cellStyle name="_가양-화곡내역(일위대가)_가양-화곡내역(토형100M)_옹벽공_2합류지점수량_0306_1.토공및호안공" xfId="10537"/>
    <cellStyle name="_가양-화곡내역(일위대가)_가양-화곡내역(토형100M)_옹벽공_2합류지점수량_0306_1.토공및호안공 2" xfId="10538"/>
    <cellStyle name="_가양-화곡내역(일위대가)_가양-화곡내역(토형100M)_옹벽공_2합류지점수량_0306_1.토공및호안공 2 2" xfId="10539"/>
    <cellStyle name="_가양-화곡내역(일위대가)_가양-화곡내역(토형100M)_옹벽공_2합류지점수량_0306_1.토공및호안공 2 3" xfId="10540"/>
    <cellStyle name="_가양-화곡내역(일위대가)_가양-화곡내역(토형100M)_옹벽공_2합류지점수량_0306_1.토공및호안공 3" xfId="10541"/>
    <cellStyle name="_가양-화곡내역(일위대가)_가양-화곡내역(토형100M)_옹벽공_2합류지점수량_0306_1.토공및호안공 4" xfId="10542"/>
    <cellStyle name="_가양-화곡내역(일위대가)_가양-화곡내역(토형100M)_옹벽공_2합류지점수량_0306_실정보고서(물푸기,암거)" xfId="10543"/>
    <cellStyle name="_가양-화곡내역(일위대가)_가양-화곡내역(토형100M)_옹벽공_2합류지점수량_0306_실정보고서(물푸기,암거) 2" xfId="10544"/>
    <cellStyle name="_가양-화곡내역(일위대가)_가양-화곡내역(토형100M)_옹벽공_2합류지점수량_0306_실정보고서(물푸기,암거) 2 2" xfId="10545"/>
    <cellStyle name="_가양-화곡내역(일위대가)_가양-화곡내역(토형100M)_옹벽공_2합류지점수량_0306_실정보고서(물푸기,암거) 2 3" xfId="10546"/>
    <cellStyle name="_가양-화곡내역(일위대가)_가양-화곡내역(토형100M)_옹벽공_2합류지점수량_0306_실정보고서(물푸기,암거) 3" xfId="10547"/>
    <cellStyle name="_가양-화곡내역(일위대가)_가양-화곡내역(토형100M)_옹벽공_2합류지점수량_0306_실정보고서(물푸기,암거) 4" xfId="10548"/>
    <cellStyle name="_가양-화곡내역(일위대가)_가양-화곡내역(토형100M)_옹벽공_맨홀구조물공" xfId="372"/>
    <cellStyle name="_가양-화곡내역(일위대가)_가양-화곡내역(토형100M)_옹벽공_맨홀구조물공_사본 - 총괄설계내역서" xfId="373"/>
    <cellStyle name="_가양-화곡내역(일위대가)_가양-화곡내역(토형100M)_옹벽공_사본 - 총괄설계내역서" xfId="374"/>
    <cellStyle name="_가양-화곡내역(일위대가)_가양-화곡내역(토형100M)_옹벽공_삼막천합류" xfId="10549"/>
    <cellStyle name="_가양-화곡내역(일위대가)_가양-화곡내역(토형100M)_옹벽공_삼막천합류 2" xfId="10550"/>
    <cellStyle name="_가양-화곡내역(일위대가)_가양-화곡내역(토형100M)_옹벽공_삼막천합류 2 2" xfId="10551"/>
    <cellStyle name="_가양-화곡내역(일위대가)_가양-화곡내역(토형100M)_옹벽공_삼막천합류 2 3" xfId="10552"/>
    <cellStyle name="_가양-화곡내역(일위대가)_가양-화곡내역(토형100M)_옹벽공_삼막천합류 3" xfId="10553"/>
    <cellStyle name="_가양-화곡내역(일위대가)_가양-화곡내역(토형100M)_옹벽공_삼막천합류 4" xfId="10554"/>
    <cellStyle name="_가양-화곡내역(일위대가)_가양-화곡내역(토형100M)_옹벽공_삼막천합류_1.토공및호안공" xfId="10555"/>
    <cellStyle name="_가양-화곡내역(일위대가)_가양-화곡내역(토형100M)_옹벽공_삼막천합류_1.토공및호안공 2" xfId="10556"/>
    <cellStyle name="_가양-화곡내역(일위대가)_가양-화곡내역(토형100M)_옹벽공_삼막천합류_1.토공및호안공 2 2" xfId="10557"/>
    <cellStyle name="_가양-화곡내역(일위대가)_가양-화곡내역(토형100M)_옹벽공_삼막천합류_1.토공및호안공 2 3" xfId="10558"/>
    <cellStyle name="_가양-화곡내역(일위대가)_가양-화곡내역(토형100M)_옹벽공_삼막천합류_1.토공및호안공 3" xfId="10559"/>
    <cellStyle name="_가양-화곡내역(일위대가)_가양-화곡내역(토형100M)_옹벽공_삼막천합류_1.토공및호안공 4" xfId="10560"/>
    <cellStyle name="_가양-화곡내역(일위대가)_가양-화곡내역(토형100M)_옹벽공_삼막천합류_실정보고서(물푸기,암거)" xfId="10561"/>
    <cellStyle name="_가양-화곡내역(일위대가)_가양-화곡내역(토형100M)_옹벽공_삼막천합류_실정보고서(물푸기,암거) 2" xfId="10562"/>
    <cellStyle name="_가양-화곡내역(일위대가)_가양-화곡내역(토형100M)_옹벽공_삼막천합류_실정보고서(물푸기,암거) 2 2" xfId="10563"/>
    <cellStyle name="_가양-화곡내역(일위대가)_가양-화곡내역(토형100M)_옹벽공_삼막천합류_실정보고서(물푸기,암거) 2 3" xfId="10564"/>
    <cellStyle name="_가양-화곡내역(일위대가)_가양-화곡내역(토형100M)_옹벽공_삼막천합류_실정보고서(물푸기,암거) 3" xfId="10565"/>
    <cellStyle name="_가양-화곡내역(일위대가)_가양-화곡내역(토형100M)_옹벽공_삼막천합류_실정보고서(물푸기,암거) 4" xfId="10566"/>
    <cellStyle name="_가양-화곡내역(일위대가)_가양-화곡내역(토형100M)_옹벽공_삼성천합류" xfId="10567"/>
    <cellStyle name="_가양-화곡내역(일위대가)_가양-화곡내역(토형100M)_옹벽공_삼성천합류 2" xfId="10568"/>
    <cellStyle name="_가양-화곡내역(일위대가)_가양-화곡내역(토형100M)_옹벽공_삼성천합류 2 2" xfId="10569"/>
    <cellStyle name="_가양-화곡내역(일위대가)_가양-화곡내역(토형100M)_옹벽공_삼성천합류 2 3" xfId="10570"/>
    <cellStyle name="_가양-화곡내역(일위대가)_가양-화곡내역(토형100M)_옹벽공_삼성천합류 3" xfId="10571"/>
    <cellStyle name="_가양-화곡내역(일위대가)_가양-화곡내역(토형100M)_옹벽공_삼성천합류 4" xfId="10572"/>
    <cellStyle name="_가양-화곡내역(일위대가)_가양-화곡내역(토형100M)_옹벽공_삼성천합류_1.토공및호안공" xfId="10573"/>
    <cellStyle name="_가양-화곡내역(일위대가)_가양-화곡내역(토형100M)_옹벽공_삼성천합류_1.토공및호안공 2" xfId="10574"/>
    <cellStyle name="_가양-화곡내역(일위대가)_가양-화곡내역(토형100M)_옹벽공_삼성천합류_1.토공및호안공 2 2" xfId="10575"/>
    <cellStyle name="_가양-화곡내역(일위대가)_가양-화곡내역(토형100M)_옹벽공_삼성천합류_1.토공및호안공 2 3" xfId="10576"/>
    <cellStyle name="_가양-화곡내역(일위대가)_가양-화곡내역(토형100M)_옹벽공_삼성천합류_1.토공및호안공 3" xfId="10577"/>
    <cellStyle name="_가양-화곡내역(일위대가)_가양-화곡내역(토형100M)_옹벽공_삼성천합류_1.토공및호안공 4" xfId="10578"/>
    <cellStyle name="_가양-화곡내역(일위대가)_가양-화곡내역(토형100M)_옹벽공_삼성천합류_실정보고서(물푸기,암거)" xfId="10579"/>
    <cellStyle name="_가양-화곡내역(일위대가)_가양-화곡내역(토형100M)_옹벽공_삼성천합류_실정보고서(물푸기,암거) 2" xfId="10580"/>
    <cellStyle name="_가양-화곡내역(일위대가)_가양-화곡내역(토형100M)_옹벽공_삼성천합류_실정보고서(물푸기,암거) 2 2" xfId="10581"/>
    <cellStyle name="_가양-화곡내역(일위대가)_가양-화곡내역(토형100M)_옹벽공_삼성천합류_실정보고서(물푸기,암거) 2 3" xfId="10582"/>
    <cellStyle name="_가양-화곡내역(일위대가)_가양-화곡내역(토형100M)_옹벽공_삼성천합류_실정보고서(물푸기,암거) 3" xfId="10583"/>
    <cellStyle name="_가양-화곡내역(일위대가)_가양-화곡내역(토형100M)_옹벽공_삼성천합류_실정보고서(물푸기,암거) 4" xfId="10584"/>
    <cellStyle name="_가양-화곡내역(일위대가)_가양-화곡내역(토형100M)_옹벽공_수량산출서" xfId="375"/>
    <cellStyle name="_가양-화곡내역(일위대가)_가양-화곡내역(토형100M)_옹벽공_수량산출서 2" xfId="10585"/>
    <cellStyle name="_가양-화곡내역(일위대가)_가양-화곡내역(토형100M)_옹벽공_수량산출서 2 2" xfId="10586"/>
    <cellStyle name="_가양-화곡내역(일위대가)_가양-화곡내역(토형100M)_옹벽공_수량산출서 2 3" xfId="10587"/>
    <cellStyle name="_가양-화곡내역(일위대가)_가양-화곡내역(토형100M)_옹벽공_수량산출서 3" xfId="10588"/>
    <cellStyle name="_가양-화곡내역(일위대가)_가양-화곡내역(토형100M)_옹벽공_수량산출서 4" xfId="10589"/>
    <cellStyle name="_가양-화곡내역(일위대가)_가양-화곡내역(토형100M)_옹벽공_수량산출서(삼막천합류)" xfId="10590"/>
    <cellStyle name="_가양-화곡내역(일위대가)_가양-화곡내역(토형100M)_옹벽공_수량산출서(삼막천합류) 2" xfId="10591"/>
    <cellStyle name="_가양-화곡내역(일위대가)_가양-화곡내역(토형100M)_옹벽공_수량산출서(삼막천합류) 2 2" xfId="10592"/>
    <cellStyle name="_가양-화곡내역(일위대가)_가양-화곡내역(토형100M)_옹벽공_수량산출서(삼막천합류) 2 3" xfId="10593"/>
    <cellStyle name="_가양-화곡내역(일위대가)_가양-화곡내역(토형100M)_옹벽공_수량산출서(삼막천합류) 3" xfId="10594"/>
    <cellStyle name="_가양-화곡내역(일위대가)_가양-화곡내역(토형100M)_옹벽공_수량산출서(삼막천합류) 4" xfId="10595"/>
    <cellStyle name="_가양-화곡내역(일위대가)_가양-화곡내역(토형100M)_옹벽공_수량산출서(삼막천합류)_1.토공및호안공" xfId="10596"/>
    <cellStyle name="_가양-화곡내역(일위대가)_가양-화곡내역(토형100M)_옹벽공_수량산출서(삼막천합류)_1.토공및호안공 2" xfId="10597"/>
    <cellStyle name="_가양-화곡내역(일위대가)_가양-화곡내역(토형100M)_옹벽공_수량산출서(삼막천합류)_1.토공및호안공 2 2" xfId="10598"/>
    <cellStyle name="_가양-화곡내역(일위대가)_가양-화곡내역(토형100M)_옹벽공_수량산출서(삼막천합류)_1.토공및호안공 2 3" xfId="10599"/>
    <cellStyle name="_가양-화곡내역(일위대가)_가양-화곡내역(토형100M)_옹벽공_수량산출서(삼막천합류)_1.토공및호안공 3" xfId="10600"/>
    <cellStyle name="_가양-화곡내역(일위대가)_가양-화곡내역(토형100M)_옹벽공_수량산출서(삼막천합류)_1.토공및호안공 4" xfId="10601"/>
    <cellStyle name="_가양-화곡내역(일위대가)_가양-화곡내역(토형100M)_옹벽공_수량산출서(삼막천합류)_실정보고서(물푸기,암거)" xfId="10602"/>
    <cellStyle name="_가양-화곡내역(일위대가)_가양-화곡내역(토형100M)_옹벽공_수량산출서(삼막천합류)_실정보고서(물푸기,암거) 2" xfId="10603"/>
    <cellStyle name="_가양-화곡내역(일위대가)_가양-화곡내역(토형100M)_옹벽공_수량산출서(삼막천합류)_실정보고서(물푸기,암거) 2 2" xfId="10604"/>
    <cellStyle name="_가양-화곡내역(일위대가)_가양-화곡내역(토형100M)_옹벽공_수량산출서(삼막천합류)_실정보고서(물푸기,암거) 2 3" xfId="10605"/>
    <cellStyle name="_가양-화곡내역(일위대가)_가양-화곡내역(토형100M)_옹벽공_수량산출서(삼막천합류)_실정보고서(물푸기,암거) 3" xfId="10606"/>
    <cellStyle name="_가양-화곡내역(일위대가)_가양-화곡내역(토형100M)_옹벽공_수량산출서(삼막천합류)_실정보고서(물푸기,암거) 4" xfId="10607"/>
    <cellStyle name="_가양-화곡내역(일위대가)_가양-화곡내역(토형100M)_옹벽공_수량산출서(삼성천합류)" xfId="10608"/>
    <cellStyle name="_가양-화곡내역(일위대가)_가양-화곡내역(토형100M)_옹벽공_수량산출서(삼성천합류) 2" xfId="10609"/>
    <cellStyle name="_가양-화곡내역(일위대가)_가양-화곡내역(토형100M)_옹벽공_수량산출서(삼성천합류) 2 2" xfId="10610"/>
    <cellStyle name="_가양-화곡내역(일위대가)_가양-화곡내역(토형100M)_옹벽공_수량산출서(삼성천합류) 2 3" xfId="10611"/>
    <cellStyle name="_가양-화곡내역(일위대가)_가양-화곡내역(토형100M)_옹벽공_수량산출서(삼성천합류) 3" xfId="10612"/>
    <cellStyle name="_가양-화곡내역(일위대가)_가양-화곡내역(토형100M)_옹벽공_수량산출서(삼성천합류) 4" xfId="10613"/>
    <cellStyle name="_가양-화곡내역(일위대가)_가양-화곡내역(토형100M)_옹벽공_수량산출서(삼성천합류)_1.토공및호안공" xfId="10614"/>
    <cellStyle name="_가양-화곡내역(일위대가)_가양-화곡내역(토형100M)_옹벽공_수량산출서(삼성천합류)_1.토공및호안공 2" xfId="10615"/>
    <cellStyle name="_가양-화곡내역(일위대가)_가양-화곡내역(토형100M)_옹벽공_수량산출서(삼성천합류)_1.토공및호안공 2 2" xfId="10616"/>
    <cellStyle name="_가양-화곡내역(일위대가)_가양-화곡내역(토형100M)_옹벽공_수량산출서(삼성천합류)_1.토공및호안공 2 3" xfId="10617"/>
    <cellStyle name="_가양-화곡내역(일위대가)_가양-화곡내역(토형100M)_옹벽공_수량산출서(삼성천합류)_1.토공및호안공 3" xfId="10618"/>
    <cellStyle name="_가양-화곡내역(일위대가)_가양-화곡내역(토형100M)_옹벽공_수량산출서(삼성천합류)_1.토공및호안공 4" xfId="10619"/>
    <cellStyle name="_가양-화곡내역(일위대가)_가양-화곡내역(토형100M)_옹벽공_수량산출서(삼성천합류)_실정보고서(물푸기,암거)" xfId="10620"/>
    <cellStyle name="_가양-화곡내역(일위대가)_가양-화곡내역(토형100M)_옹벽공_수량산출서(삼성천합류)_실정보고서(물푸기,암거) 2" xfId="10621"/>
    <cellStyle name="_가양-화곡내역(일위대가)_가양-화곡내역(토형100M)_옹벽공_수량산출서(삼성천합류)_실정보고서(물푸기,암거) 2 2" xfId="10622"/>
    <cellStyle name="_가양-화곡내역(일위대가)_가양-화곡내역(토형100M)_옹벽공_수량산출서(삼성천합류)_실정보고서(물푸기,암거) 2 3" xfId="10623"/>
    <cellStyle name="_가양-화곡내역(일위대가)_가양-화곡내역(토형100M)_옹벽공_수량산출서(삼성천합류)_실정보고서(물푸기,암거) 3" xfId="10624"/>
    <cellStyle name="_가양-화곡내역(일위대가)_가양-화곡내역(토형100M)_옹벽공_수량산출서(삼성천합류)_실정보고서(물푸기,암거) 4" xfId="10625"/>
    <cellStyle name="_가양-화곡내역(일위대가)_가양-화곡내역(토형100M)_옹벽공_수량산출서(안양5동계단)" xfId="10626"/>
    <cellStyle name="_가양-화곡내역(일위대가)_가양-화곡내역(토형100M)_옹벽공_수량산출서(안양5동계단) 2" xfId="10627"/>
    <cellStyle name="_가양-화곡내역(일위대가)_가양-화곡내역(토형100M)_옹벽공_수량산출서(안양5동계단) 2 2" xfId="10628"/>
    <cellStyle name="_가양-화곡내역(일위대가)_가양-화곡내역(토형100M)_옹벽공_수량산출서(안양5동계단) 2 3" xfId="10629"/>
    <cellStyle name="_가양-화곡내역(일위대가)_가양-화곡내역(토형100M)_옹벽공_수량산출서(안양5동계단) 3" xfId="10630"/>
    <cellStyle name="_가양-화곡내역(일위대가)_가양-화곡내역(토형100M)_옹벽공_수량산출서(안양5동계단) 4" xfId="10631"/>
    <cellStyle name="_가양-화곡내역(일위대가)_가양-화곡내역(토형100M)_옹벽공_수량산출서(안양5동계단)_1.토공및호안공" xfId="10632"/>
    <cellStyle name="_가양-화곡내역(일위대가)_가양-화곡내역(토형100M)_옹벽공_수량산출서(안양5동계단)_1.토공및호안공 2" xfId="10633"/>
    <cellStyle name="_가양-화곡내역(일위대가)_가양-화곡내역(토형100M)_옹벽공_수량산출서(안양5동계단)_1.토공및호안공 2 2" xfId="10634"/>
    <cellStyle name="_가양-화곡내역(일위대가)_가양-화곡내역(토형100M)_옹벽공_수량산출서(안양5동계단)_1.토공및호안공 2 3" xfId="10635"/>
    <cellStyle name="_가양-화곡내역(일위대가)_가양-화곡내역(토형100M)_옹벽공_수량산출서(안양5동계단)_1.토공및호안공 3" xfId="10636"/>
    <cellStyle name="_가양-화곡내역(일위대가)_가양-화곡내역(토형100M)_옹벽공_수량산출서(안양5동계단)_1.토공및호안공 4" xfId="10637"/>
    <cellStyle name="_가양-화곡내역(일위대가)_가양-화곡내역(토형100M)_옹벽공_수량산출서(안양5동계단)_실정보고서(물푸기,암거)" xfId="10638"/>
    <cellStyle name="_가양-화곡내역(일위대가)_가양-화곡내역(토형100M)_옹벽공_수량산출서(안양5동계단)_실정보고서(물푸기,암거) 2" xfId="10639"/>
    <cellStyle name="_가양-화곡내역(일위대가)_가양-화곡내역(토형100M)_옹벽공_수량산출서(안양5동계단)_실정보고서(물푸기,암거) 2 2" xfId="10640"/>
    <cellStyle name="_가양-화곡내역(일위대가)_가양-화곡내역(토형100M)_옹벽공_수량산출서(안양5동계단)_실정보고서(물푸기,암거) 2 3" xfId="10641"/>
    <cellStyle name="_가양-화곡내역(일위대가)_가양-화곡내역(토형100M)_옹벽공_수량산출서(안양5동계단)_실정보고서(물푸기,암거) 3" xfId="10642"/>
    <cellStyle name="_가양-화곡내역(일위대가)_가양-화곡내역(토형100M)_옹벽공_수량산출서(안양5동계단)_실정보고서(물푸기,암거) 4" xfId="10643"/>
    <cellStyle name="_가양-화곡내역(일위대가)_가양-화곡내역(토형100M)_옹벽공_수량산출서_1.토공및호안공" xfId="10644"/>
    <cellStyle name="_가양-화곡내역(일위대가)_가양-화곡내역(토형100M)_옹벽공_수량산출서_1.토공및호안공 2" xfId="10645"/>
    <cellStyle name="_가양-화곡내역(일위대가)_가양-화곡내역(토형100M)_옹벽공_수량산출서_1.토공및호안공 2 2" xfId="10646"/>
    <cellStyle name="_가양-화곡내역(일위대가)_가양-화곡내역(토형100M)_옹벽공_수량산출서_1.토공및호안공 2 3" xfId="10647"/>
    <cellStyle name="_가양-화곡내역(일위대가)_가양-화곡내역(토형100M)_옹벽공_수량산출서_1.토공및호안공 3" xfId="10648"/>
    <cellStyle name="_가양-화곡내역(일위대가)_가양-화곡내역(토형100M)_옹벽공_수량산출서_1.토공및호안공 4" xfId="10649"/>
    <cellStyle name="_가양-화곡내역(일위대가)_가양-화곡내역(토형100M)_옹벽공_수량산출서_사본 - 총괄설계내역서" xfId="376"/>
    <cellStyle name="_가양-화곡내역(일위대가)_가양-화곡내역(토형100M)_옹벽공_수량산출서_실정보고서(물푸기,암거)" xfId="10650"/>
    <cellStyle name="_가양-화곡내역(일위대가)_가양-화곡내역(토형100M)_옹벽공_수량산출서_실정보고서(물푸기,암거) 2" xfId="10651"/>
    <cellStyle name="_가양-화곡내역(일위대가)_가양-화곡내역(토형100M)_옹벽공_수량산출서_실정보고서(물푸기,암거) 2 2" xfId="10652"/>
    <cellStyle name="_가양-화곡내역(일위대가)_가양-화곡내역(토형100M)_옹벽공_수량산출서_실정보고서(물푸기,암거) 2 3" xfId="10653"/>
    <cellStyle name="_가양-화곡내역(일위대가)_가양-화곡내역(토형100M)_옹벽공_수량산출서_실정보고서(물푸기,암거) 3" xfId="10654"/>
    <cellStyle name="_가양-화곡내역(일위대가)_가양-화곡내역(토형100M)_옹벽공_수량산출서_실정보고서(물푸기,암거) 4" xfId="10655"/>
    <cellStyle name="_가양-화곡내역(일위대가)_가양-화곡내역(토형100M)_옹벽공_실정보고서(물푸기,암거)" xfId="10656"/>
    <cellStyle name="_가양-화곡내역(일위대가)_가양-화곡내역(토형100M)_옹벽공_실정보고서(물푸기,암거) 2" xfId="10657"/>
    <cellStyle name="_가양-화곡내역(일위대가)_가양-화곡내역(토형100M)_옹벽공_실정보고서(물푸기,암거) 2 2" xfId="10658"/>
    <cellStyle name="_가양-화곡내역(일위대가)_가양-화곡내역(토형100M)_옹벽공_실정보고서(물푸기,암거) 2 3" xfId="10659"/>
    <cellStyle name="_가양-화곡내역(일위대가)_가양-화곡내역(토형100M)_옹벽공_실정보고서(물푸기,암거) 3" xfId="10660"/>
    <cellStyle name="_가양-화곡내역(일위대가)_가양-화곡내역(토형100M)_옹벽공_실정보고서(물푸기,암거) 4" xfId="10661"/>
    <cellStyle name="_가양-화곡내역(일위대가)_가양-화곡내역(토형100M)_옹벽수량" xfId="377"/>
    <cellStyle name="_가양-화곡내역(일위대가)_가양-화곡내역(토형100M)_옹벽수량 2" xfId="10662"/>
    <cellStyle name="_가양-화곡내역(일위대가)_가양-화곡내역(토형100M)_옹벽수량 2 2" xfId="10663"/>
    <cellStyle name="_가양-화곡내역(일위대가)_가양-화곡내역(토형100M)_옹벽수량 2 3" xfId="10664"/>
    <cellStyle name="_가양-화곡내역(일위대가)_가양-화곡내역(토형100M)_옹벽수량 3" xfId="10665"/>
    <cellStyle name="_가양-화곡내역(일위대가)_가양-화곡내역(토형100M)_옹벽수량 4" xfId="10666"/>
    <cellStyle name="_가양-화곡내역(일위대가)_가양-화곡내역(토형100M)_옹벽수량_1.토공및호안공" xfId="10667"/>
    <cellStyle name="_가양-화곡내역(일위대가)_가양-화곡내역(토형100M)_옹벽수량_1.토공및호안공 2" xfId="10668"/>
    <cellStyle name="_가양-화곡내역(일위대가)_가양-화곡내역(토형100M)_옹벽수량_1.토공및호안공 2 2" xfId="10669"/>
    <cellStyle name="_가양-화곡내역(일위대가)_가양-화곡내역(토형100M)_옹벽수량_1.토공및호안공 2 3" xfId="10670"/>
    <cellStyle name="_가양-화곡내역(일위대가)_가양-화곡내역(토형100M)_옹벽수량_1.토공및호안공 3" xfId="10671"/>
    <cellStyle name="_가양-화곡내역(일위대가)_가양-화곡내역(토형100M)_옹벽수량_1.토공및호안공 4" xfId="10672"/>
    <cellStyle name="_가양-화곡내역(일위대가)_가양-화곡내역(토형100M)_옹벽수량_2합류지점수량_0306" xfId="10673"/>
    <cellStyle name="_가양-화곡내역(일위대가)_가양-화곡내역(토형100M)_옹벽수량_2합류지점수량_0306 2" xfId="10674"/>
    <cellStyle name="_가양-화곡내역(일위대가)_가양-화곡내역(토형100M)_옹벽수량_2합류지점수량_0306 2 2" xfId="10675"/>
    <cellStyle name="_가양-화곡내역(일위대가)_가양-화곡내역(토형100M)_옹벽수량_2합류지점수량_0306 2 3" xfId="10676"/>
    <cellStyle name="_가양-화곡내역(일위대가)_가양-화곡내역(토형100M)_옹벽수량_2합류지점수량_0306 3" xfId="10677"/>
    <cellStyle name="_가양-화곡내역(일위대가)_가양-화곡내역(토형100M)_옹벽수량_2합류지점수량_0306 4" xfId="10678"/>
    <cellStyle name="_가양-화곡내역(일위대가)_가양-화곡내역(토형100M)_옹벽수량_2합류지점수량_0306_1.토공및호안공" xfId="10679"/>
    <cellStyle name="_가양-화곡내역(일위대가)_가양-화곡내역(토형100M)_옹벽수량_2합류지점수량_0306_1.토공및호안공 2" xfId="10680"/>
    <cellStyle name="_가양-화곡내역(일위대가)_가양-화곡내역(토형100M)_옹벽수량_2합류지점수량_0306_1.토공및호안공 2 2" xfId="10681"/>
    <cellStyle name="_가양-화곡내역(일위대가)_가양-화곡내역(토형100M)_옹벽수량_2합류지점수량_0306_1.토공및호안공 2 3" xfId="10682"/>
    <cellStyle name="_가양-화곡내역(일위대가)_가양-화곡내역(토형100M)_옹벽수량_2합류지점수량_0306_1.토공및호안공 3" xfId="10683"/>
    <cellStyle name="_가양-화곡내역(일위대가)_가양-화곡내역(토형100M)_옹벽수량_2합류지점수량_0306_1.토공및호안공 4" xfId="10684"/>
    <cellStyle name="_가양-화곡내역(일위대가)_가양-화곡내역(토형100M)_옹벽수량_2합류지점수량_0306_실정보고서(물푸기,암거)" xfId="10685"/>
    <cellStyle name="_가양-화곡내역(일위대가)_가양-화곡내역(토형100M)_옹벽수량_2합류지점수량_0306_실정보고서(물푸기,암거) 2" xfId="10686"/>
    <cellStyle name="_가양-화곡내역(일위대가)_가양-화곡내역(토형100M)_옹벽수량_2합류지점수량_0306_실정보고서(물푸기,암거) 2 2" xfId="10687"/>
    <cellStyle name="_가양-화곡내역(일위대가)_가양-화곡내역(토형100M)_옹벽수량_2합류지점수량_0306_실정보고서(물푸기,암거) 2 3" xfId="10688"/>
    <cellStyle name="_가양-화곡내역(일위대가)_가양-화곡내역(토형100M)_옹벽수량_2합류지점수량_0306_실정보고서(물푸기,암거) 3" xfId="10689"/>
    <cellStyle name="_가양-화곡내역(일위대가)_가양-화곡내역(토형100M)_옹벽수량_2합류지점수량_0306_실정보고서(물푸기,암거) 4" xfId="10690"/>
    <cellStyle name="_가양-화곡내역(일위대가)_가양-화곡내역(토형100M)_옹벽수량_맨홀구조물공" xfId="378"/>
    <cellStyle name="_가양-화곡내역(일위대가)_가양-화곡내역(토형100M)_옹벽수량_맨홀구조물공_사본 - 총괄설계내역서" xfId="379"/>
    <cellStyle name="_가양-화곡내역(일위대가)_가양-화곡내역(토형100M)_옹벽수량_사본 - 총괄설계내역서" xfId="380"/>
    <cellStyle name="_가양-화곡내역(일위대가)_가양-화곡내역(토형100M)_옹벽수량_삼막천합류" xfId="10691"/>
    <cellStyle name="_가양-화곡내역(일위대가)_가양-화곡내역(토형100M)_옹벽수량_삼막천합류 2" xfId="10692"/>
    <cellStyle name="_가양-화곡내역(일위대가)_가양-화곡내역(토형100M)_옹벽수량_삼막천합류 2 2" xfId="10693"/>
    <cellStyle name="_가양-화곡내역(일위대가)_가양-화곡내역(토형100M)_옹벽수량_삼막천합류 2 3" xfId="10694"/>
    <cellStyle name="_가양-화곡내역(일위대가)_가양-화곡내역(토형100M)_옹벽수량_삼막천합류 3" xfId="10695"/>
    <cellStyle name="_가양-화곡내역(일위대가)_가양-화곡내역(토형100M)_옹벽수량_삼막천합류 4" xfId="10696"/>
    <cellStyle name="_가양-화곡내역(일위대가)_가양-화곡내역(토형100M)_옹벽수량_삼막천합류_1.토공및호안공" xfId="10697"/>
    <cellStyle name="_가양-화곡내역(일위대가)_가양-화곡내역(토형100M)_옹벽수량_삼막천합류_1.토공및호안공 2" xfId="10698"/>
    <cellStyle name="_가양-화곡내역(일위대가)_가양-화곡내역(토형100M)_옹벽수량_삼막천합류_1.토공및호안공 2 2" xfId="10699"/>
    <cellStyle name="_가양-화곡내역(일위대가)_가양-화곡내역(토형100M)_옹벽수량_삼막천합류_1.토공및호안공 2 3" xfId="10700"/>
    <cellStyle name="_가양-화곡내역(일위대가)_가양-화곡내역(토형100M)_옹벽수량_삼막천합류_1.토공및호안공 3" xfId="10701"/>
    <cellStyle name="_가양-화곡내역(일위대가)_가양-화곡내역(토형100M)_옹벽수량_삼막천합류_1.토공및호안공 4" xfId="10702"/>
    <cellStyle name="_가양-화곡내역(일위대가)_가양-화곡내역(토형100M)_옹벽수량_삼막천합류_실정보고서(물푸기,암거)" xfId="10703"/>
    <cellStyle name="_가양-화곡내역(일위대가)_가양-화곡내역(토형100M)_옹벽수량_삼막천합류_실정보고서(물푸기,암거) 2" xfId="10704"/>
    <cellStyle name="_가양-화곡내역(일위대가)_가양-화곡내역(토형100M)_옹벽수량_삼막천합류_실정보고서(물푸기,암거) 2 2" xfId="10705"/>
    <cellStyle name="_가양-화곡내역(일위대가)_가양-화곡내역(토형100M)_옹벽수량_삼막천합류_실정보고서(물푸기,암거) 2 3" xfId="10706"/>
    <cellStyle name="_가양-화곡내역(일위대가)_가양-화곡내역(토형100M)_옹벽수량_삼막천합류_실정보고서(물푸기,암거) 3" xfId="10707"/>
    <cellStyle name="_가양-화곡내역(일위대가)_가양-화곡내역(토형100M)_옹벽수량_삼막천합류_실정보고서(물푸기,암거) 4" xfId="10708"/>
    <cellStyle name="_가양-화곡내역(일위대가)_가양-화곡내역(토형100M)_옹벽수량_삼성천합류" xfId="10709"/>
    <cellStyle name="_가양-화곡내역(일위대가)_가양-화곡내역(토형100M)_옹벽수량_삼성천합류 2" xfId="10710"/>
    <cellStyle name="_가양-화곡내역(일위대가)_가양-화곡내역(토형100M)_옹벽수량_삼성천합류 2 2" xfId="10711"/>
    <cellStyle name="_가양-화곡내역(일위대가)_가양-화곡내역(토형100M)_옹벽수량_삼성천합류 2 3" xfId="10712"/>
    <cellStyle name="_가양-화곡내역(일위대가)_가양-화곡내역(토형100M)_옹벽수량_삼성천합류 3" xfId="10713"/>
    <cellStyle name="_가양-화곡내역(일위대가)_가양-화곡내역(토형100M)_옹벽수량_삼성천합류 4" xfId="10714"/>
    <cellStyle name="_가양-화곡내역(일위대가)_가양-화곡내역(토형100M)_옹벽수량_삼성천합류_1.토공및호안공" xfId="10715"/>
    <cellStyle name="_가양-화곡내역(일위대가)_가양-화곡내역(토형100M)_옹벽수량_삼성천합류_1.토공및호안공 2" xfId="10716"/>
    <cellStyle name="_가양-화곡내역(일위대가)_가양-화곡내역(토형100M)_옹벽수량_삼성천합류_1.토공및호안공 2 2" xfId="10717"/>
    <cellStyle name="_가양-화곡내역(일위대가)_가양-화곡내역(토형100M)_옹벽수량_삼성천합류_1.토공및호안공 2 3" xfId="10718"/>
    <cellStyle name="_가양-화곡내역(일위대가)_가양-화곡내역(토형100M)_옹벽수량_삼성천합류_1.토공및호안공 3" xfId="10719"/>
    <cellStyle name="_가양-화곡내역(일위대가)_가양-화곡내역(토형100M)_옹벽수량_삼성천합류_1.토공및호안공 4" xfId="10720"/>
    <cellStyle name="_가양-화곡내역(일위대가)_가양-화곡내역(토형100M)_옹벽수량_삼성천합류_실정보고서(물푸기,암거)" xfId="10721"/>
    <cellStyle name="_가양-화곡내역(일위대가)_가양-화곡내역(토형100M)_옹벽수량_삼성천합류_실정보고서(물푸기,암거) 2" xfId="10722"/>
    <cellStyle name="_가양-화곡내역(일위대가)_가양-화곡내역(토형100M)_옹벽수량_삼성천합류_실정보고서(물푸기,암거) 2 2" xfId="10723"/>
    <cellStyle name="_가양-화곡내역(일위대가)_가양-화곡내역(토형100M)_옹벽수량_삼성천합류_실정보고서(물푸기,암거) 2 3" xfId="10724"/>
    <cellStyle name="_가양-화곡내역(일위대가)_가양-화곡내역(토형100M)_옹벽수량_삼성천합류_실정보고서(물푸기,암거) 3" xfId="10725"/>
    <cellStyle name="_가양-화곡내역(일위대가)_가양-화곡내역(토형100M)_옹벽수량_삼성천합류_실정보고서(물푸기,암거) 4" xfId="10726"/>
    <cellStyle name="_가양-화곡내역(일위대가)_가양-화곡내역(토형100M)_옹벽수량_수량산출서" xfId="381"/>
    <cellStyle name="_가양-화곡내역(일위대가)_가양-화곡내역(토형100M)_옹벽수량_수량산출서 2" xfId="10727"/>
    <cellStyle name="_가양-화곡내역(일위대가)_가양-화곡내역(토형100M)_옹벽수량_수량산출서 2 2" xfId="10728"/>
    <cellStyle name="_가양-화곡내역(일위대가)_가양-화곡내역(토형100M)_옹벽수량_수량산출서 2 3" xfId="10729"/>
    <cellStyle name="_가양-화곡내역(일위대가)_가양-화곡내역(토형100M)_옹벽수량_수량산출서 3" xfId="10730"/>
    <cellStyle name="_가양-화곡내역(일위대가)_가양-화곡내역(토형100M)_옹벽수량_수량산출서 4" xfId="10731"/>
    <cellStyle name="_가양-화곡내역(일위대가)_가양-화곡내역(토형100M)_옹벽수량_수량산출서(삼막천합류)" xfId="10732"/>
    <cellStyle name="_가양-화곡내역(일위대가)_가양-화곡내역(토형100M)_옹벽수량_수량산출서(삼막천합류) 2" xfId="10733"/>
    <cellStyle name="_가양-화곡내역(일위대가)_가양-화곡내역(토형100M)_옹벽수량_수량산출서(삼막천합류) 2 2" xfId="10734"/>
    <cellStyle name="_가양-화곡내역(일위대가)_가양-화곡내역(토형100M)_옹벽수량_수량산출서(삼막천합류) 2 3" xfId="10735"/>
    <cellStyle name="_가양-화곡내역(일위대가)_가양-화곡내역(토형100M)_옹벽수량_수량산출서(삼막천합류) 3" xfId="10736"/>
    <cellStyle name="_가양-화곡내역(일위대가)_가양-화곡내역(토형100M)_옹벽수량_수량산출서(삼막천합류) 4" xfId="10737"/>
    <cellStyle name="_가양-화곡내역(일위대가)_가양-화곡내역(토형100M)_옹벽수량_수량산출서(삼막천합류)_1.토공및호안공" xfId="10738"/>
    <cellStyle name="_가양-화곡내역(일위대가)_가양-화곡내역(토형100M)_옹벽수량_수량산출서(삼막천합류)_1.토공및호안공 2" xfId="10739"/>
    <cellStyle name="_가양-화곡내역(일위대가)_가양-화곡내역(토형100M)_옹벽수량_수량산출서(삼막천합류)_1.토공및호안공 2 2" xfId="10740"/>
    <cellStyle name="_가양-화곡내역(일위대가)_가양-화곡내역(토형100M)_옹벽수량_수량산출서(삼막천합류)_1.토공및호안공 2 3" xfId="10741"/>
    <cellStyle name="_가양-화곡내역(일위대가)_가양-화곡내역(토형100M)_옹벽수량_수량산출서(삼막천합류)_1.토공및호안공 3" xfId="10742"/>
    <cellStyle name="_가양-화곡내역(일위대가)_가양-화곡내역(토형100M)_옹벽수량_수량산출서(삼막천합류)_1.토공및호안공 4" xfId="10743"/>
    <cellStyle name="_가양-화곡내역(일위대가)_가양-화곡내역(토형100M)_옹벽수량_수량산출서(삼막천합류)_실정보고서(물푸기,암거)" xfId="10744"/>
    <cellStyle name="_가양-화곡내역(일위대가)_가양-화곡내역(토형100M)_옹벽수량_수량산출서(삼막천합류)_실정보고서(물푸기,암거) 2" xfId="10745"/>
    <cellStyle name="_가양-화곡내역(일위대가)_가양-화곡내역(토형100M)_옹벽수량_수량산출서(삼막천합류)_실정보고서(물푸기,암거) 2 2" xfId="10746"/>
    <cellStyle name="_가양-화곡내역(일위대가)_가양-화곡내역(토형100M)_옹벽수량_수량산출서(삼막천합류)_실정보고서(물푸기,암거) 2 3" xfId="10747"/>
    <cellStyle name="_가양-화곡내역(일위대가)_가양-화곡내역(토형100M)_옹벽수량_수량산출서(삼막천합류)_실정보고서(물푸기,암거) 3" xfId="10748"/>
    <cellStyle name="_가양-화곡내역(일위대가)_가양-화곡내역(토형100M)_옹벽수량_수량산출서(삼막천합류)_실정보고서(물푸기,암거) 4" xfId="10749"/>
    <cellStyle name="_가양-화곡내역(일위대가)_가양-화곡내역(토형100M)_옹벽수량_수량산출서(삼성천합류)" xfId="10750"/>
    <cellStyle name="_가양-화곡내역(일위대가)_가양-화곡내역(토형100M)_옹벽수량_수량산출서(삼성천합류) 2" xfId="10751"/>
    <cellStyle name="_가양-화곡내역(일위대가)_가양-화곡내역(토형100M)_옹벽수량_수량산출서(삼성천합류) 2 2" xfId="10752"/>
    <cellStyle name="_가양-화곡내역(일위대가)_가양-화곡내역(토형100M)_옹벽수량_수량산출서(삼성천합류) 2 3" xfId="10753"/>
    <cellStyle name="_가양-화곡내역(일위대가)_가양-화곡내역(토형100M)_옹벽수량_수량산출서(삼성천합류) 3" xfId="10754"/>
    <cellStyle name="_가양-화곡내역(일위대가)_가양-화곡내역(토형100M)_옹벽수량_수량산출서(삼성천합류) 4" xfId="10755"/>
    <cellStyle name="_가양-화곡내역(일위대가)_가양-화곡내역(토형100M)_옹벽수량_수량산출서(삼성천합류)_1.토공및호안공" xfId="10756"/>
    <cellStyle name="_가양-화곡내역(일위대가)_가양-화곡내역(토형100M)_옹벽수량_수량산출서(삼성천합류)_1.토공및호안공 2" xfId="10757"/>
    <cellStyle name="_가양-화곡내역(일위대가)_가양-화곡내역(토형100M)_옹벽수량_수량산출서(삼성천합류)_1.토공및호안공 2 2" xfId="10758"/>
    <cellStyle name="_가양-화곡내역(일위대가)_가양-화곡내역(토형100M)_옹벽수량_수량산출서(삼성천합류)_1.토공및호안공 2 3" xfId="10759"/>
    <cellStyle name="_가양-화곡내역(일위대가)_가양-화곡내역(토형100M)_옹벽수량_수량산출서(삼성천합류)_1.토공및호안공 3" xfId="10760"/>
    <cellStyle name="_가양-화곡내역(일위대가)_가양-화곡내역(토형100M)_옹벽수량_수량산출서(삼성천합류)_1.토공및호안공 4" xfId="10761"/>
    <cellStyle name="_가양-화곡내역(일위대가)_가양-화곡내역(토형100M)_옹벽수량_수량산출서(삼성천합류)_실정보고서(물푸기,암거)" xfId="10762"/>
    <cellStyle name="_가양-화곡내역(일위대가)_가양-화곡내역(토형100M)_옹벽수량_수량산출서(삼성천합류)_실정보고서(물푸기,암거) 2" xfId="10763"/>
    <cellStyle name="_가양-화곡내역(일위대가)_가양-화곡내역(토형100M)_옹벽수량_수량산출서(삼성천합류)_실정보고서(물푸기,암거) 2 2" xfId="10764"/>
    <cellStyle name="_가양-화곡내역(일위대가)_가양-화곡내역(토형100M)_옹벽수량_수량산출서(삼성천합류)_실정보고서(물푸기,암거) 2 3" xfId="10765"/>
    <cellStyle name="_가양-화곡내역(일위대가)_가양-화곡내역(토형100M)_옹벽수량_수량산출서(삼성천합류)_실정보고서(물푸기,암거) 3" xfId="10766"/>
    <cellStyle name="_가양-화곡내역(일위대가)_가양-화곡내역(토형100M)_옹벽수량_수량산출서(삼성천합류)_실정보고서(물푸기,암거) 4" xfId="10767"/>
    <cellStyle name="_가양-화곡내역(일위대가)_가양-화곡내역(토형100M)_옹벽수량_수량산출서(안양5동계단)" xfId="10768"/>
    <cellStyle name="_가양-화곡내역(일위대가)_가양-화곡내역(토형100M)_옹벽수량_수량산출서(안양5동계단) 2" xfId="10769"/>
    <cellStyle name="_가양-화곡내역(일위대가)_가양-화곡내역(토형100M)_옹벽수량_수량산출서(안양5동계단) 2 2" xfId="10770"/>
    <cellStyle name="_가양-화곡내역(일위대가)_가양-화곡내역(토형100M)_옹벽수량_수량산출서(안양5동계단) 2 3" xfId="10771"/>
    <cellStyle name="_가양-화곡내역(일위대가)_가양-화곡내역(토형100M)_옹벽수량_수량산출서(안양5동계단) 3" xfId="10772"/>
    <cellStyle name="_가양-화곡내역(일위대가)_가양-화곡내역(토형100M)_옹벽수량_수량산출서(안양5동계단) 4" xfId="10773"/>
    <cellStyle name="_가양-화곡내역(일위대가)_가양-화곡내역(토형100M)_옹벽수량_수량산출서(안양5동계단)_1.토공및호안공" xfId="10774"/>
    <cellStyle name="_가양-화곡내역(일위대가)_가양-화곡내역(토형100M)_옹벽수량_수량산출서(안양5동계단)_1.토공및호안공 2" xfId="10775"/>
    <cellStyle name="_가양-화곡내역(일위대가)_가양-화곡내역(토형100M)_옹벽수량_수량산출서(안양5동계단)_1.토공및호안공 2 2" xfId="10776"/>
    <cellStyle name="_가양-화곡내역(일위대가)_가양-화곡내역(토형100M)_옹벽수량_수량산출서(안양5동계단)_1.토공및호안공 2 3" xfId="10777"/>
    <cellStyle name="_가양-화곡내역(일위대가)_가양-화곡내역(토형100M)_옹벽수량_수량산출서(안양5동계단)_1.토공및호안공 3" xfId="10778"/>
    <cellStyle name="_가양-화곡내역(일위대가)_가양-화곡내역(토형100M)_옹벽수량_수량산출서(안양5동계단)_1.토공및호안공 4" xfId="10779"/>
    <cellStyle name="_가양-화곡내역(일위대가)_가양-화곡내역(토형100M)_옹벽수량_수량산출서(안양5동계단)_실정보고서(물푸기,암거)" xfId="10780"/>
    <cellStyle name="_가양-화곡내역(일위대가)_가양-화곡내역(토형100M)_옹벽수량_수량산출서(안양5동계단)_실정보고서(물푸기,암거) 2" xfId="10781"/>
    <cellStyle name="_가양-화곡내역(일위대가)_가양-화곡내역(토형100M)_옹벽수량_수량산출서(안양5동계단)_실정보고서(물푸기,암거) 2 2" xfId="10782"/>
    <cellStyle name="_가양-화곡내역(일위대가)_가양-화곡내역(토형100M)_옹벽수량_수량산출서(안양5동계단)_실정보고서(물푸기,암거) 2 3" xfId="10783"/>
    <cellStyle name="_가양-화곡내역(일위대가)_가양-화곡내역(토형100M)_옹벽수량_수량산출서(안양5동계단)_실정보고서(물푸기,암거) 3" xfId="10784"/>
    <cellStyle name="_가양-화곡내역(일위대가)_가양-화곡내역(토형100M)_옹벽수량_수량산출서(안양5동계단)_실정보고서(물푸기,암거) 4" xfId="10785"/>
    <cellStyle name="_가양-화곡내역(일위대가)_가양-화곡내역(토형100M)_옹벽수량_수량산출서_1.토공및호안공" xfId="10786"/>
    <cellStyle name="_가양-화곡내역(일위대가)_가양-화곡내역(토형100M)_옹벽수량_수량산출서_1.토공및호안공 2" xfId="10787"/>
    <cellStyle name="_가양-화곡내역(일위대가)_가양-화곡내역(토형100M)_옹벽수량_수량산출서_1.토공및호안공 2 2" xfId="10788"/>
    <cellStyle name="_가양-화곡내역(일위대가)_가양-화곡내역(토형100M)_옹벽수량_수량산출서_1.토공및호안공 2 3" xfId="10789"/>
    <cellStyle name="_가양-화곡내역(일위대가)_가양-화곡내역(토형100M)_옹벽수량_수량산출서_1.토공및호안공 3" xfId="10790"/>
    <cellStyle name="_가양-화곡내역(일위대가)_가양-화곡내역(토형100M)_옹벽수량_수량산출서_1.토공및호안공 4" xfId="10791"/>
    <cellStyle name="_가양-화곡내역(일위대가)_가양-화곡내역(토형100M)_옹벽수량_수량산출서_사본 - 총괄설계내역서" xfId="382"/>
    <cellStyle name="_가양-화곡내역(일위대가)_가양-화곡내역(토형100M)_옹벽수량_수량산출서_실정보고서(물푸기,암거)" xfId="10792"/>
    <cellStyle name="_가양-화곡내역(일위대가)_가양-화곡내역(토형100M)_옹벽수량_수량산출서_실정보고서(물푸기,암거) 2" xfId="10793"/>
    <cellStyle name="_가양-화곡내역(일위대가)_가양-화곡내역(토형100M)_옹벽수량_수량산출서_실정보고서(물푸기,암거) 2 2" xfId="10794"/>
    <cellStyle name="_가양-화곡내역(일위대가)_가양-화곡내역(토형100M)_옹벽수량_수량산출서_실정보고서(물푸기,암거) 2 3" xfId="10795"/>
    <cellStyle name="_가양-화곡내역(일위대가)_가양-화곡내역(토형100M)_옹벽수량_수량산출서_실정보고서(물푸기,암거) 3" xfId="10796"/>
    <cellStyle name="_가양-화곡내역(일위대가)_가양-화곡내역(토형100M)_옹벽수량_수량산출서_실정보고서(물푸기,암거) 4" xfId="10797"/>
    <cellStyle name="_가양-화곡내역(일위대가)_가양-화곡내역(토형100M)_옹벽수량_실정보고서(물푸기,암거)" xfId="10798"/>
    <cellStyle name="_가양-화곡내역(일위대가)_가양-화곡내역(토형100M)_옹벽수량_실정보고서(물푸기,암거) 2" xfId="10799"/>
    <cellStyle name="_가양-화곡내역(일위대가)_가양-화곡내역(토형100M)_옹벽수량_실정보고서(물푸기,암거) 2 2" xfId="10800"/>
    <cellStyle name="_가양-화곡내역(일위대가)_가양-화곡내역(토형100M)_옹벽수량_실정보고서(물푸기,암거) 2 3" xfId="10801"/>
    <cellStyle name="_가양-화곡내역(일위대가)_가양-화곡내역(토형100M)_옹벽수량_실정보고서(물푸기,암거) 3" xfId="10802"/>
    <cellStyle name="_가양-화곡내역(일위대가)_가양-화곡내역(토형100M)_옹벽수량_실정보고서(물푸기,암거) 4" xfId="10803"/>
    <cellStyle name="_가양-화곡내역(일위대가)_맨홀구조물공" xfId="383"/>
    <cellStyle name="_가양-화곡내역(일위대가)_맨홀구조물공_사본 - 총괄설계내역서" xfId="384"/>
    <cellStyle name="_가양-화곡내역(일위대가)_사본 - 총괄설계내역서" xfId="385"/>
    <cellStyle name="_가양-화곡내역(일위대가)_삼막천합류" xfId="10804"/>
    <cellStyle name="_가양-화곡내역(일위대가)_삼막천합류 2" xfId="10805"/>
    <cellStyle name="_가양-화곡내역(일위대가)_삼막천합류 2 2" xfId="10806"/>
    <cellStyle name="_가양-화곡내역(일위대가)_삼막천합류 2 3" xfId="10807"/>
    <cellStyle name="_가양-화곡내역(일위대가)_삼막천합류 3" xfId="10808"/>
    <cellStyle name="_가양-화곡내역(일위대가)_삼막천합류 4" xfId="10809"/>
    <cellStyle name="_가양-화곡내역(일위대가)_삼막천합류_1.토공및호안공" xfId="10810"/>
    <cellStyle name="_가양-화곡내역(일위대가)_삼막천합류_1.토공및호안공 2" xfId="10811"/>
    <cellStyle name="_가양-화곡내역(일위대가)_삼막천합류_1.토공및호안공 2 2" xfId="10812"/>
    <cellStyle name="_가양-화곡내역(일위대가)_삼막천합류_1.토공및호안공 2 3" xfId="10813"/>
    <cellStyle name="_가양-화곡내역(일위대가)_삼막천합류_1.토공및호안공 3" xfId="10814"/>
    <cellStyle name="_가양-화곡내역(일위대가)_삼막천합류_1.토공및호안공 4" xfId="10815"/>
    <cellStyle name="_가양-화곡내역(일위대가)_삼막천합류_실정보고서(물푸기,암거)" xfId="10816"/>
    <cellStyle name="_가양-화곡내역(일위대가)_삼막천합류_실정보고서(물푸기,암거) 2" xfId="10817"/>
    <cellStyle name="_가양-화곡내역(일위대가)_삼막천합류_실정보고서(물푸기,암거) 2 2" xfId="10818"/>
    <cellStyle name="_가양-화곡내역(일위대가)_삼막천합류_실정보고서(물푸기,암거) 2 3" xfId="10819"/>
    <cellStyle name="_가양-화곡내역(일위대가)_삼막천합류_실정보고서(물푸기,암거) 3" xfId="10820"/>
    <cellStyle name="_가양-화곡내역(일위대가)_삼막천합류_실정보고서(물푸기,암거) 4" xfId="10821"/>
    <cellStyle name="_가양-화곡내역(일위대가)_삼성천합류" xfId="10822"/>
    <cellStyle name="_가양-화곡내역(일위대가)_삼성천합류 2" xfId="10823"/>
    <cellStyle name="_가양-화곡내역(일위대가)_삼성천합류 2 2" xfId="10824"/>
    <cellStyle name="_가양-화곡내역(일위대가)_삼성천합류 2 3" xfId="10825"/>
    <cellStyle name="_가양-화곡내역(일위대가)_삼성천합류 3" xfId="10826"/>
    <cellStyle name="_가양-화곡내역(일위대가)_삼성천합류 4" xfId="10827"/>
    <cellStyle name="_가양-화곡내역(일위대가)_삼성천합류_1.토공및호안공" xfId="10828"/>
    <cellStyle name="_가양-화곡내역(일위대가)_삼성천합류_1.토공및호안공 2" xfId="10829"/>
    <cellStyle name="_가양-화곡내역(일위대가)_삼성천합류_1.토공및호안공 2 2" xfId="10830"/>
    <cellStyle name="_가양-화곡내역(일위대가)_삼성천합류_1.토공및호안공 2 3" xfId="10831"/>
    <cellStyle name="_가양-화곡내역(일위대가)_삼성천합류_1.토공및호안공 3" xfId="10832"/>
    <cellStyle name="_가양-화곡내역(일위대가)_삼성천합류_1.토공및호안공 4" xfId="10833"/>
    <cellStyle name="_가양-화곡내역(일위대가)_삼성천합류_실정보고서(물푸기,암거)" xfId="10834"/>
    <cellStyle name="_가양-화곡내역(일위대가)_삼성천합류_실정보고서(물푸기,암거) 2" xfId="10835"/>
    <cellStyle name="_가양-화곡내역(일위대가)_삼성천합류_실정보고서(물푸기,암거) 2 2" xfId="10836"/>
    <cellStyle name="_가양-화곡내역(일위대가)_삼성천합류_실정보고서(물푸기,암거) 2 3" xfId="10837"/>
    <cellStyle name="_가양-화곡내역(일위대가)_삼성천합류_실정보고서(물푸기,암거) 3" xfId="10838"/>
    <cellStyle name="_가양-화곡내역(일위대가)_삼성천합류_실정보고서(물푸기,암거) 4" xfId="10839"/>
    <cellStyle name="_가양-화곡내역(일위대가)_수량산출서" xfId="386"/>
    <cellStyle name="_가양-화곡내역(일위대가)_수량산출서 2" xfId="10840"/>
    <cellStyle name="_가양-화곡내역(일위대가)_수량산출서 2 2" xfId="10841"/>
    <cellStyle name="_가양-화곡내역(일위대가)_수량산출서 2 3" xfId="10842"/>
    <cellStyle name="_가양-화곡내역(일위대가)_수량산출서 3" xfId="10843"/>
    <cellStyle name="_가양-화곡내역(일위대가)_수량산출서 4" xfId="10844"/>
    <cellStyle name="_가양-화곡내역(일위대가)_수량산출서(삼막천합류)" xfId="10845"/>
    <cellStyle name="_가양-화곡내역(일위대가)_수량산출서(삼막천합류) 2" xfId="10846"/>
    <cellStyle name="_가양-화곡내역(일위대가)_수량산출서(삼막천합류) 2 2" xfId="10847"/>
    <cellStyle name="_가양-화곡내역(일위대가)_수량산출서(삼막천합류) 2 3" xfId="10848"/>
    <cellStyle name="_가양-화곡내역(일위대가)_수량산출서(삼막천합류) 3" xfId="10849"/>
    <cellStyle name="_가양-화곡내역(일위대가)_수량산출서(삼막천합류) 4" xfId="10850"/>
    <cellStyle name="_가양-화곡내역(일위대가)_수량산출서(삼막천합류)_1.토공및호안공" xfId="10851"/>
    <cellStyle name="_가양-화곡내역(일위대가)_수량산출서(삼막천합류)_1.토공및호안공 2" xfId="10852"/>
    <cellStyle name="_가양-화곡내역(일위대가)_수량산출서(삼막천합류)_1.토공및호안공 2 2" xfId="10853"/>
    <cellStyle name="_가양-화곡내역(일위대가)_수량산출서(삼막천합류)_1.토공및호안공 2 3" xfId="10854"/>
    <cellStyle name="_가양-화곡내역(일위대가)_수량산출서(삼막천합류)_1.토공및호안공 3" xfId="10855"/>
    <cellStyle name="_가양-화곡내역(일위대가)_수량산출서(삼막천합류)_1.토공및호안공 4" xfId="10856"/>
    <cellStyle name="_가양-화곡내역(일위대가)_수량산출서(삼막천합류)_실정보고서(물푸기,암거)" xfId="10857"/>
    <cellStyle name="_가양-화곡내역(일위대가)_수량산출서(삼막천합류)_실정보고서(물푸기,암거) 2" xfId="10858"/>
    <cellStyle name="_가양-화곡내역(일위대가)_수량산출서(삼막천합류)_실정보고서(물푸기,암거) 2 2" xfId="10859"/>
    <cellStyle name="_가양-화곡내역(일위대가)_수량산출서(삼막천합류)_실정보고서(물푸기,암거) 2 3" xfId="10860"/>
    <cellStyle name="_가양-화곡내역(일위대가)_수량산출서(삼막천합류)_실정보고서(물푸기,암거) 3" xfId="10861"/>
    <cellStyle name="_가양-화곡내역(일위대가)_수량산출서(삼막천합류)_실정보고서(물푸기,암거) 4" xfId="10862"/>
    <cellStyle name="_가양-화곡내역(일위대가)_수량산출서(삼성천합류)" xfId="10863"/>
    <cellStyle name="_가양-화곡내역(일위대가)_수량산출서(삼성천합류) 2" xfId="10864"/>
    <cellStyle name="_가양-화곡내역(일위대가)_수량산출서(삼성천합류) 2 2" xfId="10865"/>
    <cellStyle name="_가양-화곡내역(일위대가)_수량산출서(삼성천합류) 2 3" xfId="10866"/>
    <cellStyle name="_가양-화곡내역(일위대가)_수량산출서(삼성천합류) 3" xfId="10867"/>
    <cellStyle name="_가양-화곡내역(일위대가)_수량산출서(삼성천합류) 4" xfId="10868"/>
    <cellStyle name="_가양-화곡내역(일위대가)_수량산출서(삼성천합류)_1.토공및호안공" xfId="10869"/>
    <cellStyle name="_가양-화곡내역(일위대가)_수량산출서(삼성천합류)_1.토공및호안공 2" xfId="10870"/>
    <cellStyle name="_가양-화곡내역(일위대가)_수량산출서(삼성천합류)_1.토공및호안공 2 2" xfId="10871"/>
    <cellStyle name="_가양-화곡내역(일위대가)_수량산출서(삼성천합류)_1.토공및호안공 2 3" xfId="10872"/>
    <cellStyle name="_가양-화곡내역(일위대가)_수량산출서(삼성천합류)_1.토공및호안공 3" xfId="10873"/>
    <cellStyle name="_가양-화곡내역(일위대가)_수량산출서(삼성천합류)_1.토공및호안공 4" xfId="10874"/>
    <cellStyle name="_가양-화곡내역(일위대가)_수량산출서(삼성천합류)_실정보고서(물푸기,암거)" xfId="10875"/>
    <cellStyle name="_가양-화곡내역(일위대가)_수량산출서(삼성천합류)_실정보고서(물푸기,암거) 2" xfId="10876"/>
    <cellStyle name="_가양-화곡내역(일위대가)_수량산출서(삼성천합류)_실정보고서(물푸기,암거) 2 2" xfId="10877"/>
    <cellStyle name="_가양-화곡내역(일위대가)_수량산출서(삼성천합류)_실정보고서(물푸기,암거) 2 3" xfId="10878"/>
    <cellStyle name="_가양-화곡내역(일위대가)_수량산출서(삼성천합류)_실정보고서(물푸기,암거) 3" xfId="10879"/>
    <cellStyle name="_가양-화곡내역(일위대가)_수량산출서(삼성천합류)_실정보고서(물푸기,암거) 4" xfId="10880"/>
    <cellStyle name="_가양-화곡내역(일위대가)_수량산출서(안양5동계단)" xfId="10881"/>
    <cellStyle name="_가양-화곡내역(일위대가)_수량산출서(안양5동계단) 2" xfId="10882"/>
    <cellStyle name="_가양-화곡내역(일위대가)_수량산출서(안양5동계단) 2 2" xfId="10883"/>
    <cellStyle name="_가양-화곡내역(일위대가)_수량산출서(안양5동계단) 2 3" xfId="10884"/>
    <cellStyle name="_가양-화곡내역(일위대가)_수량산출서(안양5동계단) 3" xfId="10885"/>
    <cellStyle name="_가양-화곡내역(일위대가)_수량산출서(안양5동계단) 4" xfId="10886"/>
    <cellStyle name="_가양-화곡내역(일위대가)_수량산출서(안양5동계단)_1.토공및호안공" xfId="10887"/>
    <cellStyle name="_가양-화곡내역(일위대가)_수량산출서(안양5동계단)_1.토공및호안공 2" xfId="10888"/>
    <cellStyle name="_가양-화곡내역(일위대가)_수량산출서(안양5동계단)_1.토공및호안공 2 2" xfId="10889"/>
    <cellStyle name="_가양-화곡내역(일위대가)_수량산출서(안양5동계단)_1.토공및호안공 2 3" xfId="10890"/>
    <cellStyle name="_가양-화곡내역(일위대가)_수량산출서(안양5동계단)_1.토공및호안공 3" xfId="10891"/>
    <cellStyle name="_가양-화곡내역(일위대가)_수량산출서(안양5동계단)_1.토공및호안공 4" xfId="10892"/>
    <cellStyle name="_가양-화곡내역(일위대가)_수량산출서(안양5동계단)_실정보고서(물푸기,암거)" xfId="10893"/>
    <cellStyle name="_가양-화곡내역(일위대가)_수량산출서(안양5동계단)_실정보고서(물푸기,암거) 2" xfId="10894"/>
    <cellStyle name="_가양-화곡내역(일위대가)_수량산출서(안양5동계단)_실정보고서(물푸기,암거) 2 2" xfId="10895"/>
    <cellStyle name="_가양-화곡내역(일위대가)_수량산출서(안양5동계단)_실정보고서(물푸기,암거) 2 3" xfId="10896"/>
    <cellStyle name="_가양-화곡내역(일위대가)_수량산출서(안양5동계단)_실정보고서(물푸기,암거) 3" xfId="10897"/>
    <cellStyle name="_가양-화곡내역(일위대가)_수량산출서(안양5동계단)_실정보고서(물푸기,암거) 4" xfId="10898"/>
    <cellStyle name="_가양-화곡내역(일위대가)_수량산출서_1.토공및호안공" xfId="10899"/>
    <cellStyle name="_가양-화곡내역(일위대가)_수량산출서_1.토공및호안공 2" xfId="10900"/>
    <cellStyle name="_가양-화곡내역(일위대가)_수량산출서_1.토공및호안공 2 2" xfId="10901"/>
    <cellStyle name="_가양-화곡내역(일위대가)_수량산출서_1.토공및호안공 2 3" xfId="10902"/>
    <cellStyle name="_가양-화곡내역(일위대가)_수량산출서_1.토공및호안공 3" xfId="10903"/>
    <cellStyle name="_가양-화곡내역(일위대가)_수량산출서_1.토공및호안공 4" xfId="10904"/>
    <cellStyle name="_가양-화곡내역(일위대가)_수량산출서_사본 - 총괄설계내역서" xfId="387"/>
    <cellStyle name="_가양-화곡내역(일위대가)_수량산출서_실정보고서(물푸기,암거)" xfId="10905"/>
    <cellStyle name="_가양-화곡내역(일위대가)_수량산출서_실정보고서(물푸기,암거) 2" xfId="10906"/>
    <cellStyle name="_가양-화곡내역(일위대가)_수량산출서_실정보고서(물푸기,암거) 2 2" xfId="10907"/>
    <cellStyle name="_가양-화곡내역(일위대가)_수량산출서_실정보고서(물푸기,암거) 2 3" xfId="10908"/>
    <cellStyle name="_가양-화곡내역(일위대가)_수량산출서_실정보고서(물푸기,암거) 3" xfId="10909"/>
    <cellStyle name="_가양-화곡내역(일위대가)_수량산출서_실정보고서(물푸기,암거) 4" xfId="10910"/>
    <cellStyle name="_가양-화곡내역(일위대가)_실정보고서(물푸기,암거)" xfId="10911"/>
    <cellStyle name="_가양-화곡내역(일위대가)_실정보고서(물푸기,암거) 2" xfId="10912"/>
    <cellStyle name="_가양-화곡내역(일위대가)_실정보고서(물푸기,암거) 2 2" xfId="10913"/>
    <cellStyle name="_가양-화곡내역(일위대가)_실정보고서(물푸기,암거) 2 3" xfId="10914"/>
    <cellStyle name="_가양-화곡내역(일위대가)_실정보고서(물푸기,암거) 3" xfId="10915"/>
    <cellStyle name="_가양-화곡내역(일위대가)_실정보고서(물푸기,암거) 4" xfId="10916"/>
    <cellStyle name="_가양-화곡내역(일위대가)_옹벽공" xfId="388"/>
    <cellStyle name="_가양-화곡내역(일위대가)_옹벽공 2" xfId="10917"/>
    <cellStyle name="_가양-화곡내역(일위대가)_옹벽공 2 2" xfId="10918"/>
    <cellStyle name="_가양-화곡내역(일위대가)_옹벽공 2 3" xfId="10919"/>
    <cellStyle name="_가양-화곡내역(일위대가)_옹벽공 3" xfId="10920"/>
    <cellStyle name="_가양-화곡내역(일위대가)_옹벽공 4" xfId="10921"/>
    <cellStyle name="_가양-화곡내역(일위대가)_옹벽공_1.토공및호안공" xfId="10922"/>
    <cellStyle name="_가양-화곡내역(일위대가)_옹벽공_1.토공및호안공 2" xfId="10923"/>
    <cellStyle name="_가양-화곡내역(일위대가)_옹벽공_1.토공및호안공 2 2" xfId="10924"/>
    <cellStyle name="_가양-화곡내역(일위대가)_옹벽공_1.토공및호안공 2 3" xfId="10925"/>
    <cellStyle name="_가양-화곡내역(일위대가)_옹벽공_1.토공및호안공 3" xfId="10926"/>
    <cellStyle name="_가양-화곡내역(일위대가)_옹벽공_1.토공및호안공 4" xfId="10927"/>
    <cellStyle name="_가양-화곡내역(일위대가)_옹벽공_2합류지점수량_0306" xfId="10928"/>
    <cellStyle name="_가양-화곡내역(일위대가)_옹벽공_2합류지점수량_0306 2" xfId="10929"/>
    <cellStyle name="_가양-화곡내역(일위대가)_옹벽공_2합류지점수량_0306 2 2" xfId="10930"/>
    <cellStyle name="_가양-화곡내역(일위대가)_옹벽공_2합류지점수량_0306 2 3" xfId="10931"/>
    <cellStyle name="_가양-화곡내역(일위대가)_옹벽공_2합류지점수량_0306 3" xfId="10932"/>
    <cellStyle name="_가양-화곡내역(일위대가)_옹벽공_2합류지점수량_0306 4" xfId="10933"/>
    <cellStyle name="_가양-화곡내역(일위대가)_옹벽공_2합류지점수량_0306_1.토공및호안공" xfId="10934"/>
    <cellStyle name="_가양-화곡내역(일위대가)_옹벽공_2합류지점수량_0306_1.토공및호안공 2" xfId="10935"/>
    <cellStyle name="_가양-화곡내역(일위대가)_옹벽공_2합류지점수량_0306_1.토공및호안공 2 2" xfId="10936"/>
    <cellStyle name="_가양-화곡내역(일위대가)_옹벽공_2합류지점수량_0306_1.토공및호안공 2 3" xfId="10937"/>
    <cellStyle name="_가양-화곡내역(일위대가)_옹벽공_2합류지점수량_0306_1.토공및호안공 3" xfId="10938"/>
    <cellStyle name="_가양-화곡내역(일위대가)_옹벽공_2합류지점수량_0306_1.토공및호안공 4" xfId="10939"/>
    <cellStyle name="_가양-화곡내역(일위대가)_옹벽공_2합류지점수량_0306_실정보고서(물푸기,암거)" xfId="10940"/>
    <cellStyle name="_가양-화곡내역(일위대가)_옹벽공_2합류지점수량_0306_실정보고서(물푸기,암거) 2" xfId="10941"/>
    <cellStyle name="_가양-화곡내역(일위대가)_옹벽공_2합류지점수량_0306_실정보고서(물푸기,암거) 2 2" xfId="10942"/>
    <cellStyle name="_가양-화곡내역(일위대가)_옹벽공_2합류지점수량_0306_실정보고서(물푸기,암거) 2 3" xfId="10943"/>
    <cellStyle name="_가양-화곡내역(일위대가)_옹벽공_2합류지점수량_0306_실정보고서(물푸기,암거) 3" xfId="10944"/>
    <cellStyle name="_가양-화곡내역(일위대가)_옹벽공_2합류지점수량_0306_실정보고서(물푸기,암거) 4" xfId="10945"/>
    <cellStyle name="_가양-화곡내역(일위대가)_옹벽공_맨홀구조물공" xfId="389"/>
    <cellStyle name="_가양-화곡내역(일위대가)_옹벽공_맨홀구조물공_사본 - 총괄설계내역서" xfId="390"/>
    <cellStyle name="_가양-화곡내역(일위대가)_옹벽공_사본 - 총괄설계내역서" xfId="391"/>
    <cellStyle name="_가양-화곡내역(일위대가)_옹벽공_삼막천합류" xfId="10946"/>
    <cellStyle name="_가양-화곡내역(일위대가)_옹벽공_삼막천합류 2" xfId="10947"/>
    <cellStyle name="_가양-화곡내역(일위대가)_옹벽공_삼막천합류 2 2" xfId="10948"/>
    <cellStyle name="_가양-화곡내역(일위대가)_옹벽공_삼막천합류 2 3" xfId="10949"/>
    <cellStyle name="_가양-화곡내역(일위대가)_옹벽공_삼막천합류 3" xfId="10950"/>
    <cellStyle name="_가양-화곡내역(일위대가)_옹벽공_삼막천합류 4" xfId="10951"/>
    <cellStyle name="_가양-화곡내역(일위대가)_옹벽공_삼막천합류_1.토공및호안공" xfId="10952"/>
    <cellStyle name="_가양-화곡내역(일위대가)_옹벽공_삼막천합류_1.토공및호안공 2" xfId="10953"/>
    <cellStyle name="_가양-화곡내역(일위대가)_옹벽공_삼막천합류_1.토공및호안공 2 2" xfId="10954"/>
    <cellStyle name="_가양-화곡내역(일위대가)_옹벽공_삼막천합류_1.토공및호안공 2 3" xfId="10955"/>
    <cellStyle name="_가양-화곡내역(일위대가)_옹벽공_삼막천합류_1.토공및호안공 3" xfId="10956"/>
    <cellStyle name="_가양-화곡내역(일위대가)_옹벽공_삼막천합류_1.토공및호안공 4" xfId="10957"/>
    <cellStyle name="_가양-화곡내역(일위대가)_옹벽공_삼막천합류_실정보고서(물푸기,암거)" xfId="10958"/>
    <cellStyle name="_가양-화곡내역(일위대가)_옹벽공_삼막천합류_실정보고서(물푸기,암거) 2" xfId="10959"/>
    <cellStyle name="_가양-화곡내역(일위대가)_옹벽공_삼막천합류_실정보고서(물푸기,암거) 2 2" xfId="10960"/>
    <cellStyle name="_가양-화곡내역(일위대가)_옹벽공_삼막천합류_실정보고서(물푸기,암거) 2 3" xfId="10961"/>
    <cellStyle name="_가양-화곡내역(일위대가)_옹벽공_삼막천합류_실정보고서(물푸기,암거) 3" xfId="10962"/>
    <cellStyle name="_가양-화곡내역(일위대가)_옹벽공_삼막천합류_실정보고서(물푸기,암거) 4" xfId="10963"/>
    <cellStyle name="_가양-화곡내역(일위대가)_옹벽공_삼성천합류" xfId="10964"/>
    <cellStyle name="_가양-화곡내역(일위대가)_옹벽공_삼성천합류 2" xfId="10965"/>
    <cellStyle name="_가양-화곡내역(일위대가)_옹벽공_삼성천합류 2 2" xfId="10966"/>
    <cellStyle name="_가양-화곡내역(일위대가)_옹벽공_삼성천합류 2 3" xfId="10967"/>
    <cellStyle name="_가양-화곡내역(일위대가)_옹벽공_삼성천합류 3" xfId="10968"/>
    <cellStyle name="_가양-화곡내역(일위대가)_옹벽공_삼성천합류 4" xfId="10969"/>
    <cellStyle name="_가양-화곡내역(일위대가)_옹벽공_삼성천합류_1.토공및호안공" xfId="10970"/>
    <cellStyle name="_가양-화곡내역(일위대가)_옹벽공_삼성천합류_1.토공및호안공 2" xfId="10971"/>
    <cellStyle name="_가양-화곡내역(일위대가)_옹벽공_삼성천합류_1.토공및호안공 2 2" xfId="10972"/>
    <cellStyle name="_가양-화곡내역(일위대가)_옹벽공_삼성천합류_1.토공및호안공 2 3" xfId="10973"/>
    <cellStyle name="_가양-화곡내역(일위대가)_옹벽공_삼성천합류_1.토공및호안공 3" xfId="10974"/>
    <cellStyle name="_가양-화곡내역(일위대가)_옹벽공_삼성천합류_1.토공및호안공 4" xfId="10975"/>
    <cellStyle name="_가양-화곡내역(일위대가)_옹벽공_삼성천합류_실정보고서(물푸기,암거)" xfId="10976"/>
    <cellStyle name="_가양-화곡내역(일위대가)_옹벽공_삼성천합류_실정보고서(물푸기,암거) 2" xfId="10977"/>
    <cellStyle name="_가양-화곡내역(일위대가)_옹벽공_삼성천합류_실정보고서(물푸기,암거) 2 2" xfId="10978"/>
    <cellStyle name="_가양-화곡내역(일위대가)_옹벽공_삼성천합류_실정보고서(물푸기,암거) 2 3" xfId="10979"/>
    <cellStyle name="_가양-화곡내역(일위대가)_옹벽공_삼성천합류_실정보고서(물푸기,암거) 3" xfId="10980"/>
    <cellStyle name="_가양-화곡내역(일위대가)_옹벽공_삼성천합류_실정보고서(물푸기,암거) 4" xfId="10981"/>
    <cellStyle name="_가양-화곡내역(일위대가)_옹벽공_수량산출서" xfId="392"/>
    <cellStyle name="_가양-화곡내역(일위대가)_옹벽공_수량산출서 2" xfId="10982"/>
    <cellStyle name="_가양-화곡내역(일위대가)_옹벽공_수량산출서 2 2" xfId="10983"/>
    <cellStyle name="_가양-화곡내역(일위대가)_옹벽공_수량산출서 2 3" xfId="10984"/>
    <cellStyle name="_가양-화곡내역(일위대가)_옹벽공_수량산출서 3" xfId="10985"/>
    <cellStyle name="_가양-화곡내역(일위대가)_옹벽공_수량산출서 4" xfId="10986"/>
    <cellStyle name="_가양-화곡내역(일위대가)_옹벽공_수량산출서(삼막천합류)" xfId="10987"/>
    <cellStyle name="_가양-화곡내역(일위대가)_옹벽공_수량산출서(삼막천합류) 2" xfId="10988"/>
    <cellStyle name="_가양-화곡내역(일위대가)_옹벽공_수량산출서(삼막천합류) 2 2" xfId="10989"/>
    <cellStyle name="_가양-화곡내역(일위대가)_옹벽공_수량산출서(삼막천합류) 2 3" xfId="10990"/>
    <cellStyle name="_가양-화곡내역(일위대가)_옹벽공_수량산출서(삼막천합류) 3" xfId="10991"/>
    <cellStyle name="_가양-화곡내역(일위대가)_옹벽공_수량산출서(삼막천합류) 4" xfId="10992"/>
    <cellStyle name="_가양-화곡내역(일위대가)_옹벽공_수량산출서(삼막천합류)_1.토공및호안공" xfId="10993"/>
    <cellStyle name="_가양-화곡내역(일위대가)_옹벽공_수량산출서(삼막천합류)_1.토공및호안공 2" xfId="10994"/>
    <cellStyle name="_가양-화곡내역(일위대가)_옹벽공_수량산출서(삼막천합류)_1.토공및호안공 2 2" xfId="10995"/>
    <cellStyle name="_가양-화곡내역(일위대가)_옹벽공_수량산출서(삼막천합류)_1.토공및호안공 2 3" xfId="10996"/>
    <cellStyle name="_가양-화곡내역(일위대가)_옹벽공_수량산출서(삼막천합류)_1.토공및호안공 3" xfId="10997"/>
    <cellStyle name="_가양-화곡내역(일위대가)_옹벽공_수량산출서(삼막천합류)_1.토공및호안공 4" xfId="10998"/>
    <cellStyle name="_가양-화곡내역(일위대가)_옹벽공_수량산출서(삼막천합류)_실정보고서(물푸기,암거)" xfId="10999"/>
    <cellStyle name="_가양-화곡내역(일위대가)_옹벽공_수량산출서(삼막천합류)_실정보고서(물푸기,암거) 2" xfId="11000"/>
    <cellStyle name="_가양-화곡내역(일위대가)_옹벽공_수량산출서(삼막천합류)_실정보고서(물푸기,암거) 2 2" xfId="11001"/>
    <cellStyle name="_가양-화곡내역(일위대가)_옹벽공_수량산출서(삼막천합류)_실정보고서(물푸기,암거) 2 3" xfId="11002"/>
    <cellStyle name="_가양-화곡내역(일위대가)_옹벽공_수량산출서(삼막천합류)_실정보고서(물푸기,암거) 3" xfId="11003"/>
    <cellStyle name="_가양-화곡내역(일위대가)_옹벽공_수량산출서(삼막천합류)_실정보고서(물푸기,암거) 4" xfId="11004"/>
    <cellStyle name="_가양-화곡내역(일위대가)_옹벽공_수량산출서(삼성천합류)" xfId="11005"/>
    <cellStyle name="_가양-화곡내역(일위대가)_옹벽공_수량산출서(삼성천합류) 2" xfId="11006"/>
    <cellStyle name="_가양-화곡내역(일위대가)_옹벽공_수량산출서(삼성천합류) 2 2" xfId="11007"/>
    <cellStyle name="_가양-화곡내역(일위대가)_옹벽공_수량산출서(삼성천합류) 2 3" xfId="11008"/>
    <cellStyle name="_가양-화곡내역(일위대가)_옹벽공_수량산출서(삼성천합류) 3" xfId="11009"/>
    <cellStyle name="_가양-화곡내역(일위대가)_옹벽공_수량산출서(삼성천합류) 4" xfId="11010"/>
    <cellStyle name="_가양-화곡내역(일위대가)_옹벽공_수량산출서(삼성천합류)_1.토공및호안공" xfId="11011"/>
    <cellStyle name="_가양-화곡내역(일위대가)_옹벽공_수량산출서(삼성천합류)_1.토공및호안공 2" xfId="11012"/>
    <cellStyle name="_가양-화곡내역(일위대가)_옹벽공_수량산출서(삼성천합류)_1.토공및호안공 2 2" xfId="11013"/>
    <cellStyle name="_가양-화곡내역(일위대가)_옹벽공_수량산출서(삼성천합류)_1.토공및호안공 2 3" xfId="11014"/>
    <cellStyle name="_가양-화곡내역(일위대가)_옹벽공_수량산출서(삼성천합류)_1.토공및호안공 3" xfId="11015"/>
    <cellStyle name="_가양-화곡내역(일위대가)_옹벽공_수량산출서(삼성천합류)_1.토공및호안공 4" xfId="11016"/>
    <cellStyle name="_가양-화곡내역(일위대가)_옹벽공_수량산출서(삼성천합류)_실정보고서(물푸기,암거)" xfId="11017"/>
    <cellStyle name="_가양-화곡내역(일위대가)_옹벽공_수량산출서(삼성천합류)_실정보고서(물푸기,암거) 2" xfId="11018"/>
    <cellStyle name="_가양-화곡내역(일위대가)_옹벽공_수량산출서(삼성천합류)_실정보고서(물푸기,암거) 2 2" xfId="11019"/>
    <cellStyle name="_가양-화곡내역(일위대가)_옹벽공_수량산출서(삼성천합류)_실정보고서(물푸기,암거) 2 3" xfId="11020"/>
    <cellStyle name="_가양-화곡내역(일위대가)_옹벽공_수량산출서(삼성천합류)_실정보고서(물푸기,암거) 3" xfId="11021"/>
    <cellStyle name="_가양-화곡내역(일위대가)_옹벽공_수량산출서(삼성천합류)_실정보고서(물푸기,암거) 4" xfId="11022"/>
    <cellStyle name="_가양-화곡내역(일위대가)_옹벽공_수량산출서(안양5동계단)" xfId="11023"/>
    <cellStyle name="_가양-화곡내역(일위대가)_옹벽공_수량산출서(안양5동계단) 2" xfId="11024"/>
    <cellStyle name="_가양-화곡내역(일위대가)_옹벽공_수량산출서(안양5동계단) 2 2" xfId="11025"/>
    <cellStyle name="_가양-화곡내역(일위대가)_옹벽공_수량산출서(안양5동계단) 2 3" xfId="11026"/>
    <cellStyle name="_가양-화곡내역(일위대가)_옹벽공_수량산출서(안양5동계단) 3" xfId="11027"/>
    <cellStyle name="_가양-화곡내역(일위대가)_옹벽공_수량산출서(안양5동계단) 4" xfId="11028"/>
    <cellStyle name="_가양-화곡내역(일위대가)_옹벽공_수량산출서(안양5동계단)_1.토공및호안공" xfId="11029"/>
    <cellStyle name="_가양-화곡내역(일위대가)_옹벽공_수량산출서(안양5동계단)_1.토공및호안공 2" xfId="11030"/>
    <cellStyle name="_가양-화곡내역(일위대가)_옹벽공_수량산출서(안양5동계단)_1.토공및호안공 2 2" xfId="11031"/>
    <cellStyle name="_가양-화곡내역(일위대가)_옹벽공_수량산출서(안양5동계단)_1.토공및호안공 2 3" xfId="11032"/>
    <cellStyle name="_가양-화곡내역(일위대가)_옹벽공_수량산출서(안양5동계단)_1.토공및호안공 3" xfId="11033"/>
    <cellStyle name="_가양-화곡내역(일위대가)_옹벽공_수량산출서(안양5동계단)_1.토공및호안공 4" xfId="11034"/>
    <cellStyle name="_가양-화곡내역(일위대가)_옹벽공_수량산출서(안양5동계단)_실정보고서(물푸기,암거)" xfId="11035"/>
    <cellStyle name="_가양-화곡내역(일위대가)_옹벽공_수량산출서(안양5동계단)_실정보고서(물푸기,암거) 2" xfId="11036"/>
    <cellStyle name="_가양-화곡내역(일위대가)_옹벽공_수량산출서(안양5동계단)_실정보고서(물푸기,암거) 2 2" xfId="11037"/>
    <cellStyle name="_가양-화곡내역(일위대가)_옹벽공_수량산출서(안양5동계단)_실정보고서(물푸기,암거) 2 3" xfId="11038"/>
    <cellStyle name="_가양-화곡내역(일위대가)_옹벽공_수량산출서(안양5동계단)_실정보고서(물푸기,암거) 3" xfId="11039"/>
    <cellStyle name="_가양-화곡내역(일위대가)_옹벽공_수량산출서(안양5동계단)_실정보고서(물푸기,암거) 4" xfId="11040"/>
    <cellStyle name="_가양-화곡내역(일위대가)_옹벽공_수량산출서_1.토공및호안공" xfId="11041"/>
    <cellStyle name="_가양-화곡내역(일위대가)_옹벽공_수량산출서_1.토공및호안공 2" xfId="11042"/>
    <cellStyle name="_가양-화곡내역(일위대가)_옹벽공_수량산출서_1.토공및호안공 2 2" xfId="11043"/>
    <cellStyle name="_가양-화곡내역(일위대가)_옹벽공_수량산출서_1.토공및호안공 2 3" xfId="11044"/>
    <cellStyle name="_가양-화곡내역(일위대가)_옹벽공_수량산출서_1.토공및호안공 3" xfId="11045"/>
    <cellStyle name="_가양-화곡내역(일위대가)_옹벽공_수량산출서_1.토공및호안공 4" xfId="11046"/>
    <cellStyle name="_가양-화곡내역(일위대가)_옹벽공_수량산출서_사본 - 총괄설계내역서" xfId="393"/>
    <cellStyle name="_가양-화곡내역(일위대가)_옹벽공_수량산출서_실정보고서(물푸기,암거)" xfId="11047"/>
    <cellStyle name="_가양-화곡내역(일위대가)_옹벽공_수량산출서_실정보고서(물푸기,암거) 2" xfId="11048"/>
    <cellStyle name="_가양-화곡내역(일위대가)_옹벽공_수량산출서_실정보고서(물푸기,암거) 2 2" xfId="11049"/>
    <cellStyle name="_가양-화곡내역(일위대가)_옹벽공_수량산출서_실정보고서(물푸기,암거) 2 3" xfId="11050"/>
    <cellStyle name="_가양-화곡내역(일위대가)_옹벽공_수량산출서_실정보고서(물푸기,암거) 3" xfId="11051"/>
    <cellStyle name="_가양-화곡내역(일위대가)_옹벽공_수량산출서_실정보고서(물푸기,암거) 4" xfId="11052"/>
    <cellStyle name="_가양-화곡내역(일위대가)_옹벽공_실정보고서(물푸기,암거)" xfId="11053"/>
    <cellStyle name="_가양-화곡내역(일위대가)_옹벽공_실정보고서(물푸기,암거) 2" xfId="11054"/>
    <cellStyle name="_가양-화곡내역(일위대가)_옹벽공_실정보고서(물푸기,암거) 2 2" xfId="11055"/>
    <cellStyle name="_가양-화곡내역(일위대가)_옹벽공_실정보고서(물푸기,암거) 2 3" xfId="11056"/>
    <cellStyle name="_가양-화곡내역(일위대가)_옹벽공_실정보고서(물푸기,암거) 3" xfId="11057"/>
    <cellStyle name="_가양-화곡내역(일위대가)_옹벽공_실정보고서(물푸기,암거) 4" xfId="11058"/>
    <cellStyle name="_가양-화곡내역(일위대가)_옹벽수량" xfId="394"/>
    <cellStyle name="_가양-화곡내역(일위대가)_옹벽수량 2" xfId="11059"/>
    <cellStyle name="_가양-화곡내역(일위대가)_옹벽수량 2 2" xfId="11060"/>
    <cellStyle name="_가양-화곡내역(일위대가)_옹벽수량 2 3" xfId="11061"/>
    <cellStyle name="_가양-화곡내역(일위대가)_옹벽수량 3" xfId="11062"/>
    <cellStyle name="_가양-화곡내역(일위대가)_옹벽수량 4" xfId="11063"/>
    <cellStyle name="_가양-화곡내역(일위대가)_옹벽수량_1.토공및호안공" xfId="11064"/>
    <cellStyle name="_가양-화곡내역(일위대가)_옹벽수량_1.토공및호안공 2" xfId="11065"/>
    <cellStyle name="_가양-화곡내역(일위대가)_옹벽수량_1.토공및호안공 2 2" xfId="11066"/>
    <cellStyle name="_가양-화곡내역(일위대가)_옹벽수량_1.토공및호안공 2 3" xfId="11067"/>
    <cellStyle name="_가양-화곡내역(일위대가)_옹벽수량_1.토공및호안공 3" xfId="11068"/>
    <cellStyle name="_가양-화곡내역(일위대가)_옹벽수량_1.토공및호안공 4" xfId="11069"/>
    <cellStyle name="_가양-화곡내역(일위대가)_옹벽수량_2합류지점수량_0306" xfId="11070"/>
    <cellStyle name="_가양-화곡내역(일위대가)_옹벽수량_2합류지점수량_0306 2" xfId="11071"/>
    <cellStyle name="_가양-화곡내역(일위대가)_옹벽수량_2합류지점수량_0306 2 2" xfId="11072"/>
    <cellStyle name="_가양-화곡내역(일위대가)_옹벽수량_2합류지점수량_0306 2 3" xfId="11073"/>
    <cellStyle name="_가양-화곡내역(일위대가)_옹벽수량_2합류지점수량_0306 3" xfId="11074"/>
    <cellStyle name="_가양-화곡내역(일위대가)_옹벽수량_2합류지점수량_0306 4" xfId="11075"/>
    <cellStyle name="_가양-화곡내역(일위대가)_옹벽수량_2합류지점수량_0306_1.토공및호안공" xfId="11076"/>
    <cellStyle name="_가양-화곡내역(일위대가)_옹벽수량_2합류지점수량_0306_1.토공및호안공 2" xfId="11077"/>
    <cellStyle name="_가양-화곡내역(일위대가)_옹벽수량_2합류지점수량_0306_1.토공및호안공 2 2" xfId="11078"/>
    <cellStyle name="_가양-화곡내역(일위대가)_옹벽수량_2합류지점수량_0306_1.토공및호안공 2 3" xfId="11079"/>
    <cellStyle name="_가양-화곡내역(일위대가)_옹벽수량_2합류지점수량_0306_1.토공및호안공 3" xfId="11080"/>
    <cellStyle name="_가양-화곡내역(일위대가)_옹벽수량_2합류지점수량_0306_1.토공및호안공 4" xfId="11081"/>
    <cellStyle name="_가양-화곡내역(일위대가)_옹벽수량_2합류지점수량_0306_실정보고서(물푸기,암거)" xfId="11082"/>
    <cellStyle name="_가양-화곡내역(일위대가)_옹벽수량_2합류지점수량_0306_실정보고서(물푸기,암거) 2" xfId="11083"/>
    <cellStyle name="_가양-화곡내역(일위대가)_옹벽수량_2합류지점수량_0306_실정보고서(물푸기,암거) 2 2" xfId="11084"/>
    <cellStyle name="_가양-화곡내역(일위대가)_옹벽수량_2합류지점수량_0306_실정보고서(물푸기,암거) 2 3" xfId="11085"/>
    <cellStyle name="_가양-화곡내역(일위대가)_옹벽수량_2합류지점수량_0306_실정보고서(물푸기,암거) 3" xfId="11086"/>
    <cellStyle name="_가양-화곡내역(일위대가)_옹벽수량_2합류지점수량_0306_실정보고서(물푸기,암거) 4" xfId="11087"/>
    <cellStyle name="_가양-화곡내역(일위대가)_옹벽수량_맨홀구조물공" xfId="395"/>
    <cellStyle name="_가양-화곡내역(일위대가)_옹벽수량_맨홀구조물공_사본 - 총괄설계내역서" xfId="396"/>
    <cellStyle name="_가양-화곡내역(일위대가)_옹벽수량_사본 - 총괄설계내역서" xfId="397"/>
    <cellStyle name="_가양-화곡내역(일위대가)_옹벽수량_삼막천합류" xfId="11088"/>
    <cellStyle name="_가양-화곡내역(일위대가)_옹벽수량_삼막천합류 2" xfId="11089"/>
    <cellStyle name="_가양-화곡내역(일위대가)_옹벽수량_삼막천합류 2 2" xfId="11090"/>
    <cellStyle name="_가양-화곡내역(일위대가)_옹벽수량_삼막천합류 2 3" xfId="11091"/>
    <cellStyle name="_가양-화곡내역(일위대가)_옹벽수량_삼막천합류 3" xfId="11092"/>
    <cellStyle name="_가양-화곡내역(일위대가)_옹벽수량_삼막천합류 4" xfId="11093"/>
    <cellStyle name="_가양-화곡내역(일위대가)_옹벽수량_삼막천합류_1.토공및호안공" xfId="11094"/>
    <cellStyle name="_가양-화곡내역(일위대가)_옹벽수량_삼막천합류_1.토공및호안공 2" xfId="11095"/>
    <cellStyle name="_가양-화곡내역(일위대가)_옹벽수량_삼막천합류_1.토공및호안공 2 2" xfId="11096"/>
    <cellStyle name="_가양-화곡내역(일위대가)_옹벽수량_삼막천합류_1.토공및호안공 2 3" xfId="11097"/>
    <cellStyle name="_가양-화곡내역(일위대가)_옹벽수량_삼막천합류_1.토공및호안공 3" xfId="11098"/>
    <cellStyle name="_가양-화곡내역(일위대가)_옹벽수량_삼막천합류_1.토공및호안공 4" xfId="11099"/>
    <cellStyle name="_가양-화곡내역(일위대가)_옹벽수량_삼막천합류_실정보고서(물푸기,암거)" xfId="11100"/>
    <cellStyle name="_가양-화곡내역(일위대가)_옹벽수량_삼막천합류_실정보고서(물푸기,암거) 2" xfId="11101"/>
    <cellStyle name="_가양-화곡내역(일위대가)_옹벽수량_삼막천합류_실정보고서(물푸기,암거) 2 2" xfId="11102"/>
    <cellStyle name="_가양-화곡내역(일위대가)_옹벽수량_삼막천합류_실정보고서(물푸기,암거) 2 3" xfId="11103"/>
    <cellStyle name="_가양-화곡내역(일위대가)_옹벽수량_삼막천합류_실정보고서(물푸기,암거) 3" xfId="11104"/>
    <cellStyle name="_가양-화곡내역(일위대가)_옹벽수량_삼막천합류_실정보고서(물푸기,암거) 4" xfId="11105"/>
    <cellStyle name="_가양-화곡내역(일위대가)_옹벽수량_삼성천합류" xfId="11106"/>
    <cellStyle name="_가양-화곡내역(일위대가)_옹벽수량_삼성천합류 2" xfId="11107"/>
    <cellStyle name="_가양-화곡내역(일위대가)_옹벽수량_삼성천합류 2 2" xfId="11108"/>
    <cellStyle name="_가양-화곡내역(일위대가)_옹벽수량_삼성천합류 2 3" xfId="11109"/>
    <cellStyle name="_가양-화곡내역(일위대가)_옹벽수량_삼성천합류 3" xfId="11110"/>
    <cellStyle name="_가양-화곡내역(일위대가)_옹벽수량_삼성천합류 4" xfId="11111"/>
    <cellStyle name="_가양-화곡내역(일위대가)_옹벽수량_삼성천합류_1.토공및호안공" xfId="11112"/>
    <cellStyle name="_가양-화곡내역(일위대가)_옹벽수량_삼성천합류_1.토공및호안공 2" xfId="11113"/>
    <cellStyle name="_가양-화곡내역(일위대가)_옹벽수량_삼성천합류_1.토공및호안공 2 2" xfId="11114"/>
    <cellStyle name="_가양-화곡내역(일위대가)_옹벽수량_삼성천합류_1.토공및호안공 2 3" xfId="11115"/>
    <cellStyle name="_가양-화곡내역(일위대가)_옹벽수량_삼성천합류_1.토공및호안공 3" xfId="11116"/>
    <cellStyle name="_가양-화곡내역(일위대가)_옹벽수량_삼성천합류_1.토공및호안공 4" xfId="11117"/>
    <cellStyle name="_가양-화곡내역(일위대가)_옹벽수량_삼성천합류_실정보고서(물푸기,암거)" xfId="11118"/>
    <cellStyle name="_가양-화곡내역(일위대가)_옹벽수량_삼성천합류_실정보고서(물푸기,암거) 2" xfId="11119"/>
    <cellStyle name="_가양-화곡내역(일위대가)_옹벽수량_삼성천합류_실정보고서(물푸기,암거) 2 2" xfId="11120"/>
    <cellStyle name="_가양-화곡내역(일위대가)_옹벽수량_삼성천합류_실정보고서(물푸기,암거) 2 3" xfId="11121"/>
    <cellStyle name="_가양-화곡내역(일위대가)_옹벽수량_삼성천합류_실정보고서(물푸기,암거) 3" xfId="11122"/>
    <cellStyle name="_가양-화곡내역(일위대가)_옹벽수량_삼성천합류_실정보고서(물푸기,암거) 4" xfId="11123"/>
    <cellStyle name="_가양-화곡내역(일위대가)_옹벽수량_수량산출서" xfId="398"/>
    <cellStyle name="_가양-화곡내역(일위대가)_옹벽수량_수량산출서 2" xfId="11124"/>
    <cellStyle name="_가양-화곡내역(일위대가)_옹벽수량_수량산출서 2 2" xfId="11125"/>
    <cellStyle name="_가양-화곡내역(일위대가)_옹벽수량_수량산출서 2 3" xfId="11126"/>
    <cellStyle name="_가양-화곡내역(일위대가)_옹벽수량_수량산출서 3" xfId="11127"/>
    <cellStyle name="_가양-화곡내역(일위대가)_옹벽수량_수량산출서 4" xfId="11128"/>
    <cellStyle name="_가양-화곡내역(일위대가)_옹벽수량_수량산출서(삼막천합류)" xfId="11129"/>
    <cellStyle name="_가양-화곡내역(일위대가)_옹벽수량_수량산출서(삼막천합류) 2" xfId="11130"/>
    <cellStyle name="_가양-화곡내역(일위대가)_옹벽수량_수량산출서(삼막천합류) 2 2" xfId="11131"/>
    <cellStyle name="_가양-화곡내역(일위대가)_옹벽수량_수량산출서(삼막천합류) 2 3" xfId="11132"/>
    <cellStyle name="_가양-화곡내역(일위대가)_옹벽수량_수량산출서(삼막천합류) 3" xfId="11133"/>
    <cellStyle name="_가양-화곡내역(일위대가)_옹벽수량_수량산출서(삼막천합류) 4" xfId="11134"/>
    <cellStyle name="_가양-화곡내역(일위대가)_옹벽수량_수량산출서(삼막천합류)_1.토공및호안공" xfId="11135"/>
    <cellStyle name="_가양-화곡내역(일위대가)_옹벽수량_수량산출서(삼막천합류)_1.토공및호안공 2" xfId="11136"/>
    <cellStyle name="_가양-화곡내역(일위대가)_옹벽수량_수량산출서(삼막천합류)_1.토공및호안공 2 2" xfId="11137"/>
    <cellStyle name="_가양-화곡내역(일위대가)_옹벽수량_수량산출서(삼막천합류)_1.토공및호안공 2 3" xfId="11138"/>
    <cellStyle name="_가양-화곡내역(일위대가)_옹벽수량_수량산출서(삼막천합류)_1.토공및호안공 3" xfId="11139"/>
    <cellStyle name="_가양-화곡내역(일위대가)_옹벽수량_수량산출서(삼막천합류)_1.토공및호안공 4" xfId="11140"/>
    <cellStyle name="_가양-화곡내역(일위대가)_옹벽수량_수량산출서(삼막천합류)_실정보고서(물푸기,암거)" xfId="11141"/>
    <cellStyle name="_가양-화곡내역(일위대가)_옹벽수량_수량산출서(삼막천합류)_실정보고서(물푸기,암거) 2" xfId="11142"/>
    <cellStyle name="_가양-화곡내역(일위대가)_옹벽수량_수량산출서(삼막천합류)_실정보고서(물푸기,암거) 2 2" xfId="11143"/>
    <cellStyle name="_가양-화곡내역(일위대가)_옹벽수량_수량산출서(삼막천합류)_실정보고서(물푸기,암거) 2 3" xfId="11144"/>
    <cellStyle name="_가양-화곡내역(일위대가)_옹벽수량_수량산출서(삼막천합류)_실정보고서(물푸기,암거) 3" xfId="11145"/>
    <cellStyle name="_가양-화곡내역(일위대가)_옹벽수량_수량산출서(삼막천합류)_실정보고서(물푸기,암거) 4" xfId="11146"/>
    <cellStyle name="_가양-화곡내역(일위대가)_옹벽수량_수량산출서(삼성천합류)" xfId="11147"/>
    <cellStyle name="_가양-화곡내역(일위대가)_옹벽수량_수량산출서(삼성천합류) 2" xfId="11148"/>
    <cellStyle name="_가양-화곡내역(일위대가)_옹벽수량_수량산출서(삼성천합류) 2 2" xfId="11149"/>
    <cellStyle name="_가양-화곡내역(일위대가)_옹벽수량_수량산출서(삼성천합류) 2 3" xfId="11150"/>
    <cellStyle name="_가양-화곡내역(일위대가)_옹벽수량_수량산출서(삼성천합류) 3" xfId="11151"/>
    <cellStyle name="_가양-화곡내역(일위대가)_옹벽수량_수량산출서(삼성천합류) 4" xfId="11152"/>
    <cellStyle name="_가양-화곡내역(일위대가)_옹벽수량_수량산출서(삼성천합류)_1.토공및호안공" xfId="11153"/>
    <cellStyle name="_가양-화곡내역(일위대가)_옹벽수량_수량산출서(삼성천합류)_1.토공및호안공 2" xfId="11154"/>
    <cellStyle name="_가양-화곡내역(일위대가)_옹벽수량_수량산출서(삼성천합류)_1.토공및호안공 2 2" xfId="11155"/>
    <cellStyle name="_가양-화곡내역(일위대가)_옹벽수량_수량산출서(삼성천합류)_1.토공및호안공 2 3" xfId="11156"/>
    <cellStyle name="_가양-화곡내역(일위대가)_옹벽수량_수량산출서(삼성천합류)_1.토공및호안공 3" xfId="11157"/>
    <cellStyle name="_가양-화곡내역(일위대가)_옹벽수량_수량산출서(삼성천합류)_1.토공및호안공 4" xfId="11158"/>
    <cellStyle name="_가양-화곡내역(일위대가)_옹벽수량_수량산출서(삼성천합류)_실정보고서(물푸기,암거)" xfId="11159"/>
    <cellStyle name="_가양-화곡내역(일위대가)_옹벽수량_수량산출서(삼성천합류)_실정보고서(물푸기,암거) 2" xfId="11160"/>
    <cellStyle name="_가양-화곡내역(일위대가)_옹벽수량_수량산출서(삼성천합류)_실정보고서(물푸기,암거) 2 2" xfId="11161"/>
    <cellStyle name="_가양-화곡내역(일위대가)_옹벽수량_수량산출서(삼성천합류)_실정보고서(물푸기,암거) 2 3" xfId="11162"/>
    <cellStyle name="_가양-화곡내역(일위대가)_옹벽수량_수량산출서(삼성천합류)_실정보고서(물푸기,암거) 3" xfId="11163"/>
    <cellStyle name="_가양-화곡내역(일위대가)_옹벽수량_수량산출서(삼성천합류)_실정보고서(물푸기,암거) 4" xfId="11164"/>
    <cellStyle name="_가양-화곡내역(일위대가)_옹벽수량_수량산출서(안양5동계단)" xfId="11165"/>
    <cellStyle name="_가양-화곡내역(일위대가)_옹벽수량_수량산출서(안양5동계단) 2" xfId="11166"/>
    <cellStyle name="_가양-화곡내역(일위대가)_옹벽수량_수량산출서(안양5동계단) 2 2" xfId="11167"/>
    <cellStyle name="_가양-화곡내역(일위대가)_옹벽수량_수량산출서(안양5동계단) 2 3" xfId="11168"/>
    <cellStyle name="_가양-화곡내역(일위대가)_옹벽수량_수량산출서(안양5동계단) 3" xfId="11169"/>
    <cellStyle name="_가양-화곡내역(일위대가)_옹벽수량_수량산출서(안양5동계단) 4" xfId="11170"/>
    <cellStyle name="_가양-화곡내역(일위대가)_옹벽수량_수량산출서(안양5동계단)_1.토공및호안공" xfId="11171"/>
    <cellStyle name="_가양-화곡내역(일위대가)_옹벽수량_수량산출서(안양5동계단)_1.토공및호안공 2" xfId="11172"/>
    <cellStyle name="_가양-화곡내역(일위대가)_옹벽수량_수량산출서(안양5동계단)_1.토공및호안공 2 2" xfId="11173"/>
    <cellStyle name="_가양-화곡내역(일위대가)_옹벽수량_수량산출서(안양5동계단)_1.토공및호안공 2 3" xfId="11174"/>
    <cellStyle name="_가양-화곡내역(일위대가)_옹벽수량_수량산출서(안양5동계단)_1.토공및호안공 3" xfId="11175"/>
    <cellStyle name="_가양-화곡내역(일위대가)_옹벽수량_수량산출서(안양5동계단)_1.토공및호안공 4" xfId="11176"/>
    <cellStyle name="_가양-화곡내역(일위대가)_옹벽수량_수량산출서(안양5동계단)_실정보고서(물푸기,암거)" xfId="11177"/>
    <cellStyle name="_가양-화곡내역(일위대가)_옹벽수량_수량산출서(안양5동계단)_실정보고서(물푸기,암거) 2" xfId="11178"/>
    <cellStyle name="_가양-화곡내역(일위대가)_옹벽수량_수량산출서(안양5동계단)_실정보고서(물푸기,암거) 2 2" xfId="11179"/>
    <cellStyle name="_가양-화곡내역(일위대가)_옹벽수량_수량산출서(안양5동계단)_실정보고서(물푸기,암거) 2 3" xfId="11180"/>
    <cellStyle name="_가양-화곡내역(일위대가)_옹벽수량_수량산출서(안양5동계단)_실정보고서(물푸기,암거) 3" xfId="11181"/>
    <cellStyle name="_가양-화곡내역(일위대가)_옹벽수량_수량산출서(안양5동계단)_실정보고서(물푸기,암거) 4" xfId="11182"/>
    <cellStyle name="_가양-화곡내역(일위대가)_옹벽수량_수량산출서_1.토공및호안공" xfId="11183"/>
    <cellStyle name="_가양-화곡내역(일위대가)_옹벽수량_수량산출서_1.토공및호안공 2" xfId="11184"/>
    <cellStyle name="_가양-화곡내역(일위대가)_옹벽수량_수량산출서_1.토공및호안공 2 2" xfId="11185"/>
    <cellStyle name="_가양-화곡내역(일위대가)_옹벽수량_수량산출서_1.토공및호안공 2 3" xfId="11186"/>
    <cellStyle name="_가양-화곡내역(일위대가)_옹벽수량_수량산출서_1.토공및호안공 3" xfId="11187"/>
    <cellStyle name="_가양-화곡내역(일위대가)_옹벽수량_수량산출서_1.토공및호안공 4" xfId="11188"/>
    <cellStyle name="_가양-화곡내역(일위대가)_옹벽수량_수량산출서_사본 - 총괄설계내역서" xfId="399"/>
    <cellStyle name="_가양-화곡내역(일위대가)_옹벽수량_수량산출서_실정보고서(물푸기,암거)" xfId="11189"/>
    <cellStyle name="_가양-화곡내역(일위대가)_옹벽수량_수량산출서_실정보고서(물푸기,암거) 2" xfId="11190"/>
    <cellStyle name="_가양-화곡내역(일위대가)_옹벽수량_수량산출서_실정보고서(물푸기,암거) 2 2" xfId="11191"/>
    <cellStyle name="_가양-화곡내역(일위대가)_옹벽수량_수량산출서_실정보고서(물푸기,암거) 2 3" xfId="11192"/>
    <cellStyle name="_가양-화곡내역(일위대가)_옹벽수량_수량산출서_실정보고서(물푸기,암거) 3" xfId="11193"/>
    <cellStyle name="_가양-화곡내역(일위대가)_옹벽수량_수량산출서_실정보고서(물푸기,암거) 4" xfId="11194"/>
    <cellStyle name="_가양-화곡내역(일위대가)_옹벽수량_실정보고서(물푸기,암거)" xfId="11195"/>
    <cellStyle name="_가양-화곡내역(일위대가)_옹벽수량_실정보고서(물푸기,암거) 2" xfId="11196"/>
    <cellStyle name="_가양-화곡내역(일위대가)_옹벽수량_실정보고서(물푸기,암거) 2 2" xfId="11197"/>
    <cellStyle name="_가양-화곡내역(일위대가)_옹벽수량_실정보고서(물푸기,암거) 2 3" xfId="11198"/>
    <cellStyle name="_가양-화곡내역(일위대가)_옹벽수량_실정보고서(물푸기,암거) 3" xfId="11199"/>
    <cellStyle name="_가양-화곡내역(일위대가)_옹벽수량_실정보고서(물푸기,암거) 4" xfId="11200"/>
    <cellStyle name="_가양-화곡내역(토형100M)" xfId="400"/>
    <cellStyle name="_가양-화곡내역(토형100M) 2" xfId="11201"/>
    <cellStyle name="_가양-화곡내역(토형100M) 2 2" xfId="11202"/>
    <cellStyle name="_가양-화곡내역(토형100M) 2 3" xfId="11203"/>
    <cellStyle name="_가양-화곡내역(토형100M) 3" xfId="11204"/>
    <cellStyle name="_가양-화곡내역(토형100M) 4" xfId="11205"/>
    <cellStyle name="_가양-화곡내역(토형100M)_1.토공및호안공" xfId="11206"/>
    <cellStyle name="_가양-화곡내역(토형100M)_1.토공및호안공 2" xfId="11207"/>
    <cellStyle name="_가양-화곡내역(토형100M)_1.토공및호안공 2 2" xfId="11208"/>
    <cellStyle name="_가양-화곡내역(토형100M)_1.토공및호안공 2 3" xfId="11209"/>
    <cellStyle name="_가양-화곡내역(토형100M)_1.토공및호안공 3" xfId="11210"/>
    <cellStyle name="_가양-화곡내역(토형100M)_1.토공및호안공 4" xfId="11211"/>
    <cellStyle name="_가양-화곡내역(토형100M)_2합류지점수량_0306" xfId="11212"/>
    <cellStyle name="_가양-화곡내역(토형100M)_2합류지점수량_0306 2" xfId="11213"/>
    <cellStyle name="_가양-화곡내역(토형100M)_2합류지점수량_0306 2 2" xfId="11214"/>
    <cellStyle name="_가양-화곡내역(토형100M)_2합류지점수량_0306 2 3" xfId="11215"/>
    <cellStyle name="_가양-화곡내역(토형100M)_2합류지점수량_0306 3" xfId="11216"/>
    <cellStyle name="_가양-화곡내역(토형100M)_2합류지점수량_0306 4" xfId="11217"/>
    <cellStyle name="_가양-화곡내역(토형100M)_2합류지점수량_0306_1.토공및호안공" xfId="11218"/>
    <cellStyle name="_가양-화곡내역(토형100M)_2합류지점수량_0306_1.토공및호안공 2" xfId="11219"/>
    <cellStyle name="_가양-화곡내역(토형100M)_2합류지점수량_0306_1.토공및호안공 2 2" xfId="11220"/>
    <cellStyle name="_가양-화곡내역(토형100M)_2합류지점수량_0306_1.토공및호안공 2 3" xfId="11221"/>
    <cellStyle name="_가양-화곡내역(토형100M)_2합류지점수량_0306_1.토공및호안공 3" xfId="11222"/>
    <cellStyle name="_가양-화곡내역(토형100M)_2합류지점수량_0306_1.토공및호안공 4" xfId="11223"/>
    <cellStyle name="_가양-화곡내역(토형100M)_2합류지점수량_0306_실정보고서(물푸기,암거)" xfId="11224"/>
    <cellStyle name="_가양-화곡내역(토형100M)_2합류지점수량_0306_실정보고서(물푸기,암거) 2" xfId="11225"/>
    <cellStyle name="_가양-화곡내역(토형100M)_2합류지점수량_0306_실정보고서(물푸기,암거) 2 2" xfId="11226"/>
    <cellStyle name="_가양-화곡내역(토형100M)_2합류지점수량_0306_실정보고서(물푸기,암거) 2 3" xfId="11227"/>
    <cellStyle name="_가양-화곡내역(토형100M)_2합류지점수량_0306_실정보고서(물푸기,암거) 3" xfId="11228"/>
    <cellStyle name="_가양-화곡내역(토형100M)_2합류지점수량_0306_실정보고서(물푸기,암거) 4" xfId="11229"/>
    <cellStyle name="_가양-화곡내역(토형100M)_5옹벽공" xfId="401"/>
    <cellStyle name="_가양-화곡내역(토형100M)_5옹벽공 2" xfId="11230"/>
    <cellStyle name="_가양-화곡내역(토형100M)_5옹벽공 2 2" xfId="11231"/>
    <cellStyle name="_가양-화곡내역(토형100M)_5옹벽공 2 3" xfId="11232"/>
    <cellStyle name="_가양-화곡내역(토형100M)_5옹벽공 3" xfId="11233"/>
    <cellStyle name="_가양-화곡내역(토형100M)_5옹벽공 4" xfId="11234"/>
    <cellStyle name="_가양-화곡내역(토형100M)_5옹벽공_1.토공및호안공" xfId="11235"/>
    <cellStyle name="_가양-화곡내역(토형100M)_5옹벽공_1.토공및호안공 2" xfId="11236"/>
    <cellStyle name="_가양-화곡내역(토형100M)_5옹벽공_1.토공및호안공 2 2" xfId="11237"/>
    <cellStyle name="_가양-화곡내역(토형100M)_5옹벽공_1.토공및호안공 2 3" xfId="11238"/>
    <cellStyle name="_가양-화곡내역(토형100M)_5옹벽공_1.토공및호안공 3" xfId="11239"/>
    <cellStyle name="_가양-화곡내역(토형100M)_5옹벽공_1.토공및호안공 4" xfId="11240"/>
    <cellStyle name="_가양-화곡내역(토형100M)_5옹벽공_2합류지점수량_0306" xfId="11241"/>
    <cellStyle name="_가양-화곡내역(토형100M)_5옹벽공_2합류지점수량_0306 2" xfId="11242"/>
    <cellStyle name="_가양-화곡내역(토형100M)_5옹벽공_2합류지점수량_0306 2 2" xfId="11243"/>
    <cellStyle name="_가양-화곡내역(토형100M)_5옹벽공_2합류지점수량_0306 2 3" xfId="11244"/>
    <cellStyle name="_가양-화곡내역(토형100M)_5옹벽공_2합류지점수량_0306 3" xfId="11245"/>
    <cellStyle name="_가양-화곡내역(토형100M)_5옹벽공_2합류지점수량_0306 4" xfId="11246"/>
    <cellStyle name="_가양-화곡내역(토형100M)_5옹벽공_2합류지점수량_0306_1.토공및호안공" xfId="11247"/>
    <cellStyle name="_가양-화곡내역(토형100M)_5옹벽공_2합류지점수량_0306_1.토공및호안공 2" xfId="11248"/>
    <cellStyle name="_가양-화곡내역(토형100M)_5옹벽공_2합류지점수량_0306_1.토공및호안공 2 2" xfId="11249"/>
    <cellStyle name="_가양-화곡내역(토형100M)_5옹벽공_2합류지점수량_0306_1.토공및호안공 2 3" xfId="11250"/>
    <cellStyle name="_가양-화곡내역(토형100M)_5옹벽공_2합류지점수량_0306_1.토공및호안공 3" xfId="11251"/>
    <cellStyle name="_가양-화곡내역(토형100M)_5옹벽공_2합류지점수량_0306_1.토공및호안공 4" xfId="11252"/>
    <cellStyle name="_가양-화곡내역(토형100M)_5옹벽공_2합류지점수량_0306_실정보고서(물푸기,암거)" xfId="11253"/>
    <cellStyle name="_가양-화곡내역(토형100M)_5옹벽공_2합류지점수량_0306_실정보고서(물푸기,암거) 2" xfId="11254"/>
    <cellStyle name="_가양-화곡내역(토형100M)_5옹벽공_2합류지점수량_0306_실정보고서(물푸기,암거) 2 2" xfId="11255"/>
    <cellStyle name="_가양-화곡내역(토형100M)_5옹벽공_2합류지점수량_0306_실정보고서(물푸기,암거) 2 3" xfId="11256"/>
    <cellStyle name="_가양-화곡내역(토형100M)_5옹벽공_2합류지점수량_0306_실정보고서(물푸기,암거) 3" xfId="11257"/>
    <cellStyle name="_가양-화곡내역(토형100M)_5옹벽공_2합류지점수량_0306_실정보고서(물푸기,암거) 4" xfId="11258"/>
    <cellStyle name="_가양-화곡내역(토형100M)_5옹벽공_맨홀구조물공" xfId="402"/>
    <cellStyle name="_가양-화곡내역(토형100M)_5옹벽공_맨홀구조물공_사본 - 총괄설계내역서" xfId="403"/>
    <cellStyle name="_가양-화곡내역(토형100M)_5옹벽공_사본 - 총괄설계내역서" xfId="404"/>
    <cellStyle name="_가양-화곡내역(토형100M)_5옹벽공_삼막천합류" xfId="11259"/>
    <cellStyle name="_가양-화곡내역(토형100M)_5옹벽공_삼막천합류 2" xfId="11260"/>
    <cellStyle name="_가양-화곡내역(토형100M)_5옹벽공_삼막천합류 2 2" xfId="11261"/>
    <cellStyle name="_가양-화곡내역(토형100M)_5옹벽공_삼막천합류 2 3" xfId="11262"/>
    <cellStyle name="_가양-화곡내역(토형100M)_5옹벽공_삼막천합류 3" xfId="11263"/>
    <cellStyle name="_가양-화곡내역(토형100M)_5옹벽공_삼막천합류 4" xfId="11264"/>
    <cellStyle name="_가양-화곡내역(토형100M)_5옹벽공_삼막천합류_1.토공및호안공" xfId="11265"/>
    <cellStyle name="_가양-화곡내역(토형100M)_5옹벽공_삼막천합류_1.토공및호안공 2" xfId="11266"/>
    <cellStyle name="_가양-화곡내역(토형100M)_5옹벽공_삼막천합류_1.토공및호안공 2 2" xfId="11267"/>
    <cellStyle name="_가양-화곡내역(토형100M)_5옹벽공_삼막천합류_1.토공및호안공 2 3" xfId="11268"/>
    <cellStyle name="_가양-화곡내역(토형100M)_5옹벽공_삼막천합류_1.토공및호안공 3" xfId="11269"/>
    <cellStyle name="_가양-화곡내역(토형100M)_5옹벽공_삼막천합류_1.토공및호안공 4" xfId="11270"/>
    <cellStyle name="_가양-화곡내역(토형100M)_5옹벽공_삼막천합류_실정보고서(물푸기,암거)" xfId="11271"/>
    <cellStyle name="_가양-화곡내역(토형100M)_5옹벽공_삼막천합류_실정보고서(물푸기,암거) 2" xfId="11272"/>
    <cellStyle name="_가양-화곡내역(토형100M)_5옹벽공_삼막천합류_실정보고서(물푸기,암거) 2 2" xfId="11273"/>
    <cellStyle name="_가양-화곡내역(토형100M)_5옹벽공_삼막천합류_실정보고서(물푸기,암거) 2 3" xfId="11274"/>
    <cellStyle name="_가양-화곡내역(토형100M)_5옹벽공_삼막천합류_실정보고서(물푸기,암거) 3" xfId="11275"/>
    <cellStyle name="_가양-화곡내역(토형100M)_5옹벽공_삼막천합류_실정보고서(물푸기,암거) 4" xfId="11276"/>
    <cellStyle name="_가양-화곡내역(토형100M)_5옹벽공_삼성천합류" xfId="11277"/>
    <cellStyle name="_가양-화곡내역(토형100M)_5옹벽공_삼성천합류 2" xfId="11278"/>
    <cellStyle name="_가양-화곡내역(토형100M)_5옹벽공_삼성천합류 2 2" xfId="11279"/>
    <cellStyle name="_가양-화곡내역(토형100M)_5옹벽공_삼성천합류 2 3" xfId="11280"/>
    <cellStyle name="_가양-화곡내역(토형100M)_5옹벽공_삼성천합류 3" xfId="11281"/>
    <cellStyle name="_가양-화곡내역(토형100M)_5옹벽공_삼성천합류 4" xfId="11282"/>
    <cellStyle name="_가양-화곡내역(토형100M)_5옹벽공_삼성천합류_1.토공및호안공" xfId="11283"/>
    <cellStyle name="_가양-화곡내역(토형100M)_5옹벽공_삼성천합류_1.토공및호안공 2" xfId="11284"/>
    <cellStyle name="_가양-화곡내역(토형100M)_5옹벽공_삼성천합류_1.토공및호안공 2 2" xfId="11285"/>
    <cellStyle name="_가양-화곡내역(토형100M)_5옹벽공_삼성천합류_1.토공및호안공 2 3" xfId="11286"/>
    <cellStyle name="_가양-화곡내역(토형100M)_5옹벽공_삼성천합류_1.토공및호안공 3" xfId="11287"/>
    <cellStyle name="_가양-화곡내역(토형100M)_5옹벽공_삼성천합류_1.토공및호안공 4" xfId="11288"/>
    <cellStyle name="_가양-화곡내역(토형100M)_5옹벽공_삼성천합류_실정보고서(물푸기,암거)" xfId="11289"/>
    <cellStyle name="_가양-화곡내역(토형100M)_5옹벽공_삼성천합류_실정보고서(물푸기,암거) 2" xfId="11290"/>
    <cellStyle name="_가양-화곡내역(토형100M)_5옹벽공_삼성천합류_실정보고서(물푸기,암거) 2 2" xfId="11291"/>
    <cellStyle name="_가양-화곡내역(토형100M)_5옹벽공_삼성천합류_실정보고서(물푸기,암거) 2 3" xfId="11292"/>
    <cellStyle name="_가양-화곡내역(토형100M)_5옹벽공_삼성천합류_실정보고서(물푸기,암거) 3" xfId="11293"/>
    <cellStyle name="_가양-화곡내역(토형100M)_5옹벽공_삼성천합류_실정보고서(물푸기,암거) 4" xfId="11294"/>
    <cellStyle name="_가양-화곡내역(토형100M)_5옹벽공_수량산출서" xfId="405"/>
    <cellStyle name="_가양-화곡내역(토형100M)_5옹벽공_수량산출서 2" xfId="11295"/>
    <cellStyle name="_가양-화곡내역(토형100M)_5옹벽공_수량산출서 2 2" xfId="11296"/>
    <cellStyle name="_가양-화곡내역(토형100M)_5옹벽공_수량산출서 2 3" xfId="11297"/>
    <cellStyle name="_가양-화곡내역(토형100M)_5옹벽공_수량산출서 3" xfId="11298"/>
    <cellStyle name="_가양-화곡내역(토형100M)_5옹벽공_수량산출서 4" xfId="11299"/>
    <cellStyle name="_가양-화곡내역(토형100M)_5옹벽공_수량산출서(삼막천합류)" xfId="11300"/>
    <cellStyle name="_가양-화곡내역(토형100M)_5옹벽공_수량산출서(삼막천합류) 2" xfId="11301"/>
    <cellStyle name="_가양-화곡내역(토형100M)_5옹벽공_수량산출서(삼막천합류) 2 2" xfId="11302"/>
    <cellStyle name="_가양-화곡내역(토형100M)_5옹벽공_수량산출서(삼막천합류) 2 3" xfId="11303"/>
    <cellStyle name="_가양-화곡내역(토형100M)_5옹벽공_수량산출서(삼막천합류) 3" xfId="11304"/>
    <cellStyle name="_가양-화곡내역(토형100M)_5옹벽공_수량산출서(삼막천합류) 4" xfId="11305"/>
    <cellStyle name="_가양-화곡내역(토형100M)_5옹벽공_수량산출서(삼막천합류)_1.토공및호안공" xfId="11306"/>
    <cellStyle name="_가양-화곡내역(토형100M)_5옹벽공_수량산출서(삼막천합류)_1.토공및호안공 2" xfId="11307"/>
    <cellStyle name="_가양-화곡내역(토형100M)_5옹벽공_수량산출서(삼막천합류)_1.토공및호안공 2 2" xfId="11308"/>
    <cellStyle name="_가양-화곡내역(토형100M)_5옹벽공_수량산출서(삼막천합류)_1.토공및호안공 2 3" xfId="11309"/>
    <cellStyle name="_가양-화곡내역(토형100M)_5옹벽공_수량산출서(삼막천합류)_1.토공및호안공 3" xfId="11310"/>
    <cellStyle name="_가양-화곡내역(토형100M)_5옹벽공_수량산출서(삼막천합류)_1.토공및호안공 4" xfId="11311"/>
    <cellStyle name="_가양-화곡내역(토형100M)_5옹벽공_수량산출서(삼막천합류)_실정보고서(물푸기,암거)" xfId="11312"/>
    <cellStyle name="_가양-화곡내역(토형100M)_5옹벽공_수량산출서(삼막천합류)_실정보고서(물푸기,암거) 2" xfId="11313"/>
    <cellStyle name="_가양-화곡내역(토형100M)_5옹벽공_수량산출서(삼막천합류)_실정보고서(물푸기,암거) 2 2" xfId="11314"/>
    <cellStyle name="_가양-화곡내역(토형100M)_5옹벽공_수량산출서(삼막천합류)_실정보고서(물푸기,암거) 2 3" xfId="11315"/>
    <cellStyle name="_가양-화곡내역(토형100M)_5옹벽공_수량산출서(삼막천합류)_실정보고서(물푸기,암거) 3" xfId="11316"/>
    <cellStyle name="_가양-화곡내역(토형100M)_5옹벽공_수량산출서(삼막천합류)_실정보고서(물푸기,암거) 4" xfId="11317"/>
    <cellStyle name="_가양-화곡내역(토형100M)_5옹벽공_수량산출서(삼성천합류)" xfId="11318"/>
    <cellStyle name="_가양-화곡내역(토형100M)_5옹벽공_수량산출서(삼성천합류) 2" xfId="11319"/>
    <cellStyle name="_가양-화곡내역(토형100M)_5옹벽공_수량산출서(삼성천합류) 2 2" xfId="11320"/>
    <cellStyle name="_가양-화곡내역(토형100M)_5옹벽공_수량산출서(삼성천합류) 2 3" xfId="11321"/>
    <cellStyle name="_가양-화곡내역(토형100M)_5옹벽공_수량산출서(삼성천합류) 3" xfId="11322"/>
    <cellStyle name="_가양-화곡내역(토형100M)_5옹벽공_수량산출서(삼성천합류) 4" xfId="11323"/>
    <cellStyle name="_가양-화곡내역(토형100M)_5옹벽공_수량산출서(삼성천합류)_1.토공및호안공" xfId="11324"/>
    <cellStyle name="_가양-화곡내역(토형100M)_5옹벽공_수량산출서(삼성천합류)_1.토공및호안공 2" xfId="11325"/>
    <cellStyle name="_가양-화곡내역(토형100M)_5옹벽공_수량산출서(삼성천합류)_1.토공및호안공 2 2" xfId="11326"/>
    <cellStyle name="_가양-화곡내역(토형100M)_5옹벽공_수량산출서(삼성천합류)_1.토공및호안공 2 3" xfId="11327"/>
    <cellStyle name="_가양-화곡내역(토형100M)_5옹벽공_수량산출서(삼성천합류)_1.토공및호안공 3" xfId="11328"/>
    <cellStyle name="_가양-화곡내역(토형100M)_5옹벽공_수량산출서(삼성천합류)_1.토공및호안공 4" xfId="11329"/>
    <cellStyle name="_가양-화곡내역(토형100M)_5옹벽공_수량산출서(삼성천합류)_실정보고서(물푸기,암거)" xfId="11330"/>
    <cellStyle name="_가양-화곡내역(토형100M)_5옹벽공_수량산출서(삼성천합류)_실정보고서(물푸기,암거) 2" xfId="11331"/>
    <cellStyle name="_가양-화곡내역(토형100M)_5옹벽공_수량산출서(삼성천합류)_실정보고서(물푸기,암거) 2 2" xfId="11332"/>
    <cellStyle name="_가양-화곡내역(토형100M)_5옹벽공_수량산출서(삼성천합류)_실정보고서(물푸기,암거) 2 3" xfId="11333"/>
    <cellStyle name="_가양-화곡내역(토형100M)_5옹벽공_수량산출서(삼성천합류)_실정보고서(물푸기,암거) 3" xfId="11334"/>
    <cellStyle name="_가양-화곡내역(토형100M)_5옹벽공_수량산출서(삼성천합류)_실정보고서(물푸기,암거) 4" xfId="11335"/>
    <cellStyle name="_가양-화곡내역(토형100M)_5옹벽공_수량산출서(안양5동계단)" xfId="11336"/>
    <cellStyle name="_가양-화곡내역(토형100M)_5옹벽공_수량산출서(안양5동계단) 2" xfId="11337"/>
    <cellStyle name="_가양-화곡내역(토형100M)_5옹벽공_수량산출서(안양5동계단) 2 2" xfId="11338"/>
    <cellStyle name="_가양-화곡내역(토형100M)_5옹벽공_수량산출서(안양5동계단) 2 3" xfId="11339"/>
    <cellStyle name="_가양-화곡내역(토형100M)_5옹벽공_수량산출서(안양5동계단) 3" xfId="11340"/>
    <cellStyle name="_가양-화곡내역(토형100M)_5옹벽공_수량산출서(안양5동계단) 4" xfId="11341"/>
    <cellStyle name="_가양-화곡내역(토형100M)_5옹벽공_수량산출서(안양5동계단)_1.토공및호안공" xfId="11342"/>
    <cellStyle name="_가양-화곡내역(토형100M)_5옹벽공_수량산출서(안양5동계단)_1.토공및호안공 2" xfId="11343"/>
    <cellStyle name="_가양-화곡내역(토형100M)_5옹벽공_수량산출서(안양5동계단)_1.토공및호안공 2 2" xfId="11344"/>
    <cellStyle name="_가양-화곡내역(토형100M)_5옹벽공_수량산출서(안양5동계단)_1.토공및호안공 2 3" xfId="11345"/>
    <cellStyle name="_가양-화곡내역(토형100M)_5옹벽공_수량산출서(안양5동계단)_1.토공및호안공 3" xfId="11346"/>
    <cellStyle name="_가양-화곡내역(토형100M)_5옹벽공_수량산출서(안양5동계단)_1.토공및호안공 4" xfId="11347"/>
    <cellStyle name="_가양-화곡내역(토형100M)_5옹벽공_수량산출서(안양5동계단)_실정보고서(물푸기,암거)" xfId="11348"/>
    <cellStyle name="_가양-화곡내역(토형100M)_5옹벽공_수량산출서(안양5동계단)_실정보고서(물푸기,암거) 2" xfId="11349"/>
    <cellStyle name="_가양-화곡내역(토형100M)_5옹벽공_수량산출서(안양5동계단)_실정보고서(물푸기,암거) 2 2" xfId="11350"/>
    <cellStyle name="_가양-화곡내역(토형100M)_5옹벽공_수량산출서(안양5동계단)_실정보고서(물푸기,암거) 2 3" xfId="11351"/>
    <cellStyle name="_가양-화곡내역(토형100M)_5옹벽공_수량산출서(안양5동계단)_실정보고서(물푸기,암거) 3" xfId="11352"/>
    <cellStyle name="_가양-화곡내역(토형100M)_5옹벽공_수량산출서(안양5동계단)_실정보고서(물푸기,암거) 4" xfId="11353"/>
    <cellStyle name="_가양-화곡내역(토형100M)_5옹벽공_수량산출서_1.토공및호안공" xfId="11354"/>
    <cellStyle name="_가양-화곡내역(토형100M)_5옹벽공_수량산출서_1.토공및호안공 2" xfId="11355"/>
    <cellStyle name="_가양-화곡내역(토형100M)_5옹벽공_수량산출서_1.토공및호안공 2 2" xfId="11356"/>
    <cellStyle name="_가양-화곡내역(토형100M)_5옹벽공_수량산출서_1.토공및호안공 2 3" xfId="11357"/>
    <cellStyle name="_가양-화곡내역(토형100M)_5옹벽공_수량산출서_1.토공및호안공 3" xfId="11358"/>
    <cellStyle name="_가양-화곡내역(토형100M)_5옹벽공_수량산출서_1.토공및호안공 4" xfId="11359"/>
    <cellStyle name="_가양-화곡내역(토형100M)_5옹벽공_수량산출서_사본 - 총괄설계내역서" xfId="406"/>
    <cellStyle name="_가양-화곡내역(토형100M)_5옹벽공_수량산출서_실정보고서(물푸기,암거)" xfId="11360"/>
    <cellStyle name="_가양-화곡내역(토형100M)_5옹벽공_수량산출서_실정보고서(물푸기,암거) 2" xfId="11361"/>
    <cellStyle name="_가양-화곡내역(토형100M)_5옹벽공_수량산출서_실정보고서(물푸기,암거) 2 2" xfId="11362"/>
    <cellStyle name="_가양-화곡내역(토형100M)_5옹벽공_수량산출서_실정보고서(물푸기,암거) 2 3" xfId="11363"/>
    <cellStyle name="_가양-화곡내역(토형100M)_5옹벽공_수량산출서_실정보고서(물푸기,암거) 3" xfId="11364"/>
    <cellStyle name="_가양-화곡내역(토형100M)_5옹벽공_수량산출서_실정보고서(물푸기,암거) 4" xfId="11365"/>
    <cellStyle name="_가양-화곡내역(토형100M)_5옹벽공_실정보고서(물푸기,암거)" xfId="11366"/>
    <cellStyle name="_가양-화곡내역(토형100M)_5옹벽공_실정보고서(물푸기,암거) 2" xfId="11367"/>
    <cellStyle name="_가양-화곡내역(토형100M)_5옹벽공_실정보고서(물푸기,암거) 2 2" xfId="11368"/>
    <cellStyle name="_가양-화곡내역(토형100M)_5옹벽공_실정보고서(물푸기,암거) 2 3" xfId="11369"/>
    <cellStyle name="_가양-화곡내역(토형100M)_5옹벽공_실정보고서(물푸기,암거) 3" xfId="11370"/>
    <cellStyle name="_가양-화곡내역(토형100M)_5옹벽공_실정보고서(물푸기,암거) 4" xfId="11371"/>
    <cellStyle name="_가양-화곡내역(토형100M)_맨홀구조물공" xfId="407"/>
    <cellStyle name="_가양-화곡내역(토형100M)_맨홀구조물공_사본 - 총괄설계내역서" xfId="408"/>
    <cellStyle name="_가양-화곡내역(토형100M)_사본 - 총괄설계내역서" xfId="409"/>
    <cellStyle name="_가양-화곡내역(토형100M)_삼막천합류" xfId="11372"/>
    <cellStyle name="_가양-화곡내역(토형100M)_삼막천합류 2" xfId="11373"/>
    <cellStyle name="_가양-화곡내역(토형100M)_삼막천합류 2 2" xfId="11374"/>
    <cellStyle name="_가양-화곡내역(토형100M)_삼막천합류 2 3" xfId="11375"/>
    <cellStyle name="_가양-화곡내역(토형100M)_삼막천합류 3" xfId="11376"/>
    <cellStyle name="_가양-화곡내역(토형100M)_삼막천합류 4" xfId="11377"/>
    <cellStyle name="_가양-화곡내역(토형100M)_삼막천합류_1.토공및호안공" xfId="11378"/>
    <cellStyle name="_가양-화곡내역(토형100M)_삼막천합류_1.토공및호안공 2" xfId="11379"/>
    <cellStyle name="_가양-화곡내역(토형100M)_삼막천합류_1.토공및호안공 2 2" xfId="11380"/>
    <cellStyle name="_가양-화곡내역(토형100M)_삼막천합류_1.토공및호안공 2 3" xfId="11381"/>
    <cellStyle name="_가양-화곡내역(토형100M)_삼막천합류_1.토공및호안공 3" xfId="11382"/>
    <cellStyle name="_가양-화곡내역(토형100M)_삼막천합류_1.토공및호안공 4" xfId="11383"/>
    <cellStyle name="_가양-화곡내역(토형100M)_삼막천합류_실정보고서(물푸기,암거)" xfId="11384"/>
    <cellStyle name="_가양-화곡내역(토형100M)_삼막천합류_실정보고서(물푸기,암거) 2" xfId="11385"/>
    <cellStyle name="_가양-화곡내역(토형100M)_삼막천합류_실정보고서(물푸기,암거) 2 2" xfId="11386"/>
    <cellStyle name="_가양-화곡내역(토형100M)_삼막천합류_실정보고서(물푸기,암거) 2 3" xfId="11387"/>
    <cellStyle name="_가양-화곡내역(토형100M)_삼막천합류_실정보고서(물푸기,암거) 3" xfId="11388"/>
    <cellStyle name="_가양-화곡내역(토형100M)_삼막천합류_실정보고서(물푸기,암거) 4" xfId="11389"/>
    <cellStyle name="_가양-화곡내역(토형100M)_삼성천합류" xfId="11390"/>
    <cellStyle name="_가양-화곡내역(토형100M)_삼성천합류 2" xfId="11391"/>
    <cellStyle name="_가양-화곡내역(토형100M)_삼성천합류 2 2" xfId="11392"/>
    <cellStyle name="_가양-화곡내역(토형100M)_삼성천합류 2 3" xfId="11393"/>
    <cellStyle name="_가양-화곡내역(토형100M)_삼성천합류 3" xfId="11394"/>
    <cellStyle name="_가양-화곡내역(토형100M)_삼성천합류 4" xfId="11395"/>
    <cellStyle name="_가양-화곡내역(토형100M)_삼성천합류_1.토공및호안공" xfId="11396"/>
    <cellStyle name="_가양-화곡내역(토형100M)_삼성천합류_1.토공및호안공 2" xfId="11397"/>
    <cellStyle name="_가양-화곡내역(토형100M)_삼성천합류_1.토공및호안공 2 2" xfId="11398"/>
    <cellStyle name="_가양-화곡내역(토형100M)_삼성천합류_1.토공및호안공 2 3" xfId="11399"/>
    <cellStyle name="_가양-화곡내역(토형100M)_삼성천합류_1.토공및호안공 3" xfId="11400"/>
    <cellStyle name="_가양-화곡내역(토형100M)_삼성천합류_1.토공및호안공 4" xfId="11401"/>
    <cellStyle name="_가양-화곡내역(토형100M)_삼성천합류_실정보고서(물푸기,암거)" xfId="11402"/>
    <cellStyle name="_가양-화곡내역(토형100M)_삼성천합류_실정보고서(물푸기,암거) 2" xfId="11403"/>
    <cellStyle name="_가양-화곡내역(토형100M)_삼성천합류_실정보고서(물푸기,암거) 2 2" xfId="11404"/>
    <cellStyle name="_가양-화곡내역(토형100M)_삼성천합류_실정보고서(물푸기,암거) 2 3" xfId="11405"/>
    <cellStyle name="_가양-화곡내역(토형100M)_삼성천합류_실정보고서(물푸기,암거) 3" xfId="11406"/>
    <cellStyle name="_가양-화곡내역(토형100M)_삼성천합류_실정보고서(물푸기,암거) 4" xfId="11407"/>
    <cellStyle name="_가양-화곡내역(토형100M)_수량산출" xfId="410"/>
    <cellStyle name="_가양-화곡내역(토형100M)_수량산출 2" xfId="11408"/>
    <cellStyle name="_가양-화곡내역(토형100M)_수량산출 2 2" xfId="11409"/>
    <cellStyle name="_가양-화곡내역(토형100M)_수량산출 2 3" xfId="11410"/>
    <cellStyle name="_가양-화곡내역(토형100M)_수량산출 3" xfId="11411"/>
    <cellStyle name="_가양-화곡내역(토형100M)_수량산출 4" xfId="11412"/>
    <cellStyle name="_가양-화곡내역(토형100M)_수량산출_1.토공및호안공" xfId="11413"/>
    <cellStyle name="_가양-화곡내역(토형100M)_수량산출_1.토공및호안공 2" xfId="11414"/>
    <cellStyle name="_가양-화곡내역(토형100M)_수량산출_1.토공및호안공 2 2" xfId="11415"/>
    <cellStyle name="_가양-화곡내역(토형100M)_수량산출_1.토공및호안공 2 3" xfId="11416"/>
    <cellStyle name="_가양-화곡내역(토형100M)_수량산출_1.토공및호안공 3" xfId="11417"/>
    <cellStyle name="_가양-화곡내역(토형100M)_수량산출_1.토공및호안공 4" xfId="11418"/>
    <cellStyle name="_가양-화곡내역(토형100M)_수량산출_2합류지점수량_0306" xfId="11419"/>
    <cellStyle name="_가양-화곡내역(토형100M)_수량산출_2합류지점수량_0306 2" xfId="11420"/>
    <cellStyle name="_가양-화곡내역(토형100M)_수량산출_2합류지점수량_0306 2 2" xfId="11421"/>
    <cellStyle name="_가양-화곡내역(토형100M)_수량산출_2합류지점수량_0306 2 3" xfId="11422"/>
    <cellStyle name="_가양-화곡내역(토형100M)_수량산출_2합류지점수량_0306 3" xfId="11423"/>
    <cellStyle name="_가양-화곡내역(토형100M)_수량산출_2합류지점수량_0306 4" xfId="11424"/>
    <cellStyle name="_가양-화곡내역(토형100M)_수량산출_2합류지점수량_0306_1.토공및호안공" xfId="11425"/>
    <cellStyle name="_가양-화곡내역(토형100M)_수량산출_2합류지점수량_0306_1.토공및호안공 2" xfId="11426"/>
    <cellStyle name="_가양-화곡내역(토형100M)_수량산출_2합류지점수량_0306_1.토공및호안공 2 2" xfId="11427"/>
    <cellStyle name="_가양-화곡내역(토형100M)_수량산출_2합류지점수량_0306_1.토공및호안공 2 3" xfId="11428"/>
    <cellStyle name="_가양-화곡내역(토형100M)_수량산출_2합류지점수량_0306_1.토공및호안공 3" xfId="11429"/>
    <cellStyle name="_가양-화곡내역(토형100M)_수량산출_2합류지점수량_0306_1.토공및호안공 4" xfId="11430"/>
    <cellStyle name="_가양-화곡내역(토형100M)_수량산출_2합류지점수량_0306_실정보고서(물푸기,암거)" xfId="11431"/>
    <cellStyle name="_가양-화곡내역(토형100M)_수량산출_2합류지점수량_0306_실정보고서(물푸기,암거) 2" xfId="11432"/>
    <cellStyle name="_가양-화곡내역(토형100M)_수량산출_2합류지점수량_0306_실정보고서(물푸기,암거) 2 2" xfId="11433"/>
    <cellStyle name="_가양-화곡내역(토형100M)_수량산출_2합류지점수량_0306_실정보고서(물푸기,암거) 2 3" xfId="11434"/>
    <cellStyle name="_가양-화곡내역(토형100M)_수량산출_2합류지점수량_0306_실정보고서(물푸기,암거) 3" xfId="11435"/>
    <cellStyle name="_가양-화곡내역(토형100M)_수량산출_2합류지점수량_0306_실정보고서(물푸기,암거) 4" xfId="11436"/>
    <cellStyle name="_가양-화곡내역(토형100M)_수량산출_5옹벽공" xfId="411"/>
    <cellStyle name="_가양-화곡내역(토형100M)_수량산출_5옹벽공 2" xfId="11437"/>
    <cellStyle name="_가양-화곡내역(토형100M)_수량산출_5옹벽공 2 2" xfId="11438"/>
    <cellStyle name="_가양-화곡내역(토형100M)_수량산출_5옹벽공 2 3" xfId="11439"/>
    <cellStyle name="_가양-화곡내역(토형100M)_수량산출_5옹벽공 3" xfId="11440"/>
    <cellStyle name="_가양-화곡내역(토형100M)_수량산출_5옹벽공 4" xfId="11441"/>
    <cellStyle name="_가양-화곡내역(토형100M)_수량산출_5옹벽공_1.토공및호안공" xfId="11442"/>
    <cellStyle name="_가양-화곡내역(토형100M)_수량산출_5옹벽공_1.토공및호안공 2" xfId="11443"/>
    <cellStyle name="_가양-화곡내역(토형100M)_수량산출_5옹벽공_1.토공및호안공 2 2" xfId="11444"/>
    <cellStyle name="_가양-화곡내역(토형100M)_수량산출_5옹벽공_1.토공및호안공 2 3" xfId="11445"/>
    <cellStyle name="_가양-화곡내역(토형100M)_수량산출_5옹벽공_1.토공및호안공 3" xfId="11446"/>
    <cellStyle name="_가양-화곡내역(토형100M)_수량산출_5옹벽공_1.토공및호안공 4" xfId="11447"/>
    <cellStyle name="_가양-화곡내역(토형100M)_수량산출_5옹벽공_2합류지점수량_0306" xfId="11448"/>
    <cellStyle name="_가양-화곡내역(토형100M)_수량산출_5옹벽공_2합류지점수량_0306 2" xfId="11449"/>
    <cellStyle name="_가양-화곡내역(토형100M)_수량산출_5옹벽공_2합류지점수량_0306 2 2" xfId="11450"/>
    <cellStyle name="_가양-화곡내역(토형100M)_수량산출_5옹벽공_2합류지점수량_0306 2 3" xfId="11451"/>
    <cellStyle name="_가양-화곡내역(토형100M)_수량산출_5옹벽공_2합류지점수량_0306 3" xfId="11452"/>
    <cellStyle name="_가양-화곡내역(토형100M)_수량산출_5옹벽공_2합류지점수량_0306 4" xfId="11453"/>
    <cellStyle name="_가양-화곡내역(토형100M)_수량산출_5옹벽공_2합류지점수량_0306_1.토공및호안공" xfId="11454"/>
    <cellStyle name="_가양-화곡내역(토형100M)_수량산출_5옹벽공_2합류지점수량_0306_1.토공및호안공 2" xfId="11455"/>
    <cellStyle name="_가양-화곡내역(토형100M)_수량산출_5옹벽공_2합류지점수량_0306_1.토공및호안공 2 2" xfId="11456"/>
    <cellStyle name="_가양-화곡내역(토형100M)_수량산출_5옹벽공_2합류지점수량_0306_1.토공및호안공 2 3" xfId="11457"/>
    <cellStyle name="_가양-화곡내역(토형100M)_수량산출_5옹벽공_2합류지점수량_0306_1.토공및호안공 3" xfId="11458"/>
    <cellStyle name="_가양-화곡내역(토형100M)_수량산출_5옹벽공_2합류지점수량_0306_1.토공및호안공 4" xfId="11459"/>
    <cellStyle name="_가양-화곡내역(토형100M)_수량산출_5옹벽공_2합류지점수량_0306_실정보고서(물푸기,암거)" xfId="11460"/>
    <cellStyle name="_가양-화곡내역(토형100M)_수량산출_5옹벽공_2합류지점수량_0306_실정보고서(물푸기,암거) 2" xfId="11461"/>
    <cellStyle name="_가양-화곡내역(토형100M)_수량산출_5옹벽공_2합류지점수량_0306_실정보고서(물푸기,암거) 2 2" xfId="11462"/>
    <cellStyle name="_가양-화곡내역(토형100M)_수량산출_5옹벽공_2합류지점수량_0306_실정보고서(물푸기,암거) 2 3" xfId="11463"/>
    <cellStyle name="_가양-화곡내역(토형100M)_수량산출_5옹벽공_2합류지점수량_0306_실정보고서(물푸기,암거) 3" xfId="11464"/>
    <cellStyle name="_가양-화곡내역(토형100M)_수량산출_5옹벽공_2합류지점수량_0306_실정보고서(물푸기,암거) 4" xfId="11465"/>
    <cellStyle name="_가양-화곡내역(토형100M)_수량산출_5옹벽공_맨홀구조물공" xfId="412"/>
    <cellStyle name="_가양-화곡내역(토형100M)_수량산출_5옹벽공_맨홀구조물공_사본 - 총괄설계내역서" xfId="413"/>
    <cellStyle name="_가양-화곡내역(토형100M)_수량산출_5옹벽공_사본 - 총괄설계내역서" xfId="414"/>
    <cellStyle name="_가양-화곡내역(토형100M)_수량산출_5옹벽공_삼막천합류" xfId="11466"/>
    <cellStyle name="_가양-화곡내역(토형100M)_수량산출_5옹벽공_삼막천합류 2" xfId="11467"/>
    <cellStyle name="_가양-화곡내역(토형100M)_수량산출_5옹벽공_삼막천합류 2 2" xfId="11468"/>
    <cellStyle name="_가양-화곡내역(토형100M)_수량산출_5옹벽공_삼막천합류 2 3" xfId="11469"/>
    <cellStyle name="_가양-화곡내역(토형100M)_수량산출_5옹벽공_삼막천합류 3" xfId="11470"/>
    <cellStyle name="_가양-화곡내역(토형100M)_수량산출_5옹벽공_삼막천합류 4" xfId="11471"/>
    <cellStyle name="_가양-화곡내역(토형100M)_수량산출_5옹벽공_삼막천합류_1.토공및호안공" xfId="11472"/>
    <cellStyle name="_가양-화곡내역(토형100M)_수량산출_5옹벽공_삼막천합류_1.토공및호안공 2" xfId="11473"/>
    <cellStyle name="_가양-화곡내역(토형100M)_수량산출_5옹벽공_삼막천합류_1.토공및호안공 2 2" xfId="11474"/>
    <cellStyle name="_가양-화곡내역(토형100M)_수량산출_5옹벽공_삼막천합류_1.토공및호안공 2 3" xfId="11475"/>
    <cellStyle name="_가양-화곡내역(토형100M)_수량산출_5옹벽공_삼막천합류_1.토공및호안공 3" xfId="11476"/>
    <cellStyle name="_가양-화곡내역(토형100M)_수량산출_5옹벽공_삼막천합류_1.토공및호안공 4" xfId="11477"/>
    <cellStyle name="_가양-화곡내역(토형100M)_수량산출_5옹벽공_삼막천합류_실정보고서(물푸기,암거)" xfId="11478"/>
    <cellStyle name="_가양-화곡내역(토형100M)_수량산출_5옹벽공_삼막천합류_실정보고서(물푸기,암거) 2" xfId="11479"/>
    <cellStyle name="_가양-화곡내역(토형100M)_수량산출_5옹벽공_삼막천합류_실정보고서(물푸기,암거) 2 2" xfId="11480"/>
    <cellStyle name="_가양-화곡내역(토형100M)_수량산출_5옹벽공_삼막천합류_실정보고서(물푸기,암거) 2 3" xfId="11481"/>
    <cellStyle name="_가양-화곡내역(토형100M)_수량산출_5옹벽공_삼막천합류_실정보고서(물푸기,암거) 3" xfId="11482"/>
    <cellStyle name="_가양-화곡내역(토형100M)_수량산출_5옹벽공_삼막천합류_실정보고서(물푸기,암거) 4" xfId="11483"/>
    <cellStyle name="_가양-화곡내역(토형100M)_수량산출_5옹벽공_삼성천합류" xfId="11484"/>
    <cellStyle name="_가양-화곡내역(토형100M)_수량산출_5옹벽공_삼성천합류 2" xfId="11485"/>
    <cellStyle name="_가양-화곡내역(토형100M)_수량산출_5옹벽공_삼성천합류 2 2" xfId="11486"/>
    <cellStyle name="_가양-화곡내역(토형100M)_수량산출_5옹벽공_삼성천합류 2 3" xfId="11487"/>
    <cellStyle name="_가양-화곡내역(토형100M)_수량산출_5옹벽공_삼성천합류 3" xfId="11488"/>
    <cellStyle name="_가양-화곡내역(토형100M)_수량산출_5옹벽공_삼성천합류 4" xfId="11489"/>
    <cellStyle name="_가양-화곡내역(토형100M)_수량산출_5옹벽공_삼성천합류_1.토공및호안공" xfId="11490"/>
    <cellStyle name="_가양-화곡내역(토형100M)_수량산출_5옹벽공_삼성천합류_1.토공및호안공 2" xfId="11491"/>
    <cellStyle name="_가양-화곡내역(토형100M)_수량산출_5옹벽공_삼성천합류_1.토공및호안공 2 2" xfId="11492"/>
    <cellStyle name="_가양-화곡내역(토형100M)_수량산출_5옹벽공_삼성천합류_1.토공및호안공 2 3" xfId="11493"/>
    <cellStyle name="_가양-화곡내역(토형100M)_수량산출_5옹벽공_삼성천합류_1.토공및호안공 3" xfId="11494"/>
    <cellStyle name="_가양-화곡내역(토형100M)_수량산출_5옹벽공_삼성천합류_1.토공및호안공 4" xfId="11495"/>
    <cellStyle name="_가양-화곡내역(토형100M)_수량산출_5옹벽공_삼성천합류_실정보고서(물푸기,암거)" xfId="11496"/>
    <cellStyle name="_가양-화곡내역(토형100M)_수량산출_5옹벽공_삼성천합류_실정보고서(물푸기,암거) 2" xfId="11497"/>
    <cellStyle name="_가양-화곡내역(토형100M)_수량산출_5옹벽공_삼성천합류_실정보고서(물푸기,암거) 2 2" xfId="11498"/>
    <cellStyle name="_가양-화곡내역(토형100M)_수량산출_5옹벽공_삼성천합류_실정보고서(물푸기,암거) 2 3" xfId="11499"/>
    <cellStyle name="_가양-화곡내역(토형100M)_수량산출_5옹벽공_삼성천합류_실정보고서(물푸기,암거) 3" xfId="11500"/>
    <cellStyle name="_가양-화곡내역(토형100M)_수량산출_5옹벽공_삼성천합류_실정보고서(물푸기,암거) 4" xfId="11501"/>
    <cellStyle name="_가양-화곡내역(토형100M)_수량산출_5옹벽공_수량산출서" xfId="415"/>
    <cellStyle name="_가양-화곡내역(토형100M)_수량산출_5옹벽공_수량산출서 2" xfId="11502"/>
    <cellStyle name="_가양-화곡내역(토형100M)_수량산출_5옹벽공_수량산출서 2 2" xfId="11503"/>
    <cellStyle name="_가양-화곡내역(토형100M)_수량산출_5옹벽공_수량산출서 2 3" xfId="11504"/>
    <cellStyle name="_가양-화곡내역(토형100M)_수량산출_5옹벽공_수량산출서 3" xfId="11505"/>
    <cellStyle name="_가양-화곡내역(토형100M)_수량산출_5옹벽공_수량산출서 4" xfId="11506"/>
    <cellStyle name="_가양-화곡내역(토형100M)_수량산출_5옹벽공_수량산출서(삼막천합류)" xfId="11507"/>
    <cellStyle name="_가양-화곡내역(토형100M)_수량산출_5옹벽공_수량산출서(삼막천합류) 2" xfId="11508"/>
    <cellStyle name="_가양-화곡내역(토형100M)_수량산출_5옹벽공_수량산출서(삼막천합류) 2 2" xfId="11509"/>
    <cellStyle name="_가양-화곡내역(토형100M)_수량산출_5옹벽공_수량산출서(삼막천합류) 2 3" xfId="11510"/>
    <cellStyle name="_가양-화곡내역(토형100M)_수량산출_5옹벽공_수량산출서(삼막천합류) 3" xfId="11511"/>
    <cellStyle name="_가양-화곡내역(토형100M)_수량산출_5옹벽공_수량산출서(삼막천합류) 4" xfId="11512"/>
    <cellStyle name="_가양-화곡내역(토형100M)_수량산출_5옹벽공_수량산출서(삼막천합류)_1.토공및호안공" xfId="11513"/>
    <cellStyle name="_가양-화곡내역(토형100M)_수량산출_5옹벽공_수량산출서(삼막천합류)_1.토공및호안공 2" xfId="11514"/>
    <cellStyle name="_가양-화곡내역(토형100M)_수량산출_5옹벽공_수량산출서(삼막천합류)_1.토공및호안공 2 2" xfId="11515"/>
    <cellStyle name="_가양-화곡내역(토형100M)_수량산출_5옹벽공_수량산출서(삼막천합류)_1.토공및호안공 2 3" xfId="11516"/>
    <cellStyle name="_가양-화곡내역(토형100M)_수량산출_5옹벽공_수량산출서(삼막천합류)_1.토공및호안공 3" xfId="11517"/>
    <cellStyle name="_가양-화곡내역(토형100M)_수량산출_5옹벽공_수량산출서(삼막천합류)_1.토공및호안공 4" xfId="11518"/>
    <cellStyle name="_가양-화곡내역(토형100M)_수량산출_5옹벽공_수량산출서(삼막천합류)_실정보고서(물푸기,암거)" xfId="11519"/>
    <cellStyle name="_가양-화곡내역(토형100M)_수량산출_5옹벽공_수량산출서(삼막천합류)_실정보고서(물푸기,암거) 2" xfId="11520"/>
    <cellStyle name="_가양-화곡내역(토형100M)_수량산출_5옹벽공_수량산출서(삼막천합류)_실정보고서(물푸기,암거) 2 2" xfId="11521"/>
    <cellStyle name="_가양-화곡내역(토형100M)_수량산출_5옹벽공_수량산출서(삼막천합류)_실정보고서(물푸기,암거) 2 3" xfId="11522"/>
    <cellStyle name="_가양-화곡내역(토형100M)_수량산출_5옹벽공_수량산출서(삼막천합류)_실정보고서(물푸기,암거) 3" xfId="11523"/>
    <cellStyle name="_가양-화곡내역(토형100M)_수량산출_5옹벽공_수량산출서(삼막천합류)_실정보고서(물푸기,암거) 4" xfId="11524"/>
    <cellStyle name="_가양-화곡내역(토형100M)_수량산출_5옹벽공_수량산출서(삼성천합류)" xfId="11525"/>
    <cellStyle name="_가양-화곡내역(토형100M)_수량산출_5옹벽공_수량산출서(삼성천합류) 2" xfId="11526"/>
    <cellStyle name="_가양-화곡내역(토형100M)_수량산출_5옹벽공_수량산출서(삼성천합류) 2 2" xfId="11527"/>
    <cellStyle name="_가양-화곡내역(토형100M)_수량산출_5옹벽공_수량산출서(삼성천합류) 2 3" xfId="11528"/>
    <cellStyle name="_가양-화곡내역(토형100M)_수량산출_5옹벽공_수량산출서(삼성천합류) 3" xfId="11529"/>
    <cellStyle name="_가양-화곡내역(토형100M)_수량산출_5옹벽공_수량산출서(삼성천합류) 4" xfId="11530"/>
    <cellStyle name="_가양-화곡내역(토형100M)_수량산출_5옹벽공_수량산출서(삼성천합류)_1.토공및호안공" xfId="11531"/>
    <cellStyle name="_가양-화곡내역(토형100M)_수량산출_5옹벽공_수량산출서(삼성천합류)_1.토공및호안공 2" xfId="11532"/>
    <cellStyle name="_가양-화곡내역(토형100M)_수량산출_5옹벽공_수량산출서(삼성천합류)_1.토공및호안공 2 2" xfId="11533"/>
    <cellStyle name="_가양-화곡내역(토형100M)_수량산출_5옹벽공_수량산출서(삼성천합류)_1.토공및호안공 2 3" xfId="11534"/>
    <cellStyle name="_가양-화곡내역(토형100M)_수량산출_5옹벽공_수량산출서(삼성천합류)_1.토공및호안공 3" xfId="11535"/>
    <cellStyle name="_가양-화곡내역(토형100M)_수량산출_5옹벽공_수량산출서(삼성천합류)_1.토공및호안공 4" xfId="11536"/>
    <cellStyle name="_가양-화곡내역(토형100M)_수량산출_5옹벽공_수량산출서(삼성천합류)_실정보고서(물푸기,암거)" xfId="11537"/>
    <cellStyle name="_가양-화곡내역(토형100M)_수량산출_5옹벽공_수량산출서(삼성천합류)_실정보고서(물푸기,암거) 2" xfId="11538"/>
    <cellStyle name="_가양-화곡내역(토형100M)_수량산출_5옹벽공_수량산출서(삼성천합류)_실정보고서(물푸기,암거) 2 2" xfId="11539"/>
    <cellStyle name="_가양-화곡내역(토형100M)_수량산출_5옹벽공_수량산출서(삼성천합류)_실정보고서(물푸기,암거) 2 3" xfId="11540"/>
    <cellStyle name="_가양-화곡내역(토형100M)_수량산출_5옹벽공_수량산출서(삼성천합류)_실정보고서(물푸기,암거) 3" xfId="11541"/>
    <cellStyle name="_가양-화곡내역(토형100M)_수량산출_5옹벽공_수량산출서(삼성천합류)_실정보고서(물푸기,암거) 4" xfId="11542"/>
    <cellStyle name="_가양-화곡내역(토형100M)_수량산출_5옹벽공_수량산출서(안양5동계단)" xfId="11543"/>
    <cellStyle name="_가양-화곡내역(토형100M)_수량산출_5옹벽공_수량산출서(안양5동계단) 2" xfId="11544"/>
    <cellStyle name="_가양-화곡내역(토형100M)_수량산출_5옹벽공_수량산출서(안양5동계단) 2 2" xfId="11545"/>
    <cellStyle name="_가양-화곡내역(토형100M)_수량산출_5옹벽공_수량산출서(안양5동계단) 2 3" xfId="11546"/>
    <cellStyle name="_가양-화곡내역(토형100M)_수량산출_5옹벽공_수량산출서(안양5동계단) 3" xfId="11547"/>
    <cellStyle name="_가양-화곡내역(토형100M)_수량산출_5옹벽공_수량산출서(안양5동계단) 4" xfId="11548"/>
    <cellStyle name="_가양-화곡내역(토형100M)_수량산출_5옹벽공_수량산출서(안양5동계단)_1.토공및호안공" xfId="11549"/>
    <cellStyle name="_가양-화곡내역(토형100M)_수량산출_5옹벽공_수량산출서(안양5동계단)_1.토공및호안공 2" xfId="11550"/>
    <cellStyle name="_가양-화곡내역(토형100M)_수량산출_5옹벽공_수량산출서(안양5동계단)_1.토공및호안공 2 2" xfId="11551"/>
    <cellStyle name="_가양-화곡내역(토형100M)_수량산출_5옹벽공_수량산출서(안양5동계단)_1.토공및호안공 2 3" xfId="11552"/>
    <cellStyle name="_가양-화곡내역(토형100M)_수량산출_5옹벽공_수량산출서(안양5동계단)_1.토공및호안공 3" xfId="11553"/>
    <cellStyle name="_가양-화곡내역(토형100M)_수량산출_5옹벽공_수량산출서(안양5동계단)_1.토공및호안공 4" xfId="11554"/>
    <cellStyle name="_가양-화곡내역(토형100M)_수량산출_5옹벽공_수량산출서(안양5동계단)_실정보고서(물푸기,암거)" xfId="11555"/>
    <cellStyle name="_가양-화곡내역(토형100M)_수량산출_5옹벽공_수량산출서(안양5동계단)_실정보고서(물푸기,암거) 2" xfId="11556"/>
    <cellStyle name="_가양-화곡내역(토형100M)_수량산출_5옹벽공_수량산출서(안양5동계단)_실정보고서(물푸기,암거) 2 2" xfId="11557"/>
    <cellStyle name="_가양-화곡내역(토형100M)_수량산출_5옹벽공_수량산출서(안양5동계단)_실정보고서(물푸기,암거) 2 3" xfId="11558"/>
    <cellStyle name="_가양-화곡내역(토형100M)_수량산출_5옹벽공_수량산출서(안양5동계단)_실정보고서(물푸기,암거) 3" xfId="11559"/>
    <cellStyle name="_가양-화곡내역(토형100M)_수량산출_5옹벽공_수량산출서(안양5동계단)_실정보고서(물푸기,암거) 4" xfId="11560"/>
    <cellStyle name="_가양-화곡내역(토형100M)_수량산출_5옹벽공_수량산출서_1.토공및호안공" xfId="11561"/>
    <cellStyle name="_가양-화곡내역(토형100M)_수량산출_5옹벽공_수량산출서_1.토공및호안공 2" xfId="11562"/>
    <cellStyle name="_가양-화곡내역(토형100M)_수량산출_5옹벽공_수량산출서_1.토공및호안공 2 2" xfId="11563"/>
    <cellStyle name="_가양-화곡내역(토형100M)_수량산출_5옹벽공_수량산출서_1.토공및호안공 2 3" xfId="11564"/>
    <cellStyle name="_가양-화곡내역(토형100M)_수량산출_5옹벽공_수량산출서_1.토공및호안공 3" xfId="11565"/>
    <cellStyle name="_가양-화곡내역(토형100M)_수량산출_5옹벽공_수량산출서_1.토공및호안공 4" xfId="11566"/>
    <cellStyle name="_가양-화곡내역(토형100M)_수량산출_5옹벽공_수량산출서_사본 - 총괄설계내역서" xfId="416"/>
    <cellStyle name="_가양-화곡내역(토형100M)_수량산출_5옹벽공_수량산출서_실정보고서(물푸기,암거)" xfId="11567"/>
    <cellStyle name="_가양-화곡내역(토형100M)_수량산출_5옹벽공_수량산출서_실정보고서(물푸기,암거) 2" xfId="11568"/>
    <cellStyle name="_가양-화곡내역(토형100M)_수량산출_5옹벽공_수량산출서_실정보고서(물푸기,암거) 2 2" xfId="11569"/>
    <cellStyle name="_가양-화곡내역(토형100M)_수량산출_5옹벽공_수량산출서_실정보고서(물푸기,암거) 2 3" xfId="11570"/>
    <cellStyle name="_가양-화곡내역(토형100M)_수량산출_5옹벽공_수량산출서_실정보고서(물푸기,암거) 3" xfId="11571"/>
    <cellStyle name="_가양-화곡내역(토형100M)_수량산출_5옹벽공_수량산출서_실정보고서(물푸기,암거) 4" xfId="11572"/>
    <cellStyle name="_가양-화곡내역(토형100M)_수량산출_5옹벽공_실정보고서(물푸기,암거)" xfId="11573"/>
    <cellStyle name="_가양-화곡내역(토형100M)_수량산출_5옹벽공_실정보고서(물푸기,암거) 2" xfId="11574"/>
    <cellStyle name="_가양-화곡내역(토형100M)_수량산출_5옹벽공_실정보고서(물푸기,암거) 2 2" xfId="11575"/>
    <cellStyle name="_가양-화곡내역(토형100M)_수량산출_5옹벽공_실정보고서(물푸기,암거) 2 3" xfId="11576"/>
    <cellStyle name="_가양-화곡내역(토형100M)_수량산출_5옹벽공_실정보고서(물푸기,암거) 3" xfId="11577"/>
    <cellStyle name="_가양-화곡내역(토형100M)_수량산출_5옹벽공_실정보고서(물푸기,암거) 4" xfId="11578"/>
    <cellStyle name="_가양-화곡내역(토형100M)_수량산출_맨홀구조물공" xfId="417"/>
    <cellStyle name="_가양-화곡내역(토형100M)_수량산출_맨홀구조물공_사본 - 총괄설계내역서" xfId="418"/>
    <cellStyle name="_가양-화곡내역(토형100M)_수량산출_사본 - 총괄설계내역서" xfId="419"/>
    <cellStyle name="_가양-화곡내역(토형100M)_수량산출_삼막천합류" xfId="11579"/>
    <cellStyle name="_가양-화곡내역(토형100M)_수량산출_삼막천합류 2" xfId="11580"/>
    <cellStyle name="_가양-화곡내역(토형100M)_수량산출_삼막천합류 2 2" xfId="11581"/>
    <cellStyle name="_가양-화곡내역(토형100M)_수량산출_삼막천합류 2 3" xfId="11582"/>
    <cellStyle name="_가양-화곡내역(토형100M)_수량산출_삼막천합류 3" xfId="11583"/>
    <cellStyle name="_가양-화곡내역(토형100M)_수량산출_삼막천합류 4" xfId="11584"/>
    <cellStyle name="_가양-화곡내역(토형100M)_수량산출_삼막천합류_1.토공및호안공" xfId="11585"/>
    <cellStyle name="_가양-화곡내역(토형100M)_수량산출_삼막천합류_1.토공및호안공 2" xfId="11586"/>
    <cellStyle name="_가양-화곡내역(토형100M)_수량산출_삼막천합류_1.토공및호안공 2 2" xfId="11587"/>
    <cellStyle name="_가양-화곡내역(토형100M)_수량산출_삼막천합류_1.토공및호안공 2 3" xfId="11588"/>
    <cellStyle name="_가양-화곡내역(토형100M)_수량산출_삼막천합류_1.토공및호안공 3" xfId="11589"/>
    <cellStyle name="_가양-화곡내역(토형100M)_수량산출_삼막천합류_1.토공및호안공 4" xfId="11590"/>
    <cellStyle name="_가양-화곡내역(토형100M)_수량산출_삼막천합류_실정보고서(물푸기,암거)" xfId="11591"/>
    <cellStyle name="_가양-화곡내역(토형100M)_수량산출_삼막천합류_실정보고서(물푸기,암거) 2" xfId="11592"/>
    <cellStyle name="_가양-화곡내역(토형100M)_수량산출_삼막천합류_실정보고서(물푸기,암거) 2 2" xfId="11593"/>
    <cellStyle name="_가양-화곡내역(토형100M)_수량산출_삼막천합류_실정보고서(물푸기,암거) 2 3" xfId="11594"/>
    <cellStyle name="_가양-화곡내역(토형100M)_수량산출_삼막천합류_실정보고서(물푸기,암거) 3" xfId="11595"/>
    <cellStyle name="_가양-화곡내역(토형100M)_수량산출_삼막천합류_실정보고서(물푸기,암거) 4" xfId="11596"/>
    <cellStyle name="_가양-화곡내역(토형100M)_수량산출_삼성천합류" xfId="11597"/>
    <cellStyle name="_가양-화곡내역(토형100M)_수량산출_삼성천합류 2" xfId="11598"/>
    <cellStyle name="_가양-화곡내역(토형100M)_수량산출_삼성천합류 2 2" xfId="11599"/>
    <cellStyle name="_가양-화곡내역(토형100M)_수량산출_삼성천합류 2 3" xfId="11600"/>
    <cellStyle name="_가양-화곡내역(토형100M)_수량산출_삼성천합류 3" xfId="11601"/>
    <cellStyle name="_가양-화곡내역(토형100M)_수량산출_삼성천합류 4" xfId="11602"/>
    <cellStyle name="_가양-화곡내역(토형100M)_수량산출_삼성천합류_1.토공및호안공" xfId="11603"/>
    <cellStyle name="_가양-화곡내역(토형100M)_수량산출_삼성천합류_1.토공및호안공 2" xfId="11604"/>
    <cellStyle name="_가양-화곡내역(토형100M)_수량산출_삼성천합류_1.토공및호안공 2 2" xfId="11605"/>
    <cellStyle name="_가양-화곡내역(토형100M)_수량산출_삼성천합류_1.토공및호안공 2 3" xfId="11606"/>
    <cellStyle name="_가양-화곡내역(토형100M)_수량산출_삼성천합류_1.토공및호안공 3" xfId="11607"/>
    <cellStyle name="_가양-화곡내역(토형100M)_수량산출_삼성천합류_1.토공및호안공 4" xfId="11608"/>
    <cellStyle name="_가양-화곡내역(토형100M)_수량산출_삼성천합류_실정보고서(물푸기,암거)" xfId="11609"/>
    <cellStyle name="_가양-화곡내역(토형100M)_수량산출_삼성천합류_실정보고서(물푸기,암거) 2" xfId="11610"/>
    <cellStyle name="_가양-화곡내역(토형100M)_수량산출_삼성천합류_실정보고서(물푸기,암거) 2 2" xfId="11611"/>
    <cellStyle name="_가양-화곡내역(토형100M)_수량산출_삼성천합류_실정보고서(물푸기,암거) 2 3" xfId="11612"/>
    <cellStyle name="_가양-화곡내역(토형100M)_수량산출_삼성천합류_실정보고서(물푸기,암거) 3" xfId="11613"/>
    <cellStyle name="_가양-화곡내역(토형100M)_수량산출_삼성천합류_실정보고서(물푸기,암거) 4" xfId="11614"/>
    <cellStyle name="_가양-화곡내역(토형100M)_수량산출_수량산출서" xfId="420"/>
    <cellStyle name="_가양-화곡내역(토형100M)_수량산출_수량산출서 2" xfId="11615"/>
    <cellStyle name="_가양-화곡내역(토형100M)_수량산출_수량산출서 2 2" xfId="11616"/>
    <cellStyle name="_가양-화곡내역(토형100M)_수량산출_수량산출서 2 3" xfId="11617"/>
    <cellStyle name="_가양-화곡내역(토형100M)_수량산출_수량산출서 3" xfId="11618"/>
    <cellStyle name="_가양-화곡내역(토형100M)_수량산출_수량산출서 4" xfId="11619"/>
    <cellStyle name="_가양-화곡내역(토형100M)_수량산출_수량산출서(삼막천합류)" xfId="11620"/>
    <cellStyle name="_가양-화곡내역(토형100M)_수량산출_수량산출서(삼막천합류) 2" xfId="11621"/>
    <cellStyle name="_가양-화곡내역(토형100M)_수량산출_수량산출서(삼막천합류) 2 2" xfId="11622"/>
    <cellStyle name="_가양-화곡내역(토형100M)_수량산출_수량산출서(삼막천합류) 2 3" xfId="11623"/>
    <cellStyle name="_가양-화곡내역(토형100M)_수량산출_수량산출서(삼막천합류) 3" xfId="11624"/>
    <cellStyle name="_가양-화곡내역(토형100M)_수량산출_수량산출서(삼막천합류) 4" xfId="11625"/>
    <cellStyle name="_가양-화곡내역(토형100M)_수량산출_수량산출서(삼막천합류)_1.토공및호안공" xfId="11626"/>
    <cellStyle name="_가양-화곡내역(토형100M)_수량산출_수량산출서(삼막천합류)_1.토공및호안공 2" xfId="11627"/>
    <cellStyle name="_가양-화곡내역(토형100M)_수량산출_수량산출서(삼막천합류)_1.토공및호안공 2 2" xfId="11628"/>
    <cellStyle name="_가양-화곡내역(토형100M)_수량산출_수량산출서(삼막천합류)_1.토공및호안공 2 3" xfId="11629"/>
    <cellStyle name="_가양-화곡내역(토형100M)_수량산출_수량산출서(삼막천합류)_1.토공및호안공 3" xfId="11630"/>
    <cellStyle name="_가양-화곡내역(토형100M)_수량산출_수량산출서(삼막천합류)_1.토공및호안공 4" xfId="11631"/>
    <cellStyle name="_가양-화곡내역(토형100M)_수량산출_수량산출서(삼막천합류)_실정보고서(물푸기,암거)" xfId="11632"/>
    <cellStyle name="_가양-화곡내역(토형100M)_수량산출_수량산출서(삼막천합류)_실정보고서(물푸기,암거) 2" xfId="11633"/>
    <cellStyle name="_가양-화곡내역(토형100M)_수량산출_수량산출서(삼막천합류)_실정보고서(물푸기,암거) 2 2" xfId="11634"/>
    <cellStyle name="_가양-화곡내역(토형100M)_수량산출_수량산출서(삼막천합류)_실정보고서(물푸기,암거) 2 3" xfId="11635"/>
    <cellStyle name="_가양-화곡내역(토형100M)_수량산출_수량산출서(삼막천합류)_실정보고서(물푸기,암거) 3" xfId="11636"/>
    <cellStyle name="_가양-화곡내역(토형100M)_수량산출_수량산출서(삼막천합류)_실정보고서(물푸기,암거) 4" xfId="11637"/>
    <cellStyle name="_가양-화곡내역(토형100M)_수량산출_수량산출서(삼성천합류)" xfId="11638"/>
    <cellStyle name="_가양-화곡내역(토형100M)_수량산출_수량산출서(삼성천합류) 2" xfId="11639"/>
    <cellStyle name="_가양-화곡내역(토형100M)_수량산출_수량산출서(삼성천합류) 2 2" xfId="11640"/>
    <cellStyle name="_가양-화곡내역(토형100M)_수량산출_수량산출서(삼성천합류) 2 3" xfId="11641"/>
    <cellStyle name="_가양-화곡내역(토형100M)_수량산출_수량산출서(삼성천합류) 3" xfId="11642"/>
    <cellStyle name="_가양-화곡내역(토형100M)_수량산출_수량산출서(삼성천합류) 4" xfId="11643"/>
    <cellStyle name="_가양-화곡내역(토형100M)_수량산출_수량산출서(삼성천합류)_1.토공및호안공" xfId="11644"/>
    <cellStyle name="_가양-화곡내역(토형100M)_수량산출_수량산출서(삼성천합류)_1.토공및호안공 2" xfId="11645"/>
    <cellStyle name="_가양-화곡내역(토형100M)_수량산출_수량산출서(삼성천합류)_1.토공및호안공 2 2" xfId="11646"/>
    <cellStyle name="_가양-화곡내역(토형100M)_수량산출_수량산출서(삼성천합류)_1.토공및호안공 2 3" xfId="11647"/>
    <cellStyle name="_가양-화곡내역(토형100M)_수량산출_수량산출서(삼성천합류)_1.토공및호안공 3" xfId="11648"/>
    <cellStyle name="_가양-화곡내역(토형100M)_수량산출_수량산출서(삼성천합류)_1.토공및호안공 4" xfId="11649"/>
    <cellStyle name="_가양-화곡내역(토형100M)_수량산출_수량산출서(삼성천합류)_실정보고서(물푸기,암거)" xfId="11650"/>
    <cellStyle name="_가양-화곡내역(토형100M)_수량산출_수량산출서(삼성천합류)_실정보고서(물푸기,암거) 2" xfId="11651"/>
    <cellStyle name="_가양-화곡내역(토형100M)_수량산출_수량산출서(삼성천합류)_실정보고서(물푸기,암거) 2 2" xfId="11652"/>
    <cellStyle name="_가양-화곡내역(토형100M)_수량산출_수량산출서(삼성천합류)_실정보고서(물푸기,암거) 2 3" xfId="11653"/>
    <cellStyle name="_가양-화곡내역(토형100M)_수량산출_수량산출서(삼성천합류)_실정보고서(물푸기,암거) 3" xfId="11654"/>
    <cellStyle name="_가양-화곡내역(토형100M)_수량산출_수량산출서(삼성천합류)_실정보고서(물푸기,암거) 4" xfId="11655"/>
    <cellStyle name="_가양-화곡내역(토형100M)_수량산출_수량산출서(안양5동계단)" xfId="11656"/>
    <cellStyle name="_가양-화곡내역(토형100M)_수량산출_수량산출서(안양5동계단) 2" xfId="11657"/>
    <cellStyle name="_가양-화곡내역(토형100M)_수량산출_수량산출서(안양5동계단) 2 2" xfId="11658"/>
    <cellStyle name="_가양-화곡내역(토형100M)_수량산출_수량산출서(안양5동계단) 2 3" xfId="11659"/>
    <cellStyle name="_가양-화곡내역(토형100M)_수량산출_수량산출서(안양5동계단) 3" xfId="11660"/>
    <cellStyle name="_가양-화곡내역(토형100M)_수량산출_수량산출서(안양5동계단) 4" xfId="11661"/>
    <cellStyle name="_가양-화곡내역(토형100M)_수량산출_수량산출서(안양5동계단)_1.토공및호안공" xfId="11662"/>
    <cellStyle name="_가양-화곡내역(토형100M)_수량산출_수량산출서(안양5동계단)_1.토공및호안공 2" xfId="11663"/>
    <cellStyle name="_가양-화곡내역(토형100M)_수량산출_수량산출서(안양5동계단)_1.토공및호안공 2 2" xfId="11664"/>
    <cellStyle name="_가양-화곡내역(토형100M)_수량산출_수량산출서(안양5동계단)_1.토공및호안공 2 3" xfId="11665"/>
    <cellStyle name="_가양-화곡내역(토형100M)_수량산출_수량산출서(안양5동계단)_1.토공및호안공 3" xfId="11666"/>
    <cellStyle name="_가양-화곡내역(토형100M)_수량산출_수량산출서(안양5동계단)_1.토공및호안공 4" xfId="11667"/>
    <cellStyle name="_가양-화곡내역(토형100M)_수량산출_수량산출서(안양5동계단)_실정보고서(물푸기,암거)" xfId="11668"/>
    <cellStyle name="_가양-화곡내역(토형100M)_수량산출_수량산출서(안양5동계단)_실정보고서(물푸기,암거) 2" xfId="11669"/>
    <cellStyle name="_가양-화곡내역(토형100M)_수량산출_수량산출서(안양5동계단)_실정보고서(물푸기,암거) 2 2" xfId="11670"/>
    <cellStyle name="_가양-화곡내역(토형100M)_수량산출_수량산출서(안양5동계단)_실정보고서(물푸기,암거) 2 3" xfId="11671"/>
    <cellStyle name="_가양-화곡내역(토형100M)_수량산출_수량산출서(안양5동계단)_실정보고서(물푸기,암거) 3" xfId="11672"/>
    <cellStyle name="_가양-화곡내역(토형100M)_수량산출_수량산출서(안양5동계단)_실정보고서(물푸기,암거) 4" xfId="11673"/>
    <cellStyle name="_가양-화곡내역(토형100M)_수량산출_수량산출서_1.토공및호안공" xfId="11674"/>
    <cellStyle name="_가양-화곡내역(토형100M)_수량산출_수량산출서_1.토공및호안공 2" xfId="11675"/>
    <cellStyle name="_가양-화곡내역(토형100M)_수량산출_수량산출서_1.토공및호안공 2 2" xfId="11676"/>
    <cellStyle name="_가양-화곡내역(토형100M)_수량산출_수량산출서_1.토공및호안공 2 3" xfId="11677"/>
    <cellStyle name="_가양-화곡내역(토형100M)_수량산출_수량산출서_1.토공및호안공 3" xfId="11678"/>
    <cellStyle name="_가양-화곡내역(토형100M)_수량산출_수량산출서_1.토공및호안공 4" xfId="11679"/>
    <cellStyle name="_가양-화곡내역(토형100M)_수량산출_수량산출서_사본 - 총괄설계내역서" xfId="421"/>
    <cellStyle name="_가양-화곡내역(토형100M)_수량산출_수량산출서_실정보고서(물푸기,암거)" xfId="11680"/>
    <cellStyle name="_가양-화곡내역(토형100M)_수량산출_수량산출서_실정보고서(물푸기,암거) 2" xfId="11681"/>
    <cellStyle name="_가양-화곡내역(토형100M)_수량산출_수량산출서_실정보고서(물푸기,암거) 2 2" xfId="11682"/>
    <cellStyle name="_가양-화곡내역(토형100M)_수량산출_수량산출서_실정보고서(물푸기,암거) 2 3" xfId="11683"/>
    <cellStyle name="_가양-화곡내역(토형100M)_수량산출_수량산출서_실정보고서(물푸기,암거) 3" xfId="11684"/>
    <cellStyle name="_가양-화곡내역(토형100M)_수량산출_수량산출서_실정보고서(물푸기,암거) 4" xfId="11685"/>
    <cellStyle name="_가양-화곡내역(토형100M)_수량산출_실정보고서(물푸기,암거)" xfId="11686"/>
    <cellStyle name="_가양-화곡내역(토형100M)_수량산출_실정보고서(물푸기,암거) 2" xfId="11687"/>
    <cellStyle name="_가양-화곡내역(토형100M)_수량산출_실정보고서(물푸기,암거) 2 2" xfId="11688"/>
    <cellStyle name="_가양-화곡내역(토형100M)_수량산출_실정보고서(물푸기,암거) 2 3" xfId="11689"/>
    <cellStyle name="_가양-화곡내역(토형100M)_수량산출_실정보고서(물푸기,암거) 3" xfId="11690"/>
    <cellStyle name="_가양-화곡내역(토형100M)_수량산출_실정보고서(물푸기,암거) 4" xfId="11691"/>
    <cellStyle name="_가양-화곡내역(토형100M)_수량산출_옹벽공" xfId="422"/>
    <cellStyle name="_가양-화곡내역(토형100M)_수량산출_옹벽공 2" xfId="11692"/>
    <cellStyle name="_가양-화곡내역(토형100M)_수량산출_옹벽공 2 2" xfId="11693"/>
    <cellStyle name="_가양-화곡내역(토형100M)_수량산출_옹벽공 2 3" xfId="11694"/>
    <cellStyle name="_가양-화곡내역(토형100M)_수량산출_옹벽공 3" xfId="11695"/>
    <cellStyle name="_가양-화곡내역(토형100M)_수량산출_옹벽공 4" xfId="11696"/>
    <cellStyle name="_가양-화곡내역(토형100M)_수량산출_옹벽공_1.토공및호안공" xfId="11697"/>
    <cellStyle name="_가양-화곡내역(토형100M)_수량산출_옹벽공_1.토공및호안공 2" xfId="11698"/>
    <cellStyle name="_가양-화곡내역(토형100M)_수량산출_옹벽공_1.토공및호안공 2 2" xfId="11699"/>
    <cellStyle name="_가양-화곡내역(토형100M)_수량산출_옹벽공_1.토공및호안공 2 3" xfId="11700"/>
    <cellStyle name="_가양-화곡내역(토형100M)_수량산출_옹벽공_1.토공및호안공 3" xfId="11701"/>
    <cellStyle name="_가양-화곡내역(토형100M)_수량산출_옹벽공_1.토공및호안공 4" xfId="11702"/>
    <cellStyle name="_가양-화곡내역(토형100M)_수량산출_옹벽공_2합류지점수량_0306" xfId="11703"/>
    <cellStyle name="_가양-화곡내역(토형100M)_수량산출_옹벽공_2합류지점수량_0306 2" xfId="11704"/>
    <cellStyle name="_가양-화곡내역(토형100M)_수량산출_옹벽공_2합류지점수량_0306 2 2" xfId="11705"/>
    <cellStyle name="_가양-화곡내역(토형100M)_수량산출_옹벽공_2합류지점수량_0306 2 3" xfId="11706"/>
    <cellStyle name="_가양-화곡내역(토형100M)_수량산출_옹벽공_2합류지점수량_0306 3" xfId="11707"/>
    <cellStyle name="_가양-화곡내역(토형100M)_수량산출_옹벽공_2합류지점수량_0306 4" xfId="11708"/>
    <cellStyle name="_가양-화곡내역(토형100M)_수량산출_옹벽공_2합류지점수량_0306_1.토공및호안공" xfId="11709"/>
    <cellStyle name="_가양-화곡내역(토형100M)_수량산출_옹벽공_2합류지점수량_0306_1.토공및호안공 2" xfId="11710"/>
    <cellStyle name="_가양-화곡내역(토형100M)_수량산출_옹벽공_2합류지점수량_0306_1.토공및호안공 2 2" xfId="11711"/>
    <cellStyle name="_가양-화곡내역(토형100M)_수량산출_옹벽공_2합류지점수량_0306_1.토공및호안공 2 3" xfId="11712"/>
    <cellStyle name="_가양-화곡내역(토형100M)_수량산출_옹벽공_2합류지점수량_0306_1.토공및호안공 3" xfId="11713"/>
    <cellStyle name="_가양-화곡내역(토형100M)_수량산출_옹벽공_2합류지점수량_0306_1.토공및호안공 4" xfId="11714"/>
    <cellStyle name="_가양-화곡내역(토형100M)_수량산출_옹벽공_2합류지점수량_0306_실정보고서(물푸기,암거)" xfId="11715"/>
    <cellStyle name="_가양-화곡내역(토형100M)_수량산출_옹벽공_2합류지점수량_0306_실정보고서(물푸기,암거) 2" xfId="11716"/>
    <cellStyle name="_가양-화곡내역(토형100M)_수량산출_옹벽공_2합류지점수량_0306_실정보고서(물푸기,암거) 2 2" xfId="11717"/>
    <cellStyle name="_가양-화곡내역(토형100M)_수량산출_옹벽공_2합류지점수량_0306_실정보고서(물푸기,암거) 2 3" xfId="11718"/>
    <cellStyle name="_가양-화곡내역(토형100M)_수량산출_옹벽공_2합류지점수량_0306_실정보고서(물푸기,암거) 3" xfId="11719"/>
    <cellStyle name="_가양-화곡내역(토형100M)_수량산출_옹벽공_2합류지점수량_0306_실정보고서(물푸기,암거) 4" xfId="11720"/>
    <cellStyle name="_가양-화곡내역(토형100M)_수량산출_옹벽공_맨홀구조물공" xfId="423"/>
    <cellStyle name="_가양-화곡내역(토형100M)_수량산출_옹벽공_맨홀구조물공_사본 - 총괄설계내역서" xfId="424"/>
    <cellStyle name="_가양-화곡내역(토형100M)_수량산출_옹벽공_사본 - 총괄설계내역서" xfId="425"/>
    <cellStyle name="_가양-화곡내역(토형100M)_수량산출_옹벽공_삼막천합류" xfId="11721"/>
    <cellStyle name="_가양-화곡내역(토형100M)_수량산출_옹벽공_삼막천합류 2" xfId="11722"/>
    <cellStyle name="_가양-화곡내역(토형100M)_수량산출_옹벽공_삼막천합류 2 2" xfId="11723"/>
    <cellStyle name="_가양-화곡내역(토형100M)_수량산출_옹벽공_삼막천합류 2 3" xfId="11724"/>
    <cellStyle name="_가양-화곡내역(토형100M)_수량산출_옹벽공_삼막천합류 3" xfId="11725"/>
    <cellStyle name="_가양-화곡내역(토형100M)_수량산출_옹벽공_삼막천합류 4" xfId="11726"/>
    <cellStyle name="_가양-화곡내역(토형100M)_수량산출_옹벽공_삼막천합류_1.토공및호안공" xfId="11727"/>
    <cellStyle name="_가양-화곡내역(토형100M)_수량산출_옹벽공_삼막천합류_1.토공및호안공 2" xfId="11728"/>
    <cellStyle name="_가양-화곡내역(토형100M)_수량산출_옹벽공_삼막천합류_1.토공및호안공 2 2" xfId="11729"/>
    <cellStyle name="_가양-화곡내역(토형100M)_수량산출_옹벽공_삼막천합류_1.토공및호안공 2 3" xfId="11730"/>
    <cellStyle name="_가양-화곡내역(토형100M)_수량산출_옹벽공_삼막천합류_1.토공및호안공 3" xfId="11731"/>
    <cellStyle name="_가양-화곡내역(토형100M)_수량산출_옹벽공_삼막천합류_1.토공및호안공 4" xfId="11732"/>
    <cellStyle name="_가양-화곡내역(토형100M)_수량산출_옹벽공_삼막천합류_실정보고서(물푸기,암거)" xfId="11733"/>
    <cellStyle name="_가양-화곡내역(토형100M)_수량산출_옹벽공_삼막천합류_실정보고서(물푸기,암거) 2" xfId="11734"/>
    <cellStyle name="_가양-화곡내역(토형100M)_수량산출_옹벽공_삼막천합류_실정보고서(물푸기,암거) 2 2" xfId="11735"/>
    <cellStyle name="_가양-화곡내역(토형100M)_수량산출_옹벽공_삼막천합류_실정보고서(물푸기,암거) 2 3" xfId="11736"/>
    <cellStyle name="_가양-화곡내역(토형100M)_수량산출_옹벽공_삼막천합류_실정보고서(물푸기,암거) 3" xfId="11737"/>
    <cellStyle name="_가양-화곡내역(토형100M)_수량산출_옹벽공_삼막천합류_실정보고서(물푸기,암거) 4" xfId="11738"/>
    <cellStyle name="_가양-화곡내역(토형100M)_수량산출_옹벽공_삼성천합류" xfId="11739"/>
    <cellStyle name="_가양-화곡내역(토형100M)_수량산출_옹벽공_삼성천합류 2" xfId="11740"/>
    <cellStyle name="_가양-화곡내역(토형100M)_수량산출_옹벽공_삼성천합류 2 2" xfId="11741"/>
    <cellStyle name="_가양-화곡내역(토형100M)_수량산출_옹벽공_삼성천합류 2 3" xfId="11742"/>
    <cellStyle name="_가양-화곡내역(토형100M)_수량산출_옹벽공_삼성천합류 3" xfId="11743"/>
    <cellStyle name="_가양-화곡내역(토형100M)_수량산출_옹벽공_삼성천합류 4" xfId="11744"/>
    <cellStyle name="_가양-화곡내역(토형100M)_수량산출_옹벽공_삼성천합류_1.토공및호안공" xfId="11745"/>
    <cellStyle name="_가양-화곡내역(토형100M)_수량산출_옹벽공_삼성천합류_1.토공및호안공 2" xfId="11746"/>
    <cellStyle name="_가양-화곡내역(토형100M)_수량산출_옹벽공_삼성천합류_1.토공및호안공 2 2" xfId="11747"/>
    <cellStyle name="_가양-화곡내역(토형100M)_수량산출_옹벽공_삼성천합류_1.토공및호안공 2 3" xfId="11748"/>
    <cellStyle name="_가양-화곡내역(토형100M)_수량산출_옹벽공_삼성천합류_1.토공및호안공 3" xfId="11749"/>
    <cellStyle name="_가양-화곡내역(토형100M)_수량산출_옹벽공_삼성천합류_1.토공및호안공 4" xfId="11750"/>
    <cellStyle name="_가양-화곡내역(토형100M)_수량산출_옹벽공_삼성천합류_실정보고서(물푸기,암거)" xfId="11751"/>
    <cellStyle name="_가양-화곡내역(토형100M)_수량산출_옹벽공_삼성천합류_실정보고서(물푸기,암거) 2" xfId="11752"/>
    <cellStyle name="_가양-화곡내역(토형100M)_수량산출_옹벽공_삼성천합류_실정보고서(물푸기,암거) 2 2" xfId="11753"/>
    <cellStyle name="_가양-화곡내역(토형100M)_수량산출_옹벽공_삼성천합류_실정보고서(물푸기,암거) 2 3" xfId="11754"/>
    <cellStyle name="_가양-화곡내역(토형100M)_수량산출_옹벽공_삼성천합류_실정보고서(물푸기,암거) 3" xfId="11755"/>
    <cellStyle name="_가양-화곡내역(토형100M)_수량산출_옹벽공_삼성천합류_실정보고서(물푸기,암거) 4" xfId="11756"/>
    <cellStyle name="_가양-화곡내역(토형100M)_수량산출_옹벽공_수량산출서" xfId="426"/>
    <cellStyle name="_가양-화곡내역(토형100M)_수량산출_옹벽공_수량산출서 2" xfId="11757"/>
    <cellStyle name="_가양-화곡내역(토형100M)_수량산출_옹벽공_수량산출서 2 2" xfId="11758"/>
    <cellStyle name="_가양-화곡내역(토형100M)_수량산출_옹벽공_수량산출서 2 3" xfId="11759"/>
    <cellStyle name="_가양-화곡내역(토형100M)_수량산출_옹벽공_수량산출서 3" xfId="11760"/>
    <cellStyle name="_가양-화곡내역(토형100M)_수량산출_옹벽공_수량산출서 4" xfId="11761"/>
    <cellStyle name="_가양-화곡내역(토형100M)_수량산출_옹벽공_수량산출서(삼막천합류)" xfId="11762"/>
    <cellStyle name="_가양-화곡내역(토형100M)_수량산출_옹벽공_수량산출서(삼막천합류) 2" xfId="11763"/>
    <cellStyle name="_가양-화곡내역(토형100M)_수량산출_옹벽공_수량산출서(삼막천합류) 2 2" xfId="11764"/>
    <cellStyle name="_가양-화곡내역(토형100M)_수량산출_옹벽공_수량산출서(삼막천합류) 2 3" xfId="11765"/>
    <cellStyle name="_가양-화곡내역(토형100M)_수량산출_옹벽공_수량산출서(삼막천합류) 3" xfId="11766"/>
    <cellStyle name="_가양-화곡내역(토형100M)_수량산출_옹벽공_수량산출서(삼막천합류) 4" xfId="11767"/>
    <cellStyle name="_가양-화곡내역(토형100M)_수량산출_옹벽공_수량산출서(삼막천합류)_1.토공및호안공" xfId="11768"/>
    <cellStyle name="_가양-화곡내역(토형100M)_수량산출_옹벽공_수량산출서(삼막천합류)_1.토공및호안공 2" xfId="11769"/>
    <cellStyle name="_가양-화곡내역(토형100M)_수량산출_옹벽공_수량산출서(삼막천합류)_1.토공및호안공 2 2" xfId="11770"/>
    <cellStyle name="_가양-화곡내역(토형100M)_수량산출_옹벽공_수량산출서(삼막천합류)_1.토공및호안공 2 3" xfId="11771"/>
    <cellStyle name="_가양-화곡내역(토형100M)_수량산출_옹벽공_수량산출서(삼막천합류)_1.토공및호안공 3" xfId="11772"/>
    <cellStyle name="_가양-화곡내역(토형100M)_수량산출_옹벽공_수량산출서(삼막천합류)_1.토공및호안공 4" xfId="11773"/>
    <cellStyle name="_가양-화곡내역(토형100M)_수량산출_옹벽공_수량산출서(삼막천합류)_실정보고서(물푸기,암거)" xfId="11774"/>
    <cellStyle name="_가양-화곡내역(토형100M)_수량산출_옹벽공_수량산출서(삼막천합류)_실정보고서(물푸기,암거) 2" xfId="11775"/>
    <cellStyle name="_가양-화곡내역(토형100M)_수량산출_옹벽공_수량산출서(삼막천합류)_실정보고서(물푸기,암거) 2 2" xfId="11776"/>
    <cellStyle name="_가양-화곡내역(토형100M)_수량산출_옹벽공_수량산출서(삼막천합류)_실정보고서(물푸기,암거) 2 3" xfId="11777"/>
    <cellStyle name="_가양-화곡내역(토형100M)_수량산출_옹벽공_수량산출서(삼막천합류)_실정보고서(물푸기,암거) 3" xfId="11778"/>
    <cellStyle name="_가양-화곡내역(토형100M)_수량산출_옹벽공_수량산출서(삼막천합류)_실정보고서(물푸기,암거) 4" xfId="11779"/>
    <cellStyle name="_가양-화곡내역(토형100M)_수량산출_옹벽공_수량산출서(삼성천합류)" xfId="11780"/>
    <cellStyle name="_가양-화곡내역(토형100M)_수량산출_옹벽공_수량산출서(삼성천합류) 2" xfId="11781"/>
    <cellStyle name="_가양-화곡내역(토형100M)_수량산출_옹벽공_수량산출서(삼성천합류) 2 2" xfId="11782"/>
    <cellStyle name="_가양-화곡내역(토형100M)_수량산출_옹벽공_수량산출서(삼성천합류) 2 3" xfId="11783"/>
    <cellStyle name="_가양-화곡내역(토형100M)_수량산출_옹벽공_수량산출서(삼성천합류) 3" xfId="11784"/>
    <cellStyle name="_가양-화곡내역(토형100M)_수량산출_옹벽공_수량산출서(삼성천합류) 4" xfId="11785"/>
    <cellStyle name="_가양-화곡내역(토형100M)_수량산출_옹벽공_수량산출서(삼성천합류)_1.토공및호안공" xfId="11786"/>
    <cellStyle name="_가양-화곡내역(토형100M)_수량산출_옹벽공_수량산출서(삼성천합류)_1.토공및호안공 2" xfId="11787"/>
    <cellStyle name="_가양-화곡내역(토형100M)_수량산출_옹벽공_수량산출서(삼성천합류)_1.토공및호안공 2 2" xfId="11788"/>
    <cellStyle name="_가양-화곡내역(토형100M)_수량산출_옹벽공_수량산출서(삼성천합류)_1.토공및호안공 2 3" xfId="11789"/>
    <cellStyle name="_가양-화곡내역(토형100M)_수량산출_옹벽공_수량산출서(삼성천합류)_1.토공및호안공 3" xfId="11790"/>
    <cellStyle name="_가양-화곡내역(토형100M)_수량산출_옹벽공_수량산출서(삼성천합류)_1.토공및호안공 4" xfId="11791"/>
    <cellStyle name="_가양-화곡내역(토형100M)_수량산출_옹벽공_수량산출서(삼성천합류)_실정보고서(물푸기,암거)" xfId="11792"/>
    <cellStyle name="_가양-화곡내역(토형100M)_수량산출_옹벽공_수량산출서(삼성천합류)_실정보고서(물푸기,암거) 2" xfId="11793"/>
    <cellStyle name="_가양-화곡내역(토형100M)_수량산출_옹벽공_수량산출서(삼성천합류)_실정보고서(물푸기,암거) 2 2" xfId="11794"/>
    <cellStyle name="_가양-화곡내역(토형100M)_수량산출_옹벽공_수량산출서(삼성천합류)_실정보고서(물푸기,암거) 2 3" xfId="11795"/>
    <cellStyle name="_가양-화곡내역(토형100M)_수량산출_옹벽공_수량산출서(삼성천합류)_실정보고서(물푸기,암거) 3" xfId="11796"/>
    <cellStyle name="_가양-화곡내역(토형100M)_수량산출_옹벽공_수량산출서(삼성천합류)_실정보고서(물푸기,암거) 4" xfId="11797"/>
    <cellStyle name="_가양-화곡내역(토형100M)_수량산출_옹벽공_수량산출서(안양5동계단)" xfId="11798"/>
    <cellStyle name="_가양-화곡내역(토형100M)_수량산출_옹벽공_수량산출서(안양5동계단) 2" xfId="11799"/>
    <cellStyle name="_가양-화곡내역(토형100M)_수량산출_옹벽공_수량산출서(안양5동계단) 2 2" xfId="11800"/>
    <cellStyle name="_가양-화곡내역(토형100M)_수량산출_옹벽공_수량산출서(안양5동계단) 2 3" xfId="11801"/>
    <cellStyle name="_가양-화곡내역(토형100M)_수량산출_옹벽공_수량산출서(안양5동계단) 3" xfId="11802"/>
    <cellStyle name="_가양-화곡내역(토형100M)_수량산출_옹벽공_수량산출서(안양5동계단) 4" xfId="11803"/>
    <cellStyle name="_가양-화곡내역(토형100M)_수량산출_옹벽공_수량산출서(안양5동계단)_1.토공및호안공" xfId="11804"/>
    <cellStyle name="_가양-화곡내역(토형100M)_수량산출_옹벽공_수량산출서(안양5동계단)_1.토공및호안공 2" xfId="11805"/>
    <cellStyle name="_가양-화곡내역(토형100M)_수량산출_옹벽공_수량산출서(안양5동계단)_1.토공및호안공 2 2" xfId="11806"/>
    <cellStyle name="_가양-화곡내역(토형100M)_수량산출_옹벽공_수량산출서(안양5동계단)_1.토공및호안공 2 3" xfId="11807"/>
    <cellStyle name="_가양-화곡내역(토형100M)_수량산출_옹벽공_수량산출서(안양5동계단)_1.토공및호안공 3" xfId="11808"/>
    <cellStyle name="_가양-화곡내역(토형100M)_수량산출_옹벽공_수량산출서(안양5동계단)_1.토공및호안공 4" xfId="11809"/>
    <cellStyle name="_가양-화곡내역(토형100M)_수량산출_옹벽공_수량산출서(안양5동계단)_실정보고서(물푸기,암거)" xfId="11810"/>
    <cellStyle name="_가양-화곡내역(토형100M)_수량산출_옹벽공_수량산출서(안양5동계단)_실정보고서(물푸기,암거) 2" xfId="11811"/>
    <cellStyle name="_가양-화곡내역(토형100M)_수량산출_옹벽공_수량산출서(안양5동계단)_실정보고서(물푸기,암거) 2 2" xfId="11812"/>
    <cellStyle name="_가양-화곡내역(토형100M)_수량산출_옹벽공_수량산출서(안양5동계단)_실정보고서(물푸기,암거) 2 3" xfId="11813"/>
    <cellStyle name="_가양-화곡내역(토형100M)_수량산출_옹벽공_수량산출서(안양5동계단)_실정보고서(물푸기,암거) 3" xfId="11814"/>
    <cellStyle name="_가양-화곡내역(토형100M)_수량산출_옹벽공_수량산출서(안양5동계단)_실정보고서(물푸기,암거) 4" xfId="11815"/>
    <cellStyle name="_가양-화곡내역(토형100M)_수량산출_옹벽공_수량산출서_1.토공및호안공" xfId="11816"/>
    <cellStyle name="_가양-화곡내역(토형100M)_수량산출_옹벽공_수량산출서_1.토공및호안공 2" xfId="11817"/>
    <cellStyle name="_가양-화곡내역(토형100M)_수량산출_옹벽공_수량산출서_1.토공및호안공 2 2" xfId="11818"/>
    <cellStyle name="_가양-화곡내역(토형100M)_수량산출_옹벽공_수량산출서_1.토공및호안공 2 3" xfId="11819"/>
    <cellStyle name="_가양-화곡내역(토형100M)_수량산출_옹벽공_수량산출서_1.토공및호안공 3" xfId="11820"/>
    <cellStyle name="_가양-화곡내역(토형100M)_수량산출_옹벽공_수량산출서_1.토공및호안공 4" xfId="11821"/>
    <cellStyle name="_가양-화곡내역(토형100M)_수량산출_옹벽공_수량산출서_사본 - 총괄설계내역서" xfId="427"/>
    <cellStyle name="_가양-화곡내역(토형100M)_수량산출_옹벽공_수량산출서_실정보고서(물푸기,암거)" xfId="11822"/>
    <cellStyle name="_가양-화곡내역(토형100M)_수량산출_옹벽공_수량산출서_실정보고서(물푸기,암거) 2" xfId="11823"/>
    <cellStyle name="_가양-화곡내역(토형100M)_수량산출_옹벽공_수량산출서_실정보고서(물푸기,암거) 2 2" xfId="11824"/>
    <cellStyle name="_가양-화곡내역(토형100M)_수량산출_옹벽공_수량산출서_실정보고서(물푸기,암거) 2 3" xfId="11825"/>
    <cellStyle name="_가양-화곡내역(토형100M)_수량산출_옹벽공_수량산출서_실정보고서(물푸기,암거) 3" xfId="11826"/>
    <cellStyle name="_가양-화곡내역(토형100M)_수량산출_옹벽공_수량산출서_실정보고서(물푸기,암거) 4" xfId="11827"/>
    <cellStyle name="_가양-화곡내역(토형100M)_수량산출_옹벽공_실정보고서(물푸기,암거)" xfId="11828"/>
    <cellStyle name="_가양-화곡내역(토형100M)_수량산출_옹벽공_실정보고서(물푸기,암거) 2" xfId="11829"/>
    <cellStyle name="_가양-화곡내역(토형100M)_수량산출_옹벽공_실정보고서(물푸기,암거) 2 2" xfId="11830"/>
    <cellStyle name="_가양-화곡내역(토형100M)_수량산출_옹벽공_실정보고서(물푸기,암거) 2 3" xfId="11831"/>
    <cellStyle name="_가양-화곡내역(토형100M)_수량산출_옹벽공_실정보고서(물푸기,암거) 3" xfId="11832"/>
    <cellStyle name="_가양-화곡내역(토형100M)_수량산출_옹벽공_실정보고서(물푸기,암거) 4" xfId="11833"/>
    <cellStyle name="_가양-화곡내역(토형100M)_수량산출_옹벽수량" xfId="428"/>
    <cellStyle name="_가양-화곡내역(토형100M)_수량산출_옹벽수량 2" xfId="11834"/>
    <cellStyle name="_가양-화곡내역(토형100M)_수량산출_옹벽수량 2 2" xfId="11835"/>
    <cellStyle name="_가양-화곡내역(토형100M)_수량산출_옹벽수량 2 3" xfId="11836"/>
    <cellStyle name="_가양-화곡내역(토형100M)_수량산출_옹벽수량 3" xfId="11837"/>
    <cellStyle name="_가양-화곡내역(토형100M)_수량산출_옹벽수량 4" xfId="11838"/>
    <cellStyle name="_가양-화곡내역(토형100M)_수량산출_옹벽수량_1.토공및호안공" xfId="11839"/>
    <cellStyle name="_가양-화곡내역(토형100M)_수량산출_옹벽수량_1.토공및호안공 2" xfId="11840"/>
    <cellStyle name="_가양-화곡내역(토형100M)_수량산출_옹벽수량_1.토공및호안공 2 2" xfId="11841"/>
    <cellStyle name="_가양-화곡내역(토형100M)_수량산출_옹벽수량_1.토공및호안공 2 3" xfId="11842"/>
    <cellStyle name="_가양-화곡내역(토형100M)_수량산출_옹벽수량_1.토공및호안공 3" xfId="11843"/>
    <cellStyle name="_가양-화곡내역(토형100M)_수량산출_옹벽수량_1.토공및호안공 4" xfId="11844"/>
    <cellStyle name="_가양-화곡내역(토형100M)_수량산출_옹벽수량_2합류지점수량_0306" xfId="11845"/>
    <cellStyle name="_가양-화곡내역(토형100M)_수량산출_옹벽수량_2합류지점수량_0306 2" xfId="11846"/>
    <cellStyle name="_가양-화곡내역(토형100M)_수량산출_옹벽수량_2합류지점수량_0306 2 2" xfId="11847"/>
    <cellStyle name="_가양-화곡내역(토형100M)_수량산출_옹벽수량_2합류지점수량_0306 2 3" xfId="11848"/>
    <cellStyle name="_가양-화곡내역(토형100M)_수량산출_옹벽수량_2합류지점수량_0306 3" xfId="11849"/>
    <cellStyle name="_가양-화곡내역(토형100M)_수량산출_옹벽수량_2합류지점수량_0306 4" xfId="11850"/>
    <cellStyle name="_가양-화곡내역(토형100M)_수량산출_옹벽수량_2합류지점수량_0306_1.토공및호안공" xfId="11851"/>
    <cellStyle name="_가양-화곡내역(토형100M)_수량산출_옹벽수량_2합류지점수량_0306_1.토공및호안공 2" xfId="11852"/>
    <cellStyle name="_가양-화곡내역(토형100M)_수량산출_옹벽수량_2합류지점수량_0306_1.토공및호안공 2 2" xfId="11853"/>
    <cellStyle name="_가양-화곡내역(토형100M)_수량산출_옹벽수량_2합류지점수량_0306_1.토공및호안공 2 3" xfId="11854"/>
    <cellStyle name="_가양-화곡내역(토형100M)_수량산출_옹벽수량_2합류지점수량_0306_1.토공및호안공 3" xfId="11855"/>
    <cellStyle name="_가양-화곡내역(토형100M)_수량산출_옹벽수량_2합류지점수량_0306_1.토공및호안공 4" xfId="11856"/>
    <cellStyle name="_가양-화곡내역(토형100M)_수량산출_옹벽수량_2합류지점수량_0306_실정보고서(물푸기,암거)" xfId="11857"/>
    <cellStyle name="_가양-화곡내역(토형100M)_수량산출_옹벽수량_2합류지점수량_0306_실정보고서(물푸기,암거) 2" xfId="11858"/>
    <cellStyle name="_가양-화곡내역(토형100M)_수량산출_옹벽수량_2합류지점수량_0306_실정보고서(물푸기,암거) 2 2" xfId="11859"/>
    <cellStyle name="_가양-화곡내역(토형100M)_수량산출_옹벽수량_2합류지점수량_0306_실정보고서(물푸기,암거) 2 3" xfId="11860"/>
    <cellStyle name="_가양-화곡내역(토형100M)_수량산출_옹벽수량_2합류지점수량_0306_실정보고서(물푸기,암거) 3" xfId="11861"/>
    <cellStyle name="_가양-화곡내역(토형100M)_수량산출_옹벽수량_2합류지점수량_0306_실정보고서(물푸기,암거) 4" xfId="11862"/>
    <cellStyle name="_가양-화곡내역(토형100M)_수량산출_옹벽수량_맨홀구조물공" xfId="429"/>
    <cellStyle name="_가양-화곡내역(토형100M)_수량산출_옹벽수량_맨홀구조물공_사본 - 총괄설계내역서" xfId="430"/>
    <cellStyle name="_가양-화곡내역(토형100M)_수량산출_옹벽수량_사본 - 총괄설계내역서" xfId="431"/>
    <cellStyle name="_가양-화곡내역(토형100M)_수량산출_옹벽수량_삼막천합류" xfId="11863"/>
    <cellStyle name="_가양-화곡내역(토형100M)_수량산출_옹벽수량_삼막천합류 2" xfId="11864"/>
    <cellStyle name="_가양-화곡내역(토형100M)_수량산출_옹벽수량_삼막천합류 2 2" xfId="11865"/>
    <cellStyle name="_가양-화곡내역(토형100M)_수량산출_옹벽수량_삼막천합류 2 3" xfId="11866"/>
    <cellStyle name="_가양-화곡내역(토형100M)_수량산출_옹벽수량_삼막천합류 3" xfId="11867"/>
    <cellStyle name="_가양-화곡내역(토형100M)_수량산출_옹벽수량_삼막천합류 4" xfId="11868"/>
    <cellStyle name="_가양-화곡내역(토형100M)_수량산출_옹벽수량_삼막천합류_1.토공및호안공" xfId="11869"/>
    <cellStyle name="_가양-화곡내역(토형100M)_수량산출_옹벽수량_삼막천합류_1.토공및호안공 2" xfId="11870"/>
    <cellStyle name="_가양-화곡내역(토형100M)_수량산출_옹벽수량_삼막천합류_1.토공및호안공 2 2" xfId="11871"/>
    <cellStyle name="_가양-화곡내역(토형100M)_수량산출_옹벽수량_삼막천합류_1.토공및호안공 2 3" xfId="11872"/>
    <cellStyle name="_가양-화곡내역(토형100M)_수량산출_옹벽수량_삼막천합류_1.토공및호안공 3" xfId="11873"/>
    <cellStyle name="_가양-화곡내역(토형100M)_수량산출_옹벽수량_삼막천합류_1.토공및호안공 4" xfId="11874"/>
    <cellStyle name="_가양-화곡내역(토형100M)_수량산출_옹벽수량_삼막천합류_실정보고서(물푸기,암거)" xfId="11875"/>
    <cellStyle name="_가양-화곡내역(토형100M)_수량산출_옹벽수량_삼막천합류_실정보고서(물푸기,암거) 2" xfId="11876"/>
    <cellStyle name="_가양-화곡내역(토형100M)_수량산출_옹벽수량_삼막천합류_실정보고서(물푸기,암거) 2 2" xfId="11877"/>
    <cellStyle name="_가양-화곡내역(토형100M)_수량산출_옹벽수량_삼막천합류_실정보고서(물푸기,암거) 2 3" xfId="11878"/>
    <cellStyle name="_가양-화곡내역(토형100M)_수량산출_옹벽수량_삼막천합류_실정보고서(물푸기,암거) 3" xfId="11879"/>
    <cellStyle name="_가양-화곡내역(토형100M)_수량산출_옹벽수량_삼막천합류_실정보고서(물푸기,암거) 4" xfId="11880"/>
    <cellStyle name="_가양-화곡내역(토형100M)_수량산출_옹벽수량_삼성천합류" xfId="11881"/>
    <cellStyle name="_가양-화곡내역(토형100M)_수량산출_옹벽수량_삼성천합류 2" xfId="11882"/>
    <cellStyle name="_가양-화곡내역(토형100M)_수량산출_옹벽수량_삼성천합류 2 2" xfId="11883"/>
    <cellStyle name="_가양-화곡내역(토형100M)_수량산출_옹벽수량_삼성천합류 2 3" xfId="11884"/>
    <cellStyle name="_가양-화곡내역(토형100M)_수량산출_옹벽수량_삼성천합류 3" xfId="11885"/>
    <cellStyle name="_가양-화곡내역(토형100M)_수량산출_옹벽수량_삼성천합류 4" xfId="11886"/>
    <cellStyle name="_가양-화곡내역(토형100M)_수량산출_옹벽수량_삼성천합류_1.토공및호안공" xfId="11887"/>
    <cellStyle name="_가양-화곡내역(토형100M)_수량산출_옹벽수량_삼성천합류_1.토공및호안공 2" xfId="11888"/>
    <cellStyle name="_가양-화곡내역(토형100M)_수량산출_옹벽수량_삼성천합류_1.토공및호안공 2 2" xfId="11889"/>
    <cellStyle name="_가양-화곡내역(토형100M)_수량산출_옹벽수량_삼성천합류_1.토공및호안공 2 3" xfId="11890"/>
    <cellStyle name="_가양-화곡내역(토형100M)_수량산출_옹벽수량_삼성천합류_1.토공및호안공 3" xfId="11891"/>
    <cellStyle name="_가양-화곡내역(토형100M)_수량산출_옹벽수량_삼성천합류_1.토공및호안공 4" xfId="11892"/>
    <cellStyle name="_가양-화곡내역(토형100M)_수량산출_옹벽수량_삼성천합류_실정보고서(물푸기,암거)" xfId="11893"/>
    <cellStyle name="_가양-화곡내역(토형100M)_수량산출_옹벽수량_삼성천합류_실정보고서(물푸기,암거) 2" xfId="11894"/>
    <cellStyle name="_가양-화곡내역(토형100M)_수량산출_옹벽수량_삼성천합류_실정보고서(물푸기,암거) 2 2" xfId="11895"/>
    <cellStyle name="_가양-화곡내역(토형100M)_수량산출_옹벽수량_삼성천합류_실정보고서(물푸기,암거) 2 3" xfId="11896"/>
    <cellStyle name="_가양-화곡내역(토형100M)_수량산출_옹벽수량_삼성천합류_실정보고서(물푸기,암거) 3" xfId="11897"/>
    <cellStyle name="_가양-화곡내역(토형100M)_수량산출_옹벽수량_삼성천합류_실정보고서(물푸기,암거) 4" xfId="11898"/>
    <cellStyle name="_가양-화곡내역(토형100M)_수량산출_옹벽수량_수량산출서" xfId="432"/>
    <cellStyle name="_가양-화곡내역(토형100M)_수량산출_옹벽수량_수량산출서 2" xfId="11899"/>
    <cellStyle name="_가양-화곡내역(토형100M)_수량산출_옹벽수량_수량산출서 2 2" xfId="11900"/>
    <cellStyle name="_가양-화곡내역(토형100M)_수량산출_옹벽수량_수량산출서 2 3" xfId="11901"/>
    <cellStyle name="_가양-화곡내역(토형100M)_수량산출_옹벽수량_수량산출서 3" xfId="11902"/>
    <cellStyle name="_가양-화곡내역(토형100M)_수량산출_옹벽수량_수량산출서 4" xfId="11903"/>
    <cellStyle name="_가양-화곡내역(토형100M)_수량산출_옹벽수량_수량산출서(삼막천합류)" xfId="11904"/>
    <cellStyle name="_가양-화곡내역(토형100M)_수량산출_옹벽수량_수량산출서(삼막천합류) 2" xfId="11905"/>
    <cellStyle name="_가양-화곡내역(토형100M)_수량산출_옹벽수량_수량산출서(삼막천합류) 2 2" xfId="11906"/>
    <cellStyle name="_가양-화곡내역(토형100M)_수량산출_옹벽수량_수량산출서(삼막천합류) 2 3" xfId="11907"/>
    <cellStyle name="_가양-화곡내역(토형100M)_수량산출_옹벽수량_수량산출서(삼막천합류) 3" xfId="11908"/>
    <cellStyle name="_가양-화곡내역(토형100M)_수량산출_옹벽수량_수량산출서(삼막천합류) 4" xfId="11909"/>
    <cellStyle name="_가양-화곡내역(토형100M)_수량산출_옹벽수량_수량산출서(삼막천합류)_1.토공및호안공" xfId="11910"/>
    <cellStyle name="_가양-화곡내역(토형100M)_수량산출_옹벽수량_수량산출서(삼막천합류)_1.토공및호안공 2" xfId="11911"/>
    <cellStyle name="_가양-화곡내역(토형100M)_수량산출_옹벽수량_수량산출서(삼막천합류)_1.토공및호안공 2 2" xfId="11912"/>
    <cellStyle name="_가양-화곡내역(토형100M)_수량산출_옹벽수량_수량산출서(삼막천합류)_1.토공및호안공 2 3" xfId="11913"/>
    <cellStyle name="_가양-화곡내역(토형100M)_수량산출_옹벽수량_수량산출서(삼막천합류)_1.토공및호안공 3" xfId="11914"/>
    <cellStyle name="_가양-화곡내역(토형100M)_수량산출_옹벽수량_수량산출서(삼막천합류)_1.토공및호안공 4" xfId="11915"/>
    <cellStyle name="_가양-화곡내역(토형100M)_수량산출_옹벽수량_수량산출서(삼막천합류)_실정보고서(물푸기,암거)" xfId="11916"/>
    <cellStyle name="_가양-화곡내역(토형100M)_수량산출_옹벽수량_수량산출서(삼막천합류)_실정보고서(물푸기,암거) 2" xfId="11917"/>
    <cellStyle name="_가양-화곡내역(토형100M)_수량산출_옹벽수량_수량산출서(삼막천합류)_실정보고서(물푸기,암거) 2 2" xfId="11918"/>
    <cellStyle name="_가양-화곡내역(토형100M)_수량산출_옹벽수량_수량산출서(삼막천합류)_실정보고서(물푸기,암거) 2 3" xfId="11919"/>
    <cellStyle name="_가양-화곡내역(토형100M)_수량산출_옹벽수량_수량산출서(삼막천합류)_실정보고서(물푸기,암거) 3" xfId="11920"/>
    <cellStyle name="_가양-화곡내역(토형100M)_수량산출_옹벽수량_수량산출서(삼막천합류)_실정보고서(물푸기,암거) 4" xfId="11921"/>
    <cellStyle name="_가양-화곡내역(토형100M)_수량산출_옹벽수량_수량산출서(삼성천합류)" xfId="11922"/>
    <cellStyle name="_가양-화곡내역(토형100M)_수량산출_옹벽수량_수량산출서(삼성천합류) 2" xfId="11923"/>
    <cellStyle name="_가양-화곡내역(토형100M)_수량산출_옹벽수량_수량산출서(삼성천합류) 2 2" xfId="11924"/>
    <cellStyle name="_가양-화곡내역(토형100M)_수량산출_옹벽수량_수량산출서(삼성천합류) 2 3" xfId="11925"/>
    <cellStyle name="_가양-화곡내역(토형100M)_수량산출_옹벽수량_수량산출서(삼성천합류) 3" xfId="11926"/>
    <cellStyle name="_가양-화곡내역(토형100M)_수량산출_옹벽수량_수량산출서(삼성천합류) 4" xfId="11927"/>
    <cellStyle name="_가양-화곡내역(토형100M)_수량산출_옹벽수량_수량산출서(삼성천합류)_1.토공및호안공" xfId="11928"/>
    <cellStyle name="_가양-화곡내역(토형100M)_수량산출_옹벽수량_수량산출서(삼성천합류)_1.토공및호안공 2" xfId="11929"/>
    <cellStyle name="_가양-화곡내역(토형100M)_수량산출_옹벽수량_수량산출서(삼성천합류)_1.토공및호안공 2 2" xfId="11930"/>
    <cellStyle name="_가양-화곡내역(토형100M)_수량산출_옹벽수량_수량산출서(삼성천합류)_1.토공및호안공 2 3" xfId="11931"/>
    <cellStyle name="_가양-화곡내역(토형100M)_수량산출_옹벽수량_수량산출서(삼성천합류)_1.토공및호안공 3" xfId="11932"/>
    <cellStyle name="_가양-화곡내역(토형100M)_수량산출_옹벽수량_수량산출서(삼성천합류)_1.토공및호안공 4" xfId="11933"/>
    <cellStyle name="_가양-화곡내역(토형100M)_수량산출_옹벽수량_수량산출서(삼성천합류)_실정보고서(물푸기,암거)" xfId="11934"/>
    <cellStyle name="_가양-화곡내역(토형100M)_수량산출_옹벽수량_수량산출서(삼성천합류)_실정보고서(물푸기,암거) 2" xfId="11935"/>
    <cellStyle name="_가양-화곡내역(토형100M)_수량산출_옹벽수량_수량산출서(삼성천합류)_실정보고서(물푸기,암거) 2 2" xfId="11936"/>
    <cellStyle name="_가양-화곡내역(토형100M)_수량산출_옹벽수량_수량산출서(삼성천합류)_실정보고서(물푸기,암거) 2 3" xfId="11937"/>
    <cellStyle name="_가양-화곡내역(토형100M)_수량산출_옹벽수량_수량산출서(삼성천합류)_실정보고서(물푸기,암거) 3" xfId="11938"/>
    <cellStyle name="_가양-화곡내역(토형100M)_수량산출_옹벽수량_수량산출서(삼성천합류)_실정보고서(물푸기,암거) 4" xfId="11939"/>
    <cellStyle name="_가양-화곡내역(토형100M)_수량산출_옹벽수량_수량산출서(안양5동계단)" xfId="11940"/>
    <cellStyle name="_가양-화곡내역(토형100M)_수량산출_옹벽수량_수량산출서(안양5동계단) 2" xfId="11941"/>
    <cellStyle name="_가양-화곡내역(토형100M)_수량산출_옹벽수량_수량산출서(안양5동계단) 2 2" xfId="11942"/>
    <cellStyle name="_가양-화곡내역(토형100M)_수량산출_옹벽수량_수량산출서(안양5동계단) 2 3" xfId="11943"/>
    <cellStyle name="_가양-화곡내역(토형100M)_수량산출_옹벽수량_수량산출서(안양5동계단) 3" xfId="11944"/>
    <cellStyle name="_가양-화곡내역(토형100M)_수량산출_옹벽수량_수량산출서(안양5동계단) 4" xfId="11945"/>
    <cellStyle name="_가양-화곡내역(토형100M)_수량산출_옹벽수량_수량산출서(안양5동계단)_1.토공및호안공" xfId="11946"/>
    <cellStyle name="_가양-화곡내역(토형100M)_수량산출_옹벽수량_수량산출서(안양5동계단)_1.토공및호안공 2" xfId="11947"/>
    <cellStyle name="_가양-화곡내역(토형100M)_수량산출_옹벽수량_수량산출서(안양5동계단)_1.토공및호안공 2 2" xfId="11948"/>
    <cellStyle name="_가양-화곡내역(토형100M)_수량산출_옹벽수량_수량산출서(안양5동계단)_1.토공및호안공 2 3" xfId="11949"/>
    <cellStyle name="_가양-화곡내역(토형100M)_수량산출_옹벽수량_수량산출서(안양5동계단)_1.토공및호안공 3" xfId="11950"/>
    <cellStyle name="_가양-화곡내역(토형100M)_수량산출_옹벽수량_수량산출서(안양5동계단)_1.토공및호안공 4" xfId="11951"/>
    <cellStyle name="_가양-화곡내역(토형100M)_수량산출_옹벽수량_수량산출서(안양5동계단)_실정보고서(물푸기,암거)" xfId="11952"/>
    <cellStyle name="_가양-화곡내역(토형100M)_수량산출_옹벽수량_수량산출서(안양5동계단)_실정보고서(물푸기,암거) 2" xfId="11953"/>
    <cellStyle name="_가양-화곡내역(토형100M)_수량산출_옹벽수량_수량산출서(안양5동계단)_실정보고서(물푸기,암거) 2 2" xfId="11954"/>
    <cellStyle name="_가양-화곡내역(토형100M)_수량산출_옹벽수량_수량산출서(안양5동계단)_실정보고서(물푸기,암거) 2 3" xfId="11955"/>
    <cellStyle name="_가양-화곡내역(토형100M)_수량산출_옹벽수량_수량산출서(안양5동계단)_실정보고서(물푸기,암거) 3" xfId="11956"/>
    <cellStyle name="_가양-화곡내역(토형100M)_수량산출_옹벽수량_수량산출서(안양5동계단)_실정보고서(물푸기,암거) 4" xfId="11957"/>
    <cellStyle name="_가양-화곡내역(토형100M)_수량산출_옹벽수량_수량산출서_1.토공및호안공" xfId="11958"/>
    <cellStyle name="_가양-화곡내역(토형100M)_수량산출_옹벽수량_수량산출서_1.토공및호안공 2" xfId="11959"/>
    <cellStyle name="_가양-화곡내역(토형100M)_수량산출_옹벽수량_수량산출서_1.토공및호안공 2 2" xfId="11960"/>
    <cellStyle name="_가양-화곡내역(토형100M)_수량산출_옹벽수량_수량산출서_1.토공및호안공 2 3" xfId="11961"/>
    <cellStyle name="_가양-화곡내역(토형100M)_수량산출_옹벽수량_수량산출서_1.토공및호안공 3" xfId="11962"/>
    <cellStyle name="_가양-화곡내역(토형100M)_수량산출_옹벽수량_수량산출서_1.토공및호안공 4" xfId="11963"/>
    <cellStyle name="_가양-화곡내역(토형100M)_수량산출_옹벽수량_수량산출서_사본 - 총괄설계내역서" xfId="433"/>
    <cellStyle name="_가양-화곡내역(토형100M)_수량산출_옹벽수량_수량산출서_실정보고서(물푸기,암거)" xfId="11964"/>
    <cellStyle name="_가양-화곡내역(토형100M)_수량산출_옹벽수량_수량산출서_실정보고서(물푸기,암거) 2" xfId="11965"/>
    <cellStyle name="_가양-화곡내역(토형100M)_수량산출_옹벽수량_수량산출서_실정보고서(물푸기,암거) 2 2" xfId="11966"/>
    <cellStyle name="_가양-화곡내역(토형100M)_수량산출_옹벽수량_수량산출서_실정보고서(물푸기,암거) 2 3" xfId="11967"/>
    <cellStyle name="_가양-화곡내역(토형100M)_수량산출_옹벽수량_수량산출서_실정보고서(물푸기,암거) 3" xfId="11968"/>
    <cellStyle name="_가양-화곡내역(토형100M)_수량산출_옹벽수량_수량산출서_실정보고서(물푸기,암거) 4" xfId="11969"/>
    <cellStyle name="_가양-화곡내역(토형100M)_수량산출_옹벽수량_실정보고서(물푸기,암거)" xfId="11970"/>
    <cellStyle name="_가양-화곡내역(토형100M)_수량산출_옹벽수량_실정보고서(물푸기,암거) 2" xfId="11971"/>
    <cellStyle name="_가양-화곡내역(토형100M)_수량산출_옹벽수량_실정보고서(물푸기,암거) 2 2" xfId="11972"/>
    <cellStyle name="_가양-화곡내역(토형100M)_수량산출_옹벽수량_실정보고서(물푸기,암거) 2 3" xfId="11973"/>
    <cellStyle name="_가양-화곡내역(토형100M)_수량산출_옹벽수량_실정보고서(물푸기,암거) 3" xfId="11974"/>
    <cellStyle name="_가양-화곡내역(토형100M)_수량산출_옹벽수량_실정보고서(물푸기,암거) 4" xfId="11975"/>
    <cellStyle name="_가양-화곡내역(토형100M)_수량산출서" xfId="434"/>
    <cellStyle name="_가양-화곡내역(토형100M)_수량산출서 2" xfId="11976"/>
    <cellStyle name="_가양-화곡내역(토형100M)_수량산출서 2 2" xfId="11977"/>
    <cellStyle name="_가양-화곡내역(토형100M)_수량산출서 2 3" xfId="11978"/>
    <cellStyle name="_가양-화곡내역(토형100M)_수량산출서 3" xfId="11979"/>
    <cellStyle name="_가양-화곡내역(토형100M)_수량산출서 4" xfId="11980"/>
    <cellStyle name="_가양-화곡내역(토형100M)_수량산출서(삼막천합류)" xfId="11981"/>
    <cellStyle name="_가양-화곡내역(토형100M)_수량산출서(삼막천합류) 2" xfId="11982"/>
    <cellStyle name="_가양-화곡내역(토형100M)_수량산출서(삼막천합류) 2 2" xfId="11983"/>
    <cellStyle name="_가양-화곡내역(토형100M)_수량산출서(삼막천합류) 2 3" xfId="11984"/>
    <cellStyle name="_가양-화곡내역(토형100M)_수량산출서(삼막천합류) 3" xfId="11985"/>
    <cellStyle name="_가양-화곡내역(토형100M)_수량산출서(삼막천합류) 4" xfId="11986"/>
    <cellStyle name="_가양-화곡내역(토형100M)_수량산출서(삼막천합류)_1.토공및호안공" xfId="11987"/>
    <cellStyle name="_가양-화곡내역(토형100M)_수량산출서(삼막천합류)_1.토공및호안공 2" xfId="11988"/>
    <cellStyle name="_가양-화곡내역(토형100M)_수량산출서(삼막천합류)_1.토공및호안공 2 2" xfId="11989"/>
    <cellStyle name="_가양-화곡내역(토형100M)_수량산출서(삼막천합류)_1.토공및호안공 2 3" xfId="11990"/>
    <cellStyle name="_가양-화곡내역(토형100M)_수량산출서(삼막천합류)_1.토공및호안공 3" xfId="11991"/>
    <cellStyle name="_가양-화곡내역(토형100M)_수량산출서(삼막천합류)_1.토공및호안공 4" xfId="11992"/>
    <cellStyle name="_가양-화곡내역(토형100M)_수량산출서(삼막천합류)_실정보고서(물푸기,암거)" xfId="11993"/>
    <cellStyle name="_가양-화곡내역(토형100M)_수량산출서(삼막천합류)_실정보고서(물푸기,암거) 2" xfId="11994"/>
    <cellStyle name="_가양-화곡내역(토형100M)_수량산출서(삼막천합류)_실정보고서(물푸기,암거) 2 2" xfId="11995"/>
    <cellStyle name="_가양-화곡내역(토형100M)_수량산출서(삼막천합류)_실정보고서(물푸기,암거) 2 3" xfId="11996"/>
    <cellStyle name="_가양-화곡내역(토형100M)_수량산출서(삼막천합류)_실정보고서(물푸기,암거) 3" xfId="11997"/>
    <cellStyle name="_가양-화곡내역(토형100M)_수량산출서(삼막천합류)_실정보고서(물푸기,암거) 4" xfId="11998"/>
    <cellStyle name="_가양-화곡내역(토형100M)_수량산출서(삼성천합류)" xfId="11999"/>
    <cellStyle name="_가양-화곡내역(토형100M)_수량산출서(삼성천합류) 2" xfId="12000"/>
    <cellStyle name="_가양-화곡내역(토형100M)_수량산출서(삼성천합류) 2 2" xfId="12001"/>
    <cellStyle name="_가양-화곡내역(토형100M)_수량산출서(삼성천합류) 2 3" xfId="12002"/>
    <cellStyle name="_가양-화곡내역(토형100M)_수량산출서(삼성천합류) 3" xfId="12003"/>
    <cellStyle name="_가양-화곡내역(토형100M)_수량산출서(삼성천합류) 4" xfId="12004"/>
    <cellStyle name="_가양-화곡내역(토형100M)_수량산출서(삼성천합류)_1.토공및호안공" xfId="12005"/>
    <cellStyle name="_가양-화곡내역(토형100M)_수량산출서(삼성천합류)_1.토공및호안공 2" xfId="12006"/>
    <cellStyle name="_가양-화곡내역(토형100M)_수량산출서(삼성천합류)_1.토공및호안공 2 2" xfId="12007"/>
    <cellStyle name="_가양-화곡내역(토형100M)_수량산출서(삼성천합류)_1.토공및호안공 2 3" xfId="12008"/>
    <cellStyle name="_가양-화곡내역(토형100M)_수량산출서(삼성천합류)_1.토공및호안공 3" xfId="12009"/>
    <cellStyle name="_가양-화곡내역(토형100M)_수량산출서(삼성천합류)_1.토공및호안공 4" xfId="12010"/>
    <cellStyle name="_가양-화곡내역(토형100M)_수량산출서(삼성천합류)_실정보고서(물푸기,암거)" xfId="12011"/>
    <cellStyle name="_가양-화곡내역(토형100M)_수량산출서(삼성천합류)_실정보고서(물푸기,암거) 2" xfId="12012"/>
    <cellStyle name="_가양-화곡내역(토형100M)_수량산출서(삼성천합류)_실정보고서(물푸기,암거) 2 2" xfId="12013"/>
    <cellStyle name="_가양-화곡내역(토형100M)_수량산출서(삼성천합류)_실정보고서(물푸기,암거) 2 3" xfId="12014"/>
    <cellStyle name="_가양-화곡내역(토형100M)_수량산출서(삼성천합류)_실정보고서(물푸기,암거) 3" xfId="12015"/>
    <cellStyle name="_가양-화곡내역(토형100M)_수량산출서(삼성천합류)_실정보고서(물푸기,암거) 4" xfId="12016"/>
    <cellStyle name="_가양-화곡내역(토형100M)_수량산출서(안양5동계단)" xfId="12017"/>
    <cellStyle name="_가양-화곡내역(토형100M)_수량산출서(안양5동계단) 2" xfId="12018"/>
    <cellStyle name="_가양-화곡내역(토형100M)_수량산출서(안양5동계단) 2 2" xfId="12019"/>
    <cellStyle name="_가양-화곡내역(토형100M)_수량산출서(안양5동계단) 2 3" xfId="12020"/>
    <cellStyle name="_가양-화곡내역(토형100M)_수량산출서(안양5동계단) 3" xfId="12021"/>
    <cellStyle name="_가양-화곡내역(토형100M)_수량산출서(안양5동계단) 4" xfId="12022"/>
    <cellStyle name="_가양-화곡내역(토형100M)_수량산출서(안양5동계단)_1.토공및호안공" xfId="12023"/>
    <cellStyle name="_가양-화곡내역(토형100M)_수량산출서(안양5동계단)_1.토공및호안공 2" xfId="12024"/>
    <cellStyle name="_가양-화곡내역(토형100M)_수량산출서(안양5동계단)_1.토공및호안공 2 2" xfId="12025"/>
    <cellStyle name="_가양-화곡내역(토형100M)_수량산출서(안양5동계단)_1.토공및호안공 2 3" xfId="12026"/>
    <cellStyle name="_가양-화곡내역(토형100M)_수량산출서(안양5동계단)_1.토공및호안공 3" xfId="12027"/>
    <cellStyle name="_가양-화곡내역(토형100M)_수량산출서(안양5동계단)_1.토공및호안공 4" xfId="12028"/>
    <cellStyle name="_가양-화곡내역(토형100M)_수량산출서(안양5동계단)_실정보고서(물푸기,암거)" xfId="12029"/>
    <cellStyle name="_가양-화곡내역(토형100M)_수량산출서(안양5동계단)_실정보고서(물푸기,암거) 2" xfId="12030"/>
    <cellStyle name="_가양-화곡내역(토형100M)_수량산출서(안양5동계단)_실정보고서(물푸기,암거) 2 2" xfId="12031"/>
    <cellStyle name="_가양-화곡내역(토형100M)_수량산출서(안양5동계단)_실정보고서(물푸기,암거) 2 3" xfId="12032"/>
    <cellStyle name="_가양-화곡내역(토형100M)_수량산출서(안양5동계단)_실정보고서(물푸기,암거) 3" xfId="12033"/>
    <cellStyle name="_가양-화곡내역(토형100M)_수량산출서(안양5동계단)_실정보고서(물푸기,암거) 4" xfId="12034"/>
    <cellStyle name="_가양-화곡내역(토형100M)_수량산출서_1.토공및호안공" xfId="12035"/>
    <cellStyle name="_가양-화곡내역(토형100M)_수량산출서_1.토공및호안공 2" xfId="12036"/>
    <cellStyle name="_가양-화곡내역(토형100M)_수량산출서_1.토공및호안공 2 2" xfId="12037"/>
    <cellStyle name="_가양-화곡내역(토형100M)_수량산출서_1.토공및호안공 2 3" xfId="12038"/>
    <cellStyle name="_가양-화곡내역(토형100M)_수량산출서_1.토공및호안공 3" xfId="12039"/>
    <cellStyle name="_가양-화곡내역(토형100M)_수량산출서_1.토공및호안공 4" xfId="12040"/>
    <cellStyle name="_가양-화곡내역(토형100M)_수량산출서_사본 - 총괄설계내역서" xfId="435"/>
    <cellStyle name="_가양-화곡내역(토형100M)_수량산출서_실정보고서(물푸기,암거)" xfId="12041"/>
    <cellStyle name="_가양-화곡내역(토형100M)_수량산출서_실정보고서(물푸기,암거) 2" xfId="12042"/>
    <cellStyle name="_가양-화곡내역(토형100M)_수량산출서_실정보고서(물푸기,암거) 2 2" xfId="12043"/>
    <cellStyle name="_가양-화곡내역(토형100M)_수량산출서_실정보고서(물푸기,암거) 2 3" xfId="12044"/>
    <cellStyle name="_가양-화곡내역(토형100M)_수량산출서_실정보고서(물푸기,암거) 3" xfId="12045"/>
    <cellStyle name="_가양-화곡내역(토형100M)_수량산출서_실정보고서(물푸기,암거) 4" xfId="12046"/>
    <cellStyle name="_가양-화곡내역(토형100M)_실정보고서(물푸기,암거)" xfId="12047"/>
    <cellStyle name="_가양-화곡내역(토형100M)_실정보고서(물푸기,암거) 2" xfId="12048"/>
    <cellStyle name="_가양-화곡내역(토형100M)_실정보고서(물푸기,암거) 2 2" xfId="12049"/>
    <cellStyle name="_가양-화곡내역(토형100M)_실정보고서(물푸기,암거) 2 3" xfId="12050"/>
    <cellStyle name="_가양-화곡내역(토형100M)_실정보고서(물푸기,암거) 3" xfId="12051"/>
    <cellStyle name="_가양-화곡내역(토형100M)_실정보고서(물푸기,암거) 4" xfId="12052"/>
    <cellStyle name="_가양-화곡내역(토형100M)_옹벽공" xfId="436"/>
    <cellStyle name="_가양-화곡내역(토형100M)_옹벽공 2" xfId="12053"/>
    <cellStyle name="_가양-화곡내역(토형100M)_옹벽공 2 2" xfId="12054"/>
    <cellStyle name="_가양-화곡내역(토형100M)_옹벽공 2 3" xfId="12055"/>
    <cellStyle name="_가양-화곡내역(토형100M)_옹벽공 3" xfId="12056"/>
    <cellStyle name="_가양-화곡내역(토형100M)_옹벽공 4" xfId="12057"/>
    <cellStyle name="_가양-화곡내역(토형100M)_옹벽공_1.토공및호안공" xfId="12058"/>
    <cellStyle name="_가양-화곡내역(토형100M)_옹벽공_1.토공및호안공 2" xfId="12059"/>
    <cellStyle name="_가양-화곡내역(토형100M)_옹벽공_1.토공및호안공 2 2" xfId="12060"/>
    <cellStyle name="_가양-화곡내역(토형100M)_옹벽공_1.토공및호안공 2 3" xfId="12061"/>
    <cellStyle name="_가양-화곡내역(토형100M)_옹벽공_1.토공및호안공 3" xfId="12062"/>
    <cellStyle name="_가양-화곡내역(토형100M)_옹벽공_1.토공및호안공 4" xfId="12063"/>
    <cellStyle name="_가양-화곡내역(토형100M)_옹벽공_2합류지점수량_0306" xfId="12064"/>
    <cellStyle name="_가양-화곡내역(토형100M)_옹벽공_2합류지점수량_0306 2" xfId="12065"/>
    <cellStyle name="_가양-화곡내역(토형100M)_옹벽공_2합류지점수량_0306 2 2" xfId="12066"/>
    <cellStyle name="_가양-화곡내역(토형100M)_옹벽공_2합류지점수량_0306 2 3" xfId="12067"/>
    <cellStyle name="_가양-화곡내역(토형100M)_옹벽공_2합류지점수량_0306 3" xfId="12068"/>
    <cellStyle name="_가양-화곡내역(토형100M)_옹벽공_2합류지점수량_0306 4" xfId="12069"/>
    <cellStyle name="_가양-화곡내역(토형100M)_옹벽공_2합류지점수량_0306_1.토공및호안공" xfId="12070"/>
    <cellStyle name="_가양-화곡내역(토형100M)_옹벽공_2합류지점수량_0306_1.토공및호안공 2" xfId="12071"/>
    <cellStyle name="_가양-화곡내역(토형100M)_옹벽공_2합류지점수량_0306_1.토공및호안공 2 2" xfId="12072"/>
    <cellStyle name="_가양-화곡내역(토형100M)_옹벽공_2합류지점수량_0306_1.토공및호안공 2 3" xfId="12073"/>
    <cellStyle name="_가양-화곡내역(토형100M)_옹벽공_2합류지점수량_0306_1.토공및호안공 3" xfId="12074"/>
    <cellStyle name="_가양-화곡내역(토형100M)_옹벽공_2합류지점수량_0306_1.토공및호안공 4" xfId="12075"/>
    <cellStyle name="_가양-화곡내역(토형100M)_옹벽공_2합류지점수량_0306_실정보고서(물푸기,암거)" xfId="12076"/>
    <cellStyle name="_가양-화곡내역(토형100M)_옹벽공_2합류지점수량_0306_실정보고서(물푸기,암거) 2" xfId="12077"/>
    <cellStyle name="_가양-화곡내역(토형100M)_옹벽공_2합류지점수량_0306_실정보고서(물푸기,암거) 2 2" xfId="12078"/>
    <cellStyle name="_가양-화곡내역(토형100M)_옹벽공_2합류지점수량_0306_실정보고서(물푸기,암거) 2 3" xfId="12079"/>
    <cellStyle name="_가양-화곡내역(토형100M)_옹벽공_2합류지점수량_0306_실정보고서(물푸기,암거) 3" xfId="12080"/>
    <cellStyle name="_가양-화곡내역(토형100M)_옹벽공_2합류지점수량_0306_실정보고서(물푸기,암거) 4" xfId="12081"/>
    <cellStyle name="_가양-화곡내역(토형100M)_옹벽공_맨홀구조물공" xfId="437"/>
    <cellStyle name="_가양-화곡내역(토형100M)_옹벽공_맨홀구조물공_사본 - 총괄설계내역서" xfId="438"/>
    <cellStyle name="_가양-화곡내역(토형100M)_옹벽공_사본 - 총괄설계내역서" xfId="439"/>
    <cellStyle name="_가양-화곡내역(토형100M)_옹벽공_삼막천합류" xfId="12082"/>
    <cellStyle name="_가양-화곡내역(토형100M)_옹벽공_삼막천합류 2" xfId="12083"/>
    <cellStyle name="_가양-화곡내역(토형100M)_옹벽공_삼막천합류 2 2" xfId="12084"/>
    <cellStyle name="_가양-화곡내역(토형100M)_옹벽공_삼막천합류 2 3" xfId="12085"/>
    <cellStyle name="_가양-화곡내역(토형100M)_옹벽공_삼막천합류 3" xfId="12086"/>
    <cellStyle name="_가양-화곡내역(토형100M)_옹벽공_삼막천합류 4" xfId="12087"/>
    <cellStyle name="_가양-화곡내역(토형100M)_옹벽공_삼막천합류_1.토공및호안공" xfId="12088"/>
    <cellStyle name="_가양-화곡내역(토형100M)_옹벽공_삼막천합류_1.토공및호안공 2" xfId="12089"/>
    <cellStyle name="_가양-화곡내역(토형100M)_옹벽공_삼막천합류_1.토공및호안공 2 2" xfId="12090"/>
    <cellStyle name="_가양-화곡내역(토형100M)_옹벽공_삼막천합류_1.토공및호안공 2 3" xfId="12091"/>
    <cellStyle name="_가양-화곡내역(토형100M)_옹벽공_삼막천합류_1.토공및호안공 3" xfId="12092"/>
    <cellStyle name="_가양-화곡내역(토형100M)_옹벽공_삼막천합류_1.토공및호안공 4" xfId="12093"/>
    <cellStyle name="_가양-화곡내역(토형100M)_옹벽공_삼막천합류_실정보고서(물푸기,암거)" xfId="12094"/>
    <cellStyle name="_가양-화곡내역(토형100M)_옹벽공_삼막천합류_실정보고서(물푸기,암거) 2" xfId="12095"/>
    <cellStyle name="_가양-화곡내역(토형100M)_옹벽공_삼막천합류_실정보고서(물푸기,암거) 2 2" xfId="12096"/>
    <cellStyle name="_가양-화곡내역(토형100M)_옹벽공_삼막천합류_실정보고서(물푸기,암거) 2 3" xfId="12097"/>
    <cellStyle name="_가양-화곡내역(토형100M)_옹벽공_삼막천합류_실정보고서(물푸기,암거) 3" xfId="12098"/>
    <cellStyle name="_가양-화곡내역(토형100M)_옹벽공_삼막천합류_실정보고서(물푸기,암거) 4" xfId="12099"/>
    <cellStyle name="_가양-화곡내역(토형100M)_옹벽공_삼성천합류" xfId="12100"/>
    <cellStyle name="_가양-화곡내역(토형100M)_옹벽공_삼성천합류 2" xfId="12101"/>
    <cellStyle name="_가양-화곡내역(토형100M)_옹벽공_삼성천합류 2 2" xfId="12102"/>
    <cellStyle name="_가양-화곡내역(토형100M)_옹벽공_삼성천합류 2 3" xfId="12103"/>
    <cellStyle name="_가양-화곡내역(토형100M)_옹벽공_삼성천합류 3" xfId="12104"/>
    <cellStyle name="_가양-화곡내역(토형100M)_옹벽공_삼성천합류 4" xfId="12105"/>
    <cellStyle name="_가양-화곡내역(토형100M)_옹벽공_삼성천합류_1.토공및호안공" xfId="12106"/>
    <cellStyle name="_가양-화곡내역(토형100M)_옹벽공_삼성천합류_1.토공및호안공 2" xfId="12107"/>
    <cellStyle name="_가양-화곡내역(토형100M)_옹벽공_삼성천합류_1.토공및호안공 2 2" xfId="12108"/>
    <cellStyle name="_가양-화곡내역(토형100M)_옹벽공_삼성천합류_1.토공및호안공 2 3" xfId="12109"/>
    <cellStyle name="_가양-화곡내역(토형100M)_옹벽공_삼성천합류_1.토공및호안공 3" xfId="12110"/>
    <cellStyle name="_가양-화곡내역(토형100M)_옹벽공_삼성천합류_1.토공및호안공 4" xfId="12111"/>
    <cellStyle name="_가양-화곡내역(토형100M)_옹벽공_삼성천합류_실정보고서(물푸기,암거)" xfId="12112"/>
    <cellStyle name="_가양-화곡내역(토형100M)_옹벽공_삼성천합류_실정보고서(물푸기,암거) 2" xfId="12113"/>
    <cellStyle name="_가양-화곡내역(토형100M)_옹벽공_삼성천합류_실정보고서(물푸기,암거) 2 2" xfId="12114"/>
    <cellStyle name="_가양-화곡내역(토형100M)_옹벽공_삼성천합류_실정보고서(물푸기,암거) 2 3" xfId="12115"/>
    <cellStyle name="_가양-화곡내역(토형100M)_옹벽공_삼성천합류_실정보고서(물푸기,암거) 3" xfId="12116"/>
    <cellStyle name="_가양-화곡내역(토형100M)_옹벽공_삼성천합류_실정보고서(물푸기,암거) 4" xfId="12117"/>
    <cellStyle name="_가양-화곡내역(토형100M)_옹벽공_수량산출서" xfId="440"/>
    <cellStyle name="_가양-화곡내역(토형100M)_옹벽공_수량산출서 2" xfId="12118"/>
    <cellStyle name="_가양-화곡내역(토형100M)_옹벽공_수량산출서 2 2" xfId="12119"/>
    <cellStyle name="_가양-화곡내역(토형100M)_옹벽공_수량산출서 2 3" xfId="12120"/>
    <cellStyle name="_가양-화곡내역(토형100M)_옹벽공_수량산출서 3" xfId="12121"/>
    <cellStyle name="_가양-화곡내역(토형100M)_옹벽공_수량산출서 4" xfId="12122"/>
    <cellStyle name="_가양-화곡내역(토형100M)_옹벽공_수량산출서(삼막천합류)" xfId="12123"/>
    <cellStyle name="_가양-화곡내역(토형100M)_옹벽공_수량산출서(삼막천합류) 2" xfId="12124"/>
    <cellStyle name="_가양-화곡내역(토형100M)_옹벽공_수량산출서(삼막천합류) 2 2" xfId="12125"/>
    <cellStyle name="_가양-화곡내역(토형100M)_옹벽공_수량산출서(삼막천합류) 2 3" xfId="12126"/>
    <cellStyle name="_가양-화곡내역(토형100M)_옹벽공_수량산출서(삼막천합류) 3" xfId="12127"/>
    <cellStyle name="_가양-화곡내역(토형100M)_옹벽공_수량산출서(삼막천합류) 4" xfId="12128"/>
    <cellStyle name="_가양-화곡내역(토형100M)_옹벽공_수량산출서(삼막천합류)_1.토공및호안공" xfId="12129"/>
    <cellStyle name="_가양-화곡내역(토형100M)_옹벽공_수량산출서(삼막천합류)_1.토공및호안공 2" xfId="12130"/>
    <cellStyle name="_가양-화곡내역(토형100M)_옹벽공_수량산출서(삼막천합류)_1.토공및호안공 2 2" xfId="12131"/>
    <cellStyle name="_가양-화곡내역(토형100M)_옹벽공_수량산출서(삼막천합류)_1.토공및호안공 2 3" xfId="12132"/>
    <cellStyle name="_가양-화곡내역(토형100M)_옹벽공_수량산출서(삼막천합류)_1.토공및호안공 3" xfId="12133"/>
    <cellStyle name="_가양-화곡내역(토형100M)_옹벽공_수량산출서(삼막천합류)_1.토공및호안공 4" xfId="12134"/>
    <cellStyle name="_가양-화곡내역(토형100M)_옹벽공_수량산출서(삼막천합류)_실정보고서(물푸기,암거)" xfId="12135"/>
    <cellStyle name="_가양-화곡내역(토형100M)_옹벽공_수량산출서(삼막천합류)_실정보고서(물푸기,암거) 2" xfId="12136"/>
    <cellStyle name="_가양-화곡내역(토형100M)_옹벽공_수량산출서(삼막천합류)_실정보고서(물푸기,암거) 2 2" xfId="12137"/>
    <cellStyle name="_가양-화곡내역(토형100M)_옹벽공_수량산출서(삼막천합류)_실정보고서(물푸기,암거) 2 3" xfId="12138"/>
    <cellStyle name="_가양-화곡내역(토형100M)_옹벽공_수량산출서(삼막천합류)_실정보고서(물푸기,암거) 3" xfId="12139"/>
    <cellStyle name="_가양-화곡내역(토형100M)_옹벽공_수량산출서(삼막천합류)_실정보고서(물푸기,암거) 4" xfId="12140"/>
    <cellStyle name="_가양-화곡내역(토형100M)_옹벽공_수량산출서(삼성천합류)" xfId="12141"/>
    <cellStyle name="_가양-화곡내역(토형100M)_옹벽공_수량산출서(삼성천합류) 2" xfId="12142"/>
    <cellStyle name="_가양-화곡내역(토형100M)_옹벽공_수량산출서(삼성천합류) 2 2" xfId="12143"/>
    <cellStyle name="_가양-화곡내역(토형100M)_옹벽공_수량산출서(삼성천합류) 2 3" xfId="12144"/>
    <cellStyle name="_가양-화곡내역(토형100M)_옹벽공_수량산출서(삼성천합류) 3" xfId="12145"/>
    <cellStyle name="_가양-화곡내역(토형100M)_옹벽공_수량산출서(삼성천합류) 4" xfId="12146"/>
    <cellStyle name="_가양-화곡내역(토형100M)_옹벽공_수량산출서(삼성천합류)_1.토공및호안공" xfId="12147"/>
    <cellStyle name="_가양-화곡내역(토형100M)_옹벽공_수량산출서(삼성천합류)_1.토공및호안공 2" xfId="12148"/>
    <cellStyle name="_가양-화곡내역(토형100M)_옹벽공_수량산출서(삼성천합류)_1.토공및호안공 2 2" xfId="12149"/>
    <cellStyle name="_가양-화곡내역(토형100M)_옹벽공_수량산출서(삼성천합류)_1.토공및호안공 2 3" xfId="12150"/>
    <cellStyle name="_가양-화곡내역(토형100M)_옹벽공_수량산출서(삼성천합류)_1.토공및호안공 3" xfId="12151"/>
    <cellStyle name="_가양-화곡내역(토형100M)_옹벽공_수량산출서(삼성천합류)_1.토공및호안공 4" xfId="12152"/>
    <cellStyle name="_가양-화곡내역(토형100M)_옹벽공_수량산출서(삼성천합류)_실정보고서(물푸기,암거)" xfId="12153"/>
    <cellStyle name="_가양-화곡내역(토형100M)_옹벽공_수량산출서(삼성천합류)_실정보고서(물푸기,암거) 2" xfId="12154"/>
    <cellStyle name="_가양-화곡내역(토형100M)_옹벽공_수량산출서(삼성천합류)_실정보고서(물푸기,암거) 2 2" xfId="12155"/>
    <cellStyle name="_가양-화곡내역(토형100M)_옹벽공_수량산출서(삼성천합류)_실정보고서(물푸기,암거) 2 3" xfId="12156"/>
    <cellStyle name="_가양-화곡내역(토형100M)_옹벽공_수량산출서(삼성천합류)_실정보고서(물푸기,암거) 3" xfId="12157"/>
    <cellStyle name="_가양-화곡내역(토형100M)_옹벽공_수량산출서(삼성천합류)_실정보고서(물푸기,암거) 4" xfId="12158"/>
    <cellStyle name="_가양-화곡내역(토형100M)_옹벽공_수량산출서(안양5동계단)" xfId="12159"/>
    <cellStyle name="_가양-화곡내역(토형100M)_옹벽공_수량산출서(안양5동계단) 2" xfId="12160"/>
    <cellStyle name="_가양-화곡내역(토형100M)_옹벽공_수량산출서(안양5동계단) 2 2" xfId="12161"/>
    <cellStyle name="_가양-화곡내역(토형100M)_옹벽공_수량산출서(안양5동계단) 2 3" xfId="12162"/>
    <cellStyle name="_가양-화곡내역(토형100M)_옹벽공_수량산출서(안양5동계단) 3" xfId="12163"/>
    <cellStyle name="_가양-화곡내역(토형100M)_옹벽공_수량산출서(안양5동계단) 4" xfId="12164"/>
    <cellStyle name="_가양-화곡내역(토형100M)_옹벽공_수량산출서(안양5동계단)_1.토공및호안공" xfId="12165"/>
    <cellStyle name="_가양-화곡내역(토형100M)_옹벽공_수량산출서(안양5동계단)_1.토공및호안공 2" xfId="12166"/>
    <cellStyle name="_가양-화곡내역(토형100M)_옹벽공_수량산출서(안양5동계단)_1.토공및호안공 2 2" xfId="12167"/>
    <cellStyle name="_가양-화곡내역(토형100M)_옹벽공_수량산출서(안양5동계단)_1.토공및호안공 2 3" xfId="12168"/>
    <cellStyle name="_가양-화곡내역(토형100M)_옹벽공_수량산출서(안양5동계단)_1.토공및호안공 3" xfId="12169"/>
    <cellStyle name="_가양-화곡내역(토형100M)_옹벽공_수량산출서(안양5동계단)_1.토공및호안공 4" xfId="12170"/>
    <cellStyle name="_가양-화곡내역(토형100M)_옹벽공_수량산출서(안양5동계단)_실정보고서(물푸기,암거)" xfId="12171"/>
    <cellStyle name="_가양-화곡내역(토형100M)_옹벽공_수량산출서(안양5동계단)_실정보고서(물푸기,암거) 2" xfId="12172"/>
    <cellStyle name="_가양-화곡내역(토형100M)_옹벽공_수량산출서(안양5동계단)_실정보고서(물푸기,암거) 2 2" xfId="12173"/>
    <cellStyle name="_가양-화곡내역(토형100M)_옹벽공_수량산출서(안양5동계단)_실정보고서(물푸기,암거) 2 3" xfId="12174"/>
    <cellStyle name="_가양-화곡내역(토형100M)_옹벽공_수량산출서(안양5동계단)_실정보고서(물푸기,암거) 3" xfId="12175"/>
    <cellStyle name="_가양-화곡내역(토형100M)_옹벽공_수량산출서(안양5동계단)_실정보고서(물푸기,암거) 4" xfId="12176"/>
    <cellStyle name="_가양-화곡내역(토형100M)_옹벽공_수량산출서_1.토공및호안공" xfId="12177"/>
    <cellStyle name="_가양-화곡내역(토형100M)_옹벽공_수량산출서_1.토공및호안공 2" xfId="12178"/>
    <cellStyle name="_가양-화곡내역(토형100M)_옹벽공_수량산출서_1.토공및호안공 2 2" xfId="12179"/>
    <cellStyle name="_가양-화곡내역(토형100M)_옹벽공_수량산출서_1.토공및호안공 2 3" xfId="12180"/>
    <cellStyle name="_가양-화곡내역(토형100M)_옹벽공_수량산출서_1.토공및호안공 3" xfId="12181"/>
    <cellStyle name="_가양-화곡내역(토형100M)_옹벽공_수량산출서_1.토공및호안공 4" xfId="12182"/>
    <cellStyle name="_가양-화곡내역(토형100M)_옹벽공_수량산출서_사본 - 총괄설계내역서" xfId="441"/>
    <cellStyle name="_가양-화곡내역(토형100M)_옹벽공_수량산출서_실정보고서(물푸기,암거)" xfId="12183"/>
    <cellStyle name="_가양-화곡내역(토형100M)_옹벽공_수량산출서_실정보고서(물푸기,암거) 2" xfId="12184"/>
    <cellStyle name="_가양-화곡내역(토형100M)_옹벽공_수량산출서_실정보고서(물푸기,암거) 2 2" xfId="12185"/>
    <cellStyle name="_가양-화곡내역(토형100M)_옹벽공_수량산출서_실정보고서(물푸기,암거) 2 3" xfId="12186"/>
    <cellStyle name="_가양-화곡내역(토형100M)_옹벽공_수량산출서_실정보고서(물푸기,암거) 3" xfId="12187"/>
    <cellStyle name="_가양-화곡내역(토형100M)_옹벽공_수량산출서_실정보고서(물푸기,암거) 4" xfId="12188"/>
    <cellStyle name="_가양-화곡내역(토형100M)_옹벽공_실정보고서(물푸기,암거)" xfId="12189"/>
    <cellStyle name="_가양-화곡내역(토형100M)_옹벽공_실정보고서(물푸기,암거) 2" xfId="12190"/>
    <cellStyle name="_가양-화곡내역(토형100M)_옹벽공_실정보고서(물푸기,암거) 2 2" xfId="12191"/>
    <cellStyle name="_가양-화곡내역(토형100M)_옹벽공_실정보고서(물푸기,암거) 2 3" xfId="12192"/>
    <cellStyle name="_가양-화곡내역(토형100M)_옹벽공_실정보고서(물푸기,암거) 3" xfId="12193"/>
    <cellStyle name="_가양-화곡내역(토형100M)_옹벽공_실정보고서(물푸기,암거) 4" xfId="12194"/>
    <cellStyle name="_가양-화곡내역(토형100M)_옹벽수량" xfId="442"/>
    <cellStyle name="_가양-화곡내역(토형100M)_옹벽수량 2" xfId="12195"/>
    <cellStyle name="_가양-화곡내역(토형100M)_옹벽수량 2 2" xfId="12196"/>
    <cellStyle name="_가양-화곡내역(토형100M)_옹벽수량 2 3" xfId="12197"/>
    <cellStyle name="_가양-화곡내역(토형100M)_옹벽수량 3" xfId="12198"/>
    <cellStyle name="_가양-화곡내역(토형100M)_옹벽수량 4" xfId="12199"/>
    <cellStyle name="_가양-화곡내역(토형100M)_옹벽수량_1.토공및호안공" xfId="12200"/>
    <cellStyle name="_가양-화곡내역(토형100M)_옹벽수량_1.토공및호안공 2" xfId="12201"/>
    <cellStyle name="_가양-화곡내역(토형100M)_옹벽수량_1.토공및호안공 2 2" xfId="12202"/>
    <cellStyle name="_가양-화곡내역(토형100M)_옹벽수량_1.토공및호안공 2 3" xfId="12203"/>
    <cellStyle name="_가양-화곡내역(토형100M)_옹벽수량_1.토공및호안공 3" xfId="12204"/>
    <cellStyle name="_가양-화곡내역(토형100M)_옹벽수량_1.토공및호안공 4" xfId="12205"/>
    <cellStyle name="_가양-화곡내역(토형100M)_옹벽수량_2합류지점수량_0306" xfId="12206"/>
    <cellStyle name="_가양-화곡내역(토형100M)_옹벽수량_2합류지점수량_0306 2" xfId="12207"/>
    <cellStyle name="_가양-화곡내역(토형100M)_옹벽수량_2합류지점수량_0306 2 2" xfId="12208"/>
    <cellStyle name="_가양-화곡내역(토형100M)_옹벽수량_2합류지점수량_0306 2 3" xfId="12209"/>
    <cellStyle name="_가양-화곡내역(토형100M)_옹벽수량_2합류지점수량_0306 3" xfId="12210"/>
    <cellStyle name="_가양-화곡내역(토형100M)_옹벽수량_2합류지점수량_0306 4" xfId="12211"/>
    <cellStyle name="_가양-화곡내역(토형100M)_옹벽수량_2합류지점수량_0306_1.토공및호안공" xfId="12212"/>
    <cellStyle name="_가양-화곡내역(토형100M)_옹벽수량_2합류지점수량_0306_1.토공및호안공 2" xfId="12213"/>
    <cellStyle name="_가양-화곡내역(토형100M)_옹벽수량_2합류지점수량_0306_1.토공및호안공 2 2" xfId="12214"/>
    <cellStyle name="_가양-화곡내역(토형100M)_옹벽수량_2합류지점수량_0306_1.토공및호안공 2 3" xfId="12215"/>
    <cellStyle name="_가양-화곡내역(토형100M)_옹벽수량_2합류지점수량_0306_1.토공및호안공 3" xfId="12216"/>
    <cellStyle name="_가양-화곡내역(토형100M)_옹벽수량_2합류지점수량_0306_1.토공및호안공 4" xfId="12217"/>
    <cellStyle name="_가양-화곡내역(토형100M)_옹벽수량_2합류지점수량_0306_실정보고서(물푸기,암거)" xfId="12218"/>
    <cellStyle name="_가양-화곡내역(토형100M)_옹벽수량_2합류지점수량_0306_실정보고서(물푸기,암거) 2" xfId="12219"/>
    <cellStyle name="_가양-화곡내역(토형100M)_옹벽수량_2합류지점수량_0306_실정보고서(물푸기,암거) 2 2" xfId="12220"/>
    <cellStyle name="_가양-화곡내역(토형100M)_옹벽수량_2합류지점수량_0306_실정보고서(물푸기,암거) 2 3" xfId="12221"/>
    <cellStyle name="_가양-화곡내역(토형100M)_옹벽수량_2합류지점수량_0306_실정보고서(물푸기,암거) 3" xfId="12222"/>
    <cellStyle name="_가양-화곡내역(토형100M)_옹벽수량_2합류지점수량_0306_실정보고서(물푸기,암거) 4" xfId="12223"/>
    <cellStyle name="_가양-화곡내역(토형100M)_옹벽수량_맨홀구조물공" xfId="443"/>
    <cellStyle name="_가양-화곡내역(토형100M)_옹벽수량_맨홀구조물공_사본 - 총괄설계내역서" xfId="444"/>
    <cellStyle name="_가양-화곡내역(토형100M)_옹벽수량_사본 - 총괄설계내역서" xfId="445"/>
    <cellStyle name="_가양-화곡내역(토형100M)_옹벽수량_삼막천합류" xfId="12224"/>
    <cellStyle name="_가양-화곡내역(토형100M)_옹벽수량_삼막천합류 2" xfId="12225"/>
    <cellStyle name="_가양-화곡내역(토형100M)_옹벽수량_삼막천합류 2 2" xfId="12226"/>
    <cellStyle name="_가양-화곡내역(토형100M)_옹벽수량_삼막천합류 2 3" xfId="12227"/>
    <cellStyle name="_가양-화곡내역(토형100M)_옹벽수량_삼막천합류 3" xfId="12228"/>
    <cellStyle name="_가양-화곡내역(토형100M)_옹벽수량_삼막천합류 4" xfId="12229"/>
    <cellStyle name="_가양-화곡내역(토형100M)_옹벽수량_삼막천합류_1.토공및호안공" xfId="12230"/>
    <cellStyle name="_가양-화곡내역(토형100M)_옹벽수량_삼막천합류_1.토공및호안공 2" xfId="12231"/>
    <cellStyle name="_가양-화곡내역(토형100M)_옹벽수량_삼막천합류_1.토공및호안공 2 2" xfId="12232"/>
    <cellStyle name="_가양-화곡내역(토형100M)_옹벽수량_삼막천합류_1.토공및호안공 2 3" xfId="12233"/>
    <cellStyle name="_가양-화곡내역(토형100M)_옹벽수량_삼막천합류_1.토공및호안공 3" xfId="12234"/>
    <cellStyle name="_가양-화곡내역(토형100M)_옹벽수량_삼막천합류_1.토공및호안공 4" xfId="12235"/>
    <cellStyle name="_가양-화곡내역(토형100M)_옹벽수량_삼막천합류_실정보고서(물푸기,암거)" xfId="12236"/>
    <cellStyle name="_가양-화곡내역(토형100M)_옹벽수량_삼막천합류_실정보고서(물푸기,암거) 2" xfId="12237"/>
    <cellStyle name="_가양-화곡내역(토형100M)_옹벽수량_삼막천합류_실정보고서(물푸기,암거) 2 2" xfId="12238"/>
    <cellStyle name="_가양-화곡내역(토형100M)_옹벽수량_삼막천합류_실정보고서(물푸기,암거) 2 3" xfId="12239"/>
    <cellStyle name="_가양-화곡내역(토형100M)_옹벽수량_삼막천합류_실정보고서(물푸기,암거) 3" xfId="12240"/>
    <cellStyle name="_가양-화곡내역(토형100M)_옹벽수량_삼막천합류_실정보고서(물푸기,암거) 4" xfId="12241"/>
    <cellStyle name="_가양-화곡내역(토형100M)_옹벽수량_삼성천합류" xfId="12242"/>
    <cellStyle name="_가양-화곡내역(토형100M)_옹벽수량_삼성천합류 2" xfId="12243"/>
    <cellStyle name="_가양-화곡내역(토형100M)_옹벽수량_삼성천합류 2 2" xfId="12244"/>
    <cellStyle name="_가양-화곡내역(토형100M)_옹벽수량_삼성천합류 2 3" xfId="12245"/>
    <cellStyle name="_가양-화곡내역(토형100M)_옹벽수량_삼성천합류 3" xfId="12246"/>
    <cellStyle name="_가양-화곡내역(토형100M)_옹벽수량_삼성천합류 4" xfId="12247"/>
    <cellStyle name="_가양-화곡내역(토형100M)_옹벽수량_삼성천합류_1.토공및호안공" xfId="12248"/>
    <cellStyle name="_가양-화곡내역(토형100M)_옹벽수량_삼성천합류_1.토공및호안공 2" xfId="12249"/>
    <cellStyle name="_가양-화곡내역(토형100M)_옹벽수량_삼성천합류_1.토공및호안공 2 2" xfId="12250"/>
    <cellStyle name="_가양-화곡내역(토형100M)_옹벽수량_삼성천합류_1.토공및호안공 2 3" xfId="12251"/>
    <cellStyle name="_가양-화곡내역(토형100M)_옹벽수량_삼성천합류_1.토공및호안공 3" xfId="12252"/>
    <cellStyle name="_가양-화곡내역(토형100M)_옹벽수량_삼성천합류_1.토공및호안공 4" xfId="12253"/>
    <cellStyle name="_가양-화곡내역(토형100M)_옹벽수량_삼성천합류_실정보고서(물푸기,암거)" xfId="12254"/>
    <cellStyle name="_가양-화곡내역(토형100M)_옹벽수량_삼성천합류_실정보고서(물푸기,암거) 2" xfId="12255"/>
    <cellStyle name="_가양-화곡내역(토형100M)_옹벽수량_삼성천합류_실정보고서(물푸기,암거) 2 2" xfId="12256"/>
    <cellStyle name="_가양-화곡내역(토형100M)_옹벽수량_삼성천합류_실정보고서(물푸기,암거) 2 3" xfId="12257"/>
    <cellStyle name="_가양-화곡내역(토형100M)_옹벽수량_삼성천합류_실정보고서(물푸기,암거) 3" xfId="12258"/>
    <cellStyle name="_가양-화곡내역(토형100M)_옹벽수량_삼성천합류_실정보고서(물푸기,암거) 4" xfId="12259"/>
    <cellStyle name="_가양-화곡내역(토형100M)_옹벽수량_수량산출서" xfId="446"/>
    <cellStyle name="_가양-화곡내역(토형100M)_옹벽수량_수량산출서 2" xfId="12260"/>
    <cellStyle name="_가양-화곡내역(토형100M)_옹벽수량_수량산출서 2 2" xfId="12261"/>
    <cellStyle name="_가양-화곡내역(토형100M)_옹벽수량_수량산출서 2 3" xfId="12262"/>
    <cellStyle name="_가양-화곡내역(토형100M)_옹벽수량_수량산출서 3" xfId="12263"/>
    <cellStyle name="_가양-화곡내역(토형100M)_옹벽수량_수량산출서 4" xfId="12264"/>
    <cellStyle name="_가양-화곡내역(토형100M)_옹벽수량_수량산출서(삼막천합류)" xfId="12265"/>
    <cellStyle name="_가양-화곡내역(토형100M)_옹벽수량_수량산출서(삼막천합류) 2" xfId="12266"/>
    <cellStyle name="_가양-화곡내역(토형100M)_옹벽수량_수량산출서(삼막천합류) 2 2" xfId="12267"/>
    <cellStyle name="_가양-화곡내역(토형100M)_옹벽수량_수량산출서(삼막천합류) 2 3" xfId="12268"/>
    <cellStyle name="_가양-화곡내역(토형100M)_옹벽수량_수량산출서(삼막천합류) 3" xfId="12269"/>
    <cellStyle name="_가양-화곡내역(토형100M)_옹벽수량_수량산출서(삼막천합류) 4" xfId="12270"/>
    <cellStyle name="_가양-화곡내역(토형100M)_옹벽수량_수량산출서(삼막천합류)_1.토공및호안공" xfId="12271"/>
    <cellStyle name="_가양-화곡내역(토형100M)_옹벽수량_수량산출서(삼막천합류)_1.토공및호안공 2" xfId="12272"/>
    <cellStyle name="_가양-화곡내역(토형100M)_옹벽수량_수량산출서(삼막천합류)_1.토공및호안공 2 2" xfId="12273"/>
    <cellStyle name="_가양-화곡내역(토형100M)_옹벽수량_수량산출서(삼막천합류)_1.토공및호안공 2 3" xfId="12274"/>
    <cellStyle name="_가양-화곡내역(토형100M)_옹벽수량_수량산출서(삼막천합류)_1.토공및호안공 3" xfId="12275"/>
    <cellStyle name="_가양-화곡내역(토형100M)_옹벽수량_수량산출서(삼막천합류)_1.토공및호안공 4" xfId="12276"/>
    <cellStyle name="_가양-화곡내역(토형100M)_옹벽수량_수량산출서(삼막천합류)_실정보고서(물푸기,암거)" xfId="12277"/>
    <cellStyle name="_가양-화곡내역(토형100M)_옹벽수량_수량산출서(삼막천합류)_실정보고서(물푸기,암거) 2" xfId="12278"/>
    <cellStyle name="_가양-화곡내역(토형100M)_옹벽수량_수량산출서(삼막천합류)_실정보고서(물푸기,암거) 2 2" xfId="12279"/>
    <cellStyle name="_가양-화곡내역(토형100M)_옹벽수량_수량산출서(삼막천합류)_실정보고서(물푸기,암거) 2 3" xfId="12280"/>
    <cellStyle name="_가양-화곡내역(토형100M)_옹벽수량_수량산출서(삼막천합류)_실정보고서(물푸기,암거) 3" xfId="12281"/>
    <cellStyle name="_가양-화곡내역(토형100M)_옹벽수량_수량산출서(삼막천합류)_실정보고서(물푸기,암거) 4" xfId="12282"/>
    <cellStyle name="_가양-화곡내역(토형100M)_옹벽수량_수량산출서(삼성천합류)" xfId="12283"/>
    <cellStyle name="_가양-화곡내역(토형100M)_옹벽수량_수량산출서(삼성천합류) 2" xfId="12284"/>
    <cellStyle name="_가양-화곡내역(토형100M)_옹벽수량_수량산출서(삼성천합류) 2 2" xfId="12285"/>
    <cellStyle name="_가양-화곡내역(토형100M)_옹벽수량_수량산출서(삼성천합류) 2 3" xfId="12286"/>
    <cellStyle name="_가양-화곡내역(토형100M)_옹벽수량_수량산출서(삼성천합류) 3" xfId="12287"/>
    <cellStyle name="_가양-화곡내역(토형100M)_옹벽수량_수량산출서(삼성천합류) 4" xfId="12288"/>
    <cellStyle name="_가양-화곡내역(토형100M)_옹벽수량_수량산출서(삼성천합류)_1.토공및호안공" xfId="12289"/>
    <cellStyle name="_가양-화곡내역(토형100M)_옹벽수량_수량산출서(삼성천합류)_1.토공및호안공 2" xfId="12290"/>
    <cellStyle name="_가양-화곡내역(토형100M)_옹벽수량_수량산출서(삼성천합류)_1.토공및호안공 2 2" xfId="12291"/>
    <cellStyle name="_가양-화곡내역(토형100M)_옹벽수량_수량산출서(삼성천합류)_1.토공및호안공 2 3" xfId="12292"/>
    <cellStyle name="_가양-화곡내역(토형100M)_옹벽수량_수량산출서(삼성천합류)_1.토공및호안공 3" xfId="12293"/>
    <cellStyle name="_가양-화곡내역(토형100M)_옹벽수량_수량산출서(삼성천합류)_1.토공및호안공 4" xfId="12294"/>
    <cellStyle name="_가양-화곡내역(토형100M)_옹벽수량_수량산출서(삼성천합류)_실정보고서(물푸기,암거)" xfId="12295"/>
    <cellStyle name="_가양-화곡내역(토형100M)_옹벽수량_수량산출서(삼성천합류)_실정보고서(물푸기,암거) 2" xfId="12296"/>
    <cellStyle name="_가양-화곡내역(토형100M)_옹벽수량_수량산출서(삼성천합류)_실정보고서(물푸기,암거) 2 2" xfId="12297"/>
    <cellStyle name="_가양-화곡내역(토형100M)_옹벽수량_수량산출서(삼성천합류)_실정보고서(물푸기,암거) 2 3" xfId="12298"/>
    <cellStyle name="_가양-화곡내역(토형100M)_옹벽수량_수량산출서(삼성천합류)_실정보고서(물푸기,암거) 3" xfId="12299"/>
    <cellStyle name="_가양-화곡내역(토형100M)_옹벽수량_수량산출서(삼성천합류)_실정보고서(물푸기,암거) 4" xfId="12300"/>
    <cellStyle name="_가양-화곡내역(토형100M)_옹벽수량_수량산출서(안양5동계단)" xfId="12301"/>
    <cellStyle name="_가양-화곡내역(토형100M)_옹벽수량_수량산출서(안양5동계단) 2" xfId="12302"/>
    <cellStyle name="_가양-화곡내역(토형100M)_옹벽수량_수량산출서(안양5동계단) 2 2" xfId="12303"/>
    <cellStyle name="_가양-화곡내역(토형100M)_옹벽수량_수량산출서(안양5동계단) 2 3" xfId="12304"/>
    <cellStyle name="_가양-화곡내역(토형100M)_옹벽수량_수량산출서(안양5동계단) 3" xfId="12305"/>
    <cellStyle name="_가양-화곡내역(토형100M)_옹벽수량_수량산출서(안양5동계단) 4" xfId="12306"/>
    <cellStyle name="_가양-화곡내역(토형100M)_옹벽수량_수량산출서(안양5동계단)_1.토공및호안공" xfId="12307"/>
    <cellStyle name="_가양-화곡내역(토형100M)_옹벽수량_수량산출서(안양5동계단)_1.토공및호안공 2" xfId="12308"/>
    <cellStyle name="_가양-화곡내역(토형100M)_옹벽수량_수량산출서(안양5동계단)_1.토공및호안공 2 2" xfId="12309"/>
    <cellStyle name="_가양-화곡내역(토형100M)_옹벽수량_수량산출서(안양5동계단)_1.토공및호안공 2 3" xfId="12310"/>
    <cellStyle name="_가양-화곡내역(토형100M)_옹벽수량_수량산출서(안양5동계단)_1.토공및호안공 3" xfId="12311"/>
    <cellStyle name="_가양-화곡내역(토형100M)_옹벽수량_수량산출서(안양5동계단)_1.토공및호안공 4" xfId="12312"/>
    <cellStyle name="_가양-화곡내역(토형100M)_옹벽수량_수량산출서(안양5동계단)_실정보고서(물푸기,암거)" xfId="12313"/>
    <cellStyle name="_가양-화곡내역(토형100M)_옹벽수량_수량산출서(안양5동계단)_실정보고서(물푸기,암거) 2" xfId="12314"/>
    <cellStyle name="_가양-화곡내역(토형100M)_옹벽수량_수량산출서(안양5동계단)_실정보고서(물푸기,암거) 2 2" xfId="12315"/>
    <cellStyle name="_가양-화곡내역(토형100M)_옹벽수량_수량산출서(안양5동계단)_실정보고서(물푸기,암거) 2 3" xfId="12316"/>
    <cellStyle name="_가양-화곡내역(토형100M)_옹벽수량_수량산출서(안양5동계단)_실정보고서(물푸기,암거) 3" xfId="12317"/>
    <cellStyle name="_가양-화곡내역(토형100M)_옹벽수량_수량산출서(안양5동계단)_실정보고서(물푸기,암거) 4" xfId="12318"/>
    <cellStyle name="_가양-화곡내역(토형100M)_옹벽수량_수량산출서_1.토공및호안공" xfId="12319"/>
    <cellStyle name="_가양-화곡내역(토형100M)_옹벽수량_수량산출서_1.토공및호안공 2" xfId="12320"/>
    <cellStyle name="_가양-화곡내역(토형100M)_옹벽수량_수량산출서_1.토공및호안공 2 2" xfId="12321"/>
    <cellStyle name="_가양-화곡내역(토형100M)_옹벽수량_수량산출서_1.토공및호안공 2 3" xfId="12322"/>
    <cellStyle name="_가양-화곡내역(토형100M)_옹벽수량_수량산출서_1.토공및호안공 3" xfId="12323"/>
    <cellStyle name="_가양-화곡내역(토형100M)_옹벽수량_수량산출서_1.토공및호안공 4" xfId="12324"/>
    <cellStyle name="_가양-화곡내역(토형100M)_옹벽수량_수량산출서_사본 - 총괄설계내역서" xfId="447"/>
    <cellStyle name="_가양-화곡내역(토형100M)_옹벽수량_수량산출서_실정보고서(물푸기,암거)" xfId="12325"/>
    <cellStyle name="_가양-화곡내역(토형100M)_옹벽수량_수량산출서_실정보고서(물푸기,암거) 2" xfId="12326"/>
    <cellStyle name="_가양-화곡내역(토형100M)_옹벽수량_수량산출서_실정보고서(물푸기,암거) 2 2" xfId="12327"/>
    <cellStyle name="_가양-화곡내역(토형100M)_옹벽수량_수량산출서_실정보고서(물푸기,암거) 2 3" xfId="12328"/>
    <cellStyle name="_가양-화곡내역(토형100M)_옹벽수량_수량산출서_실정보고서(물푸기,암거) 3" xfId="12329"/>
    <cellStyle name="_가양-화곡내역(토형100M)_옹벽수량_수량산출서_실정보고서(물푸기,암거) 4" xfId="12330"/>
    <cellStyle name="_가양-화곡내역(토형100M)_옹벽수량_실정보고서(물푸기,암거)" xfId="12331"/>
    <cellStyle name="_가양-화곡내역(토형100M)_옹벽수량_실정보고서(물푸기,암거) 2" xfId="12332"/>
    <cellStyle name="_가양-화곡내역(토형100M)_옹벽수량_실정보고서(물푸기,암거) 2 2" xfId="12333"/>
    <cellStyle name="_가양-화곡내역(토형100M)_옹벽수량_실정보고서(물푸기,암거) 2 3" xfId="12334"/>
    <cellStyle name="_가양-화곡내역(토형100M)_옹벽수량_실정보고서(물푸기,암거) 3" xfId="12335"/>
    <cellStyle name="_가양-화곡내역(토형100M)_옹벽수량_실정보고서(물푸기,암거) 4" xfId="12336"/>
    <cellStyle name="_간지,목차,페이지,표지" xfId="448"/>
    <cellStyle name="_간지,목차,페이지,표지 2" xfId="4227"/>
    <cellStyle name="_간지,목차,페이지,표지 2 2" xfId="6686"/>
    <cellStyle name="_간지,목차,페이지,표지 3" xfId="6097"/>
    <cellStyle name="_간지,목차,페이지,표지 4" xfId="2144"/>
    <cellStyle name="_감가상각(01년도) (2)" xfId="449"/>
    <cellStyle name="_감가상각(01년도) (2) 2" xfId="4228"/>
    <cellStyle name="_감가상각(01년도) (2) 2 2" xfId="6687"/>
    <cellStyle name="_감가상각(01년도) (2) 2 3" xfId="12337"/>
    <cellStyle name="_감가상각(01년도) (2) 3" xfId="2145"/>
    <cellStyle name="_감가상각(01년도) (2) 3 2" xfId="12338"/>
    <cellStyle name="_감가상각(01년도) (2) 3 3" xfId="12339"/>
    <cellStyle name="_감가상각(01년도) (2) 4" xfId="12340"/>
    <cellStyle name="_감가상각(01년도) (2) 5" xfId="12341"/>
    <cellStyle name="_감가상각(01년도) (3)" xfId="450"/>
    <cellStyle name="_감가상각(01년도) (3) 2" xfId="4229"/>
    <cellStyle name="_감가상각(01년도) (3) 2 2" xfId="6688"/>
    <cellStyle name="_감가상각(01년도) (3) 2 3" xfId="12342"/>
    <cellStyle name="_감가상각(01년도) (3) 3" xfId="2146"/>
    <cellStyle name="_감가상각(01년도) (3) 3 2" xfId="12343"/>
    <cellStyle name="_감가상각(01년도) (3) 3 3" xfId="12344"/>
    <cellStyle name="_감가상각(01년도) (3) 4" xfId="12345"/>
    <cellStyle name="_감가상각(01년도) (3) 5" xfId="12346"/>
    <cellStyle name="_강동내역(9.28)" xfId="2147"/>
    <cellStyle name="_강동내역(9.28) 2" xfId="4230"/>
    <cellStyle name="_강동내역(9.28) 2 2" xfId="6689"/>
    <cellStyle name="_강산FRP" xfId="451"/>
    <cellStyle name="_강산FRP 2" xfId="4231"/>
    <cellStyle name="_강산FRP 2 2" xfId="6690"/>
    <cellStyle name="_강산FRP 3" xfId="6098"/>
    <cellStyle name="_강산FRP 4" xfId="2148"/>
    <cellStyle name="_개요" xfId="452"/>
    <cellStyle name="_개요 2" xfId="4232"/>
    <cellStyle name="_개요 2 2" xfId="6691"/>
    <cellStyle name="_개요 3" xfId="6099"/>
    <cellStyle name="_개요 4" xfId="2149"/>
    <cellStyle name="_개요(봉림)-참고용" xfId="453"/>
    <cellStyle name="_개요(봉림)-참고용 2" xfId="4233"/>
    <cellStyle name="_개요(봉림)-참고용 2 2" xfId="6692"/>
    <cellStyle name="_개요(봉림)-참고용 3" xfId="2150"/>
    <cellStyle name="_개요(봉림)-최종" xfId="454"/>
    <cellStyle name="_개요(봉림)-최종 2" xfId="4234"/>
    <cellStyle name="_개요(봉림)-최종 2 2" xfId="6693"/>
    <cellStyle name="_개요(봉림)-최종 3" xfId="2151"/>
    <cellStyle name="_개요(주안-인천)" xfId="455"/>
    <cellStyle name="_개요(주안-인천) 2" xfId="4235"/>
    <cellStyle name="_개요(주안-인천) 2 2" xfId="6694"/>
    <cellStyle name="_개요(주안-인천) 3" xfId="2152"/>
    <cellStyle name="_경늬선_일위대가" xfId="456"/>
    <cellStyle name="_경늬선_일위대가 2" xfId="4236"/>
    <cellStyle name="_경늬선_일위대가 2 2" xfId="6695"/>
    <cellStyle name="_경늬선_일위대가 3" xfId="2153"/>
    <cellStyle name="_경북031002" xfId="457"/>
    <cellStyle name="_경북031002 2" xfId="4237"/>
    <cellStyle name="_경북031002 2 2" xfId="6696"/>
    <cellStyle name="_경북031002 3" xfId="6100"/>
    <cellStyle name="_경북031002 4" xfId="2154"/>
    <cellStyle name="_경영개선활동상반기실적(990708)" xfId="458"/>
    <cellStyle name="_경영개선활동상반기실적(990708)_1" xfId="459"/>
    <cellStyle name="_경영개선활동상반기실적(990708)_2" xfId="460"/>
    <cellStyle name="_경영개선활성화방안(990802)" xfId="461"/>
    <cellStyle name="_경영개선활성화방안(990802)_1" xfId="462"/>
    <cellStyle name="_경의선_일위대가(060203)" xfId="463"/>
    <cellStyle name="_경의선_일위대가(060203) 2" xfId="4238"/>
    <cellStyle name="_경의선_일위대가(060203) 2 2" xfId="6697"/>
    <cellStyle name="_경의선_일위대가(060203) 3" xfId="2155"/>
    <cellStyle name="_계약금액변경에따른 실정보고서철" xfId="12347"/>
    <cellStyle name="_계약금액변경에따른 실정보고서철 2" xfId="12348"/>
    <cellStyle name="_계약금액변경에따른 실정보고서철 2 2" xfId="12349"/>
    <cellStyle name="_계약금액변경에따른 실정보고서철 2 3" xfId="12350"/>
    <cellStyle name="_계약금액변경에따른 실정보고서철 3" xfId="12351"/>
    <cellStyle name="_계약금액변경에따른 실정보고서철 4" xfId="12352"/>
    <cellStyle name="_계약금액변경에따른 실정보고서철_도로굴착 복구비 정비대장-1" xfId="12353"/>
    <cellStyle name="_계약금액변경에따른 실정보고서철_도로굴착 복구비 정비대장-1 2" xfId="12354"/>
    <cellStyle name="_계약금액변경에따른 실정보고서철_도로굴착 복구비 정비대장-1 2 2" xfId="12355"/>
    <cellStyle name="_계약금액변경에따른 실정보고서철_도로굴착 복구비 정비대장-1 2 3" xfId="12356"/>
    <cellStyle name="_계약금액변경에따른 실정보고서철_도로굴착 복구비 정비대장-1 3" xfId="12357"/>
    <cellStyle name="_계약금액변경에따른 실정보고서철_도로굴착 복구비 정비대장-1 4" xfId="12358"/>
    <cellStyle name="_계약수정안_B" xfId="12359"/>
    <cellStyle name="_공무월간보고" xfId="2156"/>
    <cellStyle name="_공무월간보고 2" xfId="4239"/>
    <cellStyle name="_공무월간보고 2 2" xfId="6698"/>
    <cellStyle name="_공무월간보고_강동내역(9.28" xfId="2157"/>
    <cellStyle name="_공무월간보고_강동내역(9.28 2" xfId="4240"/>
    <cellStyle name="_공무월간보고_강동내역(9.28 2 2" xfId="6699"/>
    <cellStyle name="_공무월간보고_강동내역(9.28_T05-D03-004D(울산터널-조명제어-안소장님1003)" xfId="2158"/>
    <cellStyle name="_공무월간보고_강동내역(9.28_T05-D03-004D(울산터널-조명제어-안소장님1003) 2" xfId="4241"/>
    <cellStyle name="_공무월간보고_강동내역(9.28_T05-D03-004D(울산터널-조명제어-안소장님1003) 2 2" xfId="6700"/>
    <cellStyle name="_공무월간보고_강동내역(9.28_T05-D03-004D(울산터널-환기-구성설비0930)" xfId="2159"/>
    <cellStyle name="_공무월간보고_강동내역(9.28_T05-D03-004D(울산터널-환기-구성설비0930) 2" xfId="4242"/>
    <cellStyle name="_공무월간보고_강동내역(9.28_T05-D03-004D(울산터널-환기-구성설비0930) 2 2" xfId="6701"/>
    <cellStyle name="_공무월간보고_강동내역(9.28_울산강동내역최종(20051101)" xfId="2160"/>
    <cellStyle name="_공무월간보고_강동내역(9.28_울산강동내역최종(20051101) 2" xfId="4243"/>
    <cellStyle name="_공무월간보고_강동내역(9.28_울산강동내역최종(20051101) 2 2" xfId="6702"/>
    <cellStyle name="_공무월간보고_공무정산양식(10월초)" xfId="2161"/>
    <cellStyle name="_공무월간보고_공무정산양식(10월초) 2" xfId="4244"/>
    <cellStyle name="_공무월간보고_공무정산양식(10월초) 2 2" xfId="6703"/>
    <cellStyle name="_공무월간보고_공무정산양식(10월초)_강동내역(9.28" xfId="2162"/>
    <cellStyle name="_공무월간보고_공무정산양식(10월초)_강동내역(9.28 2" xfId="4245"/>
    <cellStyle name="_공무월간보고_공무정산양식(10월초)_강동내역(9.28 2 2" xfId="6704"/>
    <cellStyle name="_공무월간보고_공무정산양식(10월초)_강동내역(9.28_T05-D03-004D(울산터널-조명제어-안소장님1003)" xfId="2163"/>
    <cellStyle name="_공무월간보고_공무정산양식(10월초)_강동내역(9.28_T05-D03-004D(울산터널-조명제어-안소장님1003) 2" xfId="4246"/>
    <cellStyle name="_공무월간보고_공무정산양식(10월초)_강동내역(9.28_T05-D03-004D(울산터널-조명제어-안소장님1003) 2 2" xfId="6705"/>
    <cellStyle name="_공무월간보고_공무정산양식(10월초)_강동내역(9.28_T05-D03-004D(울산터널-환기-구성설비0930)" xfId="2164"/>
    <cellStyle name="_공무월간보고_공무정산양식(10월초)_강동내역(9.28_T05-D03-004D(울산터널-환기-구성설비0930) 2" xfId="4247"/>
    <cellStyle name="_공무월간보고_공무정산양식(10월초)_강동내역(9.28_T05-D03-004D(울산터널-환기-구성설비0930) 2 2" xfId="6706"/>
    <cellStyle name="_공무월간보고_공무정산양식(10월초)_강동내역(9.28_울산강동내역최종(20051101)" xfId="2165"/>
    <cellStyle name="_공무월간보고_공무정산양식(10월초)_강동내역(9.28_울산강동내역최종(20051101) 2" xfId="4248"/>
    <cellStyle name="_공무월간보고_공무정산양식(10월초)_강동내역(9.28_울산강동내역최종(20051101) 2 2" xfId="6707"/>
    <cellStyle name="_공무월간보고_공무정산양식(10월초)_기성내역서" xfId="2166"/>
    <cellStyle name="_공무월간보고_공무정산양식(10월초)_기성내역서 2" xfId="4249"/>
    <cellStyle name="_공무월간보고_공무정산양식(10월초)_기성내역서 2 2" xfId="6708"/>
    <cellStyle name="_공무월간보고_공무정산양식(10월초)_기성내역서_강동내역(9.28" xfId="2167"/>
    <cellStyle name="_공무월간보고_공무정산양식(10월초)_기성내역서_강동내역(9.28 2" xfId="4250"/>
    <cellStyle name="_공무월간보고_공무정산양식(10월초)_기성내역서_강동내역(9.28 2 2" xfId="6709"/>
    <cellStyle name="_공무월간보고_공무정산양식(10월초)_기성내역서_강동내역(9.28_T05-D03-004D(울산터널-조명제어-안소장님1003)" xfId="2168"/>
    <cellStyle name="_공무월간보고_공무정산양식(10월초)_기성내역서_강동내역(9.28_T05-D03-004D(울산터널-조명제어-안소장님1003) 2" xfId="4251"/>
    <cellStyle name="_공무월간보고_공무정산양식(10월초)_기성내역서_강동내역(9.28_T05-D03-004D(울산터널-조명제어-안소장님1003) 2 2" xfId="6710"/>
    <cellStyle name="_공무월간보고_공무정산양식(10월초)_기성내역서_강동내역(9.28_T05-D03-004D(울산터널-환기-구성설비0930)" xfId="2169"/>
    <cellStyle name="_공무월간보고_공무정산양식(10월초)_기성내역서_강동내역(9.28_T05-D03-004D(울산터널-환기-구성설비0930) 2" xfId="4252"/>
    <cellStyle name="_공무월간보고_공무정산양식(10월초)_기성내역서_강동내역(9.28_T05-D03-004D(울산터널-환기-구성설비0930) 2 2" xfId="6711"/>
    <cellStyle name="_공무월간보고_공무정산양식(10월초)_기성내역서_강동내역(9.28_울산강동내역최종(20051101)" xfId="2170"/>
    <cellStyle name="_공무월간보고_공무정산양식(10월초)_기성내역서_강동내역(9.28_울산강동내역최종(20051101) 2" xfId="4253"/>
    <cellStyle name="_공무월간보고_공무정산양식(10월초)_기성내역서_강동내역(9.28_울산강동내역최종(20051101) 2 2" xfId="6712"/>
    <cellStyle name="_공무월간보고_공무정산양식(10월초)_기성내역서_전체계약변경(03)" xfId="2171"/>
    <cellStyle name="_공무월간보고_공무정산양식(10월초)_기성내역서_전체계약변경(03) 2" xfId="4254"/>
    <cellStyle name="_공무월간보고_공무정산양식(10월초)_기성내역서_전체계약변경(03) 2 2" xfId="6713"/>
    <cellStyle name="_공무월간보고_공무정산양식(10월초)_기성내역서_전체계약변경(03)_강동내역(9.28" xfId="2172"/>
    <cellStyle name="_공무월간보고_공무정산양식(10월초)_기성내역서_전체계약변경(03)_강동내역(9.28 2" xfId="4255"/>
    <cellStyle name="_공무월간보고_공무정산양식(10월초)_기성내역서_전체계약변경(03)_강동내역(9.28 2 2" xfId="6714"/>
    <cellStyle name="_공무월간보고_공무정산양식(10월초)_기성내역서_전체계약변경(03)_강동내역(9.28_T05-D03-004D(울산터널-조명제어-안소장님1003)" xfId="2173"/>
    <cellStyle name="_공무월간보고_공무정산양식(10월초)_기성내역서_전체계약변경(03)_강동내역(9.28_T05-D03-004D(울산터널-조명제어-안소장님1003) 2" xfId="4256"/>
    <cellStyle name="_공무월간보고_공무정산양식(10월초)_기성내역서_전체계약변경(03)_강동내역(9.28_T05-D03-004D(울산터널-조명제어-안소장님1003) 2 2" xfId="6715"/>
    <cellStyle name="_공무월간보고_공무정산양식(10월초)_기성내역서_전체계약변경(03)_강동내역(9.28_T05-D03-004D(울산터널-환기-구성설비0930)" xfId="2174"/>
    <cellStyle name="_공무월간보고_공무정산양식(10월초)_기성내역서_전체계약변경(03)_강동내역(9.28_T05-D03-004D(울산터널-환기-구성설비0930) 2" xfId="4257"/>
    <cellStyle name="_공무월간보고_공무정산양식(10월초)_기성내역서_전체계약변경(03)_강동내역(9.28_T05-D03-004D(울산터널-환기-구성설비0930) 2 2" xfId="6716"/>
    <cellStyle name="_공무월간보고_공무정산양식(10월초)_기성내역서_전체계약변경(03)_강동내역(9.28_울산강동내역최종(20051101)" xfId="2175"/>
    <cellStyle name="_공무월간보고_공무정산양식(10월초)_기성내역서_전체계약변경(03)_강동내역(9.28_울산강동내역최종(20051101) 2" xfId="4258"/>
    <cellStyle name="_공무월간보고_공무정산양식(10월초)_기성내역서_전체계약변경(03)_강동내역(9.28_울산강동내역최종(20051101) 2 2" xfId="6717"/>
    <cellStyle name="_공무월간보고_공무정산양식(10월초)_전체계약변경(03)" xfId="2176"/>
    <cellStyle name="_공무월간보고_공무정산양식(10월초)_전체계약변경(03) 2" xfId="4259"/>
    <cellStyle name="_공무월간보고_공무정산양식(10월초)_전체계약변경(03) 2 2" xfId="6718"/>
    <cellStyle name="_공무월간보고_공무정산양식(10월초)_전체계약변경(03)_강동내역(9.28" xfId="2177"/>
    <cellStyle name="_공무월간보고_공무정산양식(10월초)_전체계약변경(03)_강동내역(9.28 2" xfId="4260"/>
    <cellStyle name="_공무월간보고_공무정산양식(10월초)_전체계약변경(03)_강동내역(9.28 2 2" xfId="6719"/>
    <cellStyle name="_공무월간보고_공무정산양식(10월초)_전체계약변경(03)_강동내역(9.28_T05-D03-004D(울산터널-조명제어-안소장님1003)" xfId="2178"/>
    <cellStyle name="_공무월간보고_공무정산양식(10월초)_전체계약변경(03)_강동내역(9.28_T05-D03-004D(울산터널-조명제어-안소장님1003) 2" xfId="4261"/>
    <cellStyle name="_공무월간보고_공무정산양식(10월초)_전체계약변경(03)_강동내역(9.28_T05-D03-004D(울산터널-조명제어-안소장님1003) 2 2" xfId="6720"/>
    <cellStyle name="_공무월간보고_공무정산양식(10월초)_전체계약변경(03)_강동내역(9.28_T05-D03-004D(울산터널-환기-구성설비0930)" xfId="2179"/>
    <cellStyle name="_공무월간보고_공무정산양식(10월초)_전체계약변경(03)_강동내역(9.28_T05-D03-004D(울산터널-환기-구성설비0930) 2" xfId="4262"/>
    <cellStyle name="_공무월간보고_공무정산양식(10월초)_전체계약변경(03)_강동내역(9.28_T05-D03-004D(울산터널-환기-구성설비0930) 2 2" xfId="6721"/>
    <cellStyle name="_공무월간보고_공무정산양식(10월초)_전체계약변경(03)_강동내역(9.28_울산강동내역최종(20051101)" xfId="2180"/>
    <cellStyle name="_공무월간보고_공무정산양식(10월초)_전체계약변경(03)_강동내역(9.28_울산강동내역최종(20051101) 2" xfId="4263"/>
    <cellStyle name="_공무월간보고_공무정산양식(10월초)_전체계약변경(03)_강동내역(9.28_울산강동내역최종(20051101) 2 2" xfId="6722"/>
    <cellStyle name="_공무월간보고_공무정산양식(10월초)_포장외건(최종)" xfId="2181"/>
    <cellStyle name="_공무월간보고_공무정산양식(10월초)_포장외건(최종) 2" xfId="4264"/>
    <cellStyle name="_공무월간보고_공무정산양식(10월초)_포장외건(최종) 2 2" xfId="6723"/>
    <cellStyle name="_공무월간보고_공무정산양식(10월초)_포장외건(최종)_강동내역(9.28" xfId="2182"/>
    <cellStyle name="_공무월간보고_공무정산양식(10월초)_포장외건(최종)_강동내역(9.28 2" xfId="4265"/>
    <cellStyle name="_공무월간보고_공무정산양식(10월초)_포장외건(최종)_강동내역(9.28 2 2" xfId="6724"/>
    <cellStyle name="_공무월간보고_공무정산양식(10월초)_포장외건(최종)_강동내역(9.28_T05-D03-004D(울산터널-조명제어-안소장님1003)" xfId="2183"/>
    <cellStyle name="_공무월간보고_공무정산양식(10월초)_포장외건(최종)_강동내역(9.28_T05-D03-004D(울산터널-조명제어-안소장님1003) 2" xfId="4266"/>
    <cellStyle name="_공무월간보고_공무정산양식(10월초)_포장외건(최종)_강동내역(9.28_T05-D03-004D(울산터널-조명제어-안소장님1003) 2 2" xfId="6725"/>
    <cellStyle name="_공무월간보고_공무정산양식(10월초)_포장외건(최종)_강동내역(9.28_T05-D03-004D(울산터널-환기-구성설비0930)" xfId="2184"/>
    <cellStyle name="_공무월간보고_공무정산양식(10월초)_포장외건(최종)_강동내역(9.28_T05-D03-004D(울산터널-환기-구성설비0930) 2" xfId="4267"/>
    <cellStyle name="_공무월간보고_공무정산양식(10월초)_포장외건(최종)_강동내역(9.28_T05-D03-004D(울산터널-환기-구성설비0930) 2 2" xfId="6726"/>
    <cellStyle name="_공무월간보고_공무정산양식(10월초)_포장외건(최종)_강동내역(9.28_울산강동내역최종(20051101)" xfId="2185"/>
    <cellStyle name="_공무월간보고_공무정산양식(10월초)_포장외건(최종)_강동내역(9.28_울산강동내역최종(20051101) 2" xfId="4268"/>
    <cellStyle name="_공무월간보고_공무정산양식(10월초)_포장외건(최종)_강동내역(9.28_울산강동내역최종(20051101) 2 2" xfId="6727"/>
    <cellStyle name="_공무월간보고_기성내역서" xfId="2186"/>
    <cellStyle name="_공무월간보고_기성내역서 2" xfId="4269"/>
    <cellStyle name="_공무월간보고_기성내역서 2 2" xfId="6728"/>
    <cellStyle name="_공무월간보고_기성내역서_강동내역(9.28" xfId="2187"/>
    <cellStyle name="_공무월간보고_기성내역서_강동내역(9.28 2" xfId="4270"/>
    <cellStyle name="_공무월간보고_기성내역서_강동내역(9.28 2 2" xfId="6729"/>
    <cellStyle name="_공무월간보고_기성내역서_강동내역(9.28_T05-D03-004D(울산터널-조명제어-안소장님1003)" xfId="2188"/>
    <cellStyle name="_공무월간보고_기성내역서_강동내역(9.28_T05-D03-004D(울산터널-조명제어-안소장님1003) 2" xfId="4271"/>
    <cellStyle name="_공무월간보고_기성내역서_강동내역(9.28_T05-D03-004D(울산터널-조명제어-안소장님1003) 2 2" xfId="6730"/>
    <cellStyle name="_공무월간보고_기성내역서_강동내역(9.28_T05-D03-004D(울산터널-환기-구성설비0930)" xfId="2189"/>
    <cellStyle name="_공무월간보고_기성내역서_강동내역(9.28_T05-D03-004D(울산터널-환기-구성설비0930) 2" xfId="4272"/>
    <cellStyle name="_공무월간보고_기성내역서_강동내역(9.28_T05-D03-004D(울산터널-환기-구성설비0930) 2 2" xfId="6731"/>
    <cellStyle name="_공무월간보고_기성내역서_강동내역(9.28_울산강동내역최종(20051101)" xfId="2190"/>
    <cellStyle name="_공무월간보고_기성내역서_강동내역(9.28_울산강동내역최종(20051101) 2" xfId="4273"/>
    <cellStyle name="_공무월간보고_기성내역서_강동내역(9.28_울산강동내역최종(20051101) 2 2" xfId="6732"/>
    <cellStyle name="_공무월간보고_기성내역서_전체계약변경(03)" xfId="2191"/>
    <cellStyle name="_공무월간보고_기성내역서_전체계약변경(03) 2" xfId="4274"/>
    <cellStyle name="_공무월간보고_기성내역서_전체계약변경(03) 2 2" xfId="6733"/>
    <cellStyle name="_공무월간보고_기성내역서_전체계약변경(03)_강동내역(9.28" xfId="2192"/>
    <cellStyle name="_공무월간보고_기성내역서_전체계약변경(03)_강동내역(9.28 2" xfId="4275"/>
    <cellStyle name="_공무월간보고_기성내역서_전체계약변경(03)_강동내역(9.28 2 2" xfId="6734"/>
    <cellStyle name="_공무월간보고_기성내역서_전체계약변경(03)_강동내역(9.28_T05-D03-004D(울산터널-조명제어-안소장님1003)" xfId="2193"/>
    <cellStyle name="_공무월간보고_기성내역서_전체계약변경(03)_강동내역(9.28_T05-D03-004D(울산터널-조명제어-안소장님1003) 2" xfId="4276"/>
    <cellStyle name="_공무월간보고_기성내역서_전체계약변경(03)_강동내역(9.28_T05-D03-004D(울산터널-조명제어-안소장님1003) 2 2" xfId="6735"/>
    <cellStyle name="_공무월간보고_기성내역서_전체계약변경(03)_강동내역(9.28_T05-D03-004D(울산터널-환기-구성설비0930)" xfId="2194"/>
    <cellStyle name="_공무월간보고_기성내역서_전체계약변경(03)_강동내역(9.28_T05-D03-004D(울산터널-환기-구성설비0930) 2" xfId="4277"/>
    <cellStyle name="_공무월간보고_기성내역서_전체계약변경(03)_강동내역(9.28_T05-D03-004D(울산터널-환기-구성설비0930) 2 2" xfId="6736"/>
    <cellStyle name="_공무월간보고_기성내역서_전체계약변경(03)_강동내역(9.28_울산강동내역최종(20051101)" xfId="2195"/>
    <cellStyle name="_공무월간보고_기성내역서_전체계약변경(03)_강동내역(9.28_울산강동내역최종(20051101) 2" xfId="4278"/>
    <cellStyle name="_공무월간보고_기성내역서_전체계약변경(03)_강동내역(9.28_울산강동내역최종(20051101) 2 2" xfId="6737"/>
    <cellStyle name="_공무월간보고_전체계약변경(03)" xfId="2196"/>
    <cellStyle name="_공무월간보고_전체계약변경(03) 2" xfId="4279"/>
    <cellStyle name="_공무월간보고_전체계약변경(03) 2 2" xfId="6738"/>
    <cellStyle name="_공무월간보고_전체계약변경(03)_강동내역(9.28" xfId="2197"/>
    <cellStyle name="_공무월간보고_전체계약변경(03)_강동내역(9.28 2" xfId="4280"/>
    <cellStyle name="_공무월간보고_전체계약변경(03)_강동내역(9.28 2 2" xfId="6739"/>
    <cellStyle name="_공무월간보고_전체계약변경(03)_강동내역(9.28_T05-D03-004D(울산터널-조명제어-안소장님1003)" xfId="2198"/>
    <cellStyle name="_공무월간보고_전체계약변경(03)_강동내역(9.28_T05-D03-004D(울산터널-조명제어-안소장님1003) 2" xfId="4281"/>
    <cellStyle name="_공무월간보고_전체계약변경(03)_강동내역(9.28_T05-D03-004D(울산터널-조명제어-안소장님1003) 2 2" xfId="6740"/>
    <cellStyle name="_공무월간보고_전체계약변경(03)_강동내역(9.28_T05-D03-004D(울산터널-환기-구성설비0930)" xfId="2199"/>
    <cellStyle name="_공무월간보고_전체계약변경(03)_강동내역(9.28_T05-D03-004D(울산터널-환기-구성설비0930) 2" xfId="4282"/>
    <cellStyle name="_공무월간보고_전체계약변경(03)_강동내역(9.28_T05-D03-004D(울산터널-환기-구성설비0930) 2 2" xfId="6741"/>
    <cellStyle name="_공무월간보고_전체계약변경(03)_강동내역(9.28_울산강동내역최종(20051101)" xfId="2200"/>
    <cellStyle name="_공무월간보고_전체계약변경(03)_강동내역(9.28_울산강동내역최종(20051101) 2" xfId="4283"/>
    <cellStyle name="_공무월간보고_전체계약변경(03)_강동내역(9.28_울산강동내역최종(20051101) 2 2" xfId="6742"/>
    <cellStyle name="_공무월간보고_포장외건(최종)" xfId="2201"/>
    <cellStyle name="_공무월간보고_포장외건(최종) 2" xfId="4284"/>
    <cellStyle name="_공무월간보고_포장외건(최종) 2 2" xfId="6743"/>
    <cellStyle name="_공무월간보고_포장외건(최종)_강동내역(9.28" xfId="2202"/>
    <cellStyle name="_공무월간보고_포장외건(최종)_강동내역(9.28 2" xfId="4285"/>
    <cellStyle name="_공무월간보고_포장외건(최종)_강동내역(9.28 2 2" xfId="6744"/>
    <cellStyle name="_공무월간보고_포장외건(최종)_강동내역(9.28_T05-D03-004D(울산터널-조명제어-안소장님1003)" xfId="2203"/>
    <cellStyle name="_공무월간보고_포장외건(최종)_강동내역(9.28_T05-D03-004D(울산터널-조명제어-안소장님1003) 2" xfId="4286"/>
    <cellStyle name="_공무월간보고_포장외건(최종)_강동내역(9.28_T05-D03-004D(울산터널-조명제어-안소장님1003) 2 2" xfId="6745"/>
    <cellStyle name="_공무월간보고_포장외건(최종)_강동내역(9.28_T05-D03-004D(울산터널-환기-구성설비0930)" xfId="2204"/>
    <cellStyle name="_공무월간보고_포장외건(최종)_강동내역(9.28_T05-D03-004D(울산터널-환기-구성설비0930) 2" xfId="4287"/>
    <cellStyle name="_공무월간보고_포장외건(최종)_강동내역(9.28_T05-D03-004D(울산터널-환기-구성설비0930) 2 2" xfId="6746"/>
    <cellStyle name="_공무월간보고_포장외건(최종)_강동내역(9.28_울산강동내역최종(20051101)" xfId="2205"/>
    <cellStyle name="_공무월간보고_포장외건(최종)_강동내역(9.28_울산강동내역최종(20051101) 2" xfId="4288"/>
    <cellStyle name="_공무월간보고_포장외건(최종)_강동내역(9.28_울산강동내역최종(20051101) 2 2" xfId="6747"/>
    <cellStyle name="_공무정산0104" xfId="2206"/>
    <cellStyle name="_공무정산0104 2" xfId="4289"/>
    <cellStyle name="_공무정산0104 2 2" xfId="6748"/>
    <cellStyle name="_공무정산0104_강동내역(9.28" xfId="2207"/>
    <cellStyle name="_공무정산0104_강동내역(9.28 2" xfId="4290"/>
    <cellStyle name="_공무정산0104_강동내역(9.28 2 2" xfId="6749"/>
    <cellStyle name="_공무정산0104_강동내역(9.28_T05-D03-004D(울산터널-조명제어-안소장님1003)" xfId="2208"/>
    <cellStyle name="_공무정산0104_강동내역(9.28_T05-D03-004D(울산터널-조명제어-안소장님1003) 2" xfId="4291"/>
    <cellStyle name="_공무정산0104_강동내역(9.28_T05-D03-004D(울산터널-조명제어-안소장님1003) 2 2" xfId="6750"/>
    <cellStyle name="_공무정산0104_강동내역(9.28_T05-D03-004D(울산터널-환기-구성설비0930)" xfId="2209"/>
    <cellStyle name="_공무정산0104_강동내역(9.28_T05-D03-004D(울산터널-환기-구성설비0930) 2" xfId="4292"/>
    <cellStyle name="_공무정산0104_강동내역(9.28_T05-D03-004D(울산터널-환기-구성설비0930) 2 2" xfId="6751"/>
    <cellStyle name="_공무정산0104_강동내역(9.28_울산강동내역최종(20051101)" xfId="2210"/>
    <cellStyle name="_공무정산0104_강동내역(9.28_울산강동내역최종(20051101) 2" xfId="4293"/>
    <cellStyle name="_공무정산0104_강동내역(9.28_울산강동내역최종(20051101) 2 2" xfId="6752"/>
    <cellStyle name="_공무정산0104_공무정산양식(10월초)" xfId="2211"/>
    <cellStyle name="_공무정산0104_공무정산양식(10월초) 2" xfId="4294"/>
    <cellStyle name="_공무정산0104_공무정산양식(10월초) 2 2" xfId="6753"/>
    <cellStyle name="_공무정산0104_공무정산양식(10월초)_강동내역(9.28" xfId="2212"/>
    <cellStyle name="_공무정산0104_공무정산양식(10월초)_강동내역(9.28 2" xfId="4295"/>
    <cellStyle name="_공무정산0104_공무정산양식(10월초)_강동내역(9.28 2 2" xfId="6754"/>
    <cellStyle name="_공무정산0104_공무정산양식(10월초)_강동내역(9.28_T05-D03-004D(울산터널-조명제어-안소장님1003)" xfId="2213"/>
    <cellStyle name="_공무정산0104_공무정산양식(10월초)_강동내역(9.28_T05-D03-004D(울산터널-조명제어-안소장님1003) 2" xfId="4296"/>
    <cellStyle name="_공무정산0104_공무정산양식(10월초)_강동내역(9.28_T05-D03-004D(울산터널-조명제어-안소장님1003) 2 2" xfId="6755"/>
    <cellStyle name="_공무정산0104_공무정산양식(10월초)_강동내역(9.28_T05-D03-004D(울산터널-환기-구성설비0930)" xfId="2214"/>
    <cellStyle name="_공무정산0104_공무정산양식(10월초)_강동내역(9.28_T05-D03-004D(울산터널-환기-구성설비0930) 2" xfId="4297"/>
    <cellStyle name="_공무정산0104_공무정산양식(10월초)_강동내역(9.28_T05-D03-004D(울산터널-환기-구성설비0930) 2 2" xfId="6756"/>
    <cellStyle name="_공무정산0104_공무정산양식(10월초)_강동내역(9.28_울산강동내역최종(20051101)" xfId="2215"/>
    <cellStyle name="_공무정산0104_공무정산양식(10월초)_강동내역(9.28_울산강동내역최종(20051101) 2" xfId="4298"/>
    <cellStyle name="_공무정산0104_공무정산양식(10월초)_강동내역(9.28_울산강동내역최종(20051101) 2 2" xfId="6757"/>
    <cellStyle name="_공무정산0104_공무정산양식(10월초)_기성내역서" xfId="2216"/>
    <cellStyle name="_공무정산0104_공무정산양식(10월초)_기성내역서 2" xfId="4299"/>
    <cellStyle name="_공무정산0104_공무정산양식(10월초)_기성내역서 2 2" xfId="6758"/>
    <cellStyle name="_공무정산0104_공무정산양식(10월초)_기성내역서_강동내역(9.28" xfId="2217"/>
    <cellStyle name="_공무정산0104_공무정산양식(10월초)_기성내역서_강동내역(9.28 2" xfId="4300"/>
    <cellStyle name="_공무정산0104_공무정산양식(10월초)_기성내역서_강동내역(9.28 2 2" xfId="6759"/>
    <cellStyle name="_공무정산0104_공무정산양식(10월초)_기성내역서_강동내역(9.28_T05-D03-004D(울산터널-조명제어-안소장님1003)" xfId="2218"/>
    <cellStyle name="_공무정산0104_공무정산양식(10월초)_기성내역서_강동내역(9.28_T05-D03-004D(울산터널-조명제어-안소장님1003) 2" xfId="4301"/>
    <cellStyle name="_공무정산0104_공무정산양식(10월초)_기성내역서_강동내역(9.28_T05-D03-004D(울산터널-조명제어-안소장님1003) 2 2" xfId="6760"/>
    <cellStyle name="_공무정산0104_공무정산양식(10월초)_기성내역서_강동내역(9.28_T05-D03-004D(울산터널-환기-구성설비0930)" xfId="2219"/>
    <cellStyle name="_공무정산0104_공무정산양식(10월초)_기성내역서_강동내역(9.28_T05-D03-004D(울산터널-환기-구성설비0930) 2" xfId="4302"/>
    <cellStyle name="_공무정산0104_공무정산양식(10월초)_기성내역서_강동내역(9.28_T05-D03-004D(울산터널-환기-구성설비0930) 2 2" xfId="6761"/>
    <cellStyle name="_공무정산0104_공무정산양식(10월초)_기성내역서_강동내역(9.28_울산강동내역최종(20051101)" xfId="2220"/>
    <cellStyle name="_공무정산0104_공무정산양식(10월초)_기성내역서_강동내역(9.28_울산강동내역최종(20051101) 2" xfId="4303"/>
    <cellStyle name="_공무정산0104_공무정산양식(10월초)_기성내역서_강동내역(9.28_울산강동내역최종(20051101) 2 2" xfId="6762"/>
    <cellStyle name="_공무정산0104_공무정산양식(10월초)_기성내역서_전체계약변경(03)" xfId="2221"/>
    <cellStyle name="_공무정산0104_공무정산양식(10월초)_기성내역서_전체계약변경(03) 2" xfId="4304"/>
    <cellStyle name="_공무정산0104_공무정산양식(10월초)_기성내역서_전체계약변경(03) 2 2" xfId="6763"/>
    <cellStyle name="_공무정산0104_공무정산양식(10월초)_기성내역서_전체계약변경(03)_강동내역(9.28" xfId="2222"/>
    <cellStyle name="_공무정산0104_공무정산양식(10월초)_기성내역서_전체계약변경(03)_강동내역(9.28 2" xfId="4305"/>
    <cellStyle name="_공무정산0104_공무정산양식(10월초)_기성내역서_전체계약변경(03)_강동내역(9.28 2 2" xfId="6764"/>
    <cellStyle name="_공무정산0104_공무정산양식(10월초)_기성내역서_전체계약변경(03)_강동내역(9.28_T05-D03-004D(울산터널-조명제어-안소장님1003)" xfId="2223"/>
    <cellStyle name="_공무정산0104_공무정산양식(10월초)_기성내역서_전체계약변경(03)_강동내역(9.28_T05-D03-004D(울산터널-조명제어-안소장님1003) 2" xfId="4306"/>
    <cellStyle name="_공무정산0104_공무정산양식(10월초)_기성내역서_전체계약변경(03)_강동내역(9.28_T05-D03-004D(울산터널-조명제어-안소장님1003) 2 2" xfId="6765"/>
    <cellStyle name="_공무정산0104_공무정산양식(10월초)_기성내역서_전체계약변경(03)_강동내역(9.28_T05-D03-004D(울산터널-환기-구성설비0930)" xfId="2224"/>
    <cellStyle name="_공무정산0104_공무정산양식(10월초)_기성내역서_전체계약변경(03)_강동내역(9.28_T05-D03-004D(울산터널-환기-구성설비0930) 2" xfId="4307"/>
    <cellStyle name="_공무정산0104_공무정산양식(10월초)_기성내역서_전체계약변경(03)_강동내역(9.28_T05-D03-004D(울산터널-환기-구성설비0930) 2 2" xfId="6766"/>
    <cellStyle name="_공무정산0104_공무정산양식(10월초)_기성내역서_전체계약변경(03)_강동내역(9.28_울산강동내역최종(20051101)" xfId="2225"/>
    <cellStyle name="_공무정산0104_공무정산양식(10월초)_기성내역서_전체계약변경(03)_강동내역(9.28_울산강동내역최종(20051101) 2" xfId="4308"/>
    <cellStyle name="_공무정산0104_공무정산양식(10월초)_기성내역서_전체계약변경(03)_강동내역(9.28_울산강동내역최종(20051101) 2 2" xfId="6767"/>
    <cellStyle name="_공무정산0104_공무정산양식(10월초)_전체계약변경(03)" xfId="2226"/>
    <cellStyle name="_공무정산0104_공무정산양식(10월초)_전체계약변경(03) 2" xfId="4309"/>
    <cellStyle name="_공무정산0104_공무정산양식(10월초)_전체계약변경(03) 2 2" xfId="6768"/>
    <cellStyle name="_공무정산0104_공무정산양식(10월초)_전체계약변경(03)_강동내역(9.28" xfId="2227"/>
    <cellStyle name="_공무정산0104_공무정산양식(10월초)_전체계약변경(03)_강동내역(9.28 2" xfId="4310"/>
    <cellStyle name="_공무정산0104_공무정산양식(10월초)_전체계약변경(03)_강동내역(9.28 2 2" xfId="6769"/>
    <cellStyle name="_공무정산0104_공무정산양식(10월초)_전체계약변경(03)_강동내역(9.28_T05-D03-004D(울산터널-조명제어-안소장님1003)" xfId="2228"/>
    <cellStyle name="_공무정산0104_공무정산양식(10월초)_전체계약변경(03)_강동내역(9.28_T05-D03-004D(울산터널-조명제어-안소장님1003) 2" xfId="4311"/>
    <cellStyle name="_공무정산0104_공무정산양식(10월초)_전체계약변경(03)_강동내역(9.28_T05-D03-004D(울산터널-조명제어-안소장님1003) 2 2" xfId="6770"/>
    <cellStyle name="_공무정산0104_공무정산양식(10월초)_전체계약변경(03)_강동내역(9.28_T05-D03-004D(울산터널-환기-구성설비0930)" xfId="2229"/>
    <cellStyle name="_공무정산0104_공무정산양식(10월초)_전체계약변경(03)_강동내역(9.28_T05-D03-004D(울산터널-환기-구성설비0930) 2" xfId="4312"/>
    <cellStyle name="_공무정산0104_공무정산양식(10월초)_전체계약변경(03)_강동내역(9.28_T05-D03-004D(울산터널-환기-구성설비0930) 2 2" xfId="6771"/>
    <cellStyle name="_공무정산0104_공무정산양식(10월초)_전체계약변경(03)_강동내역(9.28_울산강동내역최종(20051101)" xfId="2230"/>
    <cellStyle name="_공무정산0104_공무정산양식(10월초)_전체계약변경(03)_강동내역(9.28_울산강동내역최종(20051101) 2" xfId="4313"/>
    <cellStyle name="_공무정산0104_공무정산양식(10월초)_전체계약변경(03)_강동내역(9.28_울산강동내역최종(20051101) 2 2" xfId="6772"/>
    <cellStyle name="_공무정산0104_공무정산양식(10월초)_포장외건(최종)" xfId="2231"/>
    <cellStyle name="_공무정산0104_공무정산양식(10월초)_포장외건(최종) 2" xfId="4314"/>
    <cellStyle name="_공무정산0104_공무정산양식(10월초)_포장외건(최종) 2 2" xfId="6773"/>
    <cellStyle name="_공무정산0104_공무정산양식(10월초)_포장외건(최종)_강동내역(9.28" xfId="2232"/>
    <cellStyle name="_공무정산0104_공무정산양식(10월초)_포장외건(최종)_강동내역(9.28 2" xfId="4315"/>
    <cellStyle name="_공무정산0104_공무정산양식(10월초)_포장외건(최종)_강동내역(9.28 2 2" xfId="6774"/>
    <cellStyle name="_공무정산0104_공무정산양식(10월초)_포장외건(최종)_강동내역(9.28_T05-D03-004D(울산터널-조명제어-안소장님1003)" xfId="2233"/>
    <cellStyle name="_공무정산0104_공무정산양식(10월초)_포장외건(최종)_강동내역(9.28_T05-D03-004D(울산터널-조명제어-안소장님1003) 2" xfId="4316"/>
    <cellStyle name="_공무정산0104_공무정산양식(10월초)_포장외건(최종)_강동내역(9.28_T05-D03-004D(울산터널-조명제어-안소장님1003) 2 2" xfId="6775"/>
    <cellStyle name="_공무정산0104_공무정산양식(10월초)_포장외건(최종)_강동내역(9.28_T05-D03-004D(울산터널-환기-구성설비0930)" xfId="2234"/>
    <cellStyle name="_공무정산0104_공무정산양식(10월초)_포장외건(최종)_강동내역(9.28_T05-D03-004D(울산터널-환기-구성설비0930) 2" xfId="4317"/>
    <cellStyle name="_공무정산0104_공무정산양식(10월초)_포장외건(최종)_강동내역(9.28_T05-D03-004D(울산터널-환기-구성설비0930) 2 2" xfId="6776"/>
    <cellStyle name="_공무정산0104_공무정산양식(10월초)_포장외건(최종)_강동내역(9.28_울산강동내역최종(20051101)" xfId="2235"/>
    <cellStyle name="_공무정산0104_공무정산양식(10월초)_포장외건(최종)_강동내역(9.28_울산강동내역최종(20051101) 2" xfId="4318"/>
    <cellStyle name="_공무정산0104_공무정산양식(10월초)_포장외건(최종)_강동내역(9.28_울산강동내역최종(20051101) 2 2" xfId="6777"/>
    <cellStyle name="_공무정산0104_기성내역서" xfId="2236"/>
    <cellStyle name="_공무정산0104_기성내역서 2" xfId="4319"/>
    <cellStyle name="_공무정산0104_기성내역서 2 2" xfId="6778"/>
    <cellStyle name="_공무정산0104_기성내역서_강동내역(9.28" xfId="2237"/>
    <cellStyle name="_공무정산0104_기성내역서_강동내역(9.28 2" xfId="4320"/>
    <cellStyle name="_공무정산0104_기성내역서_강동내역(9.28 2 2" xfId="6779"/>
    <cellStyle name="_공무정산0104_기성내역서_강동내역(9.28_T05-D03-004D(울산터널-조명제어-안소장님1003)" xfId="2238"/>
    <cellStyle name="_공무정산0104_기성내역서_강동내역(9.28_T05-D03-004D(울산터널-조명제어-안소장님1003) 2" xfId="4321"/>
    <cellStyle name="_공무정산0104_기성내역서_강동내역(9.28_T05-D03-004D(울산터널-조명제어-안소장님1003) 2 2" xfId="6780"/>
    <cellStyle name="_공무정산0104_기성내역서_강동내역(9.28_T05-D03-004D(울산터널-환기-구성설비0930)" xfId="2239"/>
    <cellStyle name="_공무정산0104_기성내역서_강동내역(9.28_T05-D03-004D(울산터널-환기-구성설비0930) 2" xfId="4322"/>
    <cellStyle name="_공무정산0104_기성내역서_강동내역(9.28_T05-D03-004D(울산터널-환기-구성설비0930) 2 2" xfId="6781"/>
    <cellStyle name="_공무정산0104_기성내역서_강동내역(9.28_울산강동내역최종(20051101)" xfId="2240"/>
    <cellStyle name="_공무정산0104_기성내역서_강동내역(9.28_울산강동내역최종(20051101) 2" xfId="4323"/>
    <cellStyle name="_공무정산0104_기성내역서_강동내역(9.28_울산강동내역최종(20051101) 2 2" xfId="6782"/>
    <cellStyle name="_공무정산0104_기성내역서_전체계약변경(03)" xfId="2241"/>
    <cellStyle name="_공무정산0104_기성내역서_전체계약변경(03) 2" xfId="4324"/>
    <cellStyle name="_공무정산0104_기성내역서_전체계약변경(03) 2 2" xfId="6783"/>
    <cellStyle name="_공무정산0104_기성내역서_전체계약변경(03)_강동내역(9.28" xfId="2242"/>
    <cellStyle name="_공무정산0104_기성내역서_전체계약변경(03)_강동내역(9.28 2" xfId="4325"/>
    <cellStyle name="_공무정산0104_기성내역서_전체계약변경(03)_강동내역(9.28 2 2" xfId="6784"/>
    <cellStyle name="_공무정산0104_기성내역서_전체계약변경(03)_강동내역(9.28_T05-D03-004D(울산터널-조명제어-안소장님1003)" xfId="2243"/>
    <cellStyle name="_공무정산0104_기성내역서_전체계약변경(03)_강동내역(9.28_T05-D03-004D(울산터널-조명제어-안소장님1003) 2" xfId="4326"/>
    <cellStyle name="_공무정산0104_기성내역서_전체계약변경(03)_강동내역(9.28_T05-D03-004D(울산터널-조명제어-안소장님1003) 2 2" xfId="6785"/>
    <cellStyle name="_공무정산0104_기성내역서_전체계약변경(03)_강동내역(9.28_T05-D03-004D(울산터널-환기-구성설비0930)" xfId="2244"/>
    <cellStyle name="_공무정산0104_기성내역서_전체계약변경(03)_강동내역(9.28_T05-D03-004D(울산터널-환기-구성설비0930) 2" xfId="4327"/>
    <cellStyle name="_공무정산0104_기성내역서_전체계약변경(03)_강동내역(9.28_T05-D03-004D(울산터널-환기-구성설비0930) 2 2" xfId="6786"/>
    <cellStyle name="_공무정산0104_기성내역서_전체계약변경(03)_강동내역(9.28_울산강동내역최종(20051101)" xfId="2245"/>
    <cellStyle name="_공무정산0104_기성내역서_전체계약변경(03)_강동내역(9.28_울산강동내역최종(20051101) 2" xfId="4328"/>
    <cellStyle name="_공무정산0104_기성내역서_전체계약변경(03)_강동내역(9.28_울산강동내역최종(20051101) 2 2" xfId="6787"/>
    <cellStyle name="_공무정산0104_전체계약변경(03)" xfId="2246"/>
    <cellStyle name="_공무정산0104_전체계약변경(03) 2" xfId="4329"/>
    <cellStyle name="_공무정산0104_전체계약변경(03) 2 2" xfId="6788"/>
    <cellStyle name="_공무정산0104_전체계약변경(03)_강동내역(9.28" xfId="2247"/>
    <cellStyle name="_공무정산0104_전체계약변경(03)_강동내역(9.28 2" xfId="4330"/>
    <cellStyle name="_공무정산0104_전체계약변경(03)_강동내역(9.28 2 2" xfId="6789"/>
    <cellStyle name="_공무정산0104_전체계약변경(03)_강동내역(9.28_T05-D03-004D(울산터널-조명제어-안소장님1003)" xfId="2248"/>
    <cellStyle name="_공무정산0104_전체계약변경(03)_강동내역(9.28_T05-D03-004D(울산터널-조명제어-안소장님1003) 2" xfId="4331"/>
    <cellStyle name="_공무정산0104_전체계약변경(03)_강동내역(9.28_T05-D03-004D(울산터널-조명제어-안소장님1003) 2 2" xfId="6790"/>
    <cellStyle name="_공무정산0104_전체계약변경(03)_강동내역(9.28_T05-D03-004D(울산터널-환기-구성설비0930)" xfId="2249"/>
    <cellStyle name="_공무정산0104_전체계약변경(03)_강동내역(9.28_T05-D03-004D(울산터널-환기-구성설비0930) 2" xfId="4332"/>
    <cellStyle name="_공무정산0104_전체계약변경(03)_강동내역(9.28_T05-D03-004D(울산터널-환기-구성설비0930) 2 2" xfId="6791"/>
    <cellStyle name="_공무정산0104_전체계약변경(03)_강동내역(9.28_울산강동내역최종(20051101)" xfId="2250"/>
    <cellStyle name="_공무정산0104_전체계약변경(03)_강동내역(9.28_울산강동내역최종(20051101) 2" xfId="4333"/>
    <cellStyle name="_공무정산0104_전체계약변경(03)_강동내역(9.28_울산강동내역최종(20051101) 2 2" xfId="6792"/>
    <cellStyle name="_공무정산0104_포장외건(최종)" xfId="2251"/>
    <cellStyle name="_공무정산0104_포장외건(최종) 2" xfId="4334"/>
    <cellStyle name="_공무정산0104_포장외건(최종) 2 2" xfId="6793"/>
    <cellStyle name="_공무정산0104_포장외건(최종)_강동내역(9.28" xfId="2252"/>
    <cellStyle name="_공무정산0104_포장외건(최종)_강동내역(9.28 2" xfId="4335"/>
    <cellStyle name="_공무정산0104_포장외건(최종)_강동내역(9.28 2 2" xfId="6794"/>
    <cellStyle name="_공무정산0104_포장외건(최종)_강동내역(9.28_T05-D03-004D(울산터널-조명제어-안소장님1003)" xfId="2253"/>
    <cellStyle name="_공무정산0104_포장외건(최종)_강동내역(9.28_T05-D03-004D(울산터널-조명제어-안소장님1003) 2" xfId="4336"/>
    <cellStyle name="_공무정산0104_포장외건(최종)_강동내역(9.28_T05-D03-004D(울산터널-조명제어-안소장님1003) 2 2" xfId="6795"/>
    <cellStyle name="_공무정산0104_포장외건(최종)_강동내역(9.28_T05-D03-004D(울산터널-환기-구성설비0930)" xfId="2254"/>
    <cellStyle name="_공무정산0104_포장외건(최종)_강동내역(9.28_T05-D03-004D(울산터널-환기-구성설비0930) 2" xfId="4337"/>
    <cellStyle name="_공무정산0104_포장외건(최종)_강동내역(9.28_T05-D03-004D(울산터널-환기-구성설비0930) 2 2" xfId="6796"/>
    <cellStyle name="_공무정산0104_포장외건(최종)_강동내역(9.28_울산강동내역최종(20051101)" xfId="2255"/>
    <cellStyle name="_공무정산0104_포장외건(최종)_강동내역(9.28_울산강동내역최종(20051101) 2" xfId="4338"/>
    <cellStyle name="_공무정산0104_포장외건(최종)_강동내역(9.28_울산강동내역최종(20051101) 2 2" xfId="6797"/>
    <cellStyle name="_공문 " xfId="12360"/>
    <cellStyle name="_광가입자전송장비(FLC)삼성" xfId="464"/>
    <cellStyle name="_광가입자전송장비(FLC)삼성 2" xfId="4339"/>
    <cellStyle name="_광가입자전송장비(FLC)삼성 2 2" xfId="6798"/>
    <cellStyle name="_광가입자전송장비(FLC)삼성 3" xfId="2256"/>
    <cellStyle name="_광안리내역서(구도)" xfId="465"/>
    <cellStyle name="_광안리내역서(구도) 2" xfId="4340"/>
    <cellStyle name="_광안리내역서(구도) 2 2" xfId="6799"/>
    <cellStyle name="_광안리내역서(구도) 3" xfId="6102"/>
    <cellStyle name="_광안리내역서(구도) 4" xfId="2257"/>
    <cellStyle name="_교각수량_1009" xfId="12361"/>
    <cellStyle name="_교각수량_1009 2" xfId="12362"/>
    <cellStyle name="_교각수량_1009 2 2" xfId="12363"/>
    <cellStyle name="_교각수량_1009 2 3" xfId="12364"/>
    <cellStyle name="_교각수량_1009 3" xfId="12365"/>
    <cellStyle name="_교각수량_1009 4" xfId="12366"/>
    <cellStyle name="_교각수량_1009_003 봉림교(교각수량)" xfId="12367"/>
    <cellStyle name="_교각수량_1009_003 봉림교(교각수량) 2" xfId="12368"/>
    <cellStyle name="_교각수량_1009_003 봉림교(교각수량) 2 2" xfId="12369"/>
    <cellStyle name="_교각수량_1009_003 봉림교(교각수량) 2 3" xfId="12370"/>
    <cellStyle name="_교각수량_1009_003 봉림교(교각수량) 3" xfId="12371"/>
    <cellStyle name="_교각수량_1009_003 봉림교(교각수량) 4" xfId="12372"/>
    <cellStyle name="_교각수량_1009_003 봉림교(교각수량)_003 봉림교(교각수량)" xfId="12373"/>
    <cellStyle name="_교각수량_1009_003 봉림교(교각수량)_003 봉림교(교각수량) 2" xfId="12374"/>
    <cellStyle name="_교각수량_1009_003 봉림교(교각수량)_003 봉림교(교각수량) 2 2" xfId="12375"/>
    <cellStyle name="_교각수량_1009_003 봉림교(교각수량)_003 봉림교(교각수량) 2 3" xfId="12376"/>
    <cellStyle name="_교각수량_1009_003 봉림교(교각수량)_003 봉림교(교각수량) 3" xfId="12377"/>
    <cellStyle name="_교각수량_1009_003 봉림교(교각수량)_003 봉림교(교각수량) 4" xfId="12378"/>
    <cellStyle name="_교각수량_1009_003 봉림교(교각수량)_003 봉림교(교각수량)_부대공수량" xfId="12379"/>
    <cellStyle name="_교각수량_1009_003 봉림교(교각수량)_003 봉림교(교각수량)_부대공수량 2" xfId="12380"/>
    <cellStyle name="_교각수량_1009_003 봉림교(교각수량)_003 봉림교(교각수량)_부대공수량 2 2" xfId="12381"/>
    <cellStyle name="_교각수량_1009_003 봉림교(교각수량)_003 봉림교(교각수량)_부대공수량 2 3" xfId="12382"/>
    <cellStyle name="_교각수량_1009_003 봉림교(교각수량)_003 봉림교(교각수량)_부대공수량 3" xfId="12383"/>
    <cellStyle name="_교각수량_1009_003 봉림교(교각수량)_003 봉림교(교각수량)_부대공수량 4" xfId="12384"/>
    <cellStyle name="_교각수량_1009_003 봉림교(교각수량)_부대공수량" xfId="12385"/>
    <cellStyle name="_교각수량_1009_003 봉림교(교각수량)_부대공수량 2" xfId="12386"/>
    <cellStyle name="_교각수량_1009_003 봉림교(교각수량)_부대공수량 2 2" xfId="12387"/>
    <cellStyle name="_교각수량_1009_003 봉림교(교각수량)_부대공수량 2 3" xfId="12388"/>
    <cellStyle name="_교각수량_1009_003 봉림교(교각수량)_부대공수량 3" xfId="12389"/>
    <cellStyle name="_교각수량_1009_003 봉림교(교각수량)_부대공수량 4" xfId="12390"/>
    <cellStyle name="_교각수량_1009_부대공수량" xfId="12391"/>
    <cellStyle name="_교각수량_1009_부대공수량 2" xfId="12392"/>
    <cellStyle name="_교각수량_1009_부대공수량 2 2" xfId="12393"/>
    <cellStyle name="_교각수량_1009_부대공수량 2 3" xfId="12394"/>
    <cellStyle name="_교각수량_1009_부대공수량 3" xfId="12395"/>
    <cellStyle name="_교각수량_1009_부대공수량 4" xfId="12396"/>
    <cellStyle name="_교량2_수량(하부)" xfId="12397"/>
    <cellStyle name="_구조물공(도로부)" xfId="12398"/>
    <cellStyle name="_구조물공(도로부) 2" xfId="12399"/>
    <cellStyle name="_구조물공(도로부) 2 2" xfId="12400"/>
    <cellStyle name="_구조물공(도로부) 2 3" xfId="12401"/>
    <cellStyle name="_구조물공(도로부) 3" xfId="12402"/>
    <cellStyle name="_구조물공(도로부) 4" xfId="12403"/>
    <cellStyle name="_구조물공(도로부)_1.토공및호안공" xfId="12404"/>
    <cellStyle name="_구조물공(도로부)_1.토공및호안공 2" xfId="12405"/>
    <cellStyle name="_구조물공(도로부)_1.토공및호안공 2 2" xfId="12406"/>
    <cellStyle name="_구조물공(도로부)_1.토공및호안공 2 3" xfId="12407"/>
    <cellStyle name="_구조물공(도로부)_1.토공및호안공 3" xfId="12408"/>
    <cellStyle name="_구조물공(도로부)_1.토공및호안공 4" xfId="12409"/>
    <cellStyle name="_구조물공(도로부)_실정보고서(물푸기,암거)" xfId="12410"/>
    <cellStyle name="_구조물공(도로부)_실정보고서(물푸기,암거) 2" xfId="12411"/>
    <cellStyle name="_구조물공(도로부)_실정보고서(물푸기,암거) 2 2" xfId="12412"/>
    <cellStyle name="_구조물공(도로부)_실정보고서(물푸기,암거) 2 3" xfId="12413"/>
    <cellStyle name="_구조물공(도로부)_실정보고서(물푸기,암거) 3" xfId="12414"/>
    <cellStyle name="_구조물공(도로부)_실정보고서(물푸기,암거) 4" xfId="12415"/>
    <cellStyle name="_국도23호선영암연소지구내역서" xfId="12416"/>
    <cellStyle name="_국도38호선통리지구내역서" xfId="12417"/>
    <cellStyle name="_국도42호선여량지구오르막차로" xfId="12418"/>
    <cellStyle name="_국수교수량" xfId="12419"/>
    <cellStyle name="_국수교수량 2" xfId="12420"/>
    <cellStyle name="_국수교수량 2 2" xfId="12421"/>
    <cellStyle name="_국수교수량 2 3" xfId="12422"/>
    <cellStyle name="_국수교수량 3" xfId="12423"/>
    <cellStyle name="_국수교수량 4" xfId="12424"/>
    <cellStyle name="_국수교수량_1.토공및호안공" xfId="12425"/>
    <cellStyle name="_국수교수량_1.토공및호안공 2" xfId="12426"/>
    <cellStyle name="_국수교수량_1.토공및호안공 2 2" xfId="12427"/>
    <cellStyle name="_국수교수량_1.토공및호안공 2 3" xfId="12428"/>
    <cellStyle name="_국수교수량_1.토공및호안공 3" xfId="12429"/>
    <cellStyle name="_국수교수량_1.토공및호안공 4" xfId="12430"/>
    <cellStyle name="_국수교수량_공안교수량" xfId="12431"/>
    <cellStyle name="_국수교수량_공안교수량 2" xfId="12432"/>
    <cellStyle name="_국수교수량_공안교수량 2 2" xfId="12433"/>
    <cellStyle name="_국수교수량_공안교수량 2 3" xfId="12434"/>
    <cellStyle name="_국수교수량_공안교수량 3" xfId="12435"/>
    <cellStyle name="_국수교수량_공안교수량 4" xfId="12436"/>
    <cellStyle name="_국수교수량_공안교수량_1.토공및호안공" xfId="12437"/>
    <cellStyle name="_국수교수량_공안교수량_1.토공및호안공 2" xfId="12438"/>
    <cellStyle name="_국수교수량_공안교수량_1.토공및호안공 2 2" xfId="12439"/>
    <cellStyle name="_국수교수량_공안교수량_1.토공및호안공 2 3" xfId="12440"/>
    <cellStyle name="_국수교수량_공안교수량_1.토공및호안공 3" xfId="12441"/>
    <cellStyle name="_국수교수량_공안교수량_1.토공및호안공 4" xfId="12442"/>
    <cellStyle name="_국수교수량_공안교수량_곤양1교수량" xfId="12443"/>
    <cellStyle name="_국수교수량_공안교수량_곤양1교수량 2" xfId="12444"/>
    <cellStyle name="_국수교수량_공안교수량_곤양1교수량 2 2" xfId="12445"/>
    <cellStyle name="_국수교수량_공안교수량_곤양1교수량 2 3" xfId="12446"/>
    <cellStyle name="_국수교수량_공안교수량_곤양1교수량 3" xfId="12447"/>
    <cellStyle name="_국수교수량_공안교수량_곤양1교수량 4" xfId="12448"/>
    <cellStyle name="_국수교수량_공안교수량_곤양1교수량(최종본)" xfId="12449"/>
    <cellStyle name="_국수교수량_공안교수량_곤양1교수량(최종본) 2" xfId="12450"/>
    <cellStyle name="_국수교수량_공안교수량_곤양1교수량(최종본) 2 2" xfId="12451"/>
    <cellStyle name="_국수교수량_공안교수량_곤양1교수량(최종본) 2 3" xfId="12452"/>
    <cellStyle name="_국수교수량_공안교수량_곤양1교수량(최종본) 3" xfId="12453"/>
    <cellStyle name="_국수교수량_공안교수량_곤양1교수량(최종본) 4" xfId="12454"/>
    <cellStyle name="_국수교수량_공안교수량_곤양1교수량(최종본)_1.토공및호안공" xfId="12455"/>
    <cellStyle name="_국수교수량_공안교수량_곤양1교수량(최종본)_1.토공및호안공 2" xfId="12456"/>
    <cellStyle name="_국수교수량_공안교수량_곤양1교수량(최종본)_1.토공및호안공 2 2" xfId="12457"/>
    <cellStyle name="_국수교수량_공안교수량_곤양1교수량(최종본)_1.토공및호안공 2 3" xfId="12458"/>
    <cellStyle name="_국수교수량_공안교수량_곤양1교수량(최종본)_1.토공및호안공 3" xfId="12459"/>
    <cellStyle name="_국수교수량_공안교수량_곤양1교수량(최종본)_1.토공및호안공 4" xfId="12460"/>
    <cellStyle name="_국수교수량_공안교수량_곤양1교수량(최종본)_실정보고서(물푸기,암거)" xfId="12461"/>
    <cellStyle name="_국수교수량_공안교수량_곤양1교수량(최종본)_실정보고서(물푸기,암거) 2" xfId="12462"/>
    <cellStyle name="_국수교수량_공안교수량_곤양1교수량(최종본)_실정보고서(물푸기,암거) 2 2" xfId="12463"/>
    <cellStyle name="_국수교수량_공안교수량_곤양1교수량(최종본)_실정보고서(물푸기,암거) 2 3" xfId="12464"/>
    <cellStyle name="_국수교수량_공안교수량_곤양1교수량(최종본)_실정보고서(물푸기,암거) 3" xfId="12465"/>
    <cellStyle name="_국수교수량_공안교수량_곤양1교수량(최종본)_실정보고서(물푸기,암거) 4" xfId="12466"/>
    <cellStyle name="_국수교수량_공안교수량_곤양1교수량_1.토공및호안공" xfId="12467"/>
    <cellStyle name="_국수교수량_공안교수량_곤양1교수량_1.토공및호안공 2" xfId="12468"/>
    <cellStyle name="_국수교수량_공안교수량_곤양1교수량_1.토공및호안공 2 2" xfId="12469"/>
    <cellStyle name="_국수교수량_공안교수량_곤양1교수량_1.토공및호안공 2 3" xfId="12470"/>
    <cellStyle name="_국수교수량_공안교수량_곤양1교수량_1.토공및호안공 3" xfId="12471"/>
    <cellStyle name="_국수교수량_공안교수량_곤양1교수량_1.토공및호안공 4" xfId="12472"/>
    <cellStyle name="_국수교수량_공안교수량_곤양1교수량_실정보고서(물푸기,암거)" xfId="12473"/>
    <cellStyle name="_국수교수량_공안교수량_곤양1교수량_실정보고서(물푸기,암거) 2" xfId="12474"/>
    <cellStyle name="_국수교수량_공안교수량_곤양1교수량_실정보고서(물푸기,암거) 2 2" xfId="12475"/>
    <cellStyle name="_국수교수량_공안교수량_곤양1교수량_실정보고서(물푸기,암거) 2 3" xfId="12476"/>
    <cellStyle name="_국수교수량_공안교수량_곤양1교수량_실정보고서(물푸기,암거) 3" xfId="12477"/>
    <cellStyle name="_국수교수량_공안교수량_곤양1교수량_실정보고서(물푸기,암거) 4" xfId="12478"/>
    <cellStyle name="_국수교수량_공안교수량_금포교수량" xfId="12479"/>
    <cellStyle name="_국수교수량_공안교수량_금포교수량 2" xfId="12480"/>
    <cellStyle name="_국수교수량_공안교수량_금포교수량 2 2" xfId="12481"/>
    <cellStyle name="_국수교수량_공안교수량_금포교수량 2 3" xfId="12482"/>
    <cellStyle name="_국수교수량_공안교수량_금포교수량 3" xfId="12483"/>
    <cellStyle name="_국수교수량_공안교수량_금포교수량 4" xfId="12484"/>
    <cellStyle name="_국수교수량_공안교수량_금포교수량(최종본)" xfId="12485"/>
    <cellStyle name="_국수교수량_공안교수량_금포교수량(최종본) 2" xfId="12486"/>
    <cellStyle name="_국수교수량_공안교수량_금포교수량(최종본) 2 2" xfId="12487"/>
    <cellStyle name="_국수교수량_공안교수량_금포교수량(최종본) 2 3" xfId="12488"/>
    <cellStyle name="_국수교수량_공안교수량_금포교수량(최종본) 3" xfId="12489"/>
    <cellStyle name="_국수교수량_공안교수량_금포교수량(최종본) 4" xfId="12490"/>
    <cellStyle name="_국수교수량_공안교수량_금포교수량(최종본)_1.토공및호안공" xfId="12491"/>
    <cellStyle name="_국수교수량_공안교수량_금포교수량(최종본)_1.토공및호안공 2" xfId="12492"/>
    <cellStyle name="_국수교수량_공안교수량_금포교수량(최종본)_1.토공및호안공 2 2" xfId="12493"/>
    <cellStyle name="_국수교수량_공안교수량_금포교수량(최종본)_1.토공및호안공 2 3" xfId="12494"/>
    <cellStyle name="_국수교수량_공안교수량_금포교수량(최종본)_1.토공및호안공 3" xfId="12495"/>
    <cellStyle name="_국수교수량_공안교수량_금포교수량(최종본)_1.토공및호안공 4" xfId="12496"/>
    <cellStyle name="_국수교수량_공안교수량_금포교수량(최종본)_실정보고서(물푸기,암거)" xfId="12497"/>
    <cellStyle name="_국수교수량_공안교수량_금포교수량(최종본)_실정보고서(물푸기,암거) 2" xfId="12498"/>
    <cellStyle name="_국수교수량_공안교수량_금포교수량(최종본)_실정보고서(물푸기,암거) 2 2" xfId="12499"/>
    <cellStyle name="_국수교수량_공안교수량_금포교수량(최종본)_실정보고서(물푸기,암거) 2 3" xfId="12500"/>
    <cellStyle name="_국수교수량_공안교수량_금포교수량(최종본)_실정보고서(물푸기,암거) 3" xfId="12501"/>
    <cellStyle name="_국수교수량_공안교수량_금포교수량(최종본)_실정보고서(물푸기,암거) 4" xfId="12502"/>
    <cellStyle name="_국수교수량_공안교수량_금포교수량_1.토공및호안공" xfId="12503"/>
    <cellStyle name="_국수교수량_공안교수량_금포교수량_1.토공및호안공 2" xfId="12504"/>
    <cellStyle name="_국수교수량_공안교수량_금포교수량_1.토공및호안공 2 2" xfId="12505"/>
    <cellStyle name="_국수교수량_공안교수량_금포교수량_1.토공및호안공 2 3" xfId="12506"/>
    <cellStyle name="_국수교수량_공안교수량_금포교수량_1.토공및호안공 3" xfId="12507"/>
    <cellStyle name="_국수교수량_공안교수량_금포교수량_1.토공및호안공 4" xfId="12508"/>
    <cellStyle name="_국수교수량_공안교수량_금포교수량_실정보고서(물푸기,암거)" xfId="12509"/>
    <cellStyle name="_국수교수량_공안교수량_금포교수량_실정보고서(물푸기,암거) 2" xfId="12510"/>
    <cellStyle name="_국수교수량_공안교수량_금포교수량_실정보고서(물푸기,암거) 2 2" xfId="12511"/>
    <cellStyle name="_국수교수량_공안교수량_금포교수량_실정보고서(물푸기,암거) 2 3" xfId="12512"/>
    <cellStyle name="_국수교수량_공안교수량_금포교수량_실정보고서(물푸기,암거) 3" xfId="12513"/>
    <cellStyle name="_국수교수량_공안교수량_금포교수량_실정보고서(물푸기,암거) 4" xfId="12514"/>
    <cellStyle name="_국수교수량_공안교수량_실정보고서(물푸기,암거)" xfId="12515"/>
    <cellStyle name="_국수교수량_공안교수량_실정보고서(물푸기,암거) 2" xfId="12516"/>
    <cellStyle name="_국수교수량_공안교수량_실정보고서(물푸기,암거) 2 2" xfId="12517"/>
    <cellStyle name="_국수교수량_공안교수량_실정보고서(물푸기,암거) 2 3" xfId="12518"/>
    <cellStyle name="_국수교수량_공안교수량_실정보고서(물푸기,암거) 3" xfId="12519"/>
    <cellStyle name="_국수교수량_공안교수량_실정보고서(물푸기,암거) 4" xfId="12520"/>
    <cellStyle name="_국수교수량_공안교수량_파주교량수량산출서" xfId="12521"/>
    <cellStyle name="_국수교수량_공안교수량_파주교량수량산출서 2" xfId="12522"/>
    <cellStyle name="_국수교수량_공안교수량_파주교량수량산출서 2 2" xfId="12523"/>
    <cellStyle name="_국수교수량_공안교수량_파주교량수량산출서 2 3" xfId="12524"/>
    <cellStyle name="_국수교수량_공안교수량_파주교량수량산출서 3" xfId="12525"/>
    <cellStyle name="_국수교수량_공안교수량_파주교량수량산출서 4" xfId="12526"/>
    <cellStyle name="_국수교수량_공안교수량_파주교량수량산출서_1.토공및호안공" xfId="12527"/>
    <cellStyle name="_국수교수량_공안교수량_파주교량수량산출서_1.토공및호안공 2" xfId="12528"/>
    <cellStyle name="_국수교수량_공안교수량_파주교량수량산출서_1.토공및호안공 2 2" xfId="12529"/>
    <cellStyle name="_국수교수량_공안교수량_파주교량수량산출서_1.토공및호안공 2 3" xfId="12530"/>
    <cellStyle name="_국수교수량_공안교수량_파주교량수량산출서_1.토공및호안공 3" xfId="12531"/>
    <cellStyle name="_국수교수량_공안교수량_파주교량수량산출서_1.토공및호안공 4" xfId="12532"/>
    <cellStyle name="_국수교수량_공안교수량_파주교량수량산출서_실정보고서(물푸기,암거)" xfId="12533"/>
    <cellStyle name="_국수교수량_공안교수량_파주교량수량산출서_실정보고서(물푸기,암거) 2" xfId="12534"/>
    <cellStyle name="_국수교수량_공안교수량_파주교량수량산출서_실정보고서(물푸기,암거) 2 2" xfId="12535"/>
    <cellStyle name="_국수교수량_공안교수량_파주교량수량산출서_실정보고서(물푸기,암거) 2 3" xfId="12536"/>
    <cellStyle name="_국수교수량_공안교수량_파주교량수량산출서_실정보고서(물푸기,암거) 3" xfId="12537"/>
    <cellStyle name="_국수교수량_공안교수량_파주교량수량산출서_실정보고서(물푸기,암거) 4" xfId="12538"/>
    <cellStyle name="_국수교수량_교대수량" xfId="12539"/>
    <cellStyle name="_국수교수량_교대수량 2" xfId="12540"/>
    <cellStyle name="_국수교수량_교대수량 2 2" xfId="12541"/>
    <cellStyle name="_국수교수량_교대수량 2 3" xfId="12542"/>
    <cellStyle name="_국수교수량_교대수량 3" xfId="12543"/>
    <cellStyle name="_국수교수량_교대수량 4" xfId="12544"/>
    <cellStyle name="_국수교수량_교대수량_1.토공및호안공" xfId="12545"/>
    <cellStyle name="_국수교수량_교대수량_1.토공및호안공 2" xfId="12546"/>
    <cellStyle name="_국수교수량_교대수량_1.토공및호안공 2 2" xfId="12547"/>
    <cellStyle name="_국수교수량_교대수량_1.토공및호안공 2 3" xfId="12548"/>
    <cellStyle name="_국수교수량_교대수량_1.토공및호안공 3" xfId="12549"/>
    <cellStyle name="_국수교수량_교대수량_1.토공및호안공 4" xfId="12550"/>
    <cellStyle name="_국수교수량_교대수량_곤양1교수량" xfId="12551"/>
    <cellStyle name="_국수교수량_교대수량_곤양1교수량 2" xfId="12552"/>
    <cellStyle name="_국수교수량_교대수량_곤양1교수량 2 2" xfId="12553"/>
    <cellStyle name="_국수교수량_교대수량_곤양1교수량 2 3" xfId="12554"/>
    <cellStyle name="_국수교수량_교대수량_곤양1교수량 3" xfId="12555"/>
    <cellStyle name="_국수교수량_교대수량_곤양1교수량 4" xfId="12556"/>
    <cellStyle name="_국수교수량_교대수량_곤양1교수량(최종본)" xfId="12557"/>
    <cellStyle name="_국수교수량_교대수량_곤양1교수량(최종본) 2" xfId="12558"/>
    <cellStyle name="_국수교수량_교대수량_곤양1교수량(최종본) 2 2" xfId="12559"/>
    <cellStyle name="_국수교수량_교대수량_곤양1교수량(최종본) 2 3" xfId="12560"/>
    <cellStyle name="_국수교수량_교대수량_곤양1교수량(최종본) 3" xfId="12561"/>
    <cellStyle name="_국수교수량_교대수량_곤양1교수량(최종본) 4" xfId="12562"/>
    <cellStyle name="_국수교수량_교대수량_곤양1교수량(최종본)_1.토공및호안공" xfId="12563"/>
    <cellStyle name="_국수교수량_교대수량_곤양1교수량(최종본)_1.토공및호안공 2" xfId="12564"/>
    <cellStyle name="_국수교수량_교대수량_곤양1교수량(최종본)_1.토공및호안공 2 2" xfId="12565"/>
    <cellStyle name="_국수교수량_교대수량_곤양1교수량(최종본)_1.토공및호안공 2 3" xfId="12566"/>
    <cellStyle name="_국수교수량_교대수량_곤양1교수량(최종본)_1.토공및호안공 3" xfId="12567"/>
    <cellStyle name="_국수교수량_교대수량_곤양1교수량(최종본)_1.토공및호안공 4" xfId="12568"/>
    <cellStyle name="_국수교수량_교대수량_곤양1교수량(최종본)_실정보고서(물푸기,암거)" xfId="12569"/>
    <cellStyle name="_국수교수량_교대수량_곤양1교수량(최종본)_실정보고서(물푸기,암거) 2" xfId="12570"/>
    <cellStyle name="_국수교수량_교대수량_곤양1교수량(최종본)_실정보고서(물푸기,암거) 2 2" xfId="12571"/>
    <cellStyle name="_국수교수량_교대수량_곤양1교수량(최종본)_실정보고서(물푸기,암거) 2 3" xfId="12572"/>
    <cellStyle name="_국수교수량_교대수량_곤양1교수량(최종본)_실정보고서(물푸기,암거) 3" xfId="12573"/>
    <cellStyle name="_국수교수량_교대수량_곤양1교수량(최종본)_실정보고서(물푸기,암거) 4" xfId="12574"/>
    <cellStyle name="_국수교수량_교대수량_곤양1교수량_1.토공및호안공" xfId="12575"/>
    <cellStyle name="_국수교수량_교대수량_곤양1교수량_1.토공및호안공 2" xfId="12576"/>
    <cellStyle name="_국수교수량_교대수량_곤양1교수량_1.토공및호안공 2 2" xfId="12577"/>
    <cellStyle name="_국수교수량_교대수량_곤양1교수량_1.토공및호안공 2 3" xfId="12578"/>
    <cellStyle name="_국수교수량_교대수량_곤양1교수량_1.토공및호안공 3" xfId="12579"/>
    <cellStyle name="_국수교수량_교대수량_곤양1교수량_1.토공및호안공 4" xfId="12580"/>
    <cellStyle name="_국수교수량_교대수량_곤양1교수량_실정보고서(물푸기,암거)" xfId="12581"/>
    <cellStyle name="_국수교수량_교대수량_곤양1교수량_실정보고서(물푸기,암거) 2" xfId="12582"/>
    <cellStyle name="_국수교수량_교대수량_곤양1교수량_실정보고서(물푸기,암거) 2 2" xfId="12583"/>
    <cellStyle name="_국수교수량_교대수량_곤양1교수량_실정보고서(물푸기,암거) 2 3" xfId="12584"/>
    <cellStyle name="_국수교수량_교대수량_곤양1교수량_실정보고서(물푸기,암거) 3" xfId="12585"/>
    <cellStyle name="_국수교수량_교대수량_곤양1교수량_실정보고서(물푸기,암거) 4" xfId="12586"/>
    <cellStyle name="_국수교수량_교대수량_금포교수량" xfId="12587"/>
    <cellStyle name="_국수교수량_교대수량_금포교수량 2" xfId="12588"/>
    <cellStyle name="_국수교수량_교대수량_금포교수량 2 2" xfId="12589"/>
    <cellStyle name="_국수교수량_교대수량_금포교수량 2 3" xfId="12590"/>
    <cellStyle name="_국수교수량_교대수량_금포교수량 3" xfId="12591"/>
    <cellStyle name="_국수교수량_교대수량_금포교수량 4" xfId="12592"/>
    <cellStyle name="_국수교수량_교대수량_금포교수량(최종본)" xfId="12593"/>
    <cellStyle name="_국수교수량_교대수량_금포교수량(최종본) 2" xfId="12594"/>
    <cellStyle name="_국수교수량_교대수량_금포교수량(최종본) 2 2" xfId="12595"/>
    <cellStyle name="_국수교수량_교대수량_금포교수량(최종본) 2 3" xfId="12596"/>
    <cellStyle name="_국수교수량_교대수량_금포교수량(최종본) 3" xfId="12597"/>
    <cellStyle name="_국수교수량_교대수량_금포교수량(최종본) 4" xfId="12598"/>
    <cellStyle name="_국수교수량_교대수량_금포교수량(최종본)_1.토공및호안공" xfId="12599"/>
    <cellStyle name="_국수교수량_교대수량_금포교수량(최종본)_1.토공및호안공 2" xfId="12600"/>
    <cellStyle name="_국수교수량_교대수량_금포교수량(최종본)_1.토공및호안공 2 2" xfId="12601"/>
    <cellStyle name="_국수교수량_교대수량_금포교수량(최종본)_1.토공및호안공 2 3" xfId="12602"/>
    <cellStyle name="_국수교수량_교대수량_금포교수량(최종본)_1.토공및호안공 3" xfId="12603"/>
    <cellStyle name="_국수교수량_교대수량_금포교수량(최종본)_1.토공및호안공 4" xfId="12604"/>
    <cellStyle name="_국수교수량_교대수량_금포교수량(최종본)_실정보고서(물푸기,암거)" xfId="12605"/>
    <cellStyle name="_국수교수량_교대수량_금포교수량(최종본)_실정보고서(물푸기,암거) 2" xfId="12606"/>
    <cellStyle name="_국수교수량_교대수량_금포교수량(최종본)_실정보고서(물푸기,암거) 2 2" xfId="12607"/>
    <cellStyle name="_국수교수량_교대수량_금포교수량(최종본)_실정보고서(물푸기,암거) 2 3" xfId="12608"/>
    <cellStyle name="_국수교수량_교대수량_금포교수량(최종본)_실정보고서(물푸기,암거) 3" xfId="12609"/>
    <cellStyle name="_국수교수량_교대수량_금포교수량(최종본)_실정보고서(물푸기,암거) 4" xfId="12610"/>
    <cellStyle name="_국수교수량_교대수량_금포교수량_1.토공및호안공" xfId="12611"/>
    <cellStyle name="_국수교수량_교대수량_금포교수량_1.토공및호안공 2" xfId="12612"/>
    <cellStyle name="_국수교수량_교대수량_금포교수량_1.토공및호안공 2 2" xfId="12613"/>
    <cellStyle name="_국수교수량_교대수량_금포교수량_1.토공및호안공 2 3" xfId="12614"/>
    <cellStyle name="_국수교수량_교대수량_금포교수량_1.토공및호안공 3" xfId="12615"/>
    <cellStyle name="_국수교수량_교대수량_금포교수량_1.토공및호안공 4" xfId="12616"/>
    <cellStyle name="_국수교수량_교대수량_금포교수량_실정보고서(물푸기,암거)" xfId="12617"/>
    <cellStyle name="_국수교수량_교대수량_금포교수량_실정보고서(물푸기,암거) 2" xfId="12618"/>
    <cellStyle name="_국수교수량_교대수량_금포교수량_실정보고서(물푸기,암거) 2 2" xfId="12619"/>
    <cellStyle name="_국수교수량_교대수량_금포교수량_실정보고서(물푸기,암거) 2 3" xfId="12620"/>
    <cellStyle name="_국수교수량_교대수량_금포교수량_실정보고서(물푸기,암거) 3" xfId="12621"/>
    <cellStyle name="_국수교수량_교대수량_금포교수량_실정보고서(물푸기,암거) 4" xfId="12622"/>
    <cellStyle name="_국수교수량_교대수량_실정보고서(물푸기,암거)" xfId="12623"/>
    <cellStyle name="_국수교수량_교대수량_실정보고서(물푸기,암거) 2" xfId="12624"/>
    <cellStyle name="_국수교수량_교대수량_실정보고서(물푸기,암거) 2 2" xfId="12625"/>
    <cellStyle name="_국수교수량_교대수량_실정보고서(물푸기,암거) 2 3" xfId="12626"/>
    <cellStyle name="_국수교수량_교대수량_실정보고서(물푸기,암거) 3" xfId="12627"/>
    <cellStyle name="_국수교수량_교대수량_실정보고서(물푸기,암거) 4" xfId="12628"/>
    <cellStyle name="_국수교수량_교대수량_파주교량수량산출서" xfId="12629"/>
    <cellStyle name="_국수교수량_교대수량_파주교량수량산출서 2" xfId="12630"/>
    <cellStyle name="_국수교수량_교대수량_파주교량수량산출서 2 2" xfId="12631"/>
    <cellStyle name="_국수교수량_교대수량_파주교량수량산출서 2 3" xfId="12632"/>
    <cellStyle name="_국수교수량_교대수량_파주교량수량산출서 3" xfId="12633"/>
    <cellStyle name="_국수교수량_교대수량_파주교량수량산출서 4" xfId="12634"/>
    <cellStyle name="_국수교수량_교대수량_파주교량수량산출서_1.토공및호안공" xfId="12635"/>
    <cellStyle name="_국수교수량_교대수량_파주교량수량산출서_1.토공및호안공 2" xfId="12636"/>
    <cellStyle name="_국수교수량_교대수량_파주교량수량산출서_1.토공및호안공 2 2" xfId="12637"/>
    <cellStyle name="_국수교수량_교대수량_파주교량수량산출서_1.토공및호안공 2 3" xfId="12638"/>
    <cellStyle name="_국수교수량_교대수량_파주교량수량산출서_1.토공및호안공 3" xfId="12639"/>
    <cellStyle name="_국수교수량_교대수량_파주교량수량산출서_1.토공및호안공 4" xfId="12640"/>
    <cellStyle name="_국수교수량_교대수량_파주교량수량산출서_실정보고서(물푸기,암거)" xfId="12641"/>
    <cellStyle name="_국수교수량_교대수량_파주교량수량산출서_실정보고서(물푸기,암거) 2" xfId="12642"/>
    <cellStyle name="_국수교수량_교대수량_파주교량수량산출서_실정보고서(물푸기,암거) 2 2" xfId="12643"/>
    <cellStyle name="_국수교수량_교대수량_파주교량수량산출서_실정보고서(물푸기,암거) 2 3" xfId="12644"/>
    <cellStyle name="_국수교수량_교대수량_파주교량수량산출서_실정보고서(물푸기,암거) 3" xfId="12645"/>
    <cellStyle name="_국수교수량_교대수량_파주교량수량산출서_실정보고서(물푸기,암거) 4" xfId="12646"/>
    <cellStyle name="_국수교수량_금포교수량" xfId="12647"/>
    <cellStyle name="_국수교수량_금포교수량 2" xfId="12648"/>
    <cellStyle name="_국수교수량_금포교수량 2 2" xfId="12649"/>
    <cellStyle name="_국수교수량_금포교수량 2 3" xfId="12650"/>
    <cellStyle name="_국수교수량_금포교수량 3" xfId="12651"/>
    <cellStyle name="_국수교수량_금포교수량 4" xfId="12652"/>
    <cellStyle name="_국수교수량_금포교수량_1.토공및호안공" xfId="12653"/>
    <cellStyle name="_국수교수량_금포교수량_1.토공및호안공 2" xfId="12654"/>
    <cellStyle name="_국수교수량_금포교수량_1.토공및호안공 2 2" xfId="12655"/>
    <cellStyle name="_국수교수량_금포교수량_1.토공및호안공 2 3" xfId="12656"/>
    <cellStyle name="_국수교수량_금포교수량_1.토공및호안공 3" xfId="12657"/>
    <cellStyle name="_국수교수량_금포교수량_1.토공및호안공 4" xfId="12658"/>
    <cellStyle name="_국수교수량_금포교수량_곤양1교수량" xfId="12659"/>
    <cellStyle name="_국수교수량_금포교수량_곤양1교수량 2" xfId="12660"/>
    <cellStyle name="_국수교수량_금포교수량_곤양1교수량 2 2" xfId="12661"/>
    <cellStyle name="_국수교수량_금포교수량_곤양1교수량 2 3" xfId="12662"/>
    <cellStyle name="_국수교수량_금포교수량_곤양1교수량 3" xfId="12663"/>
    <cellStyle name="_국수교수량_금포교수량_곤양1교수량 4" xfId="12664"/>
    <cellStyle name="_국수교수량_금포교수량_곤양1교수량(최종본)" xfId="12665"/>
    <cellStyle name="_국수교수량_금포교수량_곤양1교수량(최종본) 2" xfId="12666"/>
    <cellStyle name="_국수교수량_금포교수량_곤양1교수량(최종본) 2 2" xfId="12667"/>
    <cellStyle name="_국수교수량_금포교수량_곤양1교수량(최종본) 2 3" xfId="12668"/>
    <cellStyle name="_국수교수량_금포교수량_곤양1교수량(최종본) 3" xfId="12669"/>
    <cellStyle name="_국수교수량_금포교수량_곤양1교수량(최종본) 4" xfId="12670"/>
    <cellStyle name="_국수교수량_금포교수량_곤양1교수량(최종본)_1.토공및호안공" xfId="12671"/>
    <cellStyle name="_국수교수량_금포교수량_곤양1교수량(최종본)_1.토공및호안공 2" xfId="12672"/>
    <cellStyle name="_국수교수량_금포교수량_곤양1교수량(최종본)_1.토공및호안공 2 2" xfId="12673"/>
    <cellStyle name="_국수교수량_금포교수량_곤양1교수량(최종본)_1.토공및호안공 2 3" xfId="12674"/>
    <cellStyle name="_국수교수량_금포교수량_곤양1교수량(최종본)_1.토공및호안공 3" xfId="12675"/>
    <cellStyle name="_국수교수량_금포교수량_곤양1교수량(최종본)_1.토공및호안공 4" xfId="12676"/>
    <cellStyle name="_국수교수량_금포교수량_곤양1교수량(최종본)_실정보고서(물푸기,암거)" xfId="12677"/>
    <cellStyle name="_국수교수량_금포교수량_곤양1교수량(최종본)_실정보고서(물푸기,암거) 2" xfId="12678"/>
    <cellStyle name="_국수교수량_금포교수량_곤양1교수량(최종본)_실정보고서(물푸기,암거) 2 2" xfId="12679"/>
    <cellStyle name="_국수교수량_금포교수량_곤양1교수량(최종본)_실정보고서(물푸기,암거) 2 3" xfId="12680"/>
    <cellStyle name="_국수교수량_금포교수량_곤양1교수량(최종본)_실정보고서(물푸기,암거) 3" xfId="12681"/>
    <cellStyle name="_국수교수량_금포교수량_곤양1교수량(최종본)_실정보고서(물푸기,암거) 4" xfId="12682"/>
    <cellStyle name="_국수교수량_금포교수량_곤양1교수량_1.토공및호안공" xfId="12683"/>
    <cellStyle name="_국수교수량_금포교수량_곤양1교수량_1.토공및호안공 2" xfId="12684"/>
    <cellStyle name="_국수교수량_금포교수량_곤양1교수량_1.토공및호안공 2 2" xfId="12685"/>
    <cellStyle name="_국수교수량_금포교수량_곤양1교수량_1.토공및호안공 2 3" xfId="12686"/>
    <cellStyle name="_국수교수량_금포교수량_곤양1교수량_1.토공및호안공 3" xfId="12687"/>
    <cellStyle name="_국수교수량_금포교수량_곤양1교수량_1.토공및호안공 4" xfId="12688"/>
    <cellStyle name="_국수교수량_금포교수량_곤양1교수량_실정보고서(물푸기,암거)" xfId="12689"/>
    <cellStyle name="_국수교수량_금포교수량_곤양1교수량_실정보고서(물푸기,암거) 2" xfId="12690"/>
    <cellStyle name="_국수교수량_금포교수량_곤양1교수량_실정보고서(물푸기,암거) 2 2" xfId="12691"/>
    <cellStyle name="_국수교수량_금포교수량_곤양1교수량_실정보고서(물푸기,암거) 2 3" xfId="12692"/>
    <cellStyle name="_국수교수량_금포교수량_곤양1교수량_실정보고서(물푸기,암거) 3" xfId="12693"/>
    <cellStyle name="_국수교수량_금포교수량_곤양1교수량_실정보고서(물푸기,암거) 4" xfId="12694"/>
    <cellStyle name="_국수교수량_금포교수량_금포교수량" xfId="12695"/>
    <cellStyle name="_국수교수량_금포교수량_금포교수량 2" xfId="12696"/>
    <cellStyle name="_국수교수량_금포교수량_금포교수량 2 2" xfId="12697"/>
    <cellStyle name="_국수교수량_금포교수량_금포교수량 2 3" xfId="12698"/>
    <cellStyle name="_국수교수량_금포교수량_금포교수량 3" xfId="12699"/>
    <cellStyle name="_국수교수량_금포교수량_금포교수량 4" xfId="12700"/>
    <cellStyle name="_국수교수량_금포교수량_금포교수량(최종본)" xfId="12701"/>
    <cellStyle name="_국수교수량_금포교수량_금포교수량(최종본) 2" xfId="12702"/>
    <cellStyle name="_국수교수량_금포교수량_금포교수량(최종본) 2 2" xfId="12703"/>
    <cellStyle name="_국수교수량_금포교수량_금포교수량(최종본) 2 3" xfId="12704"/>
    <cellStyle name="_국수교수량_금포교수량_금포교수량(최종본) 3" xfId="12705"/>
    <cellStyle name="_국수교수량_금포교수량_금포교수량(최종본) 4" xfId="12706"/>
    <cellStyle name="_국수교수량_금포교수량_금포교수량(최종본)_1.토공및호안공" xfId="12707"/>
    <cellStyle name="_국수교수량_금포교수량_금포교수량(최종본)_1.토공및호안공 2" xfId="12708"/>
    <cellStyle name="_국수교수량_금포교수량_금포교수량(최종본)_1.토공및호안공 2 2" xfId="12709"/>
    <cellStyle name="_국수교수량_금포교수량_금포교수량(최종본)_1.토공및호안공 2 3" xfId="12710"/>
    <cellStyle name="_국수교수량_금포교수량_금포교수량(최종본)_1.토공및호안공 3" xfId="12711"/>
    <cellStyle name="_국수교수량_금포교수량_금포교수량(최종본)_1.토공및호안공 4" xfId="12712"/>
    <cellStyle name="_국수교수량_금포교수량_금포교수량(최종본)_실정보고서(물푸기,암거)" xfId="12713"/>
    <cellStyle name="_국수교수량_금포교수량_금포교수량(최종본)_실정보고서(물푸기,암거) 2" xfId="12714"/>
    <cellStyle name="_국수교수량_금포교수량_금포교수량(최종본)_실정보고서(물푸기,암거) 2 2" xfId="12715"/>
    <cellStyle name="_국수교수량_금포교수량_금포교수량(최종본)_실정보고서(물푸기,암거) 2 3" xfId="12716"/>
    <cellStyle name="_국수교수량_금포교수량_금포교수량(최종본)_실정보고서(물푸기,암거) 3" xfId="12717"/>
    <cellStyle name="_국수교수량_금포교수량_금포교수량(최종본)_실정보고서(물푸기,암거) 4" xfId="12718"/>
    <cellStyle name="_국수교수량_금포교수량_금포교수량_1.토공및호안공" xfId="12719"/>
    <cellStyle name="_국수교수량_금포교수량_금포교수량_1.토공및호안공 2" xfId="12720"/>
    <cellStyle name="_국수교수량_금포교수량_금포교수량_1.토공및호안공 2 2" xfId="12721"/>
    <cellStyle name="_국수교수량_금포교수량_금포교수량_1.토공및호안공 2 3" xfId="12722"/>
    <cellStyle name="_국수교수량_금포교수량_금포교수량_1.토공및호안공 3" xfId="12723"/>
    <cellStyle name="_국수교수량_금포교수량_금포교수량_1.토공및호안공 4" xfId="12724"/>
    <cellStyle name="_국수교수량_금포교수량_금포교수량_실정보고서(물푸기,암거)" xfId="12725"/>
    <cellStyle name="_국수교수량_금포교수량_금포교수량_실정보고서(물푸기,암거) 2" xfId="12726"/>
    <cellStyle name="_국수교수량_금포교수량_금포교수량_실정보고서(물푸기,암거) 2 2" xfId="12727"/>
    <cellStyle name="_국수교수량_금포교수량_금포교수량_실정보고서(물푸기,암거) 2 3" xfId="12728"/>
    <cellStyle name="_국수교수량_금포교수량_금포교수량_실정보고서(물푸기,암거) 3" xfId="12729"/>
    <cellStyle name="_국수교수량_금포교수량_금포교수량_실정보고서(물푸기,암거) 4" xfId="12730"/>
    <cellStyle name="_국수교수량_금포교수량_실정보고서(물푸기,암거)" xfId="12731"/>
    <cellStyle name="_국수교수량_금포교수량_실정보고서(물푸기,암거) 2" xfId="12732"/>
    <cellStyle name="_국수교수량_금포교수량_실정보고서(물푸기,암거) 2 2" xfId="12733"/>
    <cellStyle name="_국수교수량_금포교수량_실정보고서(물푸기,암거) 2 3" xfId="12734"/>
    <cellStyle name="_국수교수량_금포교수량_실정보고서(물푸기,암거) 3" xfId="12735"/>
    <cellStyle name="_국수교수량_금포교수량_실정보고서(물푸기,암거) 4" xfId="12736"/>
    <cellStyle name="_국수교수량_금포교수량_파주교량수량산출서" xfId="12737"/>
    <cellStyle name="_국수교수량_금포교수량_파주교량수량산출서 2" xfId="12738"/>
    <cellStyle name="_국수교수량_금포교수량_파주교량수량산출서 2 2" xfId="12739"/>
    <cellStyle name="_국수교수량_금포교수량_파주교량수량산출서 2 3" xfId="12740"/>
    <cellStyle name="_국수교수량_금포교수량_파주교량수량산출서 3" xfId="12741"/>
    <cellStyle name="_국수교수량_금포교수량_파주교량수량산출서 4" xfId="12742"/>
    <cellStyle name="_국수교수량_금포교수량_파주교량수량산출서_1.토공및호안공" xfId="12743"/>
    <cellStyle name="_국수교수량_금포교수량_파주교량수량산출서_1.토공및호안공 2" xfId="12744"/>
    <cellStyle name="_국수교수량_금포교수량_파주교량수량산출서_1.토공및호안공 2 2" xfId="12745"/>
    <cellStyle name="_국수교수량_금포교수량_파주교량수량산출서_1.토공및호안공 2 3" xfId="12746"/>
    <cellStyle name="_국수교수량_금포교수량_파주교량수량산출서_1.토공및호안공 3" xfId="12747"/>
    <cellStyle name="_국수교수량_금포교수량_파주교량수량산출서_1.토공및호안공 4" xfId="12748"/>
    <cellStyle name="_국수교수량_금포교수량_파주교량수량산출서_실정보고서(물푸기,암거)" xfId="12749"/>
    <cellStyle name="_국수교수량_금포교수량_파주교량수량산출서_실정보고서(물푸기,암거) 2" xfId="12750"/>
    <cellStyle name="_국수교수량_금포교수량_파주교량수량산출서_실정보고서(물푸기,암거) 2 2" xfId="12751"/>
    <cellStyle name="_국수교수량_금포교수량_파주교량수량산출서_실정보고서(물푸기,암거) 2 3" xfId="12752"/>
    <cellStyle name="_국수교수량_금포교수량_파주교량수량산출서_실정보고서(물푸기,암거) 3" xfId="12753"/>
    <cellStyle name="_국수교수량_금포교수량_파주교량수량산출서_실정보고서(물푸기,암거) 4" xfId="12754"/>
    <cellStyle name="_국수교수량_실정보고서(물푸기,암거)" xfId="12755"/>
    <cellStyle name="_국수교수량_실정보고서(물푸기,암거) 2" xfId="12756"/>
    <cellStyle name="_국수교수량_실정보고서(물푸기,암거) 2 2" xfId="12757"/>
    <cellStyle name="_국수교수량_실정보고서(물푸기,암거) 2 3" xfId="12758"/>
    <cellStyle name="_국수교수량_실정보고서(물푸기,암거) 3" xfId="12759"/>
    <cellStyle name="_국수교수량_실정보고서(물푸기,암거) 4" xfId="12760"/>
    <cellStyle name="_군산ITS 설계 원가 조사20031224" xfId="2258"/>
    <cellStyle name="_군산ITS 설계 원가 조사20031224 2" xfId="4341"/>
    <cellStyle name="_군산ITS 설계 원가 조사20031224 2 2" xfId="6800"/>
    <cellStyle name="_군산ITS 설계 원가 조사20031224 3" xfId="6103"/>
    <cellStyle name="_굴착승인 미굴착내역" xfId="12761"/>
    <cellStyle name="_굴착승인 미굴착내역 2" xfId="12762"/>
    <cellStyle name="_굴착승인 미굴착내역 2 2" xfId="12763"/>
    <cellStyle name="_굴착승인 미굴착내역 2 3" xfId="12764"/>
    <cellStyle name="_굴착승인 미굴착내역 3" xfId="12765"/>
    <cellStyle name="_굴착승인 미굴착내역 4" xfId="12766"/>
    <cellStyle name="_굴착승인 미굴착내역_도로굴착 복구비 정비대장-1" xfId="12767"/>
    <cellStyle name="_굴착승인 미굴착내역_도로굴착 복구비 정비대장-1 2" xfId="12768"/>
    <cellStyle name="_굴착승인 미굴착내역_도로굴착 복구비 정비대장-1 2 2" xfId="12769"/>
    <cellStyle name="_굴착승인 미굴착내역_도로굴착 복구비 정비대장-1 2 3" xfId="12770"/>
    <cellStyle name="_굴착승인 미굴착내역_도로굴착 복구비 정비대장-1 3" xfId="12771"/>
    <cellStyle name="_굴착승인 미굴착내역_도로굴착 복구비 정비대장-1 4" xfId="12772"/>
    <cellStyle name="_금천청소년수련관(토목林)" xfId="12773"/>
    <cellStyle name="_기상부분_태민" xfId="2259"/>
    <cellStyle name="_기상부분_태민 2" xfId="4342"/>
    <cellStyle name="_기상부분_태민 2 2" xfId="6801"/>
    <cellStyle name="_기초공사" xfId="466"/>
    <cellStyle name="_기초공사 2" xfId="4343"/>
    <cellStyle name="_기초공사 2 2" xfId="6802"/>
    <cellStyle name="_기초공사 3" xfId="6104"/>
    <cellStyle name="_기초공사 4" xfId="2260"/>
    <cellStyle name="_기초단가(서울1차)" xfId="467"/>
    <cellStyle name="_기타경비" xfId="2261"/>
    <cellStyle name="_기타경비 2" xfId="4344"/>
    <cellStyle name="_기타경비 2 2" xfId="6803"/>
    <cellStyle name="_깨기수량(부대)" xfId="12774"/>
    <cellStyle name="_깨기수량(부대) 2" xfId="12775"/>
    <cellStyle name="_깨기수량(부대) 2 2" xfId="12776"/>
    <cellStyle name="_깨기수량(부대) 2 3" xfId="12777"/>
    <cellStyle name="_깨기수량(부대) 3" xfId="12778"/>
    <cellStyle name="_깨기수량(부대) 4" xfId="12779"/>
    <cellStyle name="_깨기수량(부대)_깨기수량(부대)" xfId="12780"/>
    <cellStyle name="_깨기수량(부대)_깨기수량(부대) 2" xfId="12781"/>
    <cellStyle name="_깨기수량(부대)_깨기수량(부대) 2 2" xfId="12782"/>
    <cellStyle name="_깨기수량(부대)_깨기수량(부대) 2 3" xfId="12783"/>
    <cellStyle name="_깨기수량(부대)_깨기수량(부대) 3" xfId="12784"/>
    <cellStyle name="_깨기수량(부대)_깨기수량(부대) 4" xfId="12785"/>
    <cellStyle name="_깨기수량(부대)_깨기수량(부대)_부대공수량" xfId="12786"/>
    <cellStyle name="_깨기수량(부대)_깨기수량(부대)_부대공수량 2" xfId="12787"/>
    <cellStyle name="_깨기수량(부대)_깨기수량(부대)_부대공수량 2 2" xfId="12788"/>
    <cellStyle name="_깨기수량(부대)_깨기수량(부대)_부대공수량 2 3" xfId="12789"/>
    <cellStyle name="_깨기수량(부대)_깨기수량(부대)_부대공수량 3" xfId="12790"/>
    <cellStyle name="_깨기수량(부대)_깨기수량(부대)_부대공수량 4" xfId="12791"/>
    <cellStyle name="_깨기수량(부대)_부대공수량" xfId="12792"/>
    <cellStyle name="_깨기수량(부대)_부대공수량 2" xfId="12793"/>
    <cellStyle name="_깨기수량(부대)_부대공수량 2 2" xfId="12794"/>
    <cellStyle name="_깨기수량(부대)_부대공수량 2 3" xfId="12795"/>
    <cellStyle name="_깨기수량(부대)_부대공수량 3" xfId="12796"/>
    <cellStyle name="_깨기수량(부대)_부대공수량 4" xfId="12797"/>
    <cellStyle name="_나노엔텍(임금)" xfId="468"/>
    <cellStyle name="_나노엔텍(임금) 2" xfId="4345"/>
    <cellStyle name="_나노엔텍(임금) 2 2" xfId="6804"/>
    <cellStyle name="_나노엔텍(임금) 3" xfId="2262"/>
    <cellStyle name="_내역(991895-7)" xfId="469"/>
    <cellStyle name="_내역(991895-7) 2" xfId="4346"/>
    <cellStyle name="_내역(991895-7) 2 2" xfId="6805"/>
    <cellStyle name="_내역(991895-7) 3" xfId="2263"/>
    <cellStyle name="_내역(991895-7)-01" xfId="470"/>
    <cellStyle name="_내역(991895-7)-01 2" xfId="4347"/>
    <cellStyle name="_내역(991895-7)-01 2 2" xfId="6806"/>
    <cellStyle name="_내역(991895-7)-01 3" xfId="2264"/>
    <cellStyle name="_내역(991895-7)-12-3일작업" xfId="471"/>
    <cellStyle name="_내역(991895-7)-12-3일작업 2" xfId="4348"/>
    <cellStyle name="_내역(991895-7)-12-3일작업 2 2" xfId="6807"/>
    <cellStyle name="_내역(991895-7)-12-3일작업 3" xfId="2265"/>
    <cellStyle name="_내역및신규단가" xfId="12798"/>
    <cellStyle name="_내역서" xfId="472"/>
    <cellStyle name="_내역서 10" xfId="473"/>
    <cellStyle name="_내역서 11" xfId="474"/>
    <cellStyle name="_내역서 12" xfId="475"/>
    <cellStyle name="_내역서 13" xfId="476"/>
    <cellStyle name="_내역서 14" xfId="477"/>
    <cellStyle name="_내역서 15" xfId="478"/>
    <cellStyle name="_내역서 16" xfId="479"/>
    <cellStyle name="_내역서 17" xfId="2266"/>
    <cellStyle name="_내역서 2" xfId="480"/>
    <cellStyle name="_내역서 2 2" xfId="6808"/>
    <cellStyle name="_내역서 3" xfId="481"/>
    <cellStyle name="_내역서 4" xfId="482"/>
    <cellStyle name="_내역서 5" xfId="483"/>
    <cellStyle name="_내역서 6" xfId="484"/>
    <cellStyle name="_내역서 7" xfId="485"/>
    <cellStyle name="_내역서 8" xfId="486"/>
    <cellStyle name="_내역서 9" xfId="487"/>
    <cellStyle name="_내역서(밀양시)" xfId="2267"/>
    <cellStyle name="_내역서(밀양시) 2" xfId="4349"/>
    <cellStyle name="_내역서(밀양시) 2 2" xfId="6809"/>
    <cellStyle name="_내역서(성남시)-동선" xfId="12799"/>
    <cellStyle name="_내역서(센터_하드웨어_v1)" xfId="2268"/>
    <cellStyle name="_내역서(센터_하드웨어_v1) 2" xfId="4350"/>
    <cellStyle name="_내역서(센터_하드웨어_v1) 2 2" xfId="6810"/>
    <cellStyle name="_내역서(센터_하드웨어_통합_V2)" xfId="2269"/>
    <cellStyle name="_내역서(센터_하드웨어_통합_V2) 2" xfId="4351"/>
    <cellStyle name="_내역서(센터_하드웨어_통합_V2) 2 2" xfId="6811"/>
    <cellStyle name="_내역서(센터_하드웨어_통합_V2) 3" xfId="6105"/>
    <cellStyle name="_내역서_1" xfId="12800"/>
    <cellStyle name="_내역서_1.설계내역서,2.일위대가표(전기)" xfId="2270"/>
    <cellStyle name="_내역서_1.설계내역서,2.일위대가표(전기) 2" xfId="4352"/>
    <cellStyle name="_내역서_1.설계내역서,2.일위대가표(전기) 2 2" xfId="6812"/>
    <cellStyle name="_내역서_2012년 1월 물가조사" xfId="12801"/>
    <cellStyle name="_내역서_VDS(최신11-07)" xfId="2271"/>
    <cellStyle name="_내역서_VDS(최신11-07) 2" xfId="4353"/>
    <cellStyle name="_내역서_VDS(최신11-07) 2 2" xfId="6813"/>
    <cellStyle name="_내역서_VDS(최신11-07) 3" xfId="6106"/>
    <cellStyle name="_내역서_서부도로교통사업소 예산서(마포구신호등)" xfId="2272"/>
    <cellStyle name="_내역서_서부도로교통사업소 예산서(마포구신호등) 2" xfId="4354"/>
    <cellStyle name="_내역서_서부도로교통사업소 예산서(마포구신호등) 2 2" xfId="6814"/>
    <cellStyle name="_내역서+개요(월배통신)" xfId="488"/>
    <cellStyle name="_내역서+개요(월배통신) 2" xfId="4355"/>
    <cellStyle name="_내역서+개요(월배통신) 2 2" xfId="6815"/>
    <cellStyle name="_내역서+개요(월배통신) 3" xfId="6107"/>
    <cellStyle name="_내역서+개요(월배통신) 4" xfId="2273"/>
    <cellStyle name="_내역서+개요(전기)-6.7(최종)" xfId="489"/>
    <cellStyle name="_내역서+개요(전기)-6.7(최종) 2" xfId="4356"/>
    <cellStyle name="_내역서+개요(전기)-6.7(최종) 2 2" xfId="6816"/>
    <cellStyle name="_내역서+개요(전기)-6.7(최종) 3" xfId="6108"/>
    <cellStyle name="_내역서+개요(전기)-6.7(최종) 4" xfId="2274"/>
    <cellStyle name="_내역서+개요(통신)" xfId="490"/>
    <cellStyle name="_내역서+개요(통신) 2" xfId="4357"/>
    <cellStyle name="_내역서+개요(통신) 2 2" xfId="6817"/>
    <cellStyle name="_내역서+개요(통신) 3" xfId="6109"/>
    <cellStyle name="_내역서+개요(통신) 4" xfId="2275"/>
    <cellStyle name="_내역서2" xfId="2276"/>
    <cellStyle name="_내역서2 2" xfId="4358"/>
    <cellStyle name="_내역서2 2 2" xfId="6818"/>
    <cellStyle name="_내역서2 3" xfId="6110"/>
    <cellStyle name="_내역서피뢰및접지" xfId="2277"/>
    <cellStyle name="_내역서피뢰및접지 2" xfId="4359"/>
    <cellStyle name="_내역서피뢰및접지 2 2" xfId="6819"/>
    <cellStyle name="_농수로3종외-최종" xfId="491"/>
    <cellStyle name="_농수로3종외-최종 2" xfId="4360"/>
    <cellStyle name="_농수로3종외-최종 2 2" xfId="6820"/>
    <cellStyle name="_농수로3종외-최종 3" xfId="6111"/>
    <cellStyle name="_농수로3종외-최종 4" xfId="2278"/>
    <cellStyle name="_단가산출서" xfId="2279"/>
    <cellStyle name="_단가산출서 2" xfId="4361"/>
    <cellStyle name="_단가산출서 2 2" xfId="6821"/>
    <cellStyle name="_단가산출서 3" xfId="6112"/>
    <cellStyle name="_당사견적" xfId="492"/>
    <cellStyle name="_대전망운용국 대수선 전기공사+개요" xfId="493"/>
    <cellStyle name="_대전망운용국 대수선 전기공사+개요 2" xfId="4362"/>
    <cellStyle name="_대전망운용국 대수선 전기공사+개요 2 2" xfId="6822"/>
    <cellStyle name="_대전망운용국 대수선 전기공사+개요 3" xfId="2280"/>
    <cellStyle name="_도로굴착 복구비 정비대장-1" xfId="12802"/>
    <cellStyle name="_도로굴착 복구비 정비대장-1 2" xfId="12803"/>
    <cellStyle name="_도로굴착 복구비 정비대장-1 2 2" xfId="12804"/>
    <cellStyle name="_도로굴착 복구비 정비대장-1 2 3" xfId="12805"/>
    <cellStyle name="_도로굴착 복구비 정비대장-1 3" xfId="12806"/>
    <cellStyle name="_도로굴착 복구비 정비대장-1 4" xfId="12807"/>
    <cellStyle name="_도로현황-최종(2006(1).1.2)최종" xfId="12808"/>
    <cellStyle name="_동락천계약서" xfId="12809"/>
    <cellStyle name="_동목포전화국제4회기성청구서" xfId="494"/>
    <cellStyle name="_동목포전화국제4회기성청구서 2" xfId="4363"/>
    <cellStyle name="_동목포전화국제4회기성청구서 2 2" xfId="6823"/>
    <cellStyle name="_동목포전화국제4회기성청구서 3" xfId="2281"/>
    <cellStyle name="_동부도로자재단가조사" xfId="495"/>
    <cellStyle name="_두계변전소하도급" xfId="12810"/>
    <cellStyle name="_둔전~삼계리내역서(가로등)-수정" xfId="2282"/>
    <cellStyle name="_둔전~삼계리내역서(가로등)-수정 2" xfId="4364"/>
    <cellStyle name="_둔전~삼계리내역서(가로등)-수정 2 2" xfId="6824"/>
    <cellStyle name="_마창VMS1EA-2_2" xfId="2283"/>
    <cellStyle name="_마창VMS1EA-2_2 2" xfId="4365"/>
    <cellStyle name="_마창VMS1EA-2_2 2 2" xfId="6825"/>
    <cellStyle name="_말띠고개(수정)" xfId="2284"/>
    <cellStyle name="_말띠고개(수정) 2" xfId="4366"/>
    <cellStyle name="_말띠고개(수정) 2 2" xfId="6826"/>
    <cellStyle name="_말띠고개(수정) 3" xfId="6113"/>
    <cellStyle name="_맑은물보내기 내역서(계약내역서)" xfId="12811"/>
    <cellStyle name="_맑은물보내기 내역서(계약내역서) 2" xfId="12812"/>
    <cellStyle name="_맑은물보내기 내역서(계약내역서) 2 2" xfId="12813"/>
    <cellStyle name="_맑은물보내기 내역서(계약내역서) 2 3" xfId="12814"/>
    <cellStyle name="_맑은물보내기 내역서(계약내역서) 3" xfId="12815"/>
    <cellStyle name="_맑은물보내기 내역서(계약내역서) 4" xfId="12816"/>
    <cellStyle name="_맑은물보내기 내역서(계약내역서)_도로굴착 복구비 정비대장-1" xfId="12817"/>
    <cellStyle name="_맑은물보내기 내역서(계약내역서)_도로굴착 복구비 정비대장-1 2" xfId="12818"/>
    <cellStyle name="_맑은물보내기 내역서(계약내역서)_도로굴착 복구비 정비대장-1 2 2" xfId="12819"/>
    <cellStyle name="_맑은물보내기 내역서(계약내역서)_도로굴착 복구비 정비대장-1 2 3" xfId="12820"/>
    <cellStyle name="_맑은물보내기 내역서(계약내역서)_도로굴착 복구비 정비대장-1 3" xfId="12821"/>
    <cellStyle name="_맑은물보내기 내역서(계약내역서)_도로굴착 복구비 정비대장-1 4" xfId="12822"/>
    <cellStyle name="_맨홀" xfId="12823"/>
    <cellStyle name="_맨홀구조물공" xfId="496"/>
    <cellStyle name="_맨홀구조물공_사본 - 총괄설계내역서" xfId="497"/>
    <cellStyle name="_맨홀실정보고" xfId="12824"/>
    <cellStyle name="_먼저열기-교통신호기내역" xfId="2285"/>
    <cellStyle name="_먼저열기-교통신호기내역 2" xfId="4367"/>
    <cellStyle name="_먼저열기-교통신호기내역 2 2" xfId="6827"/>
    <cellStyle name="_발주설계내역서(사업소설계)" xfId="12825"/>
    <cellStyle name="_변경계약분실행및2001년실행(견적비교포함)" xfId="2286"/>
    <cellStyle name="_변경계약분실행및2001년실행(견적비교포함) 2" xfId="4368"/>
    <cellStyle name="_변경계약분실행및2001년실행(견적비교포함) 2 2" xfId="6828"/>
    <cellStyle name="_변경계약분실행및2001년실행(견적비교포함)_강동내역(9.28" xfId="2287"/>
    <cellStyle name="_변경계약분실행및2001년실행(견적비교포함)_강동내역(9.28 2" xfId="4369"/>
    <cellStyle name="_변경계약분실행및2001년실행(견적비교포함)_강동내역(9.28 2 2" xfId="6829"/>
    <cellStyle name="_변경계약분실행및2001년실행(견적비교포함)_강동내역(9.28_T05-D03-004D(울산터널-조명제어-안소장님1003)" xfId="2288"/>
    <cellStyle name="_변경계약분실행및2001년실행(견적비교포함)_강동내역(9.28_T05-D03-004D(울산터널-조명제어-안소장님1003) 2" xfId="4370"/>
    <cellStyle name="_변경계약분실행및2001년실행(견적비교포함)_강동내역(9.28_T05-D03-004D(울산터널-조명제어-안소장님1003) 2 2" xfId="6830"/>
    <cellStyle name="_변경계약분실행및2001년실행(견적비교포함)_강동내역(9.28_T05-D03-004D(울산터널-환기-구성설비0930)" xfId="2289"/>
    <cellStyle name="_변경계약분실행및2001년실행(견적비교포함)_강동내역(9.28_T05-D03-004D(울산터널-환기-구성설비0930) 2" xfId="4371"/>
    <cellStyle name="_변경계약분실행및2001년실행(견적비교포함)_강동내역(9.28_T05-D03-004D(울산터널-환기-구성설비0930) 2 2" xfId="6831"/>
    <cellStyle name="_변경계약분실행및2001년실행(견적비교포함)_강동내역(9.28_울산강동내역최종(20051101)" xfId="2290"/>
    <cellStyle name="_변경계약분실행및2001년실행(견적비교포함)_강동내역(9.28_울산강동내역최종(20051101) 2" xfId="4372"/>
    <cellStyle name="_변경계약분실행및2001년실행(견적비교포함)_강동내역(9.28_울산강동내역최종(20051101) 2 2" xfId="6832"/>
    <cellStyle name="_변경계약분실행및2001년실행(견적비교포함)_공무정산양식(10월초)" xfId="2291"/>
    <cellStyle name="_변경계약분실행및2001년실행(견적비교포함)_공무정산양식(10월초) 2" xfId="4373"/>
    <cellStyle name="_변경계약분실행및2001년실행(견적비교포함)_공무정산양식(10월초) 2 2" xfId="6833"/>
    <cellStyle name="_변경계약분실행및2001년실행(견적비교포함)_공무정산양식(10월초)_강동내역(9.28" xfId="2292"/>
    <cellStyle name="_변경계약분실행및2001년실행(견적비교포함)_공무정산양식(10월초)_강동내역(9.28 2" xfId="4374"/>
    <cellStyle name="_변경계약분실행및2001년실행(견적비교포함)_공무정산양식(10월초)_강동내역(9.28 2 2" xfId="6834"/>
    <cellStyle name="_변경계약분실행및2001년실행(견적비교포함)_공무정산양식(10월초)_강동내역(9.28_T05-D03-004D(울산터널-조명제어-안소장님1003)" xfId="2293"/>
    <cellStyle name="_변경계약분실행및2001년실행(견적비교포함)_공무정산양식(10월초)_강동내역(9.28_T05-D03-004D(울산터널-조명제어-안소장님1003) 2" xfId="4375"/>
    <cellStyle name="_변경계약분실행및2001년실행(견적비교포함)_공무정산양식(10월초)_강동내역(9.28_T05-D03-004D(울산터널-조명제어-안소장님1003) 2 2" xfId="6835"/>
    <cellStyle name="_변경계약분실행및2001년실행(견적비교포함)_공무정산양식(10월초)_강동내역(9.28_T05-D03-004D(울산터널-환기-구성설비0930)" xfId="2294"/>
    <cellStyle name="_변경계약분실행및2001년실행(견적비교포함)_공무정산양식(10월초)_강동내역(9.28_T05-D03-004D(울산터널-환기-구성설비0930) 2" xfId="4376"/>
    <cellStyle name="_변경계약분실행및2001년실행(견적비교포함)_공무정산양식(10월초)_강동내역(9.28_T05-D03-004D(울산터널-환기-구성설비0930) 2 2" xfId="6836"/>
    <cellStyle name="_변경계약분실행및2001년실행(견적비교포함)_공무정산양식(10월초)_강동내역(9.28_울산강동내역최종(20051101)" xfId="2295"/>
    <cellStyle name="_변경계약분실행및2001년실행(견적비교포함)_공무정산양식(10월초)_강동내역(9.28_울산강동내역최종(20051101) 2" xfId="4377"/>
    <cellStyle name="_변경계약분실행및2001년실행(견적비교포함)_공무정산양식(10월초)_강동내역(9.28_울산강동내역최종(20051101) 2 2" xfId="6837"/>
    <cellStyle name="_변경계약분실행및2001년실행(견적비교포함)_공무정산양식(10월초)_기성내역서" xfId="2296"/>
    <cellStyle name="_변경계약분실행및2001년실행(견적비교포함)_공무정산양식(10월초)_기성내역서 2" xfId="4378"/>
    <cellStyle name="_변경계약분실행및2001년실행(견적비교포함)_공무정산양식(10월초)_기성내역서 2 2" xfId="6838"/>
    <cellStyle name="_변경계약분실행및2001년실행(견적비교포함)_공무정산양식(10월초)_기성내역서_강동내역(9.28" xfId="2297"/>
    <cellStyle name="_변경계약분실행및2001년실행(견적비교포함)_공무정산양식(10월초)_기성내역서_강동내역(9.28 2" xfId="4379"/>
    <cellStyle name="_변경계약분실행및2001년실행(견적비교포함)_공무정산양식(10월초)_기성내역서_강동내역(9.28 2 2" xfId="6839"/>
    <cellStyle name="_변경계약분실행및2001년실행(견적비교포함)_공무정산양식(10월초)_기성내역서_강동내역(9.28_T05-D03-004D(울산터널-조명제어-안소장님1003)" xfId="2298"/>
    <cellStyle name="_변경계약분실행및2001년실행(견적비교포함)_공무정산양식(10월초)_기성내역서_강동내역(9.28_T05-D03-004D(울산터널-조명제어-안소장님1003) 2" xfId="4380"/>
    <cellStyle name="_변경계약분실행및2001년실행(견적비교포함)_공무정산양식(10월초)_기성내역서_강동내역(9.28_T05-D03-004D(울산터널-조명제어-안소장님1003) 2 2" xfId="6840"/>
    <cellStyle name="_변경계약분실행및2001년실행(견적비교포함)_공무정산양식(10월초)_기성내역서_강동내역(9.28_T05-D03-004D(울산터널-환기-구성설비0930)" xfId="2299"/>
    <cellStyle name="_변경계약분실행및2001년실행(견적비교포함)_공무정산양식(10월초)_기성내역서_강동내역(9.28_T05-D03-004D(울산터널-환기-구성설비0930) 2" xfId="4381"/>
    <cellStyle name="_변경계약분실행및2001년실행(견적비교포함)_공무정산양식(10월초)_기성내역서_강동내역(9.28_T05-D03-004D(울산터널-환기-구성설비0930) 2 2" xfId="6841"/>
    <cellStyle name="_변경계약분실행및2001년실행(견적비교포함)_공무정산양식(10월초)_기성내역서_강동내역(9.28_울산강동내역최종(20051101)" xfId="2300"/>
    <cellStyle name="_변경계약분실행및2001년실행(견적비교포함)_공무정산양식(10월초)_기성내역서_강동내역(9.28_울산강동내역최종(20051101) 2" xfId="4382"/>
    <cellStyle name="_변경계약분실행및2001년실행(견적비교포함)_공무정산양식(10월초)_기성내역서_강동내역(9.28_울산강동내역최종(20051101) 2 2" xfId="6842"/>
    <cellStyle name="_변경계약분실행및2001년실행(견적비교포함)_공무정산양식(10월초)_기성내역서_전체계약변경(03)" xfId="2301"/>
    <cellStyle name="_변경계약분실행및2001년실행(견적비교포함)_공무정산양식(10월초)_기성내역서_전체계약변경(03) 2" xfId="4383"/>
    <cellStyle name="_변경계약분실행및2001년실행(견적비교포함)_공무정산양식(10월초)_기성내역서_전체계약변경(03) 2 2" xfId="6843"/>
    <cellStyle name="_변경계약분실행및2001년실행(견적비교포함)_공무정산양식(10월초)_기성내역서_전체계약변경(03)_강동내역(9.28" xfId="2302"/>
    <cellStyle name="_변경계약분실행및2001년실행(견적비교포함)_공무정산양식(10월초)_기성내역서_전체계약변경(03)_강동내역(9.28 2" xfId="4384"/>
    <cellStyle name="_변경계약분실행및2001년실행(견적비교포함)_공무정산양식(10월초)_기성내역서_전체계약변경(03)_강동내역(9.28 2 2" xfId="6844"/>
    <cellStyle name="_변경계약분실행및2001년실행(견적비교포함)_공무정산양식(10월초)_기성내역서_전체계약변경(03)_강동내역(9.28_T05-D03-004D(울산터널-조명제어-안소장님1003)" xfId="2303"/>
    <cellStyle name="_변경계약분실행및2001년실행(견적비교포함)_공무정산양식(10월초)_기성내역서_전체계약변경(03)_강동내역(9.28_T05-D03-004D(울산터널-조명제어-안소장님1003) 2" xfId="4385"/>
    <cellStyle name="_변경계약분실행및2001년실행(견적비교포함)_공무정산양식(10월초)_기성내역서_전체계약변경(03)_강동내역(9.28_T05-D03-004D(울산터널-조명제어-안소장님1003) 2 2" xfId="6845"/>
    <cellStyle name="_변경계약분실행및2001년실행(견적비교포함)_공무정산양식(10월초)_기성내역서_전체계약변경(03)_강동내역(9.28_T05-D03-004D(울산터널-환기-구성설비0930)" xfId="2304"/>
    <cellStyle name="_변경계약분실행및2001년실행(견적비교포함)_공무정산양식(10월초)_기성내역서_전체계약변경(03)_강동내역(9.28_T05-D03-004D(울산터널-환기-구성설비0930) 2" xfId="4386"/>
    <cellStyle name="_변경계약분실행및2001년실행(견적비교포함)_공무정산양식(10월초)_기성내역서_전체계약변경(03)_강동내역(9.28_T05-D03-004D(울산터널-환기-구성설비0930) 2 2" xfId="6846"/>
    <cellStyle name="_변경계약분실행및2001년실행(견적비교포함)_공무정산양식(10월초)_기성내역서_전체계약변경(03)_강동내역(9.28_울산강동내역최종(20051101)" xfId="2305"/>
    <cellStyle name="_변경계약분실행및2001년실행(견적비교포함)_공무정산양식(10월초)_기성내역서_전체계약변경(03)_강동내역(9.28_울산강동내역최종(20051101) 2" xfId="4387"/>
    <cellStyle name="_변경계약분실행및2001년실행(견적비교포함)_공무정산양식(10월초)_기성내역서_전체계약변경(03)_강동내역(9.28_울산강동내역최종(20051101) 2 2" xfId="6847"/>
    <cellStyle name="_변경계약분실행및2001년실행(견적비교포함)_공무정산양식(10월초)_전체계약변경(03)" xfId="2306"/>
    <cellStyle name="_변경계약분실행및2001년실행(견적비교포함)_공무정산양식(10월초)_전체계약변경(03) 2" xfId="4388"/>
    <cellStyle name="_변경계약분실행및2001년실행(견적비교포함)_공무정산양식(10월초)_전체계약변경(03) 2 2" xfId="6848"/>
    <cellStyle name="_변경계약분실행및2001년실행(견적비교포함)_공무정산양식(10월초)_전체계약변경(03)_강동내역(9.28" xfId="2307"/>
    <cellStyle name="_변경계약분실행및2001년실행(견적비교포함)_공무정산양식(10월초)_전체계약변경(03)_강동내역(9.28 2" xfId="4389"/>
    <cellStyle name="_변경계약분실행및2001년실행(견적비교포함)_공무정산양식(10월초)_전체계약변경(03)_강동내역(9.28 2 2" xfId="6849"/>
    <cellStyle name="_변경계약분실행및2001년실행(견적비교포함)_공무정산양식(10월초)_전체계약변경(03)_강동내역(9.28_T05-D03-004D(울산터널-조명제어-안소장님1003)" xfId="2308"/>
    <cellStyle name="_변경계약분실행및2001년실행(견적비교포함)_공무정산양식(10월초)_전체계약변경(03)_강동내역(9.28_T05-D03-004D(울산터널-조명제어-안소장님1003) 2" xfId="4390"/>
    <cellStyle name="_변경계약분실행및2001년실행(견적비교포함)_공무정산양식(10월초)_전체계약변경(03)_강동내역(9.28_T05-D03-004D(울산터널-조명제어-안소장님1003) 2 2" xfId="6850"/>
    <cellStyle name="_변경계약분실행및2001년실행(견적비교포함)_공무정산양식(10월초)_전체계약변경(03)_강동내역(9.28_T05-D03-004D(울산터널-환기-구성설비0930)" xfId="2309"/>
    <cellStyle name="_변경계약분실행및2001년실행(견적비교포함)_공무정산양식(10월초)_전체계약변경(03)_강동내역(9.28_T05-D03-004D(울산터널-환기-구성설비0930) 2" xfId="4391"/>
    <cellStyle name="_변경계약분실행및2001년실행(견적비교포함)_공무정산양식(10월초)_전체계약변경(03)_강동내역(9.28_T05-D03-004D(울산터널-환기-구성설비0930) 2 2" xfId="6851"/>
    <cellStyle name="_변경계약분실행및2001년실행(견적비교포함)_공무정산양식(10월초)_전체계약변경(03)_강동내역(9.28_울산강동내역최종(20051101)" xfId="2310"/>
    <cellStyle name="_변경계약분실행및2001년실행(견적비교포함)_공무정산양식(10월초)_전체계약변경(03)_강동내역(9.28_울산강동내역최종(20051101) 2" xfId="4392"/>
    <cellStyle name="_변경계약분실행및2001년실행(견적비교포함)_공무정산양식(10월초)_전체계약변경(03)_강동내역(9.28_울산강동내역최종(20051101) 2 2" xfId="6852"/>
    <cellStyle name="_변경계약분실행및2001년실행(견적비교포함)_공무정산양식(10월초)_포장외건(최종)" xfId="2311"/>
    <cellStyle name="_변경계약분실행및2001년실행(견적비교포함)_공무정산양식(10월초)_포장외건(최종) 2" xfId="4393"/>
    <cellStyle name="_변경계약분실행및2001년실행(견적비교포함)_공무정산양식(10월초)_포장외건(최종) 2 2" xfId="6853"/>
    <cellStyle name="_변경계약분실행및2001년실행(견적비교포함)_공무정산양식(10월초)_포장외건(최종)_강동내역(9.28" xfId="2312"/>
    <cellStyle name="_변경계약분실행및2001년실행(견적비교포함)_공무정산양식(10월초)_포장외건(최종)_강동내역(9.28 2" xfId="4394"/>
    <cellStyle name="_변경계약분실행및2001년실행(견적비교포함)_공무정산양식(10월초)_포장외건(최종)_강동내역(9.28 2 2" xfId="6854"/>
    <cellStyle name="_변경계약분실행및2001년실행(견적비교포함)_공무정산양식(10월초)_포장외건(최종)_강동내역(9.28_T05-D03-004D(울산터널-조명제어-안소장님1003)" xfId="2313"/>
    <cellStyle name="_변경계약분실행및2001년실행(견적비교포함)_공무정산양식(10월초)_포장외건(최종)_강동내역(9.28_T05-D03-004D(울산터널-조명제어-안소장님1003) 2" xfId="4395"/>
    <cellStyle name="_변경계약분실행및2001년실행(견적비교포함)_공무정산양식(10월초)_포장외건(최종)_강동내역(9.28_T05-D03-004D(울산터널-조명제어-안소장님1003) 2 2" xfId="6855"/>
    <cellStyle name="_변경계약분실행및2001년실행(견적비교포함)_공무정산양식(10월초)_포장외건(최종)_강동내역(9.28_T05-D03-004D(울산터널-환기-구성설비0930)" xfId="2314"/>
    <cellStyle name="_변경계약분실행및2001년실행(견적비교포함)_공무정산양식(10월초)_포장외건(최종)_강동내역(9.28_T05-D03-004D(울산터널-환기-구성설비0930) 2" xfId="4396"/>
    <cellStyle name="_변경계약분실행및2001년실행(견적비교포함)_공무정산양식(10월초)_포장외건(최종)_강동내역(9.28_T05-D03-004D(울산터널-환기-구성설비0930) 2 2" xfId="6856"/>
    <cellStyle name="_변경계약분실행및2001년실행(견적비교포함)_공무정산양식(10월초)_포장외건(최종)_강동내역(9.28_울산강동내역최종(20051101)" xfId="2315"/>
    <cellStyle name="_변경계약분실행및2001년실행(견적비교포함)_공무정산양식(10월초)_포장외건(최종)_강동내역(9.28_울산강동내역최종(20051101) 2" xfId="4397"/>
    <cellStyle name="_변경계약분실행및2001년실행(견적비교포함)_공무정산양식(10월초)_포장외건(최종)_강동내역(9.28_울산강동내역최종(20051101) 2 2" xfId="6857"/>
    <cellStyle name="_변경계약분실행및2001년실행(견적비교포함)_기성내역서" xfId="2316"/>
    <cellStyle name="_변경계약분실행및2001년실행(견적비교포함)_기성내역서 2" xfId="4398"/>
    <cellStyle name="_변경계약분실행및2001년실행(견적비교포함)_기성내역서 2 2" xfId="6858"/>
    <cellStyle name="_변경계약분실행및2001년실행(견적비교포함)_기성내역서_강동내역(9.28" xfId="2317"/>
    <cellStyle name="_변경계약분실행및2001년실행(견적비교포함)_기성내역서_강동내역(9.28 2" xfId="4399"/>
    <cellStyle name="_변경계약분실행및2001년실행(견적비교포함)_기성내역서_강동내역(9.28 2 2" xfId="6859"/>
    <cellStyle name="_변경계약분실행및2001년실행(견적비교포함)_기성내역서_강동내역(9.28_T05-D03-004D(울산터널-조명제어-안소장님1003)" xfId="2318"/>
    <cellStyle name="_변경계약분실행및2001년실행(견적비교포함)_기성내역서_강동내역(9.28_T05-D03-004D(울산터널-조명제어-안소장님1003) 2" xfId="4400"/>
    <cellStyle name="_변경계약분실행및2001년실행(견적비교포함)_기성내역서_강동내역(9.28_T05-D03-004D(울산터널-조명제어-안소장님1003) 2 2" xfId="6860"/>
    <cellStyle name="_변경계약분실행및2001년실행(견적비교포함)_기성내역서_강동내역(9.28_T05-D03-004D(울산터널-환기-구성설비0930)" xfId="2319"/>
    <cellStyle name="_변경계약분실행및2001년실행(견적비교포함)_기성내역서_강동내역(9.28_T05-D03-004D(울산터널-환기-구성설비0930) 2" xfId="4401"/>
    <cellStyle name="_변경계약분실행및2001년실행(견적비교포함)_기성내역서_강동내역(9.28_T05-D03-004D(울산터널-환기-구성설비0930) 2 2" xfId="6861"/>
    <cellStyle name="_변경계약분실행및2001년실행(견적비교포함)_기성내역서_강동내역(9.28_울산강동내역최종(20051101)" xfId="2320"/>
    <cellStyle name="_변경계약분실행및2001년실행(견적비교포함)_기성내역서_강동내역(9.28_울산강동내역최종(20051101) 2" xfId="4402"/>
    <cellStyle name="_변경계약분실행및2001년실행(견적비교포함)_기성내역서_강동내역(9.28_울산강동내역최종(20051101) 2 2" xfId="6862"/>
    <cellStyle name="_변경계약분실행및2001년실행(견적비교포함)_기성내역서_전체계약변경(03)" xfId="2321"/>
    <cellStyle name="_변경계약분실행및2001년실행(견적비교포함)_기성내역서_전체계약변경(03) 2" xfId="4403"/>
    <cellStyle name="_변경계약분실행및2001년실행(견적비교포함)_기성내역서_전체계약변경(03) 2 2" xfId="6863"/>
    <cellStyle name="_변경계약분실행및2001년실행(견적비교포함)_기성내역서_전체계약변경(03)_강동내역(9.28" xfId="2322"/>
    <cellStyle name="_변경계약분실행및2001년실행(견적비교포함)_기성내역서_전체계약변경(03)_강동내역(9.28 2" xfId="4404"/>
    <cellStyle name="_변경계약분실행및2001년실행(견적비교포함)_기성내역서_전체계약변경(03)_강동내역(9.28 2 2" xfId="6864"/>
    <cellStyle name="_변경계약분실행및2001년실행(견적비교포함)_기성내역서_전체계약변경(03)_강동내역(9.28_T05-D03-004D(울산터널-조명제어-안소장님1003)" xfId="2323"/>
    <cellStyle name="_변경계약분실행및2001년실행(견적비교포함)_기성내역서_전체계약변경(03)_강동내역(9.28_T05-D03-004D(울산터널-조명제어-안소장님1003) 2" xfId="4405"/>
    <cellStyle name="_변경계약분실행및2001년실행(견적비교포함)_기성내역서_전체계약변경(03)_강동내역(9.28_T05-D03-004D(울산터널-조명제어-안소장님1003) 2 2" xfId="6865"/>
    <cellStyle name="_변경계약분실행및2001년실행(견적비교포함)_기성내역서_전체계약변경(03)_강동내역(9.28_T05-D03-004D(울산터널-환기-구성설비0930)" xfId="2324"/>
    <cellStyle name="_변경계약분실행및2001년실행(견적비교포함)_기성내역서_전체계약변경(03)_강동내역(9.28_T05-D03-004D(울산터널-환기-구성설비0930) 2" xfId="4406"/>
    <cellStyle name="_변경계약분실행및2001년실행(견적비교포함)_기성내역서_전체계약변경(03)_강동내역(9.28_T05-D03-004D(울산터널-환기-구성설비0930) 2 2" xfId="6866"/>
    <cellStyle name="_변경계약분실행및2001년실행(견적비교포함)_기성내역서_전체계약변경(03)_강동내역(9.28_울산강동내역최종(20051101)" xfId="2325"/>
    <cellStyle name="_변경계약분실행및2001년실행(견적비교포함)_기성내역서_전체계약변경(03)_강동내역(9.28_울산강동내역최종(20051101) 2" xfId="4407"/>
    <cellStyle name="_변경계약분실행및2001년실행(견적비교포함)_기성내역서_전체계약변경(03)_강동내역(9.28_울산강동내역최종(20051101) 2 2" xfId="6867"/>
    <cellStyle name="_변경계약분실행및2001년실행(견적비교포함)_전체계약변경(03)" xfId="2326"/>
    <cellStyle name="_변경계약분실행및2001년실행(견적비교포함)_전체계약변경(03) 2" xfId="4408"/>
    <cellStyle name="_변경계약분실행및2001년실행(견적비교포함)_전체계약변경(03) 2 2" xfId="6868"/>
    <cellStyle name="_변경계약분실행및2001년실행(견적비교포함)_전체계약변경(03)_강동내역(9.28" xfId="2327"/>
    <cellStyle name="_변경계약분실행및2001년실행(견적비교포함)_전체계약변경(03)_강동내역(9.28 2" xfId="4409"/>
    <cellStyle name="_변경계약분실행및2001년실행(견적비교포함)_전체계약변경(03)_강동내역(9.28 2 2" xfId="6869"/>
    <cellStyle name="_변경계약분실행및2001년실행(견적비교포함)_전체계약변경(03)_강동내역(9.28_T05-D03-004D(울산터널-조명제어-안소장님1003)" xfId="2328"/>
    <cellStyle name="_변경계약분실행및2001년실행(견적비교포함)_전체계약변경(03)_강동내역(9.28_T05-D03-004D(울산터널-조명제어-안소장님1003) 2" xfId="4410"/>
    <cellStyle name="_변경계약분실행및2001년실행(견적비교포함)_전체계약변경(03)_강동내역(9.28_T05-D03-004D(울산터널-조명제어-안소장님1003) 2 2" xfId="6870"/>
    <cellStyle name="_변경계약분실행및2001년실행(견적비교포함)_전체계약변경(03)_강동내역(9.28_T05-D03-004D(울산터널-환기-구성설비0930)" xfId="2329"/>
    <cellStyle name="_변경계약분실행및2001년실행(견적비교포함)_전체계약변경(03)_강동내역(9.28_T05-D03-004D(울산터널-환기-구성설비0930) 2" xfId="4411"/>
    <cellStyle name="_변경계약분실행및2001년실행(견적비교포함)_전체계약변경(03)_강동내역(9.28_T05-D03-004D(울산터널-환기-구성설비0930) 2 2" xfId="6871"/>
    <cellStyle name="_변경계약분실행및2001년실행(견적비교포함)_전체계약변경(03)_강동내역(9.28_울산강동내역최종(20051101)" xfId="2330"/>
    <cellStyle name="_변경계약분실행및2001년실행(견적비교포함)_전체계약변경(03)_강동내역(9.28_울산강동내역최종(20051101) 2" xfId="4412"/>
    <cellStyle name="_변경계약분실행및2001년실행(견적비교포함)_전체계약변경(03)_강동내역(9.28_울산강동내역최종(20051101) 2 2" xfId="6872"/>
    <cellStyle name="_변경계약분실행및2001년실행(견적비교포함)_포장외건(최종)" xfId="2331"/>
    <cellStyle name="_변경계약분실행및2001년실행(견적비교포함)_포장외건(최종) 2" xfId="4413"/>
    <cellStyle name="_변경계약분실행및2001년실행(견적비교포함)_포장외건(최종) 2 2" xfId="6873"/>
    <cellStyle name="_변경계약분실행및2001년실행(견적비교포함)_포장외건(최종)_강동내역(9.28" xfId="2332"/>
    <cellStyle name="_변경계약분실행및2001년실행(견적비교포함)_포장외건(최종)_강동내역(9.28 2" xfId="4414"/>
    <cellStyle name="_변경계약분실행및2001년실행(견적비교포함)_포장외건(최종)_강동내역(9.28 2 2" xfId="6874"/>
    <cellStyle name="_변경계약분실행및2001년실행(견적비교포함)_포장외건(최종)_강동내역(9.28_T05-D03-004D(울산터널-조명제어-안소장님1003)" xfId="2333"/>
    <cellStyle name="_변경계약분실행및2001년실행(견적비교포함)_포장외건(최종)_강동내역(9.28_T05-D03-004D(울산터널-조명제어-안소장님1003) 2" xfId="4415"/>
    <cellStyle name="_변경계약분실행및2001년실행(견적비교포함)_포장외건(최종)_강동내역(9.28_T05-D03-004D(울산터널-조명제어-안소장님1003) 2 2" xfId="6875"/>
    <cellStyle name="_변경계약분실행및2001년실행(견적비교포함)_포장외건(최종)_강동내역(9.28_T05-D03-004D(울산터널-환기-구성설비0930)" xfId="2334"/>
    <cellStyle name="_변경계약분실행및2001년실행(견적비교포함)_포장외건(최종)_강동내역(9.28_T05-D03-004D(울산터널-환기-구성설비0930) 2" xfId="4416"/>
    <cellStyle name="_변경계약분실행및2001년실행(견적비교포함)_포장외건(최종)_강동내역(9.28_T05-D03-004D(울산터널-환기-구성설비0930) 2 2" xfId="6876"/>
    <cellStyle name="_변경계약분실행및2001년실행(견적비교포함)_포장외건(최종)_강동내역(9.28_울산강동내역최종(20051101)" xfId="2335"/>
    <cellStyle name="_변경계약분실행및2001년실행(견적비교포함)_포장외건(최종)_강동내역(9.28_울산강동내역최종(20051101) 2" xfId="4417"/>
    <cellStyle name="_변경계약분실행및2001년실행(견적비교포함)_포장외건(최종)_강동내역(9.28_울산강동내역최종(20051101) 2 2" xfId="6877"/>
    <cellStyle name="_별첨(계획서및실적서양식)" xfId="498"/>
    <cellStyle name="_별첨(계획서및실적서양식)_1" xfId="499"/>
    <cellStyle name="_복사본 1.설계서" xfId="500"/>
    <cellStyle name="_본선토공수량" xfId="2336"/>
    <cellStyle name="_본선토공수량 2" xfId="4418"/>
    <cellStyle name="_본선토공수량 2 2" xfId="6878"/>
    <cellStyle name="_봉림고교 교사신축(최종)" xfId="501"/>
    <cellStyle name="_봉림고교 교사신축(최종) 2" xfId="4419"/>
    <cellStyle name="_봉림고교 교사신축(최종) 2 2" xfId="6879"/>
    <cellStyle name="_봉림고교 교사신축(최종) 3" xfId="2337"/>
    <cellStyle name="_봉림고교 교사신축(최종)-참고용" xfId="502"/>
    <cellStyle name="_봉림고교 교사신축(최종)-참고용 2" xfId="4420"/>
    <cellStyle name="_봉림고교 교사신축(최종)-참고용 2 2" xfId="6880"/>
    <cellStyle name="_봉림고교 교사신축(최종)-참고용 3" xfId="2338"/>
    <cellStyle name="_봉현내역서최종11-05" xfId="12826"/>
    <cellStyle name="_부대공수량" xfId="12827"/>
    <cellStyle name="_부산소방 제출용 200407" xfId="2339"/>
    <cellStyle name="_부산소방 제출용 200407 2" xfId="4421"/>
    <cellStyle name="_부산소방 제출용 200407 2 2" xfId="6881"/>
    <cellStyle name="_부산원가1014_최종" xfId="2340"/>
    <cellStyle name="_부산원가1014_최종 2" xfId="4422"/>
    <cellStyle name="_부산원가1014_최종 2 2" xfId="6882"/>
    <cellStyle name="_산출(신현터널 일운)" xfId="2341"/>
    <cellStyle name="_산출(신현터널 일운) 2" xfId="4423"/>
    <cellStyle name="_산출(신현터널 일운) 2 2" xfId="6883"/>
    <cellStyle name="_산출(신현터널 일운) 3" xfId="6114"/>
    <cellStyle name="_삼막천합류" xfId="12828"/>
    <cellStyle name="_삼막천합류 2" xfId="12829"/>
    <cellStyle name="_삼막천합류 2 2" xfId="12830"/>
    <cellStyle name="_삼막천합류 2 3" xfId="12831"/>
    <cellStyle name="_삼막천합류 3" xfId="12832"/>
    <cellStyle name="_삼막천합류 4" xfId="12833"/>
    <cellStyle name="_삼막천합류_1.토공및호안공" xfId="12834"/>
    <cellStyle name="_삼막천합류_1.토공및호안공 2" xfId="12835"/>
    <cellStyle name="_삼막천합류_1.토공및호안공 2 2" xfId="12836"/>
    <cellStyle name="_삼막천합류_1.토공및호안공 2 3" xfId="12837"/>
    <cellStyle name="_삼막천합류_1.토공및호안공 3" xfId="12838"/>
    <cellStyle name="_삼막천합류_1.토공및호안공 4" xfId="12839"/>
    <cellStyle name="_삼막천합류_실정보고서(물푸기,암거)" xfId="12840"/>
    <cellStyle name="_삼막천합류_실정보고서(물푸기,암거) 2" xfId="12841"/>
    <cellStyle name="_삼막천합류_실정보고서(물푸기,암거) 2 2" xfId="12842"/>
    <cellStyle name="_삼막천합류_실정보고서(물푸기,암거) 2 3" xfId="12843"/>
    <cellStyle name="_삼막천합류_실정보고서(물푸기,암거) 3" xfId="12844"/>
    <cellStyle name="_삼막천합류_실정보고서(물푸기,암거) 4" xfId="12845"/>
    <cellStyle name="_삼성천합류" xfId="12846"/>
    <cellStyle name="_삼성천합류 2" xfId="12847"/>
    <cellStyle name="_삼성천합류 2 2" xfId="12848"/>
    <cellStyle name="_삼성천합류 2 3" xfId="12849"/>
    <cellStyle name="_삼성천합류 3" xfId="12850"/>
    <cellStyle name="_삼성천합류 4" xfId="12851"/>
    <cellStyle name="_삼성천합류_1.토공및호안공" xfId="12852"/>
    <cellStyle name="_삼성천합류_1.토공및호안공 2" xfId="12853"/>
    <cellStyle name="_삼성천합류_1.토공및호안공 2 2" xfId="12854"/>
    <cellStyle name="_삼성천합류_1.토공및호안공 2 3" xfId="12855"/>
    <cellStyle name="_삼성천합류_1.토공및호안공 3" xfId="12856"/>
    <cellStyle name="_삼성천합류_1.토공및호안공 4" xfId="12857"/>
    <cellStyle name="_삼성천합류_실정보고서(물푸기,암거)" xfId="12858"/>
    <cellStyle name="_삼성천합류_실정보고서(물푸기,암거) 2" xfId="12859"/>
    <cellStyle name="_삼성천합류_실정보고서(물푸기,암거) 2 2" xfId="12860"/>
    <cellStyle name="_삼성천합류_실정보고서(물푸기,암거) 2 3" xfId="12861"/>
    <cellStyle name="_삼성천합류_실정보고서(물푸기,암거) 3" xfId="12862"/>
    <cellStyle name="_삼성천합류_실정보고서(물푸기,암거) 4" xfId="12863"/>
    <cellStyle name="_상대평가" xfId="12864"/>
    <cellStyle name="_상대평가 2" xfId="12865"/>
    <cellStyle name="_상봉~집현간도로" xfId="12866"/>
    <cellStyle name="_상이군경회-2006년(배수지단가)" xfId="12867"/>
    <cellStyle name="_상하수도공사(현서)하도급 내역" xfId="12868"/>
    <cellStyle name="_생태이동통로토공" xfId="2342"/>
    <cellStyle name="_생태이동통로토공 2" xfId="4424"/>
    <cellStyle name="_생태이동통로토공 2 2" xfId="6884"/>
    <cellStyle name="_서울과학관의장" xfId="503"/>
    <cellStyle name="_서울과학관의장 2" xfId="4425"/>
    <cellStyle name="_서울과학관의장 2 2" xfId="6885"/>
    <cellStyle name="_서울과학관의장 3" xfId="6115"/>
    <cellStyle name="_서울과학관의장 4" xfId="2343"/>
    <cellStyle name="_선도전기(실적기준)" xfId="2344"/>
    <cellStyle name="_선도전기(실적기준) 2" xfId="4426"/>
    <cellStyle name="_선도전기(실적기준) 2 2" xfId="6886"/>
    <cellStyle name="_선도전기(실적기준) 3" xfId="6116"/>
    <cellStyle name="_설계기초자료-2005상반기" xfId="12869"/>
    <cellStyle name="_설계내역서-우장산배수지(2005)" xfId="12870"/>
    <cellStyle name="_설계내역서-월계배수지(2005)-3월28일" xfId="12871"/>
    <cellStyle name="_설계도서" xfId="504"/>
    <cellStyle name="_설계도서 2" xfId="4427"/>
    <cellStyle name="_설계도서 2 2" xfId="6887"/>
    <cellStyle name="_설계도서 3" xfId="2345"/>
    <cellStyle name="_설계변경 설계가 산출" xfId="505"/>
    <cellStyle name="_설계변경-rev1" xfId="12872"/>
    <cellStyle name="_설계지침(2006)" xfId="506"/>
    <cellStyle name="_설계지침2010년(최종)" xfId="12873"/>
    <cellStyle name="_설치위치별세부내역(VMS)-0323" xfId="2346"/>
    <cellStyle name="_설치위치별세부내역(VMS)-0323 2" xfId="4428"/>
    <cellStyle name="_설치위치별세부내역(VMS)-0323 2 2" xfId="6888"/>
    <cellStyle name="_소프트웨어개발비_1106" xfId="2347"/>
    <cellStyle name="_소프트웨어개발비_1106 2" xfId="4429"/>
    <cellStyle name="_소프트웨어개발비_1106 2 2" xfId="6889"/>
    <cellStyle name="_소프트웨어개발비_1106 3" xfId="6117"/>
    <cellStyle name="_수공(성남)설계" xfId="12874"/>
    <cellStyle name="_수공(성남)설계 2" xfId="12875"/>
    <cellStyle name="_수공(성남)설계 2 2" xfId="12876"/>
    <cellStyle name="_수공(성남)설계 2 3" xfId="12877"/>
    <cellStyle name="_수공(성남)설계 3" xfId="12878"/>
    <cellStyle name="_수공(성남)설계 4" xfId="12879"/>
    <cellStyle name="_수공(성남)설계_원동천교(상)외-수량수정" xfId="12880"/>
    <cellStyle name="_수공(성남)설계_원동천교(상)외-수량수정 2" xfId="12881"/>
    <cellStyle name="_수공(성남)설계_원동천교(상)외-수량수정 2 2" xfId="12882"/>
    <cellStyle name="_수공(성남)설계_원동천교(상)외-수량수정 2 3" xfId="12883"/>
    <cellStyle name="_수공(성남)설계_원동천교(상)외-수량수정 3" xfId="12884"/>
    <cellStyle name="_수공(성남)설계_원동천교(상)외-수량수정 4" xfId="12885"/>
    <cellStyle name="_수공(성남)설계_인천계양 까치마을 태화,한진아파트 공사내역서(제출용1)" xfId="12886"/>
    <cellStyle name="_수공(성남)설계_인천계양 까치마을 태화,한진아파트 공사내역서(제출용1) 2" xfId="12887"/>
    <cellStyle name="_수공(성남)설계_인천계양 까치마을 태화,한진아파트 공사내역서(제출용1) 2 2" xfId="12888"/>
    <cellStyle name="_수공(성남)설계_인천계양 까치마을 태화,한진아파트 공사내역서(제출용1) 2 3" xfId="12889"/>
    <cellStyle name="_수공(성남)설계_인천계양 까치마을 태화,한진아파트 공사내역서(제출용1) 3" xfId="12890"/>
    <cellStyle name="_수공(성남)설계_인천계양 까치마을 태화,한진아파트 공사내역서(제출용1) 4" xfId="12891"/>
    <cellStyle name="_수공(성남)설계_인천계양 까치마을 태화,한진아파트 공사내역서(제출용1)_계양구 도두리마을 동남 아파트 하자보수공사비산출서(자오)" xfId="12892"/>
    <cellStyle name="_수공(성남)설계_인천계양 까치마을 태화,한진아파트 공사내역서(제출용1)_계양구 도두리마을 동남 아파트 하자보수공사비산출서(자오) 2" xfId="12893"/>
    <cellStyle name="_수공(성남)설계_인천계양 까치마을 태화,한진아파트 공사내역서(제출용1)_계양구 도두리마을 동남 아파트 하자보수공사비산출서(자오) 2 2" xfId="12894"/>
    <cellStyle name="_수공(성남)설계_인천계양 까치마을 태화,한진아파트 공사내역서(제출용1)_계양구 도두리마을 동남 아파트 하자보수공사비산출서(자오) 2 3" xfId="12895"/>
    <cellStyle name="_수공(성남)설계_인천계양 까치마을 태화,한진아파트 공사내역서(제출용1)_계양구 도두리마을 동남 아파트 하자보수공사비산출서(자오) 3" xfId="12896"/>
    <cellStyle name="_수공(성남)설계_인천계양 까치마을 태화,한진아파트 공사내역서(제출용1)_계양구 도두리마을 동남 아파트 하자보수공사비산출서(자오) 4" xfId="12897"/>
    <cellStyle name="_수공(성남)설계_인천계양 까치마을 태화,한진아파트 공사내역서(제출용1)_계양구 도두리마을 동남 아파트 하자보수공사비산출서(자오)_원동천교(상)외-수량수정" xfId="12898"/>
    <cellStyle name="_수공(성남)설계_인천계양 까치마을 태화,한진아파트 공사내역서(제출용1)_계양구 도두리마을 동남 아파트 하자보수공사비산출서(자오)_원동천교(상)외-수량수정 2" xfId="12899"/>
    <cellStyle name="_수공(성남)설계_인천계양 까치마을 태화,한진아파트 공사내역서(제출용1)_계양구 도두리마을 동남 아파트 하자보수공사비산출서(자오)_원동천교(상)외-수량수정 2 2" xfId="12900"/>
    <cellStyle name="_수공(성남)설계_인천계양 까치마을 태화,한진아파트 공사내역서(제출용1)_계양구 도두리마을 동남 아파트 하자보수공사비산출서(자오)_원동천교(상)외-수량수정 2 3" xfId="12901"/>
    <cellStyle name="_수공(성남)설계_인천계양 까치마을 태화,한진아파트 공사내역서(제출용1)_계양구 도두리마을 동남 아파트 하자보수공사비산출서(자오)_원동천교(상)외-수량수정 3" xfId="12902"/>
    <cellStyle name="_수공(성남)설계_인천계양 까치마을 태화,한진아파트 공사내역서(제출용1)_계양구 도두리마을 동남 아파트 하자보수공사비산출서(자오)_원동천교(상)외-수량수정 4" xfId="12903"/>
    <cellStyle name="_수공(성남)설계_인천계양 까치마을 태화,한진아파트 공사내역서(제출용1)_구로동구일우성아파트 하자보수공사비산출서(1)" xfId="12904"/>
    <cellStyle name="_수공(성남)설계_인천계양 까치마을 태화,한진아파트 공사내역서(제출용1)_구로동구일우성아파트 하자보수공사비산출서(1) 2" xfId="12905"/>
    <cellStyle name="_수공(성남)설계_인천계양 까치마을 태화,한진아파트 공사내역서(제출용1)_구로동구일우성아파트 하자보수공사비산출서(1) 2 2" xfId="12906"/>
    <cellStyle name="_수공(성남)설계_인천계양 까치마을 태화,한진아파트 공사내역서(제출용1)_구로동구일우성아파트 하자보수공사비산출서(1) 2 3" xfId="12907"/>
    <cellStyle name="_수공(성남)설계_인천계양 까치마을 태화,한진아파트 공사내역서(제출용1)_구로동구일우성아파트 하자보수공사비산출서(1) 3" xfId="12908"/>
    <cellStyle name="_수공(성남)설계_인천계양 까치마을 태화,한진아파트 공사내역서(제출용1)_구로동구일우성아파트 하자보수공사비산출서(1) 4" xfId="12909"/>
    <cellStyle name="_수공(성남)설계_인천계양 까치마을 태화,한진아파트 공사내역서(제출용1)_구로동구일우성아파트 하자보수공사비산출서(1)_원동천교(상)외-수량수정" xfId="12910"/>
    <cellStyle name="_수공(성남)설계_인천계양 까치마을 태화,한진아파트 공사내역서(제출용1)_구로동구일우성아파트 하자보수공사비산출서(1)_원동천교(상)외-수량수정 2" xfId="12911"/>
    <cellStyle name="_수공(성남)설계_인천계양 까치마을 태화,한진아파트 공사내역서(제출용1)_구로동구일우성아파트 하자보수공사비산출서(1)_원동천교(상)외-수량수정 2 2" xfId="12912"/>
    <cellStyle name="_수공(성남)설계_인천계양 까치마을 태화,한진아파트 공사내역서(제출용1)_구로동구일우성아파트 하자보수공사비산출서(1)_원동천교(상)외-수량수정 2 3" xfId="12913"/>
    <cellStyle name="_수공(성남)설계_인천계양 까치마을 태화,한진아파트 공사내역서(제출용1)_구로동구일우성아파트 하자보수공사비산출서(1)_원동천교(상)외-수량수정 3" xfId="12914"/>
    <cellStyle name="_수공(성남)설계_인천계양 까치마을 태화,한진아파트 공사내역서(제출용1)_구로동구일우성아파트 하자보수공사비산출서(1)_원동천교(상)외-수량수정 4" xfId="12915"/>
    <cellStyle name="_수공(성남)설계_인천계양 까치마을 태화,한진아파트 공사내역서(제출용1)_동남 아파트" xfId="12916"/>
    <cellStyle name="_수공(성남)설계_인천계양 까치마을 태화,한진아파트 공사내역서(제출용1)_동남 아파트 2" xfId="12917"/>
    <cellStyle name="_수공(성남)설계_인천계양 까치마을 태화,한진아파트 공사내역서(제출용1)_동남 아파트 2 2" xfId="12918"/>
    <cellStyle name="_수공(성남)설계_인천계양 까치마을 태화,한진아파트 공사내역서(제출용1)_동남 아파트 2 3" xfId="12919"/>
    <cellStyle name="_수공(성남)설계_인천계양 까치마을 태화,한진아파트 공사내역서(제출용1)_동남 아파트 3" xfId="12920"/>
    <cellStyle name="_수공(성남)설계_인천계양 까치마을 태화,한진아파트 공사내역서(제출용1)_동남 아파트 4" xfId="12921"/>
    <cellStyle name="_수공(성남)설계_인천계양 까치마을 태화,한진아파트 공사내역서(제출용1)_동남 아파트_원동천교(상)외-수량수정" xfId="12922"/>
    <cellStyle name="_수공(성남)설계_인천계양 까치마을 태화,한진아파트 공사내역서(제출용1)_동남 아파트_원동천교(상)외-수량수정 2" xfId="12923"/>
    <cellStyle name="_수공(성남)설계_인천계양 까치마을 태화,한진아파트 공사내역서(제출용1)_동남 아파트_원동천교(상)외-수량수정 2 2" xfId="12924"/>
    <cellStyle name="_수공(성남)설계_인천계양 까치마을 태화,한진아파트 공사내역서(제출용1)_동남 아파트_원동천교(상)외-수량수정 2 3" xfId="12925"/>
    <cellStyle name="_수공(성남)설계_인천계양 까치마을 태화,한진아파트 공사내역서(제출용1)_동남 아파트_원동천교(상)외-수량수정 3" xfId="12926"/>
    <cellStyle name="_수공(성남)설계_인천계양 까치마을 태화,한진아파트 공사내역서(제출용1)_동남 아파트_원동천교(상)외-수량수정 4" xfId="12927"/>
    <cellStyle name="_수공(성남)설계_인천계양 까치마을 태화,한진아파트 공사내역서(제출용1)_원동천교(상)외-수량수정" xfId="12928"/>
    <cellStyle name="_수공(성남)설계_인천계양 까치마을 태화,한진아파트 공사내역서(제출용1)_원동천교(상)외-수량수정 2" xfId="12929"/>
    <cellStyle name="_수공(성남)설계_인천계양 까치마을 태화,한진아파트 공사내역서(제출용1)_원동천교(상)외-수량수정 2 2" xfId="12930"/>
    <cellStyle name="_수공(성남)설계_인천계양 까치마을 태화,한진아파트 공사내역서(제출용1)_원동천교(상)외-수량수정 2 3" xfId="12931"/>
    <cellStyle name="_수공(성남)설계_인천계양 까치마을 태화,한진아파트 공사내역서(제출용1)_원동천교(상)외-수량수정 3" xfId="12932"/>
    <cellStyle name="_수공(성남)설계_인천계양 까치마을 태화,한진아파트 공사내역서(제출용1)_원동천교(상)외-수량수정 4" xfId="12933"/>
    <cellStyle name="_수공(성남)설계_인천계양 까치마을 태화,한진아파트 공사내역서(제출용1)_인천계양 까치마을 태화,한진아파트 공사내역서9.12(제출용)" xfId="12934"/>
    <cellStyle name="_수공(성남)설계_인천계양 까치마을 태화,한진아파트 공사내역서(제출용1)_인천계양 까치마을 태화,한진아파트 공사내역서9.12(제출용) 2" xfId="12935"/>
    <cellStyle name="_수공(성남)설계_인천계양 까치마을 태화,한진아파트 공사내역서(제출용1)_인천계양 까치마을 태화,한진아파트 공사내역서9.12(제출용) 2 2" xfId="12936"/>
    <cellStyle name="_수공(성남)설계_인천계양 까치마을 태화,한진아파트 공사내역서(제출용1)_인천계양 까치마을 태화,한진아파트 공사내역서9.12(제출용) 2 3" xfId="12937"/>
    <cellStyle name="_수공(성남)설계_인천계양 까치마을 태화,한진아파트 공사내역서(제출용1)_인천계양 까치마을 태화,한진아파트 공사내역서9.12(제출용) 3" xfId="12938"/>
    <cellStyle name="_수공(성남)설계_인천계양 까치마을 태화,한진아파트 공사내역서(제출용1)_인천계양 까치마을 태화,한진아파트 공사내역서9.12(제출용) 4" xfId="12939"/>
    <cellStyle name="_수공(성남)설계_인천계양 까치마을 태화,한진아파트 공사내역서(제출용1)_인천계양 까치마을 태화,한진아파트 공사내역서9.12(제출용)_원동천교(상)외-수량수정" xfId="12940"/>
    <cellStyle name="_수공(성남)설계_인천계양 까치마을 태화,한진아파트 공사내역서(제출용1)_인천계양 까치마을 태화,한진아파트 공사내역서9.12(제출용)_원동천교(상)외-수량수정 2" xfId="12941"/>
    <cellStyle name="_수공(성남)설계_인천계양 까치마을 태화,한진아파트 공사내역서(제출용1)_인천계양 까치마을 태화,한진아파트 공사내역서9.12(제출용)_원동천교(상)외-수량수정 2 2" xfId="12942"/>
    <cellStyle name="_수공(성남)설계_인천계양 까치마을 태화,한진아파트 공사내역서(제출용1)_인천계양 까치마을 태화,한진아파트 공사내역서9.12(제출용)_원동천교(상)외-수량수정 2 3" xfId="12943"/>
    <cellStyle name="_수공(성남)설계_인천계양 까치마을 태화,한진아파트 공사내역서(제출용1)_인천계양 까치마을 태화,한진아파트 공사내역서9.12(제출용)_원동천교(상)외-수량수정 3" xfId="12944"/>
    <cellStyle name="_수공(성남)설계_인천계양 까치마을 태화,한진아파트 공사내역서(제출용1)_인천계양 까치마을 태화,한진아파트 공사내역서9.12(제출용)_원동천교(상)외-수량수정 4" xfId="12945"/>
    <cellStyle name="_수공(성남)설계_인천계양 까치마을 태화,한진아파트 공사내역서(제출용1)_인천계양 까치마을 태화,한진아파트 공사내역서9.12(제출용)_인천계양 까치마을 태화,한진아파트 공사내역서9.12(제출용)" xfId="12946"/>
    <cellStyle name="_수공(성남)설계_인천계양 까치마을 태화,한진아파트 공사내역서(제출용1)_인천계양 까치마을 태화,한진아파트 공사내역서9.12(제출용)_인천계양 까치마을 태화,한진아파트 공사내역서9.12(제출용) 2" xfId="12947"/>
    <cellStyle name="_수공(성남)설계_인천계양 까치마을 태화,한진아파트 공사내역서(제출용1)_인천계양 까치마을 태화,한진아파트 공사내역서9.12(제출용)_인천계양 까치마을 태화,한진아파트 공사내역서9.12(제출용) 2 2" xfId="12948"/>
    <cellStyle name="_수공(성남)설계_인천계양 까치마을 태화,한진아파트 공사내역서(제출용1)_인천계양 까치마을 태화,한진아파트 공사내역서9.12(제출용)_인천계양 까치마을 태화,한진아파트 공사내역서9.12(제출용) 2 3" xfId="12949"/>
    <cellStyle name="_수공(성남)설계_인천계양 까치마을 태화,한진아파트 공사내역서(제출용1)_인천계양 까치마을 태화,한진아파트 공사내역서9.12(제출용)_인천계양 까치마을 태화,한진아파트 공사내역서9.12(제출용) 3" xfId="12950"/>
    <cellStyle name="_수공(성남)설계_인천계양 까치마을 태화,한진아파트 공사내역서(제출용1)_인천계양 까치마을 태화,한진아파트 공사내역서9.12(제출용)_인천계양 까치마을 태화,한진아파트 공사내역서9.12(제출용) 4" xfId="12951"/>
    <cellStyle name="_수공(성남)설계_인천계양 까치마을 태화,한진아파트 공사내역서(제출용1)_인천계양 까치마을 태화,한진아파트 공사내역서9.12(제출용)_인천계양 까치마을 태화,한진아파트 공사내역서9.12(제출용)_계양구 도두리마을 동남 아파트 하자보수공사비산출서(자오)" xfId="12952"/>
    <cellStyle name="_수공(성남)설계_인천계양 까치마을 태화,한진아파트 공사내역서(제출용1)_인천계양 까치마을 태화,한진아파트 공사내역서9.12(제출용)_인천계양 까치마을 태화,한진아파트 공사내역서9.12(제출용)_계양구 도두리마을 동남 아파트 하자보수공사비산출서(자오) 2" xfId="12953"/>
    <cellStyle name="_수공(성남)설계_인천계양 까치마을 태화,한진아파트 공사내역서(제출용1)_인천계양 까치마을 태화,한진아파트 공사내역서9.12(제출용)_인천계양 까치마을 태화,한진아파트 공사내역서9.12(제출용)_계양구 도두리마을 동남 아파트 하자보수공사비산출서(자오) 2 2" xfId="12954"/>
    <cellStyle name="_수공(성남)설계_인천계양 까치마을 태화,한진아파트 공사내역서(제출용1)_인천계양 까치마을 태화,한진아파트 공사내역서9.12(제출용)_인천계양 까치마을 태화,한진아파트 공사내역서9.12(제출용)_계양구 도두리마을 동남 아파트 하자보수공사비산출서(자오) 2 3" xfId="12955"/>
    <cellStyle name="_수공(성남)설계_인천계양 까치마을 태화,한진아파트 공사내역서(제출용1)_인천계양 까치마을 태화,한진아파트 공사내역서9.12(제출용)_인천계양 까치마을 태화,한진아파트 공사내역서9.12(제출용)_계양구 도두리마을 동남 아파트 하자보수공사비산출서(자오) 3" xfId="12956"/>
    <cellStyle name="_수공(성남)설계_인천계양 까치마을 태화,한진아파트 공사내역서(제출용1)_인천계양 까치마을 태화,한진아파트 공사내역서9.12(제출용)_인천계양 까치마을 태화,한진아파트 공사내역서9.12(제출용)_계양구 도두리마을 동남 아파트 하자보수공사비산출서(자오) 4" xfId="12957"/>
    <cellStyle name="_수공(성남)설계_인천계양 까치마을 태화,한진아파트 공사내역서(제출용1)_인천계양 까치마을 태화,한진아파트 공사내역서9.12(제출용)_인천계양 까치마을 태화,한진아파트 공사내역서9.12(제출용)_계양구 도두리마을 동남 아파트 하자보수공사비산출서(자오)_원동천교(상)외-수량수정" xfId="12958"/>
    <cellStyle name="_수공(성남)설계_인천계양 까치마을 태화,한진아파트 공사내역서(제출용1)_인천계양 까치마을 태화,한진아파트 공사내역서9.12(제출용)_인천계양 까치마을 태화,한진아파트 공사내역서9.12(제출용)_계양구 도두리마을 동남 아파트 하자보수공사비산출서(자오)_원동천교(상)외-수량수정 2" xfId="12959"/>
    <cellStyle name="_수공(성남)설계_인천계양 까치마을 태화,한진아파트 공사내역서(제출용1)_인천계양 까치마을 태화,한진아파트 공사내역서9.12(제출용)_인천계양 까치마을 태화,한진아파트 공사내역서9.12(제출용)_계양구 도두리마을 동남 아파트 하자보수공사비산출서(자오)_원동천교(상)외-수량수정 2 2" xfId="12960"/>
    <cellStyle name="_수공(성남)설계_인천계양 까치마을 태화,한진아파트 공사내역서(제출용1)_인천계양 까치마을 태화,한진아파트 공사내역서9.12(제출용)_인천계양 까치마을 태화,한진아파트 공사내역서9.12(제출용)_계양구 도두리마을 동남 아파트 하자보수공사비산출서(자오)_원동천교(상)외-수량수정 2 3" xfId="12961"/>
    <cellStyle name="_수공(성남)설계_인천계양 까치마을 태화,한진아파트 공사내역서(제출용1)_인천계양 까치마을 태화,한진아파트 공사내역서9.12(제출용)_인천계양 까치마을 태화,한진아파트 공사내역서9.12(제출용)_계양구 도두리마을 동남 아파트 하자보수공사비산출서(자오)_원동천교(상)외-수량수정 3" xfId="12962"/>
    <cellStyle name="_수공(성남)설계_인천계양 까치마을 태화,한진아파트 공사내역서(제출용1)_인천계양 까치마을 태화,한진아파트 공사내역서9.12(제출용)_인천계양 까치마을 태화,한진아파트 공사내역서9.12(제출용)_계양구 도두리마을 동남 아파트 하자보수공사비산출서(자오)_원동천교(상)외-수량수정 4" xfId="12963"/>
    <cellStyle name="_수공(성남)설계_인천계양 까치마을 태화,한진아파트 공사내역서(제출용1)_인천계양 까치마을 태화,한진아파트 공사내역서9.12(제출용)_인천계양 까치마을 태화,한진아파트 공사내역서9.12(제출용)_구로동구일우성아파트 하자보수공사비산출서(1)" xfId="12964"/>
    <cellStyle name="_수공(성남)설계_인천계양 까치마을 태화,한진아파트 공사내역서(제출용1)_인천계양 까치마을 태화,한진아파트 공사내역서9.12(제출용)_인천계양 까치마을 태화,한진아파트 공사내역서9.12(제출용)_구로동구일우성아파트 하자보수공사비산출서(1) 2" xfId="12965"/>
    <cellStyle name="_수공(성남)설계_인천계양 까치마을 태화,한진아파트 공사내역서(제출용1)_인천계양 까치마을 태화,한진아파트 공사내역서9.12(제출용)_인천계양 까치마을 태화,한진아파트 공사내역서9.12(제출용)_구로동구일우성아파트 하자보수공사비산출서(1) 2 2" xfId="12966"/>
    <cellStyle name="_수공(성남)설계_인천계양 까치마을 태화,한진아파트 공사내역서(제출용1)_인천계양 까치마을 태화,한진아파트 공사내역서9.12(제출용)_인천계양 까치마을 태화,한진아파트 공사내역서9.12(제출용)_구로동구일우성아파트 하자보수공사비산출서(1) 2 3" xfId="12967"/>
    <cellStyle name="_수공(성남)설계_인천계양 까치마을 태화,한진아파트 공사내역서(제출용1)_인천계양 까치마을 태화,한진아파트 공사내역서9.12(제출용)_인천계양 까치마을 태화,한진아파트 공사내역서9.12(제출용)_구로동구일우성아파트 하자보수공사비산출서(1) 3" xfId="12968"/>
    <cellStyle name="_수공(성남)설계_인천계양 까치마을 태화,한진아파트 공사내역서(제출용1)_인천계양 까치마을 태화,한진아파트 공사내역서9.12(제출용)_인천계양 까치마을 태화,한진아파트 공사내역서9.12(제출용)_구로동구일우성아파트 하자보수공사비산출서(1) 4" xfId="12969"/>
    <cellStyle name="_수공(성남)설계_인천계양 까치마을 태화,한진아파트 공사내역서(제출용1)_인천계양 까치마을 태화,한진아파트 공사내역서9.12(제출용)_인천계양 까치마을 태화,한진아파트 공사내역서9.12(제출용)_구로동구일우성아파트 하자보수공사비산출서(1)_원동천교(상)외-수량수정" xfId="12970"/>
    <cellStyle name="_수공(성남)설계_인천계양 까치마을 태화,한진아파트 공사내역서(제출용1)_인천계양 까치마을 태화,한진아파트 공사내역서9.12(제출용)_인천계양 까치마을 태화,한진아파트 공사내역서9.12(제출용)_구로동구일우성아파트 하자보수공사비산출서(1)_원동천교(상)외-수량수정 2" xfId="12971"/>
    <cellStyle name="_수공(성남)설계_인천계양 까치마을 태화,한진아파트 공사내역서(제출용1)_인천계양 까치마을 태화,한진아파트 공사내역서9.12(제출용)_인천계양 까치마을 태화,한진아파트 공사내역서9.12(제출용)_구로동구일우성아파트 하자보수공사비산출서(1)_원동천교(상)외-수량수정 2 2" xfId="12972"/>
    <cellStyle name="_수공(성남)설계_인천계양 까치마을 태화,한진아파트 공사내역서(제출용1)_인천계양 까치마을 태화,한진아파트 공사내역서9.12(제출용)_인천계양 까치마을 태화,한진아파트 공사내역서9.12(제출용)_구로동구일우성아파트 하자보수공사비산출서(1)_원동천교(상)외-수량수정 2 3" xfId="12973"/>
    <cellStyle name="_수공(성남)설계_인천계양 까치마을 태화,한진아파트 공사내역서(제출용1)_인천계양 까치마을 태화,한진아파트 공사내역서9.12(제출용)_인천계양 까치마을 태화,한진아파트 공사내역서9.12(제출용)_구로동구일우성아파트 하자보수공사비산출서(1)_원동천교(상)외-수량수정 3" xfId="12974"/>
    <cellStyle name="_수공(성남)설계_인천계양 까치마을 태화,한진아파트 공사내역서(제출용1)_인천계양 까치마을 태화,한진아파트 공사내역서9.12(제출용)_인천계양 까치마을 태화,한진아파트 공사내역서9.12(제출용)_구로동구일우성아파트 하자보수공사비산출서(1)_원동천교(상)외-수량수정 4" xfId="12975"/>
    <cellStyle name="_수공(성남)설계_인천계양 까치마을 태화,한진아파트 공사내역서(제출용1)_인천계양 까치마을 태화,한진아파트 공사내역서9.12(제출용)_인천계양 까치마을 태화,한진아파트 공사내역서9.12(제출용)_동남 아파트" xfId="12976"/>
    <cellStyle name="_수공(성남)설계_인천계양 까치마을 태화,한진아파트 공사내역서(제출용1)_인천계양 까치마을 태화,한진아파트 공사내역서9.12(제출용)_인천계양 까치마을 태화,한진아파트 공사내역서9.12(제출용)_동남 아파트 2" xfId="12977"/>
    <cellStyle name="_수공(성남)설계_인천계양 까치마을 태화,한진아파트 공사내역서(제출용1)_인천계양 까치마을 태화,한진아파트 공사내역서9.12(제출용)_인천계양 까치마을 태화,한진아파트 공사내역서9.12(제출용)_동남 아파트 2 2" xfId="12978"/>
    <cellStyle name="_수공(성남)설계_인천계양 까치마을 태화,한진아파트 공사내역서(제출용1)_인천계양 까치마을 태화,한진아파트 공사내역서9.12(제출용)_인천계양 까치마을 태화,한진아파트 공사내역서9.12(제출용)_동남 아파트 2 3" xfId="12979"/>
    <cellStyle name="_수공(성남)설계_인천계양 까치마을 태화,한진아파트 공사내역서(제출용1)_인천계양 까치마을 태화,한진아파트 공사내역서9.12(제출용)_인천계양 까치마을 태화,한진아파트 공사내역서9.12(제출용)_동남 아파트 3" xfId="12980"/>
    <cellStyle name="_수공(성남)설계_인천계양 까치마을 태화,한진아파트 공사내역서(제출용1)_인천계양 까치마을 태화,한진아파트 공사내역서9.12(제출용)_인천계양 까치마을 태화,한진아파트 공사내역서9.12(제출용)_동남 아파트 4" xfId="12981"/>
    <cellStyle name="_수공(성남)설계_인천계양 까치마을 태화,한진아파트 공사내역서(제출용1)_인천계양 까치마을 태화,한진아파트 공사내역서9.12(제출용)_인천계양 까치마을 태화,한진아파트 공사내역서9.12(제출용)_동남 아파트_원동천교(상)외-수량수정" xfId="12982"/>
    <cellStyle name="_수공(성남)설계_인천계양 까치마을 태화,한진아파트 공사내역서(제출용1)_인천계양 까치마을 태화,한진아파트 공사내역서9.12(제출용)_인천계양 까치마을 태화,한진아파트 공사내역서9.12(제출용)_동남 아파트_원동천교(상)외-수량수정 2" xfId="12983"/>
    <cellStyle name="_수공(성남)설계_인천계양 까치마을 태화,한진아파트 공사내역서(제출용1)_인천계양 까치마을 태화,한진아파트 공사내역서9.12(제출용)_인천계양 까치마을 태화,한진아파트 공사내역서9.12(제출용)_동남 아파트_원동천교(상)외-수량수정 2 2" xfId="12984"/>
    <cellStyle name="_수공(성남)설계_인천계양 까치마을 태화,한진아파트 공사내역서(제출용1)_인천계양 까치마을 태화,한진아파트 공사내역서9.12(제출용)_인천계양 까치마을 태화,한진아파트 공사내역서9.12(제출용)_동남 아파트_원동천교(상)외-수량수정 2 3" xfId="12985"/>
    <cellStyle name="_수공(성남)설계_인천계양 까치마을 태화,한진아파트 공사내역서(제출용1)_인천계양 까치마을 태화,한진아파트 공사내역서9.12(제출용)_인천계양 까치마을 태화,한진아파트 공사내역서9.12(제출용)_동남 아파트_원동천교(상)외-수량수정 3" xfId="12986"/>
    <cellStyle name="_수공(성남)설계_인천계양 까치마을 태화,한진아파트 공사내역서(제출용1)_인천계양 까치마을 태화,한진아파트 공사내역서9.12(제출용)_인천계양 까치마을 태화,한진아파트 공사내역서9.12(제출용)_동남 아파트_원동천교(상)외-수량수정 4" xfId="12987"/>
    <cellStyle name="_수공(성남)설계_인천계양 까치마을 태화,한진아파트 공사내역서(제출용1)_인천계양 까치마을 태화,한진아파트 공사내역서9.12(제출용)_인천계양 까치마을 태화,한진아파트 공사내역서9.12(제출용)_원동천교(상)외-수량수정" xfId="12988"/>
    <cellStyle name="_수공(성남)설계_인천계양 까치마을 태화,한진아파트 공사내역서(제출용1)_인천계양 까치마을 태화,한진아파트 공사내역서9.12(제출용)_인천계양 까치마을 태화,한진아파트 공사내역서9.12(제출용)_원동천교(상)외-수량수정 2" xfId="12989"/>
    <cellStyle name="_수공(성남)설계_인천계양 까치마을 태화,한진아파트 공사내역서(제출용1)_인천계양 까치마을 태화,한진아파트 공사내역서9.12(제출용)_인천계양 까치마을 태화,한진아파트 공사내역서9.12(제출용)_원동천교(상)외-수량수정 2 2" xfId="12990"/>
    <cellStyle name="_수공(성남)설계_인천계양 까치마을 태화,한진아파트 공사내역서(제출용1)_인천계양 까치마을 태화,한진아파트 공사내역서9.12(제출용)_인천계양 까치마을 태화,한진아파트 공사내역서9.12(제출용)_원동천교(상)외-수량수정 2 3" xfId="12991"/>
    <cellStyle name="_수공(성남)설계_인천계양 까치마을 태화,한진아파트 공사내역서(제출용1)_인천계양 까치마을 태화,한진아파트 공사내역서9.12(제출용)_인천계양 까치마을 태화,한진아파트 공사내역서9.12(제출용)_원동천교(상)외-수량수정 3" xfId="12992"/>
    <cellStyle name="_수공(성남)설계_인천계양 까치마을 태화,한진아파트 공사내역서(제출용1)_인천계양 까치마을 태화,한진아파트 공사내역서9.12(제출용)_인천계양 까치마을 태화,한진아파트 공사내역서9.12(제출용)_원동천교(상)외-수량수정 4" xfId="12993"/>
    <cellStyle name="_수공(성남)설계_인천계양 까치마을 태화,한진아파트 공사내역서9.12(제출용)" xfId="12994"/>
    <cellStyle name="_수공(성남)설계_인천계양 까치마을 태화,한진아파트 공사내역서9.12(제출용) 2" xfId="12995"/>
    <cellStyle name="_수공(성남)설계_인천계양 까치마을 태화,한진아파트 공사내역서9.12(제출용) 2 2" xfId="12996"/>
    <cellStyle name="_수공(성남)설계_인천계양 까치마을 태화,한진아파트 공사내역서9.12(제출용) 2 3" xfId="12997"/>
    <cellStyle name="_수공(성남)설계_인천계양 까치마을 태화,한진아파트 공사내역서9.12(제출용) 3" xfId="12998"/>
    <cellStyle name="_수공(성남)설계_인천계양 까치마을 태화,한진아파트 공사내역서9.12(제출용) 4" xfId="12999"/>
    <cellStyle name="_수공(성남)설계_인천계양 까치마을 태화,한진아파트 공사내역서9.12(제출용)_계양구 도두리마을 동남 아파트 하자보수공사비산출서(자오)" xfId="13000"/>
    <cellStyle name="_수공(성남)설계_인천계양 까치마을 태화,한진아파트 공사내역서9.12(제출용)_계양구 도두리마을 동남 아파트 하자보수공사비산출서(자오) 2" xfId="13001"/>
    <cellStyle name="_수공(성남)설계_인천계양 까치마을 태화,한진아파트 공사내역서9.12(제출용)_계양구 도두리마을 동남 아파트 하자보수공사비산출서(자오) 2 2" xfId="13002"/>
    <cellStyle name="_수공(성남)설계_인천계양 까치마을 태화,한진아파트 공사내역서9.12(제출용)_계양구 도두리마을 동남 아파트 하자보수공사비산출서(자오) 2 3" xfId="13003"/>
    <cellStyle name="_수공(성남)설계_인천계양 까치마을 태화,한진아파트 공사내역서9.12(제출용)_계양구 도두리마을 동남 아파트 하자보수공사비산출서(자오) 3" xfId="13004"/>
    <cellStyle name="_수공(성남)설계_인천계양 까치마을 태화,한진아파트 공사내역서9.12(제출용)_계양구 도두리마을 동남 아파트 하자보수공사비산출서(자오) 4" xfId="13005"/>
    <cellStyle name="_수공(성남)설계_인천계양 까치마을 태화,한진아파트 공사내역서9.12(제출용)_계양구 도두리마을 동남 아파트 하자보수공사비산출서(자오)_원동천교(상)외-수량수정" xfId="13006"/>
    <cellStyle name="_수공(성남)설계_인천계양 까치마을 태화,한진아파트 공사내역서9.12(제출용)_계양구 도두리마을 동남 아파트 하자보수공사비산출서(자오)_원동천교(상)외-수량수정 2" xfId="13007"/>
    <cellStyle name="_수공(성남)설계_인천계양 까치마을 태화,한진아파트 공사내역서9.12(제출용)_계양구 도두리마을 동남 아파트 하자보수공사비산출서(자오)_원동천교(상)외-수량수정 2 2" xfId="13008"/>
    <cellStyle name="_수공(성남)설계_인천계양 까치마을 태화,한진아파트 공사내역서9.12(제출용)_계양구 도두리마을 동남 아파트 하자보수공사비산출서(자오)_원동천교(상)외-수량수정 2 3" xfId="13009"/>
    <cellStyle name="_수공(성남)설계_인천계양 까치마을 태화,한진아파트 공사내역서9.12(제출용)_계양구 도두리마을 동남 아파트 하자보수공사비산출서(자오)_원동천교(상)외-수량수정 3" xfId="13010"/>
    <cellStyle name="_수공(성남)설계_인천계양 까치마을 태화,한진아파트 공사내역서9.12(제출용)_계양구 도두리마을 동남 아파트 하자보수공사비산출서(자오)_원동천교(상)외-수량수정 4" xfId="13011"/>
    <cellStyle name="_수공(성남)설계_인천계양 까치마을 태화,한진아파트 공사내역서9.12(제출용)_구로동구일우성아파트 하자보수공사비산출서(1)" xfId="13012"/>
    <cellStyle name="_수공(성남)설계_인천계양 까치마을 태화,한진아파트 공사내역서9.12(제출용)_구로동구일우성아파트 하자보수공사비산출서(1) 2" xfId="13013"/>
    <cellStyle name="_수공(성남)설계_인천계양 까치마을 태화,한진아파트 공사내역서9.12(제출용)_구로동구일우성아파트 하자보수공사비산출서(1) 2 2" xfId="13014"/>
    <cellStyle name="_수공(성남)설계_인천계양 까치마을 태화,한진아파트 공사내역서9.12(제출용)_구로동구일우성아파트 하자보수공사비산출서(1) 2 3" xfId="13015"/>
    <cellStyle name="_수공(성남)설계_인천계양 까치마을 태화,한진아파트 공사내역서9.12(제출용)_구로동구일우성아파트 하자보수공사비산출서(1) 3" xfId="13016"/>
    <cellStyle name="_수공(성남)설계_인천계양 까치마을 태화,한진아파트 공사내역서9.12(제출용)_구로동구일우성아파트 하자보수공사비산출서(1) 4" xfId="13017"/>
    <cellStyle name="_수공(성남)설계_인천계양 까치마을 태화,한진아파트 공사내역서9.12(제출용)_구로동구일우성아파트 하자보수공사비산출서(1)_원동천교(상)외-수량수정" xfId="13018"/>
    <cellStyle name="_수공(성남)설계_인천계양 까치마을 태화,한진아파트 공사내역서9.12(제출용)_구로동구일우성아파트 하자보수공사비산출서(1)_원동천교(상)외-수량수정 2" xfId="13019"/>
    <cellStyle name="_수공(성남)설계_인천계양 까치마을 태화,한진아파트 공사내역서9.12(제출용)_구로동구일우성아파트 하자보수공사비산출서(1)_원동천교(상)외-수량수정 2 2" xfId="13020"/>
    <cellStyle name="_수공(성남)설계_인천계양 까치마을 태화,한진아파트 공사내역서9.12(제출용)_구로동구일우성아파트 하자보수공사비산출서(1)_원동천교(상)외-수량수정 2 3" xfId="13021"/>
    <cellStyle name="_수공(성남)설계_인천계양 까치마을 태화,한진아파트 공사내역서9.12(제출용)_구로동구일우성아파트 하자보수공사비산출서(1)_원동천교(상)외-수량수정 3" xfId="13022"/>
    <cellStyle name="_수공(성남)설계_인천계양 까치마을 태화,한진아파트 공사내역서9.12(제출용)_구로동구일우성아파트 하자보수공사비산출서(1)_원동천교(상)외-수량수정 4" xfId="13023"/>
    <cellStyle name="_수공(성남)설계_인천계양 까치마을 태화,한진아파트 공사내역서9.12(제출용)_동남 아파트" xfId="13024"/>
    <cellStyle name="_수공(성남)설계_인천계양 까치마을 태화,한진아파트 공사내역서9.12(제출용)_동남 아파트 2" xfId="13025"/>
    <cellStyle name="_수공(성남)설계_인천계양 까치마을 태화,한진아파트 공사내역서9.12(제출용)_동남 아파트 2 2" xfId="13026"/>
    <cellStyle name="_수공(성남)설계_인천계양 까치마을 태화,한진아파트 공사내역서9.12(제출용)_동남 아파트 2 3" xfId="13027"/>
    <cellStyle name="_수공(성남)설계_인천계양 까치마을 태화,한진아파트 공사내역서9.12(제출용)_동남 아파트 3" xfId="13028"/>
    <cellStyle name="_수공(성남)설계_인천계양 까치마을 태화,한진아파트 공사내역서9.12(제출용)_동남 아파트 4" xfId="13029"/>
    <cellStyle name="_수공(성남)설계_인천계양 까치마을 태화,한진아파트 공사내역서9.12(제출용)_동남 아파트_원동천교(상)외-수량수정" xfId="13030"/>
    <cellStyle name="_수공(성남)설계_인천계양 까치마을 태화,한진아파트 공사내역서9.12(제출용)_동남 아파트_원동천교(상)외-수량수정 2" xfId="13031"/>
    <cellStyle name="_수공(성남)설계_인천계양 까치마을 태화,한진아파트 공사내역서9.12(제출용)_동남 아파트_원동천교(상)외-수량수정 2 2" xfId="13032"/>
    <cellStyle name="_수공(성남)설계_인천계양 까치마을 태화,한진아파트 공사내역서9.12(제출용)_동남 아파트_원동천교(상)외-수량수정 2 3" xfId="13033"/>
    <cellStyle name="_수공(성남)설계_인천계양 까치마을 태화,한진아파트 공사내역서9.12(제출용)_동남 아파트_원동천교(상)외-수량수정 3" xfId="13034"/>
    <cellStyle name="_수공(성남)설계_인천계양 까치마을 태화,한진아파트 공사내역서9.12(제출용)_동남 아파트_원동천교(상)외-수량수정 4" xfId="13035"/>
    <cellStyle name="_수공(성남)설계_인천계양 까치마을 태화,한진아파트 공사내역서9.12(제출용)_원동천교(상)외-수량수정" xfId="13036"/>
    <cellStyle name="_수공(성남)설계_인천계양 까치마을 태화,한진아파트 공사내역서9.12(제출용)_원동천교(상)외-수량수정 2" xfId="13037"/>
    <cellStyle name="_수공(성남)설계_인천계양 까치마을 태화,한진아파트 공사내역서9.12(제출용)_원동천교(상)외-수량수정 2 2" xfId="13038"/>
    <cellStyle name="_수공(성남)설계_인천계양 까치마을 태화,한진아파트 공사내역서9.12(제출용)_원동천교(상)외-수량수정 2 3" xfId="13039"/>
    <cellStyle name="_수공(성남)설계_인천계양 까치마을 태화,한진아파트 공사내역서9.12(제출용)_원동천교(상)외-수량수정 3" xfId="13040"/>
    <cellStyle name="_수공(성남)설계_인천계양 까치마을 태화,한진아파트 공사내역서9.12(제출용)_원동천교(상)외-수량수정 4" xfId="13041"/>
    <cellStyle name="_수공(성남)설계_인천계양 까치마을 태화,한진아파트 공사내역서9.12(제출용)_인천계양 까치마을 태화,한진아파트 공사내역서9.12(제출용)" xfId="13042"/>
    <cellStyle name="_수공(성남)설계_인천계양 까치마을 태화,한진아파트 공사내역서9.12(제출용)_인천계양 까치마을 태화,한진아파트 공사내역서9.12(제출용) 2" xfId="13043"/>
    <cellStyle name="_수공(성남)설계_인천계양 까치마을 태화,한진아파트 공사내역서9.12(제출용)_인천계양 까치마을 태화,한진아파트 공사내역서9.12(제출용) 2 2" xfId="13044"/>
    <cellStyle name="_수공(성남)설계_인천계양 까치마을 태화,한진아파트 공사내역서9.12(제출용)_인천계양 까치마을 태화,한진아파트 공사내역서9.12(제출용) 2 3" xfId="13045"/>
    <cellStyle name="_수공(성남)설계_인천계양 까치마을 태화,한진아파트 공사내역서9.12(제출용)_인천계양 까치마을 태화,한진아파트 공사내역서9.12(제출용) 3" xfId="13046"/>
    <cellStyle name="_수공(성남)설계_인천계양 까치마을 태화,한진아파트 공사내역서9.12(제출용)_인천계양 까치마을 태화,한진아파트 공사내역서9.12(제출용) 4" xfId="13047"/>
    <cellStyle name="_수공(성남)설계_인천계양 까치마을 태화,한진아파트 공사내역서9.12(제출용)_인천계양 까치마을 태화,한진아파트 공사내역서9.12(제출용)_원동천교(상)외-수량수정" xfId="13048"/>
    <cellStyle name="_수공(성남)설계_인천계양 까치마을 태화,한진아파트 공사내역서9.12(제출용)_인천계양 까치마을 태화,한진아파트 공사내역서9.12(제출용)_원동천교(상)외-수량수정 2" xfId="13049"/>
    <cellStyle name="_수공(성남)설계_인천계양 까치마을 태화,한진아파트 공사내역서9.12(제출용)_인천계양 까치마을 태화,한진아파트 공사내역서9.12(제출용)_원동천교(상)외-수량수정 2 2" xfId="13050"/>
    <cellStyle name="_수공(성남)설계_인천계양 까치마을 태화,한진아파트 공사내역서9.12(제출용)_인천계양 까치마을 태화,한진아파트 공사내역서9.12(제출용)_원동천교(상)외-수량수정 2 3" xfId="13051"/>
    <cellStyle name="_수공(성남)설계_인천계양 까치마을 태화,한진아파트 공사내역서9.12(제출용)_인천계양 까치마을 태화,한진아파트 공사내역서9.12(제출용)_원동천교(상)외-수량수정 3" xfId="13052"/>
    <cellStyle name="_수공(성남)설계_인천계양 까치마을 태화,한진아파트 공사내역서9.12(제출용)_인천계양 까치마을 태화,한진아파트 공사내역서9.12(제출용)_원동천교(상)외-수량수정 4" xfId="13053"/>
    <cellStyle name="_수공(성남)설계_인천계양 까치마을 태화,한진아파트 공사내역서9.12(제출용)_인천계양 까치마을 태화,한진아파트 공사내역서9.12(제출용)_인천계양 까치마을 태화,한진아파트 공사내역서9.12(제출용)" xfId="13054"/>
    <cellStyle name="_수공(성남)설계_인천계양 까치마을 태화,한진아파트 공사내역서9.12(제출용)_인천계양 까치마을 태화,한진아파트 공사내역서9.12(제출용)_인천계양 까치마을 태화,한진아파트 공사내역서9.12(제출용) 2" xfId="13055"/>
    <cellStyle name="_수공(성남)설계_인천계양 까치마을 태화,한진아파트 공사내역서9.12(제출용)_인천계양 까치마을 태화,한진아파트 공사내역서9.12(제출용)_인천계양 까치마을 태화,한진아파트 공사내역서9.12(제출용) 2 2" xfId="13056"/>
    <cellStyle name="_수공(성남)설계_인천계양 까치마을 태화,한진아파트 공사내역서9.12(제출용)_인천계양 까치마을 태화,한진아파트 공사내역서9.12(제출용)_인천계양 까치마을 태화,한진아파트 공사내역서9.12(제출용) 2 3" xfId="13057"/>
    <cellStyle name="_수공(성남)설계_인천계양 까치마을 태화,한진아파트 공사내역서9.12(제출용)_인천계양 까치마을 태화,한진아파트 공사내역서9.12(제출용)_인천계양 까치마을 태화,한진아파트 공사내역서9.12(제출용) 3" xfId="13058"/>
    <cellStyle name="_수공(성남)설계_인천계양 까치마을 태화,한진아파트 공사내역서9.12(제출용)_인천계양 까치마을 태화,한진아파트 공사내역서9.12(제출용)_인천계양 까치마을 태화,한진아파트 공사내역서9.12(제출용) 4" xfId="13059"/>
    <cellStyle name="_수공(성남)설계_인천계양 까치마을 태화,한진아파트 공사내역서9.12(제출용)_인천계양 까치마을 태화,한진아파트 공사내역서9.12(제출용)_인천계양 까치마을 태화,한진아파트 공사내역서9.12(제출용)_계양구 도두리마을 동남 아파트 하자보수공사비산출서(자오)" xfId="13060"/>
    <cellStyle name="_수공(성남)설계_인천계양 까치마을 태화,한진아파트 공사내역서9.12(제출용)_인천계양 까치마을 태화,한진아파트 공사내역서9.12(제출용)_인천계양 까치마을 태화,한진아파트 공사내역서9.12(제출용)_계양구 도두리마을 동남 아파트 하자보수공사비산출서(자오) 2" xfId="13061"/>
    <cellStyle name="_수공(성남)설계_인천계양 까치마을 태화,한진아파트 공사내역서9.12(제출용)_인천계양 까치마을 태화,한진아파트 공사내역서9.12(제출용)_인천계양 까치마을 태화,한진아파트 공사내역서9.12(제출용)_계양구 도두리마을 동남 아파트 하자보수공사비산출서(자오) 2 2" xfId="13062"/>
    <cellStyle name="_수공(성남)설계_인천계양 까치마을 태화,한진아파트 공사내역서9.12(제출용)_인천계양 까치마을 태화,한진아파트 공사내역서9.12(제출용)_인천계양 까치마을 태화,한진아파트 공사내역서9.12(제출용)_계양구 도두리마을 동남 아파트 하자보수공사비산출서(자오) 2 3" xfId="13063"/>
    <cellStyle name="_수공(성남)설계_인천계양 까치마을 태화,한진아파트 공사내역서9.12(제출용)_인천계양 까치마을 태화,한진아파트 공사내역서9.12(제출용)_인천계양 까치마을 태화,한진아파트 공사내역서9.12(제출용)_계양구 도두리마을 동남 아파트 하자보수공사비산출서(자오) 3" xfId="13064"/>
    <cellStyle name="_수공(성남)설계_인천계양 까치마을 태화,한진아파트 공사내역서9.12(제출용)_인천계양 까치마을 태화,한진아파트 공사내역서9.12(제출용)_인천계양 까치마을 태화,한진아파트 공사내역서9.12(제출용)_계양구 도두리마을 동남 아파트 하자보수공사비산출서(자오) 4" xfId="13065"/>
    <cellStyle name="_수공(성남)설계_인천계양 까치마을 태화,한진아파트 공사내역서9.12(제출용)_인천계양 까치마을 태화,한진아파트 공사내역서9.12(제출용)_인천계양 까치마을 태화,한진아파트 공사내역서9.12(제출용)_계양구 도두리마을 동남 아파트 하자보수공사비산출서(자오)_원동천교(상)외-수량수정" xfId="13066"/>
    <cellStyle name="_수공(성남)설계_인천계양 까치마을 태화,한진아파트 공사내역서9.12(제출용)_인천계양 까치마을 태화,한진아파트 공사내역서9.12(제출용)_인천계양 까치마을 태화,한진아파트 공사내역서9.12(제출용)_계양구 도두리마을 동남 아파트 하자보수공사비산출서(자오)_원동천교(상)외-수량수정 2" xfId="13067"/>
    <cellStyle name="_수공(성남)설계_인천계양 까치마을 태화,한진아파트 공사내역서9.12(제출용)_인천계양 까치마을 태화,한진아파트 공사내역서9.12(제출용)_인천계양 까치마을 태화,한진아파트 공사내역서9.12(제출용)_계양구 도두리마을 동남 아파트 하자보수공사비산출서(자오)_원동천교(상)외-수량수정 2 2" xfId="13068"/>
    <cellStyle name="_수공(성남)설계_인천계양 까치마을 태화,한진아파트 공사내역서9.12(제출용)_인천계양 까치마을 태화,한진아파트 공사내역서9.12(제출용)_인천계양 까치마을 태화,한진아파트 공사내역서9.12(제출용)_계양구 도두리마을 동남 아파트 하자보수공사비산출서(자오)_원동천교(상)외-수량수정 2 3" xfId="13069"/>
    <cellStyle name="_수공(성남)설계_인천계양 까치마을 태화,한진아파트 공사내역서9.12(제출용)_인천계양 까치마을 태화,한진아파트 공사내역서9.12(제출용)_인천계양 까치마을 태화,한진아파트 공사내역서9.12(제출용)_계양구 도두리마을 동남 아파트 하자보수공사비산출서(자오)_원동천교(상)외-수량수정 3" xfId="13070"/>
    <cellStyle name="_수공(성남)설계_인천계양 까치마을 태화,한진아파트 공사내역서9.12(제출용)_인천계양 까치마을 태화,한진아파트 공사내역서9.12(제출용)_인천계양 까치마을 태화,한진아파트 공사내역서9.12(제출용)_계양구 도두리마을 동남 아파트 하자보수공사비산출서(자오)_원동천교(상)외-수량수정 4" xfId="13071"/>
    <cellStyle name="_수공(성남)설계_인천계양 까치마을 태화,한진아파트 공사내역서9.12(제출용)_인천계양 까치마을 태화,한진아파트 공사내역서9.12(제출용)_인천계양 까치마을 태화,한진아파트 공사내역서9.12(제출용)_구로동구일우성아파트 하자보수공사비산출서(1)" xfId="13072"/>
    <cellStyle name="_수공(성남)설계_인천계양 까치마을 태화,한진아파트 공사내역서9.12(제출용)_인천계양 까치마을 태화,한진아파트 공사내역서9.12(제출용)_인천계양 까치마을 태화,한진아파트 공사내역서9.12(제출용)_구로동구일우성아파트 하자보수공사비산출서(1) 2" xfId="13073"/>
    <cellStyle name="_수공(성남)설계_인천계양 까치마을 태화,한진아파트 공사내역서9.12(제출용)_인천계양 까치마을 태화,한진아파트 공사내역서9.12(제출용)_인천계양 까치마을 태화,한진아파트 공사내역서9.12(제출용)_구로동구일우성아파트 하자보수공사비산출서(1) 2 2" xfId="13074"/>
    <cellStyle name="_수공(성남)설계_인천계양 까치마을 태화,한진아파트 공사내역서9.12(제출용)_인천계양 까치마을 태화,한진아파트 공사내역서9.12(제출용)_인천계양 까치마을 태화,한진아파트 공사내역서9.12(제출용)_구로동구일우성아파트 하자보수공사비산출서(1) 2 3" xfId="13075"/>
    <cellStyle name="_수공(성남)설계_인천계양 까치마을 태화,한진아파트 공사내역서9.12(제출용)_인천계양 까치마을 태화,한진아파트 공사내역서9.12(제출용)_인천계양 까치마을 태화,한진아파트 공사내역서9.12(제출용)_구로동구일우성아파트 하자보수공사비산출서(1) 3" xfId="13076"/>
    <cellStyle name="_수공(성남)설계_인천계양 까치마을 태화,한진아파트 공사내역서9.12(제출용)_인천계양 까치마을 태화,한진아파트 공사내역서9.12(제출용)_인천계양 까치마을 태화,한진아파트 공사내역서9.12(제출용)_구로동구일우성아파트 하자보수공사비산출서(1) 4" xfId="13077"/>
    <cellStyle name="_수공(성남)설계_인천계양 까치마을 태화,한진아파트 공사내역서9.12(제출용)_인천계양 까치마을 태화,한진아파트 공사내역서9.12(제출용)_인천계양 까치마을 태화,한진아파트 공사내역서9.12(제출용)_구로동구일우성아파트 하자보수공사비산출서(1)_원동천교(상)외-수량수정" xfId="13078"/>
    <cellStyle name="_수공(성남)설계_인천계양 까치마을 태화,한진아파트 공사내역서9.12(제출용)_인천계양 까치마을 태화,한진아파트 공사내역서9.12(제출용)_인천계양 까치마을 태화,한진아파트 공사내역서9.12(제출용)_구로동구일우성아파트 하자보수공사비산출서(1)_원동천교(상)외-수량수정 2" xfId="13079"/>
    <cellStyle name="_수공(성남)설계_인천계양 까치마을 태화,한진아파트 공사내역서9.12(제출용)_인천계양 까치마을 태화,한진아파트 공사내역서9.12(제출용)_인천계양 까치마을 태화,한진아파트 공사내역서9.12(제출용)_구로동구일우성아파트 하자보수공사비산출서(1)_원동천교(상)외-수량수정 2 2" xfId="13080"/>
    <cellStyle name="_수공(성남)설계_인천계양 까치마을 태화,한진아파트 공사내역서9.12(제출용)_인천계양 까치마을 태화,한진아파트 공사내역서9.12(제출용)_인천계양 까치마을 태화,한진아파트 공사내역서9.12(제출용)_구로동구일우성아파트 하자보수공사비산출서(1)_원동천교(상)외-수량수정 2 3" xfId="13081"/>
    <cellStyle name="_수공(성남)설계_인천계양 까치마을 태화,한진아파트 공사내역서9.12(제출용)_인천계양 까치마을 태화,한진아파트 공사내역서9.12(제출용)_인천계양 까치마을 태화,한진아파트 공사내역서9.12(제출용)_구로동구일우성아파트 하자보수공사비산출서(1)_원동천교(상)외-수량수정 3" xfId="13082"/>
    <cellStyle name="_수공(성남)설계_인천계양 까치마을 태화,한진아파트 공사내역서9.12(제출용)_인천계양 까치마을 태화,한진아파트 공사내역서9.12(제출용)_인천계양 까치마을 태화,한진아파트 공사내역서9.12(제출용)_구로동구일우성아파트 하자보수공사비산출서(1)_원동천교(상)외-수량수정 4" xfId="13083"/>
    <cellStyle name="_수공(성남)설계_인천계양 까치마을 태화,한진아파트 공사내역서9.12(제출용)_인천계양 까치마을 태화,한진아파트 공사내역서9.12(제출용)_인천계양 까치마을 태화,한진아파트 공사내역서9.12(제출용)_동남 아파트" xfId="13084"/>
    <cellStyle name="_수공(성남)설계_인천계양 까치마을 태화,한진아파트 공사내역서9.12(제출용)_인천계양 까치마을 태화,한진아파트 공사내역서9.12(제출용)_인천계양 까치마을 태화,한진아파트 공사내역서9.12(제출용)_동남 아파트 2" xfId="13085"/>
    <cellStyle name="_수공(성남)설계_인천계양 까치마을 태화,한진아파트 공사내역서9.12(제출용)_인천계양 까치마을 태화,한진아파트 공사내역서9.12(제출용)_인천계양 까치마을 태화,한진아파트 공사내역서9.12(제출용)_동남 아파트 2 2" xfId="13086"/>
    <cellStyle name="_수공(성남)설계_인천계양 까치마을 태화,한진아파트 공사내역서9.12(제출용)_인천계양 까치마을 태화,한진아파트 공사내역서9.12(제출용)_인천계양 까치마을 태화,한진아파트 공사내역서9.12(제출용)_동남 아파트 2 3" xfId="13087"/>
    <cellStyle name="_수공(성남)설계_인천계양 까치마을 태화,한진아파트 공사내역서9.12(제출용)_인천계양 까치마을 태화,한진아파트 공사내역서9.12(제출용)_인천계양 까치마을 태화,한진아파트 공사내역서9.12(제출용)_동남 아파트 3" xfId="13088"/>
    <cellStyle name="_수공(성남)설계_인천계양 까치마을 태화,한진아파트 공사내역서9.12(제출용)_인천계양 까치마을 태화,한진아파트 공사내역서9.12(제출용)_인천계양 까치마을 태화,한진아파트 공사내역서9.12(제출용)_동남 아파트 4" xfId="13089"/>
    <cellStyle name="_수공(성남)설계_인천계양 까치마을 태화,한진아파트 공사내역서9.12(제출용)_인천계양 까치마을 태화,한진아파트 공사내역서9.12(제출용)_인천계양 까치마을 태화,한진아파트 공사내역서9.12(제출용)_동남 아파트_원동천교(상)외-수량수정" xfId="13090"/>
    <cellStyle name="_수공(성남)설계_인천계양 까치마을 태화,한진아파트 공사내역서9.12(제출용)_인천계양 까치마을 태화,한진아파트 공사내역서9.12(제출용)_인천계양 까치마을 태화,한진아파트 공사내역서9.12(제출용)_동남 아파트_원동천교(상)외-수량수정 2" xfId="13091"/>
    <cellStyle name="_수공(성남)설계_인천계양 까치마을 태화,한진아파트 공사내역서9.12(제출용)_인천계양 까치마을 태화,한진아파트 공사내역서9.12(제출용)_인천계양 까치마을 태화,한진아파트 공사내역서9.12(제출용)_동남 아파트_원동천교(상)외-수량수정 2 2" xfId="13092"/>
    <cellStyle name="_수공(성남)설계_인천계양 까치마을 태화,한진아파트 공사내역서9.12(제출용)_인천계양 까치마을 태화,한진아파트 공사내역서9.12(제출용)_인천계양 까치마을 태화,한진아파트 공사내역서9.12(제출용)_동남 아파트_원동천교(상)외-수량수정 2 3" xfId="13093"/>
    <cellStyle name="_수공(성남)설계_인천계양 까치마을 태화,한진아파트 공사내역서9.12(제출용)_인천계양 까치마을 태화,한진아파트 공사내역서9.12(제출용)_인천계양 까치마을 태화,한진아파트 공사내역서9.12(제출용)_동남 아파트_원동천교(상)외-수량수정 3" xfId="13094"/>
    <cellStyle name="_수공(성남)설계_인천계양 까치마을 태화,한진아파트 공사내역서9.12(제출용)_인천계양 까치마을 태화,한진아파트 공사내역서9.12(제출용)_인천계양 까치마을 태화,한진아파트 공사내역서9.12(제출용)_동남 아파트_원동천교(상)외-수량수정 4" xfId="13095"/>
    <cellStyle name="_수공(성남)설계_인천계양 까치마을 태화,한진아파트 공사내역서9.12(제출용)_인천계양 까치마을 태화,한진아파트 공사내역서9.12(제출용)_인천계양 까치마을 태화,한진아파트 공사내역서9.12(제출용)_원동천교(상)외-수량수정" xfId="13096"/>
    <cellStyle name="_수공(성남)설계_인천계양 까치마을 태화,한진아파트 공사내역서9.12(제출용)_인천계양 까치마을 태화,한진아파트 공사내역서9.12(제출용)_인천계양 까치마을 태화,한진아파트 공사내역서9.12(제출용)_원동천교(상)외-수량수정 2" xfId="13097"/>
    <cellStyle name="_수공(성남)설계_인천계양 까치마을 태화,한진아파트 공사내역서9.12(제출용)_인천계양 까치마을 태화,한진아파트 공사내역서9.12(제출용)_인천계양 까치마을 태화,한진아파트 공사내역서9.12(제출용)_원동천교(상)외-수량수정 2 2" xfId="13098"/>
    <cellStyle name="_수공(성남)설계_인천계양 까치마을 태화,한진아파트 공사내역서9.12(제출용)_인천계양 까치마을 태화,한진아파트 공사내역서9.12(제출용)_인천계양 까치마을 태화,한진아파트 공사내역서9.12(제출용)_원동천교(상)외-수량수정 2 3" xfId="13099"/>
    <cellStyle name="_수공(성남)설계_인천계양 까치마을 태화,한진아파트 공사내역서9.12(제출용)_인천계양 까치마을 태화,한진아파트 공사내역서9.12(제출용)_인천계양 까치마을 태화,한진아파트 공사내역서9.12(제출용)_원동천교(상)외-수량수정 3" xfId="13100"/>
    <cellStyle name="_수공(성남)설계_인천계양 까치마을 태화,한진아파트 공사내역서9.12(제출용)_인천계양 까치마을 태화,한진아파트 공사내역서9.12(제출용)_인천계양 까치마을 태화,한진아파트 공사내역서9.12(제출용)_원동천교(상)외-수량수정 4" xfId="13101"/>
    <cellStyle name="_수량" xfId="13102"/>
    <cellStyle name="_수량_1" xfId="13103"/>
    <cellStyle name="_수량_2" xfId="13104"/>
    <cellStyle name="_수량1" xfId="13105"/>
    <cellStyle name="_수량1_1" xfId="13106"/>
    <cellStyle name="_수량2" xfId="13107"/>
    <cellStyle name="_수량2_1" xfId="13108"/>
    <cellStyle name="_수량last" xfId="13109"/>
    <cellStyle name="_수량last_1" xfId="13110"/>
    <cellStyle name="_수량last_2" xfId="13111"/>
    <cellStyle name="_수량산출서" xfId="507"/>
    <cellStyle name="_수량산출서 2" xfId="4430"/>
    <cellStyle name="_수량산출서 2 2" xfId="6890"/>
    <cellStyle name="_수량산출서 2 3" xfId="13112"/>
    <cellStyle name="_수량산출서 3" xfId="6118"/>
    <cellStyle name="_수량산출서 4" xfId="2348"/>
    <cellStyle name="_수량산출서(삼막천합류)" xfId="13113"/>
    <cellStyle name="_수량산출서(삼막천합류) 2" xfId="13114"/>
    <cellStyle name="_수량산출서(삼막천합류) 2 2" xfId="13115"/>
    <cellStyle name="_수량산출서(삼막천합류) 2 3" xfId="13116"/>
    <cellStyle name="_수량산출서(삼막천합류) 3" xfId="13117"/>
    <cellStyle name="_수량산출서(삼막천합류) 4" xfId="13118"/>
    <cellStyle name="_수량산출서(삼막천합류)_1.토공및호안공" xfId="13119"/>
    <cellStyle name="_수량산출서(삼막천합류)_1.토공및호안공 2" xfId="13120"/>
    <cellStyle name="_수량산출서(삼막천합류)_1.토공및호안공 2 2" xfId="13121"/>
    <cellStyle name="_수량산출서(삼막천합류)_1.토공및호안공 2 3" xfId="13122"/>
    <cellStyle name="_수량산출서(삼막천합류)_1.토공및호안공 3" xfId="13123"/>
    <cellStyle name="_수량산출서(삼막천합류)_1.토공및호안공 4" xfId="13124"/>
    <cellStyle name="_수량산출서(삼막천합류)_실정보고서(물푸기,암거)" xfId="13125"/>
    <cellStyle name="_수량산출서(삼막천합류)_실정보고서(물푸기,암거) 2" xfId="13126"/>
    <cellStyle name="_수량산출서(삼막천합류)_실정보고서(물푸기,암거) 2 2" xfId="13127"/>
    <cellStyle name="_수량산출서(삼막천합류)_실정보고서(물푸기,암거) 2 3" xfId="13128"/>
    <cellStyle name="_수량산출서(삼막천합류)_실정보고서(물푸기,암거) 3" xfId="13129"/>
    <cellStyle name="_수량산출서(삼막천합류)_실정보고서(물푸기,암거) 4" xfId="13130"/>
    <cellStyle name="_수량산출서(삼성천합류)" xfId="13131"/>
    <cellStyle name="_수량산출서(삼성천합류) 2" xfId="13132"/>
    <cellStyle name="_수량산출서(삼성천합류) 2 2" xfId="13133"/>
    <cellStyle name="_수량산출서(삼성천합류) 2 3" xfId="13134"/>
    <cellStyle name="_수량산출서(삼성천합류) 3" xfId="13135"/>
    <cellStyle name="_수량산출서(삼성천합류) 4" xfId="13136"/>
    <cellStyle name="_수량산출서(삼성천합류)_1.토공및호안공" xfId="13137"/>
    <cellStyle name="_수량산출서(삼성천합류)_1.토공및호안공 2" xfId="13138"/>
    <cellStyle name="_수량산출서(삼성천합류)_1.토공및호안공 2 2" xfId="13139"/>
    <cellStyle name="_수량산출서(삼성천합류)_1.토공및호안공 2 3" xfId="13140"/>
    <cellStyle name="_수량산출서(삼성천합류)_1.토공및호안공 3" xfId="13141"/>
    <cellStyle name="_수량산출서(삼성천합류)_1.토공및호안공 4" xfId="13142"/>
    <cellStyle name="_수량산출서(삼성천합류)_실정보고서(물푸기,암거)" xfId="13143"/>
    <cellStyle name="_수량산출서(삼성천합류)_실정보고서(물푸기,암거) 2" xfId="13144"/>
    <cellStyle name="_수량산출서(삼성천합류)_실정보고서(물푸기,암거) 2 2" xfId="13145"/>
    <cellStyle name="_수량산출서(삼성천합류)_실정보고서(물푸기,암거) 2 3" xfId="13146"/>
    <cellStyle name="_수량산출서(삼성천합류)_실정보고서(물푸기,암거) 3" xfId="13147"/>
    <cellStyle name="_수량산출서(삼성천합류)_실정보고서(물푸기,암거) 4" xfId="13148"/>
    <cellStyle name="_수량산출서(안양5동계단)" xfId="13149"/>
    <cellStyle name="_수량산출서(안양5동계단) 2" xfId="13150"/>
    <cellStyle name="_수량산출서(안양5동계단) 2 2" xfId="13151"/>
    <cellStyle name="_수량산출서(안양5동계단) 2 3" xfId="13152"/>
    <cellStyle name="_수량산출서(안양5동계단) 3" xfId="13153"/>
    <cellStyle name="_수량산출서(안양5동계단) 4" xfId="13154"/>
    <cellStyle name="_수량산출서(안양5동계단)_1.토공및호안공" xfId="13155"/>
    <cellStyle name="_수량산출서(안양5동계단)_1.토공및호안공 2" xfId="13156"/>
    <cellStyle name="_수량산출서(안양5동계단)_1.토공및호안공 2 2" xfId="13157"/>
    <cellStyle name="_수량산출서(안양5동계단)_1.토공및호안공 2 3" xfId="13158"/>
    <cellStyle name="_수량산출서(안양5동계단)_1.토공및호안공 3" xfId="13159"/>
    <cellStyle name="_수량산출서(안양5동계단)_1.토공및호안공 4" xfId="13160"/>
    <cellStyle name="_수량산출서(안양5동계단)_실정보고서(물푸기,암거)" xfId="13161"/>
    <cellStyle name="_수량산출서(안양5동계단)_실정보고서(물푸기,암거) 2" xfId="13162"/>
    <cellStyle name="_수량산출서(안양5동계단)_실정보고서(물푸기,암거) 2 2" xfId="13163"/>
    <cellStyle name="_수량산출서(안양5동계단)_실정보고서(물푸기,암거) 2 3" xfId="13164"/>
    <cellStyle name="_수량산출서(안양5동계단)_실정보고서(물푸기,암거) 3" xfId="13165"/>
    <cellStyle name="_수량산출서(안양5동계단)_실정보고서(물푸기,암거) 4" xfId="13166"/>
    <cellStyle name="_수량산출서_1.토공및호안공" xfId="13167"/>
    <cellStyle name="_수량산출서_1.토공및호안공 2" xfId="13168"/>
    <cellStyle name="_수량산출서_1.토공및호안공 2 2" xfId="13169"/>
    <cellStyle name="_수량산출서_1.토공및호안공 2 3" xfId="13170"/>
    <cellStyle name="_수량산출서_1.토공및호안공 3" xfId="13171"/>
    <cellStyle name="_수량산출서_1.토공및호안공 4" xfId="13172"/>
    <cellStyle name="_수량산출서_사본 - 총괄설계내역서" xfId="508"/>
    <cellStyle name="_수량산출서_실정보고서(물푸기,암거)" xfId="13173"/>
    <cellStyle name="_수량산출서_실정보고서(물푸기,암거) 2" xfId="13174"/>
    <cellStyle name="_수량산출서_실정보고서(물푸기,암거) 2 2" xfId="13175"/>
    <cellStyle name="_수량산출서_실정보고서(물푸기,암거) 2 3" xfId="13176"/>
    <cellStyle name="_수량산출서_실정보고서(물푸기,암거) 3" xfId="13177"/>
    <cellStyle name="_수량산출서_실정보고서(물푸기,암거) 4" xfId="13178"/>
    <cellStyle name="_수량산출집계(옥외간선포함)" xfId="509"/>
    <cellStyle name="_수량산출집계(옥외간선포함) 2" xfId="4431"/>
    <cellStyle name="_수량산출집계(옥외간선포함) 2 2" xfId="6891"/>
    <cellStyle name="_수량산출집계(옥외간선포함) 3" xfId="2349"/>
    <cellStyle name="_수량표(아주포함)" xfId="2350"/>
    <cellStyle name="_수량표(아주포함) 2" xfId="4432"/>
    <cellStyle name="_수량표(아주포함) 2 2" xfId="6892"/>
    <cellStyle name="_수량표(아주포함) 3" xfId="6119"/>
    <cellStyle name="_수정이여2003.05.19xls" xfId="510"/>
    <cellStyle name="_순창운암전기내역서" xfId="2351"/>
    <cellStyle name="_순창운암전기내역서 2" xfId="4433"/>
    <cellStyle name="_순창운암전기내역서 2 2" xfId="6893"/>
    <cellStyle name="_숭실대학교 걷고싶은 거리 녹화사업" xfId="2352"/>
    <cellStyle name="_숭실대학교 걷고싶은 거리 녹화사업 2" xfId="4434"/>
    <cellStyle name="_숭실대학교 걷고싶은 거리 녹화사업 2 2" xfId="6894"/>
    <cellStyle name="_시내일원 하수도 맨홀뚜껑 정비공사" xfId="13179"/>
    <cellStyle name="_시설기별 CELL별 " xfId="13180"/>
    <cellStyle name="_신규대가" xfId="13181"/>
    <cellStyle name="_신호일위내역서2008-07(300기초규격수정,복구추가)" xfId="2353"/>
    <cellStyle name="_신호일위내역서2008-07(300기초규격수정,복구추가) 2" xfId="4435"/>
    <cellStyle name="_신호일위내역서2008-07(300기초규격수정,복구추가) 2 2" xfId="6895"/>
    <cellStyle name="_신호일위내역서2008-07(300기초규격수정,복구추가) 3" xfId="6120"/>
    <cellStyle name="_신호제어_무선전송장치_내역서" xfId="2354"/>
    <cellStyle name="_신호제어_무선전송장치_내역서 2" xfId="4436"/>
    <cellStyle name="_신호제어_무선전송장치_내역서 2 2" xfId="6896"/>
    <cellStyle name="_아스콘 및 폐기물내역" xfId="13182"/>
    <cellStyle name="_아스콘 및 폐기물내역 2" xfId="13183"/>
    <cellStyle name="_아스콘 및 폐기물내역 2 2" xfId="13184"/>
    <cellStyle name="_아스콘 및 폐기물내역 2 3" xfId="13185"/>
    <cellStyle name="_아스콘 및 폐기물내역 3" xfId="13186"/>
    <cellStyle name="_아스콘 및 폐기물내역 4" xfId="13187"/>
    <cellStyle name="_아스콘 및 폐기물내역_도로굴착 복구비 정비대장-1" xfId="13188"/>
    <cellStyle name="_아스콘 및 폐기물내역_도로굴착 복구비 정비대장-1 2" xfId="13189"/>
    <cellStyle name="_아스콘 및 폐기물내역_도로굴착 복구비 정비대장-1 2 2" xfId="13190"/>
    <cellStyle name="_아스콘 및 폐기물내역_도로굴착 복구비 정비대장-1 2 3" xfId="13191"/>
    <cellStyle name="_아스콘 및 폐기물내역_도로굴착 복구비 정비대장-1 3" xfId="13192"/>
    <cellStyle name="_아스콘 및 폐기물내역_도로굴착 복구비 정비대장-1 4" xfId="13193"/>
    <cellStyle name="_앙성수량총괄(관수정)" xfId="13194"/>
    <cellStyle name="_앙성수량총괄(관수정)_1" xfId="13195"/>
    <cellStyle name="_앙성수량총괄(관수정)_2" xfId="13196"/>
    <cellStyle name="_양식" xfId="511"/>
    <cellStyle name="_양식_1" xfId="512"/>
    <cellStyle name="_양식_2" xfId="513"/>
    <cellStyle name="_양재천 수량산출서" xfId="13197"/>
    <cellStyle name="_양재천 수량산출서 2" xfId="13198"/>
    <cellStyle name="_양재천 수량산출서 2 2" xfId="13199"/>
    <cellStyle name="_양재천 수량산출서 2 3" xfId="13200"/>
    <cellStyle name="_양재천 수량산출서 3" xfId="13201"/>
    <cellStyle name="_양재천 수량산출서 4" xfId="13202"/>
    <cellStyle name="_양재천 수량산출서_도로굴착 복구비 정비대장-1" xfId="13203"/>
    <cellStyle name="_양재천 수량산출서_도로굴착 복구비 정비대장-1 2" xfId="13204"/>
    <cellStyle name="_양재천 수량산출서_도로굴착 복구비 정비대장-1 2 2" xfId="13205"/>
    <cellStyle name="_양재천 수량산출서_도로굴착 복구비 정비대장-1 2 3" xfId="13206"/>
    <cellStyle name="_양재천 수량산출서_도로굴착 복구비 정비대장-1 3" xfId="13207"/>
    <cellStyle name="_양재천 수량산출서_도로굴착 복구비 정비대장-1 4" xfId="13208"/>
    <cellStyle name="_양재천 수로box실정보고" xfId="13209"/>
    <cellStyle name="_여건보고양식" xfId="514"/>
    <cellStyle name="_여수우회" xfId="2355"/>
    <cellStyle name="_여수우회 2" xfId="4437"/>
    <cellStyle name="_여수우회 2 2" xfId="6897"/>
    <cellStyle name="_여수우회 3" xfId="6121"/>
    <cellStyle name="_역삼동 720-35번지 작업계획" xfId="13210"/>
    <cellStyle name="_역삼동 720-35번지 작업계획 2" xfId="13211"/>
    <cellStyle name="_역삼동 720-35번지 작업계획 2 2" xfId="13212"/>
    <cellStyle name="_역삼동 720-35번지 작업계획 2 3" xfId="13213"/>
    <cellStyle name="_역삼동 720-35번지 작업계획 3" xfId="13214"/>
    <cellStyle name="_역삼동 720-35번지 작업계획 4" xfId="13215"/>
    <cellStyle name="_역삼동 720-35번지 작업계획_도로굴착 복구비 정비대장-1" xfId="13216"/>
    <cellStyle name="_역삼동 720-35번지 작업계획_도로굴착 복구비 정비대장-1 2" xfId="13217"/>
    <cellStyle name="_역삼동 720-35번지 작업계획_도로굴착 복구비 정비대장-1 2 2" xfId="13218"/>
    <cellStyle name="_역삼동 720-35번지 작업계획_도로굴착 복구비 정비대장-1 2 3" xfId="13219"/>
    <cellStyle name="_역삼동 720-35번지 작업계획_도로굴착 복구비 정비대장-1 3" xfId="13220"/>
    <cellStyle name="_역삼동 720-35번지 작업계획_도로굴착 복구비 정비대장-1 4" xfId="13221"/>
    <cellStyle name="_영산강-금호(부대내역)" xfId="2356"/>
    <cellStyle name="_영산강-금호(부대내역) 2" xfId="4438"/>
    <cellStyle name="_영산강-금호(부대내역) 2 2" xfId="6898"/>
    <cellStyle name="_영산강-금호(부대내역)_강동내역(9.28" xfId="2357"/>
    <cellStyle name="_영산강-금호(부대내역)_강동내역(9.28 2" xfId="4439"/>
    <cellStyle name="_영산강-금호(부대내역)_강동내역(9.28 2 2" xfId="6899"/>
    <cellStyle name="_영산강-금호(부대내역)_강동내역(9.28_T05-D03-004D(울산터널-조명제어-안소장님1003)" xfId="2358"/>
    <cellStyle name="_영산강-금호(부대내역)_강동내역(9.28_T05-D03-004D(울산터널-조명제어-안소장님1003) 2" xfId="4440"/>
    <cellStyle name="_영산강-금호(부대내역)_강동내역(9.28_T05-D03-004D(울산터널-조명제어-안소장님1003) 2 2" xfId="6900"/>
    <cellStyle name="_영산강-금호(부대내역)_강동내역(9.28_T05-D03-004D(울산터널-환기-구성설비0930)" xfId="2359"/>
    <cellStyle name="_영산강-금호(부대내역)_강동내역(9.28_T05-D03-004D(울산터널-환기-구성설비0930) 2" xfId="4441"/>
    <cellStyle name="_영산강-금호(부대내역)_강동내역(9.28_T05-D03-004D(울산터널-환기-구성설비0930) 2 2" xfId="6901"/>
    <cellStyle name="_영산강-금호(부대내역)_강동내역(9.28_울산강동내역최종(20051101)" xfId="2360"/>
    <cellStyle name="_영산강-금호(부대내역)_강동내역(9.28_울산강동내역최종(20051101) 2" xfId="4442"/>
    <cellStyle name="_영산강-금호(부대내역)_강동내역(9.28_울산강동내역최종(20051101) 2 2" xfId="6902"/>
    <cellStyle name="_영산강-금호(부대내역)_공무정산양식(10월초)" xfId="2361"/>
    <cellStyle name="_영산강-금호(부대내역)_공무정산양식(10월초) 2" xfId="4443"/>
    <cellStyle name="_영산강-금호(부대내역)_공무정산양식(10월초) 2 2" xfId="6903"/>
    <cellStyle name="_영산강-금호(부대내역)_공무정산양식(10월초)_강동내역(9.28" xfId="2362"/>
    <cellStyle name="_영산강-금호(부대내역)_공무정산양식(10월초)_강동내역(9.28 2" xfId="4444"/>
    <cellStyle name="_영산강-금호(부대내역)_공무정산양식(10월초)_강동내역(9.28 2 2" xfId="6904"/>
    <cellStyle name="_영산강-금호(부대내역)_공무정산양식(10월초)_강동내역(9.28_T05-D03-004D(울산터널-조명제어-안소장님1003)" xfId="2363"/>
    <cellStyle name="_영산강-금호(부대내역)_공무정산양식(10월초)_강동내역(9.28_T05-D03-004D(울산터널-조명제어-안소장님1003) 2" xfId="4445"/>
    <cellStyle name="_영산강-금호(부대내역)_공무정산양식(10월초)_강동내역(9.28_T05-D03-004D(울산터널-조명제어-안소장님1003) 2 2" xfId="6905"/>
    <cellStyle name="_영산강-금호(부대내역)_공무정산양식(10월초)_강동내역(9.28_T05-D03-004D(울산터널-환기-구성설비0930)" xfId="2364"/>
    <cellStyle name="_영산강-금호(부대내역)_공무정산양식(10월초)_강동내역(9.28_T05-D03-004D(울산터널-환기-구성설비0930) 2" xfId="4446"/>
    <cellStyle name="_영산강-금호(부대내역)_공무정산양식(10월초)_강동내역(9.28_T05-D03-004D(울산터널-환기-구성설비0930) 2 2" xfId="6906"/>
    <cellStyle name="_영산강-금호(부대내역)_공무정산양식(10월초)_강동내역(9.28_울산강동내역최종(20051101)" xfId="2365"/>
    <cellStyle name="_영산강-금호(부대내역)_공무정산양식(10월초)_강동내역(9.28_울산강동내역최종(20051101) 2" xfId="4447"/>
    <cellStyle name="_영산강-금호(부대내역)_공무정산양식(10월초)_강동내역(9.28_울산강동내역최종(20051101) 2 2" xfId="6907"/>
    <cellStyle name="_영산강-금호(부대내역)_공무정산양식(10월초)_기성내역서" xfId="2366"/>
    <cellStyle name="_영산강-금호(부대내역)_공무정산양식(10월초)_기성내역서 2" xfId="4448"/>
    <cellStyle name="_영산강-금호(부대내역)_공무정산양식(10월초)_기성내역서 2 2" xfId="6908"/>
    <cellStyle name="_영산강-금호(부대내역)_공무정산양식(10월초)_기성내역서_강동내역(9.28" xfId="2367"/>
    <cellStyle name="_영산강-금호(부대내역)_공무정산양식(10월초)_기성내역서_강동내역(9.28 2" xfId="4449"/>
    <cellStyle name="_영산강-금호(부대내역)_공무정산양식(10월초)_기성내역서_강동내역(9.28 2 2" xfId="6909"/>
    <cellStyle name="_영산강-금호(부대내역)_공무정산양식(10월초)_기성내역서_강동내역(9.28_T05-D03-004D(울산터널-조명제어-안소장님1003)" xfId="2368"/>
    <cellStyle name="_영산강-금호(부대내역)_공무정산양식(10월초)_기성내역서_강동내역(9.28_T05-D03-004D(울산터널-조명제어-안소장님1003) 2" xfId="4450"/>
    <cellStyle name="_영산강-금호(부대내역)_공무정산양식(10월초)_기성내역서_강동내역(9.28_T05-D03-004D(울산터널-조명제어-안소장님1003) 2 2" xfId="6910"/>
    <cellStyle name="_영산강-금호(부대내역)_공무정산양식(10월초)_기성내역서_강동내역(9.28_T05-D03-004D(울산터널-환기-구성설비0930)" xfId="2369"/>
    <cellStyle name="_영산강-금호(부대내역)_공무정산양식(10월초)_기성내역서_강동내역(9.28_T05-D03-004D(울산터널-환기-구성설비0930) 2" xfId="4451"/>
    <cellStyle name="_영산강-금호(부대내역)_공무정산양식(10월초)_기성내역서_강동내역(9.28_T05-D03-004D(울산터널-환기-구성설비0930) 2 2" xfId="6911"/>
    <cellStyle name="_영산강-금호(부대내역)_공무정산양식(10월초)_기성내역서_강동내역(9.28_울산강동내역최종(20051101)" xfId="2370"/>
    <cellStyle name="_영산강-금호(부대내역)_공무정산양식(10월초)_기성내역서_강동내역(9.28_울산강동내역최종(20051101) 2" xfId="4452"/>
    <cellStyle name="_영산강-금호(부대내역)_공무정산양식(10월초)_기성내역서_강동내역(9.28_울산강동내역최종(20051101) 2 2" xfId="6912"/>
    <cellStyle name="_영산강-금호(부대내역)_공무정산양식(10월초)_기성내역서_전체계약변경(03)" xfId="2371"/>
    <cellStyle name="_영산강-금호(부대내역)_공무정산양식(10월초)_기성내역서_전체계약변경(03) 2" xfId="4453"/>
    <cellStyle name="_영산강-금호(부대내역)_공무정산양식(10월초)_기성내역서_전체계약변경(03) 2 2" xfId="6913"/>
    <cellStyle name="_영산강-금호(부대내역)_공무정산양식(10월초)_기성내역서_전체계약변경(03)_강동내역(9.28" xfId="2372"/>
    <cellStyle name="_영산강-금호(부대내역)_공무정산양식(10월초)_기성내역서_전체계약변경(03)_강동내역(9.28 2" xfId="4454"/>
    <cellStyle name="_영산강-금호(부대내역)_공무정산양식(10월초)_기성내역서_전체계약변경(03)_강동내역(9.28 2 2" xfId="6914"/>
    <cellStyle name="_영산강-금호(부대내역)_공무정산양식(10월초)_기성내역서_전체계약변경(03)_강동내역(9.28_T05-D03-004D(울산터널-조명제어-안소장님1003)" xfId="2373"/>
    <cellStyle name="_영산강-금호(부대내역)_공무정산양식(10월초)_기성내역서_전체계약변경(03)_강동내역(9.28_T05-D03-004D(울산터널-조명제어-안소장님1003) 2" xfId="4455"/>
    <cellStyle name="_영산강-금호(부대내역)_공무정산양식(10월초)_기성내역서_전체계약변경(03)_강동내역(9.28_T05-D03-004D(울산터널-조명제어-안소장님1003) 2 2" xfId="6915"/>
    <cellStyle name="_영산강-금호(부대내역)_공무정산양식(10월초)_기성내역서_전체계약변경(03)_강동내역(9.28_T05-D03-004D(울산터널-환기-구성설비0930)" xfId="2374"/>
    <cellStyle name="_영산강-금호(부대내역)_공무정산양식(10월초)_기성내역서_전체계약변경(03)_강동내역(9.28_T05-D03-004D(울산터널-환기-구성설비0930) 2" xfId="4456"/>
    <cellStyle name="_영산강-금호(부대내역)_공무정산양식(10월초)_기성내역서_전체계약변경(03)_강동내역(9.28_T05-D03-004D(울산터널-환기-구성설비0930) 2 2" xfId="6916"/>
    <cellStyle name="_영산강-금호(부대내역)_공무정산양식(10월초)_기성내역서_전체계약변경(03)_강동내역(9.28_울산강동내역최종(20051101)" xfId="2375"/>
    <cellStyle name="_영산강-금호(부대내역)_공무정산양식(10월초)_기성내역서_전체계약변경(03)_강동내역(9.28_울산강동내역최종(20051101) 2" xfId="4457"/>
    <cellStyle name="_영산강-금호(부대내역)_공무정산양식(10월초)_기성내역서_전체계약변경(03)_강동내역(9.28_울산강동내역최종(20051101) 2 2" xfId="6917"/>
    <cellStyle name="_영산강-금호(부대내역)_공무정산양식(10월초)_전체계약변경(03)" xfId="2376"/>
    <cellStyle name="_영산강-금호(부대내역)_공무정산양식(10월초)_전체계약변경(03) 2" xfId="4458"/>
    <cellStyle name="_영산강-금호(부대내역)_공무정산양식(10월초)_전체계약변경(03) 2 2" xfId="6918"/>
    <cellStyle name="_영산강-금호(부대내역)_공무정산양식(10월초)_전체계약변경(03)_강동내역(9.28" xfId="2377"/>
    <cellStyle name="_영산강-금호(부대내역)_공무정산양식(10월초)_전체계약변경(03)_강동내역(9.28 2" xfId="4459"/>
    <cellStyle name="_영산강-금호(부대내역)_공무정산양식(10월초)_전체계약변경(03)_강동내역(9.28 2 2" xfId="6919"/>
    <cellStyle name="_영산강-금호(부대내역)_공무정산양식(10월초)_전체계약변경(03)_강동내역(9.28_T05-D03-004D(울산터널-조명제어-안소장님1003)" xfId="2378"/>
    <cellStyle name="_영산강-금호(부대내역)_공무정산양식(10월초)_전체계약변경(03)_강동내역(9.28_T05-D03-004D(울산터널-조명제어-안소장님1003) 2" xfId="4460"/>
    <cellStyle name="_영산강-금호(부대내역)_공무정산양식(10월초)_전체계약변경(03)_강동내역(9.28_T05-D03-004D(울산터널-조명제어-안소장님1003) 2 2" xfId="6920"/>
    <cellStyle name="_영산강-금호(부대내역)_공무정산양식(10월초)_전체계약변경(03)_강동내역(9.28_T05-D03-004D(울산터널-환기-구성설비0930)" xfId="2379"/>
    <cellStyle name="_영산강-금호(부대내역)_공무정산양식(10월초)_전체계약변경(03)_강동내역(9.28_T05-D03-004D(울산터널-환기-구성설비0930) 2" xfId="4461"/>
    <cellStyle name="_영산강-금호(부대내역)_공무정산양식(10월초)_전체계약변경(03)_강동내역(9.28_T05-D03-004D(울산터널-환기-구성설비0930) 2 2" xfId="6921"/>
    <cellStyle name="_영산강-금호(부대내역)_공무정산양식(10월초)_전체계약변경(03)_강동내역(9.28_울산강동내역최종(20051101)" xfId="2380"/>
    <cellStyle name="_영산강-금호(부대내역)_공무정산양식(10월초)_전체계약변경(03)_강동내역(9.28_울산강동내역최종(20051101) 2" xfId="4462"/>
    <cellStyle name="_영산강-금호(부대내역)_공무정산양식(10월초)_전체계약변경(03)_강동내역(9.28_울산강동내역최종(20051101) 2 2" xfId="6922"/>
    <cellStyle name="_영산강-금호(부대내역)_공무정산양식(10월초)_포장외건(최종)" xfId="2381"/>
    <cellStyle name="_영산강-금호(부대내역)_공무정산양식(10월초)_포장외건(최종) 2" xfId="4463"/>
    <cellStyle name="_영산강-금호(부대내역)_공무정산양식(10월초)_포장외건(최종) 2 2" xfId="6923"/>
    <cellStyle name="_영산강-금호(부대내역)_공무정산양식(10월초)_포장외건(최종)_강동내역(9.28" xfId="2382"/>
    <cellStyle name="_영산강-금호(부대내역)_공무정산양식(10월초)_포장외건(최종)_강동내역(9.28 2" xfId="4464"/>
    <cellStyle name="_영산강-금호(부대내역)_공무정산양식(10월초)_포장외건(최종)_강동내역(9.28 2 2" xfId="6924"/>
    <cellStyle name="_영산강-금호(부대내역)_공무정산양식(10월초)_포장외건(최종)_강동내역(9.28_T05-D03-004D(울산터널-조명제어-안소장님1003)" xfId="2383"/>
    <cellStyle name="_영산강-금호(부대내역)_공무정산양식(10월초)_포장외건(최종)_강동내역(9.28_T05-D03-004D(울산터널-조명제어-안소장님1003) 2" xfId="4465"/>
    <cellStyle name="_영산강-금호(부대내역)_공무정산양식(10월초)_포장외건(최종)_강동내역(9.28_T05-D03-004D(울산터널-조명제어-안소장님1003) 2 2" xfId="6925"/>
    <cellStyle name="_영산강-금호(부대내역)_공무정산양식(10월초)_포장외건(최종)_강동내역(9.28_T05-D03-004D(울산터널-환기-구성설비0930)" xfId="2384"/>
    <cellStyle name="_영산강-금호(부대내역)_공무정산양식(10월초)_포장외건(최종)_강동내역(9.28_T05-D03-004D(울산터널-환기-구성설비0930) 2" xfId="4466"/>
    <cellStyle name="_영산강-금호(부대내역)_공무정산양식(10월초)_포장외건(최종)_강동내역(9.28_T05-D03-004D(울산터널-환기-구성설비0930) 2 2" xfId="6926"/>
    <cellStyle name="_영산강-금호(부대내역)_공무정산양식(10월초)_포장외건(최종)_강동내역(9.28_울산강동내역최종(20051101)" xfId="2385"/>
    <cellStyle name="_영산강-금호(부대내역)_공무정산양식(10월초)_포장외건(최종)_강동내역(9.28_울산강동내역최종(20051101) 2" xfId="4467"/>
    <cellStyle name="_영산강-금호(부대내역)_공무정산양식(10월초)_포장외건(최종)_강동내역(9.28_울산강동내역최종(20051101) 2 2" xfId="6927"/>
    <cellStyle name="_영산강-금호(부대내역)_기성내역서" xfId="2386"/>
    <cellStyle name="_영산강-금호(부대내역)_기성내역서 2" xfId="4468"/>
    <cellStyle name="_영산강-금호(부대내역)_기성내역서 2 2" xfId="6928"/>
    <cellStyle name="_영산강-금호(부대내역)_기성내역서_강동내역(9.28" xfId="2387"/>
    <cellStyle name="_영산강-금호(부대내역)_기성내역서_강동내역(9.28 2" xfId="4469"/>
    <cellStyle name="_영산강-금호(부대내역)_기성내역서_강동내역(9.28 2 2" xfId="6929"/>
    <cellStyle name="_영산강-금호(부대내역)_기성내역서_강동내역(9.28_T05-D03-004D(울산터널-조명제어-안소장님1003)" xfId="2388"/>
    <cellStyle name="_영산강-금호(부대내역)_기성내역서_강동내역(9.28_T05-D03-004D(울산터널-조명제어-안소장님1003) 2" xfId="4470"/>
    <cellStyle name="_영산강-금호(부대내역)_기성내역서_강동내역(9.28_T05-D03-004D(울산터널-조명제어-안소장님1003) 2 2" xfId="6930"/>
    <cellStyle name="_영산강-금호(부대내역)_기성내역서_강동내역(9.28_T05-D03-004D(울산터널-환기-구성설비0930)" xfId="2389"/>
    <cellStyle name="_영산강-금호(부대내역)_기성내역서_강동내역(9.28_T05-D03-004D(울산터널-환기-구성설비0930) 2" xfId="4471"/>
    <cellStyle name="_영산강-금호(부대내역)_기성내역서_강동내역(9.28_T05-D03-004D(울산터널-환기-구성설비0930) 2 2" xfId="6931"/>
    <cellStyle name="_영산강-금호(부대내역)_기성내역서_강동내역(9.28_울산강동내역최종(20051101)" xfId="2390"/>
    <cellStyle name="_영산강-금호(부대내역)_기성내역서_강동내역(9.28_울산강동내역최종(20051101) 2" xfId="4472"/>
    <cellStyle name="_영산강-금호(부대내역)_기성내역서_강동내역(9.28_울산강동내역최종(20051101) 2 2" xfId="6932"/>
    <cellStyle name="_영산강-금호(부대내역)_기성내역서_전체계약변경(03)" xfId="2391"/>
    <cellStyle name="_영산강-금호(부대내역)_기성내역서_전체계약변경(03) 2" xfId="4473"/>
    <cellStyle name="_영산강-금호(부대내역)_기성내역서_전체계약변경(03) 2 2" xfId="6933"/>
    <cellStyle name="_영산강-금호(부대내역)_기성내역서_전체계약변경(03)_강동내역(9.28" xfId="2392"/>
    <cellStyle name="_영산강-금호(부대내역)_기성내역서_전체계약변경(03)_강동내역(9.28 2" xfId="4474"/>
    <cellStyle name="_영산강-금호(부대내역)_기성내역서_전체계약변경(03)_강동내역(9.28 2 2" xfId="6934"/>
    <cellStyle name="_영산강-금호(부대내역)_기성내역서_전체계약변경(03)_강동내역(9.28_T05-D03-004D(울산터널-조명제어-안소장님1003)" xfId="2393"/>
    <cellStyle name="_영산강-금호(부대내역)_기성내역서_전체계약변경(03)_강동내역(9.28_T05-D03-004D(울산터널-조명제어-안소장님1003) 2" xfId="4475"/>
    <cellStyle name="_영산강-금호(부대내역)_기성내역서_전체계약변경(03)_강동내역(9.28_T05-D03-004D(울산터널-조명제어-안소장님1003) 2 2" xfId="6935"/>
    <cellStyle name="_영산강-금호(부대내역)_기성내역서_전체계약변경(03)_강동내역(9.28_T05-D03-004D(울산터널-환기-구성설비0930)" xfId="2394"/>
    <cellStyle name="_영산강-금호(부대내역)_기성내역서_전체계약변경(03)_강동내역(9.28_T05-D03-004D(울산터널-환기-구성설비0930) 2" xfId="4476"/>
    <cellStyle name="_영산강-금호(부대내역)_기성내역서_전체계약변경(03)_강동내역(9.28_T05-D03-004D(울산터널-환기-구성설비0930) 2 2" xfId="6936"/>
    <cellStyle name="_영산강-금호(부대내역)_기성내역서_전체계약변경(03)_강동내역(9.28_울산강동내역최종(20051101)" xfId="2395"/>
    <cellStyle name="_영산강-금호(부대내역)_기성내역서_전체계약변경(03)_강동내역(9.28_울산강동내역최종(20051101) 2" xfId="4477"/>
    <cellStyle name="_영산강-금호(부대내역)_기성내역서_전체계약변경(03)_강동내역(9.28_울산강동내역최종(20051101) 2 2" xfId="6937"/>
    <cellStyle name="_영산강-금호(부대내역)_전체계약변경(03)" xfId="2396"/>
    <cellStyle name="_영산강-금호(부대내역)_전체계약변경(03) 2" xfId="4478"/>
    <cellStyle name="_영산강-금호(부대내역)_전체계약변경(03) 2 2" xfId="6938"/>
    <cellStyle name="_영산강-금호(부대내역)_전체계약변경(03)_강동내역(9.28" xfId="2397"/>
    <cellStyle name="_영산강-금호(부대내역)_전체계약변경(03)_강동내역(9.28 2" xfId="4479"/>
    <cellStyle name="_영산강-금호(부대내역)_전체계약변경(03)_강동내역(9.28 2 2" xfId="6939"/>
    <cellStyle name="_영산강-금호(부대내역)_전체계약변경(03)_강동내역(9.28_T05-D03-004D(울산터널-조명제어-안소장님1003)" xfId="2398"/>
    <cellStyle name="_영산강-금호(부대내역)_전체계약변경(03)_강동내역(9.28_T05-D03-004D(울산터널-조명제어-안소장님1003) 2" xfId="4480"/>
    <cellStyle name="_영산강-금호(부대내역)_전체계약변경(03)_강동내역(9.28_T05-D03-004D(울산터널-조명제어-안소장님1003) 2 2" xfId="6940"/>
    <cellStyle name="_영산강-금호(부대내역)_전체계약변경(03)_강동내역(9.28_T05-D03-004D(울산터널-환기-구성설비0930)" xfId="2399"/>
    <cellStyle name="_영산강-금호(부대내역)_전체계약변경(03)_강동내역(9.28_T05-D03-004D(울산터널-환기-구성설비0930) 2" xfId="4481"/>
    <cellStyle name="_영산강-금호(부대내역)_전체계약변경(03)_강동내역(9.28_T05-D03-004D(울산터널-환기-구성설비0930) 2 2" xfId="6941"/>
    <cellStyle name="_영산강-금호(부대내역)_전체계약변경(03)_강동내역(9.28_울산강동내역최종(20051101)" xfId="2400"/>
    <cellStyle name="_영산강-금호(부대내역)_전체계약변경(03)_강동내역(9.28_울산강동내역최종(20051101) 2" xfId="4482"/>
    <cellStyle name="_영산강-금호(부대내역)_전체계약변경(03)_강동내역(9.28_울산강동내역최종(20051101) 2 2" xfId="6942"/>
    <cellStyle name="_영산강-금호(부대내역)_포장외건(최종)" xfId="2401"/>
    <cellStyle name="_영산강-금호(부대내역)_포장외건(최종) 2" xfId="4483"/>
    <cellStyle name="_영산강-금호(부대내역)_포장외건(최종) 2 2" xfId="6943"/>
    <cellStyle name="_영산강-금호(부대내역)_포장외건(최종)_강동내역(9.28" xfId="2402"/>
    <cellStyle name="_영산강-금호(부대내역)_포장외건(최종)_강동내역(9.28 2" xfId="4484"/>
    <cellStyle name="_영산강-금호(부대내역)_포장외건(최종)_강동내역(9.28 2 2" xfId="6944"/>
    <cellStyle name="_영산강-금호(부대내역)_포장외건(최종)_강동내역(9.28_T05-D03-004D(울산터널-조명제어-안소장님1003)" xfId="2403"/>
    <cellStyle name="_영산강-금호(부대내역)_포장외건(최종)_강동내역(9.28_T05-D03-004D(울산터널-조명제어-안소장님1003) 2" xfId="4485"/>
    <cellStyle name="_영산강-금호(부대내역)_포장외건(최종)_강동내역(9.28_T05-D03-004D(울산터널-조명제어-안소장님1003) 2 2" xfId="6945"/>
    <cellStyle name="_영산강-금호(부대내역)_포장외건(최종)_강동내역(9.28_T05-D03-004D(울산터널-환기-구성설비0930)" xfId="2404"/>
    <cellStyle name="_영산강-금호(부대내역)_포장외건(최종)_강동내역(9.28_T05-D03-004D(울산터널-환기-구성설비0930) 2" xfId="4486"/>
    <cellStyle name="_영산강-금호(부대내역)_포장외건(최종)_강동내역(9.28_T05-D03-004D(울산터널-환기-구성설비0930) 2 2" xfId="6946"/>
    <cellStyle name="_영산강-금호(부대내역)_포장외건(최종)_강동내역(9.28_울산강동내역최종(20051101)" xfId="2405"/>
    <cellStyle name="_영산강-금호(부대내역)_포장외건(최종)_강동내역(9.28_울산강동내역최종(20051101) 2" xfId="4487"/>
    <cellStyle name="_영산강-금호(부대내역)_포장외건(최종)_강동내역(9.28_울산강동내역최종(20051101) 2 2" xfId="6947"/>
    <cellStyle name="_영천부대" xfId="13222"/>
    <cellStyle name="_예정공정표" xfId="2406"/>
    <cellStyle name="_예정공정표 2" xfId="4488"/>
    <cellStyle name="_예정공정표 2 2" xfId="6948"/>
    <cellStyle name="_예정공정표 3" xfId="6123"/>
    <cellStyle name="_예정공정표2" xfId="2407"/>
    <cellStyle name="_예정공정표2 2" xfId="4489"/>
    <cellStyle name="_예정공정표2 2 2" xfId="6949"/>
    <cellStyle name="_예정공정표2 3" xfId="6124"/>
    <cellStyle name="_옹벽공" xfId="515"/>
    <cellStyle name="_옹벽공 2" xfId="13223"/>
    <cellStyle name="_옹벽공 2 2" xfId="13224"/>
    <cellStyle name="_옹벽공 2 3" xfId="13225"/>
    <cellStyle name="_옹벽공 3" xfId="13226"/>
    <cellStyle name="_옹벽공 4" xfId="13227"/>
    <cellStyle name="_옹벽공_1.토공및호안공" xfId="13228"/>
    <cellStyle name="_옹벽공_1.토공및호안공 2" xfId="13229"/>
    <cellStyle name="_옹벽공_1.토공및호안공 2 2" xfId="13230"/>
    <cellStyle name="_옹벽공_1.토공및호안공 2 3" xfId="13231"/>
    <cellStyle name="_옹벽공_1.토공및호안공 3" xfId="13232"/>
    <cellStyle name="_옹벽공_1.토공및호안공 4" xfId="13233"/>
    <cellStyle name="_옹벽공_2합류지점수량_0306" xfId="13234"/>
    <cellStyle name="_옹벽공_2합류지점수량_0306 2" xfId="13235"/>
    <cellStyle name="_옹벽공_2합류지점수량_0306 2 2" xfId="13236"/>
    <cellStyle name="_옹벽공_2합류지점수량_0306 2 3" xfId="13237"/>
    <cellStyle name="_옹벽공_2합류지점수량_0306 3" xfId="13238"/>
    <cellStyle name="_옹벽공_2합류지점수량_0306 4" xfId="13239"/>
    <cellStyle name="_옹벽공_2합류지점수량_0306_1.토공및호안공" xfId="13240"/>
    <cellStyle name="_옹벽공_2합류지점수량_0306_1.토공및호안공 2" xfId="13241"/>
    <cellStyle name="_옹벽공_2합류지점수량_0306_1.토공및호안공 2 2" xfId="13242"/>
    <cellStyle name="_옹벽공_2합류지점수량_0306_1.토공및호안공 2 3" xfId="13243"/>
    <cellStyle name="_옹벽공_2합류지점수량_0306_1.토공및호안공 3" xfId="13244"/>
    <cellStyle name="_옹벽공_2합류지점수량_0306_1.토공및호안공 4" xfId="13245"/>
    <cellStyle name="_옹벽공_2합류지점수량_0306_실정보고서(물푸기,암거)" xfId="13246"/>
    <cellStyle name="_옹벽공_2합류지점수량_0306_실정보고서(물푸기,암거) 2" xfId="13247"/>
    <cellStyle name="_옹벽공_2합류지점수량_0306_실정보고서(물푸기,암거) 2 2" xfId="13248"/>
    <cellStyle name="_옹벽공_2합류지점수량_0306_실정보고서(물푸기,암거) 2 3" xfId="13249"/>
    <cellStyle name="_옹벽공_2합류지점수량_0306_실정보고서(물푸기,암거) 3" xfId="13250"/>
    <cellStyle name="_옹벽공_2합류지점수량_0306_실정보고서(물푸기,암거) 4" xfId="13251"/>
    <cellStyle name="_옹벽공_맨홀구조물공" xfId="516"/>
    <cellStyle name="_옹벽공_맨홀구조물공_사본 - 총괄설계내역서" xfId="517"/>
    <cellStyle name="_옹벽공_사본 - 총괄설계내역서" xfId="518"/>
    <cellStyle name="_옹벽공_삼막천합류" xfId="13252"/>
    <cellStyle name="_옹벽공_삼막천합류 2" xfId="13253"/>
    <cellStyle name="_옹벽공_삼막천합류 2 2" xfId="13254"/>
    <cellStyle name="_옹벽공_삼막천합류 2 3" xfId="13255"/>
    <cellStyle name="_옹벽공_삼막천합류 3" xfId="13256"/>
    <cellStyle name="_옹벽공_삼막천합류 4" xfId="13257"/>
    <cellStyle name="_옹벽공_삼막천합류_1.토공및호안공" xfId="13258"/>
    <cellStyle name="_옹벽공_삼막천합류_1.토공및호안공 2" xfId="13259"/>
    <cellStyle name="_옹벽공_삼막천합류_1.토공및호안공 2 2" xfId="13260"/>
    <cellStyle name="_옹벽공_삼막천합류_1.토공및호안공 2 3" xfId="13261"/>
    <cellStyle name="_옹벽공_삼막천합류_1.토공및호안공 3" xfId="13262"/>
    <cellStyle name="_옹벽공_삼막천합류_1.토공및호안공 4" xfId="13263"/>
    <cellStyle name="_옹벽공_삼막천합류_실정보고서(물푸기,암거)" xfId="13264"/>
    <cellStyle name="_옹벽공_삼막천합류_실정보고서(물푸기,암거) 2" xfId="13265"/>
    <cellStyle name="_옹벽공_삼막천합류_실정보고서(물푸기,암거) 2 2" xfId="13266"/>
    <cellStyle name="_옹벽공_삼막천합류_실정보고서(물푸기,암거) 2 3" xfId="13267"/>
    <cellStyle name="_옹벽공_삼막천합류_실정보고서(물푸기,암거) 3" xfId="13268"/>
    <cellStyle name="_옹벽공_삼막천합류_실정보고서(물푸기,암거) 4" xfId="13269"/>
    <cellStyle name="_옹벽공_삼성천합류" xfId="13270"/>
    <cellStyle name="_옹벽공_삼성천합류 2" xfId="13271"/>
    <cellStyle name="_옹벽공_삼성천합류 2 2" xfId="13272"/>
    <cellStyle name="_옹벽공_삼성천합류 2 3" xfId="13273"/>
    <cellStyle name="_옹벽공_삼성천합류 3" xfId="13274"/>
    <cellStyle name="_옹벽공_삼성천합류 4" xfId="13275"/>
    <cellStyle name="_옹벽공_삼성천합류_1.토공및호안공" xfId="13276"/>
    <cellStyle name="_옹벽공_삼성천합류_1.토공및호안공 2" xfId="13277"/>
    <cellStyle name="_옹벽공_삼성천합류_1.토공및호안공 2 2" xfId="13278"/>
    <cellStyle name="_옹벽공_삼성천합류_1.토공및호안공 2 3" xfId="13279"/>
    <cellStyle name="_옹벽공_삼성천합류_1.토공및호안공 3" xfId="13280"/>
    <cellStyle name="_옹벽공_삼성천합류_1.토공및호안공 4" xfId="13281"/>
    <cellStyle name="_옹벽공_삼성천합류_실정보고서(물푸기,암거)" xfId="13282"/>
    <cellStyle name="_옹벽공_삼성천합류_실정보고서(물푸기,암거) 2" xfId="13283"/>
    <cellStyle name="_옹벽공_삼성천합류_실정보고서(물푸기,암거) 2 2" xfId="13284"/>
    <cellStyle name="_옹벽공_삼성천합류_실정보고서(물푸기,암거) 2 3" xfId="13285"/>
    <cellStyle name="_옹벽공_삼성천합류_실정보고서(물푸기,암거) 3" xfId="13286"/>
    <cellStyle name="_옹벽공_삼성천합류_실정보고서(물푸기,암거) 4" xfId="13287"/>
    <cellStyle name="_옹벽공_수량산출서" xfId="519"/>
    <cellStyle name="_옹벽공_수량산출서 2" xfId="13288"/>
    <cellStyle name="_옹벽공_수량산출서 2 2" xfId="13289"/>
    <cellStyle name="_옹벽공_수량산출서 2 3" xfId="13290"/>
    <cellStyle name="_옹벽공_수량산출서 3" xfId="13291"/>
    <cellStyle name="_옹벽공_수량산출서 4" xfId="13292"/>
    <cellStyle name="_옹벽공_수량산출서(삼막천합류)" xfId="13293"/>
    <cellStyle name="_옹벽공_수량산출서(삼막천합류) 2" xfId="13294"/>
    <cellStyle name="_옹벽공_수량산출서(삼막천합류) 2 2" xfId="13295"/>
    <cellStyle name="_옹벽공_수량산출서(삼막천합류) 2 3" xfId="13296"/>
    <cellStyle name="_옹벽공_수량산출서(삼막천합류) 3" xfId="13297"/>
    <cellStyle name="_옹벽공_수량산출서(삼막천합류) 4" xfId="13298"/>
    <cellStyle name="_옹벽공_수량산출서(삼막천합류)_1.토공및호안공" xfId="13299"/>
    <cellStyle name="_옹벽공_수량산출서(삼막천합류)_1.토공및호안공 2" xfId="13300"/>
    <cellStyle name="_옹벽공_수량산출서(삼막천합류)_1.토공및호안공 2 2" xfId="13301"/>
    <cellStyle name="_옹벽공_수량산출서(삼막천합류)_1.토공및호안공 2 3" xfId="13302"/>
    <cellStyle name="_옹벽공_수량산출서(삼막천합류)_1.토공및호안공 3" xfId="13303"/>
    <cellStyle name="_옹벽공_수량산출서(삼막천합류)_1.토공및호안공 4" xfId="13304"/>
    <cellStyle name="_옹벽공_수량산출서(삼막천합류)_실정보고서(물푸기,암거)" xfId="13305"/>
    <cellStyle name="_옹벽공_수량산출서(삼막천합류)_실정보고서(물푸기,암거) 2" xfId="13306"/>
    <cellStyle name="_옹벽공_수량산출서(삼막천합류)_실정보고서(물푸기,암거) 2 2" xfId="13307"/>
    <cellStyle name="_옹벽공_수량산출서(삼막천합류)_실정보고서(물푸기,암거) 2 3" xfId="13308"/>
    <cellStyle name="_옹벽공_수량산출서(삼막천합류)_실정보고서(물푸기,암거) 3" xfId="13309"/>
    <cellStyle name="_옹벽공_수량산출서(삼막천합류)_실정보고서(물푸기,암거) 4" xfId="13310"/>
    <cellStyle name="_옹벽공_수량산출서(삼성천합류)" xfId="13311"/>
    <cellStyle name="_옹벽공_수량산출서(삼성천합류) 2" xfId="13312"/>
    <cellStyle name="_옹벽공_수량산출서(삼성천합류) 2 2" xfId="13313"/>
    <cellStyle name="_옹벽공_수량산출서(삼성천합류) 2 3" xfId="13314"/>
    <cellStyle name="_옹벽공_수량산출서(삼성천합류) 3" xfId="13315"/>
    <cellStyle name="_옹벽공_수량산출서(삼성천합류) 4" xfId="13316"/>
    <cellStyle name="_옹벽공_수량산출서(삼성천합류)_1.토공및호안공" xfId="13317"/>
    <cellStyle name="_옹벽공_수량산출서(삼성천합류)_1.토공및호안공 2" xfId="13318"/>
    <cellStyle name="_옹벽공_수량산출서(삼성천합류)_1.토공및호안공 2 2" xfId="13319"/>
    <cellStyle name="_옹벽공_수량산출서(삼성천합류)_1.토공및호안공 2 3" xfId="13320"/>
    <cellStyle name="_옹벽공_수량산출서(삼성천합류)_1.토공및호안공 3" xfId="13321"/>
    <cellStyle name="_옹벽공_수량산출서(삼성천합류)_1.토공및호안공 4" xfId="13322"/>
    <cellStyle name="_옹벽공_수량산출서(삼성천합류)_실정보고서(물푸기,암거)" xfId="13323"/>
    <cellStyle name="_옹벽공_수량산출서(삼성천합류)_실정보고서(물푸기,암거) 2" xfId="13324"/>
    <cellStyle name="_옹벽공_수량산출서(삼성천합류)_실정보고서(물푸기,암거) 2 2" xfId="13325"/>
    <cellStyle name="_옹벽공_수량산출서(삼성천합류)_실정보고서(물푸기,암거) 2 3" xfId="13326"/>
    <cellStyle name="_옹벽공_수량산출서(삼성천합류)_실정보고서(물푸기,암거) 3" xfId="13327"/>
    <cellStyle name="_옹벽공_수량산출서(삼성천합류)_실정보고서(물푸기,암거) 4" xfId="13328"/>
    <cellStyle name="_옹벽공_수량산출서(안양5동계단)" xfId="13329"/>
    <cellStyle name="_옹벽공_수량산출서(안양5동계단) 2" xfId="13330"/>
    <cellStyle name="_옹벽공_수량산출서(안양5동계단) 2 2" xfId="13331"/>
    <cellStyle name="_옹벽공_수량산출서(안양5동계단) 2 3" xfId="13332"/>
    <cellStyle name="_옹벽공_수량산출서(안양5동계단) 3" xfId="13333"/>
    <cellStyle name="_옹벽공_수량산출서(안양5동계단) 4" xfId="13334"/>
    <cellStyle name="_옹벽공_수량산출서(안양5동계단)_1.토공및호안공" xfId="13335"/>
    <cellStyle name="_옹벽공_수량산출서(안양5동계단)_1.토공및호안공 2" xfId="13336"/>
    <cellStyle name="_옹벽공_수량산출서(안양5동계단)_1.토공및호안공 2 2" xfId="13337"/>
    <cellStyle name="_옹벽공_수량산출서(안양5동계단)_1.토공및호안공 2 3" xfId="13338"/>
    <cellStyle name="_옹벽공_수량산출서(안양5동계단)_1.토공및호안공 3" xfId="13339"/>
    <cellStyle name="_옹벽공_수량산출서(안양5동계단)_1.토공및호안공 4" xfId="13340"/>
    <cellStyle name="_옹벽공_수량산출서(안양5동계단)_실정보고서(물푸기,암거)" xfId="13341"/>
    <cellStyle name="_옹벽공_수량산출서(안양5동계단)_실정보고서(물푸기,암거) 2" xfId="13342"/>
    <cellStyle name="_옹벽공_수량산출서(안양5동계단)_실정보고서(물푸기,암거) 2 2" xfId="13343"/>
    <cellStyle name="_옹벽공_수량산출서(안양5동계단)_실정보고서(물푸기,암거) 2 3" xfId="13344"/>
    <cellStyle name="_옹벽공_수량산출서(안양5동계단)_실정보고서(물푸기,암거) 3" xfId="13345"/>
    <cellStyle name="_옹벽공_수량산출서(안양5동계단)_실정보고서(물푸기,암거) 4" xfId="13346"/>
    <cellStyle name="_옹벽공_수량산출서_1.토공및호안공" xfId="13347"/>
    <cellStyle name="_옹벽공_수량산출서_1.토공및호안공 2" xfId="13348"/>
    <cellStyle name="_옹벽공_수량산출서_1.토공및호안공 2 2" xfId="13349"/>
    <cellStyle name="_옹벽공_수량산출서_1.토공및호안공 2 3" xfId="13350"/>
    <cellStyle name="_옹벽공_수량산출서_1.토공및호안공 3" xfId="13351"/>
    <cellStyle name="_옹벽공_수량산출서_1.토공및호안공 4" xfId="13352"/>
    <cellStyle name="_옹벽공_수량산출서_사본 - 총괄설계내역서" xfId="520"/>
    <cellStyle name="_옹벽공_수량산출서_실정보고서(물푸기,암거)" xfId="13353"/>
    <cellStyle name="_옹벽공_수량산출서_실정보고서(물푸기,암거) 2" xfId="13354"/>
    <cellStyle name="_옹벽공_수량산출서_실정보고서(물푸기,암거) 2 2" xfId="13355"/>
    <cellStyle name="_옹벽공_수량산출서_실정보고서(물푸기,암거) 2 3" xfId="13356"/>
    <cellStyle name="_옹벽공_수량산출서_실정보고서(물푸기,암거) 3" xfId="13357"/>
    <cellStyle name="_옹벽공_수량산출서_실정보고서(물푸기,암거) 4" xfId="13358"/>
    <cellStyle name="_옹벽공_실정보고서(물푸기,암거)" xfId="13359"/>
    <cellStyle name="_옹벽공_실정보고서(물푸기,암거) 2" xfId="13360"/>
    <cellStyle name="_옹벽공_실정보고서(물푸기,암거) 2 2" xfId="13361"/>
    <cellStyle name="_옹벽공_실정보고서(물푸기,암거) 2 3" xfId="13362"/>
    <cellStyle name="_옹벽공_실정보고서(물푸기,암거) 3" xfId="13363"/>
    <cellStyle name="_옹벽공_실정보고서(물푸기,암거) 4" xfId="13364"/>
    <cellStyle name="_옹벽수량" xfId="521"/>
    <cellStyle name="_옹벽수량 2" xfId="13365"/>
    <cellStyle name="_옹벽수량 2 2" xfId="13366"/>
    <cellStyle name="_옹벽수량 2 3" xfId="13367"/>
    <cellStyle name="_옹벽수량 3" xfId="13368"/>
    <cellStyle name="_옹벽수량 4" xfId="13369"/>
    <cellStyle name="_옹벽수량_1.토공및호안공" xfId="13370"/>
    <cellStyle name="_옹벽수량_1.토공및호안공 2" xfId="13371"/>
    <cellStyle name="_옹벽수량_1.토공및호안공 2 2" xfId="13372"/>
    <cellStyle name="_옹벽수량_1.토공및호안공 2 3" xfId="13373"/>
    <cellStyle name="_옹벽수량_1.토공및호안공 3" xfId="13374"/>
    <cellStyle name="_옹벽수량_1.토공및호안공 4" xfId="13375"/>
    <cellStyle name="_옹벽수량_2합류지점수량_0306" xfId="13376"/>
    <cellStyle name="_옹벽수량_2합류지점수량_0306 2" xfId="13377"/>
    <cellStyle name="_옹벽수량_2합류지점수량_0306 2 2" xfId="13378"/>
    <cellStyle name="_옹벽수량_2합류지점수량_0306 2 3" xfId="13379"/>
    <cellStyle name="_옹벽수량_2합류지점수량_0306 3" xfId="13380"/>
    <cellStyle name="_옹벽수량_2합류지점수량_0306 4" xfId="13381"/>
    <cellStyle name="_옹벽수량_2합류지점수량_0306_1.토공및호안공" xfId="13382"/>
    <cellStyle name="_옹벽수량_2합류지점수량_0306_1.토공및호안공 2" xfId="13383"/>
    <cellStyle name="_옹벽수량_2합류지점수량_0306_1.토공및호안공 2 2" xfId="13384"/>
    <cellStyle name="_옹벽수량_2합류지점수량_0306_1.토공및호안공 2 3" xfId="13385"/>
    <cellStyle name="_옹벽수량_2합류지점수량_0306_1.토공및호안공 3" xfId="13386"/>
    <cellStyle name="_옹벽수량_2합류지점수량_0306_1.토공및호안공 4" xfId="13387"/>
    <cellStyle name="_옹벽수량_2합류지점수량_0306_실정보고서(물푸기,암거)" xfId="13388"/>
    <cellStyle name="_옹벽수량_2합류지점수량_0306_실정보고서(물푸기,암거) 2" xfId="13389"/>
    <cellStyle name="_옹벽수량_2합류지점수량_0306_실정보고서(물푸기,암거) 2 2" xfId="13390"/>
    <cellStyle name="_옹벽수량_2합류지점수량_0306_실정보고서(물푸기,암거) 2 3" xfId="13391"/>
    <cellStyle name="_옹벽수량_2합류지점수량_0306_실정보고서(물푸기,암거) 3" xfId="13392"/>
    <cellStyle name="_옹벽수량_2합류지점수량_0306_실정보고서(물푸기,암거) 4" xfId="13393"/>
    <cellStyle name="_옹벽수량_맨홀구조물공" xfId="522"/>
    <cellStyle name="_옹벽수량_맨홀구조물공_사본 - 총괄설계내역서" xfId="523"/>
    <cellStyle name="_옹벽수량_사본 - 총괄설계내역서" xfId="524"/>
    <cellStyle name="_옹벽수량_삼막천합류" xfId="13394"/>
    <cellStyle name="_옹벽수량_삼막천합류 2" xfId="13395"/>
    <cellStyle name="_옹벽수량_삼막천합류 2 2" xfId="13396"/>
    <cellStyle name="_옹벽수량_삼막천합류 2 3" xfId="13397"/>
    <cellStyle name="_옹벽수량_삼막천합류 3" xfId="13398"/>
    <cellStyle name="_옹벽수량_삼막천합류 4" xfId="13399"/>
    <cellStyle name="_옹벽수량_삼막천합류_1.토공및호안공" xfId="13400"/>
    <cellStyle name="_옹벽수량_삼막천합류_1.토공및호안공 2" xfId="13401"/>
    <cellStyle name="_옹벽수량_삼막천합류_1.토공및호안공 2 2" xfId="13402"/>
    <cellStyle name="_옹벽수량_삼막천합류_1.토공및호안공 2 3" xfId="13403"/>
    <cellStyle name="_옹벽수량_삼막천합류_1.토공및호안공 3" xfId="13404"/>
    <cellStyle name="_옹벽수량_삼막천합류_1.토공및호안공 4" xfId="13405"/>
    <cellStyle name="_옹벽수량_삼막천합류_실정보고서(물푸기,암거)" xfId="13406"/>
    <cellStyle name="_옹벽수량_삼막천합류_실정보고서(물푸기,암거) 2" xfId="13407"/>
    <cellStyle name="_옹벽수량_삼막천합류_실정보고서(물푸기,암거) 2 2" xfId="13408"/>
    <cellStyle name="_옹벽수량_삼막천합류_실정보고서(물푸기,암거) 2 3" xfId="13409"/>
    <cellStyle name="_옹벽수량_삼막천합류_실정보고서(물푸기,암거) 3" xfId="13410"/>
    <cellStyle name="_옹벽수량_삼막천합류_실정보고서(물푸기,암거) 4" xfId="13411"/>
    <cellStyle name="_옹벽수량_삼성천합류" xfId="13412"/>
    <cellStyle name="_옹벽수량_삼성천합류 2" xfId="13413"/>
    <cellStyle name="_옹벽수량_삼성천합류 2 2" xfId="13414"/>
    <cellStyle name="_옹벽수량_삼성천합류 2 3" xfId="13415"/>
    <cellStyle name="_옹벽수량_삼성천합류 3" xfId="13416"/>
    <cellStyle name="_옹벽수량_삼성천합류 4" xfId="13417"/>
    <cellStyle name="_옹벽수량_삼성천합류_1.토공및호안공" xfId="13418"/>
    <cellStyle name="_옹벽수량_삼성천합류_1.토공및호안공 2" xfId="13419"/>
    <cellStyle name="_옹벽수량_삼성천합류_1.토공및호안공 2 2" xfId="13420"/>
    <cellStyle name="_옹벽수량_삼성천합류_1.토공및호안공 2 3" xfId="13421"/>
    <cellStyle name="_옹벽수량_삼성천합류_1.토공및호안공 3" xfId="13422"/>
    <cellStyle name="_옹벽수량_삼성천합류_1.토공및호안공 4" xfId="13423"/>
    <cellStyle name="_옹벽수량_삼성천합류_실정보고서(물푸기,암거)" xfId="13424"/>
    <cellStyle name="_옹벽수량_삼성천합류_실정보고서(물푸기,암거) 2" xfId="13425"/>
    <cellStyle name="_옹벽수량_삼성천합류_실정보고서(물푸기,암거) 2 2" xfId="13426"/>
    <cellStyle name="_옹벽수량_삼성천합류_실정보고서(물푸기,암거) 2 3" xfId="13427"/>
    <cellStyle name="_옹벽수량_삼성천합류_실정보고서(물푸기,암거) 3" xfId="13428"/>
    <cellStyle name="_옹벽수량_삼성천합류_실정보고서(물푸기,암거) 4" xfId="13429"/>
    <cellStyle name="_옹벽수량_수량산출서" xfId="525"/>
    <cellStyle name="_옹벽수량_수량산출서 2" xfId="13430"/>
    <cellStyle name="_옹벽수량_수량산출서 2 2" xfId="13431"/>
    <cellStyle name="_옹벽수량_수량산출서 2 3" xfId="13432"/>
    <cellStyle name="_옹벽수량_수량산출서 3" xfId="13433"/>
    <cellStyle name="_옹벽수량_수량산출서 4" xfId="13434"/>
    <cellStyle name="_옹벽수량_수량산출서(삼막천합류)" xfId="13435"/>
    <cellStyle name="_옹벽수량_수량산출서(삼막천합류) 2" xfId="13436"/>
    <cellStyle name="_옹벽수량_수량산출서(삼막천합류) 2 2" xfId="13437"/>
    <cellStyle name="_옹벽수량_수량산출서(삼막천합류) 2 3" xfId="13438"/>
    <cellStyle name="_옹벽수량_수량산출서(삼막천합류) 3" xfId="13439"/>
    <cellStyle name="_옹벽수량_수량산출서(삼막천합류) 4" xfId="13440"/>
    <cellStyle name="_옹벽수량_수량산출서(삼막천합류)_1.토공및호안공" xfId="13441"/>
    <cellStyle name="_옹벽수량_수량산출서(삼막천합류)_1.토공및호안공 2" xfId="13442"/>
    <cellStyle name="_옹벽수량_수량산출서(삼막천합류)_1.토공및호안공 2 2" xfId="13443"/>
    <cellStyle name="_옹벽수량_수량산출서(삼막천합류)_1.토공및호안공 2 3" xfId="13444"/>
    <cellStyle name="_옹벽수량_수량산출서(삼막천합류)_1.토공및호안공 3" xfId="13445"/>
    <cellStyle name="_옹벽수량_수량산출서(삼막천합류)_1.토공및호안공 4" xfId="13446"/>
    <cellStyle name="_옹벽수량_수량산출서(삼막천합류)_실정보고서(물푸기,암거)" xfId="13447"/>
    <cellStyle name="_옹벽수량_수량산출서(삼막천합류)_실정보고서(물푸기,암거) 2" xfId="13448"/>
    <cellStyle name="_옹벽수량_수량산출서(삼막천합류)_실정보고서(물푸기,암거) 2 2" xfId="13449"/>
    <cellStyle name="_옹벽수량_수량산출서(삼막천합류)_실정보고서(물푸기,암거) 2 3" xfId="13450"/>
    <cellStyle name="_옹벽수량_수량산출서(삼막천합류)_실정보고서(물푸기,암거) 3" xfId="13451"/>
    <cellStyle name="_옹벽수량_수량산출서(삼막천합류)_실정보고서(물푸기,암거) 4" xfId="13452"/>
    <cellStyle name="_옹벽수량_수량산출서(삼성천합류)" xfId="13453"/>
    <cellStyle name="_옹벽수량_수량산출서(삼성천합류) 2" xfId="13454"/>
    <cellStyle name="_옹벽수량_수량산출서(삼성천합류) 2 2" xfId="13455"/>
    <cellStyle name="_옹벽수량_수량산출서(삼성천합류) 2 3" xfId="13456"/>
    <cellStyle name="_옹벽수량_수량산출서(삼성천합류) 3" xfId="13457"/>
    <cellStyle name="_옹벽수량_수량산출서(삼성천합류) 4" xfId="13458"/>
    <cellStyle name="_옹벽수량_수량산출서(삼성천합류)_1.토공및호안공" xfId="13459"/>
    <cellStyle name="_옹벽수량_수량산출서(삼성천합류)_1.토공및호안공 2" xfId="13460"/>
    <cellStyle name="_옹벽수량_수량산출서(삼성천합류)_1.토공및호안공 2 2" xfId="13461"/>
    <cellStyle name="_옹벽수량_수량산출서(삼성천합류)_1.토공및호안공 2 3" xfId="13462"/>
    <cellStyle name="_옹벽수량_수량산출서(삼성천합류)_1.토공및호안공 3" xfId="13463"/>
    <cellStyle name="_옹벽수량_수량산출서(삼성천합류)_1.토공및호안공 4" xfId="13464"/>
    <cellStyle name="_옹벽수량_수량산출서(삼성천합류)_실정보고서(물푸기,암거)" xfId="13465"/>
    <cellStyle name="_옹벽수량_수량산출서(삼성천합류)_실정보고서(물푸기,암거) 2" xfId="13466"/>
    <cellStyle name="_옹벽수량_수량산출서(삼성천합류)_실정보고서(물푸기,암거) 2 2" xfId="13467"/>
    <cellStyle name="_옹벽수량_수량산출서(삼성천합류)_실정보고서(물푸기,암거) 2 3" xfId="13468"/>
    <cellStyle name="_옹벽수량_수량산출서(삼성천합류)_실정보고서(물푸기,암거) 3" xfId="13469"/>
    <cellStyle name="_옹벽수량_수량산출서(삼성천합류)_실정보고서(물푸기,암거) 4" xfId="13470"/>
    <cellStyle name="_옹벽수량_수량산출서(안양5동계단)" xfId="13471"/>
    <cellStyle name="_옹벽수량_수량산출서(안양5동계단) 2" xfId="13472"/>
    <cellStyle name="_옹벽수량_수량산출서(안양5동계단) 2 2" xfId="13473"/>
    <cellStyle name="_옹벽수량_수량산출서(안양5동계단) 2 3" xfId="13474"/>
    <cellStyle name="_옹벽수량_수량산출서(안양5동계단) 3" xfId="13475"/>
    <cellStyle name="_옹벽수량_수량산출서(안양5동계단) 4" xfId="13476"/>
    <cellStyle name="_옹벽수량_수량산출서(안양5동계단)_1.토공및호안공" xfId="13477"/>
    <cellStyle name="_옹벽수량_수량산출서(안양5동계단)_1.토공및호안공 2" xfId="13478"/>
    <cellStyle name="_옹벽수량_수량산출서(안양5동계단)_1.토공및호안공 2 2" xfId="13479"/>
    <cellStyle name="_옹벽수량_수량산출서(안양5동계단)_1.토공및호안공 2 3" xfId="13480"/>
    <cellStyle name="_옹벽수량_수량산출서(안양5동계단)_1.토공및호안공 3" xfId="13481"/>
    <cellStyle name="_옹벽수량_수량산출서(안양5동계단)_1.토공및호안공 4" xfId="13482"/>
    <cellStyle name="_옹벽수량_수량산출서(안양5동계단)_실정보고서(물푸기,암거)" xfId="13483"/>
    <cellStyle name="_옹벽수량_수량산출서(안양5동계단)_실정보고서(물푸기,암거) 2" xfId="13484"/>
    <cellStyle name="_옹벽수량_수량산출서(안양5동계단)_실정보고서(물푸기,암거) 2 2" xfId="13485"/>
    <cellStyle name="_옹벽수량_수량산출서(안양5동계단)_실정보고서(물푸기,암거) 2 3" xfId="13486"/>
    <cellStyle name="_옹벽수량_수량산출서(안양5동계단)_실정보고서(물푸기,암거) 3" xfId="13487"/>
    <cellStyle name="_옹벽수량_수량산출서(안양5동계단)_실정보고서(물푸기,암거) 4" xfId="13488"/>
    <cellStyle name="_옹벽수량_수량산출서_1.토공및호안공" xfId="13489"/>
    <cellStyle name="_옹벽수량_수량산출서_1.토공및호안공 2" xfId="13490"/>
    <cellStyle name="_옹벽수량_수량산출서_1.토공및호안공 2 2" xfId="13491"/>
    <cellStyle name="_옹벽수량_수량산출서_1.토공및호안공 2 3" xfId="13492"/>
    <cellStyle name="_옹벽수량_수량산출서_1.토공및호안공 3" xfId="13493"/>
    <cellStyle name="_옹벽수량_수량산출서_1.토공및호안공 4" xfId="13494"/>
    <cellStyle name="_옹벽수량_수량산출서_사본 - 총괄설계내역서" xfId="526"/>
    <cellStyle name="_옹벽수량_수량산출서_실정보고서(물푸기,암거)" xfId="13495"/>
    <cellStyle name="_옹벽수량_수량산출서_실정보고서(물푸기,암거) 2" xfId="13496"/>
    <cellStyle name="_옹벽수량_수량산출서_실정보고서(물푸기,암거) 2 2" xfId="13497"/>
    <cellStyle name="_옹벽수량_수량산출서_실정보고서(물푸기,암거) 2 3" xfId="13498"/>
    <cellStyle name="_옹벽수량_수량산출서_실정보고서(물푸기,암거) 3" xfId="13499"/>
    <cellStyle name="_옹벽수량_수량산출서_실정보고서(물푸기,암거) 4" xfId="13500"/>
    <cellStyle name="_옹벽수량_실정보고서(물푸기,암거)" xfId="13501"/>
    <cellStyle name="_옹벽수량_실정보고서(물푸기,암거) 2" xfId="13502"/>
    <cellStyle name="_옹벽수량_실정보고서(물푸기,암거) 2 2" xfId="13503"/>
    <cellStyle name="_옹벽수량_실정보고서(물푸기,암거) 2 3" xfId="13504"/>
    <cellStyle name="_옹벽수량_실정보고서(물푸기,암거) 3" xfId="13505"/>
    <cellStyle name="_옹벽수량_실정보고서(물푸기,암거) 4" xfId="13506"/>
    <cellStyle name="_용정2p3(아포)" xfId="13507"/>
    <cellStyle name="_용정2p3(아포) 2" xfId="13508"/>
    <cellStyle name="_용정2p3(아포) 2 2" xfId="13509"/>
    <cellStyle name="_용정2p3(아포) 2 3" xfId="13510"/>
    <cellStyle name="_용정2p3(아포) 3" xfId="13511"/>
    <cellStyle name="_용정2p3(아포) 4" xfId="13512"/>
    <cellStyle name="_울산강동교차로계산서(최종)06.07(wp)" xfId="2408"/>
    <cellStyle name="_울산강동교차로계산서(최종)06.07(wp) 2" xfId="4490"/>
    <cellStyle name="_울산강동교차로계산서(최종)06.07(wp) 2 2" xfId="6950"/>
    <cellStyle name="_울산강동교차로계산서(최종)06.07(wp) 3" xfId="6125"/>
    <cellStyle name="_울산강동터널계산서(수정본2)" xfId="2409"/>
    <cellStyle name="_울산강동터널계산서(수정본2) 2" xfId="4491"/>
    <cellStyle name="_울산강동터널계산서(수정본2) 2 2" xfId="6951"/>
    <cellStyle name="_울산강동터널계산서(수정본2) 3" xfId="6126"/>
    <cellStyle name="_울산강동터널계산서(최종)REV2" xfId="2410"/>
    <cellStyle name="_울산강동터널계산서(최종)REV2 2" xfId="4492"/>
    <cellStyle name="_울산강동터널계산서(최종)REV2 2 2" xfId="6952"/>
    <cellStyle name="_울산강동터널계산서(최종)REV2 3" xfId="6127"/>
    <cellStyle name="_울산실시설계내역서(하이테콤)-B" xfId="2411"/>
    <cellStyle name="_울산실시설계내역서(하이테콤)-B 2" xfId="4493"/>
    <cellStyle name="_울산실시설계내역서(하이테콤)-B 2 2" xfId="6953"/>
    <cellStyle name="_원가계산" xfId="3796"/>
    <cellStyle name="_원가계산 2" xfId="6290"/>
    <cellStyle name="_원가세부내역" xfId="2412"/>
    <cellStyle name="_원가세부내역 2" xfId="4494"/>
    <cellStyle name="_원가세부내역 2 2" xfId="6954"/>
    <cellStyle name="_원동천교(상)외-수량수정" xfId="13513"/>
    <cellStyle name="_원동천교(상)외-수량수정 2" xfId="13514"/>
    <cellStyle name="_원동천교(상)외-수량수정 2 2" xfId="13515"/>
    <cellStyle name="_원동천교(상)외-수량수정 2 3" xfId="13516"/>
    <cellStyle name="_원동천교(상)외-수량수정 3" xfId="13517"/>
    <cellStyle name="_원동천교(상)외-수량수정 4" xfId="13518"/>
    <cellStyle name="_월성사택골프연습장 신축공사" xfId="13519"/>
    <cellStyle name="_월예정공정표" xfId="2413"/>
    <cellStyle name="_월예정공정표 2" xfId="4495"/>
    <cellStyle name="_월예정공정표 2 2" xfId="6955"/>
    <cellStyle name="_월예정공정표 3" xfId="6128"/>
    <cellStyle name="_유첨3(서식)" xfId="527"/>
    <cellStyle name="_유첨3(서식)_1" xfId="528"/>
    <cellStyle name="_음성방향-p1" xfId="13520"/>
    <cellStyle name="_읍내 한국농수산방송 " xfId="13521"/>
    <cellStyle name="_인원계획표 " xfId="13522"/>
    <cellStyle name="_인원계획표  2" xfId="13523"/>
    <cellStyle name="_인원계획표  2 2" xfId="13524"/>
    <cellStyle name="_인원계획표  2 3" xfId="13525"/>
    <cellStyle name="_인원계획표  3" xfId="13526"/>
    <cellStyle name="_인원계획표  4" xfId="13527"/>
    <cellStyle name="_인원계획표 _3차구청심의내용서" xfId="13528"/>
    <cellStyle name="_인원계획표 _3차구청심의내용서 2" xfId="13529"/>
    <cellStyle name="_인원계획표 _3차구청심의내용서 2 2" xfId="13530"/>
    <cellStyle name="_인원계획표 _3차구청심의내용서 2 3" xfId="13531"/>
    <cellStyle name="_인원계획표 _3차구청심의내용서 3" xfId="13532"/>
    <cellStyle name="_인원계획표 _3차구청심의내용서 4" xfId="13533"/>
    <cellStyle name="_인원계획표 _3차구청심의내용서(1)" xfId="13534"/>
    <cellStyle name="_인원계획표 _3차구청심의내용서(1) 2" xfId="13535"/>
    <cellStyle name="_인원계획표 _3차구청심의내용서(1) 2 2" xfId="13536"/>
    <cellStyle name="_인원계획표 _3차구청심의내용서(1) 2 3" xfId="13537"/>
    <cellStyle name="_인원계획표 _3차구청심의내용서(1) 3" xfId="13538"/>
    <cellStyle name="_인원계획표 _3차구청심의내용서(1) 4" xfId="13539"/>
    <cellStyle name="_인원계획표 _3차구청심의내용서(1)_도로굴착 복구비 정비대장-1" xfId="13540"/>
    <cellStyle name="_인원계획표 _3차구청심의내용서(1)_도로굴착 복구비 정비대장-1 2" xfId="13541"/>
    <cellStyle name="_인원계획표 _3차구청심의내용서(1)_도로굴착 복구비 정비대장-1 2 2" xfId="13542"/>
    <cellStyle name="_인원계획표 _3차구청심의내용서(1)_도로굴착 복구비 정비대장-1 2 3" xfId="13543"/>
    <cellStyle name="_인원계획표 _3차구청심의내용서(1)_도로굴착 복구비 정비대장-1 3" xfId="13544"/>
    <cellStyle name="_인원계획표 _3차구청심의내용서(1)_도로굴착 복구비 정비대장-1 4" xfId="13545"/>
    <cellStyle name="_인원계획표 _3차구청심의내용서_3차구청심의내용서(1)" xfId="13546"/>
    <cellStyle name="_인원계획표 _3차구청심의내용서_3차구청심의내용서(1) 2" xfId="13547"/>
    <cellStyle name="_인원계획표 _3차구청심의내용서_3차구청심의내용서(1) 2 2" xfId="13548"/>
    <cellStyle name="_인원계획표 _3차구청심의내용서_3차구청심의내용서(1) 2 3" xfId="13549"/>
    <cellStyle name="_인원계획표 _3차구청심의내용서_3차구청심의내용서(1) 3" xfId="13550"/>
    <cellStyle name="_인원계획표 _3차구청심의내용서_3차구청심의내용서(1) 4" xfId="13551"/>
    <cellStyle name="_인원계획표 _3차구청심의내용서_3차구청심의내용서(1)_3차구청심의내용서(1)" xfId="13552"/>
    <cellStyle name="_인원계획표 _3차구청심의내용서_3차구청심의내용서(1)_3차구청심의내용서(1) 2" xfId="13553"/>
    <cellStyle name="_인원계획표 _3차구청심의내용서_3차구청심의내용서(1)_3차구청심의내용서(1) 2 2" xfId="13554"/>
    <cellStyle name="_인원계획표 _3차구청심의내용서_3차구청심의내용서(1)_3차구청심의내용서(1) 2 3" xfId="13555"/>
    <cellStyle name="_인원계획표 _3차구청심의내용서_3차구청심의내용서(1)_3차구청심의내용서(1) 3" xfId="13556"/>
    <cellStyle name="_인원계획표 _3차구청심의내용서_3차구청심의내용서(1)_3차구청심의내용서(1) 4" xfId="13557"/>
    <cellStyle name="_인원계획표 _3차구청심의내용서_3차구청심의내용서(1)_3차구청심의내용서(1)_도로굴착 복구비 정비대장-1" xfId="13558"/>
    <cellStyle name="_인원계획표 _3차구청심의내용서_3차구청심의내용서(1)_3차구청심의내용서(1)_도로굴착 복구비 정비대장-1 2" xfId="13559"/>
    <cellStyle name="_인원계획표 _3차구청심의내용서_3차구청심의내용서(1)_3차구청심의내용서(1)_도로굴착 복구비 정비대장-1 2 2" xfId="13560"/>
    <cellStyle name="_인원계획표 _3차구청심의내용서_3차구청심의내용서(1)_3차구청심의내용서(1)_도로굴착 복구비 정비대장-1 2 3" xfId="13561"/>
    <cellStyle name="_인원계획표 _3차구청심의내용서_3차구청심의내용서(1)_3차구청심의내용서(1)_도로굴착 복구비 정비대장-1 3" xfId="13562"/>
    <cellStyle name="_인원계획표 _3차구청심의내용서_3차구청심의내용서(1)_3차구청심의내용서(1)_도로굴착 복구비 정비대장-1 4" xfId="13563"/>
    <cellStyle name="_인원계획표 _3차구청심의내용서_3차구청심의내용서(1)_계약금액변경에따른 실정보고서철" xfId="13564"/>
    <cellStyle name="_인원계획표 _3차구청심의내용서_3차구청심의내용서(1)_계약금액변경에따른 실정보고서철 2" xfId="13565"/>
    <cellStyle name="_인원계획표 _3차구청심의내용서_3차구청심의내용서(1)_계약금액변경에따른 실정보고서철 2 2" xfId="13566"/>
    <cellStyle name="_인원계획표 _3차구청심의내용서_3차구청심의내용서(1)_계약금액변경에따른 실정보고서철 2 3" xfId="13567"/>
    <cellStyle name="_인원계획표 _3차구청심의내용서_3차구청심의내용서(1)_계약금액변경에따른 실정보고서철 3" xfId="13568"/>
    <cellStyle name="_인원계획표 _3차구청심의내용서_3차구청심의내용서(1)_계약금액변경에따른 실정보고서철 4" xfId="13569"/>
    <cellStyle name="_인원계획표 _3차구청심의내용서_3차구청심의내용서(1)_계약금액변경에따른 실정보고서철_도로굴착 복구비 정비대장-1" xfId="13570"/>
    <cellStyle name="_인원계획표 _3차구청심의내용서_3차구청심의내용서(1)_계약금액변경에따른 실정보고서철_도로굴착 복구비 정비대장-1 2" xfId="13571"/>
    <cellStyle name="_인원계획표 _3차구청심의내용서_3차구청심의내용서(1)_계약금액변경에따른 실정보고서철_도로굴착 복구비 정비대장-1 2 2" xfId="13572"/>
    <cellStyle name="_인원계획표 _3차구청심의내용서_3차구청심의내용서(1)_계약금액변경에따른 실정보고서철_도로굴착 복구비 정비대장-1 2 3" xfId="13573"/>
    <cellStyle name="_인원계획표 _3차구청심의내용서_3차구청심의내용서(1)_계약금액변경에따른 실정보고서철_도로굴착 복구비 정비대장-1 3" xfId="13574"/>
    <cellStyle name="_인원계획표 _3차구청심의내용서_3차구청심의내용서(1)_계약금액변경에따른 실정보고서철_도로굴착 복구비 정비대장-1 4" xfId="13575"/>
    <cellStyle name="_인원계획표 _3차구청심의내용서_3차구청심의내용서(1)_굴착승인 미굴착내역" xfId="13576"/>
    <cellStyle name="_인원계획표 _3차구청심의내용서_3차구청심의내용서(1)_굴착승인 미굴착내역 2" xfId="13577"/>
    <cellStyle name="_인원계획표 _3차구청심의내용서_3차구청심의내용서(1)_굴착승인 미굴착내역 2 2" xfId="13578"/>
    <cellStyle name="_인원계획표 _3차구청심의내용서_3차구청심의내용서(1)_굴착승인 미굴착내역 2 3" xfId="13579"/>
    <cellStyle name="_인원계획표 _3차구청심의내용서_3차구청심의내용서(1)_굴착승인 미굴착내역 3" xfId="13580"/>
    <cellStyle name="_인원계획표 _3차구청심의내용서_3차구청심의내용서(1)_굴착승인 미굴착내역 4" xfId="13581"/>
    <cellStyle name="_인원계획표 _3차구청심의내용서_3차구청심의내용서(1)_굴착승인 미굴착내역_도로굴착 복구비 정비대장-1" xfId="13582"/>
    <cellStyle name="_인원계획표 _3차구청심의내용서_3차구청심의내용서(1)_굴착승인 미굴착내역_도로굴착 복구비 정비대장-1 2" xfId="13583"/>
    <cellStyle name="_인원계획표 _3차구청심의내용서_3차구청심의내용서(1)_굴착승인 미굴착내역_도로굴착 복구비 정비대장-1 2 2" xfId="13584"/>
    <cellStyle name="_인원계획표 _3차구청심의내용서_3차구청심의내용서(1)_굴착승인 미굴착내역_도로굴착 복구비 정비대장-1 2 3" xfId="13585"/>
    <cellStyle name="_인원계획표 _3차구청심의내용서_3차구청심의내용서(1)_굴착승인 미굴착내역_도로굴착 복구비 정비대장-1 3" xfId="13586"/>
    <cellStyle name="_인원계획표 _3차구청심의내용서_3차구청심의내용서(1)_굴착승인 미굴착내역_도로굴착 복구비 정비대장-1 4" xfId="13587"/>
    <cellStyle name="_인원계획표 _3차구청심의내용서_3차구청심의내용서(1)_도로굴착 복구비 정비대장-1" xfId="13588"/>
    <cellStyle name="_인원계획표 _3차구청심의내용서_3차구청심의내용서(1)_도로굴착 복구비 정비대장-1 2" xfId="13589"/>
    <cellStyle name="_인원계획표 _3차구청심의내용서_3차구청심의내용서(1)_도로굴착 복구비 정비대장-1 2 2" xfId="13590"/>
    <cellStyle name="_인원계획표 _3차구청심의내용서_3차구청심의내용서(1)_도로굴착 복구비 정비대장-1 2 3" xfId="13591"/>
    <cellStyle name="_인원계획표 _3차구청심의내용서_3차구청심의내용서(1)_도로굴착 복구비 정비대장-1 3" xfId="13592"/>
    <cellStyle name="_인원계획표 _3차구청심의내용서_3차구청심의내용서(1)_도로굴착 복구비 정비대장-1 4" xfId="13593"/>
    <cellStyle name="_인원계획표 _3차구청심의내용서_3차구청심의내용서(1)_수량산출서" xfId="13594"/>
    <cellStyle name="_인원계획표 _3차구청심의내용서_3차구청심의내용서(1)_수량산출서 2" xfId="13595"/>
    <cellStyle name="_인원계획표 _3차구청심의내용서_3차구청심의내용서(1)_수량산출서 2 2" xfId="13596"/>
    <cellStyle name="_인원계획표 _3차구청심의내용서_3차구청심의내용서(1)_수량산출서 2 3" xfId="13597"/>
    <cellStyle name="_인원계획표 _3차구청심의내용서_3차구청심의내용서(1)_수량산출서 3" xfId="13598"/>
    <cellStyle name="_인원계획표 _3차구청심의내용서_3차구청심의내용서(1)_수량산출서 4" xfId="13599"/>
    <cellStyle name="_인원계획표 _3차구청심의내용서_3차구청심의내용서(1)_차수별 관자재리스트(시도,구도)" xfId="13600"/>
    <cellStyle name="_인원계획표 _3차구청심의내용서_3차구청심의내용서(1)_차수별 관자재리스트(시도,구도) 2" xfId="13601"/>
    <cellStyle name="_인원계획표 _3차구청심의내용서_3차구청심의내용서(1)_차수별 관자재리스트(시도,구도) 2 2" xfId="13602"/>
    <cellStyle name="_인원계획표 _3차구청심의내용서_3차구청심의내용서(1)_차수별 관자재리스트(시도,구도) 2 3" xfId="13603"/>
    <cellStyle name="_인원계획표 _3차구청심의내용서_3차구청심의내용서(1)_차수별 관자재리스트(시도,구도) 3" xfId="13604"/>
    <cellStyle name="_인원계획표 _3차구청심의내용서_3차구청심의내용서(1)_차수별 관자재리스트(시도,구도) 4" xfId="13605"/>
    <cellStyle name="_인원계획표 _3차구청심의내용서_3차구청심의내용서(1)_차수별 관자재리스트(시도,구도)_도로굴착 복구비 정비대장-1" xfId="13606"/>
    <cellStyle name="_인원계획표 _3차구청심의내용서_3차구청심의내용서(1)_차수별 관자재리스트(시도,구도)_도로굴착 복구비 정비대장-1 2" xfId="13607"/>
    <cellStyle name="_인원계획표 _3차구청심의내용서_3차구청심의내용서(1)_차수별 관자재리스트(시도,구도)_도로굴착 복구비 정비대장-1 2 2" xfId="13608"/>
    <cellStyle name="_인원계획표 _3차구청심의내용서_3차구청심의내용서(1)_차수별 관자재리스트(시도,구도)_도로굴착 복구비 정비대장-1 2 3" xfId="13609"/>
    <cellStyle name="_인원계획표 _3차구청심의내용서_3차구청심의내용서(1)_차수별 관자재리스트(시도,구도)_도로굴착 복구비 정비대장-1 3" xfId="13610"/>
    <cellStyle name="_인원계획표 _3차구청심의내용서_3차구청심의내용서(1)_차수별 관자재리스트(시도,구도)_도로굴착 복구비 정비대장-1 4" xfId="13611"/>
    <cellStyle name="_인원계획표 _3차구청심의내용서_굴착승인 미굴착내역" xfId="13612"/>
    <cellStyle name="_인원계획표 _3차구청심의내용서_굴착승인 미굴착내역 2" xfId="13613"/>
    <cellStyle name="_인원계획표 _3차구청심의내용서_굴착승인 미굴착내역 2 2" xfId="13614"/>
    <cellStyle name="_인원계획표 _3차구청심의내용서_굴착승인 미굴착내역 2 3" xfId="13615"/>
    <cellStyle name="_인원계획표 _3차구청심의내용서_굴착승인 미굴착내역 3" xfId="13616"/>
    <cellStyle name="_인원계획표 _3차구청심의내용서_굴착승인 미굴착내역 4" xfId="13617"/>
    <cellStyle name="_인원계획표 _3차구청심의내용서_굴착승인 미굴착내역_굴착승인 미굴착내역" xfId="13618"/>
    <cellStyle name="_인원계획표 _3차구청심의내용서_굴착승인 미굴착내역_굴착승인 미굴착내역 2" xfId="13619"/>
    <cellStyle name="_인원계획표 _3차구청심의내용서_굴착승인 미굴착내역_굴착승인 미굴착내역 2 2" xfId="13620"/>
    <cellStyle name="_인원계획표 _3차구청심의내용서_굴착승인 미굴착내역_굴착승인 미굴착내역 2 3" xfId="13621"/>
    <cellStyle name="_인원계획표 _3차구청심의내용서_굴착승인 미굴착내역_굴착승인 미굴착내역 3" xfId="13622"/>
    <cellStyle name="_인원계획표 _3차구청심의내용서_굴착승인 미굴착내역_굴착승인 미굴착내역 4" xfId="13623"/>
    <cellStyle name="_인원계획표 _3차구청심의내용서_굴착승인 미굴착내역_굴착승인 미굴착내역_도로굴착 복구비 정비대장-1" xfId="13624"/>
    <cellStyle name="_인원계획표 _3차구청심의내용서_굴착승인 미굴착내역_굴착승인 미굴착내역_도로굴착 복구비 정비대장-1 2" xfId="13625"/>
    <cellStyle name="_인원계획표 _3차구청심의내용서_굴착승인 미굴착내역_굴착승인 미굴착내역_도로굴착 복구비 정비대장-1 2 2" xfId="13626"/>
    <cellStyle name="_인원계획표 _3차구청심의내용서_굴착승인 미굴착내역_굴착승인 미굴착내역_도로굴착 복구비 정비대장-1 2 3" xfId="13627"/>
    <cellStyle name="_인원계획표 _3차구청심의내용서_굴착승인 미굴착내역_굴착승인 미굴착내역_도로굴착 복구비 정비대장-1 3" xfId="13628"/>
    <cellStyle name="_인원계획표 _3차구청심의내용서_굴착승인 미굴착내역_굴착승인 미굴착내역_도로굴착 복구비 정비대장-1 4" xfId="13629"/>
    <cellStyle name="_인원계획표 _3차구청심의내용서_굴착승인 미굴착내역_도로굴착 복구비 정비대장-1" xfId="13630"/>
    <cellStyle name="_인원계획표 _3차구청심의내용서_굴착승인 미굴착내역_도로굴착 복구비 정비대장-1 2" xfId="13631"/>
    <cellStyle name="_인원계획표 _3차구청심의내용서_굴착승인 미굴착내역_도로굴착 복구비 정비대장-1 2 2" xfId="13632"/>
    <cellStyle name="_인원계획표 _3차구청심의내용서_굴착승인 미굴착내역_도로굴착 복구비 정비대장-1 2 3" xfId="13633"/>
    <cellStyle name="_인원계획표 _3차구청심의내용서_굴착승인 미굴착내역_도로굴착 복구비 정비대장-1 3" xfId="13634"/>
    <cellStyle name="_인원계획표 _3차구청심의내용서_굴착승인 미굴착내역_도로굴착 복구비 정비대장-1 4" xfId="13635"/>
    <cellStyle name="_인원계획표 _3차구청심의내용서_도로굴착 복구비 정비대장-1" xfId="13636"/>
    <cellStyle name="_인원계획표 _3차구청심의내용서_도로굴착 복구비 정비대장-1 2" xfId="13637"/>
    <cellStyle name="_인원계획표 _3차구청심의내용서_도로굴착 복구비 정비대장-1 2 2" xfId="13638"/>
    <cellStyle name="_인원계획표 _3차구청심의내용서_도로굴착 복구비 정비대장-1 2 3" xfId="13639"/>
    <cellStyle name="_인원계획표 _3차구청심의내용서_도로굴착 복구비 정비대장-1 3" xfId="13640"/>
    <cellStyle name="_인원계획표 _3차구청심의내용서_도로굴착 복구비 정비대장-1 4" xfId="13641"/>
    <cellStyle name="_인원계획표 _3차구청심의내용서_수량산출서" xfId="13642"/>
    <cellStyle name="_인원계획표 _3차구청심의내용서_수량산출서 2" xfId="13643"/>
    <cellStyle name="_인원계획표 _3차구청심의내용서_수량산출서 2 2" xfId="13644"/>
    <cellStyle name="_인원계획표 _3차구청심의내용서_수량산출서 2 3" xfId="13645"/>
    <cellStyle name="_인원계획표 _3차구청심의내용서_수량산출서 3" xfId="13646"/>
    <cellStyle name="_인원계획표 _3차구청심의내용서_수량산출서 4" xfId="13647"/>
    <cellStyle name="_인원계획표 _3차구청심의내용서_준공검사 수행결과" xfId="13648"/>
    <cellStyle name="_인원계획표 _3차구청심의내용서_준공검사 수행결과 2" xfId="13649"/>
    <cellStyle name="_인원계획표 _3차구청심의내용서_준공검사 수행결과 2 2" xfId="13650"/>
    <cellStyle name="_인원계획표 _3차구청심의내용서_준공검사 수행결과 2 3" xfId="13651"/>
    <cellStyle name="_인원계획표 _3차구청심의내용서_준공검사 수행결과 3" xfId="13652"/>
    <cellStyle name="_인원계획표 _3차구청심의내용서_준공검사 수행결과 4" xfId="13653"/>
    <cellStyle name="_인원계획표 _3차구청심의내용서_준공검사 수행결과_도로굴착 복구비 정비대장-1" xfId="13654"/>
    <cellStyle name="_인원계획표 _3차구청심의내용서_준공검사 수행결과_도로굴착 복구비 정비대장-1 2" xfId="13655"/>
    <cellStyle name="_인원계획표 _3차구청심의내용서_준공검사 수행결과_도로굴착 복구비 정비대장-1 2 2" xfId="13656"/>
    <cellStyle name="_인원계획표 _3차구청심의내용서_준공검사 수행결과_도로굴착 복구비 정비대장-1 2 3" xfId="13657"/>
    <cellStyle name="_인원계획표 _3차구청심의내용서_준공검사 수행결과_도로굴착 복구비 정비대장-1 3" xfId="13658"/>
    <cellStyle name="_인원계획표 _3차구청심의내용서_준공검사 수행결과_도로굴착 복구비 정비대장-1 4" xfId="13659"/>
    <cellStyle name="_인원계획표 _3회 설계변경내역서" xfId="13660"/>
    <cellStyle name="_인원계획표 _3회 설계변경내역서 2" xfId="13661"/>
    <cellStyle name="_인원계획표 _3회 설계변경내역서 2 2" xfId="13662"/>
    <cellStyle name="_인원계획표 _3회 설계변경내역서 2 3" xfId="13663"/>
    <cellStyle name="_인원계획표 _3회 설계변경내역서 3" xfId="13664"/>
    <cellStyle name="_인원계획표 _3회 설계변경내역서 4" xfId="13665"/>
    <cellStyle name="_인원계획표 _3회 설계변경내역서_도로굴착 복구비 정비대장-1" xfId="13666"/>
    <cellStyle name="_인원계획표 _3회 설계변경내역서_도로굴착 복구비 정비대장-1 2" xfId="13667"/>
    <cellStyle name="_인원계획표 _3회 설계변경내역서_도로굴착 복구비 정비대장-1 2 2" xfId="13668"/>
    <cellStyle name="_인원계획표 _3회 설계변경내역서_도로굴착 복구비 정비대장-1 2 3" xfId="13669"/>
    <cellStyle name="_인원계획표 _3회 설계변경내역서_도로굴착 복구비 정비대장-1 3" xfId="13670"/>
    <cellStyle name="_인원계획표 _3회 설계변경내역서_도로굴착 복구비 정비대장-1 4" xfId="13671"/>
    <cellStyle name="_인원계획표 _계약금액변경에따른 실정보고서철" xfId="13672"/>
    <cellStyle name="_인원계획표 _계약금액변경에따른 실정보고서철 2" xfId="13673"/>
    <cellStyle name="_인원계획표 _계약금액변경에따른 실정보고서철 2 2" xfId="13674"/>
    <cellStyle name="_인원계획표 _계약금액변경에따른 실정보고서철 2 3" xfId="13675"/>
    <cellStyle name="_인원계획표 _계약금액변경에따른 실정보고서철 3" xfId="13676"/>
    <cellStyle name="_인원계획표 _계약금액변경에따른 실정보고서철 4" xfId="13677"/>
    <cellStyle name="_인원계획표 _계약금액변경에따른 실정보고서철_도로굴착 복구비 정비대장-1" xfId="13678"/>
    <cellStyle name="_인원계획표 _계약금액변경에따른 실정보고서철_도로굴착 복구비 정비대장-1 2" xfId="13679"/>
    <cellStyle name="_인원계획표 _계약금액변경에따른 실정보고서철_도로굴착 복구비 정비대장-1 2 2" xfId="13680"/>
    <cellStyle name="_인원계획표 _계약금액변경에따른 실정보고서철_도로굴착 복구비 정비대장-1 2 3" xfId="13681"/>
    <cellStyle name="_인원계획표 _계약금액변경에따른 실정보고서철_도로굴착 복구비 정비대장-1 3" xfId="13682"/>
    <cellStyle name="_인원계획표 _계약금액변경에따른 실정보고서철_도로굴착 복구비 정비대장-1 4" xfId="13683"/>
    <cellStyle name="_인원계획표 _굴착승인 미굴착내역" xfId="13684"/>
    <cellStyle name="_인원계획표 _굴착승인 미굴착내역 2" xfId="13685"/>
    <cellStyle name="_인원계획표 _굴착승인 미굴착내역 2 2" xfId="13686"/>
    <cellStyle name="_인원계획표 _굴착승인 미굴착내역 2 3" xfId="13687"/>
    <cellStyle name="_인원계획표 _굴착승인 미굴착내역 3" xfId="13688"/>
    <cellStyle name="_인원계획표 _굴착승인 미굴착내역 4" xfId="13689"/>
    <cellStyle name="_인원계획표 _굴착승인 미굴착내역_도로굴착 복구비 정비대장-1" xfId="13690"/>
    <cellStyle name="_인원계획표 _굴착승인 미굴착내역_도로굴착 복구비 정비대장-1 2" xfId="13691"/>
    <cellStyle name="_인원계획표 _굴착승인 미굴착내역_도로굴착 복구비 정비대장-1 2 2" xfId="13692"/>
    <cellStyle name="_인원계획표 _굴착승인 미굴착내역_도로굴착 복구비 정비대장-1 2 3" xfId="13693"/>
    <cellStyle name="_인원계획표 _굴착승인 미굴착내역_도로굴착 복구비 정비대장-1 3" xfId="13694"/>
    <cellStyle name="_인원계획표 _굴착승인 미굴착내역_도로굴착 복구비 정비대장-1 4" xfId="13695"/>
    <cellStyle name="_인원계획표 _도로굴착 복구비 정비대장-1" xfId="13696"/>
    <cellStyle name="_인원계획표 _도로굴착 복구비 정비대장-1 2" xfId="13697"/>
    <cellStyle name="_인원계획표 _도로굴착 복구비 정비대장-1 2 2" xfId="13698"/>
    <cellStyle name="_인원계획표 _도로굴착 복구비 정비대장-1 2 3" xfId="13699"/>
    <cellStyle name="_인원계획표 _도로굴착 복구비 정비대장-1 3" xfId="13700"/>
    <cellStyle name="_인원계획표 _도로굴착 복구비 정비대장-1 4" xfId="13701"/>
    <cellStyle name="_인원계획표 _맑은물보내기 내역서(계약내역서)" xfId="13702"/>
    <cellStyle name="_인원계획표 _맑은물보내기 내역서(계약내역서) 2" xfId="13703"/>
    <cellStyle name="_인원계획표 _맑은물보내기 내역서(계약내역서) 2 2" xfId="13704"/>
    <cellStyle name="_인원계획표 _맑은물보내기 내역서(계약내역서) 2 3" xfId="13705"/>
    <cellStyle name="_인원계획표 _맑은물보내기 내역서(계약내역서) 3" xfId="13706"/>
    <cellStyle name="_인원계획표 _맑은물보내기 내역서(계약내역서) 4" xfId="13707"/>
    <cellStyle name="_인원계획표 _맑은물보내기 내역서(계약내역서)_도로굴착 복구비 정비대장-1" xfId="13708"/>
    <cellStyle name="_인원계획표 _맑은물보내기 내역서(계약내역서)_도로굴착 복구비 정비대장-1 2" xfId="13709"/>
    <cellStyle name="_인원계획표 _맑은물보내기 내역서(계약내역서)_도로굴착 복구비 정비대장-1 2 2" xfId="13710"/>
    <cellStyle name="_인원계획표 _맑은물보내기 내역서(계약내역서)_도로굴착 복구비 정비대장-1 2 3" xfId="13711"/>
    <cellStyle name="_인원계획표 _맑은물보내기 내역서(계약내역서)_도로굴착 복구비 정비대장-1 3" xfId="13712"/>
    <cellStyle name="_인원계획표 _맑은물보내기 내역서(계약내역서)_도로굴착 복구비 정비대장-1 4" xfId="13713"/>
    <cellStyle name="_인원계획표 _수량산출서" xfId="13714"/>
    <cellStyle name="_인원계획표 _수량산출서 2" xfId="13715"/>
    <cellStyle name="_인원계획표 _수량산출서 2 2" xfId="13716"/>
    <cellStyle name="_인원계획표 _수량산출서 2 3" xfId="13717"/>
    <cellStyle name="_인원계획표 _수량산출서 3" xfId="13718"/>
    <cellStyle name="_인원계획표 _수량산출서 4" xfId="13719"/>
    <cellStyle name="_인원계획표 _아스콘 및 폐기물내역" xfId="13720"/>
    <cellStyle name="_인원계획표 _아스콘 및 폐기물내역 2" xfId="13721"/>
    <cellStyle name="_인원계획표 _아스콘 및 폐기물내역 2 2" xfId="13722"/>
    <cellStyle name="_인원계획표 _아스콘 및 폐기물내역 2 3" xfId="13723"/>
    <cellStyle name="_인원계획표 _아스콘 및 폐기물내역 3" xfId="13724"/>
    <cellStyle name="_인원계획표 _아스콘 및 폐기물내역 4" xfId="13725"/>
    <cellStyle name="_인원계획표 _아스콘 및 폐기물내역_도로굴착 복구비 정비대장-1" xfId="13726"/>
    <cellStyle name="_인원계획표 _아스콘 및 폐기물내역_도로굴착 복구비 정비대장-1 2" xfId="13727"/>
    <cellStyle name="_인원계획표 _아스콘 및 폐기물내역_도로굴착 복구비 정비대장-1 2 2" xfId="13728"/>
    <cellStyle name="_인원계획표 _아스콘 및 폐기물내역_도로굴착 복구비 정비대장-1 2 3" xfId="13729"/>
    <cellStyle name="_인원계획표 _아스콘 및 폐기물내역_도로굴착 복구비 정비대장-1 3" xfId="13730"/>
    <cellStyle name="_인원계획표 _아스콘 및 폐기물내역_도로굴착 복구비 정비대장-1 4" xfId="13731"/>
    <cellStyle name="_인원계획표 _양재천 수량산출서" xfId="13732"/>
    <cellStyle name="_인원계획표 _양재천 수량산출서 2" xfId="13733"/>
    <cellStyle name="_인원계획표 _양재천 수량산출서 2 2" xfId="13734"/>
    <cellStyle name="_인원계획표 _양재천 수량산출서 2 3" xfId="13735"/>
    <cellStyle name="_인원계획표 _양재천 수량산출서 3" xfId="13736"/>
    <cellStyle name="_인원계획표 _양재천 수량산출서 4" xfId="13737"/>
    <cellStyle name="_인원계획표 _양재천 수량산출서_도로굴착 복구비 정비대장-1" xfId="13738"/>
    <cellStyle name="_인원계획표 _양재천 수량산출서_도로굴착 복구비 정비대장-1 2" xfId="13739"/>
    <cellStyle name="_인원계획표 _양재천 수량산출서_도로굴착 복구비 정비대장-1 2 2" xfId="13740"/>
    <cellStyle name="_인원계획표 _양재천 수량산출서_도로굴착 복구비 정비대장-1 2 3" xfId="13741"/>
    <cellStyle name="_인원계획표 _양재천 수량산출서_도로굴착 복구비 정비대장-1 3" xfId="13742"/>
    <cellStyle name="_인원계획표 _양재천 수량산출서_도로굴착 복구비 정비대장-1 4" xfId="13743"/>
    <cellStyle name="_인원계획표 _양재천 수로box실정보고" xfId="13744"/>
    <cellStyle name="_인원계획표 _양재천 수로box실정보고 2" xfId="13745"/>
    <cellStyle name="_인원계획표 _양재천 수로box실정보고 2 2" xfId="13746"/>
    <cellStyle name="_인원계획표 _양재천 수로box실정보고 2 3" xfId="13747"/>
    <cellStyle name="_인원계획표 _양재천 수로box실정보고 3" xfId="13748"/>
    <cellStyle name="_인원계획표 _양재천 수로box실정보고 4" xfId="13749"/>
    <cellStyle name="_인원계획표 _양재천 수로box실정보고_도로굴착 복구비 정비대장-1" xfId="13750"/>
    <cellStyle name="_인원계획표 _양재천 수로box실정보고_도로굴착 복구비 정비대장-1 2" xfId="13751"/>
    <cellStyle name="_인원계획표 _양재천 수로box실정보고_도로굴착 복구비 정비대장-1 2 2" xfId="13752"/>
    <cellStyle name="_인원계획표 _양재천 수로box실정보고_도로굴착 복구비 정비대장-1 2 3" xfId="13753"/>
    <cellStyle name="_인원계획표 _양재천 수로box실정보고_도로굴착 복구비 정비대장-1 3" xfId="13754"/>
    <cellStyle name="_인원계획표 _양재천 수로box실정보고_도로굴착 복구비 정비대장-1 4" xfId="13755"/>
    <cellStyle name="_인원계획표 _역삼동 720-35번지 작업계획" xfId="13756"/>
    <cellStyle name="_인원계획표 _역삼동 720-35번지 작업계획 2" xfId="13757"/>
    <cellStyle name="_인원계획표 _역삼동 720-35번지 작업계획 2 2" xfId="13758"/>
    <cellStyle name="_인원계획표 _역삼동 720-35번지 작업계획 2 3" xfId="13759"/>
    <cellStyle name="_인원계획표 _역삼동 720-35번지 작업계획 3" xfId="13760"/>
    <cellStyle name="_인원계획표 _역삼동 720-35번지 작업계획 4" xfId="13761"/>
    <cellStyle name="_인원계획표 _역삼동 720-35번지 작업계획_도로굴착 복구비 정비대장-1" xfId="13762"/>
    <cellStyle name="_인원계획표 _역삼동 720-35번지 작업계획_도로굴착 복구비 정비대장-1 2" xfId="13763"/>
    <cellStyle name="_인원계획표 _역삼동 720-35번지 작업계획_도로굴착 복구비 정비대장-1 2 2" xfId="13764"/>
    <cellStyle name="_인원계획표 _역삼동 720-35번지 작업계획_도로굴착 복구비 정비대장-1 2 3" xfId="13765"/>
    <cellStyle name="_인원계획표 _역삼동 720-35번지 작업계획_도로굴착 복구비 정비대장-1 3" xfId="13766"/>
    <cellStyle name="_인원계획표 _역삼동 720-35번지 작업계획_도로굴착 복구비 정비대장-1 4" xfId="13767"/>
    <cellStyle name="_인원계획표 _적격 " xfId="13768"/>
    <cellStyle name="_인원계획표 _제3차 정산내역서" xfId="13769"/>
    <cellStyle name="_인원계획표 _제3차 정산내역서 2" xfId="13770"/>
    <cellStyle name="_인원계획표 _제3차 정산내역서 2 2" xfId="13771"/>
    <cellStyle name="_인원계획표 _제3차 정산내역서 2 3" xfId="13772"/>
    <cellStyle name="_인원계획표 _제3차 정산내역서 3" xfId="13773"/>
    <cellStyle name="_인원계획표 _제3차 정산내역서 4" xfId="13774"/>
    <cellStyle name="_인원계획표 _제3차 정산내역서_도로굴착 복구비 정비대장-1" xfId="13775"/>
    <cellStyle name="_인원계획표 _제3차 정산내역서_도로굴착 복구비 정비대장-1 2" xfId="13776"/>
    <cellStyle name="_인원계획표 _제3차 정산내역서_도로굴착 복구비 정비대장-1 2 2" xfId="13777"/>
    <cellStyle name="_인원계획표 _제3차 정산내역서_도로굴착 복구비 정비대장-1 2 3" xfId="13778"/>
    <cellStyle name="_인원계획표 _제3차 정산내역서_도로굴착 복구비 정비대장-1 3" xfId="13779"/>
    <cellStyle name="_인원계획표 _제3차 정산내역서_도로굴착 복구비 정비대장-1 4" xfId="13780"/>
    <cellStyle name="_인원계획표 _차수별 관자재리스트(시도,구도)" xfId="13781"/>
    <cellStyle name="_인원계획표 _차수별 관자재리스트(시도,구도) 2" xfId="13782"/>
    <cellStyle name="_인원계획표 _차수별 관자재리스트(시도,구도) 2 2" xfId="13783"/>
    <cellStyle name="_인원계획표 _차수별 관자재리스트(시도,구도) 2 3" xfId="13784"/>
    <cellStyle name="_인원계획표 _차수별 관자재리스트(시도,구도) 3" xfId="13785"/>
    <cellStyle name="_인원계획표 _차수별 관자재리스트(시도,구도) 4" xfId="13786"/>
    <cellStyle name="_인원계획표 _차수별 관자재리스트(시도,구도)_도로굴착 복구비 정비대장-1" xfId="13787"/>
    <cellStyle name="_인원계획표 _차수별 관자재리스트(시도,구도)_도로굴착 복구비 정비대장-1 2" xfId="13788"/>
    <cellStyle name="_인원계획표 _차수별 관자재리스트(시도,구도)_도로굴착 복구비 정비대장-1 2 2" xfId="13789"/>
    <cellStyle name="_인원계획표 _차수별 관자재리스트(시도,구도)_도로굴착 복구비 정비대장-1 2 3" xfId="13790"/>
    <cellStyle name="_인원계획표 _차수별 관자재리스트(시도,구도)_도로굴착 복구비 정비대장-1 3" xfId="13791"/>
    <cellStyle name="_인원계획표 _차수별 관자재리스트(시도,구도)_도로굴착 복구비 정비대장-1 4" xfId="13792"/>
    <cellStyle name="_인천계양 까치마을 태화,한진아파트 공사내역서(제출용1)" xfId="13793"/>
    <cellStyle name="_인천계양 까치마을 태화,한진아파트 공사내역서(제출용1) 2" xfId="13794"/>
    <cellStyle name="_인천계양 까치마을 태화,한진아파트 공사내역서(제출용1) 2 2" xfId="13795"/>
    <cellStyle name="_인천계양 까치마을 태화,한진아파트 공사내역서(제출용1) 2 3" xfId="13796"/>
    <cellStyle name="_인천계양 까치마을 태화,한진아파트 공사내역서(제출용1) 3" xfId="13797"/>
    <cellStyle name="_인천계양 까치마을 태화,한진아파트 공사내역서(제출용1) 4" xfId="13798"/>
    <cellStyle name="_인천계양 까치마을 태화,한진아파트 공사내역서(제출용1)_계양구 도두리마을 동남 아파트 하자보수공사비산출서(자오)" xfId="13799"/>
    <cellStyle name="_인천계양 까치마을 태화,한진아파트 공사내역서(제출용1)_계양구 도두리마을 동남 아파트 하자보수공사비산출서(자오) 2" xfId="13800"/>
    <cellStyle name="_인천계양 까치마을 태화,한진아파트 공사내역서(제출용1)_계양구 도두리마을 동남 아파트 하자보수공사비산출서(자오) 2 2" xfId="13801"/>
    <cellStyle name="_인천계양 까치마을 태화,한진아파트 공사내역서(제출용1)_계양구 도두리마을 동남 아파트 하자보수공사비산출서(자오) 2 3" xfId="13802"/>
    <cellStyle name="_인천계양 까치마을 태화,한진아파트 공사내역서(제출용1)_계양구 도두리마을 동남 아파트 하자보수공사비산출서(자오) 3" xfId="13803"/>
    <cellStyle name="_인천계양 까치마을 태화,한진아파트 공사내역서(제출용1)_계양구 도두리마을 동남 아파트 하자보수공사비산출서(자오) 4" xfId="13804"/>
    <cellStyle name="_인천계양 까치마을 태화,한진아파트 공사내역서(제출용1)_계양구 도두리마을 동남 아파트 하자보수공사비산출서(자오)_원동천교(상)외-수량수정" xfId="13805"/>
    <cellStyle name="_인천계양 까치마을 태화,한진아파트 공사내역서(제출용1)_계양구 도두리마을 동남 아파트 하자보수공사비산출서(자오)_원동천교(상)외-수량수정 2" xfId="13806"/>
    <cellStyle name="_인천계양 까치마을 태화,한진아파트 공사내역서(제출용1)_계양구 도두리마을 동남 아파트 하자보수공사비산출서(자오)_원동천교(상)외-수량수정 2 2" xfId="13807"/>
    <cellStyle name="_인천계양 까치마을 태화,한진아파트 공사내역서(제출용1)_계양구 도두리마을 동남 아파트 하자보수공사비산출서(자오)_원동천교(상)외-수량수정 2 3" xfId="13808"/>
    <cellStyle name="_인천계양 까치마을 태화,한진아파트 공사내역서(제출용1)_계양구 도두리마을 동남 아파트 하자보수공사비산출서(자오)_원동천교(상)외-수량수정 3" xfId="13809"/>
    <cellStyle name="_인천계양 까치마을 태화,한진아파트 공사내역서(제출용1)_계양구 도두리마을 동남 아파트 하자보수공사비산출서(자오)_원동천교(상)외-수량수정 4" xfId="13810"/>
    <cellStyle name="_인천계양 까치마을 태화,한진아파트 공사내역서(제출용1)_구로동구일우성아파트 하자보수공사비산출서(1)" xfId="13811"/>
    <cellStyle name="_인천계양 까치마을 태화,한진아파트 공사내역서(제출용1)_구로동구일우성아파트 하자보수공사비산출서(1) 2" xfId="13812"/>
    <cellStyle name="_인천계양 까치마을 태화,한진아파트 공사내역서(제출용1)_구로동구일우성아파트 하자보수공사비산출서(1) 2 2" xfId="13813"/>
    <cellStyle name="_인천계양 까치마을 태화,한진아파트 공사내역서(제출용1)_구로동구일우성아파트 하자보수공사비산출서(1) 2 3" xfId="13814"/>
    <cellStyle name="_인천계양 까치마을 태화,한진아파트 공사내역서(제출용1)_구로동구일우성아파트 하자보수공사비산출서(1) 3" xfId="13815"/>
    <cellStyle name="_인천계양 까치마을 태화,한진아파트 공사내역서(제출용1)_구로동구일우성아파트 하자보수공사비산출서(1) 4" xfId="13816"/>
    <cellStyle name="_인천계양 까치마을 태화,한진아파트 공사내역서(제출용1)_구로동구일우성아파트 하자보수공사비산출서(1)_원동천교(상)외-수량수정" xfId="13817"/>
    <cellStyle name="_인천계양 까치마을 태화,한진아파트 공사내역서(제출용1)_구로동구일우성아파트 하자보수공사비산출서(1)_원동천교(상)외-수량수정 2" xfId="13818"/>
    <cellStyle name="_인천계양 까치마을 태화,한진아파트 공사내역서(제출용1)_구로동구일우성아파트 하자보수공사비산출서(1)_원동천교(상)외-수량수정 2 2" xfId="13819"/>
    <cellStyle name="_인천계양 까치마을 태화,한진아파트 공사내역서(제출용1)_구로동구일우성아파트 하자보수공사비산출서(1)_원동천교(상)외-수량수정 2 3" xfId="13820"/>
    <cellStyle name="_인천계양 까치마을 태화,한진아파트 공사내역서(제출용1)_구로동구일우성아파트 하자보수공사비산출서(1)_원동천교(상)외-수량수정 3" xfId="13821"/>
    <cellStyle name="_인천계양 까치마을 태화,한진아파트 공사내역서(제출용1)_구로동구일우성아파트 하자보수공사비산출서(1)_원동천교(상)외-수량수정 4" xfId="13822"/>
    <cellStyle name="_인천계양 까치마을 태화,한진아파트 공사내역서(제출용1)_동남 아파트" xfId="13823"/>
    <cellStyle name="_인천계양 까치마을 태화,한진아파트 공사내역서(제출용1)_동남 아파트 2" xfId="13824"/>
    <cellStyle name="_인천계양 까치마을 태화,한진아파트 공사내역서(제출용1)_동남 아파트 2 2" xfId="13825"/>
    <cellStyle name="_인천계양 까치마을 태화,한진아파트 공사내역서(제출용1)_동남 아파트 2 3" xfId="13826"/>
    <cellStyle name="_인천계양 까치마을 태화,한진아파트 공사내역서(제출용1)_동남 아파트 3" xfId="13827"/>
    <cellStyle name="_인천계양 까치마을 태화,한진아파트 공사내역서(제출용1)_동남 아파트 4" xfId="13828"/>
    <cellStyle name="_인천계양 까치마을 태화,한진아파트 공사내역서(제출용1)_동남 아파트_원동천교(상)외-수량수정" xfId="13829"/>
    <cellStyle name="_인천계양 까치마을 태화,한진아파트 공사내역서(제출용1)_동남 아파트_원동천교(상)외-수량수정 2" xfId="13830"/>
    <cellStyle name="_인천계양 까치마을 태화,한진아파트 공사내역서(제출용1)_동남 아파트_원동천교(상)외-수량수정 2 2" xfId="13831"/>
    <cellStyle name="_인천계양 까치마을 태화,한진아파트 공사내역서(제출용1)_동남 아파트_원동천교(상)외-수량수정 2 3" xfId="13832"/>
    <cellStyle name="_인천계양 까치마을 태화,한진아파트 공사내역서(제출용1)_동남 아파트_원동천교(상)외-수량수정 3" xfId="13833"/>
    <cellStyle name="_인천계양 까치마을 태화,한진아파트 공사내역서(제출용1)_동남 아파트_원동천교(상)외-수량수정 4" xfId="13834"/>
    <cellStyle name="_인천계양 까치마을 태화,한진아파트 공사내역서(제출용1)_원동천교(상)외-수량수정" xfId="13835"/>
    <cellStyle name="_인천계양 까치마을 태화,한진아파트 공사내역서(제출용1)_원동천교(상)외-수량수정 2" xfId="13836"/>
    <cellStyle name="_인천계양 까치마을 태화,한진아파트 공사내역서(제출용1)_원동천교(상)외-수량수정 2 2" xfId="13837"/>
    <cellStyle name="_인천계양 까치마을 태화,한진아파트 공사내역서(제출용1)_원동천교(상)외-수량수정 2 3" xfId="13838"/>
    <cellStyle name="_인천계양 까치마을 태화,한진아파트 공사내역서(제출용1)_원동천교(상)외-수량수정 3" xfId="13839"/>
    <cellStyle name="_인천계양 까치마을 태화,한진아파트 공사내역서(제출용1)_원동천교(상)외-수량수정 4" xfId="13840"/>
    <cellStyle name="_인천계양 까치마을 태화,한진아파트 공사내역서(제출용1)_인천계양 까치마을 태화,한진아파트 공사내역서9.12(제출용)" xfId="13841"/>
    <cellStyle name="_인천계양 까치마을 태화,한진아파트 공사내역서(제출용1)_인천계양 까치마을 태화,한진아파트 공사내역서9.12(제출용) 2" xfId="13842"/>
    <cellStyle name="_인천계양 까치마을 태화,한진아파트 공사내역서(제출용1)_인천계양 까치마을 태화,한진아파트 공사내역서9.12(제출용) 2 2" xfId="13843"/>
    <cellStyle name="_인천계양 까치마을 태화,한진아파트 공사내역서(제출용1)_인천계양 까치마을 태화,한진아파트 공사내역서9.12(제출용) 2 3" xfId="13844"/>
    <cellStyle name="_인천계양 까치마을 태화,한진아파트 공사내역서(제출용1)_인천계양 까치마을 태화,한진아파트 공사내역서9.12(제출용) 3" xfId="13845"/>
    <cellStyle name="_인천계양 까치마을 태화,한진아파트 공사내역서(제출용1)_인천계양 까치마을 태화,한진아파트 공사내역서9.12(제출용) 4" xfId="13846"/>
    <cellStyle name="_인천계양 까치마을 태화,한진아파트 공사내역서(제출용1)_인천계양 까치마을 태화,한진아파트 공사내역서9.12(제출용)_원동천교(상)외-수량수정" xfId="13847"/>
    <cellStyle name="_인천계양 까치마을 태화,한진아파트 공사내역서(제출용1)_인천계양 까치마을 태화,한진아파트 공사내역서9.12(제출용)_원동천교(상)외-수량수정 2" xfId="13848"/>
    <cellStyle name="_인천계양 까치마을 태화,한진아파트 공사내역서(제출용1)_인천계양 까치마을 태화,한진아파트 공사내역서9.12(제출용)_원동천교(상)외-수량수정 2 2" xfId="13849"/>
    <cellStyle name="_인천계양 까치마을 태화,한진아파트 공사내역서(제출용1)_인천계양 까치마을 태화,한진아파트 공사내역서9.12(제출용)_원동천교(상)외-수량수정 2 3" xfId="13850"/>
    <cellStyle name="_인천계양 까치마을 태화,한진아파트 공사내역서(제출용1)_인천계양 까치마을 태화,한진아파트 공사내역서9.12(제출용)_원동천교(상)외-수량수정 3" xfId="13851"/>
    <cellStyle name="_인천계양 까치마을 태화,한진아파트 공사내역서(제출용1)_인천계양 까치마을 태화,한진아파트 공사내역서9.12(제출용)_원동천교(상)외-수량수정 4" xfId="13852"/>
    <cellStyle name="_인천계양 까치마을 태화,한진아파트 공사내역서(제출용1)_인천계양 까치마을 태화,한진아파트 공사내역서9.12(제출용)_인천계양 까치마을 태화,한진아파트 공사내역서9.12(제출용)" xfId="13853"/>
    <cellStyle name="_인천계양 까치마을 태화,한진아파트 공사내역서(제출용1)_인천계양 까치마을 태화,한진아파트 공사내역서9.12(제출용)_인천계양 까치마을 태화,한진아파트 공사내역서9.12(제출용) 2" xfId="13854"/>
    <cellStyle name="_인천계양 까치마을 태화,한진아파트 공사내역서(제출용1)_인천계양 까치마을 태화,한진아파트 공사내역서9.12(제출용)_인천계양 까치마을 태화,한진아파트 공사내역서9.12(제출용) 2 2" xfId="13855"/>
    <cellStyle name="_인천계양 까치마을 태화,한진아파트 공사내역서(제출용1)_인천계양 까치마을 태화,한진아파트 공사내역서9.12(제출용)_인천계양 까치마을 태화,한진아파트 공사내역서9.12(제출용) 2 3" xfId="13856"/>
    <cellStyle name="_인천계양 까치마을 태화,한진아파트 공사내역서(제출용1)_인천계양 까치마을 태화,한진아파트 공사내역서9.12(제출용)_인천계양 까치마을 태화,한진아파트 공사내역서9.12(제출용) 3" xfId="13857"/>
    <cellStyle name="_인천계양 까치마을 태화,한진아파트 공사내역서(제출용1)_인천계양 까치마을 태화,한진아파트 공사내역서9.12(제출용)_인천계양 까치마을 태화,한진아파트 공사내역서9.12(제출용) 4" xfId="13858"/>
    <cellStyle name="_인천계양 까치마을 태화,한진아파트 공사내역서(제출용1)_인천계양 까치마을 태화,한진아파트 공사내역서9.12(제출용)_인천계양 까치마을 태화,한진아파트 공사내역서9.12(제출용)_계양구 도두리마을 동남 아파트 하자보수공사비산출서(자오)" xfId="13859"/>
    <cellStyle name="_인천계양 까치마을 태화,한진아파트 공사내역서(제출용1)_인천계양 까치마을 태화,한진아파트 공사내역서9.12(제출용)_인천계양 까치마을 태화,한진아파트 공사내역서9.12(제출용)_계양구 도두리마을 동남 아파트 하자보수공사비산출서(자오) 2" xfId="13860"/>
    <cellStyle name="_인천계양 까치마을 태화,한진아파트 공사내역서(제출용1)_인천계양 까치마을 태화,한진아파트 공사내역서9.12(제출용)_인천계양 까치마을 태화,한진아파트 공사내역서9.12(제출용)_계양구 도두리마을 동남 아파트 하자보수공사비산출서(자오) 2 2" xfId="13861"/>
    <cellStyle name="_인천계양 까치마을 태화,한진아파트 공사내역서(제출용1)_인천계양 까치마을 태화,한진아파트 공사내역서9.12(제출용)_인천계양 까치마을 태화,한진아파트 공사내역서9.12(제출용)_계양구 도두리마을 동남 아파트 하자보수공사비산출서(자오) 2 3" xfId="13862"/>
    <cellStyle name="_인천계양 까치마을 태화,한진아파트 공사내역서(제출용1)_인천계양 까치마을 태화,한진아파트 공사내역서9.12(제출용)_인천계양 까치마을 태화,한진아파트 공사내역서9.12(제출용)_계양구 도두리마을 동남 아파트 하자보수공사비산출서(자오) 3" xfId="13863"/>
    <cellStyle name="_인천계양 까치마을 태화,한진아파트 공사내역서(제출용1)_인천계양 까치마을 태화,한진아파트 공사내역서9.12(제출용)_인천계양 까치마을 태화,한진아파트 공사내역서9.12(제출용)_계양구 도두리마을 동남 아파트 하자보수공사비산출서(자오) 4" xfId="13864"/>
    <cellStyle name="_인천계양 까치마을 태화,한진아파트 공사내역서(제출용1)_인천계양 까치마을 태화,한진아파트 공사내역서9.12(제출용)_인천계양 까치마을 태화,한진아파트 공사내역서9.12(제출용)_계양구 도두리마을 동남 아파트 하자보수공사비산출서(자오)_원동천교(상)외-수량수정" xfId="13865"/>
    <cellStyle name="_인천계양 까치마을 태화,한진아파트 공사내역서(제출용1)_인천계양 까치마을 태화,한진아파트 공사내역서9.12(제출용)_인천계양 까치마을 태화,한진아파트 공사내역서9.12(제출용)_계양구 도두리마을 동남 아파트 하자보수공사비산출서(자오)_원동천교(상)외-수량수정 2" xfId="13866"/>
    <cellStyle name="_인천계양 까치마을 태화,한진아파트 공사내역서(제출용1)_인천계양 까치마을 태화,한진아파트 공사내역서9.12(제출용)_인천계양 까치마을 태화,한진아파트 공사내역서9.12(제출용)_계양구 도두리마을 동남 아파트 하자보수공사비산출서(자오)_원동천교(상)외-수량수정 2 2" xfId="13867"/>
    <cellStyle name="_인천계양 까치마을 태화,한진아파트 공사내역서(제출용1)_인천계양 까치마을 태화,한진아파트 공사내역서9.12(제출용)_인천계양 까치마을 태화,한진아파트 공사내역서9.12(제출용)_계양구 도두리마을 동남 아파트 하자보수공사비산출서(자오)_원동천교(상)외-수량수정 2 3" xfId="13868"/>
    <cellStyle name="_인천계양 까치마을 태화,한진아파트 공사내역서(제출용1)_인천계양 까치마을 태화,한진아파트 공사내역서9.12(제출용)_인천계양 까치마을 태화,한진아파트 공사내역서9.12(제출용)_계양구 도두리마을 동남 아파트 하자보수공사비산출서(자오)_원동천교(상)외-수량수정 3" xfId="13869"/>
    <cellStyle name="_인천계양 까치마을 태화,한진아파트 공사내역서(제출용1)_인천계양 까치마을 태화,한진아파트 공사내역서9.12(제출용)_인천계양 까치마을 태화,한진아파트 공사내역서9.12(제출용)_계양구 도두리마을 동남 아파트 하자보수공사비산출서(자오)_원동천교(상)외-수량수정 4" xfId="13870"/>
    <cellStyle name="_인천계양 까치마을 태화,한진아파트 공사내역서(제출용1)_인천계양 까치마을 태화,한진아파트 공사내역서9.12(제출용)_인천계양 까치마을 태화,한진아파트 공사내역서9.12(제출용)_구로동구일우성아파트 하자보수공사비산출서(1)" xfId="13871"/>
    <cellStyle name="_인천계양 까치마을 태화,한진아파트 공사내역서(제출용1)_인천계양 까치마을 태화,한진아파트 공사내역서9.12(제출용)_인천계양 까치마을 태화,한진아파트 공사내역서9.12(제출용)_구로동구일우성아파트 하자보수공사비산출서(1) 2" xfId="13872"/>
    <cellStyle name="_인천계양 까치마을 태화,한진아파트 공사내역서(제출용1)_인천계양 까치마을 태화,한진아파트 공사내역서9.12(제출용)_인천계양 까치마을 태화,한진아파트 공사내역서9.12(제출용)_구로동구일우성아파트 하자보수공사비산출서(1) 2 2" xfId="13873"/>
    <cellStyle name="_인천계양 까치마을 태화,한진아파트 공사내역서(제출용1)_인천계양 까치마을 태화,한진아파트 공사내역서9.12(제출용)_인천계양 까치마을 태화,한진아파트 공사내역서9.12(제출용)_구로동구일우성아파트 하자보수공사비산출서(1) 2 3" xfId="13874"/>
    <cellStyle name="_인천계양 까치마을 태화,한진아파트 공사내역서(제출용1)_인천계양 까치마을 태화,한진아파트 공사내역서9.12(제출용)_인천계양 까치마을 태화,한진아파트 공사내역서9.12(제출용)_구로동구일우성아파트 하자보수공사비산출서(1) 3" xfId="13875"/>
    <cellStyle name="_인천계양 까치마을 태화,한진아파트 공사내역서(제출용1)_인천계양 까치마을 태화,한진아파트 공사내역서9.12(제출용)_인천계양 까치마을 태화,한진아파트 공사내역서9.12(제출용)_구로동구일우성아파트 하자보수공사비산출서(1) 4" xfId="13876"/>
    <cellStyle name="_인천계양 까치마을 태화,한진아파트 공사내역서(제출용1)_인천계양 까치마을 태화,한진아파트 공사내역서9.12(제출용)_인천계양 까치마을 태화,한진아파트 공사내역서9.12(제출용)_구로동구일우성아파트 하자보수공사비산출서(1)_원동천교(상)외-수량수정" xfId="13877"/>
    <cellStyle name="_인천계양 까치마을 태화,한진아파트 공사내역서(제출용1)_인천계양 까치마을 태화,한진아파트 공사내역서9.12(제출용)_인천계양 까치마을 태화,한진아파트 공사내역서9.12(제출용)_구로동구일우성아파트 하자보수공사비산출서(1)_원동천교(상)외-수량수정 2" xfId="13878"/>
    <cellStyle name="_인천계양 까치마을 태화,한진아파트 공사내역서(제출용1)_인천계양 까치마을 태화,한진아파트 공사내역서9.12(제출용)_인천계양 까치마을 태화,한진아파트 공사내역서9.12(제출용)_구로동구일우성아파트 하자보수공사비산출서(1)_원동천교(상)외-수량수정 2 2" xfId="13879"/>
    <cellStyle name="_인천계양 까치마을 태화,한진아파트 공사내역서(제출용1)_인천계양 까치마을 태화,한진아파트 공사내역서9.12(제출용)_인천계양 까치마을 태화,한진아파트 공사내역서9.12(제출용)_구로동구일우성아파트 하자보수공사비산출서(1)_원동천교(상)외-수량수정 2 3" xfId="13880"/>
    <cellStyle name="_인천계양 까치마을 태화,한진아파트 공사내역서(제출용1)_인천계양 까치마을 태화,한진아파트 공사내역서9.12(제출용)_인천계양 까치마을 태화,한진아파트 공사내역서9.12(제출용)_구로동구일우성아파트 하자보수공사비산출서(1)_원동천교(상)외-수량수정 3" xfId="13881"/>
    <cellStyle name="_인천계양 까치마을 태화,한진아파트 공사내역서(제출용1)_인천계양 까치마을 태화,한진아파트 공사내역서9.12(제출용)_인천계양 까치마을 태화,한진아파트 공사내역서9.12(제출용)_구로동구일우성아파트 하자보수공사비산출서(1)_원동천교(상)외-수량수정 4" xfId="13882"/>
    <cellStyle name="_인천계양 까치마을 태화,한진아파트 공사내역서(제출용1)_인천계양 까치마을 태화,한진아파트 공사내역서9.12(제출용)_인천계양 까치마을 태화,한진아파트 공사내역서9.12(제출용)_동남 아파트" xfId="13883"/>
    <cellStyle name="_인천계양 까치마을 태화,한진아파트 공사내역서(제출용1)_인천계양 까치마을 태화,한진아파트 공사내역서9.12(제출용)_인천계양 까치마을 태화,한진아파트 공사내역서9.12(제출용)_동남 아파트 2" xfId="13884"/>
    <cellStyle name="_인천계양 까치마을 태화,한진아파트 공사내역서(제출용1)_인천계양 까치마을 태화,한진아파트 공사내역서9.12(제출용)_인천계양 까치마을 태화,한진아파트 공사내역서9.12(제출용)_동남 아파트 2 2" xfId="13885"/>
    <cellStyle name="_인천계양 까치마을 태화,한진아파트 공사내역서(제출용1)_인천계양 까치마을 태화,한진아파트 공사내역서9.12(제출용)_인천계양 까치마을 태화,한진아파트 공사내역서9.12(제출용)_동남 아파트 2 3" xfId="13886"/>
    <cellStyle name="_인천계양 까치마을 태화,한진아파트 공사내역서(제출용1)_인천계양 까치마을 태화,한진아파트 공사내역서9.12(제출용)_인천계양 까치마을 태화,한진아파트 공사내역서9.12(제출용)_동남 아파트 3" xfId="13887"/>
    <cellStyle name="_인천계양 까치마을 태화,한진아파트 공사내역서(제출용1)_인천계양 까치마을 태화,한진아파트 공사내역서9.12(제출용)_인천계양 까치마을 태화,한진아파트 공사내역서9.12(제출용)_동남 아파트 4" xfId="13888"/>
    <cellStyle name="_인천계양 까치마을 태화,한진아파트 공사내역서(제출용1)_인천계양 까치마을 태화,한진아파트 공사내역서9.12(제출용)_인천계양 까치마을 태화,한진아파트 공사내역서9.12(제출용)_동남 아파트_원동천교(상)외-수량수정" xfId="13889"/>
    <cellStyle name="_인천계양 까치마을 태화,한진아파트 공사내역서(제출용1)_인천계양 까치마을 태화,한진아파트 공사내역서9.12(제출용)_인천계양 까치마을 태화,한진아파트 공사내역서9.12(제출용)_동남 아파트_원동천교(상)외-수량수정 2" xfId="13890"/>
    <cellStyle name="_인천계양 까치마을 태화,한진아파트 공사내역서(제출용1)_인천계양 까치마을 태화,한진아파트 공사내역서9.12(제출용)_인천계양 까치마을 태화,한진아파트 공사내역서9.12(제출용)_동남 아파트_원동천교(상)외-수량수정 2 2" xfId="13891"/>
    <cellStyle name="_인천계양 까치마을 태화,한진아파트 공사내역서(제출용1)_인천계양 까치마을 태화,한진아파트 공사내역서9.12(제출용)_인천계양 까치마을 태화,한진아파트 공사내역서9.12(제출용)_동남 아파트_원동천교(상)외-수량수정 2 3" xfId="13892"/>
    <cellStyle name="_인천계양 까치마을 태화,한진아파트 공사내역서(제출용1)_인천계양 까치마을 태화,한진아파트 공사내역서9.12(제출용)_인천계양 까치마을 태화,한진아파트 공사내역서9.12(제출용)_동남 아파트_원동천교(상)외-수량수정 3" xfId="13893"/>
    <cellStyle name="_인천계양 까치마을 태화,한진아파트 공사내역서(제출용1)_인천계양 까치마을 태화,한진아파트 공사내역서9.12(제출용)_인천계양 까치마을 태화,한진아파트 공사내역서9.12(제출용)_동남 아파트_원동천교(상)외-수량수정 4" xfId="13894"/>
    <cellStyle name="_인천계양 까치마을 태화,한진아파트 공사내역서(제출용1)_인천계양 까치마을 태화,한진아파트 공사내역서9.12(제출용)_인천계양 까치마을 태화,한진아파트 공사내역서9.12(제출용)_원동천교(상)외-수량수정" xfId="13895"/>
    <cellStyle name="_인천계양 까치마을 태화,한진아파트 공사내역서(제출용1)_인천계양 까치마을 태화,한진아파트 공사내역서9.12(제출용)_인천계양 까치마을 태화,한진아파트 공사내역서9.12(제출용)_원동천교(상)외-수량수정 2" xfId="13896"/>
    <cellStyle name="_인천계양 까치마을 태화,한진아파트 공사내역서(제출용1)_인천계양 까치마을 태화,한진아파트 공사내역서9.12(제출용)_인천계양 까치마을 태화,한진아파트 공사내역서9.12(제출용)_원동천교(상)외-수량수정 2 2" xfId="13897"/>
    <cellStyle name="_인천계양 까치마을 태화,한진아파트 공사내역서(제출용1)_인천계양 까치마을 태화,한진아파트 공사내역서9.12(제출용)_인천계양 까치마을 태화,한진아파트 공사내역서9.12(제출용)_원동천교(상)외-수량수정 2 3" xfId="13898"/>
    <cellStyle name="_인천계양 까치마을 태화,한진아파트 공사내역서(제출용1)_인천계양 까치마을 태화,한진아파트 공사내역서9.12(제출용)_인천계양 까치마을 태화,한진아파트 공사내역서9.12(제출용)_원동천교(상)외-수량수정 3" xfId="13899"/>
    <cellStyle name="_인천계양 까치마을 태화,한진아파트 공사내역서(제출용1)_인천계양 까치마을 태화,한진아파트 공사내역서9.12(제출용)_인천계양 까치마을 태화,한진아파트 공사내역서9.12(제출용)_원동천교(상)외-수량수정 4" xfId="13900"/>
    <cellStyle name="_인천계양 까치마을 태화,한진아파트 공사내역서9.12(제출용)" xfId="13901"/>
    <cellStyle name="_인천계양 까치마을 태화,한진아파트 공사내역서9.12(제출용) 2" xfId="13902"/>
    <cellStyle name="_인천계양 까치마을 태화,한진아파트 공사내역서9.12(제출용) 2 2" xfId="13903"/>
    <cellStyle name="_인천계양 까치마을 태화,한진아파트 공사내역서9.12(제출용) 2 3" xfId="13904"/>
    <cellStyle name="_인천계양 까치마을 태화,한진아파트 공사내역서9.12(제출용) 3" xfId="13905"/>
    <cellStyle name="_인천계양 까치마을 태화,한진아파트 공사내역서9.12(제출용) 4" xfId="13906"/>
    <cellStyle name="_인천계양 까치마을 태화,한진아파트 공사내역서9.12(제출용)_계양구 도두리마을 동남 아파트 하자보수공사비산출서(자오)" xfId="13907"/>
    <cellStyle name="_인천계양 까치마을 태화,한진아파트 공사내역서9.12(제출용)_계양구 도두리마을 동남 아파트 하자보수공사비산출서(자오) 2" xfId="13908"/>
    <cellStyle name="_인천계양 까치마을 태화,한진아파트 공사내역서9.12(제출용)_계양구 도두리마을 동남 아파트 하자보수공사비산출서(자오) 2 2" xfId="13909"/>
    <cellStyle name="_인천계양 까치마을 태화,한진아파트 공사내역서9.12(제출용)_계양구 도두리마을 동남 아파트 하자보수공사비산출서(자오) 2 3" xfId="13910"/>
    <cellStyle name="_인천계양 까치마을 태화,한진아파트 공사내역서9.12(제출용)_계양구 도두리마을 동남 아파트 하자보수공사비산출서(자오) 3" xfId="13911"/>
    <cellStyle name="_인천계양 까치마을 태화,한진아파트 공사내역서9.12(제출용)_계양구 도두리마을 동남 아파트 하자보수공사비산출서(자오) 4" xfId="13912"/>
    <cellStyle name="_인천계양 까치마을 태화,한진아파트 공사내역서9.12(제출용)_계양구 도두리마을 동남 아파트 하자보수공사비산출서(자오)_원동천교(상)외-수량수정" xfId="13913"/>
    <cellStyle name="_인천계양 까치마을 태화,한진아파트 공사내역서9.12(제출용)_계양구 도두리마을 동남 아파트 하자보수공사비산출서(자오)_원동천교(상)외-수량수정 2" xfId="13914"/>
    <cellStyle name="_인천계양 까치마을 태화,한진아파트 공사내역서9.12(제출용)_계양구 도두리마을 동남 아파트 하자보수공사비산출서(자오)_원동천교(상)외-수량수정 2 2" xfId="13915"/>
    <cellStyle name="_인천계양 까치마을 태화,한진아파트 공사내역서9.12(제출용)_계양구 도두리마을 동남 아파트 하자보수공사비산출서(자오)_원동천교(상)외-수량수정 2 3" xfId="13916"/>
    <cellStyle name="_인천계양 까치마을 태화,한진아파트 공사내역서9.12(제출용)_계양구 도두리마을 동남 아파트 하자보수공사비산출서(자오)_원동천교(상)외-수량수정 3" xfId="13917"/>
    <cellStyle name="_인천계양 까치마을 태화,한진아파트 공사내역서9.12(제출용)_계양구 도두리마을 동남 아파트 하자보수공사비산출서(자오)_원동천교(상)외-수량수정 4" xfId="13918"/>
    <cellStyle name="_인천계양 까치마을 태화,한진아파트 공사내역서9.12(제출용)_구로동구일우성아파트 하자보수공사비산출서(1)" xfId="13919"/>
    <cellStyle name="_인천계양 까치마을 태화,한진아파트 공사내역서9.12(제출용)_구로동구일우성아파트 하자보수공사비산출서(1) 2" xfId="13920"/>
    <cellStyle name="_인천계양 까치마을 태화,한진아파트 공사내역서9.12(제출용)_구로동구일우성아파트 하자보수공사비산출서(1) 2 2" xfId="13921"/>
    <cellStyle name="_인천계양 까치마을 태화,한진아파트 공사내역서9.12(제출용)_구로동구일우성아파트 하자보수공사비산출서(1) 2 3" xfId="13922"/>
    <cellStyle name="_인천계양 까치마을 태화,한진아파트 공사내역서9.12(제출용)_구로동구일우성아파트 하자보수공사비산출서(1) 3" xfId="13923"/>
    <cellStyle name="_인천계양 까치마을 태화,한진아파트 공사내역서9.12(제출용)_구로동구일우성아파트 하자보수공사비산출서(1) 4" xfId="13924"/>
    <cellStyle name="_인천계양 까치마을 태화,한진아파트 공사내역서9.12(제출용)_구로동구일우성아파트 하자보수공사비산출서(1)_원동천교(상)외-수량수정" xfId="13925"/>
    <cellStyle name="_인천계양 까치마을 태화,한진아파트 공사내역서9.12(제출용)_구로동구일우성아파트 하자보수공사비산출서(1)_원동천교(상)외-수량수정 2" xfId="13926"/>
    <cellStyle name="_인천계양 까치마을 태화,한진아파트 공사내역서9.12(제출용)_구로동구일우성아파트 하자보수공사비산출서(1)_원동천교(상)외-수량수정 2 2" xfId="13927"/>
    <cellStyle name="_인천계양 까치마을 태화,한진아파트 공사내역서9.12(제출용)_구로동구일우성아파트 하자보수공사비산출서(1)_원동천교(상)외-수량수정 2 3" xfId="13928"/>
    <cellStyle name="_인천계양 까치마을 태화,한진아파트 공사내역서9.12(제출용)_구로동구일우성아파트 하자보수공사비산출서(1)_원동천교(상)외-수량수정 3" xfId="13929"/>
    <cellStyle name="_인천계양 까치마을 태화,한진아파트 공사내역서9.12(제출용)_구로동구일우성아파트 하자보수공사비산출서(1)_원동천교(상)외-수량수정 4" xfId="13930"/>
    <cellStyle name="_인천계양 까치마을 태화,한진아파트 공사내역서9.12(제출용)_동남 아파트" xfId="13931"/>
    <cellStyle name="_인천계양 까치마을 태화,한진아파트 공사내역서9.12(제출용)_동남 아파트 2" xfId="13932"/>
    <cellStyle name="_인천계양 까치마을 태화,한진아파트 공사내역서9.12(제출용)_동남 아파트 2 2" xfId="13933"/>
    <cellStyle name="_인천계양 까치마을 태화,한진아파트 공사내역서9.12(제출용)_동남 아파트 2 3" xfId="13934"/>
    <cellStyle name="_인천계양 까치마을 태화,한진아파트 공사내역서9.12(제출용)_동남 아파트 3" xfId="13935"/>
    <cellStyle name="_인천계양 까치마을 태화,한진아파트 공사내역서9.12(제출용)_동남 아파트 4" xfId="13936"/>
    <cellStyle name="_인천계양 까치마을 태화,한진아파트 공사내역서9.12(제출용)_동남 아파트_원동천교(상)외-수량수정" xfId="13937"/>
    <cellStyle name="_인천계양 까치마을 태화,한진아파트 공사내역서9.12(제출용)_동남 아파트_원동천교(상)외-수량수정 2" xfId="13938"/>
    <cellStyle name="_인천계양 까치마을 태화,한진아파트 공사내역서9.12(제출용)_동남 아파트_원동천교(상)외-수량수정 2 2" xfId="13939"/>
    <cellStyle name="_인천계양 까치마을 태화,한진아파트 공사내역서9.12(제출용)_동남 아파트_원동천교(상)외-수량수정 2 3" xfId="13940"/>
    <cellStyle name="_인천계양 까치마을 태화,한진아파트 공사내역서9.12(제출용)_동남 아파트_원동천교(상)외-수량수정 3" xfId="13941"/>
    <cellStyle name="_인천계양 까치마을 태화,한진아파트 공사내역서9.12(제출용)_동남 아파트_원동천교(상)외-수량수정 4" xfId="13942"/>
    <cellStyle name="_인천계양 까치마을 태화,한진아파트 공사내역서9.12(제출용)_원동천교(상)외-수량수정" xfId="13943"/>
    <cellStyle name="_인천계양 까치마을 태화,한진아파트 공사내역서9.12(제출용)_원동천교(상)외-수량수정 2" xfId="13944"/>
    <cellStyle name="_인천계양 까치마을 태화,한진아파트 공사내역서9.12(제출용)_원동천교(상)외-수량수정 2 2" xfId="13945"/>
    <cellStyle name="_인천계양 까치마을 태화,한진아파트 공사내역서9.12(제출용)_원동천교(상)외-수량수정 2 3" xfId="13946"/>
    <cellStyle name="_인천계양 까치마을 태화,한진아파트 공사내역서9.12(제출용)_원동천교(상)외-수량수정 3" xfId="13947"/>
    <cellStyle name="_인천계양 까치마을 태화,한진아파트 공사내역서9.12(제출용)_원동천교(상)외-수량수정 4" xfId="13948"/>
    <cellStyle name="_인천계양 까치마을 태화,한진아파트 공사내역서9.12(제출용)_인천계양 까치마을 태화,한진아파트 공사내역서9.12(제출용)" xfId="13949"/>
    <cellStyle name="_인천계양 까치마을 태화,한진아파트 공사내역서9.12(제출용)_인천계양 까치마을 태화,한진아파트 공사내역서9.12(제출용) 2" xfId="13950"/>
    <cellStyle name="_인천계양 까치마을 태화,한진아파트 공사내역서9.12(제출용)_인천계양 까치마을 태화,한진아파트 공사내역서9.12(제출용) 2 2" xfId="13951"/>
    <cellStyle name="_인천계양 까치마을 태화,한진아파트 공사내역서9.12(제출용)_인천계양 까치마을 태화,한진아파트 공사내역서9.12(제출용) 2 3" xfId="13952"/>
    <cellStyle name="_인천계양 까치마을 태화,한진아파트 공사내역서9.12(제출용)_인천계양 까치마을 태화,한진아파트 공사내역서9.12(제출용) 3" xfId="13953"/>
    <cellStyle name="_인천계양 까치마을 태화,한진아파트 공사내역서9.12(제출용)_인천계양 까치마을 태화,한진아파트 공사내역서9.12(제출용) 4" xfId="13954"/>
    <cellStyle name="_인천계양 까치마을 태화,한진아파트 공사내역서9.12(제출용)_인천계양 까치마을 태화,한진아파트 공사내역서9.12(제출용)_원동천교(상)외-수량수정" xfId="13955"/>
    <cellStyle name="_인천계양 까치마을 태화,한진아파트 공사내역서9.12(제출용)_인천계양 까치마을 태화,한진아파트 공사내역서9.12(제출용)_원동천교(상)외-수량수정 2" xfId="13956"/>
    <cellStyle name="_인천계양 까치마을 태화,한진아파트 공사내역서9.12(제출용)_인천계양 까치마을 태화,한진아파트 공사내역서9.12(제출용)_원동천교(상)외-수량수정 2 2" xfId="13957"/>
    <cellStyle name="_인천계양 까치마을 태화,한진아파트 공사내역서9.12(제출용)_인천계양 까치마을 태화,한진아파트 공사내역서9.12(제출용)_원동천교(상)외-수량수정 2 3" xfId="13958"/>
    <cellStyle name="_인천계양 까치마을 태화,한진아파트 공사내역서9.12(제출용)_인천계양 까치마을 태화,한진아파트 공사내역서9.12(제출용)_원동천교(상)외-수량수정 3" xfId="13959"/>
    <cellStyle name="_인천계양 까치마을 태화,한진아파트 공사내역서9.12(제출용)_인천계양 까치마을 태화,한진아파트 공사내역서9.12(제출용)_원동천교(상)외-수량수정 4" xfId="13960"/>
    <cellStyle name="_인천계양 까치마을 태화,한진아파트 공사내역서9.12(제출용)_인천계양 까치마을 태화,한진아파트 공사내역서9.12(제출용)_인천계양 까치마을 태화,한진아파트 공사내역서9.12(제출용)" xfId="13961"/>
    <cellStyle name="_인천계양 까치마을 태화,한진아파트 공사내역서9.12(제출용)_인천계양 까치마을 태화,한진아파트 공사내역서9.12(제출용)_인천계양 까치마을 태화,한진아파트 공사내역서9.12(제출용) 2" xfId="13962"/>
    <cellStyle name="_인천계양 까치마을 태화,한진아파트 공사내역서9.12(제출용)_인천계양 까치마을 태화,한진아파트 공사내역서9.12(제출용)_인천계양 까치마을 태화,한진아파트 공사내역서9.12(제출용) 2 2" xfId="13963"/>
    <cellStyle name="_인천계양 까치마을 태화,한진아파트 공사내역서9.12(제출용)_인천계양 까치마을 태화,한진아파트 공사내역서9.12(제출용)_인천계양 까치마을 태화,한진아파트 공사내역서9.12(제출용) 2 3" xfId="13964"/>
    <cellStyle name="_인천계양 까치마을 태화,한진아파트 공사내역서9.12(제출용)_인천계양 까치마을 태화,한진아파트 공사내역서9.12(제출용)_인천계양 까치마을 태화,한진아파트 공사내역서9.12(제출용) 3" xfId="13965"/>
    <cellStyle name="_인천계양 까치마을 태화,한진아파트 공사내역서9.12(제출용)_인천계양 까치마을 태화,한진아파트 공사내역서9.12(제출용)_인천계양 까치마을 태화,한진아파트 공사내역서9.12(제출용) 4" xfId="13966"/>
    <cellStyle name="_인천계양 까치마을 태화,한진아파트 공사내역서9.12(제출용)_인천계양 까치마을 태화,한진아파트 공사내역서9.12(제출용)_인천계양 까치마을 태화,한진아파트 공사내역서9.12(제출용)_계양구 도두리마을 동남 아파트 하자보수공사비산출서(자오)" xfId="13967"/>
    <cellStyle name="_인천계양 까치마을 태화,한진아파트 공사내역서9.12(제출용)_인천계양 까치마을 태화,한진아파트 공사내역서9.12(제출용)_인천계양 까치마을 태화,한진아파트 공사내역서9.12(제출용)_계양구 도두리마을 동남 아파트 하자보수공사비산출서(자오) 2" xfId="13968"/>
    <cellStyle name="_인천계양 까치마을 태화,한진아파트 공사내역서9.12(제출용)_인천계양 까치마을 태화,한진아파트 공사내역서9.12(제출용)_인천계양 까치마을 태화,한진아파트 공사내역서9.12(제출용)_계양구 도두리마을 동남 아파트 하자보수공사비산출서(자오) 2 2" xfId="13969"/>
    <cellStyle name="_인천계양 까치마을 태화,한진아파트 공사내역서9.12(제출용)_인천계양 까치마을 태화,한진아파트 공사내역서9.12(제출용)_인천계양 까치마을 태화,한진아파트 공사내역서9.12(제출용)_계양구 도두리마을 동남 아파트 하자보수공사비산출서(자오) 2 3" xfId="13970"/>
    <cellStyle name="_인천계양 까치마을 태화,한진아파트 공사내역서9.12(제출용)_인천계양 까치마을 태화,한진아파트 공사내역서9.12(제출용)_인천계양 까치마을 태화,한진아파트 공사내역서9.12(제출용)_계양구 도두리마을 동남 아파트 하자보수공사비산출서(자오) 3" xfId="13971"/>
    <cellStyle name="_인천계양 까치마을 태화,한진아파트 공사내역서9.12(제출용)_인천계양 까치마을 태화,한진아파트 공사내역서9.12(제출용)_인천계양 까치마을 태화,한진아파트 공사내역서9.12(제출용)_계양구 도두리마을 동남 아파트 하자보수공사비산출서(자오) 4" xfId="13972"/>
    <cellStyle name="_인천계양 까치마을 태화,한진아파트 공사내역서9.12(제출용)_인천계양 까치마을 태화,한진아파트 공사내역서9.12(제출용)_인천계양 까치마을 태화,한진아파트 공사내역서9.12(제출용)_계양구 도두리마을 동남 아파트 하자보수공사비산출서(자오)_원동천교(상)외-수량수정" xfId="13973"/>
    <cellStyle name="_인천계양 까치마을 태화,한진아파트 공사내역서9.12(제출용)_인천계양 까치마을 태화,한진아파트 공사내역서9.12(제출용)_인천계양 까치마을 태화,한진아파트 공사내역서9.12(제출용)_계양구 도두리마을 동남 아파트 하자보수공사비산출서(자오)_원동천교(상)외-수량수정 2" xfId="13974"/>
    <cellStyle name="_인천계양 까치마을 태화,한진아파트 공사내역서9.12(제출용)_인천계양 까치마을 태화,한진아파트 공사내역서9.12(제출용)_인천계양 까치마을 태화,한진아파트 공사내역서9.12(제출용)_계양구 도두리마을 동남 아파트 하자보수공사비산출서(자오)_원동천교(상)외-수량수정 2 2" xfId="13975"/>
    <cellStyle name="_인천계양 까치마을 태화,한진아파트 공사내역서9.12(제출용)_인천계양 까치마을 태화,한진아파트 공사내역서9.12(제출용)_인천계양 까치마을 태화,한진아파트 공사내역서9.12(제출용)_계양구 도두리마을 동남 아파트 하자보수공사비산출서(자오)_원동천교(상)외-수량수정 2 3" xfId="13976"/>
    <cellStyle name="_인천계양 까치마을 태화,한진아파트 공사내역서9.12(제출용)_인천계양 까치마을 태화,한진아파트 공사내역서9.12(제출용)_인천계양 까치마을 태화,한진아파트 공사내역서9.12(제출용)_계양구 도두리마을 동남 아파트 하자보수공사비산출서(자오)_원동천교(상)외-수량수정 3" xfId="13977"/>
    <cellStyle name="_인천계양 까치마을 태화,한진아파트 공사내역서9.12(제출용)_인천계양 까치마을 태화,한진아파트 공사내역서9.12(제출용)_인천계양 까치마을 태화,한진아파트 공사내역서9.12(제출용)_계양구 도두리마을 동남 아파트 하자보수공사비산출서(자오)_원동천교(상)외-수량수정 4" xfId="13978"/>
    <cellStyle name="_인천계양 까치마을 태화,한진아파트 공사내역서9.12(제출용)_인천계양 까치마을 태화,한진아파트 공사내역서9.12(제출용)_인천계양 까치마을 태화,한진아파트 공사내역서9.12(제출용)_구로동구일우성아파트 하자보수공사비산출서(1)" xfId="13979"/>
    <cellStyle name="_인천계양 까치마을 태화,한진아파트 공사내역서9.12(제출용)_인천계양 까치마을 태화,한진아파트 공사내역서9.12(제출용)_인천계양 까치마을 태화,한진아파트 공사내역서9.12(제출용)_구로동구일우성아파트 하자보수공사비산출서(1) 2" xfId="13980"/>
    <cellStyle name="_인천계양 까치마을 태화,한진아파트 공사내역서9.12(제출용)_인천계양 까치마을 태화,한진아파트 공사내역서9.12(제출용)_인천계양 까치마을 태화,한진아파트 공사내역서9.12(제출용)_구로동구일우성아파트 하자보수공사비산출서(1) 2 2" xfId="13981"/>
    <cellStyle name="_인천계양 까치마을 태화,한진아파트 공사내역서9.12(제출용)_인천계양 까치마을 태화,한진아파트 공사내역서9.12(제출용)_인천계양 까치마을 태화,한진아파트 공사내역서9.12(제출용)_구로동구일우성아파트 하자보수공사비산출서(1) 2 3" xfId="13982"/>
    <cellStyle name="_인천계양 까치마을 태화,한진아파트 공사내역서9.12(제출용)_인천계양 까치마을 태화,한진아파트 공사내역서9.12(제출용)_인천계양 까치마을 태화,한진아파트 공사내역서9.12(제출용)_구로동구일우성아파트 하자보수공사비산출서(1) 3" xfId="13983"/>
    <cellStyle name="_인천계양 까치마을 태화,한진아파트 공사내역서9.12(제출용)_인천계양 까치마을 태화,한진아파트 공사내역서9.12(제출용)_인천계양 까치마을 태화,한진아파트 공사내역서9.12(제출용)_구로동구일우성아파트 하자보수공사비산출서(1) 4" xfId="13984"/>
    <cellStyle name="_인천계양 까치마을 태화,한진아파트 공사내역서9.12(제출용)_인천계양 까치마을 태화,한진아파트 공사내역서9.12(제출용)_인천계양 까치마을 태화,한진아파트 공사내역서9.12(제출용)_구로동구일우성아파트 하자보수공사비산출서(1)_원동천교(상)외-수량수정" xfId="13985"/>
    <cellStyle name="_인천계양 까치마을 태화,한진아파트 공사내역서9.12(제출용)_인천계양 까치마을 태화,한진아파트 공사내역서9.12(제출용)_인천계양 까치마을 태화,한진아파트 공사내역서9.12(제출용)_구로동구일우성아파트 하자보수공사비산출서(1)_원동천교(상)외-수량수정 2" xfId="13986"/>
    <cellStyle name="_인천계양 까치마을 태화,한진아파트 공사내역서9.12(제출용)_인천계양 까치마을 태화,한진아파트 공사내역서9.12(제출용)_인천계양 까치마을 태화,한진아파트 공사내역서9.12(제출용)_구로동구일우성아파트 하자보수공사비산출서(1)_원동천교(상)외-수량수정 2 2" xfId="13987"/>
    <cellStyle name="_인천계양 까치마을 태화,한진아파트 공사내역서9.12(제출용)_인천계양 까치마을 태화,한진아파트 공사내역서9.12(제출용)_인천계양 까치마을 태화,한진아파트 공사내역서9.12(제출용)_구로동구일우성아파트 하자보수공사비산출서(1)_원동천교(상)외-수량수정 2 3" xfId="13988"/>
    <cellStyle name="_인천계양 까치마을 태화,한진아파트 공사내역서9.12(제출용)_인천계양 까치마을 태화,한진아파트 공사내역서9.12(제출용)_인천계양 까치마을 태화,한진아파트 공사내역서9.12(제출용)_구로동구일우성아파트 하자보수공사비산출서(1)_원동천교(상)외-수량수정 3" xfId="13989"/>
    <cellStyle name="_인천계양 까치마을 태화,한진아파트 공사내역서9.12(제출용)_인천계양 까치마을 태화,한진아파트 공사내역서9.12(제출용)_인천계양 까치마을 태화,한진아파트 공사내역서9.12(제출용)_구로동구일우성아파트 하자보수공사비산출서(1)_원동천교(상)외-수량수정 4" xfId="13990"/>
    <cellStyle name="_인천계양 까치마을 태화,한진아파트 공사내역서9.12(제출용)_인천계양 까치마을 태화,한진아파트 공사내역서9.12(제출용)_인천계양 까치마을 태화,한진아파트 공사내역서9.12(제출용)_동남 아파트" xfId="13991"/>
    <cellStyle name="_인천계양 까치마을 태화,한진아파트 공사내역서9.12(제출용)_인천계양 까치마을 태화,한진아파트 공사내역서9.12(제출용)_인천계양 까치마을 태화,한진아파트 공사내역서9.12(제출용)_동남 아파트 2" xfId="13992"/>
    <cellStyle name="_인천계양 까치마을 태화,한진아파트 공사내역서9.12(제출용)_인천계양 까치마을 태화,한진아파트 공사내역서9.12(제출용)_인천계양 까치마을 태화,한진아파트 공사내역서9.12(제출용)_동남 아파트 2 2" xfId="13993"/>
    <cellStyle name="_인천계양 까치마을 태화,한진아파트 공사내역서9.12(제출용)_인천계양 까치마을 태화,한진아파트 공사내역서9.12(제출용)_인천계양 까치마을 태화,한진아파트 공사내역서9.12(제출용)_동남 아파트 2 3" xfId="13994"/>
    <cellStyle name="_인천계양 까치마을 태화,한진아파트 공사내역서9.12(제출용)_인천계양 까치마을 태화,한진아파트 공사내역서9.12(제출용)_인천계양 까치마을 태화,한진아파트 공사내역서9.12(제출용)_동남 아파트 3" xfId="13995"/>
    <cellStyle name="_인천계양 까치마을 태화,한진아파트 공사내역서9.12(제출용)_인천계양 까치마을 태화,한진아파트 공사내역서9.12(제출용)_인천계양 까치마을 태화,한진아파트 공사내역서9.12(제출용)_동남 아파트 4" xfId="13996"/>
    <cellStyle name="_인천계양 까치마을 태화,한진아파트 공사내역서9.12(제출용)_인천계양 까치마을 태화,한진아파트 공사내역서9.12(제출용)_인천계양 까치마을 태화,한진아파트 공사내역서9.12(제출용)_동남 아파트_원동천교(상)외-수량수정" xfId="13997"/>
    <cellStyle name="_인천계양 까치마을 태화,한진아파트 공사내역서9.12(제출용)_인천계양 까치마을 태화,한진아파트 공사내역서9.12(제출용)_인천계양 까치마을 태화,한진아파트 공사내역서9.12(제출용)_동남 아파트_원동천교(상)외-수량수정 2" xfId="13998"/>
    <cellStyle name="_인천계양 까치마을 태화,한진아파트 공사내역서9.12(제출용)_인천계양 까치마을 태화,한진아파트 공사내역서9.12(제출용)_인천계양 까치마을 태화,한진아파트 공사내역서9.12(제출용)_동남 아파트_원동천교(상)외-수량수정 2 2" xfId="13999"/>
    <cellStyle name="_인천계양 까치마을 태화,한진아파트 공사내역서9.12(제출용)_인천계양 까치마을 태화,한진아파트 공사내역서9.12(제출용)_인천계양 까치마을 태화,한진아파트 공사내역서9.12(제출용)_동남 아파트_원동천교(상)외-수량수정 2 3" xfId="14000"/>
    <cellStyle name="_인천계양 까치마을 태화,한진아파트 공사내역서9.12(제출용)_인천계양 까치마을 태화,한진아파트 공사내역서9.12(제출용)_인천계양 까치마을 태화,한진아파트 공사내역서9.12(제출용)_동남 아파트_원동천교(상)외-수량수정 3" xfId="14001"/>
    <cellStyle name="_인천계양 까치마을 태화,한진아파트 공사내역서9.12(제출용)_인천계양 까치마을 태화,한진아파트 공사내역서9.12(제출용)_인천계양 까치마을 태화,한진아파트 공사내역서9.12(제출용)_동남 아파트_원동천교(상)외-수량수정 4" xfId="14002"/>
    <cellStyle name="_인천계양 까치마을 태화,한진아파트 공사내역서9.12(제출용)_인천계양 까치마을 태화,한진아파트 공사내역서9.12(제출용)_인천계양 까치마을 태화,한진아파트 공사내역서9.12(제출용)_원동천교(상)외-수량수정" xfId="14003"/>
    <cellStyle name="_인천계양 까치마을 태화,한진아파트 공사내역서9.12(제출용)_인천계양 까치마을 태화,한진아파트 공사내역서9.12(제출용)_인천계양 까치마을 태화,한진아파트 공사내역서9.12(제출용)_원동천교(상)외-수량수정 2" xfId="14004"/>
    <cellStyle name="_인천계양 까치마을 태화,한진아파트 공사내역서9.12(제출용)_인천계양 까치마을 태화,한진아파트 공사내역서9.12(제출용)_인천계양 까치마을 태화,한진아파트 공사내역서9.12(제출용)_원동천교(상)외-수량수정 2 2" xfId="14005"/>
    <cellStyle name="_인천계양 까치마을 태화,한진아파트 공사내역서9.12(제출용)_인천계양 까치마을 태화,한진아파트 공사내역서9.12(제출용)_인천계양 까치마을 태화,한진아파트 공사내역서9.12(제출용)_원동천교(상)외-수량수정 2 3" xfId="14006"/>
    <cellStyle name="_인천계양 까치마을 태화,한진아파트 공사내역서9.12(제출용)_인천계양 까치마을 태화,한진아파트 공사내역서9.12(제출용)_인천계양 까치마을 태화,한진아파트 공사내역서9.12(제출용)_원동천교(상)외-수량수정 3" xfId="14007"/>
    <cellStyle name="_인천계양 까치마을 태화,한진아파트 공사내역서9.12(제출용)_인천계양 까치마을 태화,한진아파트 공사내역서9.12(제출용)_인천계양 까치마을 태화,한진아파트 공사내역서9.12(제출용)_원동천교(상)외-수량수정 4" xfId="14008"/>
    <cellStyle name="_일원동474 도로개설 실시설계용역" xfId="14009"/>
    <cellStyle name="_일위(김천)" xfId="529"/>
    <cellStyle name="_일위(포천)" xfId="530"/>
    <cellStyle name="_일위대가" xfId="531"/>
    <cellStyle name="_일위대가 2" xfId="4496"/>
    <cellStyle name="_일위대가 2 2" xfId="6956"/>
    <cellStyle name="_일위대가 3" xfId="2414"/>
    <cellStyle name="_일위대가-AL 2중 집수구(산출근거)" xfId="14010"/>
    <cellStyle name="_일위대가-차선,표지병(1)" xfId="14011"/>
    <cellStyle name="_입찰표지 " xfId="14012"/>
    <cellStyle name="_입찰표지  2" xfId="14013"/>
    <cellStyle name="_입찰표지  2 2" xfId="14014"/>
    <cellStyle name="_입찰표지  2 3" xfId="14015"/>
    <cellStyle name="_입찰표지  3" xfId="14016"/>
    <cellStyle name="_입찰표지  4" xfId="14017"/>
    <cellStyle name="_입찰표지 _3차구청심의내용서" xfId="14018"/>
    <cellStyle name="_입찰표지 _3차구청심의내용서 2" xfId="14019"/>
    <cellStyle name="_입찰표지 _3차구청심의내용서 2 2" xfId="14020"/>
    <cellStyle name="_입찰표지 _3차구청심의내용서 2 3" xfId="14021"/>
    <cellStyle name="_입찰표지 _3차구청심의내용서 3" xfId="14022"/>
    <cellStyle name="_입찰표지 _3차구청심의내용서 4" xfId="14023"/>
    <cellStyle name="_입찰표지 _3차구청심의내용서(1)" xfId="14024"/>
    <cellStyle name="_입찰표지 _3차구청심의내용서(1) 2" xfId="14025"/>
    <cellStyle name="_입찰표지 _3차구청심의내용서(1) 2 2" xfId="14026"/>
    <cellStyle name="_입찰표지 _3차구청심의내용서(1) 2 3" xfId="14027"/>
    <cellStyle name="_입찰표지 _3차구청심의내용서(1) 3" xfId="14028"/>
    <cellStyle name="_입찰표지 _3차구청심의내용서(1) 4" xfId="14029"/>
    <cellStyle name="_입찰표지 _3차구청심의내용서(1)_도로굴착 복구비 정비대장-1" xfId="14030"/>
    <cellStyle name="_입찰표지 _3차구청심의내용서(1)_도로굴착 복구비 정비대장-1 2" xfId="14031"/>
    <cellStyle name="_입찰표지 _3차구청심의내용서(1)_도로굴착 복구비 정비대장-1 2 2" xfId="14032"/>
    <cellStyle name="_입찰표지 _3차구청심의내용서(1)_도로굴착 복구비 정비대장-1 2 3" xfId="14033"/>
    <cellStyle name="_입찰표지 _3차구청심의내용서(1)_도로굴착 복구비 정비대장-1 3" xfId="14034"/>
    <cellStyle name="_입찰표지 _3차구청심의내용서(1)_도로굴착 복구비 정비대장-1 4" xfId="14035"/>
    <cellStyle name="_입찰표지 _3차구청심의내용서_3차구청심의내용서(1)" xfId="14036"/>
    <cellStyle name="_입찰표지 _3차구청심의내용서_3차구청심의내용서(1) 2" xfId="14037"/>
    <cellStyle name="_입찰표지 _3차구청심의내용서_3차구청심의내용서(1) 2 2" xfId="14038"/>
    <cellStyle name="_입찰표지 _3차구청심의내용서_3차구청심의내용서(1) 2 3" xfId="14039"/>
    <cellStyle name="_입찰표지 _3차구청심의내용서_3차구청심의내용서(1) 3" xfId="14040"/>
    <cellStyle name="_입찰표지 _3차구청심의내용서_3차구청심의내용서(1) 4" xfId="14041"/>
    <cellStyle name="_입찰표지 _3차구청심의내용서_3차구청심의내용서(1)_3차구청심의내용서(1)" xfId="14042"/>
    <cellStyle name="_입찰표지 _3차구청심의내용서_3차구청심의내용서(1)_3차구청심의내용서(1) 2" xfId="14043"/>
    <cellStyle name="_입찰표지 _3차구청심의내용서_3차구청심의내용서(1)_3차구청심의내용서(1) 2 2" xfId="14044"/>
    <cellStyle name="_입찰표지 _3차구청심의내용서_3차구청심의내용서(1)_3차구청심의내용서(1) 2 3" xfId="14045"/>
    <cellStyle name="_입찰표지 _3차구청심의내용서_3차구청심의내용서(1)_3차구청심의내용서(1) 3" xfId="14046"/>
    <cellStyle name="_입찰표지 _3차구청심의내용서_3차구청심의내용서(1)_3차구청심의내용서(1) 4" xfId="14047"/>
    <cellStyle name="_입찰표지 _3차구청심의내용서_3차구청심의내용서(1)_3차구청심의내용서(1)_도로굴착 복구비 정비대장-1" xfId="14048"/>
    <cellStyle name="_입찰표지 _3차구청심의내용서_3차구청심의내용서(1)_3차구청심의내용서(1)_도로굴착 복구비 정비대장-1 2" xfId="14049"/>
    <cellStyle name="_입찰표지 _3차구청심의내용서_3차구청심의내용서(1)_3차구청심의내용서(1)_도로굴착 복구비 정비대장-1 2 2" xfId="14050"/>
    <cellStyle name="_입찰표지 _3차구청심의내용서_3차구청심의내용서(1)_3차구청심의내용서(1)_도로굴착 복구비 정비대장-1 2 3" xfId="14051"/>
    <cellStyle name="_입찰표지 _3차구청심의내용서_3차구청심의내용서(1)_3차구청심의내용서(1)_도로굴착 복구비 정비대장-1 3" xfId="14052"/>
    <cellStyle name="_입찰표지 _3차구청심의내용서_3차구청심의내용서(1)_3차구청심의내용서(1)_도로굴착 복구비 정비대장-1 4" xfId="14053"/>
    <cellStyle name="_입찰표지 _3차구청심의내용서_3차구청심의내용서(1)_계약금액변경에따른 실정보고서철" xfId="14054"/>
    <cellStyle name="_입찰표지 _3차구청심의내용서_3차구청심의내용서(1)_계약금액변경에따른 실정보고서철 2" xfId="14055"/>
    <cellStyle name="_입찰표지 _3차구청심의내용서_3차구청심의내용서(1)_계약금액변경에따른 실정보고서철 2 2" xfId="14056"/>
    <cellStyle name="_입찰표지 _3차구청심의내용서_3차구청심의내용서(1)_계약금액변경에따른 실정보고서철 2 3" xfId="14057"/>
    <cellStyle name="_입찰표지 _3차구청심의내용서_3차구청심의내용서(1)_계약금액변경에따른 실정보고서철 3" xfId="14058"/>
    <cellStyle name="_입찰표지 _3차구청심의내용서_3차구청심의내용서(1)_계약금액변경에따른 실정보고서철 4" xfId="14059"/>
    <cellStyle name="_입찰표지 _3차구청심의내용서_3차구청심의내용서(1)_계약금액변경에따른 실정보고서철_도로굴착 복구비 정비대장-1" xfId="14060"/>
    <cellStyle name="_입찰표지 _3차구청심의내용서_3차구청심의내용서(1)_계약금액변경에따른 실정보고서철_도로굴착 복구비 정비대장-1 2" xfId="14061"/>
    <cellStyle name="_입찰표지 _3차구청심의내용서_3차구청심의내용서(1)_계약금액변경에따른 실정보고서철_도로굴착 복구비 정비대장-1 2 2" xfId="14062"/>
    <cellStyle name="_입찰표지 _3차구청심의내용서_3차구청심의내용서(1)_계약금액변경에따른 실정보고서철_도로굴착 복구비 정비대장-1 2 3" xfId="14063"/>
    <cellStyle name="_입찰표지 _3차구청심의내용서_3차구청심의내용서(1)_계약금액변경에따른 실정보고서철_도로굴착 복구비 정비대장-1 3" xfId="14064"/>
    <cellStyle name="_입찰표지 _3차구청심의내용서_3차구청심의내용서(1)_계약금액변경에따른 실정보고서철_도로굴착 복구비 정비대장-1 4" xfId="14065"/>
    <cellStyle name="_입찰표지 _3차구청심의내용서_3차구청심의내용서(1)_굴착승인 미굴착내역" xfId="14066"/>
    <cellStyle name="_입찰표지 _3차구청심의내용서_3차구청심의내용서(1)_굴착승인 미굴착내역 2" xfId="14067"/>
    <cellStyle name="_입찰표지 _3차구청심의내용서_3차구청심의내용서(1)_굴착승인 미굴착내역 2 2" xfId="14068"/>
    <cellStyle name="_입찰표지 _3차구청심의내용서_3차구청심의내용서(1)_굴착승인 미굴착내역 2 3" xfId="14069"/>
    <cellStyle name="_입찰표지 _3차구청심의내용서_3차구청심의내용서(1)_굴착승인 미굴착내역 3" xfId="14070"/>
    <cellStyle name="_입찰표지 _3차구청심의내용서_3차구청심의내용서(1)_굴착승인 미굴착내역 4" xfId="14071"/>
    <cellStyle name="_입찰표지 _3차구청심의내용서_3차구청심의내용서(1)_굴착승인 미굴착내역_도로굴착 복구비 정비대장-1" xfId="14072"/>
    <cellStyle name="_입찰표지 _3차구청심의내용서_3차구청심의내용서(1)_굴착승인 미굴착내역_도로굴착 복구비 정비대장-1 2" xfId="14073"/>
    <cellStyle name="_입찰표지 _3차구청심의내용서_3차구청심의내용서(1)_굴착승인 미굴착내역_도로굴착 복구비 정비대장-1 2 2" xfId="14074"/>
    <cellStyle name="_입찰표지 _3차구청심의내용서_3차구청심의내용서(1)_굴착승인 미굴착내역_도로굴착 복구비 정비대장-1 2 3" xfId="14075"/>
    <cellStyle name="_입찰표지 _3차구청심의내용서_3차구청심의내용서(1)_굴착승인 미굴착내역_도로굴착 복구비 정비대장-1 3" xfId="14076"/>
    <cellStyle name="_입찰표지 _3차구청심의내용서_3차구청심의내용서(1)_굴착승인 미굴착내역_도로굴착 복구비 정비대장-1 4" xfId="14077"/>
    <cellStyle name="_입찰표지 _3차구청심의내용서_3차구청심의내용서(1)_도로굴착 복구비 정비대장-1" xfId="14078"/>
    <cellStyle name="_입찰표지 _3차구청심의내용서_3차구청심의내용서(1)_도로굴착 복구비 정비대장-1 2" xfId="14079"/>
    <cellStyle name="_입찰표지 _3차구청심의내용서_3차구청심의내용서(1)_도로굴착 복구비 정비대장-1 2 2" xfId="14080"/>
    <cellStyle name="_입찰표지 _3차구청심의내용서_3차구청심의내용서(1)_도로굴착 복구비 정비대장-1 2 3" xfId="14081"/>
    <cellStyle name="_입찰표지 _3차구청심의내용서_3차구청심의내용서(1)_도로굴착 복구비 정비대장-1 3" xfId="14082"/>
    <cellStyle name="_입찰표지 _3차구청심의내용서_3차구청심의내용서(1)_도로굴착 복구비 정비대장-1 4" xfId="14083"/>
    <cellStyle name="_입찰표지 _3차구청심의내용서_3차구청심의내용서(1)_수량산출서" xfId="14084"/>
    <cellStyle name="_입찰표지 _3차구청심의내용서_3차구청심의내용서(1)_수량산출서 2" xfId="14085"/>
    <cellStyle name="_입찰표지 _3차구청심의내용서_3차구청심의내용서(1)_수량산출서 2 2" xfId="14086"/>
    <cellStyle name="_입찰표지 _3차구청심의내용서_3차구청심의내용서(1)_수량산출서 2 3" xfId="14087"/>
    <cellStyle name="_입찰표지 _3차구청심의내용서_3차구청심의내용서(1)_수량산출서 3" xfId="14088"/>
    <cellStyle name="_입찰표지 _3차구청심의내용서_3차구청심의내용서(1)_수량산출서 4" xfId="14089"/>
    <cellStyle name="_입찰표지 _3차구청심의내용서_3차구청심의내용서(1)_차수별 관자재리스트(시도,구도)" xfId="14090"/>
    <cellStyle name="_입찰표지 _3차구청심의내용서_3차구청심의내용서(1)_차수별 관자재리스트(시도,구도) 2" xfId="14091"/>
    <cellStyle name="_입찰표지 _3차구청심의내용서_3차구청심의내용서(1)_차수별 관자재리스트(시도,구도) 2 2" xfId="14092"/>
    <cellStyle name="_입찰표지 _3차구청심의내용서_3차구청심의내용서(1)_차수별 관자재리스트(시도,구도) 2 3" xfId="14093"/>
    <cellStyle name="_입찰표지 _3차구청심의내용서_3차구청심의내용서(1)_차수별 관자재리스트(시도,구도) 3" xfId="14094"/>
    <cellStyle name="_입찰표지 _3차구청심의내용서_3차구청심의내용서(1)_차수별 관자재리스트(시도,구도) 4" xfId="14095"/>
    <cellStyle name="_입찰표지 _3차구청심의내용서_3차구청심의내용서(1)_차수별 관자재리스트(시도,구도)_도로굴착 복구비 정비대장-1" xfId="14096"/>
    <cellStyle name="_입찰표지 _3차구청심의내용서_3차구청심의내용서(1)_차수별 관자재리스트(시도,구도)_도로굴착 복구비 정비대장-1 2" xfId="14097"/>
    <cellStyle name="_입찰표지 _3차구청심의내용서_3차구청심의내용서(1)_차수별 관자재리스트(시도,구도)_도로굴착 복구비 정비대장-1 2 2" xfId="14098"/>
    <cellStyle name="_입찰표지 _3차구청심의내용서_3차구청심의내용서(1)_차수별 관자재리스트(시도,구도)_도로굴착 복구비 정비대장-1 2 3" xfId="14099"/>
    <cellStyle name="_입찰표지 _3차구청심의내용서_3차구청심의내용서(1)_차수별 관자재리스트(시도,구도)_도로굴착 복구비 정비대장-1 3" xfId="14100"/>
    <cellStyle name="_입찰표지 _3차구청심의내용서_3차구청심의내용서(1)_차수별 관자재리스트(시도,구도)_도로굴착 복구비 정비대장-1 4" xfId="14101"/>
    <cellStyle name="_입찰표지 _3차구청심의내용서_굴착승인 미굴착내역" xfId="14102"/>
    <cellStyle name="_입찰표지 _3차구청심의내용서_굴착승인 미굴착내역 2" xfId="14103"/>
    <cellStyle name="_입찰표지 _3차구청심의내용서_굴착승인 미굴착내역 2 2" xfId="14104"/>
    <cellStyle name="_입찰표지 _3차구청심의내용서_굴착승인 미굴착내역 2 3" xfId="14105"/>
    <cellStyle name="_입찰표지 _3차구청심의내용서_굴착승인 미굴착내역 3" xfId="14106"/>
    <cellStyle name="_입찰표지 _3차구청심의내용서_굴착승인 미굴착내역 4" xfId="14107"/>
    <cellStyle name="_입찰표지 _3차구청심의내용서_굴착승인 미굴착내역_굴착승인 미굴착내역" xfId="14108"/>
    <cellStyle name="_입찰표지 _3차구청심의내용서_굴착승인 미굴착내역_굴착승인 미굴착내역 2" xfId="14109"/>
    <cellStyle name="_입찰표지 _3차구청심의내용서_굴착승인 미굴착내역_굴착승인 미굴착내역 2 2" xfId="14110"/>
    <cellStyle name="_입찰표지 _3차구청심의내용서_굴착승인 미굴착내역_굴착승인 미굴착내역 2 3" xfId="14111"/>
    <cellStyle name="_입찰표지 _3차구청심의내용서_굴착승인 미굴착내역_굴착승인 미굴착내역 3" xfId="14112"/>
    <cellStyle name="_입찰표지 _3차구청심의내용서_굴착승인 미굴착내역_굴착승인 미굴착내역 4" xfId="14113"/>
    <cellStyle name="_입찰표지 _3차구청심의내용서_굴착승인 미굴착내역_굴착승인 미굴착내역_도로굴착 복구비 정비대장-1" xfId="14114"/>
    <cellStyle name="_입찰표지 _3차구청심의내용서_굴착승인 미굴착내역_굴착승인 미굴착내역_도로굴착 복구비 정비대장-1 2" xfId="14115"/>
    <cellStyle name="_입찰표지 _3차구청심의내용서_굴착승인 미굴착내역_굴착승인 미굴착내역_도로굴착 복구비 정비대장-1 2 2" xfId="14116"/>
    <cellStyle name="_입찰표지 _3차구청심의내용서_굴착승인 미굴착내역_굴착승인 미굴착내역_도로굴착 복구비 정비대장-1 2 3" xfId="14117"/>
    <cellStyle name="_입찰표지 _3차구청심의내용서_굴착승인 미굴착내역_굴착승인 미굴착내역_도로굴착 복구비 정비대장-1 3" xfId="14118"/>
    <cellStyle name="_입찰표지 _3차구청심의내용서_굴착승인 미굴착내역_굴착승인 미굴착내역_도로굴착 복구비 정비대장-1 4" xfId="14119"/>
    <cellStyle name="_입찰표지 _3차구청심의내용서_굴착승인 미굴착내역_도로굴착 복구비 정비대장-1" xfId="14120"/>
    <cellStyle name="_입찰표지 _3차구청심의내용서_굴착승인 미굴착내역_도로굴착 복구비 정비대장-1 2" xfId="14121"/>
    <cellStyle name="_입찰표지 _3차구청심의내용서_굴착승인 미굴착내역_도로굴착 복구비 정비대장-1 2 2" xfId="14122"/>
    <cellStyle name="_입찰표지 _3차구청심의내용서_굴착승인 미굴착내역_도로굴착 복구비 정비대장-1 2 3" xfId="14123"/>
    <cellStyle name="_입찰표지 _3차구청심의내용서_굴착승인 미굴착내역_도로굴착 복구비 정비대장-1 3" xfId="14124"/>
    <cellStyle name="_입찰표지 _3차구청심의내용서_굴착승인 미굴착내역_도로굴착 복구비 정비대장-1 4" xfId="14125"/>
    <cellStyle name="_입찰표지 _3차구청심의내용서_도로굴착 복구비 정비대장-1" xfId="14126"/>
    <cellStyle name="_입찰표지 _3차구청심의내용서_도로굴착 복구비 정비대장-1 2" xfId="14127"/>
    <cellStyle name="_입찰표지 _3차구청심의내용서_도로굴착 복구비 정비대장-1 2 2" xfId="14128"/>
    <cellStyle name="_입찰표지 _3차구청심의내용서_도로굴착 복구비 정비대장-1 2 3" xfId="14129"/>
    <cellStyle name="_입찰표지 _3차구청심의내용서_도로굴착 복구비 정비대장-1 3" xfId="14130"/>
    <cellStyle name="_입찰표지 _3차구청심의내용서_도로굴착 복구비 정비대장-1 4" xfId="14131"/>
    <cellStyle name="_입찰표지 _3차구청심의내용서_수량산출서" xfId="14132"/>
    <cellStyle name="_입찰표지 _3차구청심의내용서_수량산출서 2" xfId="14133"/>
    <cellStyle name="_입찰표지 _3차구청심의내용서_수량산출서 2 2" xfId="14134"/>
    <cellStyle name="_입찰표지 _3차구청심의내용서_수량산출서 2 3" xfId="14135"/>
    <cellStyle name="_입찰표지 _3차구청심의내용서_수량산출서 3" xfId="14136"/>
    <cellStyle name="_입찰표지 _3차구청심의내용서_수량산출서 4" xfId="14137"/>
    <cellStyle name="_입찰표지 _3차구청심의내용서_준공검사 수행결과" xfId="14138"/>
    <cellStyle name="_입찰표지 _3차구청심의내용서_준공검사 수행결과 2" xfId="14139"/>
    <cellStyle name="_입찰표지 _3차구청심의내용서_준공검사 수행결과 2 2" xfId="14140"/>
    <cellStyle name="_입찰표지 _3차구청심의내용서_준공검사 수행결과 2 3" xfId="14141"/>
    <cellStyle name="_입찰표지 _3차구청심의내용서_준공검사 수행결과 3" xfId="14142"/>
    <cellStyle name="_입찰표지 _3차구청심의내용서_준공검사 수행결과 4" xfId="14143"/>
    <cellStyle name="_입찰표지 _3차구청심의내용서_준공검사 수행결과_도로굴착 복구비 정비대장-1" xfId="14144"/>
    <cellStyle name="_입찰표지 _3차구청심의내용서_준공검사 수행결과_도로굴착 복구비 정비대장-1 2" xfId="14145"/>
    <cellStyle name="_입찰표지 _3차구청심의내용서_준공검사 수행결과_도로굴착 복구비 정비대장-1 2 2" xfId="14146"/>
    <cellStyle name="_입찰표지 _3차구청심의내용서_준공검사 수행결과_도로굴착 복구비 정비대장-1 2 3" xfId="14147"/>
    <cellStyle name="_입찰표지 _3차구청심의내용서_준공검사 수행결과_도로굴착 복구비 정비대장-1 3" xfId="14148"/>
    <cellStyle name="_입찰표지 _3차구청심의내용서_준공검사 수행결과_도로굴착 복구비 정비대장-1 4" xfId="14149"/>
    <cellStyle name="_입찰표지 _3회 설계변경내역서" xfId="14150"/>
    <cellStyle name="_입찰표지 _3회 설계변경내역서 2" xfId="14151"/>
    <cellStyle name="_입찰표지 _3회 설계변경내역서 2 2" xfId="14152"/>
    <cellStyle name="_입찰표지 _3회 설계변경내역서 2 3" xfId="14153"/>
    <cellStyle name="_입찰표지 _3회 설계변경내역서 3" xfId="14154"/>
    <cellStyle name="_입찰표지 _3회 설계변경내역서 4" xfId="14155"/>
    <cellStyle name="_입찰표지 _3회 설계변경내역서_도로굴착 복구비 정비대장-1" xfId="14156"/>
    <cellStyle name="_입찰표지 _3회 설계변경내역서_도로굴착 복구비 정비대장-1 2" xfId="14157"/>
    <cellStyle name="_입찰표지 _3회 설계변경내역서_도로굴착 복구비 정비대장-1 2 2" xfId="14158"/>
    <cellStyle name="_입찰표지 _3회 설계변경내역서_도로굴착 복구비 정비대장-1 2 3" xfId="14159"/>
    <cellStyle name="_입찰표지 _3회 설계변경내역서_도로굴착 복구비 정비대장-1 3" xfId="14160"/>
    <cellStyle name="_입찰표지 _3회 설계변경내역서_도로굴착 복구비 정비대장-1 4" xfId="14161"/>
    <cellStyle name="_입찰표지 _계약금액변경에따른 실정보고서철" xfId="14162"/>
    <cellStyle name="_입찰표지 _계약금액변경에따른 실정보고서철 2" xfId="14163"/>
    <cellStyle name="_입찰표지 _계약금액변경에따른 실정보고서철 2 2" xfId="14164"/>
    <cellStyle name="_입찰표지 _계약금액변경에따른 실정보고서철 2 3" xfId="14165"/>
    <cellStyle name="_입찰표지 _계약금액변경에따른 실정보고서철 3" xfId="14166"/>
    <cellStyle name="_입찰표지 _계약금액변경에따른 실정보고서철 4" xfId="14167"/>
    <cellStyle name="_입찰표지 _계약금액변경에따른 실정보고서철_도로굴착 복구비 정비대장-1" xfId="14168"/>
    <cellStyle name="_입찰표지 _계약금액변경에따른 실정보고서철_도로굴착 복구비 정비대장-1 2" xfId="14169"/>
    <cellStyle name="_입찰표지 _계약금액변경에따른 실정보고서철_도로굴착 복구비 정비대장-1 2 2" xfId="14170"/>
    <cellStyle name="_입찰표지 _계약금액변경에따른 실정보고서철_도로굴착 복구비 정비대장-1 2 3" xfId="14171"/>
    <cellStyle name="_입찰표지 _계약금액변경에따른 실정보고서철_도로굴착 복구비 정비대장-1 3" xfId="14172"/>
    <cellStyle name="_입찰표지 _계약금액변경에따른 실정보고서철_도로굴착 복구비 정비대장-1 4" xfId="14173"/>
    <cellStyle name="_입찰표지 _굴착승인 미굴착내역" xfId="14174"/>
    <cellStyle name="_입찰표지 _굴착승인 미굴착내역 2" xfId="14175"/>
    <cellStyle name="_입찰표지 _굴착승인 미굴착내역 2 2" xfId="14176"/>
    <cellStyle name="_입찰표지 _굴착승인 미굴착내역 2 3" xfId="14177"/>
    <cellStyle name="_입찰표지 _굴착승인 미굴착내역 3" xfId="14178"/>
    <cellStyle name="_입찰표지 _굴착승인 미굴착내역 4" xfId="14179"/>
    <cellStyle name="_입찰표지 _굴착승인 미굴착내역_도로굴착 복구비 정비대장-1" xfId="14180"/>
    <cellStyle name="_입찰표지 _굴착승인 미굴착내역_도로굴착 복구비 정비대장-1 2" xfId="14181"/>
    <cellStyle name="_입찰표지 _굴착승인 미굴착내역_도로굴착 복구비 정비대장-1 2 2" xfId="14182"/>
    <cellStyle name="_입찰표지 _굴착승인 미굴착내역_도로굴착 복구비 정비대장-1 2 3" xfId="14183"/>
    <cellStyle name="_입찰표지 _굴착승인 미굴착내역_도로굴착 복구비 정비대장-1 3" xfId="14184"/>
    <cellStyle name="_입찰표지 _굴착승인 미굴착내역_도로굴착 복구비 정비대장-1 4" xfId="14185"/>
    <cellStyle name="_입찰표지 _도로굴착 복구비 정비대장-1" xfId="14186"/>
    <cellStyle name="_입찰표지 _도로굴착 복구비 정비대장-1 2" xfId="14187"/>
    <cellStyle name="_입찰표지 _도로굴착 복구비 정비대장-1 2 2" xfId="14188"/>
    <cellStyle name="_입찰표지 _도로굴착 복구비 정비대장-1 2 3" xfId="14189"/>
    <cellStyle name="_입찰표지 _도로굴착 복구비 정비대장-1 3" xfId="14190"/>
    <cellStyle name="_입찰표지 _도로굴착 복구비 정비대장-1 4" xfId="14191"/>
    <cellStyle name="_입찰표지 _맑은물보내기 내역서(계약내역서)" xfId="14192"/>
    <cellStyle name="_입찰표지 _맑은물보내기 내역서(계약내역서) 2" xfId="14193"/>
    <cellStyle name="_입찰표지 _맑은물보내기 내역서(계약내역서) 2 2" xfId="14194"/>
    <cellStyle name="_입찰표지 _맑은물보내기 내역서(계약내역서) 2 3" xfId="14195"/>
    <cellStyle name="_입찰표지 _맑은물보내기 내역서(계약내역서) 3" xfId="14196"/>
    <cellStyle name="_입찰표지 _맑은물보내기 내역서(계약내역서) 4" xfId="14197"/>
    <cellStyle name="_입찰표지 _맑은물보내기 내역서(계약내역서)_도로굴착 복구비 정비대장-1" xfId="14198"/>
    <cellStyle name="_입찰표지 _맑은물보내기 내역서(계약내역서)_도로굴착 복구비 정비대장-1 2" xfId="14199"/>
    <cellStyle name="_입찰표지 _맑은물보내기 내역서(계약내역서)_도로굴착 복구비 정비대장-1 2 2" xfId="14200"/>
    <cellStyle name="_입찰표지 _맑은물보내기 내역서(계약내역서)_도로굴착 복구비 정비대장-1 2 3" xfId="14201"/>
    <cellStyle name="_입찰표지 _맑은물보내기 내역서(계약내역서)_도로굴착 복구비 정비대장-1 3" xfId="14202"/>
    <cellStyle name="_입찰표지 _맑은물보내기 내역서(계약내역서)_도로굴착 복구비 정비대장-1 4" xfId="14203"/>
    <cellStyle name="_입찰표지 _수량산출서" xfId="14204"/>
    <cellStyle name="_입찰표지 _수량산출서 2" xfId="14205"/>
    <cellStyle name="_입찰표지 _수량산출서 2 2" xfId="14206"/>
    <cellStyle name="_입찰표지 _수량산출서 2 3" xfId="14207"/>
    <cellStyle name="_입찰표지 _수량산출서 3" xfId="14208"/>
    <cellStyle name="_입찰표지 _수량산출서 4" xfId="14209"/>
    <cellStyle name="_입찰표지 _아스콘 및 폐기물내역" xfId="14210"/>
    <cellStyle name="_입찰표지 _아스콘 및 폐기물내역 2" xfId="14211"/>
    <cellStyle name="_입찰표지 _아스콘 및 폐기물내역 2 2" xfId="14212"/>
    <cellStyle name="_입찰표지 _아스콘 및 폐기물내역 2 3" xfId="14213"/>
    <cellStyle name="_입찰표지 _아스콘 및 폐기물내역 3" xfId="14214"/>
    <cellStyle name="_입찰표지 _아스콘 및 폐기물내역 4" xfId="14215"/>
    <cellStyle name="_입찰표지 _아스콘 및 폐기물내역_도로굴착 복구비 정비대장-1" xfId="14216"/>
    <cellStyle name="_입찰표지 _아스콘 및 폐기물내역_도로굴착 복구비 정비대장-1 2" xfId="14217"/>
    <cellStyle name="_입찰표지 _아스콘 및 폐기물내역_도로굴착 복구비 정비대장-1 2 2" xfId="14218"/>
    <cellStyle name="_입찰표지 _아스콘 및 폐기물내역_도로굴착 복구비 정비대장-1 2 3" xfId="14219"/>
    <cellStyle name="_입찰표지 _아스콘 및 폐기물내역_도로굴착 복구비 정비대장-1 3" xfId="14220"/>
    <cellStyle name="_입찰표지 _아스콘 및 폐기물내역_도로굴착 복구비 정비대장-1 4" xfId="14221"/>
    <cellStyle name="_입찰표지 _양재천 수량산출서" xfId="14222"/>
    <cellStyle name="_입찰표지 _양재천 수량산출서 2" xfId="14223"/>
    <cellStyle name="_입찰표지 _양재천 수량산출서 2 2" xfId="14224"/>
    <cellStyle name="_입찰표지 _양재천 수량산출서 2 3" xfId="14225"/>
    <cellStyle name="_입찰표지 _양재천 수량산출서 3" xfId="14226"/>
    <cellStyle name="_입찰표지 _양재천 수량산출서 4" xfId="14227"/>
    <cellStyle name="_입찰표지 _양재천 수량산출서_도로굴착 복구비 정비대장-1" xfId="14228"/>
    <cellStyle name="_입찰표지 _양재천 수량산출서_도로굴착 복구비 정비대장-1 2" xfId="14229"/>
    <cellStyle name="_입찰표지 _양재천 수량산출서_도로굴착 복구비 정비대장-1 2 2" xfId="14230"/>
    <cellStyle name="_입찰표지 _양재천 수량산출서_도로굴착 복구비 정비대장-1 2 3" xfId="14231"/>
    <cellStyle name="_입찰표지 _양재천 수량산출서_도로굴착 복구비 정비대장-1 3" xfId="14232"/>
    <cellStyle name="_입찰표지 _양재천 수량산출서_도로굴착 복구비 정비대장-1 4" xfId="14233"/>
    <cellStyle name="_입찰표지 _양재천 수로box실정보고" xfId="14234"/>
    <cellStyle name="_입찰표지 _양재천 수로box실정보고 2" xfId="14235"/>
    <cellStyle name="_입찰표지 _양재천 수로box실정보고 2 2" xfId="14236"/>
    <cellStyle name="_입찰표지 _양재천 수로box실정보고 2 3" xfId="14237"/>
    <cellStyle name="_입찰표지 _양재천 수로box실정보고 3" xfId="14238"/>
    <cellStyle name="_입찰표지 _양재천 수로box실정보고 4" xfId="14239"/>
    <cellStyle name="_입찰표지 _양재천 수로box실정보고_도로굴착 복구비 정비대장-1" xfId="14240"/>
    <cellStyle name="_입찰표지 _양재천 수로box실정보고_도로굴착 복구비 정비대장-1 2" xfId="14241"/>
    <cellStyle name="_입찰표지 _양재천 수로box실정보고_도로굴착 복구비 정비대장-1 2 2" xfId="14242"/>
    <cellStyle name="_입찰표지 _양재천 수로box실정보고_도로굴착 복구비 정비대장-1 2 3" xfId="14243"/>
    <cellStyle name="_입찰표지 _양재천 수로box실정보고_도로굴착 복구비 정비대장-1 3" xfId="14244"/>
    <cellStyle name="_입찰표지 _양재천 수로box실정보고_도로굴착 복구비 정비대장-1 4" xfId="14245"/>
    <cellStyle name="_입찰표지 _역삼동 720-35번지 작업계획" xfId="14246"/>
    <cellStyle name="_입찰표지 _역삼동 720-35번지 작업계획 2" xfId="14247"/>
    <cellStyle name="_입찰표지 _역삼동 720-35번지 작업계획 2 2" xfId="14248"/>
    <cellStyle name="_입찰표지 _역삼동 720-35번지 작업계획 2 3" xfId="14249"/>
    <cellStyle name="_입찰표지 _역삼동 720-35번지 작업계획 3" xfId="14250"/>
    <cellStyle name="_입찰표지 _역삼동 720-35번지 작업계획 4" xfId="14251"/>
    <cellStyle name="_입찰표지 _역삼동 720-35번지 작업계획_도로굴착 복구비 정비대장-1" xfId="14252"/>
    <cellStyle name="_입찰표지 _역삼동 720-35번지 작업계획_도로굴착 복구비 정비대장-1 2" xfId="14253"/>
    <cellStyle name="_입찰표지 _역삼동 720-35번지 작업계획_도로굴착 복구비 정비대장-1 2 2" xfId="14254"/>
    <cellStyle name="_입찰표지 _역삼동 720-35번지 작업계획_도로굴착 복구비 정비대장-1 2 3" xfId="14255"/>
    <cellStyle name="_입찰표지 _역삼동 720-35번지 작업계획_도로굴착 복구비 정비대장-1 3" xfId="14256"/>
    <cellStyle name="_입찰표지 _역삼동 720-35번지 작업계획_도로굴착 복구비 정비대장-1 4" xfId="14257"/>
    <cellStyle name="_입찰표지 _제3차 정산내역서" xfId="14258"/>
    <cellStyle name="_입찰표지 _제3차 정산내역서 2" xfId="14259"/>
    <cellStyle name="_입찰표지 _제3차 정산내역서 2 2" xfId="14260"/>
    <cellStyle name="_입찰표지 _제3차 정산내역서 2 3" xfId="14261"/>
    <cellStyle name="_입찰표지 _제3차 정산내역서 3" xfId="14262"/>
    <cellStyle name="_입찰표지 _제3차 정산내역서 4" xfId="14263"/>
    <cellStyle name="_입찰표지 _제3차 정산내역서_도로굴착 복구비 정비대장-1" xfId="14264"/>
    <cellStyle name="_입찰표지 _제3차 정산내역서_도로굴착 복구비 정비대장-1 2" xfId="14265"/>
    <cellStyle name="_입찰표지 _제3차 정산내역서_도로굴착 복구비 정비대장-1 2 2" xfId="14266"/>
    <cellStyle name="_입찰표지 _제3차 정산내역서_도로굴착 복구비 정비대장-1 2 3" xfId="14267"/>
    <cellStyle name="_입찰표지 _제3차 정산내역서_도로굴착 복구비 정비대장-1 3" xfId="14268"/>
    <cellStyle name="_입찰표지 _제3차 정산내역서_도로굴착 복구비 정비대장-1 4" xfId="14269"/>
    <cellStyle name="_입찰표지 _차수별 관자재리스트(시도,구도)" xfId="14270"/>
    <cellStyle name="_입찰표지 _차수별 관자재리스트(시도,구도) 2" xfId="14271"/>
    <cellStyle name="_입찰표지 _차수별 관자재리스트(시도,구도) 2 2" xfId="14272"/>
    <cellStyle name="_입찰표지 _차수별 관자재리스트(시도,구도) 2 3" xfId="14273"/>
    <cellStyle name="_입찰표지 _차수별 관자재리스트(시도,구도) 3" xfId="14274"/>
    <cellStyle name="_입찰표지 _차수별 관자재리스트(시도,구도) 4" xfId="14275"/>
    <cellStyle name="_입찰표지 _차수별 관자재리스트(시도,구도)_도로굴착 복구비 정비대장-1" xfId="14276"/>
    <cellStyle name="_입찰표지 _차수별 관자재리스트(시도,구도)_도로굴착 복구비 정비대장-1 2" xfId="14277"/>
    <cellStyle name="_입찰표지 _차수별 관자재리스트(시도,구도)_도로굴착 복구비 정비대장-1 2 2" xfId="14278"/>
    <cellStyle name="_입찰표지 _차수별 관자재리스트(시도,구도)_도로굴착 복구비 정비대장-1 2 3" xfId="14279"/>
    <cellStyle name="_입찰표지 _차수별 관자재리스트(시도,구도)_도로굴착 복구비 정비대장-1 3" xfId="14280"/>
    <cellStyle name="_입찰표지 _차수별 관자재리스트(시도,구도)_도로굴착 복구비 정비대장-1 4" xfId="14281"/>
    <cellStyle name="_자재단가" xfId="14282"/>
    <cellStyle name="_장현중(내역서+개요)" xfId="532"/>
    <cellStyle name="_장현중(내역서+개요) 2" xfId="4497"/>
    <cellStyle name="_장현중(내역서+개요) 2 2" xfId="6957"/>
    <cellStyle name="_장현중(내역서+개요) 3" xfId="6129"/>
    <cellStyle name="_장현중(내역서+개요) 4" xfId="2415"/>
    <cellStyle name="_재료비" xfId="533"/>
    <cellStyle name="_재료비 2" xfId="4498"/>
    <cellStyle name="_재료비 2 2" xfId="6958"/>
    <cellStyle name="_재료비 3" xfId="2416"/>
    <cellStyle name="_적격 " xfId="14283"/>
    <cellStyle name="_적격(화산) " xfId="14284"/>
    <cellStyle name="_적격(화산)  2" xfId="14285"/>
    <cellStyle name="_적격(화산)  2 2" xfId="14286"/>
    <cellStyle name="_적격(화산)  2 3" xfId="14287"/>
    <cellStyle name="_적격(화산)  3" xfId="14288"/>
    <cellStyle name="_적격(화산)  4" xfId="14289"/>
    <cellStyle name="_적격(화산) _3차구청심의내용서" xfId="14290"/>
    <cellStyle name="_적격(화산) _3차구청심의내용서 2" xfId="14291"/>
    <cellStyle name="_적격(화산) _3차구청심의내용서 2 2" xfId="14292"/>
    <cellStyle name="_적격(화산) _3차구청심의내용서 2 3" xfId="14293"/>
    <cellStyle name="_적격(화산) _3차구청심의내용서 3" xfId="14294"/>
    <cellStyle name="_적격(화산) _3차구청심의내용서 4" xfId="14295"/>
    <cellStyle name="_적격(화산) _3차구청심의내용서(1)" xfId="14296"/>
    <cellStyle name="_적격(화산) _3차구청심의내용서(1) 2" xfId="14297"/>
    <cellStyle name="_적격(화산) _3차구청심의내용서(1) 2 2" xfId="14298"/>
    <cellStyle name="_적격(화산) _3차구청심의내용서(1) 2 3" xfId="14299"/>
    <cellStyle name="_적격(화산) _3차구청심의내용서(1) 3" xfId="14300"/>
    <cellStyle name="_적격(화산) _3차구청심의내용서(1) 4" xfId="14301"/>
    <cellStyle name="_적격(화산) _3차구청심의내용서(1)_도로굴착 복구비 정비대장-1" xfId="14302"/>
    <cellStyle name="_적격(화산) _3차구청심의내용서(1)_도로굴착 복구비 정비대장-1 2" xfId="14303"/>
    <cellStyle name="_적격(화산) _3차구청심의내용서(1)_도로굴착 복구비 정비대장-1 2 2" xfId="14304"/>
    <cellStyle name="_적격(화산) _3차구청심의내용서(1)_도로굴착 복구비 정비대장-1 2 3" xfId="14305"/>
    <cellStyle name="_적격(화산) _3차구청심의내용서(1)_도로굴착 복구비 정비대장-1 3" xfId="14306"/>
    <cellStyle name="_적격(화산) _3차구청심의내용서(1)_도로굴착 복구비 정비대장-1 4" xfId="14307"/>
    <cellStyle name="_적격(화산) _3차구청심의내용서_3차구청심의내용서(1)" xfId="14308"/>
    <cellStyle name="_적격(화산) _3차구청심의내용서_3차구청심의내용서(1) 2" xfId="14309"/>
    <cellStyle name="_적격(화산) _3차구청심의내용서_3차구청심의내용서(1) 2 2" xfId="14310"/>
    <cellStyle name="_적격(화산) _3차구청심의내용서_3차구청심의내용서(1) 2 3" xfId="14311"/>
    <cellStyle name="_적격(화산) _3차구청심의내용서_3차구청심의내용서(1) 3" xfId="14312"/>
    <cellStyle name="_적격(화산) _3차구청심의내용서_3차구청심의내용서(1) 4" xfId="14313"/>
    <cellStyle name="_적격(화산) _3차구청심의내용서_3차구청심의내용서(1)_3차구청심의내용서(1)" xfId="14314"/>
    <cellStyle name="_적격(화산) _3차구청심의내용서_3차구청심의내용서(1)_3차구청심의내용서(1) 2" xfId="14315"/>
    <cellStyle name="_적격(화산) _3차구청심의내용서_3차구청심의내용서(1)_3차구청심의내용서(1) 2 2" xfId="14316"/>
    <cellStyle name="_적격(화산) _3차구청심의내용서_3차구청심의내용서(1)_3차구청심의내용서(1) 2 3" xfId="14317"/>
    <cellStyle name="_적격(화산) _3차구청심의내용서_3차구청심의내용서(1)_3차구청심의내용서(1) 3" xfId="14318"/>
    <cellStyle name="_적격(화산) _3차구청심의내용서_3차구청심의내용서(1)_3차구청심의내용서(1) 4" xfId="14319"/>
    <cellStyle name="_적격(화산) _3차구청심의내용서_3차구청심의내용서(1)_3차구청심의내용서(1)_도로굴착 복구비 정비대장-1" xfId="14320"/>
    <cellStyle name="_적격(화산) _3차구청심의내용서_3차구청심의내용서(1)_3차구청심의내용서(1)_도로굴착 복구비 정비대장-1 2" xfId="14321"/>
    <cellStyle name="_적격(화산) _3차구청심의내용서_3차구청심의내용서(1)_3차구청심의내용서(1)_도로굴착 복구비 정비대장-1 2 2" xfId="14322"/>
    <cellStyle name="_적격(화산) _3차구청심의내용서_3차구청심의내용서(1)_3차구청심의내용서(1)_도로굴착 복구비 정비대장-1 2 3" xfId="14323"/>
    <cellStyle name="_적격(화산) _3차구청심의내용서_3차구청심의내용서(1)_3차구청심의내용서(1)_도로굴착 복구비 정비대장-1 3" xfId="14324"/>
    <cellStyle name="_적격(화산) _3차구청심의내용서_3차구청심의내용서(1)_3차구청심의내용서(1)_도로굴착 복구비 정비대장-1 4" xfId="14325"/>
    <cellStyle name="_적격(화산) _3차구청심의내용서_3차구청심의내용서(1)_계약금액변경에따른 실정보고서철" xfId="14326"/>
    <cellStyle name="_적격(화산) _3차구청심의내용서_3차구청심의내용서(1)_계약금액변경에따른 실정보고서철 2" xfId="14327"/>
    <cellStyle name="_적격(화산) _3차구청심의내용서_3차구청심의내용서(1)_계약금액변경에따른 실정보고서철 2 2" xfId="14328"/>
    <cellStyle name="_적격(화산) _3차구청심의내용서_3차구청심의내용서(1)_계약금액변경에따른 실정보고서철 2 3" xfId="14329"/>
    <cellStyle name="_적격(화산) _3차구청심의내용서_3차구청심의내용서(1)_계약금액변경에따른 실정보고서철 3" xfId="14330"/>
    <cellStyle name="_적격(화산) _3차구청심의내용서_3차구청심의내용서(1)_계약금액변경에따른 실정보고서철 4" xfId="14331"/>
    <cellStyle name="_적격(화산) _3차구청심의내용서_3차구청심의내용서(1)_계약금액변경에따른 실정보고서철_도로굴착 복구비 정비대장-1" xfId="14332"/>
    <cellStyle name="_적격(화산) _3차구청심의내용서_3차구청심의내용서(1)_계약금액변경에따른 실정보고서철_도로굴착 복구비 정비대장-1 2" xfId="14333"/>
    <cellStyle name="_적격(화산) _3차구청심의내용서_3차구청심의내용서(1)_계약금액변경에따른 실정보고서철_도로굴착 복구비 정비대장-1 2 2" xfId="14334"/>
    <cellStyle name="_적격(화산) _3차구청심의내용서_3차구청심의내용서(1)_계약금액변경에따른 실정보고서철_도로굴착 복구비 정비대장-1 2 3" xfId="14335"/>
    <cellStyle name="_적격(화산) _3차구청심의내용서_3차구청심의내용서(1)_계약금액변경에따른 실정보고서철_도로굴착 복구비 정비대장-1 3" xfId="14336"/>
    <cellStyle name="_적격(화산) _3차구청심의내용서_3차구청심의내용서(1)_계약금액변경에따른 실정보고서철_도로굴착 복구비 정비대장-1 4" xfId="14337"/>
    <cellStyle name="_적격(화산) _3차구청심의내용서_3차구청심의내용서(1)_굴착승인 미굴착내역" xfId="14338"/>
    <cellStyle name="_적격(화산) _3차구청심의내용서_3차구청심의내용서(1)_굴착승인 미굴착내역 2" xfId="14339"/>
    <cellStyle name="_적격(화산) _3차구청심의내용서_3차구청심의내용서(1)_굴착승인 미굴착내역 2 2" xfId="14340"/>
    <cellStyle name="_적격(화산) _3차구청심의내용서_3차구청심의내용서(1)_굴착승인 미굴착내역 2 3" xfId="14341"/>
    <cellStyle name="_적격(화산) _3차구청심의내용서_3차구청심의내용서(1)_굴착승인 미굴착내역 3" xfId="14342"/>
    <cellStyle name="_적격(화산) _3차구청심의내용서_3차구청심의내용서(1)_굴착승인 미굴착내역 4" xfId="14343"/>
    <cellStyle name="_적격(화산) _3차구청심의내용서_3차구청심의내용서(1)_굴착승인 미굴착내역_도로굴착 복구비 정비대장-1" xfId="14344"/>
    <cellStyle name="_적격(화산) _3차구청심의내용서_3차구청심의내용서(1)_굴착승인 미굴착내역_도로굴착 복구비 정비대장-1 2" xfId="14345"/>
    <cellStyle name="_적격(화산) _3차구청심의내용서_3차구청심의내용서(1)_굴착승인 미굴착내역_도로굴착 복구비 정비대장-1 2 2" xfId="14346"/>
    <cellStyle name="_적격(화산) _3차구청심의내용서_3차구청심의내용서(1)_굴착승인 미굴착내역_도로굴착 복구비 정비대장-1 2 3" xfId="14347"/>
    <cellStyle name="_적격(화산) _3차구청심의내용서_3차구청심의내용서(1)_굴착승인 미굴착내역_도로굴착 복구비 정비대장-1 3" xfId="14348"/>
    <cellStyle name="_적격(화산) _3차구청심의내용서_3차구청심의내용서(1)_굴착승인 미굴착내역_도로굴착 복구비 정비대장-1 4" xfId="14349"/>
    <cellStyle name="_적격(화산) _3차구청심의내용서_3차구청심의내용서(1)_도로굴착 복구비 정비대장-1" xfId="14350"/>
    <cellStyle name="_적격(화산) _3차구청심의내용서_3차구청심의내용서(1)_도로굴착 복구비 정비대장-1 2" xfId="14351"/>
    <cellStyle name="_적격(화산) _3차구청심의내용서_3차구청심의내용서(1)_도로굴착 복구비 정비대장-1 2 2" xfId="14352"/>
    <cellStyle name="_적격(화산) _3차구청심의내용서_3차구청심의내용서(1)_도로굴착 복구비 정비대장-1 2 3" xfId="14353"/>
    <cellStyle name="_적격(화산) _3차구청심의내용서_3차구청심의내용서(1)_도로굴착 복구비 정비대장-1 3" xfId="14354"/>
    <cellStyle name="_적격(화산) _3차구청심의내용서_3차구청심의내용서(1)_도로굴착 복구비 정비대장-1 4" xfId="14355"/>
    <cellStyle name="_적격(화산) _3차구청심의내용서_3차구청심의내용서(1)_수량산출서" xfId="14356"/>
    <cellStyle name="_적격(화산) _3차구청심의내용서_3차구청심의내용서(1)_수량산출서 2" xfId="14357"/>
    <cellStyle name="_적격(화산) _3차구청심의내용서_3차구청심의내용서(1)_수량산출서 2 2" xfId="14358"/>
    <cellStyle name="_적격(화산) _3차구청심의내용서_3차구청심의내용서(1)_수량산출서 2 3" xfId="14359"/>
    <cellStyle name="_적격(화산) _3차구청심의내용서_3차구청심의내용서(1)_수량산출서 3" xfId="14360"/>
    <cellStyle name="_적격(화산) _3차구청심의내용서_3차구청심의내용서(1)_수량산출서 4" xfId="14361"/>
    <cellStyle name="_적격(화산) _3차구청심의내용서_3차구청심의내용서(1)_차수별 관자재리스트(시도,구도)" xfId="14362"/>
    <cellStyle name="_적격(화산) _3차구청심의내용서_3차구청심의내용서(1)_차수별 관자재리스트(시도,구도) 2" xfId="14363"/>
    <cellStyle name="_적격(화산) _3차구청심의내용서_3차구청심의내용서(1)_차수별 관자재리스트(시도,구도) 2 2" xfId="14364"/>
    <cellStyle name="_적격(화산) _3차구청심의내용서_3차구청심의내용서(1)_차수별 관자재리스트(시도,구도) 2 3" xfId="14365"/>
    <cellStyle name="_적격(화산) _3차구청심의내용서_3차구청심의내용서(1)_차수별 관자재리스트(시도,구도) 3" xfId="14366"/>
    <cellStyle name="_적격(화산) _3차구청심의내용서_3차구청심의내용서(1)_차수별 관자재리스트(시도,구도) 4" xfId="14367"/>
    <cellStyle name="_적격(화산) _3차구청심의내용서_3차구청심의내용서(1)_차수별 관자재리스트(시도,구도)_도로굴착 복구비 정비대장-1" xfId="14368"/>
    <cellStyle name="_적격(화산) _3차구청심의내용서_3차구청심의내용서(1)_차수별 관자재리스트(시도,구도)_도로굴착 복구비 정비대장-1 2" xfId="14369"/>
    <cellStyle name="_적격(화산) _3차구청심의내용서_3차구청심의내용서(1)_차수별 관자재리스트(시도,구도)_도로굴착 복구비 정비대장-1 2 2" xfId="14370"/>
    <cellStyle name="_적격(화산) _3차구청심의내용서_3차구청심의내용서(1)_차수별 관자재리스트(시도,구도)_도로굴착 복구비 정비대장-1 2 3" xfId="14371"/>
    <cellStyle name="_적격(화산) _3차구청심의내용서_3차구청심의내용서(1)_차수별 관자재리스트(시도,구도)_도로굴착 복구비 정비대장-1 3" xfId="14372"/>
    <cellStyle name="_적격(화산) _3차구청심의내용서_3차구청심의내용서(1)_차수별 관자재리스트(시도,구도)_도로굴착 복구비 정비대장-1 4" xfId="14373"/>
    <cellStyle name="_적격(화산) _3차구청심의내용서_굴착승인 미굴착내역" xfId="14374"/>
    <cellStyle name="_적격(화산) _3차구청심의내용서_굴착승인 미굴착내역 2" xfId="14375"/>
    <cellStyle name="_적격(화산) _3차구청심의내용서_굴착승인 미굴착내역 2 2" xfId="14376"/>
    <cellStyle name="_적격(화산) _3차구청심의내용서_굴착승인 미굴착내역 2 3" xfId="14377"/>
    <cellStyle name="_적격(화산) _3차구청심의내용서_굴착승인 미굴착내역 3" xfId="14378"/>
    <cellStyle name="_적격(화산) _3차구청심의내용서_굴착승인 미굴착내역 4" xfId="14379"/>
    <cellStyle name="_적격(화산) _3차구청심의내용서_굴착승인 미굴착내역_굴착승인 미굴착내역" xfId="14380"/>
    <cellStyle name="_적격(화산) _3차구청심의내용서_굴착승인 미굴착내역_굴착승인 미굴착내역 2" xfId="14381"/>
    <cellStyle name="_적격(화산) _3차구청심의내용서_굴착승인 미굴착내역_굴착승인 미굴착내역 2 2" xfId="14382"/>
    <cellStyle name="_적격(화산) _3차구청심의내용서_굴착승인 미굴착내역_굴착승인 미굴착내역 2 3" xfId="14383"/>
    <cellStyle name="_적격(화산) _3차구청심의내용서_굴착승인 미굴착내역_굴착승인 미굴착내역 3" xfId="14384"/>
    <cellStyle name="_적격(화산) _3차구청심의내용서_굴착승인 미굴착내역_굴착승인 미굴착내역 4" xfId="14385"/>
    <cellStyle name="_적격(화산) _3차구청심의내용서_굴착승인 미굴착내역_굴착승인 미굴착내역_도로굴착 복구비 정비대장-1" xfId="14386"/>
    <cellStyle name="_적격(화산) _3차구청심의내용서_굴착승인 미굴착내역_굴착승인 미굴착내역_도로굴착 복구비 정비대장-1 2" xfId="14387"/>
    <cellStyle name="_적격(화산) _3차구청심의내용서_굴착승인 미굴착내역_굴착승인 미굴착내역_도로굴착 복구비 정비대장-1 2 2" xfId="14388"/>
    <cellStyle name="_적격(화산) _3차구청심의내용서_굴착승인 미굴착내역_굴착승인 미굴착내역_도로굴착 복구비 정비대장-1 2 3" xfId="14389"/>
    <cellStyle name="_적격(화산) _3차구청심의내용서_굴착승인 미굴착내역_굴착승인 미굴착내역_도로굴착 복구비 정비대장-1 3" xfId="14390"/>
    <cellStyle name="_적격(화산) _3차구청심의내용서_굴착승인 미굴착내역_굴착승인 미굴착내역_도로굴착 복구비 정비대장-1 4" xfId="14391"/>
    <cellStyle name="_적격(화산) _3차구청심의내용서_굴착승인 미굴착내역_도로굴착 복구비 정비대장-1" xfId="14392"/>
    <cellStyle name="_적격(화산) _3차구청심의내용서_굴착승인 미굴착내역_도로굴착 복구비 정비대장-1 2" xfId="14393"/>
    <cellStyle name="_적격(화산) _3차구청심의내용서_굴착승인 미굴착내역_도로굴착 복구비 정비대장-1 2 2" xfId="14394"/>
    <cellStyle name="_적격(화산) _3차구청심의내용서_굴착승인 미굴착내역_도로굴착 복구비 정비대장-1 2 3" xfId="14395"/>
    <cellStyle name="_적격(화산) _3차구청심의내용서_굴착승인 미굴착내역_도로굴착 복구비 정비대장-1 3" xfId="14396"/>
    <cellStyle name="_적격(화산) _3차구청심의내용서_굴착승인 미굴착내역_도로굴착 복구비 정비대장-1 4" xfId="14397"/>
    <cellStyle name="_적격(화산) _3차구청심의내용서_도로굴착 복구비 정비대장-1" xfId="14398"/>
    <cellStyle name="_적격(화산) _3차구청심의내용서_도로굴착 복구비 정비대장-1 2" xfId="14399"/>
    <cellStyle name="_적격(화산) _3차구청심의내용서_도로굴착 복구비 정비대장-1 2 2" xfId="14400"/>
    <cellStyle name="_적격(화산) _3차구청심의내용서_도로굴착 복구비 정비대장-1 2 3" xfId="14401"/>
    <cellStyle name="_적격(화산) _3차구청심의내용서_도로굴착 복구비 정비대장-1 3" xfId="14402"/>
    <cellStyle name="_적격(화산) _3차구청심의내용서_도로굴착 복구비 정비대장-1 4" xfId="14403"/>
    <cellStyle name="_적격(화산) _3차구청심의내용서_수량산출서" xfId="14404"/>
    <cellStyle name="_적격(화산) _3차구청심의내용서_수량산출서 2" xfId="14405"/>
    <cellStyle name="_적격(화산) _3차구청심의내용서_수량산출서 2 2" xfId="14406"/>
    <cellStyle name="_적격(화산) _3차구청심의내용서_수량산출서 2 3" xfId="14407"/>
    <cellStyle name="_적격(화산) _3차구청심의내용서_수량산출서 3" xfId="14408"/>
    <cellStyle name="_적격(화산) _3차구청심의내용서_수량산출서 4" xfId="14409"/>
    <cellStyle name="_적격(화산) _3차구청심의내용서_준공검사 수행결과" xfId="14410"/>
    <cellStyle name="_적격(화산) _3차구청심의내용서_준공검사 수행결과 2" xfId="14411"/>
    <cellStyle name="_적격(화산) _3차구청심의내용서_준공검사 수행결과 2 2" xfId="14412"/>
    <cellStyle name="_적격(화산) _3차구청심의내용서_준공검사 수행결과 2 3" xfId="14413"/>
    <cellStyle name="_적격(화산) _3차구청심의내용서_준공검사 수행결과 3" xfId="14414"/>
    <cellStyle name="_적격(화산) _3차구청심의내용서_준공검사 수행결과 4" xfId="14415"/>
    <cellStyle name="_적격(화산) _3차구청심의내용서_준공검사 수행결과_도로굴착 복구비 정비대장-1" xfId="14416"/>
    <cellStyle name="_적격(화산) _3차구청심의내용서_준공검사 수행결과_도로굴착 복구비 정비대장-1 2" xfId="14417"/>
    <cellStyle name="_적격(화산) _3차구청심의내용서_준공검사 수행결과_도로굴착 복구비 정비대장-1 2 2" xfId="14418"/>
    <cellStyle name="_적격(화산) _3차구청심의내용서_준공검사 수행결과_도로굴착 복구비 정비대장-1 2 3" xfId="14419"/>
    <cellStyle name="_적격(화산) _3차구청심의내용서_준공검사 수행결과_도로굴착 복구비 정비대장-1 3" xfId="14420"/>
    <cellStyle name="_적격(화산) _3차구청심의내용서_준공검사 수행결과_도로굴착 복구비 정비대장-1 4" xfId="14421"/>
    <cellStyle name="_적격(화산) _3회 설계변경내역서" xfId="14422"/>
    <cellStyle name="_적격(화산) _3회 설계변경내역서 2" xfId="14423"/>
    <cellStyle name="_적격(화산) _3회 설계변경내역서 2 2" xfId="14424"/>
    <cellStyle name="_적격(화산) _3회 설계변경내역서 2 3" xfId="14425"/>
    <cellStyle name="_적격(화산) _3회 설계변경내역서 3" xfId="14426"/>
    <cellStyle name="_적격(화산) _3회 설계변경내역서 4" xfId="14427"/>
    <cellStyle name="_적격(화산) _3회 설계변경내역서_도로굴착 복구비 정비대장-1" xfId="14428"/>
    <cellStyle name="_적격(화산) _3회 설계변경내역서_도로굴착 복구비 정비대장-1 2" xfId="14429"/>
    <cellStyle name="_적격(화산) _3회 설계변경내역서_도로굴착 복구비 정비대장-1 2 2" xfId="14430"/>
    <cellStyle name="_적격(화산) _3회 설계변경내역서_도로굴착 복구비 정비대장-1 2 3" xfId="14431"/>
    <cellStyle name="_적격(화산) _3회 설계변경내역서_도로굴착 복구비 정비대장-1 3" xfId="14432"/>
    <cellStyle name="_적격(화산) _3회 설계변경내역서_도로굴착 복구비 정비대장-1 4" xfId="14433"/>
    <cellStyle name="_적격(화산) _계약금액변경에따른 실정보고서철" xfId="14434"/>
    <cellStyle name="_적격(화산) _계약금액변경에따른 실정보고서철 2" xfId="14435"/>
    <cellStyle name="_적격(화산) _계약금액변경에따른 실정보고서철 2 2" xfId="14436"/>
    <cellStyle name="_적격(화산) _계약금액변경에따른 실정보고서철 2 3" xfId="14437"/>
    <cellStyle name="_적격(화산) _계약금액변경에따른 실정보고서철 3" xfId="14438"/>
    <cellStyle name="_적격(화산) _계약금액변경에따른 실정보고서철 4" xfId="14439"/>
    <cellStyle name="_적격(화산) _계약금액변경에따른 실정보고서철_도로굴착 복구비 정비대장-1" xfId="14440"/>
    <cellStyle name="_적격(화산) _계약금액변경에따른 실정보고서철_도로굴착 복구비 정비대장-1 2" xfId="14441"/>
    <cellStyle name="_적격(화산) _계약금액변경에따른 실정보고서철_도로굴착 복구비 정비대장-1 2 2" xfId="14442"/>
    <cellStyle name="_적격(화산) _계약금액변경에따른 실정보고서철_도로굴착 복구비 정비대장-1 2 3" xfId="14443"/>
    <cellStyle name="_적격(화산) _계약금액변경에따른 실정보고서철_도로굴착 복구비 정비대장-1 3" xfId="14444"/>
    <cellStyle name="_적격(화산) _계약금액변경에따른 실정보고서철_도로굴착 복구비 정비대장-1 4" xfId="14445"/>
    <cellStyle name="_적격(화산) _굴착승인 미굴착내역" xfId="14446"/>
    <cellStyle name="_적격(화산) _굴착승인 미굴착내역 2" xfId="14447"/>
    <cellStyle name="_적격(화산) _굴착승인 미굴착내역 2 2" xfId="14448"/>
    <cellStyle name="_적격(화산) _굴착승인 미굴착내역 2 3" xfId="14449"/>
    <cellStyle name="_적격(화산) _굴착승인 미굴착내역 3" xfId="14450"/>
    <cellStyle name="_적격(화산) _굴착승인 미굴착내역 4" xfId="14451"/>
    <cellStyle name="_적격(화산) _굴착승인 미굴착내역_도로굴착 복구비 정비대장-1" xfId="14452"/>
    <cellStyle name="_적격(화산) _굴착승인 미굴착내역_도로굴착 복구비 정비대장-1 2" xfId="14453"/>
    <cellStyle name="_적격(화산) _굴착승인 미굴착내역_도로굴착 복구비 정비대장-1 2 2" xfId="14454"/>
    <cellStyle name="_적격(화산) _굴착승인 미굴착내역_도로굴착 복구비 정비대장-1 2 3" xfId="14455"/>
    <cellStyle name="_적격(화산) _굴착승인 미굴착내역_도로굴착 복구비 정비대장-1 3" xfId="14456"/>
    <cellStyle name="_적격(화산) _굴착승인 미굴착내역_도로굴착 복구비 정비대장-1 4" xfId="14457"/>
    <cellStyle name="_적격(화산) _도로굴착 복구비 정비대장-1" xfId="14458"/>
    <cellStyle name="_적격(화산) _도로굴착 복구비 정비대장-1 2" xfId="14459"/>
    <cellStyle name="_적격(화산) _도로굴착 복구비 정비대장-1 2 2" xfId="14460"/>
    <cellStyle name="_적격(화산) _도로굴착 복구비 정비대장-1 2 3" xfId="14461"/>
    <cellStyle name="_적격(화산) _도로굴착 복구비 정비대장-1 3" xfId="14462"/>
    <cellStyle name="_적격(화산) _도로굴착 복구비 정비대장-1 4" xfId="14463"/>
    <cellStyle name="_적격(화산) _맑은물보내기 내역서(계약내역서)" xfId="14464"/>
    <cellStyle name="_적격(화산) _맑은물보내기 내역서(계약내역서) 2" xfId="14465"/>
    <cellStyle name="_적격(화산) _맑은물보내기 내역서(계약내역서) 2 2" xfId="14466"/>
    <cellStyle name="_적격(화산) _맑은물보내기 내역서(계약내역서) 2 3" xfId="14467"/>
    <cellStyle name="_적격(화산) _맑은물보내기 내역서(계약내역서) 3" xfId="14468"/>
    <cellStyle name="_적격(화산) _맑은물보내기 내역서(계약내역서) 4" xfId="14469"/>
    <cellStyle name="_적격(화산) _맑은물보내기 내역서(계약내역서)_도로굴착 복구비 정비대장-1" xfId="14470"/>
    <cellStyle name="_적격(화산) _맑은물보내기 내역서(계약내역서)_도로굴착 복구비 정비대장-1 2" xfId="14471"/>
    <cellStyle name="_적격(화산) _맑은물보내기 내역서(계약내역서)_도로굴착 복구비 정비대장-1 2 2" xfId="14472"/>
    <cellStyle name="_적격(화산) _맑은물보내기 내역서(계약내역서)_도로굴착 복구비 정비대장-1 2 3" xfId="14473"/>
    <cellStyle name="_적격(화산) _맑은물보내기 내역서(계약내역서)_도로굴착 복구비 정비대장-1 3" xfId="14474"/>
    <cellStyle name="_적격(화산) _맑은물보내기 내역서(계약내역서)_도로굴착 복구비 정비대장-1 4" xfId="14475"/>
    <cellStyle name="_적격(화산) _수량산출서" xfId="14476"/>
    <cellStyle name="_적격(화산) _수량산출서 2" xfId="14477"/>
    <cellStyle name="_적격(화산) _수량산출서 2 2" xfId="14478"/>
    <cellStyle name="_적격(화산) _수량산출서 2 3" xfId="14479"/>
    <cellStyle name="_적격(화산) _수량산출서 3" xfId="14480"/>
    <cellStyle name="_적격(화산) _수량산출서 4" xfId="14481"/>
    <cellStyle name="_적격(화산) _아스콘 및 폐기물내역" xfId="14482"/>
    <cellStyle name="_적격(화산) _아스콘 및 폐기물내역 2" xfId="14483"/>
    <cellStyle name="_적격(화산) _아스콘 및 폐기물내역 2 2" xfId="14484"/>
    <cellStyle name="_적격(화산) _아스콘 및 폐기물내역 2 3" xfId="14485"/>
    <cellStyle name="_적격(화산) _아스콘 및 폐기물내역 3" xfId="14486"/>
    <cellStyle name="_적격(화산) _아스콘 및 폐기물내역 4" xfId="14487"/>
    <cellStyle name="_적격(화산) _아스콘 및 폐기물내역_도로굴착 복구비 정비대장-1" xfId="14488"/>
    <cellStyle name="_적격(화산) _아스콘 및 폐기물내역_도로굴착 복구비 정비대장-1 2" xfId="14489"/>
    <cellStyle name="_적격(화산) _아스콘 및 폐기물내역_도로굴착 복구비 정비대장-1 2 2" xfId="14490"/>
    <cellStyle name="_적격(화산) _아스콘 및 폐기물내역_도로굴착 복구비 정비대장-1 2 3" xfId="14491"/>
    <cellStyle name="_적격(화산) _아스콘 및 폐기물내역_도로굴착 복구비 정비대장-1 3" xfId="14492"/>
    <cellStyle name="_적격(화산) _아스콘 및 폐기물내역_도로굴착 복구비 정비대장-1 4" xfId="14493"/>
    <cellStyle name="_적격(화산) _양재천 수량산출서" xfId="14494"/>
    <cellStyle name="_적격(화산) _양재천 수량산출서 2" xfId="14495"/>
    <cellStyle name="_적격(화산) _양재천 수량산출서 2 2" xfId="14496"/>
    <cellStyle name="_적격(화산) _양재천 수량산출서 2 3" xfId="14497"/>
    <cellStyle name="_적격(화산) _양재천 수량산출서 3" xfId="14498"/>
    <cellStyle name="_적격(화산) _양재천 수량산출서 4" xfId="14499"/>
    <cellStyle name="_적격(화산) _양재천 수량산출서_도로굴착 복구비 정비대장-1" xfId="14500"/>
    <cellStyle name="_적격(화산) _양재천 수량산출서_도로굴착 복구비 정비대장-1 2" xfId="14501"/>
    <cellStyle name="_적격(화산) _양재천 수량산출서_도로굴착 복구비 정비대장-1 2 2" xfId="14502"/>
    <cellStyle name="_적격(화산) _양재천 수량산출서_도로굴착 복구비 정비대장-1 2 3" xfId="14503"/>
    <cellStyle name="_적격(화산) _양재천 수량산출서_도로굴착 복구비 정비대장-1 3" xfId="14504"/>
    <cellStyle name="_적격(화산) _양재천 수량산출서_도로굴착 복구비 정비대장-1 4" xfId="14505"/>
    <cellStyle name="_적격(화산) _양재천 수로box실정보고" xfId="14506"/>
    <cellStyle name="_적격(화산) _양재천 수로box실정보고 2" xfId="14507"/>
    <cellStyle name="_적격(화산) _양재천 수로box실정보고 2 2" xfId="14508"/>
    <cellStyle name="_적격(화산) _양재천 수로box실정보고 2 3" xfId="14509"/>
    <cellStyle name="_적격(화산) _양재천 수로box실정보고 3" xfId="14510"/>
    <cellStyle name="_적격(화산) _양재천 수로box실정보고 4" xfId="14511"/>
    <cellStyle name="_적격(화산) _양재천 수로box실정보고_도로굴착 복구비 정비대장-1" xfId="14512"/>
    <cellStyle name="_적격(화산) _양재천 수로box실정보고_도로굴착 복구비 정비대장-1 2" xfId="14513"/>
    <cellStyle name="_적격(화산) _양재천 수로box실정보고_도로굴착 복구비 정비대장-1 2 2" xfId="14514"/>
    <cellStyle name="_적격(화산) _양재천 수로box실정보고_도로굴착 복구비 정비대장-1 2 3" xfId="14515"/>
    <cellStyle name="_적격(화산) _양재천 수로box실정보고_도로굴착 복구비 정비대장-1 3" xfId="14516"/>
    <cellStyle name="_적격(화산) _양재천 수로box실정보고_도로굴착 복구비 정비대장-1 4" xfId="14517"/>
    <cellStyle name="_적격(화산) _역삼동 720-35번지 작업계획" xfId="14518"/>
    <cellStyle name="_적격(화산) _역삼동 720-35번지 작업계획 2" xfId="14519"/>
    <cellStyle name="_적격(화산) _역삼동 720-35번지 작업계획 2 2" xfId="14520"/>
    <cellStyle name="_적격(화산) _역삼동 720-35번지 작업계획 2 3" xfId="14521"/>
    <cellStyle name="_적격(화산) _역삼동 720-35번지 작업계획 3" xfId="14522"/>
    <cellStyle name="_적격(화산) _역삼동 720-35번지 작업계획 4" xfId="14523"/>
    <cellStyle name="_적격(화산) _역삼동 720-35번지 작업계획_도로굴착 복구비 정비대장-1" xfId="14524"/>
    <cellStyle name="_적격(화산) _역삼동 720-35번지 작업계획_도로굴착 복구비 정비대장-1 2" xfId="14525"/>
    <cellStyle name="_적격(화산) _역삼동 720-35번지 작업계획_도로굴착 복구비 정비대장-1 2 2" xfId="14526"/>
    <cellStyle name="_적격(화산) _역삼동 720-35번지 작업계획_도로굴착 복구비 정비대장-1 2 3" xfId="14527"/>
    <cellStyle name="_적격(화산) _역삼동 720-35번지 작업계획_도로굴착 복구비 정비대장-1 3" xfId="14528"/>
    <cellStyle name="_적격(화산) _역삼동 720-35번지 작업계획_도로굴착 복구비 정비대장-1 4" xfId="14529"/>
    <cellStyle name="_적격(화산) _제3차 정산내역서" xfId="14530"/>
    <cellStyle name="_적격(화산) _제3차 정산내역서 2" xfId="14531"/>
    <cellStyle name="_적격(화산) _제3차 정산내역서 2 2" xfId="14532"/>
    <cellStyle name="_적격(화산) _제3차 정산내역서 2 3" xfId="14533"/>
    <cellStyle name="_적격(화산) _제3차 정산내역서 3" xfId="14534"/>
    <cellStyle name="_적격(화산) _제3차 정산내역서 4" xfId="14535"/>
    <cellStyle name="_적격(화산) _제3차 정산내역서_도로굴착 복구비 정비대장-1" xfId="14536"/>
    <cellStyle name="_적격(화산) _제3차 정산내역서_도로굴착 복구비 정비대장-1 2" xfId="14537"/>
    <cellStyle name="_적격(화산) _제3차 정산내역서_도로굴착 복구비 정비대장-1 2 2" xfId="14538"/>
    <cellStyle name="_적격(화산) _제3차 정산내역서_도로굴착 복구비 정비대장-1 2 3" xfId="14539"/>
    <cellStyle name="_적격(화산) _제3차 정산내역서_도로굴착 복구비 정비대장-1 3" xfId="14540"/>
    <cellStyle name="_적격(화산) _제3차 정산내역서_도로굴착 복구비 정비대장-1 4" xfId="14541"/>
    <cellStyle name="_적격(화산) _차수별 관자재리스트(시도,구도)" xfId="14542"/>
    <cellStyle name="_적격(화산) _차수별 관자재리스트(시도,구도) 2" xfId="14543"/>
    <cellStyle name="_적격(화산) _차수별 관자재리스트(시도,구도) 2 2" xfId="14544"/>
    <cellStyle name="_적격(화산) _차수별 관자재리스트(시도,구도) 2 3" xfId="14545"/>
    <cellStyle name="_적격(화산) _차수별 관자재리스트(시도,구도) 3" xfId="14546"/>
    <cellStyle name="_적격(화산) _차수별 관자재리스트(시도,구도) 4" xfId="14547"/>
    <cellStyle name="_적격(화산) _차수별 관자재리스트(시도,구도)_도로굴착 복구비 정비대장-1" xfId="14548"/>
    <cellStyle name="_적격(화산) _차수별 관자재리스트(시도,구도)_도로굴착 복구비 정비대장-1 2" xfId="14549"/>
    <cellStyle name="_적격(화산) _차수별 관자재리스트(시도,구도)_도로굴착 복구비 정비대장-1 2 2" xfId="14550"/>
    <cellStyle name="_적격(화산) _차수별 관자재리스트(시도,구도)_도로굴착 복구비 정비대장-1 2 3" xfId="14551"/>
    <cellStyle name="_적격(화산) _차수별 관자재리스트(시도,구도)_도로굴착 복구비 정비대장-1 3" xfId="14552"/>
    <cellStyle name="_적격(화산) _차수별 관자재리스트(시도,구도)_도로굴착 복구비 정비대장-1 4" xfId="14553"/>
    <cellStyle name="_전기공사실정보고내역" xfId="2417"/>
    <cellStyle name="_전기공사실정보고내역 2" xfId="4499"/>
    <cellStyle name="_전기공사실정보고내역 2 2" xfId="6959"/>
    <cellStyle name="_전기공사실정보고내역 3" xfId="6130"/>
    <cellStyle name="_전기공사일위대가(복사용)" xfId="534"/>
    <cellStyle name="_전기공사일위대가(복사용) 2" xfId="4500"/>
    <cellStyle name="_전기공사일위대가(복사용) 2 2" xfId="6960"/>
    <cellStyle name="_전기공사일위대가(복사용) 3" xfId="2418"/>
    <cellStyle name="_전기공사일위대가(참고용)" xfId="535"/>
    <cellStyle name="_전기공사일위대가(참고용) 2" xfId="4501"/>
    <cellStyle name="_전기공사일위대가(참고용) 2 2" xfId="6961"/>
    <cellStyle name="_전기공사일위대가(참고용) 3" xfId="2419"/>
    <cellStyle name="_전기공사일위대가-060501" xfId="536"/>
    <cellStyle name="_전기공사일위대가-060501 2" xfId="4502"/>
    <cellStyle name="_전기공사일위대가-060501 2 2" xfId="6962"/>
    <cellStyle name="_전기공사일위대가-060501 3" xfId="2420"/>
    <cellStyle name="_전기공사일위대가-060509" xfId="537"/>
    <cellStyle name="_전기공사일위대가-060509 2" xfId="4503"/>
    <cellStyle name="_전기공사일위대가-060509 2 2" xfId="6963"/>
    <cellStyle name="_전기공사일위대가-060509 3" xfId="2421"/>
    <cellStyle name="_전력자동제어(안소장님1003)" xfId="2422"/>
    <cellStyle name="_전력자동제어(안소장님1003) 2" xfId="4504"/>
    <cellStyle name="_전력자동제어(안소장님1003) 2 2" xfId="6964"/>
    <cellStyle name="_전자지불(삼성SDS)" xfId="538"/>
    <cellStyle name="_전자지불(삼성SDS) 2" xfId="4505"/>
    <cellStyle name="_전자지불(삼성SDS) 2 2" xfId="6965"/>
    <cellStyle name="_전자지불(삼성SDS) 3" xfId="6131"/>
    <cellStyle name="_전자지불(삼성SDS) 4" xfId="2423"/>
    <cellStyle name="_전자지불-(케이비)" xfId="539"/>
    <cellStyle name="_전자지불-(케이비) 2" xfId="4506"/>
    <cellStyle name="_전자지불-(케이비) 2 2" xfId="6966"/>
    <cellStyle name="_전자지불-(케이비) 3" xfId="6132"/>
    <cellStyle name="_전자지불-(케이비) 4" xfId="2424"/>
    <cellStyle name="_전체 개괄 내역(삼성SDS)" xfId="2425"/>
    <cellStyle name="_전체 개괄 내역(삼성SDS) 2" xfId="4507"/>
    <cellStyle name="_전체 개괄 내역(삼성SDS) 2 2" xfId="6967"/>
    <cellStyle name="_전체 개괄 내역(삼성SDS) 3" xfId="6133"/>
    <cellStyle name="_전체내역" xfId="14554"/>
    <cellStyle name="_전체내역 2" xfId="14555"/>
    <cellStyle name="_전체내역 2 2" xfId="14556"/>
    <cellStyle name="_전체내역 2 3" xfId="14557"/>
    <cellStyle name="_전체내역 3" xfId="14558"/>
    <cellStyle name="_전체내역 4" xfId="14559"/>
    <cellStyle name="_전체내역_도로굴착 복구비 정비대장-1" xfId="14560"/>
    <cellStyle name="_전체내역_도로굴착 복구비 정비대장-1 2" xfId="14561"/>
    <cellStyle name="_전체내역_도로굴착 복구비 정비대장-1 2 2" xfId="14562"/>
    <cellStyle name="_전체내역_도로굴착 복구비 정비대장-1 2 3" xfId="14563"/>
    <cellStyle name="_전체내역_도로굴착 복구비 정비대장-1 3" xfId="14564"/>
    <cellStyle name="_전체내역_도로굴착 복구비 정비대장-1 4" xfId="14565"/>
    <cellStyle name="_전체내역_수량산출서" xfId="14566"/>
    <cellStyle name="_전체내역_수량산출서 2" xfId="14567"/>
    <cellStyle name="_전체내역_수량산출서 2 2" xfId="14568"/>
    <cellStyle name="_전체내역_수량산출서 2 3" xfId="14569"/>
    <cellStyle name="_전체내역_수량산출서 3" xfId="14570"/>
    <cellStyle name="_전체내역_수량산출서 4" xfId="14571"/>
    <cellStyle name="_전체내역_양재천 수로box실정보고" xfId="14572"/>
    <cellStyle name="_전체내역_양재천 수로box실정보고 2" xfId="14573"/>
    <cellStyle name="_전체내역_양재천 수로box실정보고 2 2" xfId="14574"/>
    <cellStyle name="_전체내역_양재천 수로box실정보고 2 3" xfId="14575"/>
    <cellStyle name="_전체내역_양재천 수로box실정보고 3" xfId="14576"/>
    <cellStyle name="_전체내역_양재천 수로box실정보고 4" xfId="14577"/>
    <cellStyle name="_전체내역_양재천 수로box실정보고_도로굴착 복구비 정비대장-1" xfId="14578"/>
    <cellStyle name="_전체내역_양재천 수로box실정보고_도로굴착 복구비 정비대장-1 2" xfId="14579"/>
    <cellStyle name="_전체내역_양재천 수로box실정보고_도로굴착 복구비 정비대장-1 2 2" xfId="14580"/>
    <cellStyle name="_전체내역_양재천 수로box실정보고_도로굴착 복구비 정비대장-1 2 3" xfId="14581"/>
    <cellStyle name="_전체내역_양재천 수로box실정보고_도로굴착 복구비 정비대장-1 3" xfId="14582"/>
    <cellStyle name="_전체내역_양재천 수로box실정보고_도로굴착 복구비 정비대장-1 4" xfId="14583"/>
    <cellStyle name="_전체실행(현장)(자재비포함)" xfId="2426"/>
    <cellStyle name="_전체실행(현장)(자재비포함) 2" xfId="4508"/>
    <cellStyle name="_전체실행(현장)(자재비포함) 2 2" xfId="6968"/>
    <cellStyle name="_전체실행(현장)(자재비포함) 3" xfId="6134"/>
    <cellStyle name="_정기점검결과" xfId="14584"/>
    <cellStyle name="_정기점검결과_1" xfId="14585"/>
    <cellStyle name="_정기점검결과_2" xfId="14586"/>
    <cellStyle name="_정기점검결과_3" xfId="14587"/>
    <cellStyle name="_제3차 정산내역서" xfId="14588"/>
    <cellStyle name="_제3차 정산내역서 2" xfId="14589"/>
    <cellStyle name="_제3차 정산내역서 2 2" xfId="14590"/>
    <cellStyle name="_제3차 정산내역서 2 3" xfId="14591"/>
    <cellStyle name="_제3차 정산내역서 3" xfId="14592"/>
    <cellStyle name="_제3차 정산내역서 4" xfId="14593"/>
    <cellStyle name="_제3차 정산내역서_도로굴착 복구비 정비대장-1" xfId="14594"/>
    <cellStyle name="_제3차 정산내역서_도로굴착 복구비 정비대장-1 2" xfId="14595"/>
    <cellStyle name="_제3차 정산내역서_도로굴착 복구비 정비대장-1 2 2" xfId="14596"/>
    <cellStyle name="_제3차 정산내역서_도로굴착 복구비 정비대장-1 2 3" xfId="14597"/>
    <cellStyle name="_제3차 정산내역서_도로굴착 복구비 정비대장-1 3" xfId="14598"/>
    <cellStyle name="_제3차 정산내역서_도로굴착 복구비 정비대장-1 4" xfId="14599"/>
    <cellStyle name="_지장물조서(하남시)" xfId="14600"/>
    <cellStyle name="_지정과제1분기실적(확정990408)" xfId="540"/>
    <cellStyle name="_지정과제1분기실적(확정990408)_1" xfId="541"/>
    <cellStyle name="_지정과제2차심의list" xfId="542"/>
    <cellStyle name="_지정과제2차심의list_1" xfId="543"/>
    <cellStyle name="_지정과제2차심의list_2" xfId="544"/>
    <cellStyle name="_지정과제2차심의결과" xfId="545"/>
    <cellStyle name="_지정과제2차심의결과(금액조정후최종)" xfId="546"/>
    <cellStyle name="_지정과제2차심의결과(금액조정후최종)_1" xfId="547"/>
    <cellStyle name="_지정과제2차심의결과(금액조정후최종)_1_경영개선실적보고(전주공장)" xfId="548"/>
    <cellStyle name="_지정과제2차심의결과(금액조정후최종)_1_별첨1_2" xfId="549"/>
    <cellStyle name="_지정과제2차심의결과(금액조정후최종)_1_제안과제집계표(공장전체)" xfId="550"/>
    <cellStyle name="_지정과제2차심의결과(금액조정후최종)_경영개선실적보고(전주공장)" xfId="551"/>
    <cellStyle name="_지정과제2차심의결과(금액조정후최종)_별첨1_2" xfId="552"/>
    <cellStyle name="_지정과제2차심의결과(금액조정후최종)_제안과제집계표(공장전체)" xfId="553"/>
    <cellStyle name="_지정과제2차심의결과_1" xfId="554"/>
    <cellStyle name="_직접경비" xfId="555"/>
    <cellStyle name="_직접경비 2" xfId="4509"/>
    <cellStyle name="_직접경비 2 2" xfId="6969"/>
    <cellStyle name="_직접경비 3" xfId="2427"/>
    <cellStyle name="_집중관리(981231)" xfId="556"/>
    <cellStyle name="_집중관리(981231)_1" xfId="557"/>
    <cellStyle name="_집중관리(지정과제및 양식)" xfId="558"/>
    <cellStyle name="_집중관리(지정과제및 양식)_1" xfId="559"/>
    <cellStyle name="_차수별 관자재리스트(시도,구도)" xfId="14601"/>
    <cellStyle name="_차수별 관자재리스트(시도,구도) 2" xfId="14602"/>
    <cellStyle name="_차수별 관자재리스트(시도,구도) 2 2" xfId="14603"/>
    <cellStyle name="_차수별 관자재리스트(시도,구도) 2 3" xfId="14604"/>
    <cellStyle name="_차수별 관자재리스트(시도,구도) 3" xfId="14605"/>
    <cellStyle name="_차수별 관자재리스트(시도,구도) 4" xfId="14606"/>
    <cellStyle name="_차수별 관자재리스트(시도,구도)_도로굴착 복구비 정비대장-1" xfId="14607"/>
    <cellStyle name="_차수별 관자재리스트(시도,구도)_도로굴착 복구비 정비대장-1 2" xfId="14608"/>
    <cellStyle name="_차수별 관자재리스트(시도,구도)_도로굴착 복구비 정비대장-1 2 2" xfId="14609"/>
    <cellStyle name="_차수별 관자재리스트(시도,구도)_도로굴착 복구비 정비대장-1 2 3" xfId="14610"/>
    <cellStyle name="_차수별 관자재리스트(시도,구도)_도로굴착 복구비 정비대장-1 3" xfId="14611"/>
    <cellStyle name="_차수별 관자재리스트(시도,구도)_도로굴착 복구비 정비대장-1 4" xfId="14612"/>
    <cellStyle name="_창(에리트(설치제외)" xfId="560"/>
    <cellStyle name="_창(에리트(설치제외) 2" xfId="4510"/>
    <cellStyle name="_창(에리트(설치제외) 2 2" xfId="6970"/>
    <cellStyle name="_창(에리트(설치제외) 3" xfId="6135"/>
    <cellStyle name="_창(에리트(설치제외) 4" xfId="2428"/>
    <cellStyle name="_철근,콘크리트공사(우경건설)하도급 내역" xfId="14613"/>
    <cellStyle name="_철콘공사 공내역서" xfId="14614"/>
    <cellStyle name="_총괄공사대갑 " xfId="14615"/>
    <cellStyle name="_총괄자재집계표" xfId="14616"/>
    <cellStyle name="_총괄표(가로등)" xfId="2429"/>
    <cellStyle name="_총괄표(가로등) 2" xfId="4511"/>
    <cellStyle name="_총괄표(가로등) 2 2" xfId="6971"/>
    <cellStyle name="_최종분" xfId="561"/>
    <cellStyle name="_춘천전화국증축통신+개요" xfId="562"/>
    <cellStyle name="_춘천전화국증축통신+개요 2" xfId="4512"/>
    <cellStyle name="_춘천전화국증축통신+개요 2 2" xfId="6972"/>
    <cellStyle name="_춘천전화국증축통신+개요 3" xfId="2430"/>
    <cellStyle name="_춘천합동내역+개요(수정한최종)" xfId="563"/>
    <cellStyle name="_춘천합동내역+개요(수정한최종) 2" xfId="4513"/>
    <cellStyle name="_춘천합동내역+개요(수정한최종) 2 2" xfId="6973"/>
    <cellStyle name="_춘천합동내역+개요(수정한최종) 3" xfId="2431"/>
    <cellStyle name="_측구내역서 및 일위대가" xfId="14617"/>
    <cellStyle name="_측구내역서 및 일위대가 2" xfId="14618"/>
    <cellStyle name="_측구내역서 및 일위대가 2 2" xfId="14619"/>
    <cellStyle name="_측구내역서 및 일위대가 2 3" xfId="14620"/>
    <cellStyle name="_측구내역서 및 일위대가 3" xfId="14621"/>
    <cellStyle name="_측구내역서 및 일위대가 4" xfId="14622"/>
    <cellStyle name="_측구내역서 및 일위대가_도로굴착 복구비 정비대장-1" xfId="14623"/>
    <cellStyle name="_측구내역서 및 일위대가_도로굴착 복구비 정비대장-1 2" xfId="14624"/>
    <cellStyle name="_측구내역서 및 일위대가_도로굴착 복구비 정비대장-1 2 2" xfId="14625"/>
    <cellStyle name="_측구내역서 및 일위대가_도로굴착 복구비 정비대장-1 2 3" xfId="14626"/>
    <cellStyle name="_측구내역서 및 일위대가_도로굴착 복구비 정비대장-1 3" xfId="14627"/>
    <cellStyle name="_측구내역서 및 일위대가_도로굴착 복구비 정비대장-1 4" xfId="14628"/>
    <cellStyle name="_측구내역서 및 일위대가_수량산출서" xfId="14629"/>
    <cellStyle name="_측구내역서 및 일위대가_수량산출서 2" xfId="14630"/>
    <cellStyle name="_측구내역서 및 일위대가_수량산출서 2 2" xfId="14631"/>
    <cellStyle name="_측구내역서 및 일위대가_수량산출서 2 3" xfId="14632"/>
    <cellStyle name="_측구내역서 및 일위대가_수량산출서 3" xfId="14633"/>
    <cellStyle name="_측구내역서 및 일위대가_수량산출서 4" xfId="14634"/>
    <cellStyle name="_측구내역서 및 일위대가_양재천 수로box실정보고" xfId="14635"/>
    <cellStyle name="_측구내역서 및 일위대가_양재천 수로box실정보고 2" xfId="14636"/>
    <cellStyle name="_측구내역서 및 일위대가_양재천 수로box실정보고 2 2" xfId="14637"/>
    <cellStyle name="_측구내역서 및 일위대가_양재천 수로box실정보고 2 3" xfId="14638"/>
    <cellStyle name="_측구내역서 및 일위대가_양재천 수로box실정보고 3" xfId="14639"/>
    <cellStyle name="_측구내역서 및 일위대가_양재천 수로box실정보고 4" xfId="14640"/>
    <cellStyle name="_측구내역서 및 일위대가_양재천 수로box실정보고_도로굴착 복구비 정비대장-1" xfId="14641"/>
    <cellStyle name="_측구내역서 및 일위대가_양재천 수로box실정보고_도로굴착 복구비 정비대장-1 2" xfId="14642"/>
    <cellStyle name="_측구내역서 및 일위대가_양재천 수로box실정보고_도로굴착 복구비 정비대장-1 2 2" xfId="14643"/>
    <cellStyle name="_측구내역서 및 일위대가_양재천 수로box실정보고_도로굴착 복구비 정비대장-1 2 3" xfId="14644"/>
    <cellStyle name="_측구내역서 및 일위대가_양재천 수로box실정보고_도로굴착 복구비 정비대장-1 3" xfId="14645"/>
    <cellStyle name="_측구내역서 및 일위대가_양재천 수로box실정보고_도로굴착 복구비 정비대장-1 4" xfId="14646"/>
    <cellStyle name="_칠서도로2000-1225" xfId="2432"/>
    <cellStyle name="_칠서도로2000-1225 2" xfId="4514"/>
    <cellStyle name="_칠서도로2000-1225 2 2" xfId="6974"/>
    <cellStyle name="_칠서도로2000-1225 3" xfId="6136"/>
    <cellStyle name="_칠서영산" xfId="2433"/>
    <cellStyle name="_칠서영산 2" xfId="4515"/>
    <cellStyle name="_칠서영산 2 2" xfId="6975"/>
    <cellStyle name="_칠서영산_강동내역(9.28" xfId="2434"/>
    <cellStyle name="_칠서영산_강동내역(9.28 2" xfId="4516"/>
    <cellStyle name="_칠서영산_강동내역(9.28 2 2" xfId="6976"/>
    <cellStyle name="_칠서영산_강동내역(9.28_T05-D03-004D(울산터널-조명제어-안소장님1003)" xfId="2435"/>
    <cellStyle name="_칠서영산_강동내역(9.28_T05-D03-004D(울산터널-조명제어-안소장님1003) 2" xfId="4517"/>
    <cellStyle name="_칠서영산_강동내역(9.28_T05-D03-004D(울산터널-조명제어-안소장님1003) 2 2" xfId="6977"/>
    <cellStyle name="_칠서영산_강동내역(9.28_T05-D03-004D(울산터널-환기-구성설비0930)" xfId="2436"/>
    <cellStyle name="_칠서영산_강동내역(9.28_T05-D03-004D(울산터널-환기-구성설비0930) 2" xfId="4518"/>
    <cellStyle name="_칠서영산_강동내역(9.28_T05-D03-004D(울산터널-환기-구성설비0930) 2 2" xfId="6978"/>
    <cellStyle name="_칠서영산_강동내역(9.28_울산강동내역최종(20051101)" xfId="2437"/>
    <cellStyle name="_칠서영산_강동내역(9.28_울산강동내역최종(20051101) 2" xfId="4519"/>
    <cellStyle name="_칠서영산_강동내역(9.28_울산강동내역최종(20051101) 2 2" xfId="6979"/>
    <cellStyle name="_칠서영산_공무정산양식(10월초)" xfId="2438"/>
    <cellStyle name="_칠서영산_공무정산양식(10월초) 2" xfId="4520"/>
    <cellStyle name="_칠서영산_공무정산양식(10월초) 2 2" xfId="6980"/>
    <cellStyle name="_칠서영산_공무정산양식(10월초)_강동내역(9.28" xfId="2439"/>
    <cellStyle name="_칠서영산_공무정산양식(10월초)_강동내역(9.28 2" xfId="4521"/>
    <cellStyle name="_칠서영산_공무정산양식(10월초)_강동내역(9.28 2 2" xfId="6981"/>
    <cellStyle name="_칠서영산_공무정산양식(10월초)_강동내역(9.28_T05-D03-004D(울산터널-조명제어-안소장님1003)" xfId="2440"/>
    <cellStyle name="_칠서영산_공무정산양식(10월초)_강동내역(9.28_T05-D03-004D(울산터널-조명제어-안소장님1003) 2" xfId="4522"/>
    <cellStyle name="_칠서영산_공무정산양식(10월초)_강동내역(9.28_T05-D03-004D(울산터널-조명제어-안소장님1003) 2 2" xfId="6982"/>
    <cellStyle name="_칠서영산_공무정산양식(10월초)_강동내역(9.28_T05-D03-004D(울산터널-환기-구성설비0930)" xfId="2441"/>
    <cellStyle name="_칠서영산_공무정산양식(10월초)_강동내역(9.28_T05-D03-004D(울산터널-환기-구성설비0930) 2" xfId="4523"/>
    <cellStyle name="_칠서영산_공무정산양식(10월초)_강동내역(9.28_T05-D03-004D(울산터널-환기-구성설비0930) 2 2" xfId="6983"/>
    <cellStyle name="_칠서영산_공무정산양식(10월초)_강동내역(9.28_울산강동내역최종(20051101)" xfId="2442"/>
    <cellStyle name="_칠서영산_공무정산양식(10월초)_강동내역(9.28_울산강동내역최종(20051101) 2" xfId="4524"/>
    <cellStyle name="_칠서영산_공무정산양식(10월초)_강동내역(9.28_울산강동내역최종(20051101) 2 2" xfId="6984"/>
    <cellStyle name="_칠서영산_공무정산양식(10월초)_기성내역서" xfId="2443"/>
    <cellStyle name="_칠서영산_공무정산양식(10월초)_기성내역서 2" xfId="4525"/>
    <cellStyle name="_칠서영산_공무정산양식(10월초)_기성내역서 2 2" xfId="6985"/>
    <cellStyle name="_칠서영산_공무정산양식(10월초)_기성내역서_강동내역(9.28" xfId="2444"/>
    <cellStyle name="_칠서영산_공무정산양식(10월초)_기성내역서_강동내역(9.28 2" xfId="4526"/>
    <cellStyle name="_칠서영산_공무정산양식(10월초)_기성내역서_강동내역(9.28 2 2" xfId="6986"/>
    <cellStyle name="_칠서영산_공무정산양식(10월초)_기성내역서_강동내역(9.28_T05-D03-004D(울산터널-조명제어-안소장님1003)" xfId="2445"/>
    <cellStyle name="_칠서영산_공무정산양식(10월초)_기성내역서_강동내역(9.28_T05-D03-004D(울산터널-조명제어-안소장님1003) 2" xfId="4527"/>
    <cellStyle name="_칠서영산_공무정산양식(10월초)_기성내역서_강동내역(9.28_T05-D03-004D(울산터널-조명제어-안소장님1003) 2 2" xfId="6987"/>
    <cellStyle name="_칠서영산_공무정산양식(10월초)_기성내역서_강동내역(9.28_T05-D03-004D(울산터널-환기-구성설비0930)" xfId="2446"/>
    <cellStyle name="_칠서영산_공무정산양식(10월초)_기성내역서_강동내역(9.28_T05-D03-004D(울산터널-환기-구성설비0930) 2" xfId="4528"/>
    <cellStyle name="_칠서영산_공무정산양식(10월초)_기성내역서_강동내역(9.28_T05-D03-004D(울산터널-환기-구성설비0930) 2 2" xfId="6988"/>
    <cellStyle name="_칠서영산_공무정산양식(10월초)_기성내역서_강동내역(9.28_울산강동내역최종(20051101)" xfId="2447"/>
    <cellStyle name="_칠서영산_공무정산양식(10월초)_기성내역서_강동내역(9.28_울산강동내역최종(20051101) 2" xfId="4529"/>
    <cellStyle name="_칠서영산_공무정산양식(10월초)_기성내역서_강동내역(9.28_울산강동내역최종(20051101) 2 2" xfId="6989"/>
    <cellStyle name="_칠서영산_공무정산양식(10월초)_기성내역서_전체계약변경(03)" xfId="2448"/>
    <cellStyle name="_칠서영산_공무정산양식(10월초)_기성내역서_전체계약변경(03) 2" xfId="4530"/>
    <cellStyle name="_칠서영산_공무정산양식(10월초)_기성내역서_전체계약변경(03) 2 2" xfId="6990"/>
    <cellStyle name="_칠서영산_공무정산양식(10월초)_기성내역서_전체계약변경(03)_강동내역(9.28" xfId="2449"/>
    <cellStyle name="_칠서영산_공무정산양식(10월초)_기성내역서_전체계약변경(03)_강동내역(9.28 2" xfId="4531"/>
    <cellStyle name="_칠서영산_공무정산양식(10월초)_기성내역서_전체계약변경(03)_강동내역(9.28 2 2" xfId="6991"/>
    <cellStyle name="_칠서영산_공무정산양식(10월초)_기성내역서_전체계약변경(03)_강동내역(9.28_T05-D03-004D(울산터널-조명제어-안소장님1003)" xfId="2450"/>
    <cellStyle name="_칠서영산_공무정산양식(10월초)_기성내역서_전체계약변경(03)_강동내역(9.28_T05-D03-004D(울산터널-조명제어-안소장님1003) 2" xfId="4532"/>
    <cellStyle name="_칠서영산_공무정산양식(10월초)_기성내역서_전체계약변경(03)_강동내역(9.28_T05-D03-004D(울산터널-조명제어-안소장님1003) 2 2" xfId="6992"/>
    <cellStyle name="_칠서영산_공무정산양식(10월초)_기성내역서_전체계약변경(03)_강동내역(9.28_T05-D03-004D(울산터널-환기-구성설비0930)" xfId="2451"/>
    <cellStyle name="_칠서영산_공무정산양식(10월초)_기성내역서_전체계약변경(03)_강동내역(9.28_T05-D03-004D(울산터널-환기-구성설비0930) 2" xfId="4533"/>
    <cellStyle name="_칠서영산_공무정산양식(10월초)_기성내역서_전체계약변경(03)_강동내역(9.28_T05-D03-004D(울산터널-환기-구성설비0930) 2 2" xfId="6993"/>
    <cellStyle name="_칠서영산_공무정산양식(10월초)_기성내역서_전체계약변경(03)_강동내역(9.28_울산강동내역최종(20051101)" xfId="2452"/>
    <cellStyle name="_칠서영산_공무정산양식(10월초)_기성내역서_전체계약변경(03)_강동내역(9.28_울산강동내역최종(20051101) 2" xfId="4534"/>
    <cellStyle name="_칠서영산_공무정산양식(10월초)_기성내역서_전체계약변경(03)_강동내역(9.28_울산강동내역최종(20051101) 2 2" xfId="6994"/>
    <cellStyle name="_칠서영산_공무정산양식(10월초)_전체계약변경(03)" xfId="2453"/>
    <cellStyle name="_칠서영산_공무정산양식(10월초)_전체계약변경(03) 2" xfId="4535"/>
    <cellStyle name="_칠서영산_공무정산양식(10월초)_전체계약변경(03) 2 2" xfId="6995"/>
    <cellStyle name="_칠서영산_공무정산양식(10월초)_전체계약변경(03)_강동내역(9.28" xfId="2454"/>
    <cellStyle name="_칠서영산_공무정산양식(10월초)_전체계약변경(03)_강동내역(9.28 2" xfId="4536"/>
    <cellStyle name="_칠서영산_공무정산양식(10월초)_전체계약변경(03)_강동내역(9.28 2 2" xfId="6996"/>
    <cellStyle name="_칠서영산_공무정산양식(10월초)_전체계약변경(03)_강동내역(9.28_T05-D03-004D(울산터널-조명제어-안소장님1003)" xfId="2455"/>
    <cellStyle name="_칠서영산_공무정산양식(10월초)_전체계약변경(03)_강동내역(9.28_T05-D03-004D(울산터널-조명제어-안소장님1003) 2" xfId="4537"/>
    <cellStyle name="_칠서영산_공무정산양식(10월초)_전체계약변경(03)_강동내역(9.28_T05-D03-004D(울산터널-조명제어-안소장님1003) 2 2" xfId="6997"/>
    <cellStyle name="_칠서영산_공무정산양식(10월초)_전체계약변경(03)_강동내역(9.28_T05-D03-004D(울산터널-환기-구성설비0930)" xfId="2456"/>
    <cellStyle name="_칠서영산_공무정산양식(10월초)_전체계약변경(03)_강동내역(9.28_T05-D03-004D(울산터널-환기-구성설비0930) 2" xfId="4538"/>
    <cellStyle name="_칠서영산_공무정산양식(10월초)_전체계약변경(03)_강동내역(9.28_T05-D03-004D(울산터널-환기-구성설비0930) 2 2" xfId="6998"/>
    <cellStyle name="_칠서영산_공무정산양식(10월초)_전체계약변경(03)_강동내역(9.28_울산강동내역최종(20051101)" xfId="2457"/>
    <cellStyle name="_칠서영산_공무정산양식(10월초)_전체계약변경(03)_강동내역(9.28_울산강동내역최종(20051101) 2" xfId="4539"/>
    <cellStyle name="_칠서영산_공무정산양식(10월초)_전체계약변경(03)_강동내역(9.28_울산강동내역최종(20051101) 2 2" xfId="6999"/>
    <cellStyle name="_칠서영산_공무정산양식(10월초)_포장외건(최종)" xfId="2458"/>
    <cellStyle name="_칠서영산_공무정산양식(10월초)_포장외건(최종) 2" xfId="4540"/>
    <cellStyle name="_칠서영산_공무정산양식(10월초)_포장외건(최종) 2 2" xfId="7000"/>
    <cellStyle name="_칠서영산_공무정산양식(10월초)_포장외건(최종)_강동내역(9.28" xfId="2459"/>
    <cellStyle name="_칠서영산_공무정산양식(10월초)_포장외건(최종)_강동내역(9.28 2" xfId="4541"/>
    <cellStyle name="_칠서영산_공무정산양식(10월초)_포장외건(최종)_강동내역(9.28 2 2" xfId="7001"/>
    <cellStyle name="_칠서영산_공무정산양식(10월초)_포장외건(최종)_강동내역(9.28_T05-D03-004D(울산터널-조명제어-안소장님1003)" xfId="2460"/>
    <cellStyle name="_칠서영산_공무정산양식(10월초)_포장외건(최종)_강동내역(9.28_T05-D03-004D(울산터널-조명제어-안소장님1003) 2" xfId="4542"/>
    <cellStyle name="_칠서영산_공무정산양식(10월초)_포장외건(최종)_강동내역(9.28_T05-D03-004D(울산터널-조명제어-안소장님1003) 2 2" xfId="7002"/>
    <cellStyle name="_칠서영산_공무정산양식(10월초)_포장외건(최종)_강동내역(9.28_T05-D03-004D(울산터널-환기-구성설비0930)" xfId="2461"/>
    <cellStyle name="_칠서영산_공무정산양식(10월초)_포장외건(최종)_강동내역(9.28_T05-D03-004D(울산터널-환기-구성설비0930) 2" xfId="4543"/>
    <cellStyle name="_칠서영산_공무정산양식(10월초)_포장외건(최종)_강동내역(9.28_T05-D03-004D(울산터널-환기-구성설비0930) 2 2" xfId="7003"/>
    <cellStyle name="_칠서영산_공무정산양식(10월초)_포장외건(최종)_강동내역(9.28_울산강동내역최종(20051101)" xfId="2462"/>
    <cellStyle name="_칠서영산_공무정산양식(10월초)_포장외건(최종)_강동내역(9.28_울산강동내역최종(20051101) 2" xfId="4544"/>
    <cellStyle name="_칠서영산_공무정산양식(10월초)_포장외건(최종)_강동내역(9.28_울산강동내역최종(20051101) 2 2" xfId="7004"/>
    <cellStyle name="_칠서영산_기성내역서" xfId="2463"/>
    <cellStyle name="_칠서영산_기성내역서 2" xfId="4545"/>
    <cellStyle name="_칠서영산_기성내역서 2 2" xfId="7005"/>
    <cellStyle name="_칠서영산_기성내역서_강동내역(9.28" xfId="2464"/>
    <cellStyle name="_칠서영산_기성내역서_강동내역(9.28 2" xfId="4546"/>
    <cellStyle name="_칠서영산_기성내역서_강동내역(9.28 2 2" xfId="7006"/>
    <cellStyle name="_칠서영산_기성내역서_강동내역(9.28_T05-D03-004D(울산터널-조명제어-안소장님1003)" xfId="2465"/>
    <cellStyle name="_칠서영산_기성내역서_강동내역(9.28_T05-D03-004D(울산터널-조명제어-안소장님1003) 2" xfId="4547"/>
    <cellStyle name="_칠서영산_기성내역서_강동내역(9.28_T05-D03-004D(울산터널-조명제어-안소장님1003) 2 2" xfId="7007"/>
    <cellStyle name="_칠서영산_기성내역서_강동내역(9.28_T05-D03-004D(울산터널-환기-구성설비0930)" xfId="2466"/>
    <cellStyle name="_칠서영산_기성내역서_강동내역(9.28_T05-D03-004D(울산터널-환기-구성설비0930) 2" xfId="4548"/>
    <cellStyle name="_칠서영산_기성내역서_강동내역(9.28_T05-D03-004D(울산터널-환기-구성설비0930) 2 2" xfId="7008"/>
    <cellStyle name="_칠서영산_기성내역서_강동내역(9.28_울산강동내역최종(20051101)" xfId="2467"/>
    <cellStyle name="_칠서영산_기성내역서_강동내역(9.28_울산강동내역최종(20051101) 2" xfId="4549"/>
    <cellStyle name="_칠서영산_기성내역서_강동내역(9.28_울산강동내역최종(20051101) 2 2" xfId="7009"/>
    <cellStyle name="_칠서영산_기성내역서_전체계약변경(03)" xfId="2468"/>
    <cellStyle name="_칠서영산_기성내역서_전체계약변경(03) 2" xfId="4550"/>
    <cellStyle name="_칠서영산_기성내역서_전체계약변경(03) 2 2" xfId="7010"/>
    <cellStyle name="_칠서영산_기성내역서_전체계약변경(03)_강동내역(9.28" xfId="2469"/>
    <cellStyle name="_칠서영산_기성내역서_전체계약변경(03)_강동내역(9.28 2" xfId="4551"/>
    <cellStyle name="_칠서영산_기성내역서_전체계약변경(03)_강동내역(9.28 2 2" xfId="7011"/>
    <cellStyle name="_칠서영산_기성내역서_전체계약변경(03)_강동내역(9.28_T05-D03-004D(울산터널-조명제어-안소장님1003)" xfId="2470"/>
    <cellStyle name="_칠서영산_기성내역서_전체계약변경(03)_강동내역(9.28_T05-D03-004D(울산터널-조명제어-안소장님1003) 2" xfId="4552"/>
    <cellStyle name="_칠서영산_기성내역서_전체계약변경(03)_강동내역(9.28_T05-D03-004D(울산터널-조명제어-안소장님1003) 2 2" xfId="7012"/>
    <cellStyle name="_칠서영산_기성내역서_전체계약변경(03)_강동내역(9.28_T05-D03-004D(울산터널-환기-구성설비0930)" xfId="2471"/>
    <cellStyle name="_칠서영산_기성내역서_전체계약변경(03)_강동내역(9.28_T05-D03-004D(울산터널-환기-구성설비0930) 2" xfId="4553"/>
    <cellStyle name="_칠서영산_기성내역서_전체계약변경(03)_강동내역(9.28_T05-D03-004D(울산터널-환기-구성설비0930) 2 2" xfId="7013"/>
    <cellStyle name="_칠서영산_기성내역서_전체계약변경(03)_강동내역(9.28_울산강동내역최종(20051101)" xfId="2472"/>
    <cellStyle name="_칠서영산_기성내역서_전체계약변경(03)_강동내역(9.28_울산강동내역최종(20051101) 2" xfId="4554"/>
    <cellStyle name="_칠서영산_기성내역서_전체계약변경(03)_강동내역(9.28_울산강동내역최종(20051101) 2 2" xfId="7014"/>
    <cellStyle name="_칠서영산_전체계약변경(03)" xfId="2473"/>
    <cellStyle name="_칠서영산_전체계약변경(03) 2" xfId="4555"/>
    <cellStyle name="_칠서영산_전체계약변경(03) 2 2" xfId="7015"/>
    <cellStyle name="_칠서영산_전체계약변경(03)_강동내역(9.28" xfId="2474"/>
    <cellStyle name="_칠서영산_전체계약변경(03)_강동내역(9.28 2" xfId="4556"/>
    <cellStyle name="_칠서영산_전체계약변경(03)_강동내역(9.28 2 2" xfId="7016"/>
    <cellStyle name="_칠서영산_전체계약변경(03)_강동내역(9.28_T05-D03-004D(울산터널-조명제어-안소장님1003)" xfId="2475"/>
    <cellStyle name="_칠서영산_전체계약변경(03)_강동내역(9.28_T05-D03-004D(울산터널-조명제어-안소장님1003) 2" xfId="4557"/>
    <cellStyle name="_칠서영산_전체계약변경(03)_강동내역(9.28_T05-D03-004D(울산터널-조명제어-안소장님1003) 2 2" xfId="7017"/>
    <cellStyle name="_칠서영산_전체계약변경(03)_강동내역(9.28_T05-D03-004D(울산터널-환기-구성설비0930)" xfId="2476"/>
    <cellStyle name="_칠서영산_전체계약변경(03)_강동내역(9.28_T05-D03-004D(울산터널-환기-구성설비0930) 2" xfId="4558"/>
    <cellStyle name="_칠서영산_전체계약변경(03)_강동내역(9.28_T05-D03-004D(울산터널-환기-구성설비0930) 2 2" xfId="7018"/>
    <cellStyle name="_칠서영산_전체계약변경(03)_강동내역(9.28_울산강동내역최종(20051101)" xfId="2477"/>
    <cellStyle name="_칠서영산_전체계약변경(03)_강동내역(9.28_울산강동내역최종(20051101) 2" xfId="4559"/>
    <cellStyle name="_칠서영산_전체계약변경(03)_강동내역(9.28_울산강동내역최종(20051101) 2 2" xfId="7019"/>
    <cellStyle name="_칠서영산_포장외건(최종)" xfId="2478"/>
    <cellStyle name="_칠서영산_포장외건(최종) 2" xfId="4560"/>
    <cellStyle name="_칠서영산_포장외건(최종) 2 2" xfId="7020"/>
    <cellStyle name="_칠서영산_포장외건(최종)_강동내역(9.28" xfId="2479"/>
    <cellStyle name="_칠서영산_포장외건(최종)_강동내역(9.28 2" xfId="4561"/>
    <cellStyle name="_칠서영산_포장외건(최종)_강동내역(9.28 2 2" xfId="7021"/>
    <cellStyle name="_칠서영산_포장외건(최종)_강동내역(9.28_T05-D03-004D(울산터널-조명제어-안소장님1003)" xfId="2480"/>
    <cellStyle name="_칠서영산_포장외건(최종)_강동내역(9.28_T05-D03-004D(울산터널-조명제어-안소장님1003) 2" xfId="4562"/>
    <cellStyle name="_칠서영산_포장외건(최종)_강동내역(9.28_T05-D03-004D(울산터널-조명제어-안소장님1003) 2 2" xfId="7022"/>
    <cellStyle name="_칠서영산_포장외건(최종)_강동내역(9.28_T05-D03-004D(울산터널-환기-구성설비0930)" xfId="2481"/>
    <cellStyle name="_칠서영산_포장외건(최종)_강동내역(9.28_T05-D03-004D(울산터널-환기-구성설비0930) 2" xfId="4563"/>
    <cellStyle name="_칠서영산_포장외건(최종)_강동내역(9.28_T05-D03-004D(울산터널-환기-구성설비0930) 2 2" xfId="7023"/>
    <cellStyle name="_칠서영산_포장외건(최종)_강동내역(9.28_울산강동내역최종(20051101)" xfId="2482"/>
    <cellStyle name="_칠서영산_포장외건(최종)_강동내역(9.28_울산강동내역최종(20051101) 2" xfId="4564"/>
    <cellStyle name="_칠서영산_포장외건(최종)_강동내역(9.28_울산강동내역최종(20051101) 2 2" xfId="7024"/>
    <cellStyle name="_케이블중량" xfId="564"/>
    <cellStyle name="_케이블중량 2" xfId="4565"/>
    <cellStyle name="_케이블중량 2 2" xfId="7025"/>
    <cellStyle name="_케이블중량 3" xfId="6137"/>
    <cellStyle name="_케이블중량 4" xfId="2483"/>
    <cellStyle name="_크로스텍-1220" xfId="14647"/>
    <cellStyle name="_터널부하계산서(최종본)" xfId="2484"/>
    <cellStyle name="_터널부하계산서(최종본) 2" xfId="4566"/>
    <cellStyle name="_터널부하계산서(최종본) 2 2" xfId="7026"/>
    <cellStyle name="_터널부하계산서(최종본) 3" xfId="6138"/>
    <cellStyle name="_테마공사새로03" xfId="565"/>
    <cellStyle name="_테마공사새로03 2" xfId="4567"/>
    <cellStyle name="_테마공사새로03 2 2" xfId="7027"/>
    <cellStyle name="_테마공사새로03 3" xfId="6139"/>
    <cellStyle name="_테마공사새로03 4" xfId="2485"/>
    <cellStyle name="_토공１회변경" xfId="2486"/>
    <cellStyle name="_토공１회변경 2" xfId="4568"/>
    <cellStyle name="_토공１회변경 2 2" xfId="7028"/>
    <cellStyle name="_토공１회변경 3" xfId="6140"/>
    <cellStyle name="_토공사(우경건설)하도급 내역" xfId="14648"/>
    <cellStyle name="_토공수량-4차로발주(유동만조금)" xfId="2487"/>
    <cellStyle name="_토공수량-4차로발주(유동만조금) 2" xfId="4569"/>
    <cellStyle name="_토공수량-4차로발주(유동만조금) 2 2" xfId="7029"/>
    <cellStyle name="_토공수량산출서(실정보고)" xfId="2488"/>
    <cellStyle name="_토공수량산출서(실정보고) 2" xfId="4570"/>
    <cellStyle name="_토공수량산출서(실정보고) 2 2" xfId="7030"/>
    <cellStyle name="_토공수량산출서(실정보고) 3" xfId="6141"/>
    <cellStyle name="_통신(일위대가) 통신_(최종본)" xfId="2489"/>
    <cellStyle name="_통신(일위대가) 통신_(최종본) 2" xfId="4571"/>
    <cellStyle name="_통신(일위대가) 통신_(최종본) 2 2" xfId="7031"/>
    <cellStyle name="_통신(일위대가) 통신_(최종본) 3" xfId="6142"/>
    <cellStyle name="_평택이동" xfId="2490"/>
    <cellStyle name="_평택이동 2" xfId="4572"/>
    <cellStyle name="_평택이동 2 2" xfId="7032"/>
    <cellStyle name="_평택이동 3" xfId="6143"/>
    <cellStyle name="_평화의댐내역서최종(OLD)" xfId="2491"/>
    <cellStyle name="_평화의댐내역서최종(OLD) 2" xfId="4573"/>
    <cellStyle name="_평화의댐내역서최종(OLD) 2 2" xfId="7033"/>
    <cellStyle name="_평화의댐내역서최종(OLD) 3" xfId="6144"/>
    <cellStyle name="_폐기물처리비실정보고" xfId="14649"/>
    <cellStyle name="_포장공(수정분)4차" xfId="14650"/>
    <cellStyle name="_포장설계지침(수정전)" xfId="14651"/>
    <cellStyle name="_표지" xfId="566"/>
    <cellStyle name="_표지 2" xfId="4574"/>
    <cellStyle name="_표지 2 2" xfId="7034"/>
    <cellStyle name="_표지 3" xfId="2492"/>
    <cellStyle name="_프리웨팅공법(-보수보강-2009상반기)일위대가2" xfId="14652"/>
    <cellStyle name="_프리웨팅공법(-보수보강-2009상반기)일위대가2 2" xfId="14653"/>
    <cellStyle name="_프리웨팅공법(-보수보강-2009상반기)일위대가2 2 2" xfId="14654"/>
    <cellStyle name="_프리웨팅공법(-보수보강-2009상반기)일위대가2 2 3" xfId="14655"/>
    <cellStyle name="_프리웨팅공법(-보수보강-2009상반기)일위대가2 3" xfId="14656"/>
    <cellStyle name="_프리웨팅공법(-보수보강-2009상반기)일위대가2 4" xfId="14657"/>
    <cellStyle name="_하반기성과급인별LIST" xfId="2493"/>
    <cellStyle name="_하반기성과급인별LIST 2" xfId="4575"/>
    <cellStyle name="_하반기성과급인별LIST 2 2" xfId="7035"/>
    <cellStyle name="_하반기성과급인별LIST 3" xfId="6145"/>
    <cellStyle name="_호남선두계역외2개소연결통로" xfId="14658"/>
    <cellStyle name="_흙막이공사(일위)" xfId="567"/>
    <cellStyle name="_흙막이공사(일위) 2" xfId="4576"/>
    <cellStyle name="_흙막이공사(일위) 2 2" xfId="7036"/>
    <cellStyle name="_흙막이공사(일위) 3" xfId="6146"/>
    <cellStyle name="_흙막이공사(일위) 4" xfId="2494"/>
    <cellStyle name="´þ·?" xfId="2495"/>
    <cellStyle name="´þ·? 2" xfId="4577"/>
    <cellStyle name="´þ·? 2 2" xfId="7037"/>
    <cellStyle name="’E‰Y [0.00]_laroux" xfId="568"/>
    <cellStyle name="’E‰Y_laroux" xfId="569"/>
    <cellStyle name="¤@?e_TEST-1 " xfId="570"/>
    <cellStyle name="+,-,0" xfId="571"/>
    <cellStyle name="+,-,0 2" xfId="4578"/>
    <cellStyle name="+,-,0 2 2" xfId="7038"/>
    <cellStyle name="+,-,0 3" xfId="2496"/>
    <cellStyle name="△ []" xfId="572"/>
    <cellStyle name="△ [] 2" xfId="4579"/>
    <cellStyle name="△ [] 2 2" xfId="7039"/>
    <cellStyle name="△ [] 3" xfId="2497"/>
    <cellStyle name="△ [0]" xfId="573"/>
    <cellStyle name="△ [0] 2" xfId="4580"/>
    <cellStyle name="△ [0] 2 2" xfId="7040"/>
    <cellStyle name="△ [0] 3" xfId="2498"/>
    <cellStyle name="△백분율" xfId="574"/>
    <cellStyle name="△백분율 2" xfId="4581"/>
    <cellStyle name="△백분율 2 2" xfId="7041"/>
    <cellStyle name="△백분율 3" xfId="2499"/>
    <cellStyle name="△콤마" xfId="575"/>
    <cellStyle name="△콤마 2" xfId="4582"/>
    <cellStyle name="△콤마 2 2" xfId="7042"/>
    <cellStyle name="△콤마 3" xfId="2500"/>
    <cellStyle name="°ia¤¼o¼ya¡" xfId="2501"/>
    <cellStyle name="°ia¤¼o¼ya¡ 2" xfId="4583"/>
    <cellStyle name="°ia¤¼o¼ya¡ 2 2" xfId="7043"/>
    <cellStyle name="°ia¤aa·a1" xfId="2502"/>
    <cellStyle name="°ia¤aa·a1 2" xfId="4584"/>
    <cellStyle name="°ia¤aa·a1 2 2" xfId="7044"/>
    <cellStyle name="°ia¤aa·a2" xfId="2503"/>
    <cellStyle name="°ia¤aa·a2 2" xfId="4585"/>
    <cellStyle name="°ia¤aa·a2 2 2" xfId="7045"/>
    <cellStyle name="" xfId="576"/>
    <cellStyle name=" 2" xfId="4586"/>
    <cellStyle name=" 2 2" xfId="7046"/>
    <cellStyle name=" 3" xfId="2504"/>
    <cellStyle name="_2007년(100%)" xfId="577"/>
    <cellStyle name="_2007년(100%) 2" xfId="4587"/>
    <cellStyle name="_2007년(100%) 2 2" xfId="7047"/>
    <cellStyle name="_2007년(100%) 3" xfId="2505"/>
    <cellStyle name="_관급자재" xfId="2506"/>
    <cellStyle name="_관급자재 2" xfId="4588"/>
    <cellStyle name="_관급자재 2 2" xfId="7048"/>
    <cellStyle name="_내역서" xfId="2507"/>
    <cellStyle name="_내역서 2" xfId="4589"/>
    <cellStyle name="_내역서 2 2" xfId="7049"/>
    <cellStyle name="_설계(공단100%)신호(일위)" xfId="578"/>
    <cellStyle name="_설계(공단100%)신호(일위) 2" xfId="4590"/>
    <cellStyle name="_설계(공단100%)신호(일위) 2 2" xfId="7050"/>
    <cellStyle name="_설계(공단100%)신호(일위) 3" xfId="2508"/>
    <cellStyle name="0" xfId="579"/>
    <cellStyle name="0 2" xfId="4591"/>
    <cellStyle name="0 2 2" xfId="7051"/>
    <cellStyle name="0 2 2 2" xfId="14659"/>
    <cellStyle name="0 2 3" xfId="14660"/>
    <cellStyle name="0 3" xfId="2509"/>
    <cellStyle name="0 3 2" xfId="14661"/>
    <cellStyle name="0 4" xfId="14662"/>
    <cellStyle name="0%" xfId="580"/>
    <cellStyle name="0% 2" xfId="4592"/>
    <cellStyle name="0% 2 2" xfId="7052"/>
    <cellStyle name="0% 3" xfId="2510"/>
    <cellStyle name="0,0  NA  " xfId="2511"/>
    <cellStyle name="0,0  NA   2" xfId="6148"/>
    <cellStyle name="0,0_x000d__x000a_NA_x000d__x000a_" xfId="581"/>
    <cellStyle name="0.0" xfId="582"/>
    <cellStyle name="0.0 2" xfId="4593"/>
    <cellStyle name="0.0 2 2" xfId="7053"/>
    <cellStyle name="0.0 2 2 2" xfId="14663"/>
    <cellStyle name="0.0 2 3" xfId="14664"/>
    <cellStyle name="0.0 3" xfId="2512"/>
    <cellStyle name="0.0 3 2" xfId="14665"/>
    <cellStyle name="0.0 4" xfId="14666"/>
    <cellStyle name="0.0%" xfId="583"/>
    <cellStyle name="0.0% 2" xfId="4594"/>
    <cellStyle name="0.0% 2 2" xfId="7054"/>
    <cellStyle name="0.0% 3" xfId="2513"/>
    <cellStyle name="0.00" xfId="584"/>
    <cellStyle name="0.00 2" xfId="4595"/>
    <cellStyle name="0.00 2 2" xfId="7055"/>
    <cellStyle name="0.00 2 2 2" xfId="14667"/>
    <cellStyle name="0.00 2 3" xfId="14668"/>
    <cellStyle name="0.00 3" xfId="2514"/>
    <cellStyle name="0.00 3 2" xfId="14669"/>
    <cellStyle name="0.00 4" xfId="14670"/>
    <cellStyle name="0.00%" xfId="585"/>
    <cellStyle name="0.00% 2" xfId="4596"/>
    <cellStyle name="0.00% 2 2" xfId="7056"/>
    <cellStyle name="0.00% 3" xfId="2515"/>
    <cellStyle name="0.000%" xfId="586"/>
    <cellStyle name="0.000% 2" xfId="4597"/>
    <cellStyle name="0.000% 2 2" xfId="7057"/>
    <cellStyle name="0.000% 3" xfId="2516"/>
    <cellStyle name="0.0000%" xfId="587"/>
    <cellStyle name="0.0000% 2" xfId="4598"/>
    <cellStyle name="0.0000% 2 2" xfId="7058"/>
    <cellStyle name="0.0000% 2 3" xfId="14671"/>
    <cellStyle name="0.0000% 3" xfId="2517"/>
    <cellStyle name="0.0000% 3 2" xfId="14672"/>
    <cellStyle name="0.0000% 3 3" xfId="14673"/>
    <cellStyle name="0.0000% 4" xfId="14674"/>
    <cellStyle name="0.0000% 5" xfId="14675"/>
    <cellStyle name="0_2012년설계지침일위대가(도로및교통부속물,균열보수)-강서" xfId="14676"/>
    <cellStyle name="0_계약 단위단가 산출(연간단가)" xfId="14677"/>
    <cellStyle name="0_내역서" xfId="2518"/>
    <cellStyle name="0_내역서 2" xfId="4599"/>
    <cellStyle name="0_내역서 2 2" xfId="7059"/>
    <cellStyle name="0_내역서 2 2 2" xfId="14678"/>
    <cellStyle name="0_내역서 2 3" xfId="14679"/>
    <cellStyle name="0_내역서 3" xfId="14680"/>
    <cellStyle name="0_내역서_2005년학교숲" xfId="2519"/>
    <cellStyle name="0_내역서_2005년학교숲 2" xfId="4600"/>
    <cellStyle name="0_내역서_2005년학교숲 2 2" xfId="7060"/>
    <cellStyle name="0_내역서_2005년학교숲 2 2 2" xfId="14681"/>
    <cellStyle name="0_내역서_2005년학교숲 2 3" xfId="14682"/>
    <cellStyle name="0_내역서_2005년학교숲 3" xfId="14683"/>
    <cellStyle name="0_내역서_2005년학교숲_2006년학교숲내역서1" xfId="2520"/>
    <cellStyle name="0_내역서_2005년학교숲_2006년학교숲내역서1 2" xfId="4601"/>
    <cellStyle name="0_내역서_2005년학교숲_2006년학교숲내역서1 2 2" xfId="7061"/>
    <cellStyle name="0_내역서_2005년학교숲_2006년학교숲내역서1 2 2 2" xfId="14684"/>
    <cellStyle name="0_내역서_2005년학교숲_2006년학교숲내역서1 2 3" xfId="14685"/>
    <cellStyle name="0_내역서_2005년학교숲_2006년학교숲내역서1 3" xfId="14686"/>
    <cellStyle name="0_내역서_2006년학교숲내역서1" xfId="2521"/>
    <cellStyle name="0_내역서_2006년학교숲내역서1 2" xfId="4602"/>
    <cellStyle name="0_내역서_2006년학교숲내역서1 2 2" xfId="7062"/>
    <cellStyle name="0_내역서_2006년학교숲내역서1 2 2 2" xfId="14687"/>
    <cellStyle name="0_내역서_2006년학교숲내역서1 2 3" xfId="14688"/>
    <cellStyle name="0_내역서_2006년학교숲내역서1 3" xfId="14689"/>
    <cellStyle name="0_내역서_2006년학교숲내역서1_2006년학교숲내역서1" xfId="2522"/>
    <cellStyle name="0_내역서_2006년학교숲내역서1_2006년학교숲내역서1 2" xfId="4603"/>
    <cellStyle name="0_내역서_2006년학교숲내역서1_2006년학교숲내역서1 2 2" xfId="7063"/>
    <cellStyle name="0_내역서_2006년학교숲내역서1_2006년학교숲내역서1 2 2 2" xfId="14690"/>
    <cellStyle name="0_내역서_2006년학교숲내역서1_2006년학교숲내역서1 2 3" xfId="14691"/>
    <cellStyle name="0_내역서_2006년학교숲내역서1_2006년학교숲내역서1 3" xfId="14692"/>
    <cellStyle name="0_내역서_2차내역서-0222-제출용" xfId="2523"/>
    <cellStyle name="0_내역서_2차내역서-0222-제출용 2" xfId="4604"/>
    <cellStyle name="0_내역서_2차내역서-0222-제출용 2 2" xfId="7064"/>
    <cellStyle name="0_내역서_2차내역서-0222-제출용 2 2 2" xfId="14693"/>
    <cellStyle name="0_내역서_2차내역서-0222-제출용 2 3" xfId="14694"/>
    <cellStyle name="0_내역서_2차내역서-0222-제출용 3" xfId="14695"/>
    <cellStyle name="0_내역서_내역서-0223조경-제출용" xfId="2524"/>
    <cellStyle name="0_내역서_내역서-0223조경-제출용 2" xfId="4605"/>
    <cellStyle name="0_내역서_내역서-0223조경-제출용 2 2" xfId="7065"/>
    <cellStyle name="0_내역서_내역서-0223조경-제출용 2 2 2" xfId="14696"/>
    <cellStyle name="0_내역서_내역서-0223조경-제출용 2 3" xfId="14697"/>
    <cellStyle name="0_내역서_내역서-0223조경-제출용 3" xfId="14698"/>
    <cellStyle name="0_내역서_내역서-0223조경-제출용_2006년학교숲내역서1" xfId="2525"/>
    <cellStyle name="0_내역서_내역서-0223조경-제출용_2006년학교숲내역서1 2" xfId="4606"/>
    <cellStyle name="0_내역서_내역서-0223조경-제출용_2006년학교숲내역서1 2 2" xfId="7066"/>
    <cellStyle name="0_내역서_내역서-0223조경-제출용_2006년학교숲내역서1 2 2 2" xfId="14699"/>
    <cellStyle name="0_내역서_내역서-0223조경-제출용_2006년학교숲내역서1 2 3" xfId="14700"/>
    <cellStyle name="0_내역서_내역서-0223조경-제출용_2006년학교숲내역서1 3" xfId="14701"/>
    <cellStyle name="0_내역서_내역서-0223조경-제출용_8단지-제출용" xfId="2526"/>
    <cellStyle name="0_내역서_내역서-0223조경-제출용_8단지-제출용 2" xfId="4607"/>
    <cellStyle name="0_내역서_내역서-0223조경-제출용_8단지-제출용 2 2" xfId="7067"/>
    <cellStyle name="0_내역서_내역서-0223조경-제출용_8단지-제출용 2 2 2" xfId="14702"/>
    <cellStyle name="0_내역서_내역서-0223조경-제출용_8단지-제출용 2 3" xfId="14703"/>
    <cellStyle name="0_내역서_내역서-0223조경-제출용_8단지-제출용 3" xfId="14704"/>
    <cellStyle name="0_내역서_내역서-0223조경-제출용_내역서-0309조경-제출용" xfId="2527"/>
    <cellStyle name="0_내역서_내역서-0223조경-제출용_내역서-0309조경-제출용 2" xfId="4608"/>
    <cellStyle name="0_내역서_내역서-0223조경-제출용_내역서-0309조경-제출용 2 2" xfId="7068"/>
    <cellStyle name="0_내역서_내역서-0223조경-제출용_내역서-0309조경-제출용 2 2 2" xfId="14705"/>
    <cellStyle name="0_내역서_내역서-0223조경-제출용_내역서-0309조경-제출용 2 3" xfId="14706"/>
    <cellStyle name="0_내역서_내역서-0223조경-제출용_내역서-0309조경-제출용 3" xfId="14707"/>
    <cellStyle name="0_내역서_내역서-0223조경-제출용_내역서0331" xfId="2528"/>
    <cellStyle name="0_내역서_내역서-0223조경-제출용_내역서0331 2" xfId="4609"/>
    <cellStyle name="0_내역서_내역서-0223조경-제출용_내역서0331 2 2" xfId="7069"/>
    <cellStyle name="0_내역서_내역서-0223조경-제출용_내역서0331 2 2 2" xfId="14708"/>
    <cellStyle name="0_내역서_내역서-0223조경-제출용_내역서0331 2 3" xfId="14709"/>
    <cellStyle name="0_내역서_내역서-0223조경-제출용_내역서0331 3" xfId="14710"/>
    <cellStyle name="0_내역서_내역서-0223조경-제출용_내역서0331-제출" xfId="2529"/>
    <cellStyle name="0_내역서_내역서-0223조경-제출용_내역서0331-제출 2" xfId="4610"/>
    <cellStyle name="0_내역서_내역서-0223조경-제출용_내역서0331-제출 2 2" xfId="7070"/>
    <cellStyle name="0_내역서_내역서-0223조경-제출용_내역서0331-제출 2 2 2" xfId="14711"/>
    <cellStyle name="0_내역서_내역서-0223조경-제출용_내역서0331-제출 2 3" xfId="14712"/>
    <cellStyle name="0_내역서_내역서-0223조경-제출용_내역서0331-제출 3" xfId="14713"/>
    <cellStyle name="0_내역서_내역서-0223조경-제출용_내역서0421" xfId="2530"/>
    <cellStyle name="0_내역서_내역서-0223조경-제출용_내역서0421 2" xfId="4611"/>
    <cellStyle name="0_내역서_내역서-0223조경-제출용_내역서0421 2 2" xfId="7071"/>
    <cellStyle name="0_내역서_내역서-0223조경-제출용_내역서0421 2 2 2" xfId="14714"/>
    <cellStyle name="0_내역서_내역서-0223조경-제출용_내역서0421 2 3" xfId="14715"/>
    <cellStyle name="0_내역서_내역서-0223조경-제출용_내역서0421 3" xfId="14716"/>
    <cellStyle name="0_내역서_내역서-0223조경-제출용_설계서갑지" xfId="2531"/>
    <cellStyle name="0_내역서_내역서-0223조경-제출용_설계서갑지 2" xfId="4612"/>
    <cellStyle name="0_내역서_내역서-0223조경-제출용_설계서갑지 2 2" xfId="7072"/>
    <cellStyle name="0_내역서_내역서-0223조경-제출용_설계서갑지 2 2 2" xfId="14717"/>
    <cellStyle name="0_내역서_내역서-0223조경-제출용_설계서갑지 2 3" xfId="14718"/>
    <cellStyle name="0_내역서_내역서-0223조경-제출용_설계서갑지 3" xfId="14719"/>
    <cellStyle name="0_내역서_내역서-0223조경-제출용_수량산출" xfId="2532"/>
    <cellStyle name="0_내역서_내역서-0223조경-제출용_수량산출 2" xfId="4613"/>
    <cellStyle name="0_내역서_내역서-0223조경-제출용_수량산출 2 2" xfId="7073"/>
    <cellStyle name="0_내역서_내역서-0223조경-제출용_수량산출 2 2 2" xfId="14720"/>
    <cellStyle name="0_내역서_내역서-0223조경-제출용_수량산출 2 3" xfId="14721"/>
    <cellStyle name="0_내역서_내역서-0223조경-제출용_수량산출 3" xfId="14722"/>
    <cellStyle name="0_내역서_내역서-0223조경-제출용_시설물일위" xfId="2533"/>
    <cellStyle name="0_내역서_내역서-0223조경-제출용_시설물일위 2" xfId="4614"/>
    <cellStyle name="0_내역서_내역서-0223조경-제출용_시설물일위 2 2" xfId="7074"/>
    <cellStyle name="0_내역서_내역서-0223조경-제출용_시설물일위 2 2 2" xfId="14723"/>
    <cellStyle name="0_내역서_내역서-0223조경-제출용_시설물일위 2 3" xfId="14724"/>
    <cellStyle name="0_내역서_내역서-0223조경-제출용_시설물일위 3" xfId="14725"/>
    <cellStyle name="0_내역서_내역서-0223조경-제출용_식재일위" xfId="2534"/>
    <cellStyle name="0_내역서_내역서-0223조경-제출용_식재일위 2" xfId="4615"/>
    <cellStyle name="0_내역서_내역서-0223조경-제출용_식재일위 2 2" xfId="7075"/>
    <cellStyle name="0_내역서_내역서-0223조경-제출용_식재일위 2 2 2" xfId="14726"/>
    <cellStyle name="0_내역서_내역서-0223조경-제출용_식재일위 2 3" xfId="14727"/>
    <cellStyle name="0_내역서_내역서-0223조경-제출용_식재일위 3" xfId="14728"/>
    <cellStyle name="0_내역서_내역서-0223조경-제출용_중기단가" xfId="2535"/>
    <cellStyle name="0_내역서_내역서-0223조경-제출용_중기단가 2" xfId="4616"/>
    <cellStyle name="0_내역서_내역서-0223조경-제출용_중기단가 2 2" xfId="7076"/>
    <cellStyle name="0_내역서_내역서-0223조경-제출용_중기단가 2 2 2" xfId="14729"/>
    <cellStyle name="0_내역서_내역서-0223조경-제출용_중기단가 2 3" xfId="14730"/>
    <cellStyle name="0_내역서_내역서-0223조경-제출용_중기단가 3" xfId="14731"/>
    <cellStyle name="0_내역서_내역서-0223조경-제출용_철거수량산출" xfId="2536"/>
    <cellStyle name="0_내역서_내역서-0223조경-제출용_철거수량산출 2" xfId="4617"/>
    <cellStyle name="0_내역서_내역서-0223조경-제출용_철거수량산출 2 2" xfId="7077"/>
    <cellStyle name="0_내역서_내역서-0223조경-제출용_철거수량산출 2 2 2" xfId="14732"/>
    <cellStyle name="0_내역서_내역서-0223조경-제출용_철거수량산출 2 3" xfId="14733"/>
    <cellStyle name="0_내역서_내역서-0223조경-제출용_철거수량산출 3" xfId="14734"/>
    <cellStyle name="0_내역서_내역서-0308조경-제출용" xfId="2537"/>
    <cellStyle name="0_내역서_내역서-0308조경-제출용 2" xfId="4618"/>
    <cellStyle name="0_내역서_내역서-0308조경-제출용 2 2" xfId="7078"/>
    <cellStyle name="0_내역서_내역서-0308조경-제출용 2 2 2" xfId="14735"/>
    <cellStyle name="0_내역서_내역서-0308조경-제출용 2 3" xfId="14736"/>
    <cellStyle name="0_내역서_내역서-0308조경-제출용 3" xfId="14737"/>
    <cellStyle name="0_내역서_학교숲관리내역서-0222-제출용" xfId="2538"/>
    <cellStyle name="0_내역서_학교숲관리내역서-0222-제출용 2" xfId="4619"/>
    <cellStyle name="0_내역서_학교숲관리내역서-0222-제출용 2 2" xfId="7079"/>
    <cellStyle name="0_내역서_학교숲관리내역서-0222-제출용 2 2 2" xfId="14738"/>
    <cellStyle name="0_내역서_학교숲관리내역서-0222-제출용 2 3" xfId="14739"/>
    <cellStyle name="0_내역서_학교숲관리내역서-0222-제출용 3" xfId="14740"/>
    <cellStyle name="0_내역서_학교숲관리내역서-최종" xfId="2539"/>
    <cellStyle name="0_내역서_학교숲관리내역서-최종 2" xfId="4620"/>
    <cellStyle name="0_내역서_학교숲관리내역서-최종 2 2" xfId="7080"/>
    <cellStyle name="0_내역서_학교숲관리내역서-최종 2 2 2" xfId="14741"/>
    <cellStyle name="0_내역서_학교숲관리내역서-최종 2 3" xfId="14742"/>
    <cellStyle name="0_내역서_학교숲관리내역서-최종 3" xfId="14743"/>
    <cellStyle name="0_내역서2" xfId="2540"/>
    <cellStyle name="0_내역서2 2" xfId="4621"/>
    <cellStyle name="0_내역서2 2 2" xfId="7081"/>
    <cellStyle name="0_내역서2 2 2 2" xfId="14744"/>
    <cellStyle name="0_내역서2 2 3" xfId="14745"/>
    <cellStyle name="0_내역서2 3" xfId="14746"/>
    <cellStyle name="0_단가산출서" xfId="2541"/>
    <cellStyle name="0_단가산출서 2" xfId="4622"/>
    <cellStyle name="0_단가산출서 2 2" xfId="7082"/>
    <cellStyle name="0_단가산출서 2 2 2" xfId="14747"/>
    <cellStyle name="0_단가산출서 2 3" xfId="14748"/>
    <cellStyle name="0_단가산출서 3" xfId="14749"/>
    <cellStyle name="0_수량산출서" xfId="2542"/>
    <cellStyle name="0_수량산출서 2" xfId="4623"/>
    <cellStyle name="0_수량산출서 2 2" xfId="7083"/>
    <cellStyle name="0_수량산출서 2 2 2" xfId="14750"/>
    <cellStyle name="0_수량산출서 2 3" xfId="14751"/>
    <cellStyle name="0_수량산출서 3" xfId="14752"/>
    <cellStyle name="0_숭실대학교 걷고싶은 거리 녹화사업" xfId="2543"/>
    <cellStyle name="0_숭실대학교 걷고싶은 거리 녹화사업 2" xfId="4624"/>
    <cellStyle name="0_숭실대학교 걷고싶은 거리 녹화사업 2 2" xfId="7084"/>
    <cellStyle name="0_숭실대학교 걷고싶은 거리 녹화사업 2 2 2" xfId="14753"/>
    <cellStyle name="0_숭실대학교 걷고싶은 거리 녹화사업 2 3" xfId="14754"/>
    <cellStyle name="0_숭실대학교 걷고싶은 거리 녹화사업 3" xfId="14755"/>
    <cellStyle name="0_숭실대학교 걷고싶은 거리 녹화사업_1" xfId="2544"/>
    <cellStyle name="0_숭실대학교 걷고싶은 거리 녹화사업_1 2" xfId="4625"/>
    <cellStyle name="0_숭실대학교 걷고싶은 거리 녹화사업_1 2 2" xfId="7085"/>
    <cellStyle name="0_숭실대학교 걷고싶은 거리 녹화사업_1 2 2 2" xfId="14756"/>
    <cellStyle name="0_숭실대학교 걷고싶은 거리 녹화사업_1 2 3" xfId="14757"/>
    <cellStyle name="0_숭실대학교 걷고싶은 거리 녹화사업_1 3" xfId="6149"/>
    <cellStyle name="0_숭실대학교 걷고싶은 거리 녹화사업_1 3 2" xfId="14758"/>
    <cellStyle name="0_숭실대학교 걷고싶은 거리 녹화사업_1 4" xfId="14759"/>
    <cellStyle name="0_숭실대학교 걷고싶은 거리 녹화사업_2005년학교숲" xfId="2545"/>
    <cellStyle name="0_숭실대학교 걷고싶은 거리 녹화사업_2005년학교숲 2" xfId="4626"/>
    <cellStyle name="0_숭실대학교 걷고싶은 거리 녹화사업_2005년학교숲 2 2" xfId="7086"/>
    <cellStyle name="0_숭실대학교 걷고싶은 거리 녹화사업_2005년학교숲 2 2 2" xfId="14760"/>
    <cellStyle name="0_숭실대학교 걷고싶은 거리 녹화사업_2005년학교숲 2 3" xfId="14761"/>
    <cellStyle name="0_숭실대학교 걷고싶은 거리 녹화사업_2005년학교숲 3" xfId="14762"/>
    <cellStyle name="0_숭실대학교 걷고싶은 거리 녹화사업_2005년학교숲_2006년학교숲내역서1" xfId="2546"/>
    <cellStyle name="0_숭실대학교 걷고싶은 거리 녹화사업_2005년학교숲_2006년학교숲내역서1 2" xfId="4627"/>
    <cellStyle name="0_숭실대학교 걷고싶은 거리 녹화사업_2005년학교숲_2006년학교숲내역서1 2 2" xfId="7087"/>
    <cellStyle name="0_숭실대학교 걷고싶은 거리 녹화사업_2005년학교숲_2006년학교숲내역서1 2 2 2" xfId="14763"/>
    <cellStyle name="0_숭실대학교 걷고싶은 거리 녹화사업_2005년학교숲_2006년학교숲내역서1 2 3" xfId="14764"/>
    <cellStyle name="0_숭실대학교 걷고싶은 거리 녹화사업_2005년학교숲_2006년학교숲내역서1 3" xfId="14765"/>
    <cellStyle name="0_숭실대학교 걷고싶은 거리 녹화사업_2006년학교숲내역서1" xfId="2547"/>
    <cellStyle name="0_숭실대학교 걷고싶은 거리 녹화사업_2006년학교숲내역서1 2" xfId="4628"/>
    <cellStyle name="0_숭실대학교 걷고싶은 거리 녹화사업_2006년학교숲내역서1 2 2" xfId="7088"/>
    <cellStyle name="0_숭실대학교 걷고싶은 거리 녹화사업_2006년학교숲내역서1 2 2 2" xfId="14766"/>
    <cellStyle name="0_숭실대학교 걷고싶은 거리 녹화사업_2006년학교숲내역서1 2 3" xfId="14767"/>
    <cellStyle name="0_숭실대학교 걷고싶은 거리 녹화사업_2006년학교숲내역서1 3" xfId="14768"/>
    <cellStyle name="0_숭실대학교 걷고싶은 거리 녹화사업_2006년학교숲내역서1_2006년학교숲내역서1" xfId="2548"/>
    <cellStyle name="0_숭실대학교 걷고싶은 거리 녹화사업_2006년학교숲내역서1_2006년학교숲내역서1 2" xfId="4629"/>
    <cellStyle name="0_숭실대학교 걷고싶은 거리 녹화사업_2006년학교숲내역서1_2006년학교숲내역서1 2 2" xfId="7089"/>
    <cellStyle name="0_숭실대학교 걷고싶은 거리 녹화사업_2006년학교숲내역서1_2006년학교숲내역서1 2 2 2" xfId="14769"/>
    <cellStyle name="0_숭실대학교 걷고싶은 거리 녹화사업_2006년학교숲내역서1_2006년학교숲내역서1 2 3" xfId="14770"/>
    <cellStyle name="0_숭실대학교 걷고싶은 거리 녹화사업_2006년학교숲내역서1_2006년학교숲내역서1 3" xfId="14771"/>
    <cellStyle name="0_숭실대학교 걷고싶은 거리 녹화사업_2차내역서-0222-제출용" xfId="2549"/>
    <cellStyle name="0_숭실대학교 걷고싶은 거리 녹화사업_2차내역서-0222-제출용 2" xfId="4630"/>
    <cellStyle name="0_숭실대학교 걷고싶은 거리 녹화사업_2차내역서-0222-제출용 2 2" xfId="7090"/>
    <cellStyle name="0_숭실대학교 걷고싶은 거리 녹화사업_2차내역서-0222-제출용 2 2 2" xfId="14772"/>
    <cellStyle name="0_숭실대학교 걷고싶은 거리 녹화사업_2차내역서-0222-제출용 2 3" xfId="14773"/>
    <cellStyle name="0_숭실대학교 걷고싶은 거리 녹화사업_2차내역서-0222-제출용 3" xfId="14774"/>
    <cellStyle name="0_숭실대학교 걷고싶은 거리 녹화사업_내역서-0223조경-제출용" xfId="2550"/>
    <cellStyle name="0_숭실대학교 걷고싶은 거리 녹화사업_내역서-0223조경-제출용 2" xfId="4631"/>
    <cellStyle name="0_숭실대학교 걷고싶은 거리 녹화사업_내역서-0223조경-제출용 2 2" xfId="7091"/>
    <cellStyle name="0_숭실대학교 걷고싶은 거리 녹화사업_내역서-0223조경-제출용 2 2 2" xfId="14775"/>
    <cellStyle name="0_숭실대학교 걷고싶은 거리 녹화사업_내역서-0223조경-제출용 2 3" xfId="14776"/>
    <cellStyle name="0_숭실대학교 걷고싶은 거리 녹화사업_내역서-0223조경-제출용 3" xfId="14777"/>
    <cellStyle name="0_숭실대학교 걷고싶은 거리 녹화사업_내역서-0223조경-제출용_2006년학교숲내역서1" xfId="2551"/>
    <cellStyle name="0_숭실대학교 걷고싶은 거리 녹화사업_내역서-0223조경-제출용_2006년학교숲내역서1 2" xfId="4632"/>
    <cellStyle name="0_숭실대학교 걷고싶은 거리 녹화사업_내역서-0223조경-제출용_2006년학교숲내역서1 2 2" xfId="7092"/>
    <cellStyle name="0_숭실대학교 걷고싶은 거리 녹화사업_내역서-0223조경-제출용_2006년학교숲내역서1 2 2 2" xfId="14778"/>
    <cellStyle name="0_숭실대학교 걷고싶은 거리 녹화사업_내역서-0223조경-제출용_2006년학교숲내역서1 2 3" xfId="14779"/>
    <cellStyle name="0_숭실대학교 걷고싶은 거리 녹화사업_내역서-0223조경-제출용_2006년학교숲내역서1 3" xfId="14780"/>
    <cellStyle name="0_숭실대학교 걷고싶은 거리 녹화사업_내역서-0223조경-제출용_8단지-제출용" xfId="2552"/>
    <cellStyle name="0_숭실대학교 걷고싶은 거리 녹화사업_내역서-0223조경-제출용_8단지-제출용 2" xfId="4633"/>
    <cellStyle name="0_숭실대학교 걷고싶은 거리 녹화사업_내역서-0223조경-제출용_8단지-제출용 2 2" xfId="7093"/>
    <cellStyle name="0_숭실대학교 걷고싶은 거리 녹화사업_내역서-0223조경-제출용_8단지-제출용 2 2 2" xfId="14781"/>
    <cellStyle name="0_숭실대학교 걷고싶은 거리 녹화사업_내역서-0223조경-제출용_8단지-제출용 2 3" xfId="14782"/>
    <cellStyle name="0_숭실대학교 걷고싶은 거리 녹화사업_내역서-0223조경-제출용_8단지-제출용 3" xfId="14783"/>
    <cellStyle name="0_숭실대학교 걷고싶은 거리 녹화사업_내역서-0223조경-제출용_내역서-0309조경-제출용" xfId="2553"/>
    <cellStyle name="0_숭실대학교 걷고싶은 거리 녹화사업_내역서-0223조경-제출용_내역서-0309조경-제출용 2" xfId="4634"/>
    <cellStyle name="0_숭실대학교 걷고싶은 거리 녹화사업_내역서-0223조경-제출용_내역서-0309조경-제출용 2 2" xfId="7094"/>
    <cellStyle name="0_숭실대학교 걷고싶은 거리 녹화사업_내역서-0223조경-제출용_내역서-0309조경-제출용 2 2 2" xfId="14784"/>
    <cellStyle name="0_숭실대학교 걷고싶은 거리 녹화사업_내역서-0223조경-제출용_내역서-0309조경-제출용 2 3" xfId="14785"/>
    <cellStyle name="0_숭실대학교 걷고싶은 거리 녹화사업_내역서-0223조경-제출용_내역서-0309조경-제출용 3" xfId="14786"/>
    <cellStyle name="0_숭실대학교 걷고싶은 거리 녹화사업_내역서-0223조경-제출용_내역서0331" xfId="2554"/>
    <cellStyle name="0_숭실대학교 걷고싶은 거리 녹화사업_내역서-0223조경-제출용_내역서0331 2" xfId="4635"/>
    <cellStyle name="0_숭실대학교 걷고싶은 거리 녹화사업_내역서-0223조경-제출용_내역서0331 2 2" xfId="7095"/>
    <cellStyle name="0_숭실대학교 걷고싶은 거리 녹화사업_내역서-0223조경-제출용_내역서0331 2 2 2" xfId="14787"/>
    <cellStyle name="0_숭실대학교 걷고싶은 거리 녹화사업_내역서-0223조경-제출용_내역서0331 2 3" xfId="14788"/>
    <cellStyle name="0_숭실대학교 걷고싶은 거리 녹화사업_내역서-0223조경-제출용_내역서0331 3" xfId="14789"/>
    <cellStyle name="0_숭실대학교 걷고싶은 거리 녹화사업_내역서-0223조경-제출용_내역서0331-제출" xfId="2555"/>
    <cellStyle name="0_숭실대학교 걷고싶은 거리 녹화사업_내역서-0223조경-제출용_내역서0331-제출 2" xfId="4636"/>
    <cellStyle name="0_숭실대학교 걷고싶은 거리 녹화사업_내역서-0223조경-제출용_내역서0331-제출 2 2" xfId="7096"/>
    <cellStyle name="0_숭실대학교 걷고싶은 거리 녹화사업_내역서-0223조경-제출용_내역서0331-제출 2 2 2" xfId="14790"/>
    <cellStyle name="0_숭실대학교 걷고싶은 거리 녹화사업_내역서-0223조경-제출용_내역서0331-제출 2 3" xfId="14791"/>
    <cellStyle name="0_숭실대학교 걷고싶은 거리 녹화사업_내역서-0223조경-제출용_내역서0331-제출 3" xfId="14792"/>
    <cellStyle name="0_숭실대학교 걷고싶은 거리 녹화사업_내역서-0223조경-제출용_내역서0421" xfId="2556"/>
    <cellStyle name="0_숭실대학교 걷고싶은 거리 녹화사업_내역서-0223조경-제출용_내역서0421 2" xfId="4637"/>
    <cellStyle name="0_숭실대학교 걷고싶은 거리 녹화사업_내역서-0223조경-제출용_내역서0421 2 2" xfId="7097"/>
    <cellStyle name="0_숭실대학교 걷고싶은 거리 녹화사업_내역서-0223조경-제출용_내역서0421 2 2 2" xfId="14793"/>
    <cellStyle name="0_숭실대학교 걷고싶은 거리 녹화사업_내역서-0223조경-제출용_내역서0421 2 3" xfId="14794"/>
    <cellStyle name="0_숭실대학교 걷고싶은 거리 녹화사업_내역서-0223조경-제출용_내역서0421 3" xfId="14795"/>
    <cellStyle name="0_숭실대학교 걷고싶은 거리 녹화사업_내역서-0223조경-제출용_설계서갑지" xfId="2557"/>
    <cellStyle name="0_숭실대학교 걷고싶은 거리 녹화사업_내역서-0223조경-제출용_설계서갑지 2" xfId="4638"/>
    <cellStyle name="0_숭실대학교 걷고싶은 거리 녹화사업_내역서-0223조경-제출용_설계서갑지 2 2" xfId="7098"/>
    <cellStyle name="0_숭실대학교 걷고싶은 거리 녹화사업_내역서-0223조경-제출용_설계서갑지 2 2 2" xfId="14796"/>
    <cellStyle name="0_숭실대학교 걷고싶은 거리 녹화사업_내역서-0223조경-제출용_설계서갑지 2 3" xfId="14797"/>
    <cellStyle name="0_숭실대학교 걷고싶은 거리 녹화사업_내역서-0223조경-제출용_설계서갑지 3" xfId="14798"/>
    <cellStyle name="0_숭실대학교 걷고싶은 거리 녹화사업_내역서-0223조경-제출용_수량산출" xfId="2558"/>
    <cellStyle name="0_숭실대학교 걷고싶은 거리 녹화사업_내역서-0223조경-제출용_수량산출 2" xfId="4639"/>
    <cellStyle name="0_숭실대학교 걷고싶은 거리 녹화사업_내역서-0223조경-제출용_수량산출 2 2" xfId="7099"/>
    <cellStyle name="0_숭실대학교 걷고싶은 거리 녹화사업_내역서-0223조경-제출용_수량산출 2 2 2" xfId="14799"/>
    <cellStyle name="0_숭실대학교 걷고싶은 거리 녹화사업_내역서-0223조경-제출용_수량산출 2 3" xfId="14800"/>
    <cellStyle name="0_숭실대학교 걷고싶은 거리 녹화사업_내역서-0223조경-제출용_수량산출 3" xfId="14801"/>
    <cellStyle name="0_숭실대학교 걷고싶은 거리 녹화사업_내역서-0223조경-제출용_시설물일위" xfId="2559"/>
    <cellStyle name="0_숭실대학교 걷고싶은 거리 녹화사업_내역서-0223조경-제출용_시설물일위 2" xfId="4640"/>
    <cellStyle name="0_숭실대학교 걷고싶은 거리 녹화사업_내역서-0223조경-제출용_시설물일위 2 2" xfId="7100"/>
    <cellStyle name="0_숭실대학교 걷고싶은 거리 녹화사업_내역서-0223조경-제출용_시설물일위 2 2 2" xfId="14802"/>
    <cellStyle name="0_숭실대학교 걷고싶은 거리 녹화사업_내역서-0223조경-제출용_시설물일위 2 3" xfId="14803"/>
    <cellStyle name="0_숭실대학교 걷고싶은 거리 녹화사업_내역서-0223조경-제출용_시설물일위 3" xfId="14804"/>
    <cellStyle name="0_숭실대학교 걷고싶은 거리 녹화사업_내역서-0223조경-제출용_식재일위" xfId="2560"/>
    <cellStyle name="0_숭실대학교 걷고싶은 거리 녹화사업_내역서-0223조경-제출용_식재일위 2" xfId="4641"/>
    <cellStyle name="0_숭실대학교 걷고싶은 거리 녹화사업_내역서-0223조경-제출용_식재일위 2 2" xfId="7101"/>
    <cellStyle name="0_숭실대학교 걷고싶은 거리 녹화사업_내역서-0223조경-제출용_식재일위 2 2 2" xfId="14805"/>
    <cellStyle name="0_숭실대학교 걷고싶은 거리 녹화사업_내역서-0223조경-제출용_식재일위 2 3" xfId="14806"/>
    <cellStyle name="0_숭실대학교 걷고싶은 거리 녹화사업_내역서-0223조경-제출용_식재일위 3" xfId="14807"/>
    <cellStyle name="0_숭실대학교 걷고싶은 거리 녹화사업_내역서-0223조경-제출용_중기단가" xfId="2561"/>
    <cellStyle name="0_숭실대학교 걷고싶은 거리 녹화사업_내역서-0223조경-제출용_중기단가 2" xfId="4642"/>
    <cellStyle name="0_숭실대학교 걷고싶은 거리 녹화사업_내역서-0223조경-제출용_중기단가 2 2" xfId="7102"/>
    <cellStyle name="0_숭실대학교 걷고싶은 거리 녹화사업_내역서-0223조경-제출용_중기단가 2 2 2" xfId="14808"/>
    <cellStyle name="0_숭실대학교 걷고싶은 거리 녹화사업_내역서-0223조경-제출용_중기단가 2 3" xfId="14809"/>
    <cellStyle name="0_숭실대학교 걷고싶은 거리 녹화사업_내역서-0223조경-제출용_중기단가 3" xfId="14810"/>
    <cellStyle name="0_숭실대학교 걷고싶은 거리 녹화사업_내역서-0223조경-제출용_철거수량산출" xfId="2562"/>
    <cellStyle name="0_숭실대학교 걷고싶은 거리 녹화사업_내역서-0223조경-제출용_철거수량산출 2" xfId="4643"/>
    <cellStyle name="0_숭실대학교 걷고싶은 거리 녹화사업_내역서-0223조경-제출용_철거수량산출 2 2" xfId="7103"/>
    <cellStyle name="0_숭실대학교 걷고싶은 거리 녹화사업_내역서-0223조경-제출용_철거수량산출 2 2 2" xfId="14811"/>
    <cellStyle name="0_숭실대학교 걷고싶은 거리 녹화사업_내역서-0223조경-제출용_철거수량산출 2 3" xfId="14812"/>
    <cellStyle name="0_숭실대학교 걷고싶은 거리 녹화사업_내역서-0223조경-제출용_철거수량산출 3" xfId="14813"/>
    <cellStyle name="0_숭실대학교 걷고싶은 거리 녹화사업_내역서-0308조경-제출용" xfId="2563"/>
    <cellStyle name="0_숭실대학교 걷고싶은 거리 녹화사업_내역서-0308조경-제출용 2" xfId="4644"/>
    <cellStyle name="0_숭실대학교 걷고싶은 거리 녹화사업_내역서-0308조경-제출용 2 2" xfId="7104"/>
    <cellStyle name="0_숭실대학교 걷고싶은 거리 녹화사업_내역서-0308조경-제출용 2 2 2" xfId="14814"/>
    <cellStyle name="0_숭실대학교 걷고싶은 거리 녹화사업_내역서-0308조경-제출용 2 3" xfId="14815"/>
    <cellStyle name="0_숭실대학교 걷고싶은 거리 녹화사업_내역서-0308조경-제출용 3" xfId="14816"/>
    <cellStyle name="0_숭실대학교 걷고싶은 거리 녹화사업_학교숲관리내역서-0222-제출용" xfId="2564"/>
    <cellStyle name="0_숭실대학교 걷고싶은 거리 녹화사업_학교숲관리내역서-0222-제출용 2" xfId="4645"/>
    <cellStyle name="0_숭실대학교 걷고싶은 거리 녹화사업_학교숲관리내역서-0222-제출용 2 2" xfId="7105"/>
    <cellStyle name="0_숭실대학교 걷고싶은 거리 녹화사업_학교숲관리내역서-0222-제출용 2 2 2" xfId="14817"/>
    <cellStyle name="0_숭실대학교 걷고싶은 거리 녹화사업_학교숲관리내역서-0222-제출용 2 3" xfId="14818"/>
    <cellStyle name="0_숭실대학교 걷고싶은 거리 녹화사업_학교숲관리내역서-0222-제출용 3" xfId="14819"/>
    <cellStyle name="0_숭실대학교 걷고싶은 거리 녹화사업_학교숲관리내역서-최종" xfId="2565"/>
    <cellStyle name="0_숭실대학교 걷고싶은 거리 녹화사업_학교숲관리내역서-최종 2" xfId="4646"/>
    <cellStyle name="0_숭실대학교 걷고싶은 거리 녹화사업_학교숲관리내역서-최종 2 2" xfId="7106"/>
    <cellStyle name="0_숭실대학교 걷고싶은 거리 녹화사업_학교숲관리내역서-최종 2 2 2" xfId="14820"/>
    <cellStyle name="0_숭실대학교 걷고싶은 거리 녹화사업_학교숲관리내역서-최종 2 3" xfId="14821"/>
    <cellStyle name="0_숭실대학교 걷고싶은 거리 녹화사업_학교숲관리내역서-최종 3" xfId="14822"/>
    <cellStyle name="00" xfId="588"/>
    <cellStyle name="00 2" xfId="4647"/>
    <cellStyle name="00 2 2" xfId="7107"/>
    <cellStyle name="00 3" xfId="2566"/>
    <cellStyle name="¾È°ÇÈ¸°è¹ýÀÎ" xfId="14823"/>
    <cellStyle name="1" xfId="589"/>
    <cellStyle name="1 2" xfId="2568"/>
    <cellStyle name="1 2 2" xfId="4649"/>
    <cellStyle name="1 2 2 2" xfId="7109"/>
    <cellStyle name="1 2 2 3" xfId="5910"/>
    <cellStyle name="1 2 3" xfId="5786"/>
    <cellStyle name="1 3" xfId="4648"/>
    <cellStyle name="1 3 2" xfId="7108"/>
    <cellStyle name="1 3 3" xfId="5909"/>
    <cellStyle name="1 4" xfId="5785"/>
    <cellStyle name="1 5" xfId="2567"/>
    <cellStyle name="1)" xfId="2569"/>
    <cellStyle name="1) 2" xfId="4650"/>
    <cellStyle name="1) 2 2" xfId="7110"/>
    <cellStyle name="1) 2 2 2" xfId="14824"/>
    <cellStyle name="1) 2 3" xfId="14825"/>
    <cellStyle name="1) 3" xfId="14826"/>
    <cellStyle name="1." xfId="2570"/>
    <cellStyle name="1. 2" xfId="3743"/>
    <cellStyle name="1. 2 2" xfId="3816"/>
    <cellStyle name="1. 3" xfId="3750"/>
    <cellStyle name="1. 3 2" xfId="3823"/>
    <cellStyle name="1. 4" xfId="3755"/>
    <cellStyle name="1. 4 2" xfId="3827"/>
    <cellStyle name="1. 5" xfId="3737"/>
    <cellStyle name="1. 5 2" xfId="3810"/>
    <cellStyle name="1. 6" xfId="3757"/>
    <cellStyle name="1. 6 2" xfId="3829"/>
    <cellStyle name="1. 7" xfId="3734"/>
    <cellStyle name="1. 7 2" xfId="3807"/>
    <cellStyle name="1. 8" xfId="3746"/>
    <cellStyle name="1. 8 2" xfId="3819"/>
    <cellStyle name="1. 9" xfId="4651"/>
    <cellStyle name="1. 9 2" xfId="7111"/>
    <cellStyle name="1_02길선급수관로" xfId="14827"/>
    <cellStyle name="1_02길선급수관로1" xfId="14828"/>
    <cellStyle name="1_06몽촌급수관로" xfId="14829"/>
    <cellStyle name="1_1.설계내역서,2.일위대가표(전기)" xfId="2571"/>
    <cellStyle name="1_1.설계내역서,2.일위대가표(전기) 2" xfId="4652"/>
    <cellStyle name="1_1.설계내역서,2.일위대가표(전기) 2 2" xfId="7112"/>
    <cellStyle name="1_2.송수공" xfId="14830"/>
    <cellStyle name="1_2012년 1월 물가조사" xfId="14831"/>
    <cellStyle name="1_laroux" xfId="2572"/>
    <cellStyle name="1_laroux 2" xfId="4653"/>
    <cellStyle name="1_laroux 2 2" xfId="7113"/>
    <cellStyle name="1_laroux 3" xfId="6150"/>
    <cellStyle name="1_laroux_ATC-YOON1" xfId="2573"/>
    <cellStyle name="1_laroux_ATC-YOON1 2" xfId="4654"/>
    <cellStyle name="1_laroux_ATC-YOON1 2 2" xfId="7114"/>
    <cellStyle name="1_laroux_ATC-YOON1 3" xfId="6151"/>
    <cellStyle name="1_total" xfId="2574"/>
    <cellStyle name="1_total 2" xfId="4655"/>
    <cellStyle name="1_total 2 2" xfId="7115"/>
    <cellStyle name="1_total 2 3" xfId="14832"/>
    <cellStyle name="1_total 3" xfId="14833"/>
    <cellStyle name="1_total 4" xfId="14834"/>
    <cellStyle name="1_total_Sheet1" xfId="2575"/>
    <cellStyle name="1_total_Sheet1 2" xfId="4656"/>
    <cellStyle name="1_total_Sheet1 2 2" xfId="7116"/>
    <cellStyle name="1_total_Sheet1_과천놀이터설계서" xfId="2576"/>
    <cellStyle name="1_total_Sheet1_과천놀이터설계서 2" xfId="4657"/>
    <cellStyle name="1_total_Sheet1_과천놀이터설계서 2 2" xfId="7117"/>
    <cellStyle name="1_total_Sheet1_덕원고-설계서갑지" xfId="2577"/>
    <cellStyle name="1_total_Sheet1_덕원고-설계서갑지 2" xfId="4658"/>
    <cellStyle name="1_total_Sheet1_덕원고-설계서갑지 2 2" xfId="7118"/>
    <cellStyle name="1_total_Sheet1_총괄갑지" xfId="2578"/>
    <cellStyle name="1_total_Sheet1_총괄갑지 2" xfId="4659"/>
    <cellStyle name="1_total_Sheet1_총괄갑지 2 2" xfId="7119"/>
    <cellStyle name="1_total_Sheet1_총괄내역서" xfId="2579"/>
    <cellStyle name="1_total_Sheet1_총괄내역서 2" xfId="4660"/>
    <cellStyle name="1_total_Sheet1_총괄내역서 2 2" xfId="7120"/>
    <cellStyle name="1_total_갑지0601" xfId="2580"/>
    <cellStyle name="1_total_갑지0601 2" xfId="4661"/>
    <cellStyle name="1_total_갑지0601 2 2" xfId="7121"/>
    <cellStyle name="1_total_갑지0601_과천놀이터설계서" xfId="2581"/>
    <cellStyle name="1_total_갑지0601_과천놀이터설계서 2" xfId="4662"/>
    <cellStyle name="1_total_갑지0601_과천놀이터설계서 2 2" xfId="7122"/>
    <cellStyle name="1_total_갑지0601_덕원고-설계서갑지" xfId="2582"/>
    <cellStyle name="1_total_갑지0601_덕원고-설계서갑지 2" xfId="4663"/>
    <cellStyle name="1_total_갑지0601_덕원고-설계서갑지 2 2" xfId="7123"/>
    <cellStyle name="1_total_갑지0601_총괄갑지" xfId="2583"/>
    <cellStyle name="1_total_갑지0601_총괄갑지 2" xfId="4664"/>
    <cellStyle name="1_total_갑지0601_총괄갑지 2 2" xfId="7124"/>
    <cellStyle name="1_total_갑지0601_총괄내역서" xfId="2584"/>
    <cellStyle name="1_total_갑지0601_총괄내역서 2" xfId="4665"/>
    <cellStyle name="1_total_갑지0601_총괄내역서 2 2" xfId="7125"/>
    <cellStyle name="1_total_기성(2차)준공" xfId="14835"/>
    <cellStyle name="1_total_기성(2차)준공 2" xfId="14836"/>
    <cellStyle name="1_total_기성(2차)준공 2 2" xfId="14837"/>
    <cellStyle name="1_total_기성(2차)준공 2 3" xfId="14838"/>
    <cellStyle name="1_total_기성(2차)준공 3" xfId="14839"/>
    <cellStyle name="1_total_기성(2차)준공 4" xfId="14840"/>
    <cellStyle name="1_tree" xfId="2585"/>
    <cellStyle name="1_tree 2" xfId="4666"/>
    <cellStyle name="1_tree 2 2" xfId="7126"/>
    <cellStyle name="1_tree 2 3" xfId="14841"/>
    <cellStyle name="1_tree 3" xfId="14842"/>
    <cellStyle name="1_tree 4" xfId="14843"/>
    <cellStyle name="1_tree_Sheet1" xfId="2586"/>
    <cellStyle name="1_tree_Sheet1 2" xfId="4667"/>
    <cellStyle name="1_tree_Sheet1 2 2" xfId="7127"/>
    <cellStyle name="1_tree_Sheet1_과천놀이터설계서" xfId="2587"/>
    <cellStyle name="1_tree_Sheet1_과천놀이터설계서 2" xfId="4668"/>
    <cellStyle name="1_tree_Sheet1_과천놀이터설계서 2 2" xfId="7128"/>
    <cellStyle name="1_tree_Sheet1_덕원고-설계서갑지" xfId="2588"/>
    <cellStyle name="1_tree_Sheet1_덕원고-설계서갑지 2" xfId="4669"/>
    <cellStyle name="1_tree_Sheet1_덕원고-설계서갑지 2 2" xfId="7129"/>
    <cellStyle name="1_tree_Sheet1_총괄갑지" xfId="2589"/>
    <cellStyle name="1_tree_Sheet1_총괄갑지 2" xfId="4670"/>
    <cellStyle name="1_tree_Sheet1_총괄갑지 2 2" xfId="7130"/>
    <cellStyle name="1_tree_Sheet1_총괄내역서" xfId="2590"/>
    <cellStyle name="1_tree_Sheet1_총괄내역서 2" xfId="4671"/>
    <cellStyle name="1_tree_Sheet1_총괄내역서 2 2" xfId="7131"/>
    <cellStyle name="1_tree_갑지0601" xfId="2591"/>
    <cellStyle name="1_tree_갑지0601 2" xfId="4672"/>
    <cellStyle name="1_tree_갑지0601 2 2" xfId="7132"/>
    <cellStyle name="1_tree_갑지0601_과천놀이터설계서" xfId="2592"/>
    <cellStyle name="1_tree_갑지0601_과천놀이터설계서 2" xfId="4673"/>
    <cellStyle name="1_tree_갑지0601_과천놀이터설계서 2 2" xfId="7133"/>
    <cellStyle name="1_tree_갑지0601_덕원고-설계서갑지" xfId="2593"/>
    <cellStyle name="1_tree_갑지0601_덕원고-설계서갑지 2" xfId="4674"/>
    <cellStyle name="1_tree_갑지0601_덕원고-설계서갑지 2 2" xfId="7134"/>
    <cellStyle name="1_tree_갑지0601_총괄갑지" xfId="2594"/>
    <cellStyle name="1_tree_갑지0601_총괄갑지 2" xfId="4675"/>
    <cellStyle name="1_tree_갑지0601_총괄갑지 2 2" xfId="7135"/>
    <cellStyle name="1_tree_갑지0601_총괄내역서" xfId="2595"/>
    <cellStyle name="1_tree_갑지0601_총괄내역서 2" xfId="4676"/>
    <cellStyle name="1_tree_갑지0601_총괄내역서 2 2" xfId="7136"/>
    <cellStyle name="1_tree_기성(2차)준공" xfId="14844"/>
    <cellStyle name="1_tree_기성(2차)준공 2" xfId="14845"/>
    <cellStyle name="1_tree_기성(2차)준공 2 2" xfId="14846"/>
    <cellStyle name="1_tree_기성(2차)준공 2 3" xfId="14847"/>
    <cellStyle name="1_tree_기성(2차)준공 3" xfId="14848"/>
    <cellStyle name="1_tree_기성(2차)준공 4" xfId="14849"/>
    <cellStyle name="1_tree_마운딩수량" xfId="2596"/>
    <cellStyle name="1_tree_마운딩수량 2" xfId="4677"/>
    <cellStyle name="1_tree_마운딩수량 2 2" xfId="7137"/>
    <cellStyle name="1_tree_마운딩수량_갑지0601" xfId="2597"/>
    <cellStyle name="1_tree_마운딩수량_갑지0601 2" xfId="4678"/>
    <cellStyle name="1_tree_마운딩수량_갑지0601 2 2" xfId="7138"/>
    <cellStyle name="1_tree_마운딩수량_갑지0601_과천놀이터설계서" xfId="2598"/>
    <cellStyle name="1_tree_마운딩수량_갑지0601_과천놀이터설계서 2" xfId="4679"/>
    <cellStyle name="1_tree_마운딩수량_갑지0601_과천놀이터설계서 2 2" xfId="7139"/>
    <cellStyle name="1_tree_마운딩수량_갑지0601_덕원고-설계서갑지" xfId="2599"/>
    <cellStyle name="1_tree_마운딩수량_갑지0601_덕원고-설계서갑지 2" xfId="4680"/>
    <cellStyle name="1_tree_마운딩수량_갑지0601_덕원고-설계서갑지 2 2" xfId="7140"/>
    <cellStyle name="1_tree_마운딩수량_갑지0601_총괄갑지" xfId="2600"/>
    <cellStyle name="1_tree_마운딩수량_갑지0601_총괄갑지 2" xfId="4681"/>
    <cellStyle name="1_tree_마운딩수량_갑지0601_총괄갑지 2 2" xfId="7141"/>
    <cellStyle name="1_tree_마운딩수량_갑지0601_총괄내역서" xfId="2601"/>
    <cellStyle name="1_tree_마운딩수량_갑지0601_총괄내역서 2" xfId="4682"/>
    <cellStyle name="1_tree_마운딩수량_갑지0601_총괄내역서 2 2" xfId="7142"/>
    <cellStyle name="1_tree_수량산출" xfId="14850"/>
    <cellStyle name="1_tree_수량산출 2" xfId="14851"/>
    <cellStyle name="1_tree_수량산출 2 2" xfId="14852"/>
    <cellStyle name="1_tree_수량산출 2 3" xfId="14853"/>
    <cellStyle name="1_tree_수량산출 3" xfId="14854"/>
    <cellStyle name="1_tree_수량산출 4" xfId="14855"/>
    <cellStyle name="1_tree_수량산출_기성(2차)준공" xfId="14856"/>
    <cellStyle name="1_tree_수량산출_기성(2차)준공 2" xfId="14857"/>
    <cellStyle name="1_tree_수량산출_기성(2차)준공 2 2" xfId="14858"/>
    <cellStyle name="1_tree_수량산출_기성(2차)준공 2 3" xfId="14859"/>
    <cellStyle name="1_tree_수량산출_기성(2차)준공 3" xfId="14860"/>
    <cellStyle name="1_tree_수량산출_기성(2차)준공 4" xfId="14861"/>
    <cellStyle name="1_tree_원가계산서" xfId="2602"/>
    <cellStyle name="1_tree_원가계산서 2" xfId="4683"/>
    <cellStyle name="1_tree_원가계산서 2 2" xfId="7143"/>
    <cellStyle name="1_tree_원가계산서_과천놀이터설계서" xfId="2603"/>
    <cellStyle name="1_tree_원가계산서_과천놀이터설계서 2" xfId="4684"/>
    <cellStyle name="1_tree_원가계산서_과천놀이터설계서 2 2" xfId="7144"/>
    <cellStyle name="1_tree_원가계산서_덕원고-설계서갑지" xfId="2604"/>
    <cellStyle name="1_tree_원가계산서_덕원고-설계서갑지 2" xfId="4685"/>
    <cellStyle name="1_tree_원가계산서_덕원고-설계서갑지 2 2" xfId="7145"/>
    <cellStyle name="1_tree_원가계산서_총괄갑지" xfId="2605"/>
    <cellStyle name="1_tree_원가계산서_총괄갑지 2" xfId="4686"/>
    <cellStyle name="1_tree_원가계산서_총괄갑지 2 2" xfId="7146"/>
    <cellStyle name="1_tree_원가계산서_총괄내역서" xfId="2606"/>
    <cellStyle name="1_tree_원가계산서_총괄내역서 2" xfId="4687"/>
    <cellStyle name="1_tree_원가계산서_총괄내역서 2 2" xfId="7147"/>
    <cellStyle name="1_tree_한풍집계" xfId="2607"/>
    <cellStyle name="1_tree_한풍집계 2" xfId="4688"/>
    <cellStyle name="1_tree_한풍집계 2 2" xfId="7148"/>
    <cellStyle name="1_tree_한풍집계_Sheet1" xfId="2608"/>
    <cellStyle name="1_tree_한풍집계_Sheet1 2" xfId="4689"/>
    <cellStyle name="1_tree_한풍집계_Sheet1 2 2" xfId="7149"/>
    <cellStyle name="1_tree_한풍집계_Sheet1_과천놀이터설계서" xfId="2609"/>
    <cellStyle name="1_tree_한풍집계_Sheet1_과천놀이터설계서 2" xfId="4690"/>
    <cellStyle name="1_tree_한풍집계_Sheet1_과천놀이터설계서 2 2" xfId="7150"/>
    <cellStyle name="1_tree_한풍집계_Sheet1_덕원고-설계서갑지" xfId="2610"/>
    <cellStyle name="1_tree_한풍집계_Sheet1_덕원고-설계서갑지 2" xfId="4691"/>
    <cellStyle name="1_tree_한풍집계_Sheet1_덕원고-설계서갑지 2 2" xfId="7151"/>
    <cellStyle name="1_tree_한풍집계_Sheet1_총괄갑지" xfId="2611"/>
    <cellStyle name="1_tree_한풍집계_Sheet1_총괄갑지 2" xfId="4692"/>
    <cellStyle name="1_tree_한풍집계_Sheet1_총괄갑지 2 2" xfId="7152"/>
    <cellStyle name="1_tree_한풍집계_Sheet1_총괄내역서" xfId="2612"/>
    <cellStyle name="1_tree_한풍집계_Sheet1_총괄내역서 2" xfId="4693"/>
    <cellStyle name="1_tree_한풍집계_Sheet1_총괄내역서 2 2" xfId="7153"/>
    <cellStyle name="1_tree_한풍집계_갑지0601" xfId="2613"/>
    <cellStyle name="1_tree_한풍집계_갑지0601 2" xfId="4694"/>
    <cellStyle name="1_tree_한풍집계_갑지0601 2 2" xfId="7154"/>
    <cellStyle name="1_tree_한풍집계_갑지0601_과천놀이터설계서" xfId="2614"/>
    <cellStyle name="1_tree_한풍집계_갑지0601_과천놀이터설계서 2" xfId="4695"/>
    <cellStyle name="1_tree_한풍집계_갑지0601_과천놀이터설계서 2 2" xfId="7155"/>
    <cellStyle name="1_tree_한풍집계_갑지0601_덕원고-설계서갑지" xfId="2615"/>
    <cellStyle name="1_tree_한풍집계_갑지0601_덕원고-설계서갑지 2" xfId="4696"/>
    <cellStyle name="1_tree_한풍집계_갑지0601_덕원고-설계서갑지 2 2" xfId="7156"/>
    <cellStyle name="1_tree_한풍집계_갑지0601_총괄갑지" xfId="2616"/>
    <cellStyle name="1_tree_한풍집계_갑지0601_총괄갑지 2" xfId="4697"/>
    <cellStyle name="1_tree_한풍집계_갑지0601_총괄갑지 2 2" xfId="7157"/>
    <cellStyle name="1_tree_한풍집계_갑지0601_총괄내역서" xfId="2617"/>
    <cellStyle name="1_tree_한풍집계_갑지0601_총괄내역서 2" xfId="4698"/>
    <cellStyle name="1_tree_한풍집계_갑지0601_총괄내역서 2 2" xfId="7158"/>
    <cellStyle name="1_가로등 및 신호등 일위대가표" xfId="2618"/>
    <cellStyle name="1_가로등 및 신호등 일위대가표 2" xfId="4699"/>
    <cellStyle name="1_가로등 및 신호등 일위대가표 2 2" xfId="7159"/>
    <cellStyle name="1_가로등 및 신호등 일위대가표 2 3" xfId="5911"/>
    <cellStyle name="1_가로등 및 신호등 일위대가표 3" xfId="5787"/>
    <cellStyle name="1_계약 단위단가 산출(연간단가)" xfId="14862"/>
    <cellStyle name="1_교통안전표지신설및교체공사" xfId="2619"/>
    <cellStyle name="1_교통안전표지신설및교체공사 2" xfId="4700"/>
    <cellStyle name="1_교통안전표지신설및교체공사 2 2" xfId="7160"/>
    <cellStyle name="1_내역서갑지" xfId="2620"/>
    <cellStyle name="1_내역서갑지 2" xfId="4701"/>
    <cellStyle name="1_내역서갑지 2 2" xfId="7161"/>
    <cellStyle name="1_내역서갑지 3" xfId="6152"/>
    <cellStyle name="1_노면표시도색및제거공사" xfId="2621"/>
    <cellStyle name="1_노면표시도색및제거공사 2" xfId="4702"/>
    <cellStyle name="1_노면표시도색및제거공사 2 2" xfId="7162"/>
    <cellStyle name="1_단가산출" xfId="14863"/>
    <cellStyle name="1_단가조사표" xfId="2622"/>
    <cellStyle name="1_단가조사표 2" xfId="4703"/>
    <cellStyle name="1_단가조사표 2 2" xfId="7163"/>
    <cellStyle name="1_단가조사표 3" xfId="6153"/>
    <cellStyle name="1_단가조사표_1011소각" xfId="2623"/>
    <cellStyle name="1_단가조사표_1011소각 2" xfId="4704"/>
    <cellStyle name="1_단가조사표_1011소각 2 2" xfId="7164"/>
    <cellStyle name="1_단가조사표_1011소각 3" xfId="6154"/>
    <cellStyle name="1_단가조사표_1011소각_계약 단위단가 산출(연간단가)" xfId="14864"/>
    <cellStyle name="1_단가조사표_1113교~1" xfId="2624"/>
    <cellStyle name="1_단가조사표_1113교~1 2" xfId="4705"/>
    <cellStyle name="1_단가조사표_1113교~1 2 2" xfId="7165"/>
    <cellStyle name="1_단가조사표_1113교~1 3" xfId="6155"/>
    <cellStyle name="1_단가조사표_121내역" xfId="2625"/>
    <cellStyle name="1_단가조사표_121내역 2" xfId="4706"/>
    <cellStyle name="1_단가조사표_121내역 2 2" xfId="7166"/>
    <cellStyle name="1_단가조사표_121내역 3" xfId="6156"/>
    <cellStyle name="1_단가조사표_121내역_계약 단위단가 산출(연간단가)" xfId="14865"/>
    <cellStyle name="1_단가조사표_객토량" xfId="2626"/>
    <cellStyle name="1_단가조사표_객토량 2" xfId="4707"/>
    <cellStyle name="1_단가조사표_객토량 2 2" xfId="7167"/>
    <cellStyle name="1_단가조사표_객토량 3" xfId="6157"/>
    <cellStyle name="1_단가조사표_객토량_계약 단위단가 산출(연간단가)" xfId="14866"/>
    <cellStyle name="1_단가조사표_계약 단위단가 산출(연간단가)" xfId="14867"/>
    <cellStyle name="1_단가조사표_교통센~1" xfId="2627"/>
    <cellStyle name="1_단가조사표_교통센~1 2" xfId="4708"/>
    <cellStyle name="1_단가조사표_교통센~1 2 2" xfId="7168"/>
    <cellStyle name="1_단가조사표_교통센~1 3" xfId="6158"/>
    <cellStyle name="1_단가조사표_교통센~1_계약 단위단가 산출(연간단가)" xfId="14868"/>
    <cellStyle name="1_단가조사표_교통센터412" xfId="2628"/>
    <cellStyle name="1_단가조사표_교통센터412 2" xfId="4709"/>
    <cellStyle name="1_단가조사표_교통센터412 2 2" xfId="7169"/>
    <cellStyle name="1_단가조사표_교통센터412 3" xfId="6159"/>
    <cellStyle name="1_단가조사표_교통수" xfId="2629"/>
    <cellStyle name="1_단가조사표_교통수 2" xfId="4710"/>
    <cellStyle name="1_단가조사표_교통수 2 2" xfId="7170"/>
    <cellStyle name="1_단가조사표_교통수 3" xfId="6160"/>
    <cellStyle name="1_단가조사표_교통수량산출서" xfId="2630"/>
    <cellStyle name="1_단가조사표_교통수량산출서 2" xfId="4711"/>
    <cellStyle name="1_단가조사표_교통수량산출서 2 2" xfId="7171"/>
    <cellStyle name="1_단가조사표_교통수량산출서 3" xfId="6161"/>
    <cellStyle name="1_단가조사표_구조물대가 (2)" xfId="2631"/>
    <cellStyle name="1_단가조사표_구조물대가 (2) 2" xfId="4712"/>
    <cellStyle name="1_단가조사표_구조물대가 (2) 2 2" xfId="7172"/>
    <cellStyle name="1_단가조사표_구조물대가 (2) 3" xfId="6162"/>
    <cellStyle name="1_단가조사표_구조물대가 (2)_계약 단위단가 산출(연간단가)" xfId="14869"/>
    <cellStyle name="1_단가조사표_내역서 (2)" xfId="2632"/>
    <cellStyle name="1_단가조사표_내역서 (2) 2" xfId="4713"/>
    <cellStyle name="1_단가조사표_내역서 (2) 2 2" xfId="7173"/>
    <cellStyle name="1_단가조사표_내역서 (2) 3" xfId="6163"/>
    <cellStyle name="1_단가조사표_내역서 (2)_계약 단위단가 산출(연간단가)" xfId="14870"/>
    <cellStyle name="1_단가조사표_대전관저지구" xfId="2633"/>
    <cellStyle name="1_단가조사표_대전관저지구 2" xfId="4714"/>
    <cellStyle name="1_단가조사표_대전관저지구 2 2" xfId="7174"/>
    <cellStyle name="1_단가조사표_대전관저지구 3" xfId="6164"/>
    <cellStyle name="1_단가조사표_동측지~1" xfId="2634"/>
    <cellStyle name="1_단가조사표_동측지~1 2" xfId="4715"/>
    <cellStyle name="1_단가조사표_동측지~1 2 2" xfId="7175"/>
    <cellStyle name="1_단가조사표_동측지~1 3" xfId="6165"/>
    <cellStyle name="1_단가조사표_동측지원422" xfId="2635"/>
    <cellStyle name="1_단가조사표_동측지원422 2" xfId="4716"/>
    <cellStyle name="1_단가조사표_동측지원422 2 2" xfId="7176"/>
    <cellStyle name="1_단가조사표_동측지원422 3" xfId="6166"/>
    <cellStyle name="1_단가조사표_동측지원512" xfId="2636"/>
    <cellStyle name="1_단가조사표_동측지원512 2" xfId="4717"/>
    <cellStyle name="1_단가조사표_동측지원512 2 2" xfId="7177"/>
    <cellStyle name="1_단가조사표_동측지원512 3" xfId="6167"/>
    <cellStyle name="1_단가조사표_동측지원524" xfId="2637"/>
    <cellStyle name="1_단가조사표_동측지원524 2" xfId="4718"/>
    <cellStyle name="1_단가조사표_동측지원524 2 2" xfId="7178"/>
    <cellStyle name="1_단가조사표_동측지원524 3" xfId="6168"/>
    <cellStyle name="1_단가조사표_부대422" xfId="2638"/>
    <cellStyle name="1_단가조사표_부대422 2" xfId="4719"/>
    <cellStyle name="1_단가조사표_부대422 2 2" xfId="7179"/>
    <cellStyle name="1_단가조사표_부대422 3" xfId="6169"/>
    <cellStyle name="1_단가조사표_부대시설" xfId="2639"/>
    <cellStyle name="1_단가조사표_부대시설 2" xfId="4720"/>
    <cellStyle name="1_단가조사표_부대시설 2 2" xfId="7180"/>
    <cellStyle name="1_단가조사표_부대시설 3" xfId="6170"/>
    <cellStyle name="1_단가조사표_부대시설_계약 단위단가 산출(연간단가)" xfId="14871"/>
    <cellStyle name="1_단가조사표_소각수~1" xfId="2640"/>
    <cellStyle name="1_단가조사표_소각수~1 2" xfId="4721"/>
    <cellStyle name="1_단가조사표_소각수~1 2 2" xfId="7181"/>
    <cellStyle name="1_단가조사표_소각수~1 3" xfId="6171"/>
    <cellStyle name="1_단가조사표_소각수~1_계약 단위단가 산출(연간단가)" xfId="14872"/>
    <cellStyle name="1_단가조사표_소각수내역서" xfId="2641"/>
    <cellStyle name="1_단가조사표_소각수내역서 2" xfId="4722"/>
    <cellStyle name="1_단가조사표_소각수내역서 2 2" xfId="7182"/>
    <cellStyle name="1_단가조사표_소각수내역서 3" xfId="6172"/>
    <cellStyle name="1_단가조사표_소각수내역서_계약 단위단가 산출(연간단가)" xfId="14873"/>
    <cellStyle name="1_단가조사표_소각수목2" xfId="2642"/>
    <cellStyle name="1_단가조사표_소각수목2 2" xfId="4723"/>
    <cellStyle name="1_단가조사표_소각수목2 2 2" xfId="7183"/>
    <cellStyle name="1_단가조사표_소각수목2 3" xfId="6173"/>
    <cellStyle name="1_단가조사표_소각수목2_계약 단위단가 산출(연간단가)" xfId="14874"/>
    <cellStyle name="1_단가조사표_수량산출서 (2)" xfId="2643"/>
    <cellStyle name="1_단가조사표_수량산출서 (2) 2" xfId="4724"/>
    <cellStyle name="1_단가조사표_수량산출서 (2) 2 2" xfId="7184"/>
    <cellStyle name="1_단가조사표_수량산출서 (2) 3" xfId="6174"/>
    <cellStyle name="1_단가조사표_수량산출서 (2)_계약 단위단가 산출(연간단가)" xfId="14875"/>
    <cellStyle name="1_단가조사표_엑스포~1" xfId="2644"/>
    <cellStyle name="1_단가조사표_엑스포~1 2" xfId="4725"/>
    <cellStyle name="1_단가조사표_엑스포~1 2 2" xfId="7185"/>
    <cellStyle name="1_단가조사표_엑스포~1 3" xfId="6175"/>
    <cellStyle name="1_단가조사표_엑스포~1_계약 단위단가 산출(연간단가)" xfId="14876"/>
    <cellStyle name="1_단가조사표_엑스포한빛1" xfId="2645"/>
    <cellStyle name="1_단가조사표_엑스포한빛1 2" xfId="4726"/>
    <cellStyle name="1_단가조사표_엑스포한빛1 2 2" xfId="7186"/>
    <cellStyle name="1_단가조사표_엑스포한빛1 3" xfId="6176"/>
    <cellStyle name="1_단가조사표_엑스포한빛1_계약 단위단가 산출(연간단가)" xfId="14877"/>
    <cellStyle name="1_단가조사표_여객터미널331" xfId="2646"/>
    <cellStyle name="1_단가조사표_여객터미널331 2" xfId="4727"/>
    <cellStyle name="1_단가조사표_여객터미널331 2 2" xfId="7187"/>
    <cellStyle name="1_단가조사표_여객터미널331 3" xfId="6177"/>
    <cellStyle name="1_단가조사표_여객터미널513" xfId="2647"/>
    <cellStyle name="1_단가조사표_여객터미널513 2" xfId="4728"/>
    <cellStyle name="1_단가조사표_여객터미널513 2 2" xfId="7188"/>
    <cellStyle name="1_단가조사표_여객터미널513 3" xfId="6178"/>
    <cellStyle name="1_단가조사표_여객터미널629" xfId="2648"/>
    <cellStyle name="1_단가조사표_여객터미널629 2" xfId="4729"/>
    <cellStyle name="1_단가조사표_여객터미널629 2 2" xfId="7189"/>
    <cellStyle name="1_단가조사표_여객터미널629 3" xfId="6179"/>
    <cellStyle name="1_단가조사표_외곽도로616" xfId="2649"/>
    <cellStyle name="1_단가조사표_외곽도로616 2" xfId="4730"/>
    <cellStyle name="1_단가조사표_외곽도로616 2 2" xfId="7190"/>
    <cellStyle name="1_단가조사표_외곽도로616 3" xfId="6180"/>
    <cellStyle name="1_단가조사표_용인죽전수량" xfId="2650"/>
    <cellStyle name="1_단가조사표_용인죽전수량 2" xfId="4731"/>
    <cellStyle name="1_단가조사표_용인죽전수량 2 2" xfId="7191"/>
    <cellStyle name="1_단가조사표_용인죽전수량 3" xfId="6181"/>
    <cellStyle name="1_단가조사표_원가계~1" xfId="2651"/>
    <cellStyle name="1_단가조사표_원가계~1 2" xfId="4732"/>
    <cellStyle name="1_단가조사표_원가계~1 2 2" xfId="7192"/>
    <cellStyle name="1_단가조사표_원가계~1 3" xfId="6182"/>
    <cellStyle name="1_단가조사표_원가계~1_계약 단위단가 산출(연간단가)" xfId="14878"/>
    <cellStyle name="1_단가조사표_유기질" xfId="2652"/>
    <cellStyle name="1_단가조사표_유기질 2" xfId="4733"/>
    <cellStyle name="1_단가조사표_유기질 2 2" xfId="7193"/>
    <cellStyle name="1_단가조사표_유기질 3" xfId="6183"/>
    <cellStyle name="1_단가조사표_유기질_계약 단위단가 산출(연간단가)" xfId="14879"/>
    <cellStyle name="1_단가조사표_자재조서 (2)" xfId="2653"/>
    <cellStyle name="1_단가조사표_자재조서 (2) 2" xfId="4734"/>
    <cellStyle name="1_단가조사표_자재조서 (2) 2 2" xfId="7194"/>
    <cellStyle name="1_단가조사표_자재조서 (2) 3" xfId="6184"/>
    <cellStyle name="1_단가조사표_자재조서 (2)_계약 단위단가 산출(연간단가)" xfId="14880"/>
    <cellStyle name="1_단가조사표_총괄내역" xfId="2654"/>
    <cellStyle name="1_단가조사표_총괄내역 (2)" xfId="2655"/>
    <cellStyle name="1_단가조사표_총괄내역 (2) 2" xfId="4736"/>
    <cellStyle name="1_단가조사표_총괄내역 (2) 2 2" xfId="7196"/>
    <cellStyle name="1_단가조사표_총괄내역 (2) 3" xfId="6186"/>
    <cellStyle name="1_단가조사표_총괄내역 (2)_계약 단위단가 산출(연간단가)" xfId="14881"/>
    <cellStyle name="1_단가조사표_총괄내역 2" xfId="4735"/>
    <cellStyle name="1_단가조사표_총괄내역 2 2" xfId="7195"/>
    <cellStyle name="1_단가조사표_총괄내역 3" xfId="6185"/>
    <cellStyle name="1_단가조사표_총괄내역 4" xfId="6233"/>
    <cellStyle name="1_단가조사표_총괄내역 5" xfId="8258"/>
    <cellStyle name="1_단가조사표_총괄내역 6" xfId="6279"/>
    <cellStyle name="1_단가조사표_총괄내역 7" xfId="8259"/>
    <cellStyle name="1_단가조사표_총괄내역 8" xfId="8252"/>
    <cellStyle name="1_단가조사표_총괄내역 9" xfId="8254"/>
    <cellStyle name="1_단가조사표_총괄내역_계약 단위단가 산출(연간단가)" xfId="14882"/>
    <cellStyle name="1_단가조사표_터미널도로403" xfId="2656"/>
    <cellStyle name="1_단가조사표_터미널도로403 2" xfId="4737"/>
    <cellStyle name="1_단가조사표_터미널도로403 2 2" xfId="7197"/>
    <cellStyle name="1_단가조사표_터미널도로403 3" xfId="6187"/>
    <cellStyle name="1_단가조사표_터미널도로429" xfId="2657"/>
    <cellStyle name="1_단가조사표_터미널도로429 2" xfId="4738"/>
    <cellStyle name="1_단가조사표_터미널도로429 2 2" xfId="7198"/>
    <cellStyle name="1_단가조사표_터미널도로429 3" xfId="6188"/>
    <cellStyle name="1_단가조사표_포장일위" xfId="2658"/>
    <cellStyle name="1_단가조사표_포장일위 2" xfId="4739"/>
    <cellStyle name="1_단가조사표_포장일위 2 2" xfId="7199"/>
    <cellStyle name="1_단가조사표_포장일위 3" xfId="6189"/>
    <cellStyle name="1_단가조사표_포장일위_계약 단위단가 산출(연간단가)" xfId="14883"/>
    <cellStyle name="1_먼저열기-교통신호기내역" xfId="2659"/>
    <cellStyle name="1_먼저열기-교통신호기내역 2" xfId="4740"/>
    <cellStyle name="1_먼저열기-교통신호기내역 2 2" xfId="7200"/>
    <cellStyle name="1_먼저열기-교통신호기내역 2 3" xfId="5912"/>
    <cellStyle name="1_먼저열기-교통신호기내역 3" xfId="5788"/>
    <cellStyle name="1_서부도로교통사업소 예산서(마포구신호등)" xfId="2660"/>
    <cellStyle name="1_서부도로교통사업소 예산서(마포구신호등) 2" xfId="4741"/>
    <cellStyle name="1_서부도로교통사업소 예산서(마포구신호등) 2 2" xfId="7201"/>
    <cellStyle name="1_서부도로교통사업소 예산서(마포구신호등) 2 3" xfId="5913"/>
    <cellStyle name="1_서부도로교통사업소 예산서(마포구신호등) 3" xfId="5789"/>
    <cellStyle name="1_시내일원 하수도 맨홀뚜껑 정비공사" xfId="14884"/>
    <cellStyle name="1_시민계략공사" xfId="14885"/>
    <cellStyle name="1_시민계략공사_전기-한남" xfId="14886"/>
    <cellStyle name="1_신호일위내역서2008-07(300기초규격수정,복구추가)" xfId="2661"/>
    <cellStyle name="1_신호일위내역서2008-07(300기초규격수정,복구추가) 2" xfId="4742"/>
    <cellStyle name="1_신호일위내역서2008-07(300기초규격수정,복구추가) 2 2" xfId="7202"/>
    <cellStyle name="1_신호일위내역서2008-07(300기초규격수정,복구추가) 3" xfId="6190"/>
    <cellStyle name="1_원가계산서" xfId="2662"/>
    <cellStyle name="1_원가계산서 2" xfId="4743"/>
    <cellStyle name="1_원가계산서 2 2" xfId="7203"/>
    <cellStyle name="1_원가계산서_과천놀이터설계서" xfId="2663"/>
    <cellStyle name="1_원가계산서_과천놀이터설계서 2" xfId="4744"/>
    <cellStyle name="1_원가계산서_과천놀이터설계서 2 2" xfId="7204"/>
    <cellStyle name="1_원가계산서_덕원고-설계서갑지" xfId="2664"/>
    <cellStyle name="1_원가계산서_덕원고-설계서갑지 2" xfId="4745"/>
    <cellStyle name="1_원가계산서_덕원고-설계서갑지 2 2" xfId="7205"/>
    <cellStyle name="1_원가계산서_총괄갑지" xfId="2665"/>
    <cellStyle name="1_원가계산서_총괄갑지 2" xfId="4746"/>
    <cellStyle name="1_원가계산서_총괄갑지 2 2" xfId="7206"/>
    <cellStyle name="1_원가계산서_총괄내역서" xfId="2666"/>
    <cellStyle name="1_원가계산서_총괄내역서 2" xfId="4747"/>
    <cellStyle name="1_원가계산서_총괄내역서 2 2" xfId="7207"/>
    <cellStyle name="1_전자입찰원가양식" xfId="14887"/>
    <cellStyle name="10" xfId="590"/>
    <cellStyle name="10 10" xfId="2667"/>
    <cellStyle name="10 2" xfId="3745"/>
    <cellStyle name="10 2 2" xfId="3818"/>
    <cellStyle name="10 3" xfId="3748"/>
    <cellStyle name="10 3 2" xfId="3821"/>
    <cellStyle name="10 4" xfId="3753"/>
    <cellStyle name="10 4 2" xfId="3825"/>
    <cellStyle name="10 5" xfId="3739"/>
    <cellStyle name="10 5 2" xfId="3812"/>
    <cellStyle name="10 6" xfId="3756"/>
    <cellStyle name="10 6 2" xfId="3828"/>
    <cellStyle name="10 7" xfId="3735"/>
    <cellStyle name="10 7 2" xfId="3808"/>
    <cellStyle name="10 8" xfId="3760"/>
    <cellStyle name="10 8 2" xfId="3832"/>
    <cellStyle name="10 9" xfId="4748"/>
    <cellStyle name="10 9 2" xfId="7208"/>
    <cellStyle name="100" xfId="591"/>
    <cellStyle name="11" xfId="2668"/>
    <cellStyle name="11 2" xfId="4749"/>
    <cellStyle name="11 2 2" xfId="7209"/>
    <cellStyle name="111" xfId="2669"/>
    <cellStyle name="111 2" xfId="4750"/>
    <cellStyle name="111 2 2" xfId="7210"/>
    <cellStyle name="111 2 3" xfId="14888"/>
    <cellStyle name="111 3" xfId="14889"/>
    <cellStyle name="111 4" xfId="14890"/>
    <cellStyle name="120" xfId="592"/>
    <cellStyle name="120 2" xfId="4751"/>
    <cellStyle name="120 2 2" xfId="7211"/>
    <cellStyle name="120 3" xfId="2670"/>
    <cellStyle name="18" xfId="14891"/>
    <cellStyle name="18 2" xfId="14892"/>
    <cellStyle name="19990216" xfId="593"/>
    <cellStyle name="19990216 2" xfId="4752"/>
    <cellStyle name="19990216 2 2" xfId="7212"/>
    <cellStyle name="19990216 3" xfId="6191"/>
    <cellStyle name="19990216 4" xfId="2671"/>
    <cellStyle name="¹eº" xfId="14893"/>
    <cellStyle name="¹eºða²" xfId="3797"/>
    <cellStyle name="1월" xfId="594"/>
    <cellStyle name="1월 2" xfId="4753"/>
    <cellStyle name="1월 2 2" xfId="7213"/>
    <cellStyle name="1월 3" xfId="2672"/>
    <cellStyle name="2" xfId="2673"/>
    <cellStyle name="²" xfId="14894"/>
    <cellStyle name="2 2" xfId="4754"/>
    <cellStyle name="2 2 2" xfId="7214"/>
    <cellStyle name="2 3" xfId="6192"/>
    <cellStyle name="2)" xfId="2674"/>
    <cellStyle name="2) 2" xfId="4755"/>
    <cellStyle name="2) 2 2" xfId="7215"/>
    <cellStyle name="2_1차분변경내역서" xfId="14895"/>
    <cellStyle name="2_1차분준공기성내역서" xfId="14896"/>
    <cellStyle name="2_laroux" xfId="2675"/>
    <cellStyle name="2_laroux 2" xfId="4756"/>
    <cellStyle name="2_laroux 2 2" xfId="7216"/>
    <cellStyle name="2_laroux 3" xfId="6193"/>
    <cellStyle name="2_laroux_ATC-YOON1" xfId="2676"/>
    <cellStyle name="2_laroux_ATC-YOON1 2" xfId="4757"/>
    <cellStyle name="2_laroux_ATC-YOON1 2 2" xfId="7217"/>
    <cellStyle name="2_laroux_ATC-YOON1 3" xfId="6194"/>
    <cellStyle name="2_계약 단위단가 산출(연간단가)" xfId="14897"/>
    <cellStyle name="2_단가조사표" xfId="2677"/>
    <cellStyle name="2_단가조사표 2" xfId="4758"/>
    <cellStyle name="2_단가조사표 2 2" xfId="7218"/>
    <cellStyle name="2_단가조사표 3" xfId="6195"/>
    <cellStyle name="2_단가조사표_1011소각" xfId="2678"/>
    <cellStyle name="2_단가조사표_1011소각 2" xfId="4759"/>
    <cellStyle name="2_단가조사표_1011소각 2 2" xfId="7219"/>
    <cellStyle name="2_단가조사표_1011소각 3" xfId="6196"/>
    <cellStyle name="2_단가조사표_1011소각_계약 단위단가 산출(연간단가)" xfId="14898"/>
    <cellStyle name="2_단가조사표_1113교~1" xfId="2679"/>
    <cellStyle name="2_단가조사표_1113교~1 2" xfId="4760"/>
    <cellStyle name="2_단가조사표_1113교~1 2 2" xfId="7220"/>
    <cellStyle name="2_단가조사표_1113교~1 3" xfId="6197"/>
    <cellStyle name="2_단가조사표_121내역" xfId="2680"/>
    <cellStyle name="2_단가조사표_121내역 2" xfId="4761"/>
    <cellStyle name="2_단가조사표_121내역 2 2" xfId="7221"/>
    <cellStyle name="2_단가조사표_121내역 3" xfId="6198"/>
    <cellStyle name="2_단가조사표_121내역_계약 단위단가 산출(연간단가)" xfId="14899"/>
    <cellStyle name="2_단가조사표_객토량" xfId="2681"/>
    <cellStyle name="2_단가조사표_객토량 2" xfId="4762"/>
    <cellStyle name="2_단가조사표_객토량 2 2" xfId="7222"/>
    <cellStyle name="2_단가조사표_객토량 3" xfId="6199"/>
    <cellStyle name="2_단가조사표_객토량_계약 단위단가 산출(연간단가)" xfId="14900"/>
    <cellStyle name="2_단가조사표_계약 단위단가 산출(연간단가)" xfId="14901"/>
    <cellStyle name="2_단가조사표_교통센~1" xfId="2682"/>
    <cellStyle name="2_단가조사표_교통센~1 2" xfId="4763"/>
    <cellStyle name="2_단가조사표_교통센~1 2 2" xfId="7223"/>
    <cellStyle name="2_단가조사표_교통센~1 3" xfId="6200"/>
    <cellStyle name="2_단가조사표_교통센~1_계약 단위단가 산출(연간단가)" xfId="14902"/>
    <cellStyle name="2_단가조사표_교통센터412" xfId="2683"/>
    <cellStyle name="2_단가조사표_교통센터412 2" xfId="4764"/>
    <cellStyle name="2_단가조사표_교통센터412 2 2" xfId="7224"/>
    <cellStyle name="2_단가조사표_교통센터412 3" xfId="6201"/>
    <cellStyle name="2_단가조사표_교통수" xfId="2684"/>
    <cellStyle name="2_단가조사표_교통수 2" xfId="4765"/>
    <cellStyle name="2_단가조사표_교통수 2 2" xfId="7225"/>
    <cellStyle name="2_단가조사표_교통수 3" xfId="6202"/>
    <cellStyle name="2_단가조사표_교통수량산출서" xfId="2685"/>
    <cellStyle name="2_단가조사표_교통수량산출서 2" xfId="4766"/>
    <cellStyle name="2_단가조사표_교통수량산출서 2 2" xfId="7226"/>
    <cellStyle name="2_단가조사표_교통수량산출서 3" xfId="6203"/>
    <cellStyle name="2_단가조사표_구조물대가 (2)" xfId="2686"/>
    <cellStyle name="2_단가조사표_구조물대가 (2) 2" xfId="4767"/>
    <cellStyle name="2_단가조사표_구조물대가 (2) 2 2" xfId="7227"/>
    <cellStyle name="2_단가조사표_구조물대가 (2) 3" xfId="6204"/>
    <cellStyle name="2_단가조사표_구조물대가 (2)_계약 단위단가 산출(연간단가)" xfId="14903"/>
    <cellStyle name="2_단가조사표_내역서 (2)" xfId="2687"/>
    <cellStyle name="2_단가조사표_내역서 (2) 2" xfId="4768"/>
    <cellStyle name="2_단가조사표_내역서 (2) 2 2" xfId="7228"/>
    <cellStyle name="2_단가조사표_내역서 (2) 3" xfId="6205"/>
    <cellStyle name="2_단가조사표_내역서 (2)_계약 단위단가 산출(연간단가)" xfId="14904"/>
    <cellStyle name="2_단가조사표_대전관저지구" xfId="2688"/>
    <cellStyle name="2_단가조사표_대전관저지구 2" xfId="4769"/>
    <cellStyle name="2_단가조사표_대전관저지구 2 2" xfId="7229"/>
    <cellStyle name="2_단가조사표_대전관저지구 3" xfId="6206"/>
    <cellStyle name="2_단가조사표_동측지~1" xfId="2689"/>
    <cellStyle name="2_단가조사표_동측지~1 2" xfId="4770"/>
    <cellStyle name="2_단가조사표_동측지~1 2 2" xfId="7230"/>
    <cellStyle name="2_단가조사표_동측지~1 3" xfId="6207"/>
    <cellStyle name="2_단가조사표_동측지원422" xfId="2690"/>
    <cellStyle name="2_단가조사표_동측지원422 2" xfId="4771"/>
    <cellStyle name="2_단가조사표_동측지원422 2 2" xfId="7231"/>
    <cellStyle name="2_단가조사표_동측지원422 3" xfId="6208"/>
    <cellStyle name="2_단가조사표_동측지원512" xfId="2691"/>
    <cellStyle name="2_단가조사표_동측지원512 2" xfId="4772"/>
    <cellStyle name="2_단가조사표_동측지원512 2 2" xfId="7232"/>
    <cellStyle name="2_단가조사표_동측지원512 3" xfId="6209"/>
    <cellStyle name="2_단가조사표_동측지원524" xfId="2692"/>
    <cellStyle name="2_단가조사표_동측지원524 2" xfId="4773"/>
    <cellStyle name="2_단가조사표_동측지원524 2 2" xfId="7233"/>
    <cellStyle name="2_단가조사표_동측지원524 3" xfId="6210"/>
    <cellStyle name="2_단가조사표_부대422" xfId="2693"/>
    <cellStyle name="2_단가조사표_부대422 2" xfId="4774"/>
    <cellStyle name="2_단가조사표_부대422 2 2" xfId="7234"/>
    <cellStyle name="2_단가조사표_부대422 3" xfId="6211"/>
    <cellStyle name="2_단가조사표_부대시설" xfId="2694"/>
    <cellStyle name="2_단가조사표_부대시설 2" xfId="4775"/>
    <cellStyle name="2_단가조사표_부대시설 2 2" xfId="7235"/>
    <cellStyle name="2_단가조사표_부대시설 3" xfId="6212"/>
    <cellStyle name="2_단가조사표_부대시설_계약 단위단가 산출(연간단가)" xfId="14905"/>
    <cellStyle name="2_단가조사표_소각수~1" xfId="2695"/>
    <cellStyle name="2_단가조사표_소각수~1 2" xfId="4776"/>
    <cellStyle name="2_단가조사표_소각수~1 2 2" xfId="7236"/>
    <cellStyle name="2_단가조사표_소각수~1 3" xfId="6213"/>
    <cellStyle name="2_단가조사표_소각수~1_계약 단위단가 산출(연간단가)" xfId="14906"/>
    <cellStyle name="2_단가조사표_소각수내역서" xfId="2696"/>
    <cellStyle name="2_단가조사표_소각수내역서 2" xfId="4777"/>
    <cellStyle name="2_단가조사표_소각수내역서 2 2" xfId="7237"/>
    <cellStyle name="2_단가조사표_소각수내역서 3" xfId="6214"/>
    <cellStyle name="2_단가조사표_소각수내역서_계약 단위단가 산출(연간단가)" xfId="14907"/>
    <cellStyle name="2_단가조사표_소각수목2" xfId="2697"/>
    <cellStyle name="2_단가조사표_소각수목2 2" xfId="4778"/>
    <cellStyle name="2_단가조사표_소각수목2 2 2" xfId="7238"/>
    <cellStyle name="2_단가조사표_소각수목2 3" xfId="6215"/>
    <cellStyle name="2_단가조사표_소각수목2_계약 단위단가 산출(연간단가)" xfId="14908"/>
    <cellStyle name="2_단가조사표_수량산출서 (2)" xfId="2698"/>
    <cellStyle name="2_단가조사표_수량산출서 (2) 2" xfId="4779"/>
    <cellStyle name="2_단가조사표_수량산출서 (2) 2 2" xfId="7239"/>
    <cellStyle name="2_단가조사표_수량산출서 (2) 3" xfId="6216"/>
    <cellStyle name="2_단가조사표_수량산출서 (2)_계약 단위단가 산출(연간단가)" xfId="14909"/>
    <cellStyle name="2_단가조사표_엑스포~1" xfId="2699"/>
    <cellStyle name="2_단가조사표_엑스포~1 2" xfId="4780"/>
    <cellStyle name="2_단가조사표_엑스포~1 2 2" xfId="7240"/>
    <cellStyle name="2_단가조사표_엑스포~1 3" xfId="6217"/>
    <cellStyle name="2_단가조사표_엑스포~1_계약 단위단가 산출(연간단가)" xfId="14910"/>
    <cellStyle name="2_단가조사표_엑스포한빛1" xfId="2700"/>
    <cellStyle name="2_단가조사표_엑스포한빛1 2" xfId="4781"/>
    <cellStyle name="2_단가조사표_엑스포한빛1 2 2" xfId="7241"/>
    <cellStyle name="2_단가조사표_엑스포한빛1 3" xfId="6218"/>
    <cellStyle name="2_단가조사표_엑스포한빛1_계약 단위단가 산출(연간단가)" xfId="14911"/>
    <cellStyle name="2_단가조사표_여객터미널331" xfId="2701"/>
    <cellStyle name="2_단가조사표_여객터미널331 2" xfId="4782"/>
    <cellStyle name="2_단가조사표_여객터미널331 2 2" xfId="7242"/>
    <cellStyle name="2_단가조사표_여객터미널331 3" xfId="6219"/>
    <cellStyle name="2_단가조사표_여객터미널513" xfId="2702"/>
    <cellStyle name="2_단가조사표_여객터미널513 2" xfId="4783"/>
    <cellStyle name="2_단가조사표_여객터미널513 2 2" xfId="7243"/>
    <cellStyle name="2_단가조사표_여객터미널513 3" xfId="6220"/>
    <cellStyle name="2_단가조사표_여객터미널629" xfId="2703"/>
    <cellStyle name="2_단가조사표_여객터미널629 2" xfId="4784"/>
    <cellStyle name="2_단가조사표_여객터미널629 2 2" xfId="7244"/>
    <cellStyle name="2_단가조사표_여객터미널629 3" xfId="6221"/>
    <cellStyle name="2_단가조사표_외곽도로616" xfId="2704"/>
    <cellStyle name="2_단가조사표_외곽도로616 2" xfId="4785"/>
    <cellStyle name="2_단가조사표_외곽도로616 2 2" xfId="7245"/>
    <cellStyle name="2_단가조사표_외곽도로616 3" xfId="6222"/>
    <cellStyle name="2_단가조사표_용인죽전수량" xfId="2705"/>
    <cellStyle name="2_단가조사표_용인죽전수량 2" xfId="4786"/>
    <cellStyle name="2_단가조사표_용인죽전수량 2 2" xfId="7246"/>
    <cellStyle name="2_단가조사표_용인죽전수량 3" xfId="6223"/>
    <cellStyle name="2_단가조사표_원가계~1" xfId="2706"/>
    <cellStyle name="2_단가조사표_원가계~1 2" xfId="4787"/>
    <cellStyle name="2_단가조사표_원가계~1 2 2" xfId="7247"/>
    <cellStyle name="2_단가조사표_원가계~1 3" xfId="6224"/>
    <cellStyle name="2_단가조사표_원가계~1_계약 단위단가 산출(연간단가)" xfId="14912"/>
    <cellStyle name="2_단가조사표_유기질" xfId="2707"/>
    <cellStyle name="2_단가조사표_유기질 2" xfId="4788"/>
    <cellStyle name="2_단가조사표_유기질 2 2" xfId="7248"/>
    <cellStyle name="2_단가조사표_유기질 3" xfId="6225"/>
    <cellStyle name="2_단가조사표_유기질_계약 단위단가 산출(연간단가)" xfId="14913"/>
    <cellStyle name="2_단가조사표_자재조서 (2)" xfId="2708"/>
    <cellStyle name="2_단가조사표_자재조서 (2) 2" xfId="4789"/>
    <cellStyle name="2_단가조사표_자재조서 (2) 2 2" xfId="7249"/>
    <cellStyle name="2_단가조사표_자재조서 (2) 3" xfId="6226"/>
    <cellStyle name="2_단가조사표_자재조서 (2)_계약 단위단가 산출(연간단가)" xfId="14914"/>
    <cellStyle name="2_단가조사표_총괄내역" xfId="2709"/>
    <cellStyle name="2_단가조사표_총괄내역 (2)" xfId="2710"/>
    <cellStyle name="2_단가조사표_총괄내역 (2) 2" xfId="4791"/>
    <cellStyle name="2_단가조사표_총괄내역 (2) 2 2" xfId="7251"/>
    <cellStyle name="2_단가조사표_총괄내역 (2) 3" xfId="6228"/>
    <cellStyle name="2_단가조사표_총괄내역 (2)_계약 단위단가 산출(연간단가)" xfId="14915"/>
    <cellStyle name="2_단가조사표_총괄내역 2" xfId="4790"/>
    <cellStyle name="2_단가조사표_총괄내역 2 2" xfId="7250"/>
    <cellStyle name="2_단가조사표_총괄내역 3" xfId="6227"/>
    <cellStyle name="2_단가조사표_총괄내역 4" xfId="6289"/>
    <cellStyle name="2_단가조사표_총괄내역 5" xfId="8257"/>
    <cellStyle name="2_단가조사표_총괄내역 6" xfId="8253"/>
    <cellStyle name="2_단가조사표_총괄내역 7" xfId="6237"/>
    <cellStyle name="2_단가조사표_총괄내역 8" xfId="6079"/>
    <cellStyle name="2_단가조사표_총괄내역 9" xfId="8255"/>
    <cellStyle name="2_단가조사표_총괄내역_계약 단위단가 산출(연간단가)" xfId="14916"/>
    <cellStyle name="2_단가조사표_터미널도로403" xfId="2711"/>
    <cellStyle name="2_단가조사표_터미널도로403 2" xfId="4792"/>
    <cellStyle name="2_단가조사표_터미널도로403 2 2" xfId="7252"/>
    <cellStyle name="2_단가조사표_터미널도로403 3" xfId="6229"/>
    <cellStyle name="2_단가조사표_터미널도로429" xfId="2712"/>
    <cellStyle name="2_단가조사표_터미널도로429 2" xfId="4793"/>
    <cellStyle name="2_단가조사표_터미널도로429 2 2" xfId="7253"/>
    <cellStyle name="2_단가조사표_터미널도로429 3" xfId="6230"/>
    <cellStyle name="2_단가조사표_포장일위" xfId="2713"/>
    <cellStyle name="2_단가조사표_포장일위 2" xfId="4794"/>
    <cellStyle name="2_단가조사표_포장일위 2 2" xfId="7254"/>
    <cellStyle name="2_단가조사표_포장일위 3" xfId="6231"/>
    <cellStyle name="2_단가조사표_포장일위_계약 단위단가 산출(연간단가)" xfId="14917"/>
    <cellStyle name="2_전체분1회변경내역(최종)" xfId="14918"/>
    <cellStyle name="2_중원폐수(2차분1회기성)" xfId="14919"/>
    <cellStyle name="20% - 강조색1 2" xfId="2714"/>
    <cellStyle name="20% - 강조색1 2 2" xfId="2715"/>
    <cellStyle name="20% - 강조색1 2 2 2" xfId="4796"/>
    <cellStyle name="20% - 강조색1 2 2 2 2" xfId="7256"/>
    <cellStyle name="20% - 강조색1 2 3" xfId="4795"/>
    <cellStyle name="20% - 강조색1 2 3 2" xfId="7255"/>
    <cellStyle name="20% - 강조색1 3" xfId="2716"/>
    <cellStyle name="20% - 강조색1 3 2" xfId="2717"/>
    <cellStyle name="20% - 강조색1 3 2 2" xfId="4798"/>
    <cellStyle name="20% - 강조색1 3 2 2 2" xfId="7258"/>
    <cellStyle name="20% - 강조색1 3 3" xfId="4797"/>
    <cellStyle name="20% - 강조색1 3 3 2" xfId="7257"/>
    <cellStyle name="20% - 강조색1 4" xfId="2718"/>
    <cellStyle name="20% - 강조색1 4 2" xfId="2719"/>
    <cellStyle name="20% - 강조색1 4 2 2" xfId="4800"/>
    <cellStyle name="20% - 강조색1 4 2 2 2" xfId="7260"/>
    <cellStyle name="20% - 강조색1 4 3" xfId="4799"/>
    <cellStyle name="20% - 강조색1 4 3 2" xfId="7259"/>
    <cellStyle name="20% - 강조색1 5" xfId="3761"/>
    <cellStyle name="20% - 강조색2 2" xfId="2720"/>
    <cellStyle name="20% - 강조색2 2 2" xfId="2721"/>
    <cellStyle name="20% - 강조색2 2 2 2" xfId="4802"/>
    <cellStyle name="20% - 강조색2 2 2 2 2" xfId="7262"/>
    <cellStyle name="20% - 강조색2 2 3" xfId="4801"/>
    <cellStyle name="20% - 강조색2 2 3 2" xfId="7261"/>
    <cellStyle name="20% - 강조색2 3" xfId="2722"/>
    <cellStyle name="20% - 강조색2 3 2" xfId="2723"/>
    <cellStyle name="20% - 강조색2 3 2 2" xfId="4804"/>
    <cellStyle name="20% - 강조색2 3 2 2 2" xfId="7264"/>
    <cellStyle name="20% - 강조색2 3 3" xfId="4803"/>
    <cellStyle name="20% - 강조색2 3 3 2" xfId="7263"/>
    <cellStyle name="20% - 강조색2 4" xfId="2724"/>
    <cellStyle name="20% - 강조색2 4 2" xfId="2725"/>
    <cellStyle name="20% - 강조색2 4 2 2" xfId="4806"/>
    <cellStyle name="20% - 강조색2 4 2 2 2" xfId="7266"/>
    <cellStyle name="20% - 강조색2 4 3" xfId="4805"/>
    <cellStyle name="20% - 강조색2 4 3 2" xfId="7265"/>
    <cellStyle name="20% - 강조색2 5" xfId="3762"/>
    <cellStyle name="20% - 강조색3 2" xfId="2726"/>
    <cellStyle name="20% - 강조색3 2 2" xfId="2727"/>
    <cellStyle name="20% - 강조색3 2 2 2" xfId="4808"/>
    <cellStyle name="20% - 강조색3 2 2 2 2" xfId="7268"/>
    <cellStyle name="20% - 강조색3 2 3" xfId="4807"/>
    <cellStyle name="20% - 강조색3 2 3 2" xfId="7267"/>
    <cellStyle name="20% - 강조색3 3" xfId="2728"/>
    <cellStyle name="20% - 강조색3 3 2" xfId="2729"/>
    <cellStyle name="20% - 강조색3 3 2 2" xfId="4810"/>
    <cellStyle name="20% - 강조색3 3 2 2 2" xfId="7270"/>
    <cellStyle name="20% - 강조색3 3 3" xfId="4809"/>
    <cellStyle name="20% - 강조색3 3 3 2" xfId="7269"/>
    <cellStyle name="20% - 강조색3 4" xfId="2730"/>
    <cellStyle name="20% - 강조색3 4 2" xfId="2731"/>
    <cellStyle name="20% - 강조색3 4 2 2" xfId="4812"/>
    <cellStyle name="20% - 강조색3 4 2 2 2" xfId="7272"/>
    <cellStyle name="20% - 강조색3 4 3" xfId="4811"/>
    <cellStyle name="20% - 강조색3 4 3 2" xfId="7271"/>
    <cellStyle name="20% - 강조색3 5" xfId="3763"/>
    <cellStyle name="20% - 강조색4 2" xfId="2732"/>
    <cellStyle name="20% - 강조색4 2 2" xfId="2733"/>
    <cellStyle name="20% - 강조색4 2 2 2" xfId="4814"/>
    <cellStyle name="20% - 강조색4 2 2 2 2" xfId="7274"/>
    <cellStyle name="20% - 강조색4 2 3" xfId="4813"/>
    <cellStyle name="20% - 강조색4 2 3 2" xfId="7273"/>
    <cellStyle name="20% - 강조색4 3" xfId="2734"/>
    <cellStyle name="20% - 강조색4 3 2" xfId="2735"/>
    <cellStyle name="20% - 강조색4 3 2 2" xfId="4816"/>
    <cellStyle name="20% - 강조색4 3 2 2 2" xfId="7276"/>
    <cellStyle name="20% - 강조색4 3 3" xfId="4815"/>
    <cellStyle name="20% - 강조색4 3 3 2" xfId="7275"/>
    <cellStyle name="20% - 강조색4 4" xfId="2736"/>
    <cellStyle name="20% - 강조색4 4 2" xfId="2737"/>
    <cellStyle name="20% - 강조색4 4 2 2" xfId="4818"/>
    <cellStyle name="20% - 강조색4 4 2 2 2" xfId="7278"/>
    <cellStyle name="20% - 강조색4 4 3" xfId="4817"/>
    <cellStyle name="20% - 강조색4 4 3 2" xfId="7277"/>
    <cellStyle name="20% - 강조색4 5" xfId="3764"/>
    <cellStyle name="20% - 강조색5 2" xfId="2738"/>
    <cellStyle name="20% - 강조색5 2 2" xfId="2739"/>
    <cellStyle name="20% - 강조색5 2 2 2" xfId="4820"/>
    <cellStyle name="20% - 강조색5 2 2 2 2" xfId="7280"/>
    <cellStyle name="20% - 강조색5 2 3" xfId="4819"/>
    <cellStyle name="20% - 강조색5 2 3 2" xfId="7279"/>
    <cellStyle name="20% - 강조색5 3" xfId="2740"/>
    <cellStyle name="20% - 강조색5 3 2" xfId="2741"/>
    <cellStyle name="20% - 강조색5 3 2 2" xfId="4822"/>
    <cellStyle name="20% - 강조색5 3 2 2 2" xfId="7282"/>
    <cellStyle name="20% - 강조색5 3 3" xfId="4821"/>
    <cellStyle name="20% - 강조색5 3 3 2" xfId="7281"/>
    <cellStyle name="20% - 강조색5 4" xfId="2742"/>
    <cellStyle name="20% - 강조색5 4 2" xfId="2743"/>
    <cellStyle name="20% - 강조색5 4 2 2" xfId="4824"/>
    <cellStyle name="20% - 강조색5 4 2 2 2" xfId="7284"/>
    <cellStyle name="20% - 강조색5 4 3" xfId="4823"/>
    <cellStyle name="20% - 강조색5 4 3 2" xfId="7283"/>
    <cellStyle name="20% - 강조색5 5" xfId="3765"/>
    <cellStyle name="20% - 강조색6 2" xfId="2744"/>
    <cellStyle name="20% - 강조색6 2 2" xfId="2745"/>
    <cellStyle name="20% - 강조색6 2 2 2" xfId="4826"/>
    <cellStyle name="20% - 강조색6 2 2 2 2" xfId="7286"/>
    <cellStyle name="20% - 강조색6 2 3" xfId="4825"/>
    <cellStyle name="20% - 강조색6 2 3 2" xfId="7285"/>
    <cellStyle name="20% - 강조색6 3" xfId="2746"/>
    <cellStyle name="20% - 강조색6 3 2" xfId="2747"/>
    <cellStyle name="20% - 강조색6 3 2 2" xfId="4828"/>
    <cellStyle name="20% - 강조색6 3 2 2 2" xfId="7288"/>
    <cellStyle name="20% - 강조색6 3 3" xfId="4827"/>
    <cellStyle name="20% - 강조색6 3 3 2" xfId="7287"/>
    <cellStyle name="20% - 강조색6 4" xfId="2748"/>
    <cellStyle name="20% - 강조색6 4 2" xfId="2749"/>
    <cellStyle name="20% - 강조색6 4 2 2" xfId="4830"/>
    <cellStyle name="20% - 강조색6 4 2 2 2" xfId="7290"/>
    <cellStyle name="20% - 강조색6 4 3" xfId="4829"/>
    <cellStyle name="20% - 강조색6 4 3 2" xfId="7289"/>
    <cellStyle name="20% - 강조색6 5" xfId="3766"/>
    <cellStyle name="2자리" xfId="2750"/>
    <cellStyle name="2자리 2" xfId="4831"/>
    <cellStyle name="2자리 2 2" xfId="7291"/>
    <cellStyle name="3" xfId="14920"/>
    <cellStyle name="³?a￥" xfId="2751"/>
    <cellStyle name="³?a￥ 2" xfId="4832"/>
    <cellStyle name="³?a￥ 2 2" xfId="7292"/>
    <cellStyle name="40% - 강조색1 2" xfId="2752"/>
    <cellStyle name="40% - 강조색1 2 2" xfId="2753"/>
    <cellStyle name="40% - 강조색1 2 2 2" xfId="4834"/>
    <cellStyle name="40% - 강조색1 2 2 2 2" xfId="7294"/>
    <cellStyle name="40% - 강조색1 2 3" xfId="4833"/>
    <cellStyle name="40% - 강조색1 2 3 2" xfId="7293"/>
    <cellStyle name="40% - 강조색1 3" xfId="2754"/>
    <cellStyle name="40% - 강조색1 3 2" xfId="2755"/>
    <cellStyle name="40% - 강조색1 3 2 2" xfId="4836"/>
    <cellStyle name="40% - 강조색1 3 2 2 2" xfId="7296"/>
    <cellStyle name="40% - 강조색1 3 3" xfId="4835"/>
    <cellStyle name="40% - 강조색1 3 3 2" xfId="7295"/>
    <cellStyle name="40% - 강조색1 4" xfId="2756"/>
    <cellStyle name="40% - 강조색1 4 2" xfId="2757"/>
    <cellStyle name="40% - 강조색1 4 2 2" xfId="4838"/>
    <cellStyle name="40% - 강조색1 4 2 2 2" xfId="7298"/>
    <cellStyle name="40% - 강조색1 4 3" xfId="4837"/>
    <cellStyle name="40% - 강조색1 4 3 2" xfId="7297"/>
    <cellStyle name="40% - 강조색1 5" xfId="3767"/>
    <cellStyle name="40% - 강조색2 2" xfId="2758"/>
    <cellStyle name="40% - 강조색2 2 2" xfId="2759"/>
    <cellStyle name="40% - 강조색2 2 2 2" xfId="4840"/>
    <cellStyle name="40% - 강조색2 2 2 2 2" xfId="7300"/>
    <cellStyle name="40% - 강조색2 2 3" xfId="4839"/>
    <cellStyle name="40% - 강조색2 2 3 2" xfId="7299"/>
    <cellStyle name="40% - 강조색2 3" xfId="2760"/>
    <cellStyle name="40% - 강조색2 3 2" xfId="2761"/>
    <cellStyle name="40% - 강조색2 3 2 2" xfId="4842"/>
    <cellStyle name="40% - 강조색2 3 2 2 2" xfId="7302"/>
    <cellStyle name="40% - 강조색2 3 3" xfId="4841"/>
    <cellStyle name="40% - 강조색2 3 3 2" xfId="7301"/>
    <cellStyle name="40% - 강조색2 4" xfId="2762"/>
    <cellStyle name="40% - 강조색2 4 2" xfId="2763"/>
    <cellStyle name="40% - 강조색2 4 2 2" xfId="4844"/>
    <cellStyle name="40% - 강조색2 4 2 2 2" xfId="7304"/>
    <cellStyle name="40% - 강조색2 4 3" xfId="4843"/>
    <cellStyle name="40% - 강조색2 4 3 2" xfId="7303"/>
    <cellStyle name="40% - 강조색2 5" xfId="3768"/>
    <cellStyle name="40% - 강조색3 2" xfId="2764"/>
    <cellStyle name="40% - 강조색3 2 2" xfId="2765"/>
    <cellStyle name="40% - 강조색3 2 2 2" xfId="4846"/>
    <cellStyle name="40% - 강조색3 2 2 2 2" xfId="7306"/>
    <cellStyle name="40% - 강조색3 2 3" xfId="4845"/>
    <cellStyle name="40% - 강조색3 2 3 2" xfId="7305"/>
    <cellStyle name="40% - 강조색3 3" xfId="2766"/>
    <cellStyle name="40% - 강조색3 3 2" xfId="2767"/>
    <cellStyle name="40% - 강조색3 3 2 2" xfId="4848"/>
    <cellStyle name="40% - 강조색3 3 2 2 2" xfId="7308"/>
    <cellStyle name="40% - 강조색3 3 3" xfId="4847"/>
    <cellStyle name="40% - 강조색3 3 3 2" xfId="7307"/>
    <cellStyle name="40% - 강조색3 4" xfId="2768"/>
    <cellStyle name="40% - 강조색3 4 2" xfId="2769"/>
    <cellStyle name="40% - 강조색3 4 2 2" xfId="4850"/>
    <cellStyle name="40% - 강조색3 4 2 2 2" xfId="7310"/>
    <cellStyle name="40% - 강조색3 4 3" xfId="4849"/>
    <cellStyle name="40% - 강조색3 4 3 2" xfId="7309"/>
    <cellStyle name="40% - 강조색3 5" xfId="3769"/>
    <cellStyle name="40% - 강조색4 2" xfId="2770"/>
    <cellStyle name="40% - 강조색4 2 2" xfId="2771"/>
    <cellStyle name="40% - 강조색4 2 2 2" xfId="4852"/>
    <cellStyle name="40% - 강조색4 2 2 2 2" xfId="7312"/>
    <cellStyle name="40% - 강조색4 2 3" xfId="4851"/>
    <cellStyle name="40% - 강조색4 2 3 2" xfId="7311"/>
    <cellStyle name="40% - 강조색4 3" xfId="2772"/>
    <cellStyle name="40% - 강조색4 3 2" xfId="2773"/>
    <cellStyle name="40% - 강조색4 3 2 2" xfId="4854"/>
    <cellStyle name="40% - 강조색4 3 2 2 2" xfId="7314"/>
    <cellStyle name="40% - 강조색4 3 3" xfId="4853"/>
    <cellStyle name="40% - 강조색4 3 3 2" xfId="7313"/>
    <cellStyle name="40% - 강조색4 4" xfId="2774"/>
    <cellStyle name="40% - 강조색4 4 2" xfId="2775"/>
    <cellStyle name="40% - 강조색4 4 2 2" xfId="4856"/>
    <cellStyle name="40% - 강조색4 4 2 2 2" xfId="7316"/>
    <cellStyle name="40% - 강조색4 4 3" xfId="4855"/>
    <cellStyle name="40% - 강조색4 4 3 2" xfId="7315"/>
    <cellStyle name="40% - 강조색4 5" xfId="3770"/>
    <cellStyle name="40% - 강조색5 2" xfId="2776"/>
    <cellStyle name="40% - 강조색5 2 2" xfId="2777"/>
    <cellStyle name="40% - 강조색5 2 2 2" xfId="4858"/>
    <cellStyle name="40% - 강조색5 2 2 2 2" xfId="7318"/>
    <cellStyle name="40% - 강조색5 2 3" xfId="4857"/>
    <cellStyle name="40% - 강조색5 2 3 2" xfId="7317"/>
    <cellStyle name="40% - 강조색5 3" xfId="2778"/>
    <cellStyle name="40% - 강조색5 3 2" xfId="2779"/>
    <cellStyle name="40% - 강조색5 3 2 2" xfId="4860"/>
    <cellStyle name="40% - 강조색5 3 2 2 2" xfId="7320"/>
    <cellStyle name="40% - 강조색5 3 3" xfId="4859"/>
    <cellStyle name="40% - 강조색5 3 3 2" xfId="7319"/>
    <cellStyle name="40% - 강조색5 4" xfId="2780"/>
    <cellStyle name="40% - 강조색5 4 2" xfId="2781"/>
    <cellStyle name="40% - 강조색5 4 2 2" xfId="4862"/>
    <cellStyle name="40% - 강조색5 4 2 2 2" xfId="7322"/>
    <cellStyle name="40% - 강조색5 4 3" xfId="4861"/>
    <cellStyle name="40% - 강조색5 4 3 2" xfId="7321"/>
    <cellStyle name="40% - 강조색5 5" xfId="3771"/>
    <cellStyle name="40% - 강조색6 2" xfId="2782"/>
    <cellStyle name="40% - 강조색6 2 2" xfId="2783"/>
    <cellStyle name="40% - 강조색6 2 2 2" xfId="4864"/>
    <cellStyle name="40% - 강조색6 2 2 2 2" xfId="7324"/>
    <cellStyle name="40% - 강조색6 2 3" xfId="4863"/>
    <cellStyle name="40% - 강조색6 2 3 2" xfId="7323"/>
    <cellStyle name="40% - 강조색6 3" xfId="2784"/>
    <cellStyle name="40% - 강조색6 3 2" xfId="2785"/>
    <cellStyle name="40% - 강조색6 3 2 2" xfId="4866"/>
    <cellStyle name="40% - 강조색6 3 2 2 2" xfId="7326"/>
    <cellStyle name="40% - 강조색6 3 3" xfId="4865"/>
    <cellStyle name="40% - 강조색6 3 3 2" xfId="7325"/>
    <cellStyle name="40% - 강조색6 4" xfId="2786"/>
    <cellStyle name="40% - 강조색6 4 2" xfId="2787"/>
    <cellStyle name="40% - 강조색6 4 2 2" xfId="4868"/>
    <cellStyle name="40% - 강조색6 4 2 2 2" xfId="7328"/>
    <cellStyle name="40% - 강조색6 4 3" xfId="4867"/>
    <cellStyle name="40% - 강조색6 4 3 2" xfId="7327"/>
    <cellStyle name="40% - 강조색6 5" xfId="3772"/>
    <cellStyle name="6" xfId="14921"/>
    <cellStyle name="60" xfId="595"/>
    <cellStyle name="60 2" xfId="4869"/>
    <cellStyle name="60 2 2" xfId="7329"/>
    <cellStyle name="60 3" xfId="2788"/>
    <cellStyle name="60% - 강조색1 2" xfId="2789"/>
    <cellStyle name="60% - 강조색1 2 2" xfId="2790"/>
    <cellStyle name="60% - 강조색1 2 2 2" xfId="4871"/>
    <cellStyle name="60% - 강조색1 2 2 2 2" xfId="7331"/>
    <cellStyle name="60% - 강조색1 2 3" xfId="4870"/>
    <cellStyle name="60% - 강조색1 2 3 2" xfId="7330"/>
    <cellStyle name="60% - 강조색1 3" xfId="2791"/>
    <cellStyle name="60% - 강조색1 3 2" xfId="2792"/>
    <cellStyle name="60% - 강조색1 3 2 2" xfId="4873"/>
    <cellStyle name="60% - 강조색1 3 2 2 2" xfId="7333"/>
    <cellStyle name="60% - 강조색1 3 3" xfId="4872"/>
    <cellStyle name="60% - 강조색1 3 3 2" xfId="7332"/>
    <cellStyle name="60% - 강조색1 4" xfId="2793"/>
    <cellStyle name="60% - 강조색1 4 2" xfId="2794"/>
    <cellStyle name="60% - 강조색1 4 2 2" xfId="4875"/>
    <cellStyle name="60% - 강조색1 4 2 2 2" xfId="7335"/>
    <cellStyle name="60% - 강조색1 4 3" xfId="4874"/>
    <cellStyle name="60% - 강조색1 4 3 2" xfId="7334"/>
    <cellStyle name="60% - 강조색1 5" xfId="3773"/>
    <cellStyle name="60% - 강조색2 2" xfId="2795"/>
    <cellStyle name="60% - 강조색2 2 2" xfId="2796"/>
    <cellStyle name="60% - 강조색2 2 2 2" xfId="4877"/>
    <cellStyle name="60% - 강조색2 2 2 2 2" xfId="7337"/>
    <cellStyle name="60% - 강조색2 2 3" xfId="4876"/>
    <cellStyle name="60% - 강조색2 2 3 2" xfId="7336"/>
    <cellStyle name="60% - 강조색2 3" xfId="2797"/>
    <cellStyle name="60% - 강조색2 3 2" xfId="2798"/>
    <cellStyle name="60% - 강조색2 3 2 2" xfId="4879"/>
    <cellStyle name="60% - 강조색2 3 2 2 2" xfId="7339"/>
    <cellStyle name="60% - 강조색2 3 3" xfId="4878"/>
    <cellStyle name="60% - 강조색2 3 3 2" xfId="7338"/>
    <cellStyle name="60% - 강조색2 4" xfId="2799"/>
    <cellStyle name="60% - 강조색2 4 2" xfId="2800"/>
    <cellStyle name="60% - 강조색2 4 2 2" xfId="4881"/>
    <cellStyle name="60% - 강조색2 4 2 2 2" xfId="7341"/>
    <cellStyle name="60% - 강조색2 4 3" xfId="4880"/>
    <cellStyle name="60% - 강조색2 4 3 2" xfId="7340"/>
    <cellStyle name="60% - 강조색2 5" xfId="3774"/>
    <cellStyle name="60% - 강조색3 2" xfId="2801"/>
    <cellStyle name="60% - 강조색3 2 2" xfId="2802"/>
    <cellStyle name="60% - 강조색3 2 2 2" xfId="4883"/>
    <cellStyle name="60% - 강조색3 2 2 2 2" xfId="7343"/>
    <cellStyle name="60% - 강조색3 2 3" xfId="4882"/>
    <cellStyle name="60% - 강조색3 2 3 2" xfId="7342"/>
    <cellStyle name="60% - 강조색3 3" xfId="2803"/>
    <cellStyle name="60% - 강조색3 3 2" xfId="2804"/>
    <cellStyle name="60% - 강조색3 3 2 2" xfId="4885"/>
    <cellStyle name="60% - 강조색3 3 2 2 2" xfId="7345"/>
    <cellStyle name="60% - 강조색3 3 3" xfId="4884"/>
    <cellStyle name="60% - 강조색3 3 3 2" xfId="7344"/>
    <cellStyle name="60% - 강조색3 4" xfId="2805"/>
    <cellStyle name="60% - 강조색3 4 2" xfId="2806"/>
    <cellStyle name="60% - 강조색3 4 2 2" xfId="4887"/>
    <cellStyle name="60% - 강조색3 4 2 2 2" xfId="7347"/>
    <cellStyle name="60% - 강조색3 4 3" xfId="4886"/>
    <cellStyle name="60% - 강조색3 4 3 2" xfId="7346"/>
    <cellStyle name="60% - 강조색3 5" xfId="3775"/>
    <cellStyle name="60% - 강조색4 2" xfId="2807"/>
    <cellStyle name="60% - 강조색4 2 2" xfId="2808"/>
    <cellStyle name="60% - 강조색4 2 2 2" xfId="4889"/>
    <cellStyle name="60% - 강조색4 2 2 2 2" xfId="7349"/>
    <cellStyle name="60% - 강조색4 2 3" xfId="4888"/>
    <cellStyle name="60% - 강조색4 2 3 2" xfId="7348"/>
    <cellStyle name="60% - 강조색4 3" xfId="2809"/>
    <cellStyle name="60% - 강조색4 3 2" xfId="2810"/>
    <cellStyle name="60% - 강조색4 3 2 2" xfId="4891"/>
    <cellStyle name="60% - 강조색4 3 2 2 2" xfId="7351"/>
    <cellStyle name="60% - 강조색4 3 3" xfId="4890"/>
    <cellStyle name="60% - 강조색4 3 3 2" xfId="7350"/>
    <cellStyle name="60% - 강조색4 4" xfId="2811"/>
    <cellStyle name="60% - 강조색4 4 2" xfId="2812"/>
    <cellStyle name="60% - 강조색4 4 2 2" xfId="4893"/>
    <cellStyle name="60% - 강조색4 4 2 2 2" xfId="7353"/>
    <cellStyle name="60% - 강조색4 4 3" xfId="4892"/>
    <cellStyle name="60% - 강조색4 4 3 2" xfId="7352"/>
    <cellStyle name="60% - 강조색4 5" xfId="3776"/>
    <cellStyle name="60% - 강조색5 2" xfId="2813"/>
    <cellStyle name="60% - 강조색5 2 2" xfId="2814"/>
    <cellStyle name="60% - 강조색5 2 2 2" xfId="4895"/>
    <cellStyle name="60% - 강조색5 2 2 2 2" xfId="7355"/>
    <cellStyle name="60% - 강조색5 2 3" xfId="4894"/>
    <cellStyle name="60% - 강조색5 2 3 2" xfId="7354"/>
    <cellStyle name="60% - 강조색5 3" xfId="2815"/>
    <cellStyle name="60% - 강조색5 3 2" xfId="2816"/>
    <cellStyle name="60% - 강조색5 3 2 2" xfId="4897"/>
    <cellStyle name="60% - 강조색5 3 2 2 2" xfId="7357"/>
    <cellStyle name="60% - 강조색5 3 3" xfId="4896"/>
    <cellStyle name="60% - 강조색5 3 3 2" xfId="7356"/>
    <cellStyle name="60% - 강조색5 4" xfId="2817"/>
    <cellStyle name="60% - 강조색5 4 2" xfId="2818"/>
    <cellStyle name="60% - 강조색5 4 2 2" xfId="4899"/>
    <cellStyle name="60% - 강조색5 4 2 2 2" xfId="7359"/>
    <cellStyle name="60% - 강조색5 4 3" xfId="4898"/>
    <cellStyle name="60% - 강조색5 4 3 2" xfId="7358"/>
    <cellStyle name="60% - 강조색5 5" xfId="3777"/>
    <cellStyle name="60% - 강조색6 2" xfId="2819"/>
    <cellStyle name="60% - 강조색6 2 2" xfId="2820"/>
    <cellStyle name="60% - 강조색6 2 2 2" xfId="4901"/>
    <cellStyle name="60% - 강조색6 2 2 2 2" xfId="7361"/>
    <cellStyle name="60% - 강조색6 2 3" xfId="4900"/>
    <cellStyle name="60% - 강조색6 2 3 2" xfId="7360"/>
    <cellStyle name="60% - 강조색6 3" xfId="2821"/>
    <cellStyle name="60% - 강조색6 3 2" xfId="2822"/>
    <cellStyle name="60% - 강조색6 3 2 2" xfId="4903"/>
    <cellStyle name="60% - 강조색6 3 2 2 2" xfId="7363"/>
    <cellStyle name="60% - 강조색6 3 3" xfId="4902"/>
    <cellStyle name="60% - 강조색6 3 3 2" xfId="7362"/>
    <cellStyle name="60% - 강조색6 4" xfId="2823"/>
    <cellStyle name="60% - 강조색6 4 2" xfId="2824"/>
    <cellStyle name="60% - 강조색6 4 2 2" xfId="4905"/>
    <cellStyle name="60% - 강조색6 4 2 2 2" xfId="7365"/>
    <cellStyle name="60% - 강조색6 4 3" xfId="4904"/>
    <cellStyle name="60% - 강조색6 4 3 2" xfId="7364"/>
    <cellStyle name="60% - 강조색6 5" xfId="3778"/>
    <cellStyle name="_x0014_7." xfId="596"/>
    <cellStyle name="_x0014_7. 2" xfId="4906"/>
    <cellStyle name="_x0014_7. 2 2" xfId="7366"/>
    <cellStyle name="_x0014_7. 3" xfId="2825"/>
    <cellStyle name="82" xfId="2826"/>
    <cellStyle name="82 2" xfId="4907"/>
    <cellStyle name="82 2 2" xfId="7367"/>
    <cellStyle name="82 3" xfId="6232"/>
    <cellStyle name="90" xfId="597"/>
    <cellStyle name="90 2" xfId="4908"/>
    <cellStyle name="90 2 2" xfId="7368"/>
    <cellStyle name="90 3" xfId="2827"/>
    <cellStyle name="96" xfId="14922"/>
    <cellStyle name="'98지하철1,2호선 구조물균열누수보수공사" xfId="14923"/>
    <cellStyle name="a [0]_OTD thru NOR " xfId="14924"/>
    <cellStyle name="Ā _x0010_က랐_xdc01_땯_x0001_" xfId="14925"/>
    <cellStyle name="a)" xfId="14926"/>
    <cellStyle name="A¡§¡ⓒ¡E¡þ¡EO [0]_¡§uc¡§oA " xfId="14927"/>
    <cellStyle name="A¡§¡ⓒ¡E¡þ¡EO_¡§uc¡§oA " xfId="14928"/>
    <cellStyle name="A¨­￠￢￠O [0]_¡Æu￠￢RBS('98) " xfId="14929"/>
    <cellStyle name="A¨­¢¬¢Ò [0]_¨úc¨öA " xfId="14930"/>
    <cellStyle name="A¨­￠￢￠O [0]_￠￥U¡Æe¨￢¡Æ ¡¾￠￢Aa¨uE" xfId="598"/>
    <cellStyle name="A¨­¢¬¢Ò [0]_4PART " xfId="14931"/>
    <cellStyle name="A¨­￠￢￠O [0]_A|A￠O1¨￢I1¡Æu CoEⓒ÷ " xfId="14932"/>
    <cellStyle name="A¨­¢¬¢Ò [0]_C¡Æ¢¬n¨¬¡Æ " xfId="14933"/>
    <cellStyle name="A¨­￠￢￠O [0]_ⓒoⓒ¡A¨o¨￢R " xfId="14934"/>
    <cellStyle name="A¨­¢¬¢Ò [0]_INQUIRY ¢¯¥ì¨ú¡ÀA©¬A©ª " xfId="14935"/>
    <cellStyle name="A¨­￠￢￠O_¡Æu￠￢RC¡¿￠￢n_¨u¡AA¨u¨￢¡Æ " xfId="14936"/>
    <cellStyle name="A¨­¢¬¢Ò_¨úc¨öA " xfId="14937"/>
    <cellStyle name="A¨­￠￢￠O_￠￥U¡Æe¨￢¡Æ ¡¾￠￢Aa¨uE" xfId="599"/>
    <cellStyle name="A¨­¢¬¢Ò_95©øaAN¡Æy¨ùo¡¤R " xfId="14938"/>
    <cellStyle name="A¨­￠￢￠O_A|A￠O1¨￢I1¡Æu CoEⓒ÷ " xfId="14939"/>
    <cellStyle name="A¨­¢¬¢Ò_C¡Æ¢¬n¨¬¡Æ " xfId="14940"/>
    <cellStyle name="A¨­￠￢￠O_ⓒoⓒ¡A¨o¨￢R " xfId="14941"/>
    <cellStyle name="A¨­¢¬¢Ò_INQUIRY ¢¯¥ì¨ú¡ÀA©¬A©ª " xfId="14942"/>
    <cellStyle name="aa" xfId="600"/>
    <cellStyle name="aa 2" xfId="4909"/>
    <cellStyle name="aa 2 2" xfId="7369"/>
    <cellStyle name="aa 3" xfId="2828"/>
    <cellStyle name="Aⓒ" xfId="14943"/>
    <cellStyle name="Aⓒ­￠￢￠" xfId="14944"/>
    <cellStyle name="Actual Date" xfId="601"/>
    <cellStyle name="Actual Date 2" xfId="4910"/>
    <cellStyle name="Actual Date 2 2" xfId="7370"/>
    <cellStyle name="Actual Date 3" xfId="2829"/>
    <cellStyle name="Ae" xfId="14945"/>
    <cellStyle name="Aee­" xfId="3800"/>
    <cellStyle name="Aee­ " xfId="602"/>
    <cellStyle name="Aee­  2" xfId="4911"/>
    <cellStyle name="Aee­  2 2" xfId="7371"/>
    <cellStyle name="Aee­  2 3" xfId="14946"/>
    <cellStyle name="Aee­  3" xfId="2830"/>
    <cellStyle name="Aee­  3 2" xfId="14947"/>
    <cellStyle name="Aee­  3 3" xfId="14948"/>
    <cellStyle name="Aee­  4" xfId="14949"/>
    <cellStyle name="Aee­  5" xfId="14950"/>
    <cellStyle name="Aee­ [" xfId="14951"/>
    <cellStyle name="Aee­ [0]" xfId="3801"/>
    <cellStyle name="ÅëÈ­ [0]_¸ðÇü¸·" xfId="603"/>
    <cellStyle name="AeE­ [0]_¿­¸° INT" xfId="604"/>
    <cellStyle name="ÅëÈ­ [0]_»óºÎ¼ö·®Áý°è " xfId="14952"/>
    <cellStyle name="AeE­ [0]_°eE¹_11¿a½A " xfId="14953"/>
    <cellStyle name="ÅëÈ­ [0]_¹æÀ½º® " xfId="14954"/>
    <cellStyle name="AeE­ [0]_4PART " xfId="14955"/>
    <cellStyle name="ÅëÈ­ [0]_7°èÈ¹ " xfId="2831"/>
    <cellStyle name="AeE­ [0]_A¾CO½A¼³ " xfId="14956"/>
    <cellStyle name="ÅëÈ­ [0]_Á¾ÇÕ½Å¼³ " xfId="14957"/>
    <cellStyle name="AeE­ [0]_A¾COA¶°AºÐ " xfId="14958"/>
    <cellStyle name="ÅëÈ­ [0]_Á¾ÇÕÃ¶°ÅºÐ " xfId="14959"/>
    <cellStyle name="AeE­ [0]_AMT " xfId="2832"/>
    <cellStyle name="ÅëÈ­ [0]_FINAL(¿øº») " xfId="14960"/>
    <cellStyle name="AeE­ [0]_INQUIRY ¿μ¾÷AßAø " xfId="2833"/>
    <cellStyle name="ÅëÈ­ [0]_laroux" xfId="605"/>
    <cellStyle name="AeE­ [0]_laroux_1" xfId="2834"/>
    <cellStyle name="ÅëÈ­ [0]_laroux_1" xfId="2835"/>
    <cellStyle name="AeE­ [0]_laroux_1 2" xfId="4912"/>
    <cellStyle name="ÅëÈ­ [0]_laroux_1 2" xfId="4913"/>
    <cellStyle name="AeE­ [0]_laroux_1 2 2" xfId="7372"/>
    <cellStyle name="ÅëÈ­ [0]_laroux_1 2 2" xfId="7373"/>
    <cellStyle name="AeE­ [0]_laroux_1 2 3" xfId="8290"/>
    <cellStyle name="ÅëÈ­ [0]_laroux_1 2 3" xfId="8291"/>
    <cellStyle name="AeE­ [0]_laroux_1 2 4" xfId="6060"/>
    <cellStyle name="ÅëÈ­ [0]_laroux_1 2 4" xfId="8279"/>
    <cellStyle name="AeE­ [0]_laroux_1 2 5" xfId="6042"/>
    <cellStyle name="ÅëÈ­ [0]_laroux_1 2 5" xfId="8283"/>
    <cellStyle name="AeE­ [0]_laroux_1 2 6" xfId="6046"/>
    <cellStyle name="ÅëÈ­ [0]_laroux_1 2 6" xfId="8282"/>
    <cellStyle name="AeE­ [0]_laroux_2" xfId="2836"/>
    <cellStyle name="ÅëÈ­ [0]_laroux_2" xfId="2837"/>
    <cellStyle name="AeE­ [0]_laroux_2 2" xfId="4914"/>
    <cellStyle name="ÅëÈ­ [0]_laroux_2 2" xfId="4915"/>
    <cellStyle name="AeE­ [0]_laroux_2 2 2" xfId="7374"/>
    <cellStyle name="ÅëÈ­ [0]_laroux_2 2 2" xfId="7375"/>
    <cellStyle name="AeE­ [0]_laroux_2 2 3" xfId="8292"/>
    <cellStyle name="ÅëÈ­ [0]_laroux_2 2 3" xfId="8293"/>
    <cellStyle name="AeE­ [0]_laroux_2 2 4" xfId="6061"/>
    <cellStyle name="ÅëÈ­ [0]_laroux_2 2 4" xfId="8278"/>
    <cellStyle name="AeE­ [0]_laroux_2 2 5" xfId="8318"/>
    <cellStyle name="ÅëÈ­ [0]_laroux_2 2 5" xfId="6057"/>
    <cellStyle name="AeE­ [0]_laroux_2 2 6" xfId="8266"/>
    <cellStyle name="ÅëÈ­ [0]_laroux_2 2 6" xfId="8317"/>
    <cellStyle name="Aee­ _1.설계내역서,2.일위대가표(전기)" xfId="2838"/>
    <cellStyle name="AeE­_ 2ÆAAþº° " xfId="14961"/>
    <cellStyle name="ÅëÈ­_¸ðÇü¸·" xfId="606"/>
    <cellStyle name="AeE­_¿­¸° INT" xfId="607"/>
    <cellStyle name="ÅëÈ­_»óºÎ¼ö·®Áý°è " xfId="14962"/>
    <cellStyle name="AeE­_°eE¹_11¿a½A " xfId="14963"/>
    <cellStyle name="ÅëÈ­_¹æÀ½º® " xfId="14964"/>
    <cellStyle name="AeE­_4PART " xfId="14965"/>
    <cellStyle name="ÅëÈ­_7°èÈ¹ " xfId="2839"/>
    <cellStyle name="AeE­_A¾CO½A¼³ " xfId="14966"/>
    <cellStyle name="ÅëÈ­_Á¾ÇÕ½Å¼³ " xfId="14967"/>
    <cellStyle name="AeE­_A¾COA¶°AºÐ " xfId="14968"/>
    <cellStyle name="ÅëÈ­_Á¾ÇÕÃ¶°ÅºÐ " xfId="14969"/>
    <cellStyle name="AeE­_AMT " xfId="2840"/>
    <cellStyle name="ÅëÈ­_FINAL(¿øº») " xfId="14970"/>
    <cellStyle name="AeE­_INQUIRY ¿μ¾÷AßAø " xfId="2841"/>
    <cellStyle name="ÅëÈ­_laroux" xfId="608"/>
    <cellStyle name="AeE­_laroux_1" xfId="2842"/>
    <cellStyle name="ÅëÈ­_laroux_1" xfId="2843"/>
    <cellStyle name="AeE­_laroux_1 2" xfId="4916"/>
    <cellStyle name="ÅëÈ­_laroux_1 2" xfId="4917"/>
    <cellStyle name="AeE­_laroux_1 2 2" xfId="7376"/>
    <cellStyle name="ÅëÈ­_laroux_1 2 2" xfId="7377"/>
    <cellStyle name="AeE­_laroux_1 2 3" xfId="8294"/>
    <cellStyle name="ÅëÈ­_laroux_1 2 3" xfId="8295"/>
    <cellStyle name="AeE­_laroux_1 2 4" xfId="6062"/>
    <cellStyle name="ÅëÈ­_laroux_1 2 4" xfId="8277"/>
    <cellStyle name="AeE­_laroux_1 2 5" xfId="6041"/>
    <cellStyle name="ÅëÈ­_laroux_1 2 5" xfId="8284"/>
    <cellStyle name="AeE­_laroux_1 2 6" xfId="8289"/>
    <cellStyle name="ÅëÈ­_laroux_1 2 6" xfId="6058"/>
    <cellStyle name="AeE­_laroux_2" xfId="2844"/>
    <cellStyle name="ÅëÈ­_laroux_2" xfId="2845"/>
    <cellStyle name="AeE­_laroux_2 2" xfId="4918"/>
    <cellStyle name="ÅëÈ­_laroux_2 2" xfId="4919"/>
    <cellStyle name="AeE­_laroux_2 2 2" xfId="7378"/>
    <cellStyle name="ÅëÈ­_laroux_2 2 2" xfId="7379"/>
    <cellStyle name="AeE­_laroux_2 2 3" xfId="8296"/>
    <cellStyle name="ÅëÈ­_laroux_2 2 3" xfId="8297"/>
    <cellStyle name="AeE­_laroux_2 2 4" xfId="6063"/>
    <cellStyle name="ÅëÈ­_laroux_2 2 4" xfId="8276"/>
    <cellStyle name="AeE­_laroux_2 2 5" xfId="8319"/>
    <cellStyle name="ÅëÈ­_laroux_2 2 5" xfId="6056"/>
    <cellStyle name="AeE­_laroux_2 2 6" xfId="6073"/>
    <cellStyle name="ÅëÈ­_laroux_2 2 6" xfId="6043"/>
    <cellStyle name="AeE¡© [0]_¨úc¨öA " xfId="14971"/>
    <cellStyle name="AeE¡©_¨úc¨öA " xfId="14972"/>
    <cellStyle name="Aee¡ⓒ " xfId="14973"/>
    <cellStyle name="AeE¡ⓒ [0]_¡Æu￠￢RC¡¿￠￢n_¨u¡AA¨u¨￢¡Æ " xfId="14974"/>
    <cellStyle name="Aee¡ⓒ _~MGv4y0c" xfId="14975"/>
    <cellStyle name="AeE¡ⓒ_¡Æu￠￢RC¡¿￠￢n_¨u¡AA¨u¨￢¡Æ " xfId="14976"/>
    <cellStyle name="AeE￠R¨I [0]_¡§uc¡§oA " xfId="14977"/>
    <cellStyle name="AeE￠R¨I_¡§uc¡§oA " xfId="14978"/>
    <cellStyle name="Æu¼¾æR" xfId="2846"/>
    <cellStyle name="Æu¼¾æR 2" xfId="4920"/>
    <cellStyle name="Æu¼¾æR 2 2" xfId="7380"/>
    <cellStyle name="ALIGNMENT" xfId="609"/>
    <cellStyle name="ALIGNMENT 2" xfId="4921"/>
    <cellStyle name="ALIGNMENT 2 2" xfId="7381"/>
    <cellStyle name="ALIGNMENT 3" xfId="2847"/>
    <cellStyle name="AoA¤μCAo ¾EA½" xfId="14979"/>
    <cellStyle name="AoA¤μCAo ¾EA½ 2" xfId="14980"/>
    <cellStyle name="Aþ" xfId="14981"/>
    <cellStyle name="Aþ¸¶" xfId="3802"/>
    <cellStyle name="Aþ¸¶ [" xfId="14982"/>
    <cellStyle name="Aþ¸¶ [0]" xfId="3803"/>
    <cellStyle name="ÄÞ¸¶ [0]_¸ðÇü¸·" xfId="610"/>
    <cellStyle name="AÞ¸¶ [0]_¿­¸° INT" xfId="611"/>
    <cellStyle name="ÄÞ¸¶ [0]_»óºÎ¼ö·®Áý°è " xfId="14983"/>
    <cellStyle name="AÞ¸¶ [0]_°eE¹_11¿a½A " xfId="14984"/>
    <cellStyle name="ÄÞ¸¶ [0]_¾÷Á¾º° " xfId="14985"/>
    <cellStyle name="AÞ¸¶ [0]_¾c½A " xfId="14986"/>
    <cellStyle name="ÄÞ¸¶ [0]_¹æÀ½º® " xfId="14987"/>
    <cellStyle name="AÞ¸¶ [0]_4PART " xfId="14988"/>
    <cellStyle name="ÄÞ¸¶ [0]_7°èÈ¹ " xfId="2848"/>
    <cellStyle name="AÞ¸¶ [0]_A¾CO½A¼³ " xfId="14989"/>
    <cellStyle name="ÄÞ¸¶ [0]_Á¾ÇÕ½Å¼³ " xfId="14990"/>
    <cellStyle name="AÞ¸¶ [0]_A¾COA¶°AºÐ " xfId="14991"/>
    <cellStyle name="ÄÞ¸¶ [0]_Á¾ÇÕÃ¶°ÅºÐ " xfId="14992"/>
    <cellStyle name="AÞ¸¶ [0]_AN°y(1.25) " xfId="2849"/>
    <cellStyle name="ÄÞ¸¶ [0]_FINAL(¿øº») " xfId="14993"/>
    <cellStyle name="AÞ¸¶ [0]_INQUIRY ¿μ¾÷AßAø " xfId="2850"/>
    <cellStyle name="ÄÞ¸¶ [0]_laroux" xfId="612"/>
    <cellStyle name="AÞ¸¶ [0]_laroux_1" xfId="2851"/>
    <cellStyle name="ÄÞ¸¶ [0]_laroux_1" xfId="2852"/>
    <cellStyle name="AÞ¸¶ [0]_laroux_1 2" xfId="4922"/>
    <cellStyle name="ÄÞ¸¶ [0]_laroux_1 2" xfId="4923"/>
    <cellStyle name="AÞ¸¶ [0]_laroux_1 2 2" xfId="7382"/>
    <cellStyle name="ÄÞ¸¶ [0]_laroux_1 2 2" xfId="7383"/>
    <cellStyle name="AÞ¸¶ [0]_laroux_1 2 3" xfId="8298"/>
    <cellStyle name="ÄÞ¸¶ [0]_laroux_1 2 3" xfId="8299"/>
    <cellStyle name="AÞ¸¶ [0]_laroux_1 2 4" xfId="6064"/>
    <cellStyle name="ÄÞ¸¶ [0]_laroux_1 2 4" xfId="8275"/>
    <cellStyle name="AÞ¸¶ [0]_laroux_1 2 5" xfId="8320"/>
    <cellStyle name="ÄÞ¸¶ [0]_laroux_1 2 5" xfId="8260"/>
    <cellStyle name="AÞ¸¶ [0]_laroux_1 2 6" xfId="8265"/>
    <cellStyle name="ÄÞ¸¶ [0]_laroux_1 2 6" xfId="6051"/>
    <cellStyle name="AÞ¸¶ [0]_laroux_2" xfId="2853"/>
    <cellStyle name="ÄÞ¸¶ [0]_laroux_2" xfId="2854"/>
    <cellStyle name="AÞ¸¶ [0]_laroux_2 2" xfId="4924"/>
    <cellStyle name="ÄÞ¸¶ [0]_laroux_2 2" xfId="4925"/>
    <cellStyle name="AÞ¸¶ [0]_laroux_2 2 2" xfId="7384"/>
    <cellStyle name="ÄÞ¸¶ [0]_laroux_2 2 2" xfId="7385"/>
    <cellStyle name="AÞ¸¶ [0]_laroux_2 2 3" xfId="8300"/>
    <cellStyle name="ÄÞ¸¶ [0]_laroux_2 2 3" xfId="8301"/>
    <cellStyle name="AÞ¸¶ [0]_laroux_2 2 4" xfId="6065"/>
    <cellStyle name="ÄÞ¸¶ [0]_laroux_2 2 4" xfId="8274"/>
    <cellStyle name="AÞ¸¶ [0]_laroux_2 2 5" xfId="6040"/>
    <cellStyle name="ÄÞ¸¶ [0]_laroux_2 2 5" xfId="6055"/>
    <cellStyle name="AÞ¸¶ [0]_laroux_2 2 6" xfId="6047"/>
    <cellStyle name="ÄÞ¸¶ [0]_laroux_2 2 6" xfId="8316"/>
    <cellStyle name="AÞ¸¶ [0]_laroux_도담차량공작실설계서" xfId="613"/>
    <cellStyle name="ÄÞ¸¶ [0]_laroux_도담차량공작실설계서" xfId="614"/>
    <cellStyle name="AÞ¸¶ [0]_laroux_도담차량공작실설계서 2" xfId="4926"/>
    <cellStyle name="ÄÞ¸¶ [0]_laroux_도담차량공작실설계서 2" xfId="4927"/>
    <cellStyle name="AÞ¸¶ [0]_laroux_도담차량공작실설계서 2 2" xfId="7386"/>
    <cellStyle name="ÄÞ¸¶ [0]_laroux_도담차량공작실설계서 2 2" xfId="7387"/>
    <cellStyle name="AÞ¸¶ [0]_laroux_도담차량공작실설계서 2 3" xfId="8302"/>
    <cellStyle name="ÄÞ¸¶ [0]_laroux_도담차량공작실설계서 2 3" xfId="8303"/>
    <cellStyle name="AÞ¸¶ [0]_laroux_도담차량공작실설계서 2 4" xfId="6066"/>
    <cellStyle name="ÄÞ¸¶ [0]_laroux_도담차량공작실설계서 2 4" xfId="8273"/>
    <cellStyle name="AÞ¸¶ [0]_laroux_도담차량공작실설계서 2 5" xfId="8321"/>
    <cellStyle name="ÄÞ¸¶ [0]_laroux_도담차량공작실설계서 2 5" xfId="8285"/>
    <cellStyle name="AÞ¸¶ [0]_laroux_도담차량공작실설계서 2 6" xfId="6074"/>
    <cellStyle name="ÄÞ¸¶ [0]_laroux_도담차량공작실설계서 2 6" xfId="6059"/>
    <cellStyle name="AÞ¸¶ [0]_laroux_도담차량공작실설계서 3" xfId="2855"/>
    <cellStyle name="ÄÞ¸¶ [0]_laroux_도담차량공작실설계서 3" xfId="2856"/>
    <cellStyle name="AÞ¸¶ [0]_laroux_도담차량공작실신설공사" xfId="615"/>
    <cellStyle name="ÄÞ¸¶ [0]_laroux_도담차량공작실신설공사" xfId="616"/>
    <cellStyle name="AÞ¸¶ [0]_laroux_도담차량공작실신설공사 2" xfId="4928"/>
    <cellStyle name="ÄÞ¸¶ [0]_laroux_도담차량공작실신설공사 2" xfId="4929"/>
    <cellStyle name="AÞ¸¶ [0]_laroux_도담차량공작실신설공사 2 2" xfId="7388"/>
    <cellStyle name="ÄÞ¸¶ [0]_laroux_도담차량공작실신설공사 2 2" xfId="7389"/>
    <cellStyle name="AÞ¸¶ [0]_laroux_도담차량공작실신설공사 2 3" xfId="8304"/>
    <cellStyle name="ÄÞ¸¶ [0]_laroux_도담차량공작실신설공사 2 3" xfId="8305"/>
    <cellStyle name="AÞ¸¶ [0]_laroux_도담차량공작실신설공사 2 4" xfId="6067"/>
    <cellStyle name="ÄÞ¸¶ [0]_laroux_도담차량공작실신설공사 2 4" xfId="8272"/>
    <cellStyle name="AÞ¸¶ [0]_laroux_도담차량공작실신설공사 2 5" xfId="6039"/>
    <cellStyle name="ÄÞ¸¶ [0]_laroux_도담차량공작실신설공사 2 5" xfId="8261"/>
    <cellStyle name="AÞ¸¶ [0]_laroux_도담차량공작실신설공사 2 6" xfId="8288"/>
    <cellStyle name="ÄÞ¸¶ [0]_laroux_도담차량공작실신설공사 2 6" xfId="8263"/>
    <cellStyle name="AÞ¸¶ [0]_laroux_도담차량공작실신설공사 3" xfId="2857"/>
    <cellStyle name="ÄÞ¸¶ [0]_laroux_도담차량공작실신설공사 3" xfId="2858"/>
    <cellStyle name="AÞ¸¶ [0]_laroux_상장가도교설계서" xfId="617"/>
    <cellStyle name="ÄÞ¸¶ [0]_laroux_상장가도교수량산출" xfId="618"/>
    <cellStyle name="AÞ¸¶_ 2ÆAAþº° " xfId="14994"/>
    <cellStyle name="ÄÞ¸¶_¸ðÇü¸·" xfId="619"/>
    <cellStyle name="AÞ¸¶_¿­¸° INT" xfId="620"/>
    <cellStyle name="ÄÞ¸¶_»óºÎ¼ö·®Áý°è " xfId="14995"/>
    <cellStyle name="AÞ¸¶_°eE¹_11¿a½A " xfId="14996"/>
    <cellStyle name="ÄÞ¸¶_¾÷Á¾º° " xfId="14997"/>
    <cellStyle name="AÞ¸¶_¾c½A " xfId="14998"/>
    <cellStyle name="ÄÞ¸¶_¹æÀ½º® " xfId="14999"/>
    <cellStyle name="AÞ¸¶_95³aAN°y¼o·R " xfId="15000"/>
    <cellStyle name="ÄÞ¸¶_Á¦Á¶1ºÎ1°ú ÇöÈ² " xfId="15001"/>
    <cellStyle name="AÞ¸¶_A¾CO½A¼³ " xfId="15002"/>
    <cellStyle name="ÄÞ¸¶_Á¾ÇÕ½Å¼³ " xfId="15003"/>
    <cellStyle name="AÞ¸¶_A¾COA¶°AºÐ " xfId="15004"/>
    <cellStyle name="ÄÞ¸¶_Á¾ÇÕÃ¶°ÅºÐ " xfId="15005"/>
    <cellStyle name="AÞ¸¶_AN°y(1.25) " xfId="2859"/>
    <cellStyle name="ÄÞ¸¶_FINAL(¿øº») " xfId="15006"/>
    <cellStyle name="AÞ¸¶_INQUIRY ¿μ¾÷AßAø " xfId="2860"/>
    <cellStyle name="ÄÞ¸¶_laroux" xfId="621"/>
    <cellStyle name="AÞ¸¶_laroux_1" xfId="2861"/>
    <cellStyle name="ÄÞ¸¶_laroux_1" xfId="2862"/>
    <cellStyle name="AÞ¸¶_laroux_1 2" xfId="4930"/>
    <cellStyle name="ÄÞ¸¶_laroux_1 2" xfId="4931"/>
    <cellStyle name="AÞ¸¶_laroux_1 2 2" xfId="7390"/>
    <cellStyle name="ÄÞ¸¶_laroux_1 2 2" xfId="7391"/>
    <cellStyle name="AÞ¸¶_laroux_1 2 3" xfId="8306"/>
    <cellStyle name="ÄÞ¸¶_laroux_1 2 3" xfId="8307"/>
    <cellStyle name="AÞ¸¶_laroux_1 2 4" xfId="6068"/>
    <cellStyle name="ÄÞ¸¶_laroux_1 2 4" xfId="8271"/>
    <cellStyle name="AÞ¸¶_laroux_1 2 5" xfId="8322"/>
    <cellStyle name="ÄÞ¸¶_laroux_1 2 5" xfId="6054"/>
    <cellStyle name="AÞ¸¶_laroux_1 2 6" xfId="8264"/>
    <cellStyle name="ÄÞ¸¶_laroux_1 2 6" xfId="6044"/>
    <cellStyle name="AÞ¸¶_laroux_2" xfId="2863"/>
    <cellStyle name="ÄÞ¸¶_laroux_2" xfId="2864"/>
    <cellStyle name="AÞ¸¶_laroux_2 2" xfId="4932"/>
    <cellStyle name="ÄÞ¸¶_laroux_2 2" xfId="4933"/>
    <cellStyle name="AÞ¸¶_laroux_2 2 2" xfId="7392"/>
    <cellStyle name="ÄÞ¸¶_laroux_2 2 2" xfId="7393"/>
    <cellStyle name="AÞ¸¶_laroux_2 2 3" xfId="8308"/>
    <cellStyle name="ÄÞ¸¶_laroux_2 2 3" xfId="8309"/>
    <cellStyle name="AÞ¸¶_laroux_2 2 4" xfId="6069"/>
    <cellStyle name="ÄÞ¸¶_laroux_2 2 4" xfId="8270"/>
    <cellStyle name="AÞ¸¶_laroux_2 2 5" xfId="6038"/>
    <cellStyle name="ÄÞ¸¶_laroux_2 2 5" xfId="8286"/>
    <cellStyle name="AÞ¸¶_laroux_2 2 6" xfId="6048"/>
    <cellStyle name="ÄÞ¸¶_laroux_2 2 6" xfId="8281"/>
    <cellStyle name="Au¸R¼o" xfId="2865"/>
    <cellStyle name="Au¸R¼o 2" xfId="4934"/>
    <cellStyle name="Au¸R¼o 2 2" xfId="7394"/>
    <cellStyle name="Au¸R¼o0" xfId="2866"/>
    <cellStyle name="Au¸R¼o0 2" xfId="4935"/>
    <cellStyle name="Au¸R¼o0 2 2" xfId="7395"/>
    <cellStyle name="b?þ?b?þ?b?þ?b?þ?b?þ?b?þ?b?þ?b?þ?b?þ?b?þ?b灌þ?b?þ?&lt;?b?þ?b濬þ?b?þ?b?þ昰_x0018_?þ????_x0008_" xfId="622"/>
    <cellStyle name="b?þ?b?þ?b?þ?b?þ?b?þ?b?þ?b?þ?b?þ?b?þ?b?þ?b灌þ?b?þ?&lt;?b?þ?b濬þ?b?þ?b?þ昰_x0018_?þ????_x0008_ 2" xfId="4936"/>
    <cellStyle name="b?þ?b?þ?b?þ?b?þ?b?þ?b?þ?b?þ?b?þ?b?þ?b?þ?b灌þ?b?þ?&lt;?b?þ?b濬þ?b?þ?b?þ昰_x0018_?þ????_x0008_ 2 2" xfId="7396"/>
    <cellStyle name="b?þ?b?þ?b?þ?b?þ?b?þ?b?þ?b?þ?b?þ?b?þ?b?þ?b灌þ?b?þ?&lt;?b?þ?b濬þ?b?þ?b?þ昰_x0018_?þ????_x0008_ 3" xfId="2867"/>
    <cellStyle name="b?þ?b?þ?b?þ?b灌þ?b?þ?&lt;?b?þ?b濬þ?b?þ?b?þ昰_x0018_?þ????_x0008_" xfId="623"/>
    <cellStyle name="b?þ?b?þ?b?þ?b灌þ?b?þ?&lt;?b?þ?b濬þ?b?þ?b?þ昰_x0018_?þ????_x0008_ 2" xfId="4937"/>
    <cellStyle name="b?þ?b?þ?b?þ?b灌þ?b?þ?&lt;?b?þ?b濬þ?b?þ?b?þ昰_x0018_?þ????_x0008_ 2 2" xfId="7397"/>
    <cellStyle name="b?þ?b?þ?b?þ?b灌þ?b?þ?&lt;?b?þ?b濬þ?b?þ?b?þ昰_x0018_?þ????_x0008_ 3" xfId="6234"/>
    <cellStyle name="b?þ?b?þ?b?þ?b灌þ?b?þ?&lt;?b?þ?b濬þ?b?þ?b?þ昰_x0018_?þ????_x0008_ 4" xfId="2868"/>
    <cellStyle name="b␌þකb濰þඪb瀠þයb灌þ්b炈þ宐&lt;෢b濈þෲb濬þขb瀐þฒb瀰þ昰_x0018_⋸þ㤕䰀ጤܕ_x0008_" xfId="624"/>
    <cellStyle name="b␌þකb濰þඪb瀠þයb灌þ්b炈þ宐&lt;෢b濈þෲb濬þขb瀐þฒb瀰þ昰_x0018_⋸þ㤕䰀ጤܕ_x0008_ 2" xfId="4938"/>
    <cellStyle name="b␌þකb濰þඪb瀠þයb灌þ්b炈þ宐&lt;෢b濈þෲb濬þขb瀐þฒb瀰þ昰_x0018_⋸þ㤕䰀ጤܕ_x0008_ 2 2" xfId="7398"/>
    <cellStyle name="b␌þකb濰þඪb瀠þයb灌þ්b炈þ宐&lt;෢b濈þෲb濬þขb瀐þฒb瀰þ昰_x0018_⋸þ㤕䰀ጤܕ_x0008_ 3" xfId="6235"/>
    <cellStyle name="b␌þකb濰þඪb瀠þයb灌þ්b炈þ宐&lt;෢b濈þෲb濬þขb瀐þฒb瀰þ昰_x0018_⋸þ㤕䰀ጤܕ_x0008_ 4" xfId="2869"/>
    <cellStyle name="BA" xfId="15007"/>
    <cellStyle name="Background" xfId="15008"/>
    <cellStyle name="body" xfId="625"/>
    <cellStyle name="body 2" xfId="4939"/>
    <cellStyle name="body 2 2" xfId="7399"/>
    <cellStyle name="body 3" xfId="6236"/>
    <cellStyle name="body 4" xfId="2870"/>
    <cellStyle name="BoldHdr" xfId="15009"/>
    <cellStyle name="Bridge " xfId="15010"/>
    <cellStyle name="b宼ň͢b宼ň͢b_x0005_" xfId="15011"/>
    <cellStyle name="b椬ៜ_x000c_Comma_ODCOS " xfId="15012"/>
    <cellStyle name="b嬜þപb嬼þഺb孬þൊb⍜þ൚b⍼þ൪b⎨þൺb⏜þඊb␌þකb濰þඪb瀠þයb灌þ්b炈þ宐&lt;෢b濈þෲb濬þขb瀐þฒb瀰þ昰_x0018_⋸þ㤕䰀ጤܕ_x0008_" xfId="626"/>
    <cellStyle name="b嬜þപb嬼þഺb孬þൊb⍜þ൚b⍼þ൪b⎨þൺb⏜þඊb␌þකb濰þඪb瀠þයb灌þ්b炈þ宐&lt;෢b濈þෲb濬þขb瀐þฒb瀰þ昰_x0018_⋸þ㤕䰀ጤܕ_x0008_ 2" xfId="4940"/>
    <cellStyle name="b嬜þപb嬼þഺb孬þൊb⍜þ൚b⍼þ൪b⎨þൺb⏜þඊb␌þකb濰þඪb瀠þයb灌þ්b炈þ宐&lt;෢b濈þෲb濬þขb瀐þฒb瀰þ昰_x0018_⋸þ㤕䰀ጤܕ_x0008_ 2 2" xfId="7400"/>
    <cellStyle name="b嬜þപb嬼þഺb孬þൊb⍜þ൚b⍼þ൪b⎨þൺb⏜þඊb␌þකb濰þඪb瀠þයb灌þ්b炈þ宐&lt;෢b濈þෲb濬þขb瀐þฒb瀰þ昰_x0018_⋸þ㤕䰀ጤܕ_x0008_ 3" xfId="2871"/>
    <cellStyle name="C¡" xfId="15013"/>
    <cellStyle name="C¡ÍA¨ª_  FAB AIA¢´  " xfId="15014"/>
    <cellStyle name="C¡IA¨ª_¡Æ¡IA¡E¨￢n_¡Æ¡IA¡E¨￢n " xfId="15015"/>
    <cellStyle name="C¡ÍA¨ª_¡Æ©øAI OXIDE " xfId="15016"/>
    <cellStyle name="C¡IA¨ª_¡Æu￠￢RBS('98) " xfId="15017"/>
    <cellStyle name="C¡ÍA¨ª_¡íc¨ú¡À¨¬I¨¬¡Æ AN¡Æe " xfId="15018"/>
    <cellStyle name="C¡IA¨ª_¡ioEⓒ÷¡¾a¡¤IAo " xfId="15019"/>
    <cellStyle name="C¡ÍA¨ª_03 " xfId="15020"/>
    <cellStyle name="C¡IA¨ª_12￠?u " xfId="15021"/>
    <cellStyle name="C¡ÍA¨ª_12AO " xfId="15022"/>
    <cellStyle name="C¡IA¨ª_Ac¡Æi¡Æu￠￢R " xfId="15023"/>
    <cellStyle name="C¡ÍA¨ª_C¡ÍAo " xfId="15024"/>
    <cellStyle name="C¡IA¨ª_CD-ROM " xfId="15025"/>
    <cellStyle name="C¡ÍA¨ª_Sheet1_4PART " xfId="15026"/>
    <cellStyle name="C￠RIA¡§¨￡_  FAB AIA¡E￠￥  " xfId="15027"/>
    <cellStyle name="C￥" xfId="15028"/>
    <cellStyle name="C￥aø" xfId="3804"/>
    <cellStyle name="Ç¥ÁØ_#3E4¿î»ê" xfId="15029"/>
    <cellStyle name="C￥AØ_¿­¸° INT" xfId="627"/>
    <cellStyle name="Ç¥ÁØ_»ç¾÷ºÎº° ÃÑ°è " xfId="15030"/>
    <cellStyle name="C￥AØ_≫c¾÷ºIº° AN°e " xfId="15031"/>
    <cellStyle name="Ç¥ÁØ_°­´ç (2)" xfId="15032"/>
    <cellStyle name="C￥AØ_°³AI OXIDE " xfId="15033"/>
    <cellStyle name="Ç¥ÁØ_°ü¸®BS('98) " xfId="15034"/>
    <cellStyle name="C￥AØ_03 " xfId="15035"/>
    <cellStyle name="Ç¥ÁØ_0N-HANDLING " xfId="15036"/>
    <cellStyle name="C￥AØ_¼oAI¼º " xfId="15037"/>
    <cellStyle name="Ç¥ÁØ_½ÇÇà¿¹»ê¼­ " xfId="15038"/>
    <cellStyle name="C￥AØ_¾c½A " xfId="2872"/>
    <cellStyle name="Ç¥ÁØ_5-1±¤°í " xfId="2873"/>
    <cellStyle name="C￥AØ_53AO " xfId="15039"/>
    <cellStyle name="Ç¥ÁØ_7°èÈ¹ " xfId="15040"/>
    <cellStyle name="C￥AØ_95,96 ºn±³ " xfId="2874"/>
    <cellStyle name="Ç¥ÁØ_95,96 ºñ±³ " xfId="2875"/>
    <cellStyle name="C￥AØ_95,96 ºn±³  2" xfId="4941"/>
    <cellStyle name="Ç¥ÁØ_95,96 ºñ±³  2" xfId="4942"/>
    <cellStyle name="C￥AØ_95,96 ºn±³  2 2" xfId="7401"/>
    <cellStyle name="Ç¥ÁØ_95,96 ºñ±³  2 2" xfId="7402"/>
    <cellStyle name="C￥AØ_95,96 ºn±³  2 3" xfId="8310"/>
    <cellStyle name="Ç¥ÁØ_95,96 ºñ±³  2 3" xfId="8311"/>
    <cellStyle name="C￥AØ_95,96 ºn±³  2 4" xfId="6070"/>
    <cellStyle name="Ç¥ÁØ_95,96 ºñ±³  2 4" xfId="8269"/>
    <cellStyle name="C￥AØ_95,96 ºn±³  2 5" xfId="6037"/>
    <cellStyle name="Ç¥ÁØ_95,96 ºñ±³  2 5" xfId="8262"/>
    <cellStyle name="C￥AØ_95,96 ºn±³  2 6" xfId="6049"/>
    <cellStyle name="Ç¥ÁØ_95,96 ºñ±³  2 6" xfId="6052"/>
    <cellStyle name="C￥AØ_A¾CO½A¼³ " xfId="15041"/>
    <cellStyle name="Ç¥ÁØ_Á¾ÇÕ½Å¼³ " xfId="15042"/>
    <cellStyle name="C￥AØ_A¾COA¶°AºÐ " xfId="15043"/>
    <cellStyle name="Ç¥ÁØ_Á¾ÇÕÃ¶°ÅºÐ " xfId="15044"/>
    <cellStyle name="C￥AØ_AN°y(1.25) " xfId="2876"/>
    <cellStyle name="Ç¥ÁØ_Áý°èÇ¥(2¿ù) " xfId="2877"/>
    <cellStyle name="C￥AØ_C￥Ao " xfId="15045"/>
    <cellStyle name="Ç¥ÁØ_CD-ROM " xfId="15046"/>
    <cellStyle name="C￥AØ_CoAo¹yAI °A¾×¿ⓒ½A " xfId="15047"/>
    <cellStyle name="Ç¥ÁØ_ÇöÈ²_¹®Á¦Á¡ " xfId="15048"/>
    <cellStyle name="C￥AØ_E¸AaAO½A " xfId="15049"/>
    <cellStyle name="Ç¥ÁØ_laroux" xfId="628"/>
    <cellStyle name="C￥AØ_laroux 2" xfId="4943"/>
    <cellStyle name="Ç¥ÁØ_laroux 2" xfId="4944"/>
    <cellStyle name="C￥AØ_laroux 2 2" xfId="7403"/>
    <cellStyle name="Ç¥ÁØ_laroux 2 2" xfId="7404"/>
    <cellStyle name="C￥AØ_laroux 2 3" xfId="8312"/>
    <cellStyle name="Ç¥ÁØ_laroux 2 3" xfId="8313"/>
    <cellStyle name="C￥AØ_laroux 2 4" xfId="6071"/>
    <cellStyle name="Ç¥ÁØ_laroux 2 4" xfId="8268"/>
    <cellStyle name="C￥AØ_laroux 2 5" xfId="8323"/>
    <cellStyle name="Ç¥ÁØ_laroux 2 5" xfId="6053"/>
    <cellStyle name="C￥AØ_laroux 2 6" xfId="6075"/>
    <cellStyle name="Ç¥ÁØ_laroux 2 6" xfId="6045"/>
    <cellStyle name="C￥AØ_laroux_1" xfId="2878"/>
    <cellStyle name="Ç¥ÁØ_laroux_1" xfId="2879"/>
    <cellStyle name="C￥AØ_laroux_1 2" xfId="4945"/>
    <cellStyle name="Ç¥ÁØ_laroux_1 2" xfId="4946"/>
    <cellStyle name="C￥AØ_laroux_1 2 2" xfId="7405"/>
    <cellStyle name="Ç¥ÁØ_laroux_1 2 2" xfId="7406"/>
    <cellStyle name="C￥AØ_laroux_1 2 3" xfId="8314"/>
    <cellStyle name="Ç¥ÁØ_laroux_1 2 3" xfId="8315"/>
    <cellStyle name="C￥AØ_laroux_1 2 4" xfId="6072"/>
    <cellStyle name="Ç¥ÁØ_laroux_1 2 4" xfId="8267"/>
    <cellStyle name="C￥AØ_laroux_1 2 5" xfId="6036"/>
    <cellStyle name="Ç¥ÁØ_laroux_1 2 5" xfId="8287"/>
    <cellStyle name="C￥AØ_laroux_1 2 6" xfId="6050"/>
    <cellStyle name="Ç¥ÁØ_laroux_1 2 6" xfId="8280"/>
    <cellStyle name="C￥AØ_laroux_1_A¾COA¶°AºÐ " xfId="15050"/>
    <cellStyle name="Ç¥ÁØ_laroux_1_Á¾ÇÕÃ¶°ÅºÐ " xfId="15051"/>
    <cellStyle name="C￥AØ_laroux_A¾CO½A¼³ " xfId="15052"/>
    <cellStyle name="Ç¥ÁØ_laroux_Á¾ÇÕ½Å¼³ " xfId="15053"/>
    <cellStyle name="C￥AØ_laroux_A¾COA¶°AºÐ " xfId="15054"/>
    <cellStyle name="Ç¥ÁØ_laroux_Á¾ÇÕÃ¶°ÅºÐ " xfId="15055"/>
    <cellStyle name="C￥AØ_PERSONAL" xfId="2880"/>
    <cellStyle name="Calc Currency (0)" xfId="629"/>
    <cellStyle name="Calc Currency (0) 2" xfId="4947"/>
    <cellStyle name="Calc Currency (0) 2 2" xfId="7407"/>
    <cellStyle name="Calc Currency (0) 3" xfId="2881"/>
    <cellStyle name="Calc Currency (0) 4" xfId="15056"/>
    <cellStyle name="Calc Currency (2)" xfId="15057"/>
    <cellStyle name="Calc Percent (0)" xfId="15058"/>
    <cellStyle name="Calc Percent (1)" xfId="15059"/>
    <cellStyle name="Calc Percent (2)" xfId="15060"/>
    <cellStyle name="Calc Units (0)" xfId="15061"/>
    <cellStyle name="Calc Units (1)" xfId="15062"/>
    <cellStyle name="Calc Units (2)" xfId="15063"/>
    <cellStyle name="category" xfId="630"/>
    <cellStyle name="category 2" xfId="4948"/>
    <cellStyle name="category 2 2" xfId="7408"/>
    <cellStyle name="category 3" xfId="2882"/>
    <cellStyle name="CIAIÆU¸μAⓒ" xfId="631"/>
    <cellStyle name="CIAIÆU¸μAⓒ 2" xfId="4949"/>
    <cellStyle name="CIAIÆU¸μAⓒ 2 2" xfId="7409"/>
    <cellStyle name="CIAIÆU¸μAⓒ 3" xfId="6238"/>
    <cellStyle name="CIAIÆU¸μAⓒ 4" xfId="2883"/>
    <cellStyle name="Co≫e" xfId="2884"/>
    <cellStyle name="Co≫e 2" xfId="4950"/>
    <cellStyle name="Co≫e 2 2" xfId="7410"/>
    <cellStyle name="ⓒoe" xfId="15064"/>
    <cellStyle name="ColHdr" xfId="15065"/>
    <cellStyle name="Column Headings" xfId="15066"/>
    <cellStyle name="columns_array" xfId="2885"/>
    <cellStyle name="Comma" xfId="632"/>
    <cellStyle name="Comma [0]" xfId="633"/>
    <cellStyle name="Comma [0] 10" xfId="634"/>
    <cellStyle name="Comma [0] 11" xfId="635"/>
    <cellStyle name="Comma [0] 12" xfId="636"/>
    <cellStyle name="Comma [0] 13" xfId="637"/>
    <cellStyle name="Comma [0] 14" xfId="638"/>
    <cellStyle name="Comma [0] 15" xfId="639"/>
    <cellStyle name="Comma [0] 16" xfId="640"/>
    <cellStyle name="Comma [0] 17" xfId="2887"/>
    <cellStyle name="Comma [0] 2" xfId="641"/>
    <cellStyle name="Comma [0] 2 2" xfId="4953"/>
    <cellStyle name="Comma [0] 2 2 2" xfId="7413"/>
    <cellStyle name="Comma [0] 2 3" xfId="6240"/>
    <cellStyle name="Comma [0] 2 4" xfId="2888"/>
    <cellStyle name="Comma [0] 3" xfId="642"/>
    <cellStyle name="Comma [0] 3 2" xfId="7412"/>
    <cellStyle name="Comma [0] 3 3" xfId="4952"/>
    <cellStyle name="Comma [0] 4" xfId="643"/>
    <cellStyle name="Comma [0] 4 2" xfId="6239"/>
    <cellStyle name="Comma [0] 5" xfId="644"/>
    <cellStyle name="Comma [0] 6" xfId="645"/>
    <cellStyle name="Comma [0] 7" xfId="646"/>
    <cellStyle name="Comma [0] 8" xfId="647"/>
    <cellStyle name="Comma [0] 9" xfId="648"/>
    <cellStyle name="Comma [0]_ SG&amp;A Bridge " xfId="649"/>
    <cellStyle name="Comma [00]" xfId="15067"/>
    <cellStyle name="Comma 10" xfId="15068"/>
    <cellStyle name="Comma 2" xfId="4951"/>
    <cellStyle name="Comma 2 2" xfId="7411"/>
    <cellStyle name="Comma 3" xfId="2886"/>
    <cellStyle name="Comma 4" xfId="15069"/>
    <cellStyle name="Comma 5" xfId="15070"/>
    <cellStyle name="Comma 6" xfId="15071"/>
    <cellStyle name="Comma 7" xfId="15072"/>
    <cellStyle name="Comma 8" xfId="15073"/>
    <cellStyle name="Comma 9" xfId="15074"/>
    <cellStyle name="comma zerodec" xfId="650"/>
    <cellStyle name="comma zerodec 10" xfId="651"/>
    <cellStyle name="comma zerodec 11" xfId="652"/>
    <cellStyle name="comma zerodec 12" xfId="653"/>
    <cellStyle name="comma zerodec 13" xfId="654"/>
    <cellStyle name="comma zerodec 14" xfId="655"/>
    <cellStyle name="comma zerodec 15" xfId="656"/>
    <cellStyle name="comma zerodec 16" xfId="657"/>
    <cellStyle name="comma zerodec 17" xfId="2889"/>
    <cellStyle name="comma zerodec 2" xfId="658"/>
    <cellStyle name="comma zerodec 2 2" xfId="4955"/>
    <cellStyle name="comma zerodec 2 2 2" xfId="7415"/>
    <cellStyle name="comma zerodec 2 3" xfId="2890"/>
    <cellStyle name="comma zerodec 3" xfId="659"/>
    <cellStyle name="comma zerodec 3 2" xfId="7414"/>
    <cellStyle name="comma zerodec 3 3" xfId="4954"/>
    <cellStyle name="comma zerodec 4" xfId="660"/>
    <cellStyle name="comma zerodec 4 2" xfId="15075"/>
    <cellStyle name="comma zerodec 4 3" xfId="15076"/>
    <cellStyle name="comma zerodec 5" xfId="661"/>
    <cellStyle name="comma zerodec 6" xfId="662"/>
    <cellStyle name="comma zerodec 7" xfId="663"/>
    <cellStyle name="comma zerodec 8" xfId="664"/>
    <cellStyle name="comma zerodec 9" xfId="665"/>
    <cellStyle name="Comma_ SG&amp;A Bridge " xfId="666"/>
    <cellStyle name="Comma0" xfId="667"/>
    <cellStyle name="Comma0 10" xfId="668"/>
    <cellStyle name="Comma0 11" xfId="669"/>
    <cellStyle name="Comma0 12" xfId="670"/>
    <cellStyle name="Comma0 13" xfId="671"/>
    <cellStyle name="Comma0 14" xfId="672"/>
    <cellStyle name="Comma0 15" xfId="673"/>
    <cellStyle name="Comma0 16" xfId="674"/>
    <cellStyle name="Comma0 17" xfId="2891"/>
    <cellStyle name="Comma0 2" xfId="675"/>
    <cellStyle name="Comma0 2 2" xfId="4957"/>
    <cellStyle name="Comma0 2 2 2" xfId="7417"/>
    <cellStyle name="Comma0 2 3" xfId="6242"/>
    <cellStyle name="Comma0 2 4" xfId="2892"/>
    <cellStyle name="Comma0 3" xfId="676"/>
    <cellStyle name="Comma0 3 2" xfId="7416"/>
    <cellStyle name="Comma0 3 3" xfId="4956"/>
    <cellStyle name="Comma0 4" xfId="677"/>
    <cellStyle name="Comma0 4 2" xfId="6241"/>
    <cellStyle name="Comma0 5" xfId="678"/>
    <cellStyle name="Comma0 6" xfId="679"/>
    <cellStyle name="Comma0 7" xfId="680"/>
    <cellStyle name="Comma0 8" xfId="681"/>
    <cellStyle name="Comma0 9" xfId="682"/>
    <cellStyle name="Company Info" xfId="15077"/>
    <cellStyle name="Contents Heading 1" xfId="15078"/>
    <cellStyle name="Contents Heading 2" xfId="15079"/>
    <cellStyle name="Contents Heading 3" xfId="15080"/>
    <cellStyle name="Copied" xfId="683"/>
    <cellStyle name="Copied 2" xfId="4958"/>
    <cellStyle name="Copied 2 2" xfId="7418"/>
    <cellStyle name="Copied 3" xfId="2893"/>
    <cellStyle name="Copied 3 2" xfId="15081"/>
    <cellStyle name="Copied 3 3" xfId="15082"/>
    <cellStyle name="CoverHeadline1" xfId="15083"/>
    <cellStyle name="Curr" xfId="15084"/>
    <cellStyle name="Curren" xfId="15085"/>
    <cellStyle name="Curren?_x0012_퐀_x0017_?" xfId="684"/>
    <cellStyle name="Curren?_x0012_퐀_x0017_? 2" xfId="4959"/>
    <cellStyle name="Curren?_x0012_퐀_x0017_? 2 2" xfId="7419"/>
    <cellStyle name="Curren?_x0012_퐀_x0017_? 3" xfId="2894"/>
    <cellStyle name="Curren?_x0012_퐀_x0017_????????" xfId="15086"/>
    <cellStyle name="Currency" xfId="685"/>
    <cellStyle name="Currency [0]" xfId="686"/>
    <cellStyle name="Currency [0] 10" xfId="687"/>
    <cellStyle name="Currency [0] 11" xfId="688"/>
    <cellStyle name="Currency [0] 12" xfId="689"/>
    <cellStyle name="Currency [0] 13" xfId="690"/>
    <cellStyle name="Currency [0] 14" xfId="691"/>
    <cellStyle name="Currency [0] 15" xfId="692"/>
    <cellStyle name="Currency [0] 16" xfId="693"/>
    <cellStyle name="Currency [0] 17" xfId="2896"/>
    <cellStyle name="Currency [0] 2" xfId="694"/>
    <cellStyle name="Currency [0] 2 2" xfId="4962"/>
    <cellStyle name="Currency [0] 2 2 2" xfId="7422"/>
    <cellStyle name="Currency [0] 2 3" xfId="6244"/>
    <cellStyle name="Currency [0] 2 4" xfId="2897"/>
    <cellStyle name="Currency [0] 3" xfId="695"/>
    <cellStyle name="Currency [0] 3 2" xfId="7421"/>
    <cellStyle name="Currency [0] 3 3" xfId="4961"/>
    <cellStyle name="Currency [0] 4" xfId="696"/>
    <cellStyle name="Currency [0] 4 2" xfId="6243"/>
    <cellStyle name="Currency [0] 5" xfId="697"/>
    <cellStyle name="Currency [0] 6" xfId="698"/>
    <cellStyle name="Currency [0] 7" xfId="699"/>
    <cellStyle name="Currency [0] 8" xfId="700"/>
    <cellStyle name="Currency [0] 9" xfId="701"/>
    <cellStyle name="Currency [0]_ SG&amp;A Bridge " xfId="702"/>
    <cellStyle name="Currency [00]" xfId="15087"/>
    <cellStyle name="Currency 10" xfId="703"/>
    <cellStyle name="Currency 10 2" xfId="15088"/>
    <cellStyle name="Currency 10 3" xfId="15089"/>
    <cellStyle name="Currency 11" xfId="704"/>
    <cellStyle name="Currency 11 2" xfId="15090"/>
    <cellStyle name="Currency 11 3" xfId="15091"/>
    <cellStyle name="Currency 12" xfId="705"/>
    <cellStyle name="Currency 12 2" xfId="15092"/>
    <cellStyle name="Currency 12 3" xfId="15093"/>
    <cellStyle name="Currency 13" xfId="706"/>
    <cellStyle name="Currency 13 2" xfId="15094"/>
    <cellStyle name="Currency 13 3" xfId="15095"/>
    <cellStyle name="Currency 14" xfId="707"/>
    <cellStyle name="Currency 15" xfId="708"/>
    <cellStyle name="Currency 16" xfId="709"/>
    <cellStyle name="Currency 17" xfId="2895"/>
    <cellStyle name="Currency 18" xfId="15096"/>
    <cellStyle name="Currency 19" xfId="15097"/>
    <cellStyle name="Currency 2" xfId="710"/>
    <cellStyle name="Currency 2 2" xfId="4963"/>
    <cellStyle name="Currency 2 2 2" xfId="7423"/>
    <cellStyle name="Currency 2 3" xfId="2898"/>
    <cellStyle name="Currency 20" xfId="15098"/>
    <cellStyle name="Currency 21" xfId="15099"/>
    <cellStyle name="Currency 22" xfId="15100"/>
    <cellStyle name="Currency 23" xfId="15101"/>
    <cellStyle name="Currency 24" xfId="15102"/>
    <cellStyle name="Currency 25" xfId="15103"/>
    <cellStyle name="Currency 26" xfId="15104"/>
    <cellStyle name="Currency 27" xfId="15105"/>
    <cellStyle name="Currency 28" xfId="15106"/>
    <cellStyle name="Currency 29" xfId="15107"/>
    <cellStyle name="Currency 3" xfId="711"/>
    <cellStyle name="Currency 3 2" xfId="4964"/>
    <cellStyle name="Currency 3 2 2" xfId="7424"/>
    <cellStyle name="Currency 3 3" xfId="2899"/>
    <cellStyle name="Currency 30" xfId="15108"/>
    <cellStyle name="Currency 31" xfId="15109"/>
    <cellStyle name="Currency 4" xfId="712"/>
    <cellStyle name="Currency 4 2" xfId="7420"/>
    <cellStyle name="Currency 4 3" xfId="4960"/>
    <cellStyle name="Currency 5" xfId="713"/>
    <cellStyle name="Currency 5 2" xfId="15110"/>
    <cellStyle name="Currency 5 3" xfId="15111"/>
    <cellStyle name="Currency 6" xfId="714"/>
    <cellStyle name="Currency 6 2" xfId="15112"/>
    <cellStyle name="Currency 6 3" xfId="15113"/>
    <cellStyle name="Currency 7" xfId="715"/>
    <cellStyle name="Currency 7 2" xfId="15114"/>
    <cellStyle name="Currency 7 3" xfId="15115"/>
    <cellStyle name="Currency 8" xfId="716"/>
    <cellStyle name="Currency 8 2" xfId="15116"/>
    <cellStyle name="Currency 8 3" xfId="15117"/>
    <cellStyle name="Currency 9" xfId="717"/>
    <cellStyle name="Currency 9 2" xfId="15118"/>
    <cellStyle name="Currency 9 3" xfId="15119"/>
    <cellStyle name="currency-$_표지 " xfId="2900"/>
    <cellStyle name="Currency_ SG&amp;A Bridge " xfId="718"/>
    <cellStyle name="Currency0" xfId="719"/>
    <cellStyle name="Currency0 10" xfId="720"/>
    <cellStyle name="Currency0 11" xfId="721"/>
    <cellStyle name="Currency0 12" xfId="722"/>
    <cellStyle name="Currency0 13" xfId="723"/>
    <cellStyle name="Currency0 14" xfId="724"/>
    <cellStyle name="Currency0 15" xfId="725"/>
    <cellStyle name="Currency0 16" xfId="726"/>
    <cellStyle name="Currency0 17" xfId="2901"/>
    <cellStyle name="Currency0 2" xfId="727"/>
    <cellStyle name="Currency0 2 2" xfId="4966"/>
    <cellStyle name="Currency0 2 2 2" xfId="7426"/>
    <cellStyle name="Currency0 2 3" xfId="2902"/>
    <cellStyle name="Currency0 3" xfId="728"/>
    <cellStyle name="Currency0 3 2" xfId="7425"/>
    <cellStyle name="Currency0 3 3" xfId="4965"/>
    <cellStyle name="Currency0 4" xfId="729"/>
    <cellStyle name="Currency0 4 2" xfId="15120"/>
    <cellStyle name="Currency0 5" xfId="730"/>
    <cellStyle name="Currency0 6" xfId="731"/>
    <cellStyle name="Currency0 7" xfId="732"/>
    <cellStyle name="Currency0 8" xfId="733"/>
    <cellStyle name="Currency0 9" xfId="734"/>
    <cellStyle name="Currency1" xfId="735"/>
    <cellStyle name="Currency1 2" xfId="736"/>
    <cellStyle name="Currency1 2 2" xfId="4968"/>
    <cellStyle name="Currency1 2 2 2" xfId="7428"/>
    <cellStyle name="Currency1 2 3" xfId="2904"/>
    <cellStyle name="Currency1 3" xfId="4967"/>
    <cellStyle name="Currency1 3 2" xfId="7427"/>
    <cellStyle name="Currency1 4" xfId="2903"/>
    <cellStyle name="Currency1 5" xfId="15121"/>
    <cellStyle name="cy_r1" xfId="15122"/>
    <cellStyle name="Data" xfId="15123"/>
    <cellStyle name="Date" xfId="737"/>
    <cellStyle name="Date 10" xfId="738"/>
    <cellStyle name="Date 11" xfId="739"/>
    <cellStyle name="Date 12" xfId="740"/>
    <cellStyle name="Date 13" xfId="741"/>
    <cellStyle name="Date 14" xfId="742"/>
    <cellStyle name="Date 15" xfId="743"/>
    <cellStyle name="Date 16" xfId="744"/>
    <cellStyle name="Date 17" xfId="2905"/>
    <cellStyle name="Date 2" xfId="745"/>
    <cellStyle name="Date 2 2" xfId="4970"/>
    <cellStyle name="Date 2 2 2" xfId="7430"/>
    <cellStyle name="Date 2 3" xfId="6246"/>
    <cellStyle name="Date 2 4" xfId="2906"/>
    <cellStyle name="Date 3" xfId="746"/>
    <cellStyle name="Date 3 2" xfId="7429"/>
    <cellStyle name="Date 3 3" xfId="4969"/>
    <cellStyle name="Date 4" xfId="747"/>
    <cellStyle name="Date 4 2" xfId="6245"/>
    <cellStyle name="Date 5" xfId="748"/>
    <cellStyle name="Date 6" xfId="749"/>
    <cellStyle name="Date 7" xfId="750"/>
    <cellStyle name="Date 8" xfId="751"/>
    <cellStyle name="Date 9" xfId="752"/>
    <cellStyle name="Date Short" xfId="15124"/>
    <cellStyle name="Date_권선구-설계서(2007)" xfId="15125"/>
    <cellStyle name="de" xfId="15126"/>
    <cellStyle name="Dezimal [0]_Ausdruck RUND (D)" xfId="753"/>
    <cellStyle name="Dezimal_Ausdruck RUND (D)" xfId="754"/>
    <cellStyle name="Display" xfId="15127"/>
    <cellStyle name="Display Price" xfId="15128"/>
    <cellStyle name="Dollar (zero dec)" xfId="755"/>
    <cellStyle name="Dollar (zero dec) 10" xfId="756"/>
    <cellStyle name="Dollar (zero dec) 11" xfId="757"/>
    <cellStyle name="Dollar (zero dec) 12" xfId="758"/>
    <cellStyle name="Dollar (zero dec) 13" xfId="759"/>
    <cellStyle name="Dollar (zero dec) 14" xfId="760"/>
    <cellStyle name="Dollar (zero dec) 15" xfId="761"/>
    <cellStyle name="Dollar (zero dec) 16" xfId="762"/>
    <cellStyle name="Dollar (zero dec) 17" xfId="2907"/>
    <cellStyle name="Dollar (zero dec) 2" xfId="763"/>
    <cellStyle name="Dollar (zero dec) 2 2" xfId="4972"/>
    <cellStyle name="Dollar (zero dec) 2 2 2" xfId="7432"/>
    <cellStyle name="Dollar (zero dec) 2 3" xfId="2908"/>
    <cellStyle name="Dollar (zero dec) 3" xfId="764"/>
    <cellStyle name="Dollar (zero dec) 3 2" xfId="7431"/>
    <cellStyle name="Dollar (zero dec) 3 3" xfId="4971"/>
    <cellStyle name="Dollar (zero dec) 4" xfId="765"/>
    <cellStyle name="Dollar (zero dec) 4 2" xfId="15129"/>
    <cellStyle name="Dollar (zero dec) 4 3" xfId="15130"/>
    <cellStyle name="Dollar (zero dec) 5" xfId="766"/>
    <cellStyle name="Dollar (zero dec) 6" xfId="767"/>
    <cellStyle name="Dollar (zero dec) 7" xfId="768"/>
    <cellStyle name="Dollar (zero dec) 8" xfId="769"/>
    <cellStyle name="Dollar (zero dec) 9" xfId="770"/>
    <cellStyle name="EA" xfId="2909"/>
    <cellStyle name="EA 2" xfId="4973"/>
    <cellStyle name="EA 2 2" xfId="7433"/>
    <cellStyle name="EA 3" xfId="6247"/>
    <cellStyle name="E­æo±ae￡" xfId="2910"/>
    <cellStyle name="E­æo±ae￡ 2" xfId="4974"/>
    <cellStyle name="E­æo±ae￡ 2 2" xfId="7434"/>
    <cellStyle name="E­æo±ae￡0" xfId="2911"/>
    <cellStyle name="E­æo±ae￡0 2" xfId="4975"/>
    <cellStyle name="E­æo±ae￡0 2 2" xfId="7435"/>
    <cellStyle name="eet1_Q1" xfId="15131"/>
    <cellStyle name="Enter Currency (0)" xfId="15132"/>
    <cellStyle name="Enter Currency (2)" xfId="15133"/>
    <cellStyle name="Enter Units (0)" xfId="15134"/>
    <cellStyle name="Enter Units (1)" xfId="15135"/>
    <cellStyle name="Enter Units (2)" xfId="15136"/>
    <cellStyle name="Entered" xfId="771"/>
    <cellStyle name="Entered 2" xfId="4976"/>
    <cellStyle name="Entered 2 2" xfId="7436"/>
    <cellStyle name="Entered 3" xfId="2912"/>
    <cellStyle name="Entered 3 2" xfId="15137"/>
    <cellStyle name="Entered 3 3" xfId="15138"/>
    <cellStyle name="Euro" xfId="772"/>
    <cellStyle name="Euro 2" xfId="4977"/>
    <cellStyle name="Euro 2 2" xfId="7437"/>
    <cellStyle name="Euro 2 3" xfId="15139"/>
    <cellStyle name="Euro 3" xfId="2913"/>
    <cellStyle name="Euro 4" xfId="15140"/>
    <cellStyle name="F2" xfId="773"/>
    <cellStyle name="F2 10" xfId="774"/>
    <cellStyle name="F2 11" xfId="775"/>
    <cellStyle name="F2 12" xfId="776"/>
    <cellStyle name="F2 13" xfId="777"/>
    <cellStyle name="F2 14" xfId="778"/>
    <cellStyle name="F2 15" xfId="779"/>
    <cellStyle name="F2 16" xfId="780"/>
    <cellStyle name="F2 17" xfId="2914"/>
    <cellStyle name="F2 2" xfId="781"/>
    <cellStyle name="F2 2 2" xfId="4979"/>
    <cellStyle name="F2 2 2 2" xfId="7439"/>
    <cellStyle name="F2 2 3" xfId="2915"/>
    <cellStyle name="F2 3" xfId="782"/>
    <cellStyle name="F2 3 2" xfId="7438"/>
    <cellStyle name="F2 3 3" xfId="4978"/>
    <cellStyle name="F2 4" xfId="783"/>
    <cellStyle name="F2 5" xfId="784"/>
    <cellStyle name="F2 6" xfId="785"/>
    <cellStyle name="F2 7" xfId="786"/>
    <cellStyle name="F2 8" xfId="787"/>
    <cellStyle name="F2 9" xfId="788"/>
    <cellStyle name="F3" xfId="789"/>
    <cellStyle name="F3 10" xfId="790"/>
    <cellStyle name="F3 11" xfId="791"/>
    <cellStyle name="F3 12" xfId="792"/>
    <cellStyle name="F3 13" xfId="793"/>
    <cellStyle name="F3 14" xfId="794"/>
    <cellStyle name="F3 15" xfId="795"/>
    <cellStyle name="F3 16" xfId="796"/>
    <cellStyle name="F3 17" xfId="2916"/>
    <cellStyle name="F3 2" xfId="797"/>
    <cellStyle name="F3 2 2" xfId="4981"/>
    <cellStyle name="F3 2 2 2" xfId="7441"/>
    <cellStyle name="F3 2 3" xfId="2917"/>
    <cellStyle name="F3 3" xfId="798"/>
    <cellStyle name="F3 3 2" xfId="7440"/>
    <cellStyle name="F3 3 3" xfId="4980"/>
    <cellStyle name="F3 4" xfId="799"/>
    <cellStyle name="F3 5" xfId="800"/>
    <cellStyle name="F3 6" xfId="801"/>
    <cellStyle name="F3 7" xfId="802"/>
    <cellStyle name="F3 8" xfId="803"/>
    <cellStyle name="F3 9" xfId="804"/>
    <cellStyle name="F4" xfId="805"/>
    <cellStyle name="F4 10" xfId="806"/>
    <cellStyle name="F4 11" xfId="807"/>
    <cellStyle name="F4 12" xfId="808"/>
    <cellStyle name="F4 13" xfId="809"/>
    <cellStyle name="F4 14" xfId="810"/>
    <cellStyle name="F4 15" xfId="811"/>
    <cellStyle name="F4 16" xfId="812"/>
    <cellStyle name="F4 17" xfId="2918"/>
    <cellStyle name="F4 2" xfId="813"/>
    <cellStyle name="F4 2 2" xfId="4983"/>
    <cellStyle name="F4 2 2 2" xfId="7443"/>
    <cellStyle name="F4 2 3" xfId="2919"/>
    <cellStyle name="F4 3" xfId="814"/>
    <cellStyle name="F4 3 2" xfId="7442"/>
    <cellStyle name="F4 3 3" xfId="4982"/>
    <cellStyle name="F4 4" xfId="815"/>
    <cellStyle name="F4 5" xfId="816"/>
    <cellStyle name="F4 6" xfId="817"/>
    <cellStyle name="F4 7" xfId="818"/>
    <cellStyle name="F4 8" xfId="819"/>
    <cellStyle name="F4 9" xfId="820"/>
    <cellStyle name="F5" xfId="821"/>
    <cellStyle name="F5 10" xfId="822"/>
    <cellStyle name="F5 11" xfId="823"/>
    <cellStyle name="F5 12" xfId="824"/>
    <cellStyle name="F5 13" xfId="825"/>
    <cellStyle name="F5 14" xfId="826"/>
    <cellStyle name="F5 15" xfId="827"/>
    <cellStyle name="F5 16" xfId="828"/>
    <cellStyle name="F5 17" xfId="2920"/>
    <cellStyle name="F5 2" xfId="829"/>
    <cellStyle name="F5 2 2" xfId="4985"/>
    <cellStyle name="F5 2 2 2" xfId="7445"/>
    <cellStyle name="F5 2 3" xfId="2921"/>
    <cellStyle name="F5 3" xfId="830"/>
    <cellStyle name="F5 3 2" xfId="7444"/>
    <cellStyle name="F5 3 3" xfId="4984"/>
    <cellStyle name="F5 4" xfId="831"/>
    <cellStyle name="F5 5" xfId="832"/>
    <cellStyle name="F5 6" xfId="833"/>
    <cellStyle name="F5 7" xfId="834"/>
    <cellStyle name="F5 8" xfId="835"/>
    <cellStyle name="F5 9" xfId="836"/>
    <cellStyle name="F6" xfId="837"/>
    <cellStyle name="F6 10" xfId="838"/>
    <cellStyle name="F6 11" xfId="839"/>
    <cellStyle name="F6 12" xfId="840"/>
    <cellStyle name="F6 13" xfId="841"/>
    <cellStyle name="F6 14" xfId="842"/>
    <cellStyle name="F6 15" xfId="843"/>
    <cellStyle name="F6 16" xfId="844"/>
    <cellStyle name="F6 17" xfId="2922"/>
    <cellStyle name="F6 2" xfId="845"/>
    <cellStyle name="F6 2 2" xfId="4987"/>
    <cellStyle name="F6 2 2 2" xfId="7447"/>
    <cellStyle name="F6 2 3" xfId="2923"/>
    <cellStyle name="F6 3" xfId="846"/>
    <cellStyle name="F6 3 2" xfId="7446"/>
    <cellStyle name="F6 3 3" xfId="4986"/>
    <cellStyle name="F6 4" xfId="847"/>
    <cellStyle name="F6 5" xfId="848"/>
    <cellStyle name="F6 6" xfId="849"/>
    <cellStyle name="F6 7" xfId="850"/>
    <cellStyle name="F6 8" xfId="851"/>
    <cellStyle name="F6 9" xfId="852"/>
    <cellStyle name="F7" xfId="853"/>
    <cellStyle name="F7 10" xfId="854"/>
    <cellStyle name="F7 11" xfId="855"/>
    <cellStyle name="F7 12" xfId="856"/>
    <cellStyle name="F7 13" xfId="857"/>
    <cellStyle name="F7 14" xfId="858"/>
    <cellStyle name="F7 15" xfId="859"/>
    <cellStyle name="F7 16" xfId="860"/>
    <cellStyle name="F7 17" xfId="2924"/>
    <cellStyle name="F7 2" xfId="861"/>
    <cellStyle name="F7 2 2" xfId="4989"/>
    <cellStyle name="F7 2 2 2" xfId="7449"/>
    <cellStyle name="F7 2 3" xfId="2925"/>
    <cellStyle name="F7 3" xfId="862"/>
    <cellStyle name="F7 3 2" xfId="7448"/>
    <cellStyle name="F7 3 3" xfId="4988"/>
    <cellStyle name="F7 4" xfId="863"/>
    <cellStyle name="F7 5" xfId="864"/>
    <cellStyle name="F7 6" xfId="865"/>
    <cellStyle name="F7 7" xfId="866"/>
    <cellStyle name="F7 8" xfId="867"/>
    <cellStyle name="F7 9" xfId="868"/>
    <cellStyle name="F8" xfId="869"/>
    <cellStyle name="F8 10" xfId="870"/>
    <cellStyle name="F8 11" xfId="871"/>
    <cellStyle name="F8 12" xfId="872"/>
    <cellStyle name="F8 13" xfId="873"/>
    <cellStyle name="F8 14" xfId="874"/>
    <cellStyle name="F8 15" xfId="875"/>
    <cellStyle name="F8 16" xfId="876"/>
    <cellStyle name="F8 17" xfId="2926"/>
    <cellStyle name="F8 2" xfId="877"/>
    <cellStyle name="F8 2 2" xfId="4991"/>
    <cellStyle name="F8 2 2 2" xfId="7451"/>
    <cellStyle name="F8 2 3" xfId="2927"/>
    <cellStyle name="F8 3" xfId="878"/>
    <cellStyle name="F8 3 2" xfId="7450"/>
    <cellStyle name="F8 3 3" xfId="4990"/>
    <cellStyle name="F8 4" xfId="879"/>
    <cellStyle name="F8 5" xfId="880"/>
    <cellStyle name="F8 6" xfId="881"/>
    <cellStyle name="F8 7" xfId="882"/>
    <cellStyle name="F8 8" xfId="883"/>
    <cellStyle name="F8 9" xfId="884"/>
    <cellStyle name="FinePrint" xfId="15141"/>
    <cellStyle name="Fixed" xfId="885"/>
    <cellStyle name="Fixed 10" xfId="886"/>
    <cellStyle name="Fixed 11" xfId="887"/>
    <cellStyle name="Fixed 12" xfId="888"/>
    <cellStyle name="Fixed 13" xfId="889"/>
    <cellStyle name="Fixed 14" xfId="890"/>
    <cellStyle name="Fixed 15" xfId="891"/>
    <cellStyle name="Fixed 16" xfId="892"/>
    <cellStyle name="Fixed 17" xfId="2928"/>
    <cellStyle name="Fixed 2" xfId="893"/>
    <cellStyle name="Fixed 2 2" xfId="4993"/>
    <cellStyle name="Fixed 2 2 2" xfId="7453"/>
    <cellStyle name="Fixed 2 3" xfId="6249"/>
    <cellStyle name="Fixed 2 4" xfId="2929"/>
    <cellStyle name="Fixed 3" xfId="894"/>
    <cellStyle name="Fixed 3 2" xfId="7452"/>
    <cellStyle name="Fixed 3 3" xfId="4992"/>
    <cellStyle name="Fixed 4" xfId="895"/>
    <cellStyle name="Fixed 4 2" xfId="6248"/>
    <cellStyle name="Fixed 5" xfId="896"/>
    <cellStyle name="Fixed 6" xfId="897"/>
    <cellStyle name="Fixed 7" xfId="898"/>
    <cellStyle name="Fixed 8" xfId="899"/>
    <cellStyle name="Fixed 9" xfId="900"/>
    <cellStyle name="Followed Hyperlink" xfId="2930"/>
    <cellStyle name="Followed Hyperlink 2" xfId="4994"/>
    <cellStyle name="Followed Hyperlink 2 2" xfId="7454"/>
    <cellStyle name="g" xfId="15142"/>
    <cellStyle name="G/표준" xfId="901"/>
    <cellStyle name="G/표준 2" xfId="4995"/>
    <cellStyle name="G/표준 2 2" xfId="7455"/>
    <cellStyle name="G/표준 3" xfId="2931"/>
    <cellStyle name="Grey" xfId="902"/>
    <cellStyle name="Grey 10" xfId="903"/>
    <cellStyle name="Grey 11" xfId="904"/>
    <cellStyle name="Grey 12" xfId="905"/>
    <cellStyle name="Grey 13" xfId="906"/>
    <cellStyle name="Grey 14" xfId="907"/>
    <cellStyle name="Grey 15" xfId="908"/>
    <cellStyle name="Grey 16" xfId="909"/>
    <cellStyle name="Grey 17" xfId="2932"/>
    <cellStyle name="Grey 2" xfId="910"/>
    <cellStyle name="Grey 2 2" xfId="4997"/>
    <cellStyle name="Grey 2 2 2" xfId="7457"/>
    <cellStyle name="Grey 2 3" xfId="6251"/>
    <cellStyle name="Grey 2 4" xfId="2933"/>
    <cellStyle name="Grey 3" xfId="911"/>
    <cellStyle name="Grey 3 2" xfId="7456"/>
    <cellStyle name="Grey 3 3" xfId="4996"/>
    <cellStyle name="Grey 4" xfId="912"/>
    <cellStyle name="Grey 4 2" xfId="6250"/>
    <cellStyle name="Grey 5" xfId="913"/>
    <cellStyle name="Grey 6" xfId="914"/>
    <cellStyle name="Grey 7" xfId="915"/>
    <cellStyle name="Grey 8" xfId="916"/>
    <cellStyle name="Grey 9" xfId="917"/>
    <cellStyle name="H1" xfId="2934"/>
    <cellStyle name="H1 2" xfId="4998"/>
    <cellStyle name="H1 2 2" xfId="7458"/>
    <cellStyle name="H2" xfId="2935"/>
    <cellStyle name="H2 2" xfId="4999"/>
    <cellStyle name="H2 2 2" xfId="7459"/>
    <cellStyle name="head" xfId="918"/>
    <cellStyle name="head 1" xfId="919"/>
    <cellStyle name="head 1 2" xfId="5001"/>
    <cellStyle name="head 1 2 2" xfId="7461"/>
    <cellStyle name="head 1 3" xfId="6253"/>
    <cellStyle name="head 1 4" xfId="2937"/>
    <cellStyle name="head 10" xfId="2936"/>
    <cellStyle name="head 1-1" xfId="920"/>
    <cellStyle name="head 1-1 2" xfId="5002"/>
    <cellStyle name="head 1-1 2 2" xfId="7462"/>
    <cellStyle name="head 1-1 3" xfId="6254"/>
    <cellStyle name="head 1-1 4" xfId="2938"/>
    <cellStyle name="head 2" xfId="5000"/>
    <cellStyle name="head 2 2" xfId="7460"/>
    <cellStyle name="head 3" xfId="6252"/>
    <cellStyle name="head 4" xfId="6147"/>
    <cellStyle name="head 5" xfId="6101"/>
    <cellStyle name="head 6" xfId="6122"/>
    <cellStyle name="head 7" xfId="8256"/>
    <cellStyle name="head 8" xfId="6278"/>
    <cellStyle name="head 9" xfId="6076"/>
    <cellStyle name="HEADER" xfId="921"/>
    <cellStyle name="HEADER 2" xfId="5003"/>
    <cellStyle name="HEADER 2 2" xfId="7463"/>
    <cellStyle name="HEADER 3" xfId="2939"/>
    <cellStyle name="Header1" xfId="922"/>
    <cellStyle name="Header1 2" xfId="5004"/>
    <cellStyle name="Header1 2 2" xfId="7464"/>
    <cellStyle name="Header1 3" xfId="6255"/>
    <cellStyle name="Header1 4" xfId="2940"/>
    <cellStyle name="Header2" xfId="923"/>
    <cellStyle name="Header2 2" xfId="5005"/>
    <cellStyle name="Header2 2 2" xfId="7465"/>
    <cellStyle name="Header2 2 2 2" xfId="15143"/>
    <cellStyle name="Header2 2 2 3" xfId="15144"/>
    <cellStyle name="Header2 2 3" xfId="15145"/>
    <cellStyle name="Header2 2 4" xfId="15146"/>
    <cellStyle name="Header2 3" xfId="6256"/>
    <cellStyle name="Header2 3 2" xfId="15147"/>
    <cellStyle name="Header2 3 3" xfId="15148"/>
    <cellStyle name="Header2 4" xfId="2941"/>
    <cellStyle name="Header2 4 2" xfId="15149"/>
    <cellStyle name="Header2 4 3" xfId="15150"/>
    <cellStyle name="Header2 5" xfId="15151"/>
    <cellStyle name="Header2 6" xfId="15152"/>
    <cellStyle name="Heading" xfId="15153"/>
    <cellStyle name="Heading 1" xfId="924"/>
    <cellStyle name="Heading 1 10" xfId="925"/>
    <cellStyle name="Heading 1 11" xfId="926"/>
    <cellStyle name="Heading 1 12" xfId="927"/>
    <cellStyle name="Heading 1 13" xfId="928"/>
    <cellStyle name="Heading 1 14" xfId="929"/>
    <cellStyle name="Heading 1 15" xfId="930"/>
    <cellStyle name="Heading 1 16" xfId="931"/>
    <cellStyle name="Heading 1 17" xfId="2942"/>
    <cellStyle name="Heading 1 2" xfId="932"/>
    <cellStyle name="Heading 1 2 2" xfId="5007"/>
    <cellStyle name="Heading 1 2 2 2" xfId="7467"/>
    <cellStyle name="Heading 1 2 3" xfId="6258"/>
    <cellStyle name="Heading 1 2 4" xfId="2943"/>
    <cellStyle name="Heading 1 3" xfId="933"/>
    <cellStyle name="Heading 1 3 2" xfId="7466"/>
    <cellStyle name="Heading 1 3 3" xfId="5006"/>
    <cellStyle name="Heading 1 4" xfId="934"/>
    <cellStyle name="Heading 1 4 2" xfId="6257"/>
    <cellStyle name="Heading 1 5" xfId="935"/>
    <cellStyle name="Heading 1 6" xfId="936"/>
    <cellStyle name="Heading 1 7" xfId="937"/>
    <cellStyle name="Heading 1 8" xfId="938"/>
    <cellStyle name="Heading 1 9" xfId="939"/>
    <cellStyle name="Heading 2" xfId="940"/>
    <cellStyle name="Heading 2 10" xfId="941"/>
    <cellStyle name="Heading 2 11" xfId="942"/>
    <cellStyle name="Heading 2 12" xfId="943"/>
    <cellStyle name="Heading 2 13" xfId="944"/>
    <cellStyle name="Heading 2 14" xfId="945"/>
    <cellStyle name="Heading 2 15" xfId="946"/>
    <cellStyle name="Heading 2 16" xfId="947"/>
    <cellStyle name="Heading 2 17" xfId="2944"/>
    <cellStyle name="Heading 2 2" xfId="948"/>
    <cellStyle name="Heading 2 2 2" xfId="5009"/>
    <cellStyle name="Heading 2 2 2 2" xfId="7469"/>
    <cellStyle name="Heading 2 2 3" xfId="6260"/>
    <cellStyle name="Heading 2 2 4" xfId="2945"/>
    <cellStyle name="Heading 2 3" xfId="949"/>
    <cellStyle name="Heading 2 3 2" xfId="7468"/>
    <cellStyle name="Heading 2 3 3" xfId="5008"/>
    <cellStyle name="Heading 2 4" xfId="950"/>
    <cellStyle name="Heading 2 4 2" xfId="6259"/>
    <cellStyle name="Heading 2 5" xfId="951"/>
    <cellStyle name="Heading 2 6" xfId="952"/>
    <cellStyle name="Heading 2 7" xfId="953"/>
    <cellStyle name="Heading 2 8" xfId="954"/>
    <cellStyle name="Heading 2 9" xfId="955"/>
    <cellStyle name="Heading 3" xfId="15154"/>
    <cellStyle name="Heading1" xfId="956"/>
    <cellStyle name="Heading1 10" xfId="957"/>
    <cellStyle name="Heading1 11" xfId="958"/>
    <cellStyle name="Heading1 12" xfId="959"/>
    <cellStyle name="Heading1 13" xfId="960"/>
    <cellStyle name="Heading1 14" xfId="961"/>
    <cellStyle name="Heading1 15" xfId="962"/>
    <cellStyle name="Heading1 16" xfId="963"/>
    <cellStyle name="Heading1 17" xfId="2946"/>
    <cellStyle name="Heading1 2" xfId="964"/>
    <cellStyle name="Heading1 2 2" xfId="5011"/>
    <cellStyle name="Heading1 2 2 2" xfId="7471"/>
    <cellStyle name="Heading1 2 3" xfId="2947"/>
    <cellStyle name="Heading1 3" xfId="965"/>
    <cellStyle name="Heading1 3 2" xfId="7470"/>
    <cellStyle name="Heading1 3 3" xfId="5010"/>
    <cellStyle name="Heading1 4" xfId="966"/>
    <cellStyle name="Heading1 5" xfId="967"/>
    <cellStyle name="Heading1 6" xfId="968"/>
    <cellStyle name="Heading1 7" xfId="969"/>
    <cellStyle name="Heading1 8" xfId="970"/>
    <cellStyle name="Heading1 9" xfId="971"/>
    <cellStyle name="Heading2" xfId="972"/>
    <cellStyle name="Heading2 10" xfId="973"/>
    <cellStyle name="Heading2 11" xfId="974"/>
    <cellStyle name="Heading2 12" xfId="975"/>
    <cellStyle name="Heading2 13" xfId="976"/>
    <cellStyle name="Heading2 14" xfId="977"/>
    <cellStyle name="Heading2 15" xfId="978"/>
    <cellStyle name="Heading2 16" xfId="979"/>
    <cellStyle name="Heading2 17" xfId="2948"/>
    <cellStyle name="Heading2 2" xfId="980"/>
    <cellStyle name="Heading2 2 2" xfId="5013"/>
    <cellStyle name="Heading2 2 2 2" xfId="7473"/>
    <cellStyle name="Heading2 2 3" xfId="2949"/>
    <cellStyle name="Heading2 3" xfId="981"/>
    <cellStyle name="Heading2 3 2" xfId="7472"/>
    <cellStyle name="Heading2 3 3" xfId="5012"/>
    <cellStyle name="Heading2 4" xfId="982"/>
    <cellStyle name="Heading2 5" xfId="983"/>
    <cellStyle name="Heading2 6" xfId="984"/>
    <cellStyle name="Heading2 7" xfId="985"/>
    <cellStyle name="Heading2 8" xfId="986"/>
    <cellStyle name="Heading2 9" xfId="987"/>
    <cellStyle name="Heading2Divider" xfId="15155"/>
    <cellStyle name="Helv8_PFD4.XLS" xfId="988"/>
    <cellStyle name="HIGHLIGHT" xfId="989"/>
    <cellStyle name="HIGHLIGHT 2" xfId="5014"/>
    <cellStyle name="HIGHLIGHT 2 2" xfId="7474"/>
    <cellStyle name="HIGHLIGHT 3" xfId="6261"/>
    <cellStyle name="HIGHLIGHT 4" xfId="2950"/>
    <cellStyle name="Hyperlink" xfId="2951"/>
    <cellStyle name="Hyperlink 2" xfId="5015"/>
    <cellStyle name="Hyperlink 2 2" xfId="7475"/>
    <cellStyle name="Hyperlink 3" xfId="15156"/>
    <cellStyle name="Hyperlink_NEGS" xfId="990"/>
    <cellStyle name="Input" xfId="15157"/>
    <cellStyle name="Input [yellow]" xfId="991"/>
    <cellStyle name="Input [yellow] 10" xfId="992"/>
    <cellStyle name="Input [yellow] 10 2" xfId="15158"/>
    <cellStyle name="Input [yellow] 11" xfId="993"/>
    <cellStyle name="Input [yellow] 11 2" xfId="15159"/>
    <cellStyle name="Input [yellow] 12" xfId="994"/>
    <cellStyle name="Input [yellow] 12 2" xfId="15160"/>
    <cellStyle name="Input [yellow] 13" xfId="995"/>
    <cellStyle name="Input [yellow] 13 2" xfId="15161"/>
    <cellStyle name="Input [yellow] 14" xfId="996"/>
    <cellStyle name="Input [yellow] 14 2" xfId="15162"/>
    <cellStyle name="Input [yellow] 15" xfId="997"/>
    <cellStyle name="Input [yellow] 15 2" xfId="15163"/>
    <cellStyle name="Input [yellow] 16" xfId="998"/>
    <cellStyle name="Input [yellow] 16 2" xfId="15164"/>
    <cellStyle name="Input [yellow] 17" xfId="2952"/>
    <cellStyle name="Input [yellow] 17 2" xfId="15165"/>
    <cellStyle name="Input [yellow] 18" xfId="15166"/>
    <cellStyle name="Input [yellow] 2" xfId="999"/>
    <cellStyle name="Input [yellow] 2 2" xfId="5017"/>
    <cellStyle name="Input [yellow] 2 2 2" xfId="7477"/>
    <cellStyle name="Input [yellow] 2 2 2 2" xfId="15167"/>
    <cellStyle name="Input [yellow] 2 2 3" xfId="15168"/>
    <cellStyle name="Input [yellow] 2 3" xfId="6263"/>
    <cellStyle name="Input [yellow] 2 3 2" xfId="15169"/>
    <cellStyle name="Input [yellow] 2 4" xfId="2953"/>
    <cellStyle name="Input [yellow] 2 4 2" xfId="15170"/>
    <cellStyle name="Input [yellow] 2 5" xfId="15171"/>
    <cellStyle name="Input [yellow] 3" xfId="1000"/>
    <cellStyle name="Input [yellow] 3 2" xfId="7476"/>
    <cellStyle name="Input [yellow] 3 2 2" xfId="15172"/>
    <cellStyle name="Input [yellow] 3 3" xfId="5016"/>
    <cellStyle name="Input [yellow] 3 3 2" xfId="15173"/>
    <cellStyle name="Input [yellow] 3 4" xfId="15174"/>
    <cellStyle name="Input [yellow] 4" xfId="1001"/>
    <cellStyle name="Input [yellow] 4 2" xfId="6262"/>
    <cellStyle name="Input [yellow] 4 2 2" xfId="15175"/>
    <cellStyle name="Input [yellow] 4 3" xfId="15176"/>
    <cellStyle name="Input [yellow] 5" xfId="1002"/>
    <cellStyle name="Input [yellow] 5 2" xfId="15177"/>
    <cellStyle name="Input [yellow] 6" xfId="1003"/>
    <cellStyle name="Input [yellow] 6 2" xfId="15178"/>
    <cellStyle name="Input [yellow] 7" xfId="1004"/>
    <cellStyle name="Input [yellow] 7 2" xfId="15179"/>
    <cellStyle name="Input [yellow] 8" xfId="1005"/>
    <cellStyle name="Input [yellow] 8 2" xfId="15180"/>
    <cellStyle name="Input [yellow] 9" xfId="1006"/>
    <cellStyle name="Input [yellow] 9 2" xfId="15181"/>
    <cellStyle name="Input Price" xfId="15182"/>
    <cellStyle name="Input Quantity" xfId="15183"/>
    <cellStyle name="Input Single Cell" xfId="15184"/>
    <cellStyle name="InputBodyCurr" xfId="15185"/>
    <cellStyle name="InputBodyDate" xfId="15186"/>
    <cellStyle name="InputBodyText" xfId="15187"/>
    <cellStyle name="InputColor" xfId="15188"/>
    <cellStyle name="Item" xfId="15189"/>
    <cellStyle name="Item Input" xfId="15190"/>
    <cellStyle name="kg" xfId="2954"/>
    <cellStyle name="kg 2" xfId="5018"/>
    <cellStyle name="kg 2 2" xfId="7478"/>
    <cellStyle name="kg 2 2 2" xfId="15191"/>
    <cellStyle name="kg 2 3" xfId="15192"/>
    <cellStyle name="kg 3" xfId="15193"/>
    <cellStyle name="Link Currency (0)" xfId="15194"/>
    <cellStyle name="Link Currency (2)" xfId="15195"/>
    <cellStyle name="Link Units (0)" xfId="15196"/>
    <cellStyle name="Link Units (1)" xfId="15197"/>
    <cellStyle name="Link Units (2)" xfId="15198"/>
    <cellStyle name="M" xfId="2955"/>
    <cellStyle name="M 2" xfId="5019"/>
    <cellStyle name="M 2 2" xfId="7479"/>
    <cellStyle name="M 2 2 2" xfId="15199"/>
    <cellStyle name="M 2 3" xfId="15200"/>
    <cellStyle name="M 3" xfId="15201"/>
    <cellStyle name="M2" xfId="2956"/>
    <cellStyle name="M2 2" xfId="5020"/>
    <cellStyle name="M2 2 2" xfId="7480"/>
    <cellStyle name="M2 2 2 2" xfId="15202"/>
    <cellStyle name="M2 2 3" xfId="15203"/>
    <cellStyle name="M2 3" xfId="15204"/>
    <cellStyle name="M3" xfId="2957"/>
    <cellStyle name="M3 2" xfId="5021"/>
    <cellStyle name="M3 2 2" xfId="7481"/>
    <cellStyle name="M3 2 2 2" xfId="15205"/>
    <cellStyle name="M3 2 3" xfId="15206"/>
    <cellStyle name="M3 3" xfId="15207"/>
    <cellStyle name="Midtitle" xfId="1007"/>
    <cellStyle name="Midtitle 2" xfId="5022"/>
    <cellStyle name="Midtitle 2 2" xfId="7482"/>
    <cellStyle name="Midtitle 2 3" xfId="15208"/>
    <cellStyle name="Midtitle 3" xfId="6264"/>
    <cellStyle name="Midtitle 4" xfId="2958"/>
    <cellStyle name="Milliers [0]_Arabian Spec" xfId="1008"/>
    <cellStyle name="Milliers_Arabian Spec" xfId="1009"/>
    <cellStyle name="mma_CASH &amp; DSO" xfId="2959"/>
    <cellStyle name="Model" xfId="1010"/>
    <cellStyle name="Model 2" xfId="5023"/>
    <cellStyle name="Model 2 2" xfId="7483"/>
    <cellStyle name="Model 3" xfId="2960"/>
    <cellStyle name="Mon?aire [0]_Arabian Spec" xfId="1011"/>
    <cellStyle name="Mon?aire_Arabian Spec" xfId="1012"/>
    <cellStyle name="moon" xfId="15209"/>
    <cellStyle name="MS Proofing Tools" xfId="2961"/>
    <cellStyle name="MS Proofing Tools 2" xfId="5024"/>
    <cellStyle name="MS Proofing Tools 2 2" xfId="7484"/>
    <cellStyle name="n" xfId="15210"/>
    <cellStyle name="no dec" xfId="1013"/>
    <cellStyle name="no dec 2" xfId="5025"/>
    <cellStyle name="no dec 2 2" xfId="7485"/>
    <cellStyle name="no dec 3" xfId="2962"/>
    <cellStyle name="Normal" xfId="15211"/>
    <cellStyle name="Normal - Style1" xfId="1014"/>
    <cellStyle name="Normal - Style1 10" xfId="1015"/>
    <cellStyle name="Normal - Style1 11" xfId="1016"/>
    <cellStyle name="Normal - Style1 12" xfId="1017"/>
    <cellStyle name="Normal - Style1 13" xfId="1018"/>
    <cellStyle name="Normal - Style1 14" xfId="1019"/>
    <cellStyle name="Normal - Style1 15" xfId="1020"/>
    <cellStyle name="Normal - Style1 16" xfId="1021"/>
    <cellStyle name="Normal - Style1 17" xfId="2963"/>
    <cellStyle name="Normal - Style1 2" xfId="1022"/>
    <cellStyle name="Normal - Style1 2 2" xfId="5027"/>
    <cellStyle name="Normal - Style1 2 2 2" xfId="7487"/>
    <cellStyle name="Normal - Style1 2 3" xfId="2964"/>
    <cellStyle name="Normal - Style1 3" xfId="1023"/>
    <cellStyle name="Normal - Style1 3 2" xfId="7486"/>
    <cellStyle name="Normal - Style1 3 3" xfId="5026"/>
    <cellStyle name="Normal - Style1 4" xfId="1024"/>
    <cellStyle name="Normal - Style1 4 2" xfId="15212"/>
    <cellStyle name="Normal - Style1 5" xfId="1025"/>
    <cellStyle name="Normal - Style1 6" xfId="1026"/>
    <cellStyle name="Normal - Style1 7" xfId="1027"/>
    <cellStyle name="Normal - Style1 8" xfId="1028"/>
    <cellStyle name="Normal - Style1 9" xfId="1029"/>
    <cellStyle name="Normal - Style2" xfId="1030"/>
    <cellStyle name="Normal - Style2 2" xfId="5028"/>
    <cellStyle name="Normal - Style2 2 2" xfId="7488"/>
    <cellStyle name="Normal - Style2 3" xfId="2965"/>
    <cellStyle name="Normal - Style3" xfId="1031"/>
    <cellStyle name="Normal - Style3 2" xfId="5029"/>
    <cellStyle name="Normal - Style3 2 2" xfId="7489"/>
    <cellStyle name="Normal - Style3 3" xfId="2966"/>
    <cellStyle name="Normal - Style4" xfId="1032"/>
    <cellStyle name="Normal - Style4 2" xfId="5030"/>
    <cellStyle name="Normal - Style4 2 2" xfId="7490"/>
    <cellStyle name="Normal - Style4 3" xfId="2967"/>
    <cellStyle name="Normal - Style5" xfId="1033"/>
    <cellStyle name="Normal - Style5 2" xfId="5031"/>
    <cellStyle name="Normal - Style5 2 2" xfId="7491"/>
    <cellStyle name="Normal - Style5 3" xfId="2968"/>
    <cellStyle name="Normal - Style6" xfId="1034"/>
    <cellStyle name="Normal - Style6 2" xfId="5032"/>
    <cellStyle name="Normal - Style6 2 2" xfId="7492"/>
    <cellStyle name="Normal - Style6 3" xfId="2969"/>
    <cellStyle name="Normal - Style7" xfId="1035"/>
    <cellStyle name="Normal - Style7 2" xfId="5033"/>
    <cellStyle name="Normal - Style7 2 2" xfId="7493"/>
    <cellStyle name="Normal - Style7 3" xfId="2970"/>
    <cellStyle name="Normal - Style8" xfId="1036"/>
    <cellStyle name="Normal - Style8 2" xfId="5034"/>
    <cellStyle name="Normal - Style8 2 2" xfId="7494"/>
    <cellStyle name="Normal - Style8 3" xfId="2971"/>
    <cellStyle name="Normal - 유형1" xfId="1037"/>
    <cellStyle name="Normal - 유형1 2" xfId="5035"/>
    <cellStyle name="Normal - 유형1 2 2" xfId="7495"/>
    <cellStyle name="Normal - 유형1 3" xfId="2972"/>
    <cellStyle name="Normal_ SG&amp;A Bridge" xfId="15213"/>
    <cellStyle name="O" xfId="15214"/>
    <cellStyle name="OD" xfId="15215"/>
    <cellStyle name="Œ…?æ맖?e [0.00]_laroux" xfId="1038"/>
    <cellStyle name="Œ…?æ맖?e_laroux" xfId="1039"/>
    <cellStyle name="oft Excel]  Comment=The open=/f lines load custom functions into the Paste Function list.  Maximized=3  AutoFormat=" xfId="2973"/>
    <cellStyle name="oft Excel]  Comment=The open=/f lines load custom functions into the Paste Function list.  Maximized=3  AutoFormat= 2" xfId="6265"/>
    <cellStyle name="oft Excel]_x000d__x000a_Comment=The open=/f lines load custom functions into the Paste Function list._x000d__x000a_Maximized=3_x000d__x000a_AutoFormat=" xfId="5036"/>
    <cellStyle name="oh" xfId="2974"/>
    <cellStyle name="oh 2" xfId="5037"/>
    <cellStyle name="oh 2 2" xfId="7496"/>
    <cellStyle name="Output Single Cell" xfId="15216"/>
    <cellStyle name="P01" xfId="15217"/>
    <cellStyle name="Package Size" xfId="15218"/>
    <cellStyle name="Percent" xfId="1040"/>
    <cellStyle name="Percent [0]" xfId="15219"/>
    <cellStyle name="Percent [00]" xfId="15220"/>
    <cellStyle name="Percent [2]" xfId="1041"/>
    <cellStyle name="Percent [2] 2" xfId="5039"/>
    <cellStyle name="Percent [2] 2 2" xfId="7498"/>
    <cellStyle name="Percent [2] 3" xfId="6266"/>
    <cellStyle name="Percent [2] 4" xfId="2976"/>
    <cellStyle name="Percent 10" xfId="1042"/>
    <cellStyle name="Percent 10 2" xfId="15221"/>
    <cellStyle name="Percent 10 3" xfId="15222"/>
    <cellStyle name="Percent 11" xfId="1043"/>
    <cellStyle name="Percent 11 2" xfId="15223"/>
    <cellStyle name="Percent 11 3" xfId="15224"/>
    <cellStyle name="Percent 12" xfId="1044"/>
    <cellStyle name="Percent 12 2" xfId="15225"/>
    <cellStyle name="Percent 12 3" xfId="15226"/>
    <cellStyle name="Percent 13" xfId="1045"/>
    <cellStyle name="Percent 13 2" xfId="15227"/>
    <cellStyle name="Percent 13 3" xfId="15228"/>
    <cellStyle name="Percent 14" xfId="1046"/>
    <cellStyle name="Percent 15" xfId="1047"/>
    <cellStyle name="Percent 16" xfId="1048"/>
    <cellStyle name="Percent 17" xfId="2975"/>
    <cellStyle name="Percent 18" xfId="15229"/>
    <cellStyle name="Percent 19" xfId="15230"/>
    <cellStyle name="Percent 2" xfId="1049"/>
    <cellStyle name="Percent 2 2" xfId="5040"/>
    <cellStyle name="Percent 2 2 2" xfId="7499"/>
    <cellStyle name="Percent 2 3" xfId="2977"/>
    <cellStyle name="Percent 20" xfId="15231"/>
    <cellStyle name="Percent 21" xfId="15232"/>
    <cellStyle name="Percent 22" xfId="15233"/>
    <cellStyle name="Percent 23" xfId="15234"/>
    <cellStyle name="Percent 24" xfId="15235"/>
    <cellStyle name="Percent 25" xfId="15236"/>
    <cellStyle name="Percent 26" xfId="15237"/>
    <cellStyle name="Percent 27" xfId="15238"/>
    <cellStyle name="Percent 28" xfId="15239"/>
    <cellStyle name="Percent 29" xfId="15240"/>
    <cellStyle name="Percent 3" xfId="1050"/>
    <cellStyle name="Percent 3 2" xfId="5041"/>
    <cellStyle name="Percent 3 2 2" xfId="7500"/>
    <cellStyle name="Percent 3 3" xfId="2978"/>
    <cellStyle name="Percent 30" xfId="15241"/>
    <cellStyle name="Percent 31" xfId="15242"/>
    <cellStyle name="Percent 4" xfId="1051"/>
    <cellStyle name="Percent 4 2" xfId="7497"/>
    <cellStyle name="Percent 4 3" xfId="5038"/>
    <cellStyle name="Percent 5" xfId="1052"/>
    <cellStyle name="Percent 5 2" xfId="15243"/>
    <cellStyle name="Percent 5 3" xfId="15244"/>
    <cellStyle name="Percent 6" xfId="1053"/>
    <cellStyle name="Percent 6 2" xfId="15245"/>
    <cellStyle name="Percent 6 3" xfId="15246"/>
    <cellStyle name="Percent 7" xfId="1054"/>
    <cellStyle name="Percent 7 2" xfId="15247"/>
    <cellStyle name="Percent 7 3" xfId="15248"/>
    <cellStyle name="Percent 8" xfId="1055"/>
    <cellStyle name="Percent 8 2" xfId="15249"/>
    <cellStyle name="Percent 8 3" xfId="15250"/>
    <cellStyle name="Percent 9" xfId="1056"/>
    <cellStyle name="Percent 9 2" xfId="15251"/>
    <cellStyle name="Percent 9 3" xfId="15252"/>
    <cellStyle name="Percent_#6 Temps &amp; Contractors" xfId="15253"/>
    <cellStyle name="PrePop Currency (0)" xfId="15254"/>
    <cellStyle name="PrePop Currency (2)" xfId="15255"/>
    <cellStyle name="PrePop Units (0)" xfId="15256"/>
    <cellStyle name="PrePop Units (1)" xfId="15257"/>
    <cellStyle name="PrePop Units (2)" xfId="15258"/>
    <cellStyle name="Print Heading" xfId="15259"/>
    <cellStyle name="Q1" xfId="15260"/>
    <cellStyle name="Q4" xfId="15261"/>
    <cellStyle name="Recipe" xfId="15262"/>
    <cellStyle name="Recipe Heading" xfId="15263"/>
    <cellStyle name="Revenue" xfId="15264"/>
    <cellStyle name="RevList" xfId="1057"/>
    <cellStyle name="RevList 2" xfId="5042"/>
    <cellStyle name="RevList 2 2" xfId="7501"/>
    <cellStyle name="RevList 3" xfId="2979"/>
    <cellStyle name="RevList 3 2" xfId="15265"/>
    <cellStyle name="RevList 3 3" xfId="15266"/>
    <cellStyle name="rld Wide" xfId="15267"/>
    <cellStyle name="RptTitle" xfId="15268"/>
    <cellStyle name="s" xfId="15269"/>
    <cellStyle name="S " xfId="15270"/>
    <cellStyle name="s 10" xfId="15271"/>
    <cellStyle name="s 11" xfId="15272"/>
    <cellStyle name="s 12" xfId="15273"/>
    <cellStyle name="s 13" xfId="15274"/>
    <cellStyle name="s 14" xfId="15275"/>
    <cellStyle name="s 15" xfId="15276"/>
    <cellStyle name="s 16" xfId="15277"/>
    <cellStyle name="s 17" xfId="15278"/>
    <cellStyle name="s 18" xfId="15279"/>
    <cellStyle name="s 19" xfId="15280"/>
    <cellStyle name="s 2" xfId="15281"/>
    <cellStyle name="s 2 2" xfId="15282"/>
    <cellStyle name="s 2 3" xfId="15283"/>
    <cellStyle name="s 20" xfId="15284"/>
    <cellStyle name="s 21" xfId="15285"/>
    <cellStyle name="s 22" xfId="15286"/>
    <cellStyle name="s 23" xfId="15287"/>
    <cellStyle name="s 24" xfId="15288"/>
    <cellStyle name="s 3" xfId="15289"/>
    <cellStyle name="s 3 2" xfId="15290"/>
    <cellStyle name="s 3 3" xfId="15291"/>
    <cellStyle name="s 4" xfId="15292"/>
    <cellStyle name="s 4 2" xfId="15293"/>
    <cellStyle name="s 4 3" xfId="15294"/>
    <cellStyle name="s 5" xfId="15295"/>
    <cellStyle name="s 5 2" xfId="15296"/>
    <cellStyle name="s 5 3" xfId="15297"/>
    <cellStyle name="s 6" xfId="15298"/>
    <cellStyle name="s 6 2" xfId="15299"/>
    <cellStyle name="s 6 3" xfId="15300"/>
    <cellStyle name="s 7" xfId="15301"/>
    <cellStyle name="s 7 2" xfId="15302"/>
    <cellStyle name="s 7 3" xfId="15303"/>
    <cellStyle name="s 8" xfId="15304"/>
    <cellStyle name="s 8 2" xfId="15305"/>
    <cellStyle name="s 8 3" xfId="15306"/>
    <cellStyle name="s 9" xfId="15307"/>
    <cellStyle name="sh" xfId="2980"/>
    <cellStyle name="sh 2" xfId="5043"/>
    <cellStyle name="sh 2 2" xfId="7502"/>
    <cellStyle name="SHIM" xfId="15308"/>
    <cellStyle name="ssh" xfId="2981"/>
    <cellStyle name="ssh 2" xfId="5044"/>
    <cellStyle name="ssh 2 2" xfId="7503"/>
    <cellStyle name="Standard_A" xfId="1058"/>
    <cellStyle name="subhead" xfId="1059"/>
    <cellStyle name="subhead 2" xfId="5045"/>
    <cellStyle name="subhead 2 2" xfId="7504"/>
    <cellStyle name="subhead 3" xfId="2982"/>
    <cellStyle name="SubHeading" xfId="15309"/>
    <cellStyle name="Subtotal" xfId="1060"/>
    <cellStyle name="Subtotal 1" xfId="15310"/>
    <cellStyle name="Subtotal 2" xfId="5046"/>
    <cellStyle name="Subtotal 2 2" xfId="7505"/>
    <cellStyle name="Subtotal 3" xfId="2983"/>
    <cellStyle name="Subtotal 3 2" xfId="15311"/>
    <cellStyle name="Subtotal 3 3" xfId="15312"/>
    <cellStyle name="Subtotal 4" xfId="15313"/>
    <cellStyle name="Suggested Quantity" xfId="15314"/>
    <cellStyle name="t1" xfId="15315"/>
    <cellStyle name="testtitle" xfId="1061"/>
    <cellStyle name="testtitle 2" xfId="5047"/>
    <cellStyle name="testtitle 2 2" xfId="7506"/>
    <cellStyle name="testtitle 2 3" xfId="15316"/>
    <cellStyle name="testtitle 3" xfId="6267"/>
    <cellStyle name="testtitle 4" xfId="2984"/>
    <cellStyle name="Text Indent A" xfId="15317"/>
    <cellStyle name="Text Indent B" xfId="15318"/>
    <cellStyle name="Text Indent C" xfId="15319"/>
    <cellStyle name="þ?b?þ?b?þ?b?þ?b?þ?b?þ?b?þ?b灌þ?b?þ?&lt;?b?þ?b濬þ?b?þ?b?þ昰_x0018_?þ????_x0008_" xfId="1062"/>
    <cellStyle name="þ?b?þ?b?þ?b?þ?b?þ?b?þ?b?þ?b灌þ?b?þ?&lt;?b?þ?b濬þ?b?þ?b?þ昰_x0018_?þ????_x0008_ 2" xfId="5048"/>
    <cellStyle name="þ?b?þ?b?þ?b?þ?b?þ?b?þ?b?þ?b灌þ?b?þ?&lt;?b?þ?b濬þ?b?þ?b?þ昰_x0018_?þ????_x0008_ 2 2" xfId="7507"/>
    <cellStyle name="þ?b?þ?b?þ?b?þ?b?þ?b?þ?b?þ?b灌þ?b?þ?&lt;?b?þ?b濬þ?b?þ?b?þ昰_x0018_?þ????_x0008_ 3" xfId="6268"/>
    <cellStyle name="þ?b?þ?b?þ?b?þ?b?þ?b?þ?b?þ?b灌þ?b?þ?&lt;?b?þ?b濬þ?b?þ?b?þ昰_x0018_?þ????_x0008_ 4" xfId="2985"/>
    <cellStyle name="þ൚b⍼þ൪b⎨þൺb⏜þඊb␌þකb濰þඪb瀠þයb灌þ්b炈þ宐&lt;෢b濈þෲb濬þขb瀐þฒb瀰þ昰_x0018_⋸þ㤕䰀ጤܕ_x0008_" xfId="1063"/>
    <cellStyle name="þ൚b⍼þ൪b⎨þൺb⏜þඊb␌þකb濰þඪb瀠þයb灌þ්b炈þ宐&lt;෢b濈þෲb濬þขb瀐þฒb瀰þ昰_x0018_⋸þ㤕䰀ጤܕ_x0008_ 2" xfId="5049"/>
    <cellStyle name="þ൚b⍼þ൪b⎨þൺb⏜þඊb␌þකb濰þඪb瀠þයb灌þ්b炈þ宐&lt;෢b濈þෲb濬þขb瀐þฒb瀰þ昰_x0018_⋸þ㤕䰀ጤܕ_x0008_ 2 2" xfId="7508"/>
    <cellStyle name="þ൚b⍼þ൪b⎨þൺb⏜þඊb␌þකb濰þඪb瀠þයb灌þ්b炈þ宐&lt;෢b濈þෲb濬þขb瀐þฒb瀰þ昰_x0018_⋸þ㤕䰀ጤܕ_x0008_ 3" xfId="6269"/>
    <cellStyle name="þ൚b⍼þ൪b⎨þൺb⏜þඊb␌þකb濰þඪb瀠þයb灌þ්b炈þ宐&lt;෢b濈þෲb濬þขb瀐þฒb瀰þ昰_x0018_⋸þ㤕䰀ጤܕ_x0008_ 4" xfId="2986"/>
    <cellStyle name="Title" xfId="1064"/>
    <cellStyle name="title [1]" xfId="1065"/>
    <cellStyle name="title [1] 2" xfId="5050"/>
    <cellStyle name="title [1] 2 2" xfId="7510"/>
    <cellStyle name="title [1] 3" xfId="2988"/>
    <cellStyle name="title [2]" xfId="1066"/>
    <cellStyle name="title [2] 2" xfId="5051"/>
    <cellStyle name="title [2] 2 2" xfId="7511"/>
    <cellStyle name="title [2] 3" xfId="2989"/>
    <cellStyle name="Title 10" xfId="1067"/>
    <cellStyle name="Title 11" xfId="1068"/>
    <cellStyle name="Title 12" xfId="1069"/>
    <cellStyle name="Title 13" xfId="1070"/>
    <cellStyle name="Title 14" xfId="1071"/>
    <cellStyle name="Title 15" xfId="1072"/>
    <cellStyle name="Title 16" xfId="1073"/>
    <cellStyle name="Title 17" xfId="2987"/>
    <cellStyle name="Title 2" xfId="1074"/>
    <cellStyle name="Title 2 2" xfId="7509"/>
    <cellStyle name="Title 3" xfId="1075"/>
    <cellStyle name="Title 4" xfId="1076"/>
    <cellStyle name="Title 5" xfId="1077"/>
    <cellStyle name="Title 6" xfId="1078"/>
    <cellStyle name="Title 7" xfId="1079"/>
    <cellStyle name="Title 8" xfId="1080"/>
    <cellStyle name="Title 9" xfId="1081"/>
    <cellStyle name="Title_2007설계지침(기준 및 내역)" xfId="15320"/>
    <cellStyle name="ton" xfId="2990"/>
    <cellStyle name="ton 2" xfId="5052"/>
    <cellStyle name="ton 2 2" xfId="7512"/>
    <cellStyle name="ton 3" xfId="6270"/>
    <cellStyle name="Total" xfId="1082"/>
    <cellStyle name="Total 10" xfId="1083"/>
    <cellStyle name="Total 10 2" xfId="15321"/>
    <cellStyle name="Total 11" xfId="1084"/>
    <cellStyle name="Total 11 2" xfId="15322"/>
    <cellStyle name="Total 12" xfId="1085"/>
    <cellStyle name="Total 12 2" xfId="15323"/>
    <cellStyle name="Total 13" xfId="1086"/>
    <cellStyle name="Total 13 2" xfId="15324"/>
    <cellStyle name="Total 14" xfId="1087"/>
    <cellStyle name="Total 14 2" xfId="15325"/>
    <cellStyle name="Total 15" xfId="1088"/>
    <cellStyle name="Total 15 2" xfId="15326"/>
    <cellStyle name="Total 16" xfId="1089"/>
    <cellStyle name="Total 16 2" xfId="15327"/>
    <cellStyle name="Total 17" xfId="2991"/>
    <cellStyle name="Total 2" xfId="1090"/>
    <cellStyle name="Total 2 2" xfId="5054"/>
    <cellStyle name="Total 2 2 2" xfId="7514"/>
    <cellStyle name="Total 2 3" xfId="6272"/>
    <cellStyle name="Total 2 4" xfId="2992"/>
    <cellStyle name="Total 2 5" xfId="15328"/>
    <cellStyle name="Total 3" xfId="1091"/>
    <cellStyle name="Total 3 2" xfId="7513"/>
    <cellStyle name="Total 3 3" xfId="5053"/>
    <cellStyle name="Total 3 4" xfId="15329"/>
    <cellStyle name="Total 4" xfId="1092"/>
    <cellStyle name="Total 4 2" xfId="6271"/>
    <cellStyle name="Total 4 3" xfId="15330"/>
    <cellStyle name="Total 5" xfId="1093"/>
    <cellStyle name="Total 5 2" xfId="15331"/>
    <cellStyle name="Total 6" xfId="1094"/>
    <cellStyle name="Total 6 2" xfId="15332"/>
    <cellStyle name="Total 7" xfId="1095"/>
    <cellStyle name="Total 7 2" xfId="15333"/>
    <cellStyle name="Total 8" xfId="1096"/>
    <cellStyle name="Total 8 2" xfId="15334"/>
    <cellStyle name="Total 9" xfId="1097"/>
    <cellStyle name="Total 9 2" xfId="15335"/>
    <cellStyle name="TotalCurr" xfId="15336"/>
    <cellStyle name="TotalHdr" xfId="15337"/>
    <cellStyle name="UM" xfId="1098"/>
    <cellStyle name="UM 2" xfId="5055"/>
    <cellStyle name="UM 2 2" xfId="7515"/>
    <cellStyle name="UM 3" xfId="2993"/>
    <cellStyle name="Unprot" xfId="1099"/>
    <cellStyle name="Unprot 2" xfId="5056"/>
    <cellStyle name="Unprot 2 2" xfId="7516"/>
    <cellStyle name="Unprot 3" xfId="6273"/>
    <cellStyle name="Unprot 4" xfId="2994"/>
    <cellStyle name="Unprot$" xfId="1100"/>
    <cellStyle name="Unprot$ 2" xfId="5057"/>
    <cellStyle name="Unprot$ 2 2" xfId="7517"/>
    <cellStyle name="Unprot$ 3" xfId="6274"/>
    <cellStyle name="Unprot$ 4" xfId="2995"/>
    <cellStyle name="Unprotect" xfId="1101"/>
    <cellStyle name="Unprotect 2" xfId="5058"/>
    <cellStyle name="Unprotect 2 2" xfId="7518"/>
    <cellStyle name="Unprotect 3" xfId="6275"/>
    <cellStyle name="Unprotect 4" xfId="2996"/>
    <cellStyle name="W?rung [0]_Ausdruck RUND (D)" xfId="1102"/>
    <cellStyle name="W?rung_Ausdruck RUND (D)" xfId="1103"/>
    <cellStyle name="xht" xfId="15338"/>
    <cellStyle name="xht 2" xfId="15339"/>
    <cellStyle name="xht 2 2" xfId="15340"/>
    <cellStyle name="xht 2 3" xfId="15341"/>
    <cellStyle name="xht 3" xfId="15342"/>
    <cellStyle name="xht 4" xfId="15343"/>
    <cellStyle name="μU¿¡ ¿A´A CIAIÆU¸μAⓒ" xfId="1104"/>
    <cellStyle name="μU¿¡ ¿A´A CIAIÆU¸μAⓒ 2" xfId="5059"/>
    <cellStyle name="μU¿¡ ¿A´A CIAIÆU¸μAⓒ 2 2" xfId="7519"/>
    <cellStyle name="μU¿¡ ¿A´A CIAIÆU¸μAⓒ 3" xfId="6276"/>
    <cellStyle name="μU¿¡ ¿A´A CIAIÆU¸μAⓒ 4" xfId="2997"/>
    <cellStyle name="" xfId="15344"/>
    <cellStyle name="가." xfId="2998"/>
    <cellStyle name="가. 2" xfId="5060"/>
    <cellStyle name="가. 2 2" xfId="7520"/>
    <cellStyle name="가. 2 2 2" xfId="15345"/>
    <cellStyle name="가. 2 3" xfId="15346"/>
    <cellStyle name="가. 3" xfId="15347"/>
    <cellStyle name="강조색1 2" xfId="2999"/>
    <cellStyle name="강조색1 2 2" xfId="3000"/>
    <cellStyle name="강조색1 2 2 2" xfId="5062"/>
    <cellStyle name="강조색1 2 2 2 2" xfId="7522"/>
    <cellStyle name="강조색1 2 3" xfId="5061"/>
    <cellStyle name="강조색1 2 3 2" xfId="7521"/>
    <cellStyle name="강조색1 3" xfId="3001"/>
    <cellStyle name="강조색1 3 2" xfId="3002"/>
    <cellStyle name="강조색1 3 2 2" xfId="5064"/>
    <cellStyle name="강조색1 3 2 2 2" xfId="7524"/>
    <cellStyle name="강조색1 3 3" xfId="5063"/>
    <cellStyle name="강조색1 3 3 2" xfId="7523"/>
    <cellStyle name="강조색1 4" xfId="3003"/>
    <cellStyle name="강조색1 4 2" xfId="3004"/>
    <cellStyle name="강조색1 4 2 2" xfId="5066"/>
    <cellStyle name="강조색1 4 2 2 2" xfId="7526"/>
    <cellStyle name="강조색1 4 3" xfId="5065"/>
    <cellStyle name="강조색1 4 3 2" xfId="7525"/>
    <cellStyle name="강조색1 5" xfId="3779"/>
    <cellStyle name="강조색2 2" xfId="3005"/>
    <cellStyle name="강조색2 2 2" xfId="3006"/>
    <cellStyle name="강조색2 2 2 2" xfId="5068"/>
    <cellStyle name="강조색2 2 2 2 2" xfId="7528"/>
    <cellStyle name="강조색2 2 3" xfId="5067"/>
    <cellStyle name="강조색2 2 3 2" xfId="7527"/>
    <cellStyle name="강조색2 3" xfId="3007"/>
    <cellStyle name="강조색2 3 2" xfId="3008"/>
    <cellStyle name="강조색2 3 2 2" xfId="5070"/>
    <cellStyle name="강조색2 3 2 2 2" xfId="7530"/>
    <cellStyle name="강조색2 3 3" xfId="5069"/>
    <cellStyle name="강조색2 3 3 2" xfId="7529"/>
    <cellStyle name="강조색2 4" xfId="3009"/>
    <cellStyle name="강조색2 4 2" xfId="3010"/>
    <cellStyle name="강조색2 4 2 2" xfId="5072"/>
    <cellStyle name="강조색2 4 2 2 2" xfId="7532"/>
    <cellStyle name="강조색2 4 3" xfId="5071"/>
    <cellStyle name="강조색2 4 3 2" xfId="7531"/>
    <cellStyle name="강조색2 5" xfId="3780"/>
    <cellStyle name="강조색3 2" xfId="3011"/>
    <cellStyle name="강조색3 2 2" xfId="3012"/>
    <cellStyle name="강조색3 2 2 2" xfId="5074"/>
    <cellStyle name="강조색3 2 2 2 2" xfId="7534"/>
    <cellStyle name="강조색3 2 3" xfId="5073"/>
    <cellStyle name="강조색3 2 3 2" xfId="7533"/>
    <cellStyle name="강조색3 3" xfId="3013"/>
    <cellStyle name="강조색3 3 2" xfId="3014"/>
    <cellStyle name="강조색3 3 2 2" xfId="5076"/>
    <cellStyle name="강조색3 3 2 2 2" xfId="7536"/>
    <cellStyle name="강조색3 3 3" xfId="5075"/>
    <cellStyle name="강조색3 3 3 2" xfId="7535"/>
    <cellStyle name="강조색3 4" xfId="3015"/>
    <cellStyle name="강조색3 4 2" xfId="3016"/>
    <cellStyle name="강조색3 4 2 2" xfId="5078"/>
    <cellStyle name="강조색3 4 2 2 2" xfId="7538"/>
    <cellStyle name="강조색3 4 3" xfId="5077"/>
    <cellStyle name="강조색3 4 3 2" xfId="7537"/>
    <cellStyle name="강조색3 5" xfId="3781"/>
    <cellStyle name="강조색4 2" xfId="3017"/>
    <cellStyle name="강조색4 2 2" xfId="3018"/>
    <cellStyle name="강조색4 2 2 2" xfId="5080"/>
    <cellStyle name="강조색4 2 2 2 2" xfId="7540"/>
    <cellStyle name="강조색4 2 3" xfId="5079"/>
    <cellStyle name="강조색4 2 3 2" xfId="7539"/>
    <cellStyle name="강조색4 3" xfId="3019"/>
    <cellStyle name="강조색4 3 2" xfId="3020"/>
    <cellStyle name="강조색4 3 2 2" xfId="5082"/>
    <cellStyle name="강조색4 3 2 2 2" xfId="7542"/>
    <cellStyle name="강조색4 3 3" xfId="5081"/>
    <cellStyle name="강조색4 3 3 2" xfId="7541"/>
    <cellStyle name="강조색4 4" xfId="3021"/>
    <cellStyle name="강조색4 4 2" xfId="3022"/>
    <cellStyle name="강조색4 4 2 2" xfId="5084"/>
    <cellStyle name="강조색4 4 2 2 2" xfId="7544"/>
    <cellStyle name="강조색4 4 3" xfId="5083"/>
    <cellStyle name="강조색4 4 3 2" xfId="7543"/>
    <cellStyle name="강조색4 5" xfId="3782"/>
    <cellStyle name="강조색5 2" xfId="3023"/>
    <cellStyle name="강조색5 2 2" xfId="3024"/>
    <cellStyle name="강조색5 2 2 2" xfId="5086"/>
    <cellStyle name="강조색5 2 2 2 2" xfId="7546"/>
    <cellStyle name="강조색5 2 3" xfId="5085"/>
    <cellStyle name="강조색5 2 3 2" xfId="7545"/>
    <cellStyle name="강조색5 3" xfId="3025"/>
    <cellStyle name="강조색5 3 2" xfId="3026"/>
    <cellStyle name="강조색5 3 2 2" xfId="5088"/>
    <cellStyle name="강조색5 3 2 2 2" xfId="7548"/>
    <cellStyle name="강조색5 3 3" xfId="5087"/>
    <cellStyle name="강조색5 3 3 2" xfId="7547"/>
    <cellStyle name="강조색5 4" xfId="3027"/>
    <cellStyle name="강조색5 4 2" xfId="3028"/>
    <cellStyle name="강조색5 4 2 2" xfId="5090"/>
    <cellStyle name="강조색5 4 2 2 2" xfId="7550"/>
    <cellStyle name="강조색5 4 3" xfId="5089"/>
    <cellStyle name="강조색5 4 3 2" xfId="7549"/>
    <cellStyle name="강조색5 5" xfId="3783"/>
    <cellStyle name="강조색6 2" xfId="3029"/>
    <cellStyle name="강조색6 2 2" xfId="3030"/>
    <cellStyle name="강조색6 2 2 2" xfId="5092"/>
    <cellStyle name="강조색6 2 2 2 2" xfId="7552"/>
    <cellStyle name="강조색6 2 3" xfId="5091"/>
    <cellStyle name="강조색6 2 3 2" xfId="7551"/>
    <cellStyle name="강조색6 3" xfId="3031"/>
    <cellStyle name="강조색6 3 2" xfId="3032"/>
    <cellStyle name="강조색6 3 2 2" xfId="5094"/>
    <cellStyle name="강조색6 3 2 2 2" xfId="7554"/>
    <cellStyle name="강조색6 3 3" xfId="5093"/>
    <cellStyle name="강조색6 3 3 2" xfId="7553"/>
    <cellStyle name="강조색6 4" xfId="3033"/>
    <cellStyle name="강조색6 4 2" xfId="3034"/>
    <cellStyle name="강조색6 4 2 2" xfId="5096"/>
    <cellStyle name="강조색6 4 2 2 2" xfId="7556"/>
    <cellStyle name="강조색6 4 3" xfId="5095"/>
    <cellStyle name="강조색6 4 3 2" xfId="7555"/>
    <cellStyle name="강조색6 5" xfId="3784"/>
    <cellStyle name="경고문 2" xfId="3035"/>
    <cellStyle name="경고문 2 2" xfId="3036"/>
    <cellStyle name="경고문 2 2 2" xfId="5098"/>
    <cellStyle name="경고문 2 2 2 2" xfId="7558"/>
    <cellStyle name="경고문 2 3" xfId="5097"/>
    <cellStyle name="경고문 2 3 2" xfId="7557"/>
    <cellStyle name="경고문 3" xfId="3037"/>
    <cellStyle name="경고문 3 2" xfId="3038"/>
    <cellStyle name="경고문 3 2 2" xfId="5100"/>
    <cellStyle name="경고문 3 2 2 2" xfId="7560"/>
    <cellStyle name="경고문 3 3" xfId="5099"/>
    <cellStyle name="경고문 3 3 2" xfId="7559"/>
    <cellStyle name="경고문 4" xfId="3039"/>
    <cellStyle name="경고문 4 2" xfId="3040"/>
    <cellStyle name="경고문 4 2 2" xfId="5102"/>
    <cellStyle name="경고문 4 2 2 2" xfId="7562"/>
    <cellStyle name="경고문 4 3" xfId="5101"/>
    <cellStyle name="경고문 4 3 2" xfId="7561"/>
    <cellStyle name="계" xfId="15348"/>
    <cellStyle name="계_99상일위대가" xfId="15349"/>
    <cellStyle name="계_설계예산98.하" xfId="15350"/>
    <cellStyle name="계_일위대가증" xfId="15351"/>
    <cellStyle name="계산 2" xfId="3041"/>
    <cellStyle name="계산 2 2" xfId="3042"/>
    <cellStyle name="계산 2 2 2" xfId="5104"/>
    <cellStyle name="계산 2 2 2 2" xfId="7564"/>
    <cellStyle name="계산 2 2 2 3" xfId="15352"/>
    <cellStyle name="계산 2 2 2 4" xfId="15353"/>
    <cellStyle name="계산 2 3" xfId="5103"/>
    <cellStyle name="계산 2 3 2" xfId="7563"/>
    <cellStyle name="계산 2 3 3" xfId="15354"/>
    <cellStyle name="계산 2 3 4" xfId="15355"/>
    <cellStyle name="계산 3" xfId="3043"/>
    <cellStyle name="계산 3 2" xfId="3044"/>
    <cellStyle name="계산 3 2 2" xfId="5106"/>
    <cellStyle name="계산 3 2 2 2" xfId="7566"/>
    <cellStyle name="계산 3 2 2 3" xfId="15356"/>
    <cellStyle name="계산 3 2 2 4" xfId="15357"/>
    <cellStyle name="계산 3 3" xfId="5105"/>
    <cellStyle name="계산 3 3 2" xfId="7565"/>
    <cellStyle name="계산 3 3 3" xfId="15358"/>
    <cellStyle name="계산 3 3 4" xfId="15359"/>
    <cellStyle name="계산 4" xfId="3045"/>
    <cellStyle name="계산 4 2" xfId="3046"/>
    <cellStyle name="계산 4 2 2" xfId="5108"/>
    <cellStyle name="계산 4 2 2 2" xfId="7568"/>
    <cellStyle name="계산 4 2 2 3" xfId="15360"/>
    <cellStyle name="계산 4 2 2 4" xfId="15361"/>
    <cellStyle name="계산 4 3" xfId="5107"/>
    <cellStyle name="계산 4 3 2" xfId="7567"/>
    <cellStyle name="계산 4 3 3" xfId="15362"/>
    <cellStyle name="계산 4 3 4" xfId="15363"/>
    <cellStyle name="계산 5" xfId="3785"/>
    <cellStyle name="고정소숫점" xfId="1105"/>
    <cellStyle name="고정소숫점 10" xfId="1106"/>
    <cellStyle name="고정소숫점 11" xfId="1107"/>
    <cellStyle name="고정소숫점 12" xfId="1108"/>
    <cellStyle name="고정소숫점 13" xfId="1109"/>
    <cellStyle name="고정소숫점 14" xfId="1110"/>
    <cellStyle name="고정소숫점 15" xfId="1111"/>
    <cellStyle name="고정소숫점 16" xfId="1112"/>
    <cellStyle name="고정소숫점 17" xfId="3047"/>
    <cellStyle name="고정소숫점 2" xfId="1113"/>
    <cellStyle name="고정소숫점 2 2" xfId="5110"/>
    <cellStyle name="고정소숫점 2 2 2" xfId="7570"/>
    <cellStyle name="고정소숫점 2 3" xfId="3048"/>
    <cellStyle name="고정소숫점 3" xfId="1114"/>
    <cellStyle name="고정소숫점 3 2" xfId="7569"/>
    <cellStyle name="고정소숫점 3 3" xfId="5109"/>
    <cellStyle name="고정소숫점 4" xfId="1115"/>
    <cellStyle name="고정소숫점 5" xfId="1116"/>
    <cellStyle name="고정소숫점 6" xfId="1117"/>
    <cellStyle name="고정소숫점 7" xfId="1118"/>
    <cellStyle name="고정소숫점 8" xfId="1119"/>
    <cellStyle name="고정소숫점 9" xfId="1120"/>
    <cellStyle name="고정출력1" xfId="1121"/>
    <cellStyle name="고정출력1 10" xfId="1122"/>
    <cellStyle name="고정출력1 11" xfId="1123"/>
    <cellStyle name="고정출력1 12" xfId="1124"/>
    <cellStyle name="고정출력1 13" xfId="1125"/>
    <cellStyle name="고정출력1 14" xfId="1126"/>
    <cellStyle name="고정출력1 15" xfId="1127"/>
    <cellStyle name="고정출력1 16" xfId="1128"/>
    <cellStyle name="고정출력1 17" xfId="3049"/>
    <cellStyle name="고정출력1 2" xfId="1129"/>
    <cellStyle name="고정출력1 2 2" xfId="7571"/>
    <cellStyle name="고정출력1 3" xfId="1130"/>
    <cellStyle name="고정출력1 4" xfId="1131"/>
    <cellStyle name="고정출력1 5" xfId="1132"/>
    <cellStyle name="고정출력1 6" xfId="1133"/>
    <cellStyle name="고정출력1 7" xfId="1134"/>
    <cellStyle name="고정출력1 8" xfId="1135"/>
    <cellStyle name="고정출력1 9" xfId="1136"/>
    <cellStyle name="고정출력2" xfId="1137"/>
    <cellStyle name="고정출력2 10" xfId="1138"/>
    <cellStyle name="고정출력2 11" xfId="1139"/>
    <cellStyle name="고정출력2 12" xfId="1140"/>
    <cellStyle name="고정출력2 13" xfId="1141"/>
    <cellStyle name="고정출력2 14" xfId="1142"/>
    <cellStyle name="고정출력2 15" xfId="1143"/>
    <cellStyle name="고정출력2 16" xfId="1144"/>
    <cellStyle name="고정출력2 17" xfId="3050"/>
    <cellStyle name="고정출력2 2" xfId="1145"/>
    <cellStyle name="고정출력2 2 2" xfId="7572"/>
    <cellStyle name="고정출력2 3" xfId="1146"/>
    <cellStyle name="고정출력2 4" xfId="1147"/>
    <cellStyle name="고정출력2 5" xfId="1148"/>
    <cellStyle name="고정출력2 6" xfId="1149"/>
    <cellStyle name="고정출력2 7" xfId="1150"/>
    <cellStyle name="고정출력2 8" xfId="1151"/>
    <cellStyle name="고정출력2 9" xfId="1152"/>
    <cellStyle name="공사원가계산서(조경)" xfId="1153"/>
    <cellStyle name="공사원가계산서(조경) 2" xfId="5111"/>
    <cellStyle name="공사원가계산서(조경) 2 2" xfId="7573"/>
    <cellStyle name="공사원가계산서(조경) 3" xfId="3051"/>
    <cellStyle name="공종" xfId="15364"/>
    <cellStyle name="괘선" xfId="15365"/>
    <cellStyle name="괘선1" xfId="15366"/>
    <cellStyle name="咬訌裝?INCOM1" xfId="1154"/>
    <cellStyle name="咬訌裝?INCOM1 2" xfId="3053"/>
    <cellStyle name="咬訌裝?INCOM1 2 2" xfId="5113"/>
    <cellStyle name="咬訌裝?INCOM1 2 2 2" xfId="7575"/>
    <cellStyle name="咬訌裝?INCOM1 3" xfId="5112"/>
    <cellStyle name="咬訌裝?INCOM1 3 2" xfId="7574"/>
    <cellStyle name="咬訌裝?INCOM1 4" xfId="3052"/>
    <cellStyle name="咬訌裝?INCOM10" xfId="1155"/>
    <cellStyle name="咬訌裝?INCOM10 2" xfId="3055"/>
    <cellStyle name="咬訌裝?INCOM10 2 2" xfId="5115"/>
    <cellStyle name="咬訌裝?INCOM10 2 2 2" xfId="7577"/>
    <cellStyle name="咬訌裝?INCOM10 3" xfId="5114"/>
    <cellStyle name="咬訌裝?INCOM10 3 2" xfId="7576"/>
    <cellStyle name="咬訌裝?INCOM10 4" xfId="3054"/>
    <cellStyle name="咬訌裝?INCOM2" xfId="1156"/>
    <cellStyle name="咬訌裝?INCOM2 2" xfId="3057"/>
    <cellStyle name="咬訌裝?INCOM2 2 2" xfId="5117"/>
    <cellStyle name="咬訌裝?INCOM2 2 2 2" xfId="7579"/>
    <cellStyle name="咬訌裝?INCOM2 3" xfId="5116"/>
    <cellStyle name="咬訌裝?INCOM2 3 2" xfId="7578"/>
    <cellStyle name="咬訌裝?INCOM2 4" xfId="3056"/>
    <cellStyle name="咬訌裝?INCOM3" xfId="1157"/>
    <cellStyle name="咬訌裝?INCOM3 2" xfId="3059"/>
    <cellStyle name="咬訌裝?INCOM3 2 2" xfId="5119"/>
    <cellStyle name="咬訌裝?INCOM3 2 2 2" xfId="7581"/>
    <cellStyle name="咬訌裝?INCOM3 3" xfId="5118"/>
    <cellStyle name="咬訌裝?INCOM3 3 2" xfId="7580"/>
    <cellStyle name="咬訌裝?INCOM3 4" xfId="3058"/>
    <cellStyle name="咬訌裝?INCOM4" xfId="1158"/>
    <cellStyle name="咬訌裝?INCOM4 2" xfId="3061"/>
    <cellStyle name="咬訌裝?INCOM4 2 2" xfId="5121"/>
    <cellStyle name="咬訌裝?INCOM4 2 2 2" xfId="7583"/>
    <cellStyle name="咬訌裝?INCOM4 3" xfId="5120"/>
    <cellStyle name="咬訌裝?INCOM4 3 2" xfId="7582"/>
    <cellStyle name="咬訌裝?INCOM4 4" xfId="3060"/>
    <cellStyle name="咬訌裝?INCOM5" xfId="1159"/>
    <cellStyle name="咬訌裝?INCOM5 2" xfId="3063"/>
    <cellStyle name="咬訌裝?INCOM5 2 2" xfId="5123"/>
    <cellStyle name="咬訌裝?INCOM5 2 2 2" xfId="7585"/>
    <cellStyle name="咬訌裝?INCOM5 3" xfId="5122"/>
    <cellStyle name="咬訌裝?INCOM5 3 2" xfId="7584"/>
    <cellStyle name="咬訌裝?INCOM5 4" xfId="3062"/>
    <cellStyle name="咬訌裝?INCOM6" xfId="1160"/>
    <cellStyle name="咬訌裝?INCOM6 2" xfId="3065"/>
    <cellStyle name="咬訌裝?INCOM6 2 2" xfId="5125"/>
    <cellStyle name="咬訌裝?INCOM6 2 2 2" xfId="7587"/>
    <cellStyle name="咬訌裝?INCOM6 3" xfId="5124"/>
    <cellStyle name="咬訌裝?INCOM6 3 2" xfId="7586"/>
    <cellStyle name="咬訌裝?INCOM6 4" xfId="3064"/>
    <cellStyle name="咬訌裝?INCOM7" xfId="1161"/>
    <cellStyle name="咬訌裝?INCOM7 2" xfId="3067"/>
    <cellStyle name="咬訌裝?INCOM7 2 2" xfId="5127"/>
    <cellStyle name="咬訌裝?INCOM7 2 2 2" xfId="7589"/>
    <cellStyle name="咬訌裝?INCOM7 3" xfId="5126"/>
    <cellStyle name="咬訌裝?INCOM7 3 2" xfId="7588"/>
    <cellStyle name="咬訌裝?INCOM7 4" xfId="3066"/>
    <cellStyle name="咬訌裝?INCOM8" xfId="1162"/>
    <cellStyle name="咬訌裝?INCOM8 2" xfId="3069"/>
    <cellStyle name="咬訌裝?INCOM8 2 2" xfId="5129"/>
    <cellStyle name="咬訌裝?INCOM8 2 2 2" xfId="7591"/>
    <cellStyle name="咬訌裝?INCOM8 3" xfId="5128"/>
    <cellStyle name="咬訌裝?INCOM8 3 2" xfId="7590"/>
    <cellStyle name="咬訌裝?INCOM8 4" xfId="3068"/>
    <cellStyle name="咬訌裝?INCOM9" xfId="1163"/>
    <cellStyle name="咬訌裝?INCOM9 2" xfId="3071"/>
    <cellStyle name="咬訌裝?INCOM9 2 2" xfId="5131"/>
    <cellStyle name="咬訌裝?INCOM9 2 2 2" xfId="7593"/>
    <cellStyle name="咬訌裝?INCOM9 3" xfId="5130"/>
    <cellStyle name="咬訌裝?INCOM9 3 2" xfId="7592"/>
    <cellStyle name="咬訌裝?INCOM9 4" xfId="3070"/>
    <cellStyle name="咬訌裝?PRIB11" xfId="1164"/>
    <cellStyle name="咬訌裝?PRIB11 2" xfId="3073"/>
    <cellStyle name="咬訌裝?PRIB11 2 2" xfId="5133"/>
    <cellStyle name="咬訌裝?PRIB11 2 2 2" xfId="7595"/>
    <cellStyle name="咬訌裝?PRIB11 3" xfId="5132"/>
    <cellStyle name="咬訌裝?PRIB11 3 2" xfId="7594"/>
    <cellStyle name="咬訌裝?PRIB11 4" xfId="3072"/>
    <cellStyle name="구조물균열누수보수공사" xfId="15367"/>
    <cellStyle name="국종합건설" xfId="15368"/>
    <cellStyle name="그림" xfId="3074"/>
    <cellStyle name="그림 2" xfId="5134"/>
    <cellStyle name="그림 2 2" xfId="7596"/>
    <cellStyle name="글꼴" xfId="3075"/>
    <cellStyle name="글꼴 2" xfId="5135"/>
    <cellStyle name="글꼴 2 2" xfId="7597"/>
    <cellStyle name="금액" xfId="1165"/>
    <cellStyle name="금액 2" xfId="3077"/>
    <cellStyle name="금액 2 2" xfId="5137"/>
    <cellStyle name="금액 2 2 2" xfId="7599"/>
    <cellStyle name="금액 2 2 2 2" xfId="15369"/>
    <cellStyle name="금액 2 2 3" xfId="15370"/>
    <cellStyle name="금액 2 3" xfId="15371"/>
    <cellStyle name="금액 3" xfId="5136"/>
    <cellStyle name="금액 3 2" xfId="7598"/>
    <cellStyle name="금액 3 2 2" xfId="15372"/>
    <cellStyle name="금액 3 3" xfId="15373"/>
    <cellStyle name="금액 3 4" xfId="15374"/>
    <cellStyle name="금액 4" xfId="3076"/>
    <cellStyle name="금액 4 2" xfId="15375"/>
    <cellStyle name="금액 5" xfId="15376"/>
    <cellStyle name="금액 6" xfId="15377"/>
    <cellStyle name="기계" xfId="15378"/>
    <cellStyle name="기계 2" xfId="15379"/>
    <cellStyle name="기계 2 2" xfId="15380"/>
    <cellStyle name="기계 2 3" xfId="15381"/>
    <cellStyle name="기계 3" xfId="15382"/>
    <cellStyle name="기계 4" xfId="15383"/>
    <cellStyle name="기본" xfId="15384"/>
    <cellStyle name="김덕호" xfId="15385"/>
    <cellStyle name="김해전기" xfId="1166"/>
    <cellStyle name="김해전기 2" xfId="5138"/>
    <cellStyle name="김해전기 2 2" xfId="7600"/>
    <cellStyle name="김해전기 3" xfId="3078"/>
    <cellStyle name="나쁨 2" xfId="3079"/>
    <cellStyle name="나쁨 2 2" xfId="3080"/>
    <cellStyle name="나쁨 2 2 2" xfId="5140"/>
    <cellStyle name="나쁨 2 2 2 2" xfId="7602"/>
    <cellStyle name="나쁨 2 3" xfId="5139"/>
    <cellStyle name="나쁨 2 3 2" xfId="7601"/>
    <cellStyle name="나쁨 3" xfId="3081"/>
    <cellStyle name="나쁨 3 2" xfId="3082"/>
    <cellStyle name="나쁨 3 2 2" xfId="5142"/>
    <cellStyle name="나쁨 3 2 2 2" xfId="7604"/>
    <cellStyle name="나쁨 3 3" xfId="5141"/>
    <cellStyle name="나쁨 3 3 2" xfId="7603"/>
    <cellStyle name="나쁨 4" xfId="3083"/>
    <cellStyle name="나쁨 4 2" xfId="3084"/>
    <cellStyle name="나쁨 4 2 2" xfId="5144"/>
    <cellStyle name="나쁨 4 2 2 2" xfId="7606"/>
    <cellStyle name="나쁨 4 3" xfId="5143"/>
    <cellStyle name="나쁨 4 3 2" xfId="7605"/>
    <cellStyle name="나쁨 5" xfId="3786"/>
    <cellStyle name="날짜" xfId="1167"/>
    <cellStyle name="날짜 10" xfId="1168"/>
    <cellStyle name="날짜 11" xfId="1169"/>
    <cellStyle name="날짜 12" xfId="1170"/>
    <cellStyle name="날짜 13" xfId="1171"/>
    <cellStyle name="날짜 14" xfId="1172"/>
    <cellStyle name="날짜 15" xfId="1173"/>
    <cellStyle name="날짜 16" xfId="1174"/>
    <cellStyle name="날짜 17" xfId="3085"/>
    <cellStyle name="날짜 2" xfId="1175"/>
    <cellStyle name="날짜 2 2" xfId="7607"/>
    <cellStyle name="날짜 3" xfId="1176"/>
    <cellStyle name="날짜 4" xfId="1177"/>
    <cellStyle name="날짜 5" xfId="1178"/>
    <cellStyle name="날짜 6" xfId="1179"/>
    <cellStyle name="날짜 7" xfId="1180"/>
    <cellStyle name="날짜 8" xfId="1181"/>
    <cellStyle name="날짜 9" xfId="1182"/>
    <cellStyle name="내역서" xfId="1183"/>
    <cellStyle name="내역서 2" xfId="5145"/>
    <cellStyle name="내역서 2 2" xfId="7608"/>
    <cellStyle name="내역서 3" xfId="3086"/>
    <cellStyle name="네모제목" xfId="15386"/>
    <cellStyle name="단위(원)" xfId="1184"/>
    <cellStyle name="단위(원) 2" xfId="5146"/>
    <cellStyle name="단위(원) 2 2" xfId="7609"/>
    <cellStyle name="단위(원) 3" xfId="3087"/>
    <cellStyle name="달러" xfId="1185"/>
    <cellStyle name="달러 10" xfId="1186"/>
    <cellStyle name="달러 11" xfId="1187"/>
    <cellStyle name="달러 12" xfId="1188"/>
    <cellStyle name="달러 13" xfId="1189"/>
    <cellStyle name="달러 14" xfId="1190"/>
    <cellStyle name="달러 15" xfId="1191"/>
    <cellStyle name="달러 16" xfId="1192"/>
    <cellStyle name="달러 17" xfId="3088"/>
    <cellStyle name="달러 2" xfId="1193"/>
    <cellStyle name="달러 2 2" xfId="7610"/>
    <cellStyle name="달러 3" xfId="1194"/>
    <cellStyle name="달러 4" xfId="1195"/>
    <cellStyle name="달러 5" xfId="1196"/>
    <cellStyle name="달러 6" xfId="1197"/>
    <cellStyle name="달러 7" xfId="1198"/>
    <cellStyle name="달러 8" xfId="1199"/>
    <cellStyle name="달러 9" xfId="1200"/>
    <cellStyle name="뒤에 오는 하이퍼링크" xfId="1201"/>
    <cellStyle name="뒤에 오는 하이퍼링크 2" xfId="5147"/>
    <cellStyle name="뒤에 오는 하이퍼링크 2 2" xfId="7611"/>
    <cellStyle name="뒤에 오는 하이퍼링크 3" xfId="3089"/>
    <cellStyle name="뒤에 오는 하이퍼링크_대우24층" xfId="15387"/>
    <cellStyle name="똿떓죶Ø괻 [0.00]_NT Server " xfId="15388"/>
    <cellStyle name="똿떓죶Ø괻_NT Server " xfId="15389"/>
    <cellStyle name="똿뗦먛귟 [0.00]_laroux" xfId="1202"/>
    <cellStyle name="똿뗦먛귟_laroux" xfId="1203"/>
    <cellStyle name="라인" xfId="15390"/>
    <cellStyle name="마이너스키" xfId="1204"/>
    <cellStyle name="마이너스키 2" xfId="5148"/>
    <cellStyle name="마이너스키 2 2" xfId="7612"/>
    <cellStyle name="마이너스키 3" xfId="3090"/>
    <cellStyle name="머리글행" xfId="15391"/>
    <cellStyle name="메모 2" xfId="3091"/>
    <cellStyle name="메모 2 2" xfId="3092"/>
    <cellStyle name="메모 2 2 2" xfId="5150"/>
    <cellStyle name="메모 2 2 2 2" xfId="7614"/>
    <cellStyle name="메모 2 2 2 3" xfId="15392"/>
    <cellStyle name="메모 2 2 2 4" xfId="15393"/>
    <cellStyle name="메모 2 3" xfId="5149"/>
    <cellStyle name="메모 2 3 2" xfId="7613"/>
    <cellStyle name="메모 2 3 3" xfId="15394"/>
    <cellStyle name="메모 2 3 4" xfId="15395"/>
    <cellStyle name="메모 3" xfId="3093"/>
    <cellStyle name="메모 3 2" xfId="3094"/>
    <cellStyle name="메모 3 2 2" xfId="5152"/>
    <cellStyle name="메모 3 2 2 2" xfId="7616"/>
    <cellStyle name="메모 3 2 2 3" xfId="15396"/>
    <cellStyle name="메모 3 2 2 4" xfId="15397"/>
    <cellStyle name="메모 3 3" xfId="5151"/>
    <cellStyle name="메모 3 3 2" xfId="7615"/>
    <cellStyle name="메모 3 3 3" xfId="15398"/>
    <cellStyle name="메모 3 3 4" xfId="15399"/>
    <cellStyle name="메모 4" xfId="3095"/>
    <cellStyle name="메모 4 2" xfId="3096"/>
    <cellStyle name="메모 4 2 2" xfId="5154"/>
    <cellStyle name="메모 4 2 2 2" xfId="7618"/>
    <cellStyle name="메모 4 2 2 3" xfId="15400"/>
    <cellStyle name="메모 4 2 2 4" xfId="15401"/>
    <cellStyle name="메모 4 3" xfId="5153"/>
    <cellStyle name="메모 4 3 2" xfId="7617"/>
    <cellStyle name="메모 4 3 3" xfId="15402"/>
    <cellStyle name="메모 4 3 4" xfId="15403"/>
    <cellStyle name="메모 5" xfId="3787"/>
    <cellStyle name="묮뎋 [0.00]_NT Server " xfId="15404"/>
    <cellStyle name="묮뎋_NT Server " xfId="15405"/>
    <cellStyle name="믅됞 [0.00]_laroux" xfId="1205"/>
    <cellStyle name="믅됞_laroux" xfId="1206"/>
    <cellStyle name="배분" xfId="1207"/>
    <cellStyle name="배분 10" xfId="1208"/>
    <cellStyle name="배분 10 2" xfId="15406"/>
    <cellStyle name="배분 11" xfId="1209"/>
    <cellStyle name="배분 11 2" xfId="15407"/>
    <cellStyle name="배분 12" xfId="1210"/>
    <cellStyle name="배분 12 2" xfId="15408"/>
    <cellStyle name="배분 13" xfId="1211"/>
    <cellStyle name="배분 13 2" xfId="15409"/>
    <cellStyle name="배분 14" xfId="1212"/>
    <cellStyle name="배분 14 2" xfId="15410"/>
    <cellStyle name="배분 15" xfId="1213"/>
    <cellStyle name="배분 15 2" xfId="15411"/>
    <cellStyle name="배분 16" xfId="1214"/>
    <cellStyle name="배분 16 2" xfId="15412"/>
    <cellStyle name="배분 17" xfId="3097"/>
    <cellStyle name="배분 2" xfId="1215"/>
    <cellStyle name="배분 2 2" xfId="5156"/>
    <cellStyle name="배분 2 2 2" xfId="7620"/>
    <cellStyle name="배분 2 3" xfId="3098"/>
    <cellStyle name="배분 2 4" xfId="15413"/>
    <cellStyle name="배분 3" xfId="1216"/>
    <cellStyle name="배분 3 2" xfId="7619"/>
    <cellStyle name="배분 3 3" xfId="5155"/>
    <cellStyle name="배분 3 4" xfId="15414"/>
    <cellStyle name="배분 4" xfId="1217"/>
    <cellStyle name="배분 4 2" xfId="15415"/>
    <cellStyle name="배분 5" xfId="1218"/>
    <cellStyle name="배분 5 2" xfId="15416"/>
    <cellStyle name="배분 6" xfId="1219"/>
    <cellStyle name="배분 6 2" xfId="15417"/>
    <cellStyle name="배분 7" xfId="1220"/>
    <cellStyle name="배분 7 2" xfId="15418"/>
    <cellStyle name="배분 8" xfId="1221"/>
    <cellStyle name="배분 8 2" xfId="15419"/>
    <cellStyle name="배분 9" xfId="1222"/>
    <cellStyle name="배분 9 2" xfId="15420"/>
    <cellStyle name="백" xfId="15421"/>
    <cellStyle name="백분율" xfId="1223" builtinId="5"/>
    <cellStyle name="백분율 [△1]" xfId="1224"/>
    <cellStyle name="백분율 [△1] 2" xfId="5158"/>
    <cellStyle name="백분율 [△1] 2 2" xfId="7622"/>
    <cellStyle name="백분율 [△1] 3" xfId="3100"/>
    <cellStyle name="백분율 [△2]" xfId="1225"/>
    <cellStyle name="백분율 [△2] 2" xfId="5159"/>
    <cellStyle name="백분율 [△2] 2 2" xfId="7623"/>
    <cellStyle name="백분율 [△2] 3" xfId="3101"/>
    <cellStyle name="백분율 [0]" xfId="1226"/>
    <cellStyle name="백분율 [0] 2" xfId="5160"/>
    <cellStyle name="백분율 [0] 2 2" xfId="7624"/>
    <cellStyle name="백분율 [0] 3" xfId="3102"/>
    <cellStyle name="백분율 [2]" xfId="1227"/>
    <cellStyle name="백분율 [2] 2" xfId="5161"/>
    <cellStyle name="백분율 [2] 2 2" xfId="7625"/>
    <cellStyle name="백분율 [2] 3" xfId="3103"/>
    <cellStyle name="백분율 10" xfId="1228"/>
    <cellStyle name="백분율 10 2" xfId="1229"/>
    <cellStyle name="백분율 10 2 2" xfId="5162"/>
    <cellStyle name="백분율 10 2 2 2" xfId="7626"/>
    <cellStyle name="백분율 10 2 3" xfId="3104"/>
    <cellStyle name="백분율 10 3" xfId="3105"/>
    <cellStyle name="백분율 10 3 2" xfId="5163"/>
    <cellStyle name="백분율 10 3 2 2" xfId="7627"/>
    <cellStyle name="백분율 10 4" xfId="3106"/>
    <cellStyle name="백분율 10 4 2" xfId="5164"/>
    <cellStyle name="백분율 10 4 2 2" xfId="7628"/>
    <cellStyle name="백분율 10 5" xfId="3107"/>
    <cellStyle name="백분율 10 5 2" xfId="5165"/>
    <cellStyle name="백분율 10 5 2 2" xfId="7629"/>
    <cellStyle name="백분율 10 6" xfId="6035"/>
    <cellStyle name="백분율 11" xfId="6033"/>
    <cellStyle name="백분율 11 2" xfId="3108"/>
    <cellStyle name="백분율 11 2 2" xfId="5166"/>
    <cellStyle name="백분율 11 2 2 2" xfId="7630"/>
    <cellStyle name="백분율 11 3" xfId="3109"/>
    <cellStyle name="백분율 11 3 2" xfId="5167"/>
    <cellStyle name="백분율 11 3 2 2" xfId="7631"/>
    <cellStyle name="백분율 11 4" xfId="3110"/>
    <cellStyle name="백분율 11 4 2" xfId="5168"/>
    <cellStyle name="백분율 11 4 2 2" xfId="7632"/>
    <cellStyle name="백분율 11 5" xfId="3111"/>
    <cellStyle name="백분율 11 5 2" xfId="5169"/>
    <cellStyle name="백분율 11 5 2 2" xfId="7633"/>
    <cellStyle name="백분율 12" xfId="3833"/>
    <cellStyle name="백분율 12 2" xfId="3112"/>
    <cellStyle name="백분율 12 2 2" xfId="5170"/>
    <cellStyle name="백분율 12 2 2 2" xfId="7634"/>
    <cellStyle name="백분율 12 3" xfId="3113"/>
    <cellStyle name="백분율 12 3 2" xfId="5171"/>
    <cellStyle name="백분율 12 3 2 2" xfId="7635"/>
    <cellStyle name="백분율 12 4" xfId="3114"/>
    <cellStyle name="백분율 12 4 2" xfId="5172"/>
    <cellStyle name="백분율 12 4 2 2" xfId="7636"/>
    <cellStyle name="백분율 12 5" xfId="3115"/>
    <cellStyle name="백분율 12 5 2" xfId="5173"/>
    <cellStyle name="백분율 12 5 2 2" xfId="7637"/>
    <cellStyle name="백분율 13" xfId="15422"/>
    <cellStyle name="백분율 13 2" xfId="3116"/>
    <cellStyle name="백분율 13 2 2" xfId="5174"/>
    <cellStyle name="백분율 13 2 2 2" xfId="7638"/>
    <cellStyle name="백분율 13 3" xfId="3117"/>
    <cellStyle name="백분율 13 3 2" xfId="5175"/>
    <cellStyle name="백분율 13 3 2 2" xfId="7639"/>
    <cellStyle name="백분율 13 4" xfId="3118"/>
    <cellStyle name="백분율 13 4 2" xfId="5176"/>
    <cellStyle name="백분율 13 4 2 2" xfId="7640"/>
    <cellStyle name="백분율 13 5" xfId="3119"/>
    <cellStyle name="백분율 13 5 2" xfId="5177"/>
    <cellStyle name="백분율 13 5 2 2" xfId="7641"/>
    <cellStyle name="백분율 14" xfId="15423"/>
    <cellStyle name="백분율 14 2" xfId="3120"/>
    <cellStyle name="백분율 14 2 2" xfId="5178"/>
    <cellStyle name="백분율 14 2 2 2" xfId="7642"/>
    <cellStyle name="백분율 14 3" xfId="3121"/>
    <cellStyle name="백분율 14 3 2" xfId="5179"/>
    <cellStyle name="백분율 14 3 2 2" xfId="7643"/>
    <cellStyle name="백분율 14 4" xfId="3122"/>
    <cellStyle name="백분율 14 4 2" xfId="5180"/>
    <cellStyle name="백분율 14 4 2 2" xfId="7644"/>
    <cellStyle name="백분율 14 5" xfId="3123"/>
    <cellStyle name="백분율 14 5 2" xfId="5181"/>
    <cellStyle name="백분율 14 5 2 2" xfId="7645"/>
    <cellStyle name="백분율 15" xfId="15424"/>
    <cellStyle name="백분율 15 2" xfId="3124"/>
    <cellStyle name="백분율 15 2 2" xfId="5182"/>
    <cellStyle name="백분율 15 2 2 2" xfId="7646"/>
    <cellStyle name="백분율 15 3" xfId="3125"/>
    <cellStyle name="백분율 15 3 2" xfId="5183"/>
    <cellStyle name="백분율 15 3 2 2" xfId="7647"/>
    <cellStyle name="백분율 15 4" xfId="3126"/>
    <cellStyle name="백분율 15 4 2" xfId="5184"/>
    <cellStyle name="백분율 15 4 2 2" xfId="7648"/>
    <cellStyle name="백분율 15 5" xfId="3127"/>
    <cellStyle name="백분율 15 5 2" xfId="5185"/>
    <cellStyle name="백분율 15 5 2 2" xfId="7649"/>
    <cellStyle name="백분율 16" xfId="15425"/>
    <cellStyle name="백분율 16 2" xfId="3128"/>
    <cellStyle name="백분율 16 2 2" xfId="5186"/>
    <cellStyle name="백분율 16 2 2 2" xfId="7650"/>
    <cellStyle name="백분율 16 3" xfId="3129"/>
    <cellStyle name="백분율 16 3 2" xfId="5187"/>
    <cellStyle name="백분율 16 3 2 2" xfId="7651"/>
    <cellStyle name="백분율 16 4" xfId="3130"/>
    <cellStyle name="백분율 16 4 2" xfId="5188"/>
    <cellStyle name="백분율 16 4 2 2" xfId="7652"/>
    <cellStyle name="백분율 16 5" xfId="3131"/>
    <cellStyle name="백분율 16 5 2" xfId="5189"/>
    <cellStyle name="백분율 16 5 2 2" xfId="7653"/>
    <cellStyle name="백분율 17" xfId="15426"/>
    <cellStyle name="백분율 17 2" xfId="3132"/>
    <cellStyle name="백분율 17 2 2" xfId="5190"/>
    <cellStyle name="백분율 17 2 2 2" xfId="7654"/>
    <cellStyle name="백분율 17 3" xfId="3133"/>
    <cellStyle name="백분율 17 3 2" xfId="5191"/>
    <cellStyle name="백분율 17 3 2 2" xfId="7655"/>
    <cellStyle name="백분율 17 4" xfId="3134"/>
    <cellStyle name="백분율 17 4 2" xfId="5192"/>
    <cellStyle name="백분율 17 4 2 2" xfId="7656"/>
    <cellStyle name="백분율 17 5" xfId="3135"/>
    <cellStyle name="백분율 17 5 2" xfId="5193"/>
    <cellStyle name="백분율 17 5 2 2" xfId="7657"/>
    <cellStyle name="백분율 18" xfId="15427"/>
    <cellStyle name="백분율 18 2" xfId="3136"/>
    <cellStyle name="백분율 18 2 2" xfId="5194"/>
    <cellStyle name="백분율 18 2 2 2" xfId="7658"/>
    <cellStyle name="백분율 18 3" xfId="3137"/>
    <cellStyle name="백분율 18 3 2" xfId="5195"/>
    <cellStyle name="백분율 18 3 2 2" xfId="7659"/>
    <cellStyle name="백분율 18 4" xfId="3138"/>
    <cellStyle name="백분율 18 4 2" xfId="5196"/>
    <cellStyle name="백분율 18 4 2 2" xfId="7660"/>
    <cellStyle name="백분율 18 5" xfId="3139"/>
    <cellStyle name="백분율 18 5 2" xfId="5197"/>
    <cellStyle name="백분율 18 5 2 2" xfId="7661"/>
    <cellStyle name="백분율 18 6" xfId="8331"/>
    <cellStyle name="백분율 19" xfId="1230"/>
    <cellStyle name="백분율 19 2" xfId="3140"/>
    <cellStyle name="백분율 19 2 2" xfId="5198"/>
    <cellStyle name="백분율 19 2 2 2" xfId="7662"/>
    <cellStyle name="백분율 19 3" xfId="3141"/>
    <cellStyle name="백분율 19 3 2" xfId="5199"/>
    <cellStyle name="백분율 19 3 2 2" xfId="7663"/>
    <cellStyle name="백분율 19 4" xfId="3142"/>
    <cellStyle name="백분율 19 4 2" xfId="5200"/>
    <cellStyle name="백분율 19 4 2 2" xfId="7664"/>
    <cellStyle name="백분율 19 5" xfId="3143"/>
    <cellStyle name="백분율 19 5 2" xfId="5201"/>
    <cellStyle name="백분율 19 5 2 2" xfId="7665"/>
    <cellStyle name="백분율 2" xfId="1231"/>
    <cellStyle name="백분율 2 10" xfId="3145"/>
    <cellStyle name="백분율 2 10 2" xfId="5203"/>
    <cellStyle name="백분율 2 10 2 2" xfId="7667"/>
    <cellStyle name="백분율 2 11" xfId="3146"/>
    <cellStyle name="백분율 2 11 2" xfId="5204"/>
    <cellStyle name="백분율 2 11 2 2" xfId="7668"/>
    <cellStyle name="백분율 2 12" xfId="3147"/>
    <cellStyle name="백분율 2 12 2" xfId="5205"/>
    <cellStyle name="백분율 2 12 2 2" xfId="7669"/>
    <cellStyle name="백분율 2 13" xfId="3148"/>
    <cellStyle name="백분율 2 13 2" xfId="5206"/>
    <cellStyle name="백분율 2 13 2 2" xfId="7670"/>
    <cellStyle name="백분율 2 14" xfId="3149"/>
    <cellStyle name="백분율 2 14 2" xfId="5207"/>
    <cellStyle name="백분율 2 14 2 2" xfId="7671"/>
    <cellStyle name="백분율 2 15" xfId="3150"/>
    <cellStyle name="백분율 2 15 2" xfId="5208"/>
    <cellStyle name="백분율 2 15 2 2" xfId="7672"/>
    <cellStyle name="백분율 2 16" xfId="3151"/>
    <cellStyle name="백분율 2 16 2" xfId="5209"/>
    <cellStyle name="백분율 2 16 2 2" xfId="7673"/>
    <cellStyle name="백분율 2 17" xfId="3152"/>
    <cellStyle name="백분율 2 17 2" xfId="5210"/>
    <cellStyle name="백분율 2 17 2 2" xfId="7674"/>
    <cellStyle name="백분율 2 18" xfId="3153"/>
    <cellStyle name="백분율 2 18 2" xfId="5211"/>
    <cellStyle name="백분율 2 18 2 2" xfId="7675"/>
    <cellStyle name="백분율 2 19" xfId="3154"/>
    <cellStyle name="백분율 2 19 2" xfId="5212"/>
    <cellStyle name="백분율 2 19 2 2" xfId="7676"/>
    <cellStyle name="백분율 2 2" xfId="1232"/>
    <cellStyle name="백분율 2 2 2" xfId="1233"/>
    <cellStyle name="백분율 2 2 2 2" xfId="5214"/>
    <cellStyle name="백분율 2 2 2 2 2" xfId="7678"/>
    <cellStyle name="백분율 2 2 2 3" xfId="3156"/>
    <cellStyle name="백분율 2 2 3" xfId="3157"/>
    <cellStyle name="백분율 2 2 3 2" xfId="5215"/>
    <cellStyle name="백분율 2 2 3 2 2" xfId="7679"/>
    <cellStyle name="백분율 2 2 4" xfId="3158"/>
    <cellStyle name="백분율 2 2 4 2" xfId="5216"/>
    <cellStyle name="백분율 2 2 4 2 2" xfId="7680"/>
    <cellStyle name="백분율 2 2 5" xfId="3159"/>
    <cellStyle name="백분율 2 2 5 2" xfId="5217"/>
    <cellStyle name="백분율 2 2 5 2 2" xfId="7681"/>
    <cellStyle name="백분율 2 2 6" xfId="3160"/>
    <cellStyle name="백분율 2 2 6 2" xfId="5218"/>
    <cellStyle name="백분율 2 2 6 2 2" xfId="7682"/>
    <cellStyle name="백분율 2 2 7" xfId="3161"/>
    <cellStyle name="백분율 2 2 7 2" xfId="5219"/>
    <cellStyle name="백분율 2 2 7 2 2" xfId="7683"/>
    <cellStyle name="백분율 2 2 8" xfId="5213"/>
    <cellStyle name="백분율 2 2 8 2" xfId="7677"/>
    <cellStyle name="백분율 2 2 9" xfId="3155"/>
    <cellStyle name="백분율 2 20" xfId="3162"/>
    <cellStyle name="백분율 2 20 2" xfId="5220"/>
    <cellStyle name="백분율 2 20 2 2" xfId="7684"/>
    <cellStyle name="백분율 2 21" xfId="3163"/>
    <cellStyle name="백분율 2 21 2" xfId="5221"/>
    <cellStyle name="백분율 2 21 2 2" xfId="7685"/>
    <cellStyle name="백분율 2 22" xfId="3164"/>
    <cellStyle name="백분율 2 22 2" xfId="5222"/>
    <cellStyle name="백분율 2 22 2 2" xfId="7686"/>
    <cellStyle name="백분율 2 23" xfId="3165"/>
    <cellStyle name="백분율 2 23 2" xfId="5223"/>
    <cellStyle name="백분율 2 23 2 2" xfId="7687"/>
    <cellStyle name="백분율 2 24" xfId="3166"/>
    <cellStyle name="백분율 2 24 2" xfId="5224"/>
    <cellStyle name="백분율 2 24 2 2" xfId="7688"/>
    <cellStyle name="백분율 2 25" xfId="3167"/>
    <cellStyle name="백분율 2 25 2" xfId="5225"/>
    <cellStyle name="백분율 2 25 2 2" xfId="7689"/>
    <cellStyle name="백분율 2 26" xfId="5202"/>
    <cellStyle name="백분율 2 26 2" xfId="7666"/>
    <cellStyle name="백분율 2 27" xfId="3144"/>
    <cellStyle name="백분율 2 3" xfId="3168"/>
    <cellStyle name="백분율 2 3 2" xfId="3169"/>
    <cellStyle name="백분율 2 3 2 2" xfId="5227"/>
    <cellStyle name="백분율 2 3 2 2 2" xfId="7691"/>
    <cellStyle name="백분율 2 3 3" xfId="3170"/>
    <cellStyle name="백분율 2 3 3 2" xfId="5228"/>
    <cellStyle name="백분율 2 3 3 2 2" xfId="7692"/>
    <cellStyle name="백분율 2 3 4" xfId="3171"/>
    <cellStyle name="백분율 2 3 4 2" xfId="5229"/>
    <cellStyle name="백분율 2 3 4 2 2" xfId="7693"/>
    <cellStyle name="백분율 2 3 5" xfId="3172"/>
    <cellStyle name="백분율 2 3 5 2" xfId="5230"/>
    <cellStyle name="백분율 2 3 5 2 2" xfId="7694"/>
    <cellStyle name="백분율 2 3 6" xfId="5226"/>
    <cellStyle name="백분율 2 3 6 2" xfId="7690"/>
    <cellStyle name="백분율 2 4" xfId="3173"/>
    <cellStyle name="백분율 2 4 2" xfId="5231"/>
    <cellStyle name="백분율 2 4 2 2" xfId="7695"/>
    <cellStyle name="백분율 2 5" xfId="3174"/>
    <cellStyle name="백분율 2 5 2" xfId="5232"/>
    <cellStyle name="백분율 2 5 2 2" xfId="7696"/>
    <cellStyle name="백분율 2 6" xfId="3175"/>
    <cellStyle name="백분율 2 6 2" xfId="5233"/>
    <cellStyle name="백분율 2 6 2 2" xfId="7697"/>
    <cellStyle name="백분율 2 7" xfId="3176"/>
    <cellStyle name="백분율 2 7 2" xfId="5234"/>
    <cellStyle name="백분율 2 7 2 2" xfId="7698"/>
    <cellStyle name="백분율 2 8" xfId="3177"/>
    <cellStyle name="백분율 2 8 2" xfId="5235"/>
    <cellStyle name="백분율 2 8 2 2" xfId="7699"/>
    <cellStyle name="백분율 2 9" xfId="3178"/>
    <cellStyle name="백분율 2 9 2" xfId="5236"/>
    <cellStyle name="백분율 2 9 2 2" xfId="7700"/>
    <cellStyle name="백분율 20" xfId="15428"/>
    <cellStyle name="백분율 20 2" xfId="3179"/>
    <cellStyle name="백분율 20 2 2" xfId="5237"/>
    <cellStyle name="백분율 20 2 2 2" xfId="7701"/>
    <cellStyle name="백분율 20 3" xfId="3180"/>
    <cellStyle name="백분율 20 3 2" xfId="5238"/>
    <cellStyle name="백분율 20 3 2 2" xfId="7702"/>
    <cellStyle name="백분율 20 4" xfId="3181"/>
    <cellStyle name="백분율 20 4 2" xfId="5239"/>
    <cellStyle name="백분율 20 4 2 2" xfId="7703"/>
    <cellStyle name="백분율 20 5" xfId="3182"/>
    <cellStyle name="백분율 20 5 2" xfId="5240"/>
    <cellStyle name="백분율 20 5 2 2" xfId="7704"/>
    <cellStyle name="백분율 21" xfId="15429"/>
    <cellStyle name="백분율 21 2" xfId="3183"/>
    <cellStyle name="백분율 21 2 2" xfId="5241"/>
    <cellStyle name="백분율 21 2 2 2" xfId="7705"/>
    <cellStyle name="백분율 21 3" xfId="3184"/>
    <cellStyle name="백분율 21 3 2" xfId="5242"/>
    <cellStyle name="백분율 21 3 2 2" xfId="7706"/>
    <cellStyle name="백분율 21 4" xfId="3185"/>
    <cellStyle name="백분율 21 4 2" xfId="5243"/>
    <cellStyle name="백분율 21 4 2 2" xfId="7707"/>
    <cellStyle name="백분율 21 5" xfId="3186"/>
    <cellStyle name="백분율 21 5 2" xfId="5244"/>
    <cellStyle name="백분율 21 5 2 2" xfId="7708"/>
    <cellStyle name="백분율 22" xfId="15430"/>
    <cellStyle name="백분율 22 2" xfId="3187"/>
    <cellStyle name="백분율 22 2 2" xfId="5245"/>
    <cellStyle name="백분율 22 2 2 2" xfId="7709"/>
    <cellStyle name="백분율 22 3" xfId="3188"/>
    <cellStyle name="백분율 22 3 2" xfId="5246"/>
    <cellStyle name="백분율 22 3 2 2" xfId="7710"/>
    <cellStyle name="백분율 22 4" xfId="3189"/>
    <cellStyle name="백분율 22 4 2" xfId="5247"/>
    <cellStyle name="백분율 22 4 2 2" xfId="7711"/>
    <cellStyle name="백분율 22 5" xfId="3190"/>
    <cellStyle name="백분율 22 5 2" xfId="5248"/>
    <cellStyle name="백분율 22 5 2 2" xfId="7712"/>
    <cellStyle name="백분율 23" xfId="3191"/>
    <cellStyle name="백분율 23 2" xfId="5249"/>
    <cellStyle name="백분율 23 2 2" xfId="7713"/>
    <cellStyle name="백분율 24" xfId="3192"/>
    <cellStyle name="백분율 24 2" xfId="5250"/>
    <cellStyle name="백분율 24 2 2" xfId="7714"/>
    <cellStyle name="백분율 25" xfId="3193"/>
    <cellStyle name="백분율 25 2" xfId="5251"/>
    <cellStyle name="백분율 25 2 2" xfId="7715"/>
    <cellStyle name="백분율 26" xfId="3194"/>
    <cellStyle name="백분율 26 2" xfId="5252"/>
    <cellStyle name="백분율 26 2 2" xfId="7716"/>
    <cellStyle name="백분율 27" xfId="3195"/>
    <cellStyle name="백분율 27 2" xfId="5253"/>
    <cellStyle name="백분율 27 2 2" xfId="7717"/>
    <cellStyle name="백분율 28" xfId="3196"/>
    <cellStyle name="백분율 28 2" xfId="5254"/>
    <cellStyle name="백분율 28 2 2" xfId="7718"/>
    <cellStyle name="백분율 29" xfId="3197"/>
    <cellStyle name="백분율 29 2" xfId="5255"/>
    <cellStyle name="백분율 29 2 2" xfId="7719"/>
    <cellStyle name="백분율 3" xfId="1234"/>
    <cellStyle name="백분율 3 2" xfId="1235"/>
    <cellStyle name="백분율 3 2 2" xfId="5256"/>
    <cellStyle name="백분율 3 2 2 2" xfId="7720"/>
    <cellStyle name="백분율 3 2 3" xfId="3198"/>
    <cellStyle name="백분율 3 3" xfId="3199"/>
    <cellStyle name="백분율 3 3 2" xfId="5257"/>
    <cellStyle name="백분율 3 3 2 2" xfId="7721"/>
    <cellStyle name="백분율 3 4" xfId="3200"/>
    <cellStyle name="백분율 3 4 2" xfId="5258"/>
    <cellStyle name="백분율 3 4 2 2" xfId="7722"/>
    <cellStyle name="백분율 3 5" xfId="3201"/>
    <cellStyle name="백분율 3 5 2" xfId="5259"/>
    <cellStyle name="백분율 3 5 2 2" xfId="7723"/>
    <cellStyle name="백분율 3 6" xfId="5157"/>
    <cellStyle name="백분율 3 6 2" xfId="7621"/>
    <cellStyle name="백분율 3 7" xfId="3099"/>
    <cellStyle name="백분율 30" xfId="3202"/>
    <cellStyle name="백분율 30 2" xfId="5260"/>
    <cellStyle name="백분율 30 2 2" xfId="7724"/>
    <cellStyle name="백분율 31" xfId="3203"/>
    <cellStyle name="백분율 31 2" xfId="5261"/>
    <cellStyle name="백분율 31 2 2" xfId="7725"/>
    <cellStyle name="백분율 32" xfId="3204"/>
    <cellStyle name="백분율 32 2" xfId="5262"/>
    <cellStyle name="백분율 32 2 2" xfId="7726"/>
    <cellStyle name="백분율 33" xfId="3205"/>
    <cellStyle name="백분율 33 2" xfId="5263"/>
    <cellStyle name="백분율 33 2 2" xfId="7727"/>
    <cellStyle name="백분율 34" xfId="3206"/>
    <cellStyle name="백분율 34 2" xfId="5264"/>
    <cellStyle name="백분율 34 2 2" xfId="7728"/>
    <cellStyle name="백분율 4" xfId="1236"/>
    <cellStyle name="백분율 4 2" xfId="3207"/>
    <cellStyle name="백분율 4 2 2" xfId="5265"/>
    <cellStyle name="백분율 4 2 2 2" xfId="7729"/>
    <cellStyle name="백분율 4 3" xfId="3208"/>
    <cellStyle name="백분율 4 3 2" xfId="5266"/>
    <cellStyle name="백분율 4 3 2 2" xfId="7730"/>
    <cellStyle name="백분율 4 4" xfId="3209"/>
    <cellStyle name="백분율 4 4 2" xfId="5267"/>
    <cellStyle name="백분율 4 4 2 2" xfId="7731"/>
    <cellStyle name="백분율 4 5" xfId="3210"/>
    <cellStyle name="백분율 4 5 2" xfId="5268"/>
    <cellStyle name="백분율 4 5 2 2" xfId="7732"/>
    <cellStyle name="백분율 4 6" xfId="5906"/>
    <cellStyle name="백분율 5" xfId="6031"/>
    <cellStyle name="백분율 5 2" xfId="3211"/>
    <cellStyle name="백분율 5 2 2" xfId="5269"/>
    <cellStyle name="백분율 5 2 2 2" xfId="7733"/>
    <cellStyle name="백분율 5 3" xfId="3212"/>
    <cellStyle name="백분율 5 3 2" xfId="5270"/>
    <cellStyle name="백분율 5 3 2 2" xfId="7734"/>
    <cellStyle name="백분율 5 4" xfId="3213"/>
    <cellStyle name="백분율 5 4 2" xfId="5271"/>
    <cellStyle name="백분율 5 4 2 2" xfId="7735"/>
    <cellStyle name="백분율 5 5" xfId="3214"/>
    <cellStyle name="백분율 5 5 2" xfId="5272"/>
    <cellStyle name="백분율 5 5 2 2" xfId="7736"/>
    <cellStyle name="백분율 6" xfId="6030"/>
    <cellStyle name="백분율 6 2" xfId="3215"/>
    <cellStyle name="백분율 6 2 2" xfId="5273"/>
    <cellStyle name="백분율 6 2 2 2" xfId="7737"/>
    <cellStyle name="백분율 6 3" xfId="3216"/>
    <cellStyle name="백분율 6 3 2" xfId="5274"/>
    <cellStyle name="백분율 6 3 2 2" xfId="7738"/>
    <cellStyle name="백분율 6 4" xfId="3217"/>
    <cellStyle name="백분율 6 4 2" xfId="5275"/>
    <cellStyle name="백분율 6 4 2 2" xfId="7739"/>
    <cellStyle name="백분율 6 5" xfId="3218"/>
    <cellStyle name="백분율 6 5 2" xfId="5276"/>
    <cellStyle name="백분율 6 5 2 2" xfId="7740"/>
    <cellStyle name="백분율 7" xfId="6032"/>
    <cellStyle name="백분율 7 2" xfId="15431"/>
    <cellStyle name="백분율 7 3" xfId="15432"/>
    <cellStyle name="백분율 8" xfId="6029"/>
    <cellStyle name="백분율 8 2" xfId="15433"/>
    <cellStyle name="백분율 8 3" xfId="15434"/>
    <cellStyle name="백분율 9" xfId="6034"/>
    <cellStyle name="백분율 9 2" xfId="3219"/>
    <cellStyle name="백분율 9 2 2" xfId="5277"/>
    <cellStyle name="백분율 9 2 2 2" xfId="7741"/>
    <cellStyle name="백분율 9 3" xfId="3220"/>
    <cellStyle name="백분율 9 3 2" xfId="5278"/>
    <cellStyle name="백분율 9 3 2 2" xfId="7742"/>
    <cellStyle name="백분율 9 4" xfId="3221"/>
    <cellStyle name="백분율 9 4 2" xfId="5279"/>
    <cellStyle name="백분율 9 4 2 2" xfId="7743"/>
    <cellStyle name="백분율 9 5" xfId="3222"/>
    <cellStyle name="백분율 9 5 2" xfId="5280"/>
    <cellStyle name="백분율 9 5 2 2" xfId="7744"/>
    <cellStyle name="백분율［△1］" xfId="1237"/>
    <cellStyle name="백분율［△1］ 10" xfId="1238"/>
    <cellStyle name="백분율［△1］ 11" xfId="1239"/>
    <cellStyle name="백분율［△1］ 12" xfId="1240"/>
    <cellStyle name="백분율［△1］ 13" xfId="1241"/>
    <cellStyle name="백분율［△1］ 14" xfId="1242"/>
    <cellStyle name="백분율［△1］ 15" xfId="1243"/>
    <cellStyle name="백분율［△1］ 16" xfId="1244"/>
    <cellStyle name="백분율［△1］ 17" xfId="3223"/>
    <cellStyle name="백분율［△1］ 2" xfId="1245"/>
    <cellStyle name="백분율［△1］ 2 2" xfId="5282"/>
    <cellStyle name="백분율［△1］ 2 2 2" xfId="7746"/>
    <cellStyle name="백분율［△1］ 2 3" xfId="3224"/>
    <cellStyle name="백분율［△1］ 3" xfId="1246"/>
    <cellStyle name="백분율［△1］ 3 2" xfId="7745"/>
    <cellStyle name="백분율［△1］ 3 3" xfId="5281"/>
    <cellStyle name="백분율［△1］ 4" xfId="1247"/>
    <cellStyle name="백분율［△1］ 5" xfId="1248"/>
    <cellStyle name="백분율［△1］ 6" xfId="1249"/>
    <cellStyle name="백분율［△1］ 7" xfId="1250"/>
    <cellStyle name="백분율［△1］ 8" xfId="1251"/>
    <cellStyle name="백분율［△1］ 9" xfId="1252"/>
    <cellStyle name="백분율［△2］" xfId="1253"/>
    <cellStyle name="백분율［△2］ 10" xfId="1254"/>
    <cellStyle name="백분율［△2］ 11" xfId="1255"/>
    <cellStyle name="백분율［△2］ 12" xfId="1256"/>
    <cellStyle name="백분율［△2］ 13" xfId="1257"/>
    <cellStyle name="백분율［△2］ 14" xfId="1258"/>
    <cellStyle name="백분율［△2］ 15" xfId="1259"/>
    <cellStyle name="백분율［△2］ 16" xfId="1260"/>
    <cellStyle name="백분율［△2］ 17" xfId="3225"/>
    <cellStyle name="백분율［△2］ 2" xfId="1261"/>
    <cellStyle name="백분율［△2］ 2 2" xfId="5284"/>
    <cellStyle name="백분율［△2］ 2 2 2" xfId="7748"/>
    <cellStyle name="백분율［△2］ 2 3" xfId="3226"/>
    <cellStyle name="백분율［△2］ 3" xfId="1262"/>
    <cellStyle name="백분율［△2］ 3 2" xfId="7747"/>
    <cellStyle name="백분율［△2］ 3 3" xfId="5283"/>
    <cellStyle name="백분율［△2］ 4" xfId="1263"/>
    <cellStyle name="백분율［△2］ 5" xfId="1264"/>
    <cellStyle name="백분율［△2］ 6" xfId="1265"/>
    <cellStyle name="백분율［△2］ 7" xfId="1266"/>
    <cellStyle name="백분율［△2］ 8" xfId="1267"/>
    <cellStyle name="백분율［△2］ 9" xfId="1268"/>
    <cellStyle name="벭?_Q1 PRODUCT ACTUAL_4월 (2)" xfId="15435"/>
    <cellStyle name="보통 2" xfId="3227"/>
    <cellStyle name="보통 2 2" xfId="3228"/>
    <cellStyle name="보통 2 2 2" xfId="5286"/>
    <cellStyle name="보통 2 2 2 2" xfId="7750"/>
    <cellStyle name="보통 2 3" xfId="5285"/>
    <cellStyle name="보통 2 3 2" xfId="7749"/>
    <cellStyle name="보통 3" xfId="3229"/>
    <cellStyle name="보통 3 2" xfId="3230"/>
    <cellStyle name="보통 3 2 2" xfId="5288"/>
    <cellStyle name="보통 3 2 2 2" xfId="7752"/>
    <cellStyle name="보통 3 3" xfId="5287"/>
    <cellStyle name="보통 3 3 2" xfId="7751"/>
    <cellStyle name="보통 4" xfId="3231"/>
    <cellStyle name="보통 4 2" xfId="3232"/>
    <cellStyle name="보통 4 2 2" xfId="5290"/>
    <cellStyle name="보통 4 2 2 2" xfId="7754"/>
    <cellStyle name="보통 4 3" xfId="5289"/>
    <cellStyle name="보통 4 3 2" xfId="7753"/>
    <cellStyle name="보통 5" xfId="3788"/>
    <cellStyle name="분수" xfId="3233"/>
    <cellStyle name="분수 2" xfId="3751"/>
    <cellStyle name="분수 2 2" xfId="3824"/>
    <cellStyle name="분수 3" xfId="3740"/>
    <cellStyle name="분수 3 2" xfId="3813"/>
    <cellStyle name="분수 4" xfId="3736"/>
    <cellStyle name="분수 4 2" xfId="3809"/>
    <cellStyle name="분수 5" xfId="3759"/>
    <cellStyle name="분수 5 2" xfId="3831"/>
    <cellStyle name="분수 6" xfId="3732"/>
    <cellStyle name="분수 6 2" xfId="3805"/>
    <cellStyle name="분수 7" xfId="3747"/>
    <cellStyle name="분수 7 2" xfId="3820"/>
    <cellStyle name="분수 8" xfId="3742"/>
    <cellStyle name="분수 8 2" xfId="3815"/>
    <cellStyle name="분수 9" xfId="5291"/>
    <cellStyle name="분수 9 2" xfId="7755"/>
    <cellStyle name="뷭?" xfId="3234"/>
    <cellStyle name="뷭? 2" xfId="5292"/>
    <cellStyle name="뷭? 2 2" xfId="7756"/>
    <cellStyle name="뷭?_?긚??_1" xfId="1269"/>
    <cellStyle name="빨간색" xfId="3235"/>
    <cellStyle name="빨간색 2" xfId="5293"/>
    <cellStyle name="빨간색 2 2" xfId="7757"/>
    <cellStyle name="빨강" xfId="15436"/>
    <cellStyle name="선택영역" xfId="15437"/>
    <cellStyle name="선택영역의 가운데로" xfId="1270"/>
    <cellStyle name="선택영역의 가운데로 10" xfId="1271"/>
    <cellStyle name="선택영역의 가운데로 11" xfId="1272"/>
    <cellStyle name="선택영역의 가운데로 12" xfId="1273"/>
    <cellStyle name="선택영역의 가운데로 13" xfId="1274"/>
    <cellStyle name="선택영역의 가운데로 14" xfId="1275"/>
    <cellStyle name="선택영역의 가운데로 15" xfId="1276"/>
    <cellStyle name="선택영역의 가운데로 16" xfId="1277"/>
    <cellStyle name="선택영역의 가운데로 17" xfId="3236"/>
    <cellStyle name="선택영역의 가운데로 2" xfId="1278"/>
    <cellStyle name="선택영역의 가운데로 2 2" xfId="5295"/>
    <cellStyle name="선택영역의 가운데로 2 2 2" xfId="7759"/>
    <cellStyle name="선택영역의 가운데로 2 3" xfId="3237"/>
    <cellStyle name="선택영역의 가운데로 3" xfId="1279"/>
    <cellStyle name="선택영역의 가운데로 3 2" xfId="7758"/>
    <cellStyle name="선택영역의 가운데로 3 3" xfId="5294"/>
    <cellStyle name="선택영역의 가운데로 4" xfId="1280"/>
    <cellStyle name="선택영역의 가운데로 5" xfId="1281"/>
    <cellStyle name="선택영역의 가운데로 6" xfId="1282"/>
    <cellStyle name="선택영역의 가운데로 7" xfId="1283"/>
    <cellStyle name="선택영역의 가운데로 8" xfId="1284"/>
    <cellStyle name="선택영역의 가운데로 9" xfId="1285"/>
    <cellStyle name="설계서" xfId="1286"/>
    <cellStyle name="설계서 2" xfId="3752"/>
    <cellStyle name="설계서 3" xfId="5296"/>
    <cellStyle name="설계서 3 2" xfId="7760"/>
    <cellStyle name="설계서 4" xfId="3238"/>
    <cellStyle name="설계서-내용" xfId="1287"/>
    <cellStyle name="설계서-내용 2" xfId="5297"/>
    <cellStyle name="설계서-내용 2 2" xfId="7761"/>
    <cellStyle name="설계서-내용 2 2 2" xfId="15438"/>
    <cellStyle name="설계서-내용 2 3" xfId="15439"/>
    <cellStyle name="설계서-내용 3" xfId="3239"/>
    <cellStyle name="설계서-내용 3 2" xfId="15440"/>
    <cellStyle name="설계서-내용 4" xfId="15441"/>
    <cellStyle name="설계서-내용-소수점" xfId="1288"/>
    <cellStyle name="설계서-내용-소수점 2" xfId="5298"/>
    <cellStyle name="설계서-내용-소수점 2 2" xfId="7762"/>
    <cellStyle name="설계서-내용-소수점 2 2 2" xfId="15442"/>
    <cellStyle name="설계서-내용-소수점 2 3" xfId="15443"/>
    <cellStyle name="설계서-내용-소수점 3" xfId="3240"/>
    <cellStyle name="설계서-내용-소수점 3 2" xfId="15444"/>
    <cellStyle name="설계서-내용-소수점 4" xfId="15445"/>
    <cellStyle name="설계서-내용-우" xfId="1289"/>
    <cellStyle name="설계서-내용-우 2" xfId="5299"/>
    <cellStyle name="설계서-내용-우 2 2" xfId="7763"/>
    <cellStyle name="설계서-내용-우 2 2 2" xfId="15446"/>
    <cellStyle name="설계서-내용-우 2 3" xfId="15447"/>
    <cellStyle name="설계서-내용-우 3" xfId="3241"/>
    <cellStyle name="설계서-내용-우 3 2" xfId="15448"/>
    <cellStyle name="설계서-내용-우 4" xfId="15449"/>
    <cellStyle name="설계서-내용-좌" xfId="1290"/>
    <cellStyle name="설계서-내용-좌 2" xfId="5300"/>
    <cellStyle name="설계서-내용-좌 2 2" xfId="7764"/>
    <cellStyle name="설계서-내용-좌 2 2 2" xfId="15450"/>
    <cellStyle name="설계서-내용-좌 2 3" xfId="15451"/>
    <cellStyle name="설계서-내용-좌 3" xfId="3242"/>
    <cellStyle name="설계서-내용-좌 3 2" xfId="15452"/>
    <cellStyle name="설계서-내용-좌 4" xfId="15453"/>
    <cellStyle name="설계서-소제목" xfId="1291"/>
    <cellStyle name="설계서-소제목 2" xfId="5301"/>
    <cellStyle name="설계서-소제목 2 2" xfId="7765"/>
    <cellStyle name="설계서-소제목 2 2 2" xfId="15454"/>
    <cellStyle name="설계서-소제목 2 3" xfId="15455"/>
    <cellStyle name="설계서-소제목 3" xfId="3243"/>
    <cellStyle name="설계서-소제목 3 2" xfId="15456"/>
    <cellStyle name="설계서-소제목 4" xfId="15457"/>
    <cellStyle name="설계서-타이틀" xfId="1292"/>
    <cellStyle name="설계서-타이틀 2" xfId="5302"/>
    <cellStyle name="설계서-타이틀 2 2" xfId="7766"/>
    <cellStyle name="설계서-타이틀 3" xfId="3244"/>
    <cellStyle name="설계서-항목" xfId="1293"/>
    <cellStyle name="설계서-항목 2" xfId="5303"/>
    <cellStyle name="설계서-항목 2 2" xfId="7767"/>
    <cellStyle name="설계서-항목 3" xfId="3245"/>
    <cellStyle name="설명 텍스트 2" xfId="3246"/>
    <cellStyle name="설명 텍스트 2 2" xfId="3247"/>
    <cellStyle name="설명 텍스트 2 2 2" xfId="5305"/>
    <cellStyle name="설명 텍스트 2 2 2 2" xfId="7769"/>
    <cellStyle name="설명 텍스트 2 3" xfId="5304"/>
    <cellStyle name="설명 텍스트 2 3 2" xfId="7768"/>
    <cellStyle name="설명 텍스트 3" xfId="3248"/>
    <cellStyle name="설명 텍스트 3 2" xfId="3249"/>
    <cellStyle name="설명 텍스트 3 2 2" xfId="5307"/>
    <cellStyle name="설명 텍스트 3 2 2 2" xfId="7771"/>
    <cellStyle name="설명 텍스트 3 3" xfId="5306"/>
    <cellStyle name="설명 텍스트 3 3 2" xfId="7770"/>
    <cellStyle name="설명 텍스트 4" xfId="3250"/>
    <cellStyle name="설명 텍스트 4 2" xfId="3251"/>
    <cellStyle name="설명 텍스트 4 2 2" xfId="5309"/>
    <cellStyle name="설명 텍스트 4 2 2 2" xfId="7773"/>
    <cellStyle name="설명 텍스트 4 3" xfId="5308"/>
    <cellStyle name="설명 텍스트 4 3 2" xfId="7772"/>
    <cellStyle name="셀 확인 2" xfId="3252"/>
    <cellStyle name="셀 확인 2 2" xfId="3253"/>
    <cellStyle name="셀 확인 2 2 2" xfId="5311"/>
    <cellStyle name="셀 확인 2 2 2 2" xfId="7775"/>
    <cellStyle name="셀 확인 2 3" xfId="5310"/>
    <cellStyle name="셀 확인 2 3 2" xfId="7774"/>
    <cellStyle name="셀 확인 3" xfId="3254"/>
    <cellStyle name="셀 확인 3 2" xfId="3255"/>
    <cellStyle name="셀 확인 3 2 2" xfId="5313"/>
    <cellStyle name="셀 확인 3 2 2 2" xfId="7777"/>
    <cellStyle name="셀 확인 3 3" xfId="5312"/>
    <cellStyle name="셀 확인 3 3 2" xfId="7776"/>
    <cellStyle name="셀 확인 4" xfId="3256"/>
    <cellStyle name="셀 확인 4 2" xfId="3257"/>
    <cellStyle name="셀 확인 4 2 2" xfId="5315"/>
    <cellStyle name="셀 확인 4 2 2 2" xfId="7779"/>
    <cellStyle name="셀 확인 4 3" xfId="5314"/>
    <cellStyle name="셀 확인 4 3 2" xfId="7778"/>
    <cellStyle name="셀 확인 5" xfId="3789"/>
    <cellStyle name="소숫점0" xfId="15458"/>
    <cellStyle name="소숫점3" xfId="15459"/>
    <cellStyle name="수당" xfId="1294"/>
    <cellStyle name="수당 2" xfId="5316"/>
    <cellStyle name="수당 2 2" xfId="7780"/>
    <cellStyle name="수당 3" xfId="3258"/>
    <cellStyle name="수당2" xfId="1295"/>
    <cellStyle name="수당2 2" xfId="5317"/>
    <cellStyle name="수당2 2 2" xfId="7781"/>
    <cellStyle name="수당2 3" xfId="3259"/>
    <cellStyle name="수량" xfId="3260"/>
    <cellStyle name="수량 2" xfId="5318"/>
    <cellStyle name="수량 2 2" xfId="7782"/>
    <cellStyle name="수량1" xfId="3261"/>
    <cellStyle name="수량1 2" xfId="5319"/>
    <cellStyle name="수량1 2 2" xfId="7783"/>
    <cellStyle name="수목명" xfId="3262"/>
    <cellStyle name="수목명 2" xfId="5320"/>
    <cellStyle name="수목명 2 2" xfId="7784"/>
    <cellStyle name="수산" xfId="1296"/>
    <cellStyle name="수산 2" xfId="5321"/>
    <cellStyle name="수산 2 2" xfId="7785"/>
    <cellStyle name="수산 3" xfId="3263"/>
    <cellStyle name="숫자" xfId="15460"/>
    <cellStyle name="숫자(R)" xfId="1297"/>
    <cellStyle name="숫자(R) 2" xfId="3265"/>
    <cellStyle name="숫자(R) 2 2" xfId="5323"/>
    <cellStyle name="숫자(R) 2 2 2" xfId="7787"/>
    <cellStyle name="숫자(R) 3" xfId="5322"/>
    <cellStyle name="숫자(R) 3 2" xfId="7786"/>
    <cellStyle name="숫자(R) 4" xfId="3264"/>
    <cellStyle name="숫자1" xfId="15461"/>
    <cellStyle name="숫자3" xfId="15462"/>
    <cellStyle name="쉼표 [0]" xfId="1298" builtinId="6"/>
    <cellStyle name="쉼표 [0] 10" xfId="1299"/>
    <cellStyle name="쉼표 [0] 10 2" xfId="1300"/>
    <cellStyle name="쉼표 [0] 10 2 2" xfId="3269"/>
    <cellStyle name="쉼표 [0] 10 2 2 2" xfId="5327"/>
    <cellStyle name="쉼표 [0] 10 2 2 2 2" xfId="7791"/>
    <cellStyle name="쉼표 [0] 10 2 2 2 3" xfId="5917"/>
    <cellStyle name="쉼표 [0] 10 2 2 3" xfId="5793"/>
    <cellStyle name="쉼표 [0] 10 2 3" xfId="3270"/>
    <cellStyle name="쉼표 [0] 10 2 3 2" xfId="5328"/>
    <cellStyle name="쉼표 [0] 10 2 3 2 2" xfId="7792"/>
    <cellStyle name="쉼표 [0] 10 2 3 2 3" xfId="5918"/>
    <cellStyle name="쉼표 [0] 10 2 3 3" xfId="5794"/>
    <cellStyle name="쉼표 [0] 10 2 4" xfId="3271"/>
    <cellStyle name="쉼표 [0] 10 2 4 2" xfId="5329"/>
    <cellStyle name="쉼표 [0] 10 2 4 2 2" xfId="7793"/>
    <cellStyle name="쉼표 [0] 10 2 4 2 3" xfId="5919"/>
    <cellStyle name="쉼표 [0] 10 2 4 3" xfId="5795"/>
    <cellStyle name="쉼표 [0] 10 2 5" xfId="3272"/>
    <cellStyle name="쉼표 [0] 10 2 5 2" xfId="5330"/>
    <cellStyle name="쉼표 [0] 10 2 5 2 2" xfId="7794"/>
    <cellStyle name="쉼표 [0] 10 2 5 2 3" xfId="5920"/>
    <cellStyle name="쉼표 [0] 10 2 5 3" xfId="5796"/>
    <cellStyle name="쉼표 [0] 10 2 6" xfId="5326"/>
    <cellStyle name="쉼표 [0] 10 2 6 2" xfId="7790"/>
    <cellStyle name="쉼표 [0] 10 2 6 3" xfId="5916"/>
    <cellStyle name="쉼표 [0] 10 2 7" xfId="5792"/>
    <cellStyle name="쉼표 [0] 10 2 8" xfId="3268"/>
    <cellStyle name="쉼표 [0] 10 3" xfId="1301"/>
    <cellStyle name="쉼표 [0] 10 3 2" xfId="7789"/>
    <cellStyle name="쉼표 [0] 10 3 3" xfId="5915"/>
    <cellStyle name="쉼표 [0] 10 3 4" xfId="5325"/>
    <cellStyle name="쉼표 [0] 10 4" xfId="5791"/>
    <cellStyle name="쉼표 [0] 10 5" xfId="3267"/>
    <cellStyle name="쉼표 [0] 11" xfId="8334"/>
    <cellStyle name="쉼표 [0] 11 2" xfId="3273"/>
    <cellStyle name="쉼표 [0] 11 2 2" xfId="5331"/>
    <cellStyle name="쉼표 [0] 11 2 2 2" xfId="7795"/>
    <cellStyle name="쉼표 [0] 11 2 2 3" xfId="5921"/>
    <cellStyle name="쉼표 [0] 11 2 3" xfId="5797"/>
    <cellStyle name="쉼표 [0] 11 3" xfId="15463"/>
    <cellStyle name="쉼표 [0] 12" xfId="15464"/>
    <cellStyle name="쉼표 [0] 12 2" xfId="3274"/>
    <cellStyle name="쉼표 [0] 12 2 2" xfId="5332"/>
    <cellStyle name="쉼표 [0] 12 2 2 2" xfId="7796"/>
    <cellStyle name="쉼표 [0] 12 2 2 3" xfId="5922"/>
    <cellStyle name="쉼표 [0] 12 2 3" xfId="5798"/>
    <cellStyle name="쉼표 [0] 12 3" xfId="15465"/>
    <cellStyle name="쉼표 [0] 12 5" xfId="15466"/>
    <cellStyle name="쉼표 [0] 13" xfId="15467"/>
    <cellStyle name="쉼표 [0] 13 2" xfId="3275"/>
    <cellStyle name="쉼표 [0] 13 2 2" xfId="5333"/>
    <cellStyle name="쉼표 [0] 13 2 2 2" xfId="7797"/>
    <cellStyle name="쉼표 [0] 13 2 2 3" xfId="5923"/>
    <cellStyle name="쉼표 [0] 13 2 3" xfId="5799"/>
    <cellStyle name="쉼표 [0] 13 3" xfId="15468"/>
    <cellStyle name="쉼표 [0] 14" xfId="15469"/>
    <cellStyle name="쉼표 [0] 14 2" xfId="3276"/>
    <cellStyle name="쉼표 [0] 14 2 2" xfId="5334"/>
    <cellStyle name="쉼표 [0] 14 2 2 2" xfId="7798"/>
    <cellStyle name="쉼표 [0] 14 2 2 3" xfId="5924"/>
    <cellStyle name="쉼표 [0] 14 2 3" xfId="5800"/>
    <cellStyle name="쉼표 [0] 15 2" xfId="3277"/>
    <cellStyle name="쉼표 [0] 15 2 2" xfId="5335"/>
    <cellStyle name="쉼표 [0] 15 2 2 2" xfId="7799"/>
    <cellStyle name="쉼표 [0] 15 2 2 3" xfId="5925"/>
    <cellStyle name="쉼표 [0] 15 2 3" xfId="5801"/>
    <cellStyle name="쉼표 [0] 16 2" xfId="3278"/>
    <cellStyle name="쉼표 [0] 16 2 2" xfId="5336"/>
    <cellStyle name="쉼표 [0] 16 2 2 2" xfId="7800"/>
    <cellStyle name="쉼표 [0] 16 2 2 3" xfId="5926"/>
    <cellStyle name="쉼표 [0] 16 2 3" xfId="5802"/>
    <cellStyle name="쉼표 [0] 17" xfId="1302"/>
    <cellStyle name="쉼표 [0] 17 2" xfId="1303"/>
    <cellStyle name="쉼표 [0] 17 2 2" xfId="7801"/>
    <cellStyle name="쉼표 [0] 17 2 3" xfId="5927"/>
    <cellStyle name="쉼표 [0] 17 2 4" xfId="5337"/>
    <cellStyle name="쉼표 [0] 17 3" xfId="5803"/>
    <cellStyle name="쉼표 [0] 17 4" xfId="3279"/>
    <cellStyle name="쉼표 [0] 18" xfId="1304"/>
    <cellStyle name="쉼표 [0] 18 2" xfId="1305"/>
    <cellStyle name="쉼표 [0] 18 2 2" xfId="7802"/>
    <cellStyle name="쉼표 [0] 18 2 3" xfId="5928"/>
    <cellStyle name="쉼표 [0] 18 2 4" xfId="5338"/>
    <cellStyle name="쉼표 [0] 18 3" xfId="5804"/>
    <cellStyle name="쉼표 [0] 18 4" xfId="3280"/>
    <cellStyle name="쉼표 [0] 2" xfId="1306"/>
    <cellStyle name="쉼표 [0] 2 10" xfId="3282"/>
    <cellStyle name="쉼표 [0] 2 10 2" xfId="3283"/>
    <cellStyle name="쉼표 [0] 2 10 2 2" xfId="5341"/>
    <cellStyle name="쉼표 [0] 2 10 2 2 2" xfId="7805"/>
    <cellStyle name="쉼표 [0] 2 10 3" xfId="3284"/>
    <cellStyle name="쉼표 [0] 2 10 3 2" xfId="5342"/>
    <cellStyle name="쉼표 [0] 2 10 3 2 2" xfId="7806"/>
    <cellStyle name="쉼표 [0] 2 10 4" xfId="3285"/>
    <cellStyle name="쉼표 [0] 2 10 4 2" xfId="5343"/>
    <cellStyle name="쉼표 [0] 2 10 4 2 2" xfId="7807"/>
    <cellStyle name="쉼표 [0] 2 10 5" xfId="3286"/>
    <cellStyle name="쉼표 [0] 2 10 5 2" xfId="5344"/>
    <cellStyle name="쉼표 [0] 2 10 5 2 2" xfId="7808"/>
    <cellStyle name="쉼표 [0] 2 10 6" xfId="5340"/>
    <cellStyle name="쉼표 [0] 2 10 6 2" xfId="7804"/>
    <cellStyle name="쉼표 [0] 2 10 6 3" xfId="5930"/>
    <cellStyle name="쉼표 [0] 2 10 7" xfId="5806"/>
    <cellStyle name="쉼표 [0] 2 11" xfId="3287"/>
    <cellStyle name="쉼표 [0] 2 11 2" xfId="3288"/>
    <cellStyle name="쉼표 [0] 2 11 2 2" xfId="5346"/>
    <cellStyle name="쉼표 [0] 2 11 2 2 2" xfId="7810"/>
    <cellStyle name="쉼표 [0] 2 11 3" xfId="3289"/>
    <cellStyle name="쉼표 [0] 2 11 3 2" xfId="5347"/>
    <cellStyle name="쉼표 [0] 2 11 3 2 2" xfId="7811"/>
    <cellStyle name="쉼표 [0] 2 11 4" xfId="3290"/>
    <cellStyle name="쉼표 [0] 2 11 4 2" xfId="5348"/>
    <cellStyle name="쉼표 [0] 2 11 4 2 2" xfId="7812"/>
    <cellStyle name="쉼표 [0] 2 11 5" xfId="3291"/>
    <cellStyle name="쉼표 [0] 2 11 5 2" xfId="5349"/>
    <cellStyle name="쉼표 [0] 2 11 5 2 2" xfId="7813"/>
    <cellStyle name="쉼표 [0] 2 11 6" xfId="5345"/>
    <cellStyle name="쉼표 [0] 2 11 6 2" xfId="7809"/>
    <cellStyle name="쉼표 [0] 2 11 6 3" xfId="5931"/>
    <cellStyle name="쉼표 [0] 2 11 7" xfId="5807"/>
    <cellStyle name="쉼표 [0] 2 12" xfId="3292"/>
    <cellStyle name="쉼표 [0] 2 12 2" xfId="3293"/>
    <cellStyle name="쉼표 [0] 2 12 2 2" xfId="5351"/>
    <cellStyle name="쉼표 [0] 2 12 2 2 2" xfId="7815"/>
    <cellStyle name="쉼표 [0] 2 12 3" xfId="3294"/>
    <cellStyle name="쉼표 [0] 2 12 3 2" xfId="5352"/>
    <cellStyle name="쉼표 [0] 2 12 3 2 2" xfId="7816"/>
    <cellStyle name="쉼표 [0] 2 12 4" xfId="3295"/>
    <cellStyle name="쉼표 [0] 2 12 4 2" xfId="5353"/>
    <cellStyle name="쉼표 [0] 2 12 4 2 2" xfId="7817"/>
    <cellStyle name="쉼표 [0] 2 12 5" xfId="3296"/>
    <cellStyle name="쉼표 [0] 2 12 5 2" xfId="5354"/>
    <cellStyle name="쉼표 [0] 2 12 5 2 2" xfId="7818"/>
    <cellStyle name="쉼표 [0] 2 12 6" xfId="5350"/>
    <cellStyle name="쉼표 [0] 2 12 6 2" xfId="7814"/>
    <cellStyle name="쉼표 [0] 2 12 6 3" xfId="5932"/>
    <cellStyle name="쉼표 [0] 2 12 7" xfId="5808"/>
    <cellStyle name="쉼표 [0] 2 13" xfId="3297"/>
    <cellStyle name="쉼표 [0] 2 13 2" xfId="3298"/>
    <cellStyle name="쉼표 [0] 2 13 2 2" xfId="5356"/>
    <cellStyle name="쉼표 [0] 2 13 2 2 2" xfId="7820"/>
    <cellStyle name="쉼표 [0] 2 13 3" xfId="3299"/>
    <cellStyle name="쉼표 [0] 2 13 3 2" xfId="5357"/>
    <cellStyle name="쉼표 [0] 2 13 3 2 2" xfId="7821"/>
    <cellStyle name="쉼표 [0] 2 13 4" xfId="3300"/>
    <cellStyle name="쉼표 [0] 2 13 4 2" xfId="5358"/>
    <cellStyle name="쉼표 [0] 2 13 4 2 2" xfId="7822"/>
    <cellStyle name="쉼표 [0] 2 13 5" xfId="3301"/>
    <cellStyle name="쉼표 [0] 2 13 5 2" xfId="5359"/>
    <cellStyle name="쉼표 [0] 2 13 5 2 2" xfId="7823"/>
    <cellStyle name="쉼표 [0] 2 13 6" xfId="5355"/>
    <cellStyle name="쉼표 [0] 2 13 6 2" xfId="7819"/>
    <cellStyle name="쉼표 [0] 2 13 6 3" xfId="5933"/>
    <cellStyle name="쉼표 [0] 2 13 7" xfId="5809"/>
    <cellStyle name="쉼표 [0] 2 14" xfId="3302"/>
    <cellStyle name="쉼표 [0] 2 14 2" xfId="3303"/>
    <cellStyle name="쉼표 [0] 2 14 2 2" xfId="5361"/>
    <cellStyle name="쉼표 [0] 2 14 2 2 2" xfId="7825"/>
    <cellStyle name="쉼표 [0] 2 14 3" xfId="3304"/>
    <cellStyle name="쉼표 [0] 2 14 3 2" xfId="5362"/>
    <cellStyle name="쉼표 [0] 2 14 3 2 2" xfId="7826"/>
    <cellStyle name="쉼표 [0] 2 14 4" xfId="3305"/>
    <cellStyle name="쉼표 [0] 2 14 4 2" xfId="5363"/>
    <cellStyle name="쉼표 [0] 2 14 4 2 2" xfId="7827"/>
    <cellStyle name="쉼표 [0] 2 14 5" xfId="3306"/>
    <cellStyle name="쉼표 [0] 2 14 5 2" xfId="5364"/>
    <cellStyle name="쉼표 [0] 2 14 5 2 2" xfId="7828"/>
    <cellStyle name="쉼표 [0] 2 14 6" xfId="5360"/>
    <cellStyle name="쉼표 [0] 2 14 6 2" xfId="7824"/>
    <cellStyle name="쉼표 [0] 2 14 6 3" xfId="5934"/>
    <cellStyle name="쉼표 [0] 2 14 7" xfId="5810"/>
    <cellStyle name="쉼표 [0] 2 15" xfId="1307"/>
    <cellStyle name="쉼표 [0] 2 15 2" xfId="1308"/>
    <cellStyle name="쉼표 [0] 2 15 2 2" xfId="5366"/>
    <cellStyle name="쉼표 [0] 2 15 2 2 2" xfId="7830"/>
    <cellStyle name="쉼표 [0] 2 15 2 3" xfId="3308"/>
    <cellStyle name="쉼표 [0] 2 15 3" xfId="3309"/>
    <cellStyle name="쉼표 [0] 2 15 3 2" xfId="5367"/>
    <cellStyle name="쉼표 [0] 2 15 3 2 2" xfId="7831"/>
    <cellStyle name="쉼표 [0] 2 15 4" xfId="3310"/>
    <cellStyle name="쉼표 [0] 2 15 4 2" xfId="5368"/>
    <cellStyle name="쉼표 [0] 2 15 4 2 2" xfId="7832"/>
    <cellStyle name="쉼표 [0] 2 15 5" xfId="3311"/>
    <cellStyle name="쉼표 [0] 2 15 5 2" xfId="5369"/>
    <cellStyle name="쉼표 [0] 2 15 5 2 2" xfId="7833"/>
    <cellStyle name="쉼표 [0] 2 15 6" xfId="5365"/>
    <cellStyle name="쉼표 [0] 2 15 6 2" xfId="7829"/>
    <cellStyle name="쉼표 [0] 2 15 6 3" xfId="5935"/>
    <cellStyle name="쉼표 [0] 2 15 7" xfId="5811"/>
    <cellStyle name="쉼표 [0] 2 15 8" xfId="3307"/>
    <cellStyle name="쉼표 [0] 2 16" xfId="3312"/>
    <cellStyle name="쉼표 [0] 2 16 2" xfId="3313"/>
    <cellStyle name="쉼표 [0] 2 16 2 2" xfId="5371"/>
    <cellStyle name="쉼표 [0] 2 16 2 2 2" xfId="7835"/>
    <cellStyle name="쉼표 [0] 2 16 3" xfId="3314"/>
    <cellStyle name="쉼표 [0] 2 16 3 2" xfId="5372"/>
    <cellStyle name="쉼표 [0] 2 16 3 2 2" xfId="7836"/>
    <cellStyle name="쉼표 [0] 2 16 4" xfId="3315"/>
    <cellStyle name="쉼표 [0] 2 16 4 2" xfId="5373"/>
    <cellStyle name="쉼표 [0] 2 16 4 2 2" xfId="7837"/>
    <cellStyle name="쉼표 [0] 2 16 5" xfId="3316"/>
    <cellStyle name="쉼표 [0] 2 16 5 2" xfId="5374"/>
    <cellStyle name="쉼표 [0] 2 16 5 2 2" xfId="7838"/>
    <cellStyle name="쉼표 [0] 2 16 6" xfId="5370"/>
    <cellStyle name="쉼표 [0] 2 16 6 2" xfId="7834"/>
    <cellStyle name="쉼표 [0] 2 16 6 3" xfId="5936"/>
    <cellStyle name="쉼표 [0] 2 16 7" xfId="5812"/>
    <cellStyle name="쉼표 [0] 2 17" xfId="3317"/>
    <cellStyle name="쉼표 [0] 2 17 2" xfId="3318"/>
    <cellStyle name="쉼표 [0] 2 17 2 2" xfId="5376"/>
    <cellStyle name="쉼표 [0] 2 17 2 2 2" xfId="7840"/>
    <cellStyle name="쉼표 [0] 2 17 3" xfId="3319"/>
    <cellStyle name="쉼표 [0] 2 17 3 2" xfId="5377"/>
    <cellStyle name="쉼표 [0] 2 17 3 2 2" xfId="7841"/>
    <cellStyle name="쉼표 [0] 2 17 4" xfId="3320"/>
    <cellStyle name="쉼표 [0] 2 17 4 2" xfId="5378"/>
    <cellStyle name="쉼표 [0] 2 17 4 2 2" xfId="7842"/>
    <cellStyle name="쉼표 [0] 2 17 5" xfId="3321"/>
    <cellStyle name="쉼표 [0] 2 17 5 2" xfId="5379"/>
    <cellStyle name="쉼표 [0] 2 17 5 2 2" xfId="7843"/>
    <cellStyle name="쉼표 [0] 2 17 6" xfId="5375"/>
    <cellStyle name="쉼표 [0] 2 17 6 2" xfId="7839"/>
    <cellStyle name="쉼표 [0] 2 17 6 3" xfId="5937"/>
    <cellStyle name="쉼표 [0] 2 17 7" xfId="5813"/>
    <cellStyle name="쉼표 [0] 2 18" xfId="3322"/>
    <cellStyle name="쉼표 [0] 2 18 2" xfId="3323"/>
    <cellStyle name="쉼표 [0] 2 18 2 2" xfId="5381"/>
    <cellStyle name="쉼표 [0] 2 18 2 2 2" xfId="7845"/>
    <cellStyle name="쉼표 [0] 2 18 3" xfId="3324"/>
    <cellStyle name="쉼표 [0] 2 18 3 2" xfId="5382"/>
    <cellStyle name="쉼표 [0] 2 18 3 2 2" xfId="7846"/>
    <cellStyle name="쉼표 [0] 2 18 4" xfId="3325"/>
    <cellStyle name="쉼표 [0] 2 18 4 2" xfId="5383"/>
    <cellStyle name="쉼표 [0] 2 18 4 2 2" xfId="7847"/>
    <cellStyle name="쉼표 [0] 2 18 5" xfId="3326"/>
    <cellStyle name="쉼표 [0] 2 18 5 2" xfId="5384"/>
    <cellStyle name="쉼표 [0] 2 18 5 2 2" xfId="7848"/>
    <cellStyle name="쉼표 [0] 2 18 6" xfId="5380"/>
    <cellStyle name="쉼표 [0] 2 18 6 2" xfId="7844"/>
    <cellStyle name="쉼표 [0] 2 18 6 3" xfId="5938"/>
    <cellStyle name="쉼표 [0] 2 18 7" xfId="5814"/>
    <cellStyle name="쉼표 [0] 2 19" xfId="3327"/>
    <cellStyle name="쉼표 [0] 2 19 2" xfId="3328"/>
    <cellStyle name="쉼표 [0] 2 19 2 2" xfId="5386"/>
    <cellStyle name="쉼표 [0] 2 19 2 2 2" xfId="7850"/>
    <cellStyle name="쉼표 [0] 2 19 2 2 3" xfId="5940"/>
    <cellStyle name="쉼표 [0] 2 19 2 3" xfId="5816"/>
    <cellStyle name="쉼표 [0] 2 19 3" xfId="3329"/>
    <cellStyle name="쉼표 [0] 2 19 3 2" xfId="5387"/>
    <cellStyle name="쉼표 [0] 2 19 3 2 2" xfId="7851"/>
    <cellStyle name="쉼표 [0] 2 19 3 2 3" xfId="5941"/>
    <cellStyle name="쉼표 [0] 2 19 3 3" xfId="5817"/>
    <cellStyle name="쉼표 [0] 2 19 4" xfId="3330"/>
    <cellStyle name="쉼표 [0] 2 19 4 2" xfId="5388"/>
    <cellStyle name="쉼표 [0] 2 19 4 2 2" xfId="7852"/>
    <cellStyle name="쉼표 [0] 2 19 4 2 3" xfId="5942"/>
    <cellStyle name="쉼표 [0] 2 19 4 3" xfId="5818"/>
    <cellStyle name="쉼표 [0] 2 19 5" xfId="3331"/>
    <cellStyle name="쉼표 [0] 2 19 5 2" xfId="5389"/>
    <cellStyle name="쉼표 [0] 2 19 5 2 2" xfId="7853"/>
    <cellStyle name="쉼표 [0] 2 19 5 2 3" xfId="5943"/>
    <cellStyle name="쉼표 [0] 2 19 5 3" xfId="5819"/>
    <cellStyle name="쉼표 [0] 2 19 6" xfId="5385"/>
    <cellStyle name="쉼표 [0] 2 19 6 2" xfId="7849"/>
    <cellStyle name="쉼표 [0] 2 19 6 3" xfId="5939"/>
    <cellStyle name="쉼표 [0] 2 19 7" xfId="5815"/>
    <cellStyle name="쉼표 [0] 2 2" xfId="1309"/>
    <cellStyle name="쉼표 [0] 2 2 10" xfId="3332"/>
    <cellStyle name="쉼표 [0] 2 2 2" xfId="1310"/>
    <cellStyle name="쉼표 [0] 2 2 2 2" xfId="1311"/>
    <cellStyle name="쉼표 [0] 2 2 2 2 2" xfId="5392"/>
    <cellStyle name="쉼표 [0] 2 2 2 2 2 2" xfId="7856"/>
    <cellStyle name="쉼표 [0] 2 2 2 2 2 3" xfId="5945"/>
    <cellStyle name="쉼표 [0] 2 2 2 2 3" xfId="5821"/>
    <cellStyle name="쉼표 [0] 2 2 2 2 4" xfId="3334"/>
    <cellStyle name="쉼표 [0] 2 2 2 3" xfId="3335"/>
    <cellStyle name="쉼표 [0] 2 2 2 3 2" xfId="5393"/>
    <cellStyle name="쉼표 [0] 2 2 2 3 2 2" xfId="7857"/>
    <cellStyle name="쉼표 [0] 2 2 2 3 2 3" xfId="5946"/>
    <cellStyle name="쉼표 [0] 2 2 2 3 3" xfId="5822"/>
    <cellStyle name="쉼표 [0] 2 2 2 4" xfId="3336"/>
    <cellStyle name="쉼표 [0] 2 2 2 4 2" xfId="5394"/>
    <cellStyle name="쉼표 [0] 2 2 2 4 2 2" xfId="7858"/>
    <cellStyle name="쉼표 [0] 2 2 2 4 2 3" xfId="5947"/>
    <cellStyle name="쉼표 [0] 2 2 2 4 3" xfId="5823"/>
    <cellStyle name="쉼표 [0] 2 2 2 5" xfId="3337"/>
    <cellStyle name="쉼표 [0] 2 2 2 5 2" xfId="5395"/>
    <cellStyle name="쉼표 [0] 2 2 2 5 2 2" xfId="7859"/>
    <cellStyle name="쉼표 [0] 2 2 2 5 2 3" xfId="5948"/>
    <cellStyle name="쉼표 [0] 2 2 2 5 3" xfId="5824"/>
    <cellStyle name="쉼표 [0] 2 2 2 6" xfId="3338"/>
    <cellStyle name="쉼표 [0] 2 2 2 6 2" xfId="5396"/>
    <cellStyle name="쉼표 [0] 2 2 2 6 2 2" xfId="7860"/>
    <cellStyle name="쉼표 [0] 2 2 2 6 2 3" xfId="5949"/>
    <cellStyle name="쉼표 [0] 2 2 2 6 3" xfId="5825"/>
    <cellStyle name="쉼표 [0] 2 2 2 7" xfId="3339"/>
    <cellStyle name="쉼표 [0] 2 2 2 7 2" xfId="5397"/>
    <cellStyle name="쉼표 [0] 2 2 2 7 2 2" xfId="7861"/>
    <cellStyle name="쉼표 [0] 2 2 2 8" xfId="1312"/>
    <cellStyle name="쉼표 [0] 2 2 2 8 2" xfId="7855"/>
    <cellStyle name="쉼표 [0] 2 2 2 8 3" xfId="5391"/>
    <cellStyle name="쉼표 [0] 2 2 2 9" xfId="3333"/>
    <cellStyle name="쉼표 [0] 2 2 3" xfId="3340"/>
    <cellStyle name="쉼표 [0] 2 2 3 2" xfId="5398"/>
    <cellStyle name="쉼표 [0] 2 2 3 2 2" xfId="7862"/>
    <cellStyle name="쉼표 [0] 2 2 3 3" xfId="15470"/>
    <cellStyle name="쉼표 [0] 2 2 4" xfId="3341"/>
    <cellStyle name="쉼표 [0] 2 2 4 2" xfId="5399"/>
    <cellStyle name="쉼표 [0] 2 2 4 2 2" xfId="7863"/>
    <cellStyle name="쉼표 [0] 2 2 5" xfId="3342"/>
    <cellStyle name="쉼표 [0] 2 2 5 2" xfId="5400"/>
    <cellStyle name="쉼표 [0] 2 2 5 2 2" xfId="7864"/>
    <cellStyle name="쉼표 [0] 2 2 6" xfId="3343"/>
    <cellStyle name="쉼표 [0] 2 2 6 2" xfId="5401"/>
    <cellStyle name="쉼표 [0] 2 2 6 2 2" xfId="7865"/>
    <cellStyle name="쉼표 [0] 2 2 7" xfId="3344"/>
    <cellStyle name="쉼표 [0] 2 2 7 2" xfId="5402"/>
    <cellStyle name="쉼표 [0] 2 2 7 2 2" xfId="7866"/>
    <cellStyle name="쉼표 [0] 2 2 7 2 3" xfId="5950"/>
    <cellStyle name="쉼표 [0] 2 2 7 3" xfId="5826"/>
    <cellStyle name="쉼표 [0] 2 2 8" xfId="5390"/>
    <cellStyle name="쉼표 [0] 2 2 8 2" xfId="7854"/>
    <cellStyle name="쉼표 [0] 2 2 8 3" xfId="5944"/>
    <cellStyle name="쉼표 [0] 2 2 9" xfId="5820"/>
    <cellStyle name="쉼표 [0] 2 20" xfId="3345"/>
    <cellStyle name="쉼표 [0] 2 20 2" xfId="3346"/>
    <cellStyle name="쉼표 [0] 2 20 2 2" xfId="5404"/>
    <cellStyle name="쉼표 [0] 2 20 2 2 2" xfId="7868"/>
    <cellStyle name="쉼표 [0] 2 20 2 2 3" xfId="5952"/>
    <cellStyle name="쉼표 [0] 2 20 2 3" xfId="5828"/>
    <cellStyle name="쉼표 [0] 2 20 3" xfId="3347"/>
    <cellStyle name="쉼표 [0] 2 20 3 2" xfId="5405"/>
    <cellStyle name="쉼표 [0] 2 20 3 2 2" xfId="7869"/>
    <cellStyle name="쉼표 [0] 2 20 3 2 3" xfId="5953"/>
    <cellStyle name="쉼표 [0] 2 20 3 3" xfId="5829"/>
    <cellStyle name="쉼표 [0] 2 20 4" xfId="3348"/>
    <cellStyle name="쉼표 [0] 2 20 4 2" xfId="5406"/>
    <cellStyle name="쉼표 [0] 2 20 4 2 2" xfId="7870"/>
    <cellStyle name="쉼표 [0] 2 20 4 2 3" xfId="5954"/>
    <cellStyle name="쉼표 [0] 2 20 4 3" xfId="5830"/>
    <cellStyle name="쉼표 [0] 2 20 5" xfId="3349"/>
    <cellStyle name="쉼표 [0] 2 20 5 2" xfId="5407"/>
    <cellStyle name="쉼표 [0] 2 20 5 2 2" xfId="7871"/>
    <cellStyle name="쉼표 [0] 2 20 5 2 3" xfId="5955"/>
    <cellStyle name="쉼표 [0] 2 20 5 3" xfId="5831"/>
    <cellStyle name="쉼표 [0] 2 20 6" xfId="5403"/>
    <cellStyle name="쉼표 [0] 2 20 6 2" xfId="7867"/>
    <cellStyle name="쉼표 [0] 2 20 6 3" xfId="5951"/>
    <cellStyle name="쉼표 [0] 2 20 7" xfId="5827"/>
    <cellStyle name="쉼표 [0] 2 21" xfId="3350"/>
    <cellStyle name="쉼표 [0] 2 21 2" xfId="5408"/>
    <cellStyle name="쉼표 [0] 2 21 2 2" xfId="7872"/>
    <cellStyle name="쉼표 [0] 2 21 2 3" xfId="5956"/>
    <cellStyle name="쉼표 [0] 2 21 3" xfId="5832"/>
    <cellStyle name="쉼표 [0] 2 22" xfId="3351"/>
    <cellStyle name="쉼표 [0] 2 22 2" xfId="5409"/>
    <cellStyle name="쉼표 [0] 2 22 2 2" xfId="7873"/>
    <cellStyle name="쉼표 [0] 2 22 2 3" xfId="5957"/>
    <cellStyle name="쉼표 [0] 2 22 3" xfId="5833"/>
    <cellStyle name="쉼표 [0] 2 23" xfId="3352"/>
    <cellStyle name="쉼표 [0] 2 23 2" xfId="5410"/>
    <cellStyle name="쉼표 [0] 2 23 2 2" xfId="7874"/>
    <cellStyle name="쉼표 [0] 2 23 2 3" xfId="5958"/>
    <cellStyle name="쉼표 [0] 2 23 3" xfId="5834"/>
    <cellStyle name="쉼표 [0] 2 24" xfId="3353"/>
    <cellStyle name="쉼표 [0] 2 24 2" xfId="5411"/>
    <cellStyle name="쉼표 [0] 2 24 2 2" xfId="7875"/>
    <cellStyle name="쉼표 [0] 2 24 2 3" xfId="5959"/>
    <cellStyle name="쉼표 [0] 2 24 3" xfId="5835"/>
    <cellStyle name="쉼표 [0] 2 25" xfId="3354"/>
    <cellStyle name="쉼표 [0] 2 25 2" xfId="5412"/>
    <cellStyle name="쉼표 [0] 2 25 2 2" xfId="7876"/>
    <cellStyle name="쉼표 [0] 2 25 2 3" xfId="5960"/>
    <cellStyle name="쉼표 [0] 2 25 3" xfId="5836"/>
    <cellStyle name="쉼표 [0] 2 26" xfId="3355"/>
    <cellStyle name="쉼표 [0] 2 26 2" xfId="5413"/>
    <cellStyle name="쉼표 [0] 2 26 2 2" xfId="7877"/>
    <cellStyle name="쉼표 [0] 2 26 2 3" xfId="5961"/>
    <cellStyle name="쉼표 [0] 2 26 3" xfId="5837"/>
    <cellStyle name="쉼표 [0] 2 27" xfId="3356"/>
    <cellStyle name="쉼표 [0] 2 27 2" xfId="5414"/>
    <cellStyle name="쉼표 [0] 2 27 2 2" xfId="7878"/>
    <cellStyle name="쉼표 [0] 2 27 2 3" xfId="5962"/>
    <cellStyle name="쉼표 [0] 2 27 3" xfId="5838"/>
    <cellStyle name="쉼표 [0] 2 28" xfId="5339"/>
    <cellStyle name="쉼표 [0] 2 28 2" xfId="7803"/>
    <cellStyle name="쉼표 [0] 2 28 3" xfId="5929"/>
    <cellStyle name="쉼표 [0] 2 29" xfId="5805"/>
    <cellStyle name="쉼표 [0] 2 3" xfId="1313"/>
    <cellStyle name="쉼표 [0] 2 3 2" xfId="1314"/>
    <cellStyle name="쉼표 [0] 2 3 2 2" xfId="3359"/>
    <cellStyle name="쉼표 [0] 2 3 2 2 2" xfId="5417"/>
    <cellStyle name="쉼표 [0] 2 3 2 2 2 2" xfId="7881"/>
    <cellStyle name="쉼표 [0] 2 3 2 3" xfId="3360"/>
    <cellStyle name="쉼표 [0] 2 3 2 3 2" xfId="5418"/>
    <cellStyle name="쉼표 [0] 2 3 2 3 2 2" xfId="7882"/>
    <cellStyle name="쉼표 [0] 2 3 2 4" xfId="3361"/>
    <cellStyle name="쉼표 [0] 2 3 2 4 2" xfId="5419"/>
    <cellStyle name="쉼표 [0] 2 3 2 4 2 2" xfId="7883"/>
    <cellStyle name="쉼표 [0] 2 3 2 5" xfId="3362"/>
    <cellStyle name="쉼표 [0] 2 3 2 5 2" xfId="5420"/>
    <cellStyle name="쉼표 [0] 2 3 2 5 2 2" xfId="7884"/>
    <cellStyle name="쉼표 [0] 2 3 2 6" xfId="5416"/>
    <cellStyle name="쉼표 [0] 2 3 2 6 2" xfId="7880"/>
    <cellStyle name="쉼표 [0] 2 3 2 7" xfId="3358"/>
    <cellStyle name="쉼표 [0] 2 3 3" xfId="3363"/>
    <cellStyle name="쉼표 [0] 2 3 3 2" xfId="5421"/>
    <cellStyle name="쉼표 [0] 2 3 3 2 2" xfId="7885"/>
    <cellStyle name="쉼표 [0] 2 3 4" xfId="3364"/>
    <cellStyle name="쉼표 [0] 2 3 4 2" xfId="5422"/>
    <cellStyle name="쉼표 [0] 2 3 4 2 2" xfId="7886"/>
    <cellStyle name="쉼표 [0] 2 3 5" xfId="3365"/>
    <cellStyle name="쉼표 [0] 2 3 5 2" xfId="5423"/>
    <cellStyle name="쉼표 [0] 2 3 5 2 2" xfId="7887"/>
    <cellStyle name="쉼표 [0] 2 3 6" xfId="1315"/>
    <cellStyle name="쉼표 [0] 2 3 6 2" xfId="7879"/>
    <cellStyle name="쉼표 [0] 2 3 6 3" xfId="5963"/>
    <cellStyle name="쉼표 [0] 2 3 6 4" xfId="5415"/>
    <cellStyle name="쉼표 [0] 2 3 7" xfId="5839"/>
    <cellStyle name="쉼표 [0] 2 3 8" xfId="3357"/>
    <cellStyle name="쉼표 [0] 2 30" xfId="3281"/>
    <cellStyle name="쉼표 [0] 2 4" xfId="3366"/>
    <cellStyle name="쉼표 [0] 2 4 2" xfId="3367"/>
    <cellStyle name="쉼표 [0] 2 4 2 2" xfId="5425"/>
    <cellStyle name="쉼표 [0] 2 4 2 2 2" xfId="7889"/>
    <cellStyle name="쉼표 [0] 2 4 3" xfId="3368"/>
    <cellStyle name="쉼표 [0] 2 4 3 2" xfId="5426"/>
    <cellStyle name="쉼표 [0] 2 4 3 2 2" xfId="7890"/>
    <cellStyle name="쉼표 [0] 2 4 4" xfId="3369"/>
    <cellStyle name="쉼표 [0] 2 4 4 2" xfId="5427"/>
    <cellStyle name="쉼표 [0] 2 4 4 2 2" xfId="7891"/>
    <cellStyle name="쉼표 [0] 2 4 5" xfId="3370"/>
    <cellStyle name="쉼표 [0] 2 4 5 2" xfId="5428"/>
    <cellStyle name="쉼표 [0] 2 4 5 2 2" xfId="7892"/>
    <cellStyle name="쉼표 [0] 2 4 6" xfId="5424"/>
    <cellStyle name="쉼표 [0] 2 4 6 2" xfId="7888"/>
    <cellStyle name="쉼표 [0] 2 4 6 3" xfId="5964"/>
    <cellStyle name="쉼표 [0] 2 4 7" xfId="5840"/>
    <cellStyle name="쉼표 [0] 2 5" xfId="3371"/>
    <cellStyle name="쉼표 [0] 2 5 2" xfId="3372"/>
    <cellStyle name="쉼표 [0] 2 5 2 2" xfId="5430"/>
    <cellStyle name="쉼표 [0] 2 5 2 2 2" xfId="7894"/>
    <cellStyle name="쉼표 [0] 2 5 3" xfId="3373"/>
    <cellStyle name="쉼표 [0] 2 5 3 2" xfId="5431"/>
    <cellStyle name="쉼표 [0] 2 5 3 2 2" xfId="7895"/>
    <cellStyle name="쉼표 [0] 2 5 4" xfId="3374"/>
    <cellStyle name="쉼표 [0] 2 5 4 2" xfId="5432"/>
    <cellStyle name="쉼표 [0] 2 5 4 2 2" xfId="7896"/>
    <cellStyle name="쉼표 [0] 2 5 5" xfId="3375"/>
    <cellStyle name="쉼표 [0] 2 5 5 2" xfId="5433"/>
    <cellStyle name="쉼표 [0] 2 5 5 2 2" xfId="7897"/>
    <cellStyle name="쉼표 [0] 2 5 6" xfId="5429"/>
    <cellStyle name="쉼표 [0] 2 5 6 2" xfId="7893"/>
    <cellStyle name="쉼표 [0] 2 5 6 3" xfId="5965"/>
    <cellStyle name="쉼표 [0] 2 5 7" xfId="5841"/>
    <cellStyle name="쉼표 [0] 2 6" xfId="3376"/>
    <cellStyle name="쉼표 [0] 2 6 2" xfId="3377"/>
    <cellStyle name="쉼표 [0] 2 6 2 2" xfId="5435"/>
    <cellStyle name="쉼표 [0] 2 6 2 2 2" xfId="7899"/>
    <cellStyle name="쉼표 [0] 2 6 3" xfId="3378"/>
    <cellStyle name="쉼표 [0] 2 6 3 2" xfId="5436"/>
    <cellStyle name="쉼표 [0] 2 6 3 2 2" xfId="7900"/>
    <cellStyle name="쉼표 [0] 2 6 4" xfId="3379"/>
    <cellStyle name="쉼표 [0] 2 6 4 2" xfId="5437"/>
    <cellStyle name="쉼표 [0] 2 6 4 2 2" xfId="7901"/>
    <cellStyle name="쉼표 [0] 2 6 5" xfId="3380"/>
    <cellStyle name="쉼표 [0] 2 6 5 2" xfId="5438"/>
    <cellStyle name="쉼표 [0] 2 6 5 2 2" xfId="7902"/>
    <cellStyle name="쉼표 [0] 2 6 6" xfId="5434"/>
    <cellStyle name="쉼표 [0] 2 6 6 2" xfId="7898"/>
    <cellStyle name="쉼표 [0] 2 6 6 3" xfId="5966"/>
    <cellStyle name="쉼표 [0] 2 6 7" xfId="5842"/>
    <cellStyle name="쉼표 [0] 2 7" xfId="3381"/>
    <cellStyle name="쉼표 [0] 2 7 2" xfId="3382"/>
    <cellStyle name="쉼표 [0] 2 7 2 2" xfId="5440"/>
    <cellStyle name="쉼표 [0] 2 7 2 2 2" xfId="7904"/>
    <cellStyle name="쉼표 [0] 2 7 3" xfId="3383"/>
    <cellStyle name="쉼표 [0] 2 7 3 2" xfId="5441"/>
    <cellStyle name="쉼표 [0] 2 7 3 2 2" xfId="7905"/>
    <cellStyle name="쉼표 [0] 2 7 4" xfId="3384"/>
    <cellStyle name="쉼표 [0] 2 7 4 2" xfId="5442"/>
    <cellStyle name="쉼표 [0] 2 7 4 2 2" xfId="7906"/>
    <cellStyle name="쉼표 [0] 2 7 5" xfId="3385"/>
    <cellStyle name="쉼표 [0] 2 7 5 2" xfId="5443"/>
    <cellStyle name="쉼표 [0] 2 7 5 2 2" xfId="7907"/>
    <cellStyle name="쉼표 [0] 2 7 6" xfId="5439"/>
    <cellStyle name="쉼표 [0] 2 7 6 2" xfId="7903"/>
    <cellStyle name="쉼표 [0] 2 7 6 3" xfId="5967"/>
    <cellStyle name="쉼표 [0] 2 7 7" xfId="5843"/>
    <cellStyle name="쉼표 [0] 2 8" xfId="3386"/>
    <cellStyle name="쉼표 [0] 2 8 2" xfId="3387"/>
    <cellStyle name="쉼표 [0] 2 8 2 2" xfId="5445"/>
    <cellStyle name="쉼표 [0] 2 8 2 2 2" xfId="7909"/>
    <cellStyle name="쉼표 [0] 2 8 3" xfId="3388"/>
    <cellStyle name="쉼표 [0] 2 8 3 2" xfId="5446"/>
    <cellStyle name="쉼표 [0] 2 8 3 2 2" xfId="7910"/>
    <cellStyle name="쉼표 [0] 2 8 4" xfId="3389"/>
    <cellStyle name="쉼표 [0] 2 8 4 2" xfId="5447"/>
    <cellStyle name="쉼표 [0] 2 8 4 2 2" xfId="7911"/>
    <cellStyle name="쉼표 [0] 2 8 5" xfId="3390"/>
    <cellStyle name="쉼표 [0] 2 8 5 2" xfId="5448"/>
    <cellStyle name="쉼표 [0] 2 8 5 2 2" xfId="7912"/>
    <cellStyle name="쉼표 [0] 2 8 6" xfId="5444"/>
    <cellStyle name="쉼표 [0] 2 8 6 2" xfId="7908"/>
    <cellStyle name="쉼표 [0] 2 8 6 3" xfId="5968"/>
    <cellStyle name="쉼표 [0] 2 8 7" xfId="5844"/>
    <cellStyle name="쉼표 [0] 2 9" xfId="3391"/>
    <cellStyle name="쉼표 [0] 2 9 2" xfId="3392"/>
    <cellStyle name="쉼표 [0] 2 9 2 2" xfId="5450"/>
    <cellStyle name="쉼표 [0] 2 9 2 2 2" xfId="7914"/>
    <cellStyle name="쉼표 [0] 2 9 3" xfId="3393"/>
    <cellStyle name="쉼표 [0] 2 9 3 2" xfId="5451"/>
    <cellStyle name="쉼표 [0] 2 9 3 2 2" xfId="7915"/>
    <cellStyle name="쉼표 [0] 2 9 4" xfId="3394"/>
    <cellStyle name="쉼표 [0] 2 9 4 2" xfId="5452"/>
    <cellStyle name="쉼표 [0] 2 9 4 2 2" xfId="7916"/>
    <cellStyle name="쉼표 [0] 2 9 5" xfId="3395"/>
    <cellStyle name="쉼표 [0] 2 9 5 2" xfId="5453"/>
    <cellStyle name="쉼표 [0] 2 9 5 2 2" xfId="7917"/>
    <cellStyle name="쉼표 [0] 2 9 6" xfId="5449"/>
    <cellStyle name="쉼표 [0] 2 9 6 2" xfId="7913"/>
    <cellStyle name="쉼표 [0] 2 9 6 3" xfId="5969"/>
    <cellStyle name="쉼표 [0] 2 9 7" xfId="5845"/>
    <cellStyle name="쉼표 [0] 3" xfId="1316"/>
    <cellStyle name="쉼표 [0] 3 10" xfId="3397"/>
    <cellStyle name="쉼표 [0] 3 10 2" xfId="5455"/>
    <cellStyle name="쉼표 [0] 3 10 2 2" xfId="7919"/>
    <cellStyle name="쉼표 [0] 3 10 2 3" xfId="5971"/>
    <cellStyle name="쉼표 [0] 3 10 3" xfId="5847"/>
    <cellStyle name="쉼표 [0] 3 11" xfId="3398"/>
    <cellStyle name="쉼표 [0] 3 11 2" xfId="5456"/>
    <cellStyle name="쉼표 [0] 3 11 2 2" xfId="7920"/>
    <cellStyle name="쉼표 [0] 3 11 2 3" xfId="5972"/>
    <cellStyle name="쉼표 [0] 3 11 3" xfId="5848"/>
    <cellStyle name="쉼표 [0] 3 12" xfId="3399"/>
    <cellStyle name="쉼표 [0] 3 12 2" xfId="5457"/>
    <cellStyle name="쉼표 [0] 3 12 2 2" xfId="7921"/>
    <cellStyle name="쉼표 [0] 3 12 2 3" xfId="5973"/>
    <cellStyle name="쉼표 [0] 3 12 3" xfId="5849"/>
    <cellStyle name="쉼표 [0] 3 13" xfId="3400"/>
    <cellStyle name="쉼표 [0] 3 13 2" xfId="5458"/>
    <cellStyle name="쉼표 [0] 3 13 2 2" xfId="7922"/>
    <cellStyle name="쉼표 [0] 3 13 2 3" xfId="5974"/>
    <cellStyle name="쉼표 [0] 3 13 3" xfId="5850"/>
    <cellStyle name="쉼표 [0] 3 14" xfId="3401"/>
    <cellStyle name="쉼표 [0] 3 14 2" xfId="5459"/>
    <cellStyle name="쉼표 [0] 3 14 2 2" xfId="7923"/>
    <cellStyle name="쉼표 [0] 3 14 2 3" xfId="5975"/>
    <cellStyle name="쉼표 [0] 3 14 3" xfId="5851"/>
    <cellStyle name="쉼표 [0] 3 15" xfId="3402"/>
    <cellStyle name="쉼표 [0] 3 15 2" xfId="5460"/>
    <cellStyle name="쉼표 [0] 3 15 2 2" xfId="7924"/>
    <cellStyle name="쉼표 [0] 3 15 2 3" xfId="5976"/>
    <cellStyle name="쉼표 [0] 3 15 3" xfId="5852"/>
    <cellStyle name="쉼표 [0] 3 16" xfId="3403"/>
    <cellStyle name="쉼표 [0] 3 16 2" xfId="5461"/>
    <cellStyle name="쉼표 [0] 3 16 2 2" xfId="7925"/>
    <cellStyle name="쉼표 [0] 3 16 2 3" xfId="5977"/>
    <cellStyle name="쉼표 [0] 3 16 3" xfId="5853"/>
    <cellStyle name="쉼표 [0] 3 17" xfId="3404"/>
    <cellStyle name="쉼표 [0] 3 17 2" xfId="5462"/>
    <cellStyle name="쉼표 [0] 3 17 2 2" xfId="7926"/>
    <cellStyle name="쉼표 [0] 3 17 2 3" xfId="5978"/>
    <cellStyle name="쉼표 [0] 3 17 3" xfId="5854"/>
    <cellStyle name="쉼표 [0] 3 18" xfId="3405"/>
    <cellStyle name="쉼표 [0] 3 18 2" xfId="5463"/>
    <cellStyle name="쉼표 [0] 3 18 2 2" xfId="7927"/>
    <cellStyle name="쉼표 [0] 3 18 2 3" xfId="5979"/>
    <cellStyle name="쉼표 [0] 3 18 3" xfId="5855"/>
    <cellStyle name="쉼표 [0] 3 19" xfId="3406"/>
    <cellStyle name="쉼표 [0] 3 19 2" xfId="5464"/>
    <cellStyle name="쉼표 [0] 3 19 2 2" xfId="7928"/>
    <cellStyle name="쉼표 [0] 3 19 2 3" xfId="5980"/>
    <cellStyle name="쉼표 [0] 3 19 3" xfId="5856"/>
    <cellStyle name="쉼표 [0] 3 2" xfId="1317"/>
    <cellStyle name="쉼표 [0] 3 2 2" xfId="1318"/>
    <cellStyle name="쉼표 [0] 3 2 2 2" xfId="7929"/>
    <cellStyle name="쉼표 [0] 3 2 2 3" xfId="5981"/>
    <cellStyle name="쉼표 [0] 3 2 2 4" xfId="5465"/>
    <cellStyle name="쉼표 [0] 3 2 3" xfId="5857"/>
    <cellStyle name="쉼표 [0] 3 2 4" xfId="3407"/>
    <cellStyle name="쉼표 [0] 3 20" xfId="3408"/>
    <cellStyle name="쉼표 [0] 3 20 2" xfId="5466"/>
    <cellStyle name="쉼표 [0] 3 20 2 2" xfId="7930"/>
    <cellStyle name="쉼표 [0] 3 20 2 3" xfId="5982"/>
    <cellStyle name="쉼표 [0] 3 20 3" xfId="5858"/>
    <cellStyle name="쉼표 [0] 3 21" xfId="3409"/>
    <cellStyle name="쉼표 [0] 3 21 2" xfId="5467"/>
    <cellStyle name="쉼표 [0] 3 21 2 2" xfId="7931"/>
    <cellStyle name="쉼표 [0] 3 21 2 3" xfId="5983"/>
    <cellStyle name="쉼표 [0] 3 21 3" xfId="5859"/>
    <cellStyle name="쉼표 [0] 3 22" xfId="3410"/>
    <cellStyle name="쉼표 [0] 3 22 2" xfId="5468"/>
    <cellStyle name="쉼표 [0] 3 22 2 2" xfId="7932"/>
    <cellStyle name="쉼표 [0] 3 22 2 3" xfId="5984"/>
    <cellStyle name="쉼표 [0] 3 22 3" xfId="5860"/>
    <cellStyle name="쉼표 [0] 3 23" xfId="3411"/>
    <cellStyle name="쉼표 [0] 3 23 2" xfId="5469"/>
    <cellStyle name="쉼표 [0] 3 23 2 2" xfId="7933"/>
    <cellStyle name="쉼표 [0] 3 23 2 3" xfId="5985"/>
    <cellStyle name="쉼표 [0] 3 23 3" xfId="5861"/>
    <cellStyle name="쉼표 [0] 3 24" xfId="3412"/>
    <cellStyle name="쉼표 [0] 3 24 2" xfId="5470"/>
    <cellStyle name="쉼표 [0] 3 24 2 2" xfId="7934"/>
    <cellStyle name="쉼표 [0] 3 24 2 3" xfId="5986"/>
    <cellStyle name="쉼표 [0] 3 24 3" xfId="5862"/>
    <cellStyle name="쉼표 [0] 3 25" xfId="3413"/>
    <cellStyle name="쉼표 [0] 3 25 2" xfId="5471"/>
    <cellStyle name="쉼표 [0] 3 25 2 2" xfId="7935"/>
    <cellStyle name="쉼표 [0] 3 25 2 3" xfId="5987"/>
    <cellStyle name="쉼표 [0] 3 25 3" xfId="5863"/>
    <cellStyle name="쉼표 [0] 3 26" xfId="5454"/>
    <cellStyle name="쉼표 [0] 3 26 2" xfId="7918"/>
    <cellStyle name="쉼표 [0] 3 26 3" xfId="5970"/>
    <cellStyle name="쉼표 [0] 3 27" xfId="5846"/>
    <cellStyle name="쉼표 [0] 3 28" xfId="3396"/>
    <cellStyle name="쉼표 [0] 3 3" xfId="1319"/>
    <cellStyle name="쉼표 [0] 3 3 2" xfId="1320"/>
    <cellStyle name="쉼표 [0] 3 3 2 2" xfId="7936"/>
    <cellStyle name="쉼표 [0] 3 3 2 3" xfId="5988"/>
    <cellStyle name="쉼표 [0] 3 3 2 4" xfId="5472"/>
    <cellStyle name="쉼표 [0] 3 3 3" xfId="5864"/>
    <cellStyle name="쉼표 [0] 3 3 4" xfId="3414"/>
    <cellStyle name="쉼표 [0] 3 4" xfId="3415"/>
    <cellStyle name="쉼표 [0] 3 4 2" xfId="5473"/>
    <cellStyle name="쉼표 [0] 3 4 2 2" xfId="7937"/>
    <cellStyle name="쉼표 [0] 3 4 2 3" xfId="5989"/>
    <cellStyle name="쉼표 [0] 3 4 3" xfId="5865"/>
    <cellStyle name="쉼표 [0] 3 5" xfId="3416"/>
    <cellStyle name="쉼표 [0] 3 5 2" xfId="5474"/>
    <cellStyle name="쉼표 [0] 3 5 2 2" xfId="7938"/>
    <cellStyle name="쉼표 [0] 3 5 2 3" xfId="5990"/>
    <cellStyle name="쉼표 [0] 3 5 3" xfId="5866"/>
    <cellStyle name="쉼표 [0] 3 6" xfId="3417"/>
    <cellStyle name="쉼표 [0] 3 6 2" xfId="5475"/>
    <cellStyle name="쉼표 [0] 3 6 2 2" xfId="7939"/>
    <cellStyle name="쉼표 [0] 3 6 2 3" xfId="5991"/>
    <cellStyle name="쉼표 [0] 3 6 3" xfId="5867"/>
    <cellStyle name="쉼표 [0] 3 7" xfId="3418"/>
    <cellStyle name="쉼표 [0] 3 7 2" xfId="5476"/>
    <cellStyle name="쉼표 [0] 3 7 2 2" xfId="7940"/>
    <cellStyle name="쉼표 [0] 3 7 2 3" xfId="5992"/>
    <cellStyle name="쉼표 [0] 3 7 3" xfId="5868"/>
    <cellStyle name="쉼표 [0] 3 8" xfId="3419"/>
    <cellStyle name="쉼표 [0] 3 8 2" xfId="5477"/>
    <cellStyle name="쉼표 [0] 3 8 2 2" xfId="7941"/>
    <cellStyle name="쉼표 [0] 3 8 2 3" xfId="5993"/>
    <cellStyle name="쉼표 [0] 3 8 3" xfId="5869"/>
    <cellStyle name="쉼표 [0] 3 9" xfId="3420"/>
    <cellStyle name="쉼표 [0] 3 9 2" xfId="5478"/>
    <cellStyle name="쉼표 [0] 3 9 2 2" xfId="7942"/>
    <cellStyle name="쉼표 [0] 3 9 2 3" xfId="5994"/>
    <cellStyle name="쉼표 [0] 3 9 3" xfId="5870"/>
    <cellStyle name="쉼표 [0] 32" xfId="1321"/>
    <cellStyle name="쉼표 [0] 32 2" xfId="5479"/>
    <cellStyle name="쉼표 [0] 32 2 2" xfId="7943"/>
    <cellStyle name="쉼표 [0] 32 3" xfId="6277"/>
    <cellStyle name="쉼표 [0] 32 4" xfId="3421"/>
    <cellStyle name="쉼표 [0] 4" xfId="1322"/>
    <cellStyle name="쉼표 [0] 4 2" xfId="1323"/>
    <cellStyle name="쉼표 [0] 4 2 2" xfId="1324"/>
    <cellStyle name="쉼표 [0] 4 2 2 2" xfId="1325"/>
    <cellStyle name="쉼표 [0] 4 2 2 2 2" xfId="7946"/>
    <cellStyle name="쉼표 [0] 4 2 2 2 3" xfId="5997"/>
    <cellStyle name="쉼표 [0] 4 2 2 2 4" xfId="5482"/>
    <cellStyle name="쉼표 [0] 4 2 2 3" xfId="5873"/>
    <cellStyle name="쉼표 [0] 4 2 2 4" xfId="3424"/>
    <cellStyle name="쉼표 [0] 4 2 3" xfId="1326"/>
    <cellStyle name="쉼표 [0] 4 2 3 2" xfId="5483"/>
    <cellStyle name="쉼표 [0] 4 2 3 2 2" xfId="7947"/>
    <cellStyle name="쉼표 [0] 4 2 3 2 3" xfId="5998"/>
    <cellStyle name="쉼표 [0] 4 2 3 3" xfId="5874"/>
    <cellStyle name="쉼표 [0] 4 2 3 4" xfId="3425"/>
    <cellStyle name="쉼표 [0] 4 2 4" xfId="3426"/>
    <cellStyle name="쉼표 [0] 4 2 4 2" xfId="5484"/>
    <cellStyle name="쉼표 [0] 4 2 4 2 2" xfId="7948"/>
    <cellStyle name="쉼표 [0] 4 2 4 2 3" xfId="5999"/>
    <cellStyle name="쉼표 [0] 4 2 4 3" xfId="5875"/>
    <cellStyle name="쉼표 [0] 4 2 5" xfId="3427"/>
    <cellStyle name="쉼표 [0] 4 2 5 2" xfId="5485"/>
    <cellStyle name="쉼표 [0] 4 2 5 2 2" xfId="7949"/>
    <cellStyle name="쉼표 [0] 4 2 5 2 3" xfId="6000"/>
    <cellStyle name="쉼표 [0] 4 2 5 3" xfId="5876"/>
    <cellStyle name="쉼표 [0] 4 2 6" xfId="1327"/>
    <cellStyle name="쉼표 [0] 4 2 6 2" xfId="7945"/>
    <cellStyle name="쉼표 [0] 4 2 6 3" xfId="5996"/>
    <cellStyle name="쉼표 [0] 4 2 6 4" xfId="5481"/>
    <cellStyle name="쉼표 [0] 4 2 7" xfId="5872"/>
    <cellStyle name="쉼표 [0] 4 2 8" xfId="3423"/>
    <cellStyle name="쉼표 [0] 4 3" xfId="1328"/>
    <cellStyle name="쉼표 [0] 4 3 2" xfId="1329"/>
    <cellStyle name="쉼표 [0] 4 3 2 2" xfId="7950"/>
    <cellStyle name="쉼표 [0] 4 3 2 3" xfId="6001"/>
    <cellStyle name="쉼표 [0] 4 3 2 4" xfId="5486"/>
    <cellStyle name="쉼표 [0] 4 3 3" xfId="5877"/>
    <cellStyle name="쉼표 [0] 4 3 4" xfId="3428"/>
    <cellStyle name="쉼표 [0] 4 4" xfId="1330"/>
    <cellStyle name="쉼표 [0] 4 4 2" xfId="1331"/>
    <cellStyle name="쉼표 [0] 4 4 2 2" xfId="7951"/>
    <cellStyle name="쉼표 [0] 4 4 2 3" xfId="6002"/>
    <cellStyle name="쉼표 [0] 4 4 2 4" xfId="5487"/>
    <cellStyle name="쉼표 [0] 4 4 3" xfId="5878"/>
    <cellStyle name="쉼표 [0] 4 4 4" xfId="3429"/>
    <cellStyle name="쉼표 [0] 4 5" xfId="1332"/>
    <cellStyle name="쉼표 [0] 4 5 2" xfId="5488"/>
    <cellStyle name="쉼표 [0] 4 5 2 2" xfId="7952"/>
    <cellStyle name="쉼표 [0] 4 5 2 3" xfId="6003"/>
    <cellStyle name="쉼표 [0] 4 5 3" xfId="5879"/>
    <cellStyle name="쉼표 [0] 4 5 4" xfId="3430"/>
    <cellStyle name="쉼표 [0] 4 6" xfId="3431"/>
    <cellStyle name="쉼표 [0] 4 6 2" xfId="5489"/>
    <cellStyle name="쉼표 [0] 4 6 2 2" xfId="7953"/>
    <cellStyle name="쉼표 [0] 4 6 2 3" xfId="6004"/>
    <cellStyle name="쉼표 [0] 4 6 3" xfId="5880"/>
    <cellStyle name="쉼표 [0] 4 7" xfId="5480"/>
    <cellStyle name="쉼표 [0] 4 7 2" xfId="7944"/>
    <cellStyle name="쉼표 [0] 4 7 3" xfId="5995"/>
    <cellStyle name="쉼표 [0] 4 8" xfId="5871"/>
    <cellStyle name="쉼표 [0] 4 9" xfId="3422"/>
    <cellStyle name="쉼표 [0] 5" xfId="1333"/>
    <cellStyle name="쉼표 [0] 5 2" xfId="1334"/>
    <cellStyle name="쉼표 [0] 5 2 2" xfId="1335"/>
    <cellStyle name="쉼표 [0] 5 2 2 2" xfId="7954"/>
    <cellStyle name="쉼표 [0] 5 2 2 3" xfId="6005"/>
    <cellStyle name="쉼표 [0] 5 2 3" xfId="5881"/>
    <cellStyle name="쉼표 [0] 5 2 4" xfId="3432"/>
    <cellStyle name="쉼표 [0] 5 3" xfId="3433"/>
    <cellStyle name="쉼표 [0] 5 3 2" xfId="5490"/>
    <cellStyle name="쉼표 [0] 5 3 2 2" xfId="7955"/>
    <cellStyle name="쉼표 [0] 5 3 2 3" xfId="6006"/>
    <cellStyle name="쉼표 [0] 5 3 3" xfId="5882"/>
    <cellStyle name="쉼표 [0] 5 4" xfId="3434"/>
    <cellStyle name="쉼표 [0] 5 4 2" xfId="5491"/>
    <cellStyle name="쉼표 [0] 5 4 2 2" xfId="7956"/>
    <cellStyle name="쉼표 [0] 5 4 2 3" xfId="6007"/>
    <cellStyle name="쉼표 [0] 5 4 3" xfId="5883"/>
    <cellStyle name="쉼표 [0] 5 5" xfId="3435"/>
    <cellStyle name="쉼표 [0] 5 5 2" xfId="5492"/>
    <cellStyle name="쉼표 [0] 5 5 2 2" xfId="7957"/>
    <cellStyle name="쉼표 [0] 5 5 2 3" xfId="6008"/>
    <cellStyle name="쉼표 [0] 5 5 3" xfId="5884"/>
    <cellStyle name="쉼표 [0] 5 6" xfId="3436"/>
    <cellStyle name="쉼표 [0] 5 6 2" xfId="5493"/>
    <cellStyle name="쉼표 [0] 5 6 2 2" xfId="7958"/>
    <cellStyle name="쉼표 [0] 5 6 2 3" xfId="6009"/>
    <cellStyle name="쉼표 [0] 5 6 3" xfId="5885"/>
    <cellStyle name="쉼표 [0] 5 7" xfId="5324"/>
    <cellStyle name="쉼표 [0] 5 7 2" xfId="7788"/>
    <cellStyle name="쉼표 [0] 5 7 3" xfId="5914"/>
    <cellStyle name="쉼표 [0] 5 8" xfId="5790"/>
    <cellStyle name="쉼표 [0] 5 9" xfId="3266"/>
    <cellStyle name="쉼표 [0] 6" xfId="5780"/>
    <cellStyle name="쉼표 [0] 6 10" xfId="16229"/>
    <cellStyle name="쉼표 [0] 6 2" xfId="3437"/>
    <cellStyle name="쉼표 [0] 6 2 2" xfId="5494"/>
    <cellStyle name="쉼표 [0] 6 2 2 2" xfId="7959"/>
    <cellStyle name="쉼표 [0] 6 2 2 3" xfId="6010"/>
    <cellStyle name="쉼표 [0] 6 2 3" xfId="5886"/>
    <cellStyle name="쉼표 [0] 6 3" xfId="3438"/>
    <cellStyle name="쉼표 [0] 6 3 2" xfId="5495"/>
    <cellStyle name="쉼표 [0] 6 3 2 2" xfId="7960"/>
    <cellStyle name="쉼표 [0] 6 3 2 3" xfId="6011"/>
    <cellStyle name="쉼표 [0] 6 3 3" xfId="5887"/>
    <cellStyle name="쉼표 [0] 6 4" xfId="3439"/>
    <cellStyle name="쉼표 [0] 6 4 2" xfId="5496"/>
    <cellStyle name="쉼표 [0] 6 4 2 2" xfId="7961"/>
    <cellStyle name="쉼표 [0] 6 4 2 3" xfId="6012"/>
    <cellStyle name="쉼표 [0] 6 4 3" xfId="5888"/>
    <cellStyle name="쉼표 [0] 6 5" xfId="3440"/>
    <cellStyle name="쉼표 [0] 6 5 2" xfId="5497"/>
    <cellStyle name="쉼표 [0] 6 5 2 2" xfId="7962"/>
    <cellStyle name="쉼표 [0] 6 5 2 3" xfId="6013"/>
    <cellStyle name="쉼표 [0] 6 5 3" xfId="5889"/>
    <cellStyle name="쉼표 [0] 6 6" xfId="3441"/>
    <cellStyle name="쉼표 [0] 6 6 2" xfId="5498"/>
    <cellStyle name="쉼표 [0] 6 6 2 2" xfId="7963"/>
    <cellStyle name="쉼표 [0] 6 6 2 3" xfId="6014"/>
    <cellStyle name="쉼표 [0] 6 6 3" xfId="5890"/>
    <cellStyle name="쉼표 [0] 6 7" xfId="6028"/>
    <cellStyle name="쉼표 [0] 6 7 2" xfId="8328"/>
    <cellStyle name="쉼표 [0] 6 7 2 2" xfId="15471"/>
    <cellStyle name="쉼표 [0] 6 7 2 2 2" xfId="16238"/>
    <cellStyle name="쉼표 [0] 6 7 2 3" xfId="16237"/>
    <cellStyle name="쉼표 [0] 6 7 3" xfId="15472"/>
    <cellStyle name="쉼표 [0] 6 7 3 2" xfId="16239"/>
    <cellStyle name="쉼표 [0] 6 7 4" xfId="16232"/>
    <cellStyle name="쉼표 [0] 6 8" xfId="8325"/>
    <cellStyle name="쉼표 [0] 6 8 2" xfId="15473"/>
    <cellStyle name="쉼표 [0] 6 8 2 2" xfId="16240"/>
    <cellStyle name="쉼표 [0] 6 8 3" xfId="16234"/>
    <cellStyle name="쉼표 [0] 6 9" xfId="15474"/>
    <cellStyle name="쉼표 [0] 6 9 2" xfId="16241"/>
    <cellStyle name="쉼표 [0] 7" xfId="5904"/>
    <cellStyle name="쉼표 [0] 7 2" xfId="3442"/>
    <cellStyle name="쉼표 [0] 7 2 2" xfId="5499"/>
    <cellStyle name="쉼표 [0] 7 2 2 2" xfId="7964"/>
    <cellStyle name="쉼표 [0] 7 2 2 3" xfId="6015"/>
    <cellStyle name="쉼표 [0] 7 2 3" xfId="5891"/>
    <cellStyle name="쉼표 [0] 8" xfId="1336"/>
    <cellStyle name="쉼표 [0] 8 2" xfId="3443"/>
    <cellStyle name="쉼표 [0] 8 2 2" xfId="5500"/>
    <cellStyle name="쉼표 [0] 8 2 2 2" xfId="7965"/>
    <cellStyle name="쉼표 [0] 8 2 2 3" xfId="6016"/>
    <cellStyle name="쉼표 [0] 8 2 3" xfId="5892"/>
    <cellStyle name="쉼표 [0] 8 3" xfId="3444"/>
    <cellStyle name="쉼표 [0] 8 3 2" xfId="5501"/>
    <cellStyle name="쉼표 [0] 8 3 2 2" xfId="7966"/>
    <cellStyle name="쉼표 [0] 8 3 2 3" xfId="6017"/>
    <cellStyle name="쉼표 [0] 8 3 3" xfId="5893"/>
    <cellStyle name="쉼표 [0] 8 4" xfId="3445"/>
    <cellStyle name="쉼표 [0] 8 4 2" xfId="5502"/>
    <cellStyle name="쉼표 [0] 8 4 2 2" xfId="7967"/>
    <cellStyle name="쉼표 [0] 8 4 2 3" xfId="6018"/>
    <cellStyle name="쉼표 [0] 8 4 3" xfId="5894"/>
    <cellStyle name="쉼표 [0] 8 5" xfId="3446"/>
    <cellStyle name="쉼표 [0] 8 5 2" xfId="5503"/>
    <cellStyle name="쉼표 [0] 8 5 2 2" xfId="7968"/>
    <cellStyle name="쉼표 [0] 8 5 2 3" xfId="6019"/>
    <cellStyle name="쉼표 [0] 8 5 3" xfId="5895"/>
    <cellStyle name="쉼표 [0] 8 6" xfId="3447"/>
    <cellStyle name="쉼표 [0] 8 6 2" xfId="5504"/>
    <cellStyle name="쉼표 [0] 8 6 2 2" xfId="7969"/>
    <cellStyle name="쉼표 [0] 8 6 2 3" xfId="6020"/>
    <cellStyle name="쉼표 [0] 8 6 3" xfId="5896"/>
    <cellStyle name="쉼표 [0] 9" xfId="3731"/>
    <cellStyle name="쉼표 [0] 9 2" xfId="3448"/>
    <cellStyle name="쉼표 [0] 9 2 2" xfId="5505"/>
    <cellStyle name="쉼표 [0] 9 2 2 2" xfId="7970"/>
    <cellStyle name="쉼표 [0] 9 2 2 3" xfId="6021"/>
    <cellStyle name="쉼표 [0] 9 2 3" xfId="5897"/>
    <cellStyle name="쉼표 [0] 9 3" xfId="15475"/>
    <cellStyle name="스타일 1" xfId="1337"/>
    <cellStyle name="스타일 1 10" xfId="1338"/>
    <cellStyle name="스타일 1 11" xfId="1339"/>
    <cellStyle name="스타일 1 12" xfId="1340"/>
    <cellStyle name="스타일 1 13" xfId="1341"/>
    <cellStyle name="스타일 1 14" xfId="1342"/>
    <cellStyle name="스타일 1 15" xfId="1343"/>
    <cellStyle name="스타일 1 16" xfId="1344"/>
    <cellStyle name="스타일 1 17" xfId="3449"/>
    <cellStyle name="스타일 1 2" xfId="1345"/>
    <cellStyle name="스타일 1 2 2" xfId="5507"/>
    <cellStyle name="스타일 1 2 2 2" xfId="7972"/>
    <cellStyle name="스타일 1 2 3" xfId="3450"/>
    <cellStyle name="스타일 1 3" xfId="1346"/>
    <cellStyle name="스타일 1 3 2" xfId="7971"/>
    <cellStyle name="스타일 1 3 3" xfId="5506"/>
    <cellStyle name="스타일 1 4" xfId="1347"/>
    <cellStyle name="스타일 1 5" xfId="1348"/>
    <cellStyle name="스타일 1 6" xfId="1349"/>
    <cellStyle name="스타일 1 7" xfId="1350"/>
    <cellStyle name="스타일 1 8" xfId="1351"/>
    <cellStyle name="스타일 1 9" xfId="1352"/>
    <cellStyle name="스타일 10" xfId="15476"/>
    <cellStyle name="스타일 11" xfId="15477"/>
    <cellStyle name="스타일 12" xfId="15478"/>
    <cellStyle name="스타일 13" xfId="15479"/>
    <cellStyle name="스타일 14" xfId="15480"/>
    <cellStyle name="스타일 15" xfId="15481"/>
    <cellStyle name="스타일 16" xfId="15482"/>
    <cellStyle name="스타일 17" xfId="15483"/>
    <cellStyle name="스타일 18" xfId="15484"/>
    <cellStyle name="스타일 2" xfId="1353"/>
    <cellStyle name="스타일 2 10" xfId="1354"/>
    <cellStyle name="스타일 2 11" xfId="1355"/>
    <cellStyle name="스타일 2 12" xfId="1356"/>
    <cellStyle name="스타일 2 13" xfId="1357"/>
    <cellStyle name="스타일 2 14" xfId="1358"/>
    <cellStyle name="스타일 2 15" xfId="1359"/>
    <cellStyle name="스타일 2 16" xfId="1360"/>
    <cellStyle name="스타일 2 17" xfId="3451"/>
    <cellStyle name="스타일 2 2" xfId="1361"/>
    <cellStyle name="스타일 2 2 2" xfId="5509"/>
    <cellStyle name="스타일 2 2 2 2" xfId="7974"/>
    <cellStyle name="스타일 2 2 3" xfId="3452"/>
    <cellStyle name="스타일 2 3" xfId="1362"/>
    <cellStyle name="스타일 2 3 2" xfId="7973"/>
    <cellStyle name="스타일 2 3 3" xfId="5508"/>
    <cellStyle name="스타일 2 4" xfId="1363"/>
    <cellStyle name="스타일 2 5" xfId="1364"/>
    <cellStyle name="스타일 2 6" xfId="1365"/>
    <cellStyle name="스타일 2 7" xfId="1366"/>
    <cellStyle name="스타일 2 8" xfId="1367"/>
    <cellStyle name="스타일 2 9" xfId="1368"/>
    <cellStyle name="스타일 3" xfId="1369"/>
    <cellStyle name="스타일 3 10" xfId="1370"/>
    <cellStyle name="스타일 3 11" xfId="1371"/>
    <cellStyle name="스타일 3 12" xfId="1372"/>
    <cellStyle name="스타일 3 13" xfId="1373"/>
    <cellStyle name="스타일 3 14" xfId="1374"/>
    <cellStyle name="스타일 3 15" xfId="1375"/>
    <cellStyle name="스타일 3 16" xfId="1376"/>
    <cellStyle name="스타일 3 17" xfId="3453"/>
    <cellStyle name="스타일 3 2" xfId="1377"/>
    <cellStyle name="스타일 3 2 2" xfId="7975"/>
    <cellStyle name="스타일 3 3" xfId="1378"/>
    <cellStyle name="스타일 3 4" xfId="1379"/>
    <cellStyle name="스타일 3 5" xfId="1380"/>
    <cellStyle name="스타일 3 6" xfId="1381"/>
    <cellStyle name="스타일 3 7" xfId="1382"/>
    <cellStyle name="스타일 3 8" xfId="1383"/>
    <cellStyle name="스타일 3 9" xfId="1384"/>
    <cellStyle name="스타일 4" xfId="1385"/>
    <cellStyle name="스타일 4 10" xfId="1386"/>
    <cellStyle name="스타일 4 11" xfId="1387"/>
    <cellStyle name="스타일 4 12" xfId="1388"/>
    <cellStyle name="스타일 4 13" xfId="1389"/>
    <cellStyle name="스타일 4 14" xfId="1390"/>
    <cellStyle name="스타일 4 15" xfId="1391"/>
    <cellStyle name="스타일 4 16" xfId="1392"/>
    <cellStyle name="스타일 4 17" xfId="3454"/>
    <cellStyle name="스타일 4 2" xfId="1393"/>
    <cellStyle name="스타일 4 2 2" xfId="7976"/>
    <cellStyle name="스타일 4 3" xfId="1394"/>
    <cellStyle name="스타일 4 4" xfId="1395"/>
    <cellStyle name="스타일 4 5" xfId="1396"/>
    <cellStyle name="스타일 4 6" xfId="1397"/>
    <cellStyle name="스타일 4 7" xfId="1398"/>
    <cellStyle name="스타일 4 8" xfId="1399"/>
    <cellStyle name="스타일 4 9" xfId="1400"/>
    <cellStyle name="스타일 5" xfId="15485"/>
    <cellStyle name="스타일 6" xfId="15486"/>
    <cellStyle name="스타일 7" xfId="15487"/>
    <cellStyle name="스타일 8" xfId="15488"/>
    <cellStyle name="스타일 9" xfId="15489"/>
    <cellStyle name="안건회계법인" xfId="1401"/>
    <cellStyle name="안건회계법인 2" xfId="5510"/>
    <cellStyle name="안건회계법인 2 2" xfId="7977"/>
    <cellStyle name="안건회계법인 3" xfId="3455"/>
    <cellStyle name="연결된 셀 2" xfId="3456"/>
    <cellStyle name="연결된 셀 2 2" xfId="3457"/>
    <cellStyle name="연결된 셀 2 2 2" xfId="5512"/>
    <cellStyle name="연결된 셀 2 2 2 2" xfId="7979"/>
    <cellStyle name="연결된 셀 2 3" xfId="5511"/>
    <cellStyle name="연결된 셀 2 3 2" xfId="7978"/>
    <cellStyle name="연결된 셀 3" xfId="3458"/>
    <cellStyle name="연결된 셀 3 2" xfId="3459"/>
    <cellStyle name="연결된 셀 3 2 2" xfId="5514"/>
    <cellStyle name="연결된 셀 3 2 2 2" xfId="7981"/>
    <cellStyle name="연결된 셀 3 3" xfId="5513"/>
    <cellStyle name="연결된 셀 3 3 2" xfId="7980"/>
    <cellStyle name="연결된 셀 4" xfId="3460"/>
    <cellStyle name="연결된 셀 4 2" xfId="3461"/>
    <cellStyle name="연결된 셀 4 2 2" xfId="5516"/>
    <cellStyle name="연결된 셀 4 2 2 2" xfId="7983"/>
    <cellStyle name="연결된 셀 4 3" xfId="5515"/>
    <cellStyle name="연결된 셀 4 3 2" xfId="7982"/>
    <cellStyle name="열어본 하이퍼링크" xfId="15490"/>
    <cellStyle name="왼쪽2" xfId="3462"/>
    <cellStyle name="왼쪽2 2" xfId="5517"/>
    <cellStyle name="왼쪽2 2 2" xfId="7984"/>
    <cellStyle name="왼쪽2 2 2 2" xfId="15491"/>
    <cellStyle name="왼쪽2 2 3" xfId="15492"/>
    <cellStyle name="왼쪽2 3" xfId="15493"/>
    <cellStyle name="요약 2" xfId="3463"/>
    <cellStyle name="요약 2 2" xfId="3464"/>
    <cellStyle name="요약 2 2 2" xfId="5519"/>
    <cellStyle name="요약 2 2 2 2" xfId="7986"/>
    <cellStyle name="요약 2 2 2 3" xfId="15494"/>
    <cellStyle name="요약 2 2 2 4" xfId="15495"/>
    <cellStyle name="요약 2 3" xfId="5518"/>
    <cellStyle name="요약 2 3 2" xfId="7985"/>
    <cellStyle name="요약 2 3 3" xfId="15496"/>
    <cellStyle name="요약 2 3 4" xfId="15497"/>
    <cellStyle name="요약 3" xfId="3465"/>
    <cellStyle name="요약 3 2" xfId="3466"/>
    <cellStyle name="요약 3 2 2" xfId="5521"/>
    <cellStyle name="요약 3 2 2 2" xfId="7988"/>
    <cellStyle name="요약 3 2 2 3" xfId="15498"/>
    <cellStyle name="요약 3 2 2 4" xfId="15499"/>
    <cellStyle name="요약 3 3" xfId="5520"/>
    <cellStyle name="요약 3 3 2" xfId="7987"/>
    <cellStyle name="요약 3 3 3" xfId="15500"/>
    <cellStyle name="요약 3 3 4" xfId="15501"/>
    <cellStyle name="요약 4" xfId="3467"/>
    <cellStyle name="요약 4 2" xfId="3468"/>
    <cellStyle name="요약 4 2 2" xfId="5523"/>
    <cellStyle name="요약 4 2 2 2" xfId="7990"/>
    <cellStyle name="요약 4 2 2 3" xfId="15502"/>
    <cellStyle name="요약 4 2 2 4" xfId="15503"/>
    <cellStyle name="요약 4 3" xfId="5522"/>
    <cellStyle name="요약 4 3 2" xfId="7989"/>
    <cellStyle name="요약 4 3 3" xfId="15504"/>
    <cellStyle name="요약 4 3 4" xfId="15505"/>
    <cellStyle name="우괄호_박심배수구조물공" xfId="3469"/>
    <cellStyle name="우측양괄호" xfId="3470"/>
    <cellStyle name="우측양괄호 2" xfId="5524"/>
    <cellStyle name="우측양괄호 2 2" xfId="7991"/>
    <cellStyle name="원" xfId="1402"/>
    <cellStyle name="원 10" xfId="1403"/>
    <cellStyle name="원 11" xfId="1404"/>
    <cellStyle name="원 12" xfId="1405"/>
    <cellStyle name="원 13" xfId="1406"/>
    <cellStyle name="원 14" xfId="1407"/>
    <cellStyle name="원 15" xfId="1408"/>
    <cellStyle name="원 16" xfId="1409"/>
    <cellStyle name="원 17" xfId="3471"/>
    <cellStyle name="원 2" xfId="1410"/>
    <cellStyle name="원 2 2" xfId="5526"/>
    <cellStyle name="원 2 2 2" xfId="7993"/>
    <cellStyle name="원 2 3" xfId="3472"/>
    <cellStyle name="원 3" xfId="1411"/>
    <cellStyle name="원 3 2" xfId="7992"/>
    <cellStyle name="원 3 3" xfId="5525"/>
    <cellStyle name="원 4" xfId="1412"/>
    <cellStyle name="원 5" xfId="1413"/>
    <cellStyle name="원 6" xfId="1414"/>
    <cellStyle name="원 7" xfId="1415"/>
    <cellStyle name="원 8" xfId="1416"/>
    <cellStyle name="원 9" xfId="1417"/>
    <cellStyle name="원_0008금감원통합감독검사정보시스템" xfId="1418"/>
    <cellStyle name="원_0008금감원통합감독검사정보시스템 2" xfId="5527"/>
    <cellStyle name="원_0008금감원통합감독검사정보시스템 2 2" xfId="7994"/>
    <cellStyle name="원_0008금감원통합감독검사정보시스템 2 3" xfId="15506"/>
    <cellStyle name="원_0008금감원통합감독검사정보시스템 3" xfId="3473"/>
    <cellStyle name="원_0008금감원통합감독검사정보시스템 3 2" xfId="15507"/>
    <cellStyle name="원_0008금감원통합감독검사정보시스템 3 3" xfId="15508"/>
    <cellStyle name="원_0008금감원통합감독검사정보시스템 4" xfId="15509"/>
    <cellStyle name="원_0008금감원통합감독검사정보시스템 5" xfId="15510"/>
    <cellStyle name="원_0009김포공항LED교체공사(광일)" xfId="1419"/>
    <cellStyle name="원_0009김포공항LED교체공사(광일) 2" xfId="5528"/>
    <cellStyle name="원_0009김포공항LED교체공사(광일) 2 2" xfId="7995"/>
    <cellStyle name="원_0009김포공항LED교체공사(광일) 2 3" xfId="15511"/>
    <cellStyle name="원_0009김포공항LED교체공사(광일) 3" xfId="3474"/>
    <cellStyle name="원_0009김포공항LED교체공사(광일) 3 2" xfId="15512"/>
    <cellStyle name="원_0009김포공항LED교체공사(광일) 3 3" xfId="15513"/>
    <cellStyle name="원_0009김포공항LED교체공사(광일) 4" xfId="15514"/>
    <cellStyle name="원_0009김포공항LED교체공사(광일) 5" xfId="15515"/>
    <cellStyle name="원_0011KIST소각설비제작설치" xfId="1420"/>
    <cellStyle name="원_0011KIST소각설비제작설치 2" xfId="5529"/>
    <cellStyle name="원_0011KIST소각설비제작설치 2 2" xfId="7996"/>
    <cellStyle name="원_0011KIST소각설비제작설치 2 3" xfId="15516"/>
    <cellStyle name="원_0011KIST소각설비제작설치 3" xfId="3475"/>
    <cellStyle name="원_0011KIST소각설비제작설치 3 2" xfId="15517"/>
    <cellStyle name="원_0011KIST소각설비제작설치 3 3" xfId="15518"/>
    <cellStyle name="원_0011KIST소각설비제작설치 4" xfId="15519"/>
    <cellStyle name="원_0011KIST소각설비제작설치 5" xfId="15520"/>
    <cellStyle name="원_0011긴급전화기정산(99년형광일)" xfId="1421"/>
    <cellStyle name="원_0011긴급전화기정산(99년형광일) 2" xfId="5530"/>
    <cellStyle name="원_0011긴급전화기정산(99년형광일) 2 2" xfId="7997"/>
    <cellStyle name="원_0011긴급전화기정산(99년형광일) 2 3" xfId="15521"/>
    <cellStyle name="원_0011긴급전화기정산(99년형광일) 3" xfId="3476"/>
    <cellStyle name="원_0011긴급전화기정산(99년형광일) 3 2" xfId="15522"/>
    <cellStyle name="원_0011긴급전화기정산(99년형광일) 3 3" xfId="15523"/>
    <cellStyle name="원_0011긴급전화기정산(99년형광일) 4" xfId="15524"/>
    <cellStyle name="원_0011긴급전화기정산(99년형광일) 5" xfId="15525"/>
    <cellStyle name="원_0011부산종합경기장전광판" xfId="1422"/>
    <cellStyle name="원_0011부산종합경기장전광판 2" xfId="5531"/>
    <cellStyle name="원_0011부산종합경기장전광판 2 2" xfId="7998"/>
    <cellStyle name="원_0011부산종합경기장전광판 2 3" xfId="15526"/>
    <cellStyle name="원_0011부산종합경기장전광판 3" xfId="3477"/>
    <cellStyle name="원_0011부산종합경기장전광판 3 2" xfId="15527"/>
    <cellStyle name="원_0011부산종합경기장전광판 3 3" xfId="15528"/>
    <cellStyle name="원_0011부산종합경기장전광판 4" xfId="15529"/>
    <cellStyle name="원_0011부산종합경기장전광판 5" xfId="15530"/>
    <cellStyle name="원_0012문화유적지표석제작설치" xfId="1423"/>
    <cellStyle name="원_0012문화유적지표석제작설치 2" xfId="5532"/>
    <cellStyle name="원_0012문화유적지표석제작설치 2 2" xfId="7999"/>
    <cellStyle name="원_0012문화유적지표석제작설치 2 3" xfId="15531"/>
    <cellStyle name="원_0012문화유적지표석제작설치 3" xfId="3478"/>
    <cellStyle name="원_0012문화유적지표석제작설치 3 2" xfId="15532"/>
    <cellStyle name="원_0012문화유적지표석제작설치 3 3" xfId="15533"/>
    <cellStyle name="원_0012문화유적지표석제작설치 4" xfId="15534"/>
    <cellStyle name="원_0012문화유적지표석제작설치 5" xfId="15535"/>
    <cellStyle name="원_0102국제조명신공항분수조명" xfId="1424"/>
    <cellStyle name="원_0102국제조명신공항분수조명 2" xfId="5533"/>
    <cellStyle name="원_0102국제조명신공항분수조명 2 2" xfId="8000"/>
    <cellStyle name="원_0102국제조명신공항분수조명 2 3" xfId="15536"/>
    <cellStyle name="원_0102국제조명신공항분수조명 3" xfId="3479"/>
    <cellStyle name="원_0102국제조명신공항분수조명 3 2" xfId="15537"/>
    <cellStyle name="원_0102국제조명신공항분수조명 3 3" xfId="15538"/>
    <cellStyle name="원_0102국제조명신공항분수조명 4" xfId="15539"/>
    <cellStyle name="원_0102국제조명신공항분수조명 5" xfId="15540"/>
    <cellStyle name="원_0103회전식현수막게시대제작설치" xfId="1425"/>
    <cellStyle name="원_0103회전식현수막게시대제작설치 2" xfId="5534"/>
    <cellStyle name="원_0103회전식현수막게시대제작설치 2 2" xfId="8001"/>
    <cellStyle name="원_0103회전식현수막게시대제작설치 2 3" xfId="15541"/>
    <cellStyle name="원_0103회전식현수막게시대제작설치 3" xfId="3480"/>
    <cellStyle name="원_0103회전식현수막게시대제작설치 3 2" xfId="15542"/>
    <cellStyle name="원_0103회전식현수막게시대제작설치 3 3" xfId="15543"/>
    <cellStyle name="원_0103회전식현수막게시대제작설치 4" xfId="15544"/>
    <cellStyle name="원_0103회전식현수막게시대제작설치 5" xfId="15545"/>
    <cellStyle name="원_0104포항시침출수처리시스템" xfId="1426"/>
    <cellStyle name="원_0104포항시침출수처리시스템 2" xfId="5535"/>
    <cellStyle name="원_0104포항시침출수처리시스템 2 2" xfId="8002"/>
    <cellStyle name="원_0104포항시침출수처리시스템 2 3" xfId="15546"/>
    <cellStyle name="원_0104포항시침출수처리시스템 3" xfId="3481"/>
    <cellStyle name="원_0104포항시침출수처리시스템 3 2" xfId="15547"/>
    <cellStyle name="원_0104포항시침출수처리시스템 3 3" xfId="15548"/>
    <cellStyle name="원_0104포항시침출수처리시스템 4" xfId="15549"/>
    <cellStyle name="원_0104포항시침출수처리시스템 5" xfId="15550"/>
    <cellStyle name="원_0105담배자판기개조원가" xfId="1427"/>
    <cellStyle name="원_0105담배자판기개조원가 2" xfId="5536"/>
    <cellStyle name="원_0105담배자판기개조원가 2 2" xfId="8003"/>
    <cellStyle name="원_0105담배자판기개조원가 2 3" xfId="15551"/>
    <cellStyle name="원_0105담배자판기개조원가 3" xfId="3482"/>
    <cellStyle name="원_0105담배자판기개조원가 3 2" xfId="15552"/>
    <cellStyle name="원_0105담배자판기개조원가 3 3" xfId="15553"/>
    <cellStyle name="원_0105담배자판기개조원가 4" xfId="15554"/>
    <cellStyle name="원_0105담배자판기개조원가 5" xfId="15555"/>
    <cellStyle name="원_0106LG인버터냉난방기제작-1" xfId="1428"/>
    <cellStyle name="원_0106LG인버터냉난방기제작-1 2" xfId="5537"/>
    <cellStyle name="원_0106LG인버터냉난방기제작-1 2 2" xfId="8004"/>
    <cellStyle name="원_0106LG인버터냉난방기제작-1 2 3" xfId="15556"/>
    <cellStyle name="원_0106LG인버터냉난방기제작-1 3" xfId="3483"/>
    <cellStyle name="원_0106LG인버터냉난방기제작-1 3 2" xfId="15557"/>
    <cellStyle name="원_0106LG인버터냉난방기제작-1 3 3" xfId="15558"/>
    <cellStyle name="원_0106LG인버터냉난방기제작-1 4" xfId="15559"/>
    <cellStyle name="원_0106LG인버터냉난방기제작-1 5" xfId="15560"/>
    <cellStyle name="원_0107광전송장비구매설치" xfId="1429"/>
    <cellStyle name="원_0107광전송장비구매설치 2" xfId="5538"/>
    <cellStyle name="원_0107광전송장비구매설치 2 2" xfId="8005"/>
    <cellStyle name="원_0107광전송장비구매설치 2 3" xfId="15561"/>
    <cellStyle name="원_0107광전송장비구매설치 3" xfId="3484"/>
    <cellStyle name="원_0107광전송장비구매설치 3 2" xfId="15562"/>
    <cellStyle name="원_0107광전송장비구매설치 3 3" xfId="15563"/>
    <cellStyle name="원_0107광전송장비구매설치 4" xfId="15564"/>
    <cellStyle name="원_0107광전송장비구매설치 5" xfId="15565"/>
    <cellStyle name="원_0107도공IBS설비SW부문(참조)" xfId="1430"/>
    <cellStyle name="원_0107도공IBS설비SW부문(참조) 2" xfId="5539"/>
    <cellStyle name="원_0107도공IBS설비SW부문(참조) 2 2" xfId="8006"/>
    <cellStyle name="원_0107도공IBS설비SW부문(참조) 2 3" xfId="15566"/>
    <cellStyle name="원_0107도공IBS설비SW부문(참조) 3" xfId="3485"/>
    <cellStyle name="원_0107도공IBS설비SW부문(참조) 3 2" xfId="15567"/>
    <cellStyle name="원_0107도공IBS설비SW부문(참조) 3 3" xfId="15568"/>
    <cellStyle name="원_0107도공IBS설비SW부문(참조) 4" xfId="15569"/>
    <cellStyle name="원_0107도공IBS설비SW부문(참조) 5" xfId="15570"/>
    <cellStyle name="원_0107문화재복원용목재-8월6일" xfId="1431"/>
    <cellStyle name="원_0107문화재복원용목재-8월6일 2" xfId="5540"/>
    <cellStyle name="원_0107문화재복원용목재-8월6일 2 2" xfId="8007"/>
    <cellStyle name="원_0107문화재복원용목재-8월6일 2 3" xfId="15571"/>
    <cellStyle name="원_0107문화재복원용목재-8월6일 3" xfId="3486"/>
    <cellStyle name="원_0107문화재복원용목재-8월6일 3 2" xfId="15572"/>
    <cellStyle name="원_0107문화재복원용목재-8월6일 3 3" xfId="15573"/>
    <cellStyle name="원_0107문화재복원용목재-8월6일 4" xfId="15574"/>
    <cellStyle name="원_0107문화재복원용목재-8월6일 5" xfId="15575"/>
    <cellStyle name="원_0107포천영중수배전반(제조,설치)" xfId="1432"/>
    <cellStyle name="원_0107포천영중수배전반(제조,설치) 2" xfId="5541"/>
    <cellStyle name="원_0107포천영중수배전반(제조,설치) 2 2" xfId="8008"/>
    <cellStyle name="원_0107포천영중수배전반(제조,설치) 2 3" xfId="15576"/>
    <cellStyle name="원_0107포천영중수배전반(제조,설치) 3" xfId="3487"/>
    <cellStyle name="원_0107포천영중수배전반(제조,설치) 3 2" xfId="15577"/>
    <cellStyle name="원_0107포천영중수배전반(제조,설치) 3 3" xfId="15578"/>
    <cellStyle name="원_0107포천영중수배전반(제조,설치) 4" xfId="15579"/>
    <cellStyle name="원_0107포천영중수배전반(제조,설치) 5" xfId="15580"/>
    <cellStyle name="원_0108농기반미곡건조기제작설치" xfId="1433"/>
    <cellStyle name="원_0108농기반미곡건조기제작설치 2" xfId="5542"/>
    <cellStyle name="원_0108농기반미곡건조기제작설치 2 2" xfId="8009"/>
    <cellStyle name="원_0108농기반미곡건조기제작설치 2 3" xfId="15581"/>
    <cellStyle name="원_0108농기반미곡건조기제작설치 3" xfId="3488"/>
    <cellStyle name="원_0108농기반미곡건조기제작설치 3 2" xfId="15582"/>
    <cellStyle name="원_0108농기반미곡건조기제작설치 3 3" xfId="15583"/>
    <cellStyle name="원_0108농기반미곡건조기제작설치 4" xfId="15584"/>
    <cellStyle name="원_0108농기반미곡건조기제작설치 5" xfId="15585"/>
    <cellStyle name="원_0108담배인삼공사영업춘추복" xfId="1434"/>
    <cellStyle name="원_0108담배인삼공사영업춘추복 2" xfId="5543"/>
    <cellStyle name="원_0108담배인삼공사영업춘추복 2 2" xfId="8010"/>
    <cellStyle name="원_0108담배인삼공사영업춘추복 2 3" xfId="15586"/>
    <cellStyle name="원_0108담배인삼공사영업춘추복 3" xfId="3489"/>
    <cellStyle name="원_0108담배인삼공사영업춘추복 3 2" xfId="15587"/>
    <cellStyle name="원_0108담배인삼공사영업춘추복 3 3" xfId="15588"/>
    <cellStyle name="원_0108담배인삼공사영업춘추복 4" xfId="15589"/>
    <cellStyle name="원_0108담배인삼공사영업춘추복 5" xfId="15590"/>
    <cellStyle name="원_0108한국전기교통-LED교통신호등((원본))" xfId="1435"/>
    <cellStyle name="원_0108한국전기교통-LED교통신호등((원본)) 2" xfId="5544"/>
    <cellStyle name="원_0108한국전기교통-LED교통신호등((원본)) 2 2" xfId="8011"/>
    <cellStyle name="원_0108한국전기교통-LED교통신호등((원본)) 2 3" xfId="15591"/>
    <cellStyle name="원_0108한국전기교통-LED교통신호등((원본)) 3" xfId="3490"/>
    <cellStyle name="원_0108한국전기교통-LED교통신호등((원본)) 3 2" xfId="15592"/>
    <cellStyle name="원_0108한국전기교통-LED교통신호등((원본)) 3 3" xfId="15593"/>
    <cellStyle name="원_0108한국전기교통-LED교통신호등((원본)) 4" xfId="15594"/>
    <cellStyle name="원_0108한국전기교통-LED교통신호등((원본)) 5" xfId="15595"/>
    <cellStyle name="원_0111해양수산부등명기제작" xfId="1436"/>
    <cellStyle name="원_0111해양수산부등명기제작 2" xfId="5545"/>
    <cellStyle name="원_0111해양수산부등명기제작 2 2" xfId="8012"/>
    <cellStyle name="원_0111해양수산부등명기제작 2 3" xfId="15596"/>
    <cellStyle name="원_0111해양수산부등명기제작 3" xfId="3491"/>
    <cellStyle name="원_0111해양수산부등명기제작 3 2" xfId="15597"/>
    <cellStyle name="원_0111해양수산부등명기제작 3 3" xfId="15598"/>
    <cellStyle name="원_0111해양수산부등명기제작 4" xfId="15599"/>
    <cellStyle name="원_0111해양수산부등명기제작 5" xfId="15600"/>
    <cellStyle name="원_0111핸디소프트-전자표준문서시스템" xfId="1437"/>
    <cellStyle name="원_0111핸디소프트-전자표준문서시스템 2" xfId="5546"/>
    <cellStyle name="원_0111핸디소프트-전자표준문서시스템 2 2" xfId="8013"/>
    <cellStyle name="원_0111핸디소프트-전자표준문서시스템 2 3" xfId="15601"/>
    <cellStyle name="원_0111핸디소프트-전자표준문서시스템 3" xfId="3492"/>
    <cellStyle name="원_0111핸디소프트-전자표준문서시스템 3 2" xfId="15602"/>
    <cellStyle name="원_0111핸디소프트-전자표준문서시스템 3 3" xfId="15603"/>
    <cellStyle name="원_0111핸디소프트-전자표준문서시스템 4" xfId="15604"/>
    <cellStyle name="원_0111핸디소프트-전자표준문서시스템 5" xfId="15605"/>
    <cellStyle name="원_0112금감원사무자동화시스템" xfId="1438"/>
    <cellStyle name="원_0112금감원사무자동화시스템 2" xfId="5547"/>
    <cellStyle name="원_0112금감원사무자동화시스템 2 2" xfId="8014"/>
    <cellStyle name="원_0112금감원사무자동화시스템 2 3" xfId="15606"/>
    <cellStyle name="원_0112금감원사무자동화시스템 3" xfId="3493"/>
    <cellStyle name="원_0112금감원사무자동화시스템 3 2" xfId="15607"/>
    <cellStyle name="원_0112금감원사무자동화시스템 3 3" xfId="15608"/>
    <cellStyle name="원_0112금감원사무자동화시스템 4" xfId="15609"/>
    <cellStyle name="원_0112금감원사무자동화시스템 5" xfId="15610"/>
    <cellStyle name="원_0112수도권매립지SW원가" xfId="1439"/>
    <cellStyle name="원_0112수도권매립지SW원가 2" xfId="5548"/>
    <cellStyle name="원_0112수도권매립지SW원가 2 2" xfId="8015"/>
    <cellStyle name="원_0112수도권매립지SW원가 2 3" xfId="15611"/>
    <cellStyle name="원_0112수도권매립지SW원가 3" xfId="3494"/>
    <cellStyle name="원_0112수도권매립지SW원가 3 2" xfId="15612"/>
    <cellStyle name="원_0112수도권매립지SW원가 3 3" xfId="15613"/>
    <cellStyle name="원_0112수도권매립지SW원가 4" xfId="15614"/>
    <cellStyle name="원_0112수도권매립지SW원가 5" xfId="15615"/>
    <cellStyle name="원_0112중고원-HRD종합정보망구축(完)" xfId="1440"/>
    <cellStyle name="원_0112중고원-HRD종합정보망구축(完) 2" xfId="5549"/>
    <cellStyle name="원_0112중고원-HRD종합정보망구축(完) 2 2" xfId="8016"/>
    <cellStyle name="원_0112중고원-HRD종합정보망구축(完) 2 3" xfId="15616"/>
    <cellStyle name="원_0112중고원-HRD종합정보망구축(完) 3" xfId="3495"/>
    <cellStyle name="원_0112중고원-HRD종합정보망구축(完) 3 2" xfId="15617"/>
    <cellStyle name="원_0112중고원-HRD종합정보망구축(完) 3 3" xfId="15618"/>
    <cellStyle name="원_0112중고원-HRD종합정보망구축(完) 4" xfId="15619"/>
    <cellStyle name="원_0112중고원-HRD종합정보망구축(完) 5" xfId="15620"/>
    <cellStyle name="원_0201종합예술회관의자제작설치-1" xfId="1441"/>
    <cellStyle name="원_0201종합예술회관의자제작설치-1 2" xfId="5550"/>
    <cellStyle name="원_0201종합예술회관의자제작설치-1 2 2" xfId="8017"/>
    <cellStyle name="원_0201종합예술회관의자제작설치-1 2 3" xfId="15621"/>
    <cellStyle name="원_0201종합예술회관의자제작설치-1 3" xfId="3496"/>
    <cellStyle name="원_0201종합예술회관의자제작설치-1 3 2" xfId="15622"/>
    <cellStyle name="원_0201종합예술회관의자제작설치-1 3 3" xfId="15623"/>
    <cellStyle name="원_0201종합예술회관의자제작설치-1 4" xfId="15624"/>
    <cellStyle name="원_0201종합예술회관의자제작설치-1 5" xfId="15625"/>
    <cellStyle name="원_0202마사회근무복" xfId="1442"/>
    <cellStyle name="원_0202마사회근무복 2" xfId="5551"/>
    <cellStyle name="원_0202마사회근무복 2 2" xfId="8018"/>
    <cellStyle name="원_0202마사회근무복 2 3" xfId="15626"/>
    <cellStyle name="원_0202마사회근무복 3" xfId="3497"/>
    <cellStyle name="원_0202마사회근무복 3 2" xfId="15627"/>
    <cellStyle name="원_0202마사회근무복 3 3" xfId="15628"/>
    <cellStyle name="원_0202마사회근무복 4" xfId="15629"/>
    <cellStyle name="원_0202마사회근무복 5" xfId="15630"/>
    <cellStyle name="원_0202부경교재-승강칠판" xfId="1443"/>
    <cellStyle name="원_0202부경교재-승강칠판 2" xfId="5552"/>
    <cellStyle name="원_0202부경교재-승강칠판 2 2" xfId="8019"/>
    <cellStyle name="원_0202부경교재-승강칠판 2 3" xfId="15631"/>
    <cellStyle name="원_0202부경교재-승강칠판 3" xfId="3498"/>
    <cellStyle name="원_0202부경교재-승강칠판 3 2" xfId="15632"/>
    <cellStyle name="원_0202부경교재-승강칠판 3 3" xfId="15633"/>
    <cellStyle name="원_0202부경교재-승강칠판 4" xfId="15634"/>
    <cellStyle name="원_0202부경교재-승강칠판 5" xfId="15635"/>
    <cellStyle name="원_0204한국석묘납골함-1규격" xfId="1444"/>
    <cellStyle name="원_0204한국석묘납골함-1규격 2" xfId="5553"/>
    <cellStyle name="원_0204한국석묘납골함-1규격 2 2" xfId="8020"/>
    <cellStyle name="원_0204한국석묘납골함-1규격 2 3" xfId="15636"/>
    <cellStyle name="원_0204한국석묘납골함-1규격 3" xfId="3499"/>
    <cellStyle name="원_0204한국석묘납골함-1규격 3 2" xfId="15637"/>
    <cellStyle name="원_0204한국석묘납골함-1규격 3 3" xfId="15638"/>
    <cellStyle name="원_0204한국석묘납골함-1규격 4" xfId="15639"/>
    <cellStyle name="원_0204한국석묘납골함-1규격 5" xfId="15640"/>
    <cellStyle name="원_0206금감원금융정보교환망재구축" xfId="1445"/>
    <cellStyle name="원_0206금감원금융정보교환망재구축 2" xfId="5554"/>
    <cellStyle name="원_0206금감원금융정보교환망재구축 2 2" xfId="8021"/>
    <cellStyle name="원_0206금감원금융정보교환망재구축 2 3" xfId="15641"/>
    <cellStyle name="원_0206금감원금융정보교환망재구축 3" xfId="3500"/>
    <cellStyle name="원_0206금감원금융정보교환망재구축 3 2" xfId="15642"/>
    <cellStyle name="원_0206금감원금융정보교환망재구축 3 3" xfId="15643"/>
    <cellStyle name="원_0206금감원금융정보교환망재구축 4" xfId="15644"/>
    <cellStyle name="원_0206금감원금융정보교환망재구축 5" xfId="15645"/>
    <cellStyle name="원_0206정통부수납장표기기제작설치" xfId="1446"/>
    <cellStyle name="원_0206정통부수납장표기기제작설치 2" xfId="5555"/>
    <cellStyle name="원_0206정통부수납장표기기제작설치 2 2" xfId="8022"/>
    <cellStyle name="원_0206정통부수납장표기기제작설치 2 3" xfId="15646"/>
    <cellStyle name="원_0206정통부수납장표기기제작설치 3" xfId="3501"/>
    <cellStyle name="원_0206정통부수납장표기기제작설치 3 2" xfId="15647"/>
    <cellStyle name="원_0206정통부수납장표기기제작설치 3 3" xfId="15648"/>
    <cellStyle name="원_0206정통부수납장표기기제작설치 4" xfId="15649"/>
    <cellStyle name="원_0206정통부수납장표기기제작설치 5" xfId="15650"/>
    <cellStyle name="원_0207담배인삼공사-담요" xfId="1447"/>
    <cellStyle name="원_0207담배인삼공사-담요 2" xfId="5556"/>
    <cellStyle name="원_0207담배인삼공사-담요 2 2" xfId="8023"/>
    <cellStyle name="원_0207담배인삼공사-담요 2 3" xfId="15651"/>
    <cellStyle name="원_0207담배인삼공사-담요 3" xfId="3502"/>
    <cellStyle name="원_0207담배인삼공사-담요 3 2" xfId="15652"/>
    <cellStyle name="원_0207담배인삼공사-담요 3 3" xfId="15653"/>
    <cellStyle name="원_0207담배인삼공사-담요 4" xfId="15654"/>
    <cellStyle name="원_0207담배인삼공사-담요 5" xfId="15655"/>
    <cellStyle name="원_0208레비텍-다층여과기설계변경" xfId="1448"/>
    <cellStyle name="원_0208레비텍-다층여과기설계변경 2" xfId="5557"/>
    <cellStyle name="원_0208레비텍-다층여과기설계변경 2 2" xfId="8024"/>
    <cellStyle name="원_0208레비텍-다층여과기설계변경 2 3" xfId="15656"/>
    <cellStyle name="원_0208레비텍-다층여과기설계변경 3" xfId="3503"/>
    <cellStyle name="원_0208레비텍-다층여과기설계변경 3 2" xfId="15657"/>
    <cellStyle name="원_0208레비텍-다층여과기설계변경 3 3" xfId="15658"/>
    <cellStyle name="원_0208레비텍-다층여과기설계변경 4" xfId="15659"/>
    <cellStyle name="원_0208레비텍-다층여과기설계변경 5" xfId="15660"/>
    <cellStyle name="원_0209이산화염소발생기-설치(50K)" xfId="1449"/>
    <cellStyle name="원_0209이산화염소발생기-설치(50K) 2" xfId="5558"/>
    <cellStyle name="원_0209이산화염소발생기-설치(50K) 2 2" xfId="8025"/>
    <cellStyle name="원_0209이산화염소발생기-설치(50K) 2 3" xfId="15661"/>
    <cellStyle name="원_0209이산화염소발생기-설치(50K) 3" xfId="3504"/>
    <cellStyle name="원_0209이산화염소발생기-설치(50K) 3 2" xfId="15662"/>
    <cellStyle name="원_0209이산화염소발생기-설치(50K) 3 3" xfId="15663"/>
    <cellStyle name="원_0209이산화염소발생기-설치(50K) 4" xfId="15664"/>
    <cellStyle name="원_0209이산화염소발생기-설치(50K) 5" xfId="15665"/>
    <cellStyle name="원_0210현대정보기술-TD이중계" xfId="1450"/>
    <cellStyle name="원_0210현대정보기술-TD이중계 2" xfId="5559"/>
    <cellStyle name="원_0210현대정보기술-TD이중계 2 2" xfId="8026"/>
    <cellStyle name="원_0210현대정보기술-TD이중계 2 3" xfId="15666"/>
    <cellStyle name="원_0210현대정보기술-TD이중계 3" xfId="3505"/>
    <cellStyle name="원_0210현대정보기술-TD이중계 3 2" xfId="15667"/>
    <cellStyle name="원_0210현대정보기술-TD이중계 3 3" xfId="15668"/>
    <cellStyle name="원_0210현대정보기술-TD이중계 4" xfId="15669"/>
    <cellStyle name="원_0210현대정보기술-TD이중계 5" xfId="15670"/>
    <cellStyle name="원_0211조달청-#1대북지원사업정산(1월7일)" xfId="1451"/>
    <cellStyle name="원_0211조달청-#1대북지원사업정산(1월7일) 2" xfId="5560"/>
    <cellStyle name="원_0211조달청-#1대북지원사업정산(1월7일) 2 2" xfId="8027"/>
    <cellStyle name="원_0211조달청-#1대북지원사업정산(1월7일) 2 3" xfId="15671"/>
    <cellStyle name="원_0211조달청-#1대북지원사업정산(1월7일) 3" xfId="3506"/>
    <cellStyle name="원_0211조달청-#1대북지원사업정산(1월7일) 3 2" xfId="15672"/>
    <cellStyle name="원_0211조달청-#1대북지원사업정산(1월7일) 3 3" xfId="15673"/>
    <cellStyle name="원_0211조달청-#1대북지원사업정산(1월7일) 4" xfId="15674"/>
    <cellStyle name="원_0211조달청-#1대북지원사업정산(1월7일) 5" xfId="15675"/>
    <cellStyle name="원_0212금감원-법규정보시스템(完)" xfId="1452"/>
    <cellStyle name="원_0212금감원-법규정보시스템(完) 2" xfId="5561"/>
    <cellStyle name="원_0212금감원-법규정보시스템(完) 2 2" xfId="8028"/>
    <cellStyle name="원_0212금감원-법규정보시스템(完) 2 3" xfId="15676"/>
    <cellStyle name="원_0212금감원-법규정보시스템(完) 3" xfId="3507"/>
    <cellStyle name="원_0212금감원-법규정보시스템(完) 3 2" xfId="15677"/>
    <cellStyle name="원_0212금감원-법규정보시스템(完) 3 3" xfId="15678"/>
    <cellStyle name="원_0212금감원-법규정보시스템(完) 4" xfId="15679"/>
    <cellStyle name="원_0212금감원-법규정보시스템(完) 5" xfId="15680"/>
    <cellStyle name="원_0301교통방송-CCTV유지보수" xfId="1453"/>
    <cellStyle name="원_0301교통방송-CCTV유지보수 2" xfId="5562"/>
    <cellStyle name="원_0301교통방송-CCTV유지보수 2 2" xfId="8029"/>
    <cellStyle name="원_0301교통방송-CCTV유지보수 2 3" xfId="15681"/>
    <cellStyle name="원_0301교통방송-CCTV유지보수 3" xfId="3508"/>
    <cellStyle name="원_0301교통방송-CCTV유지보수 3 2" xfId="15682"/>
    <cellStyle name="원_0301교통방송-CCTV유지보수 3 3" xfId="15683"/>
    <cellStyle name="원_0301교통방송-CCTV유지보수 4" xfId="15684"/>
    <cellStyle name="원_0301교통방송-CCTV유지보수 5" xfId="15685"/>
    <cellStyle name="원_0302인천경찰청-무인단속기위탁관리" xfId="1454"/>
    <cellStyle name="원_0302인천경찰청-무인단속기위탁관리 2" xfId="5563"/>
    <cellStyle name="원_0302인천경찰청-무인단속기위탁관리 2 2" xfId="8030"/>
    <cellStyle name="원_0302인천경찰청-무인단속기위탁관리 2 3" xfId="15686"/>
    <cellStyle name="원_0302인천경찰청-무인단속기위탁관리 3" xfId="3509"/>
    <cellStyle name="원_0302인천경찰청-무인단속기위탁관리 3 2" xfId="15687"/>
    <cellStyle name="원_0302인천경찰청-무인단속기위탁관리 3 3" xfId="15688"/>
    <cellStyle name="원_0302인천경찰청-무인단속기위탁관리 4" xfId="15689"/>
    <cellStyle name="원_0302인천경찰청-무인단속기위탁관리 5" xfId="15690"/>
    <cellStyle name="원_0302조달청-대북지원2차(안성연)" xfId="1455"/>
    <cellStyle name="원_0302조달청-대북지원2차(안성연) 2" xfId="5564"/>
    <cellStyle name="원_0302조달청-대북지원2차(안성연) 2 2" xfId="8031"/>
    <cellStyle name="원_0302조달청-대북지원2차(안성연) 2 3" xfId="15691"/>
    <cellStyle name="원_0302조달청-대북지원2차(안성연) 3" xfId="3510"/>
    <cellStyle name="원_0302조달청-대북지원2차(안성연) 3 2" xfId="15692"/>
    <cellStyle name="원_0302조달청-대북지원2차(안성연) 3 3" xfId="15693"/>
    <cellStyle name="원_0302조달청-대북지원2차(안성연) 4" xfId="15694"/>
    <cellStyle name="원_0302조달청-대북지원2차(안성연) 5" xfId="15695"/>
    <cellStyle name="원_0302조달청-대북지원2차(최수현)" xfId="1456"/>
    <cellStyle name="원_0302조달청-대북지원2차(최수현) 2" xfId="5565"/>
    <cellStyle name="원_0302조달청-대북지원2차(최수현) 2 2" xfId="8032"/>
    <cellStyle name="원_0302조달청-대북지원2차(최수현) 2 3" xfId="15696"/>
    <cellStyle name="원_0302조달청-대북지원2차(최수현) 3" xfId="3511"/>
    <cellStyle name="원_0302조달청-대북지원2차(최수현) 3 2" xfId="15697"/>
    <cellStyle name="원_0302조달청-대북지원2차(최수현) 3 3" xfId="15698"/>
    <cellStyle name="원_0302조달청-대북지원2차(최수현) 4" xfId="15699"/>
    <cellStyle name="원_0302조달청-대북지원2차(최수현) 5" xfId="15700"/>
    <cellStyle name="원_0302표준문서-쌍용정보통신(신)" xfId="1457"/>
    <cellStyle name="원_0302표준문서-쌍용정보통신(신) 2" xfId="5566"/>
    <cellStyle name="원_0302표준문서-쌍용정보통신(신) 2 2" xfId="8033"/>
    <cellStyle name="원_0302표준문서-쌍용정보통신(신) 2 3" xfId="15701"/>
    <cellStyle name="원_0302표준문서-쌍용정보통신(신) 3" xfId="3512"/>
    <cellStyle name="원_0302표준문서-쌍용정보통신(신) 3 2" xfId="15702"/>
    <cellStyle name="원_0302표준문서-쌍용정보통신(신) 3 3" xfId="15703"/>
    <cellStyle name="원_0302표준문서-쌍용정보통신(신) 4" xfId="15704"/>
    <cellStyle name="원_0302표준문서-쌍용정보통신(신) 5" xfId="15705"/>
    <cellStyle name="원_0304소프트파워-정부표준전자문서시스템" xfId="1458"/>
    <cellStyle name="원_0304소프트파워-정부표준전자문서시스템 2" xfId="5567"/>
    <cellStyle name="원_0304소프트파워-정부표준전자문서시스템 2 2" xfId="8034"/>
    <cellStyle name="원_0304소프트파워-정부표준전자문서시스템 2 3" xfId="15706"/>
    <cellStyle name="원_0304소프트파워-정부표준전자문서시스템 3" xfId="3513"/>
    <cellStyle name="원_0304소프트파워-정부표준전자문서시스템 3 2" xfId="15707"/>
    <cellStyle name="원_0304소프트파워-정부표준전자문서시스템 3 3" xfId="15708"/>
    <cellStyle name="원_0304소프트파워-정부표준전자문서시스템 4" xfId="15709"/>
    <cellStyle name="원_0304소프트파워-정부표준전자문서시스템 5" xfId="15710"/>
    <cellStyle name="원_0304소프트파워-정부표준전자문서시스템(完)" xfId="1459"/>
    <cellStyle name="원_0304소프트파워-정부표준전자문서시스템(完) 2" xfId="5568"/>
    <cellStyle name="원_0304소프트파워-정부표준전자문서시스템(完) 2 2" xfId="8035"/>
    <cellStyle name="원_0304소프트파워-정부표준전자문서시스템(完) 2 3" xfId="15711"/>
    <cellStyle name="원_0304소프트파워-정부표준전자문서시스템(完) 3" xfId="3514"/>
    <cellStyle name="원_0304소프트파워-정부표준전자문서시스템(完) 3 2" xfId="15712"/>
    <cellStyle name="원_0304소프트파워-정부표준전자문서시스템(完) 3 3" xfId="15713"/>
    <cellStyle name="원_0304소프트파워-정부표준전자문서시스템(完) 4" xfId="15714"/>
    <cellStyle name="원_0304소프트파워-정부표준전자문서시스템(完) 5" xfId="15715"/>
    <cellStyle name="원_0304철도청-주변환장치-1" xfId="1460"/>
    <cellStyle name="원_0304철도청-주변환장치-1 2" xfId="5569"/>
    <cellStyle name="원_0304철도청-주변환장치-1 2 2" xfId="8036"/>
    <cellStyle name="원_0304철도청-주변환장치-1 2 3" xfId="15716"/>
    <cellStyle name="원_0304철도청-주변환장치-1 3" xfId="3515"/>
    <cellStyle name="원_0304철도청-주변환장치-1 3 2" xfId="15717"/>
    <cellStyle name="원_0304철도청-주변환장치-1 3 3" xfId="15718"/>
    <cellStyle name="원_0304철도청-주변환장치-1 4" xfId="15719"/>
    <cellStyle name="원_0304철도청-주변환장치-1 5" xfId="15720"/>
    <cellStyle name="원_0305금감원-금융통계정보시스템구축(完)" xfId="1461"/>
    <cellStyle name="원_0305금감원-금융통계정보시스템구축(完) 2" xfId="5570"/>
    <cellStyle name="원_0305금감원-금융통계정보시스템구축(完) 2 2" xfId="8037"/>
    <cellStyle name="원_0305금감원-금융통계정보시스템구축(完) 2 3" xfId="15721"/>
    <cellStyle name="원_0305금감원-금융통계정보시스템구축(完) 3" xfId="3516"/>
    <cellStyle name="원_0305금감원-금융통계정보시스템구축(完) 3 2" xfId="15722"/>
    <cellStyle name="원_0305금감원-금융통계정보시스템구축(完) 3 3" xfId="15723"/>
    <cellStyle name="원_0305금감원-금융통계정보시스템구축(完) 4" xfId="15724"/>
    <cellStyle name="원_0305금감원-금융통계정보시스템구축(完) 5" xfId="15725"/>
    <cellStyle name="원_0305제낭조합-면범포지" xfId="1462"/>
    <cellStyle name="원_0305제낭조합-면범포지 2" xfId="5571"/>
    <cellStyle name="원_0305제낭조합-면범포지 2 2" xfId="8038"/>
    <cellStyle name="원_0305제낭조합-면범포지 2 3" xfId="15726"/>
    <cellStyle name="원_0305제낭조합-면범포지 3" xfId="3517"/>
    <cellStyle name="원_0305제낭조합-면범포지 3 2" xfId="15727"/>
    <cellStyle name="원_0305제낭조합-면범포지 3 3" xfId="15728"/>
    <cellStyle name="원_0305제낭조합-면범포지 4" xfId="15729"/>
    <cellStyle name="원_0305제낭조합-면범포지 5" xfId="15730"/>
    <cellStyle name="원_0306제낭공업협동조합-면범포지원단(경비까지)" xfId="1463"/>
    <cellStyle name="원_0306제낭공업협동조합-면범포지원단(경비까지) 2" xfId="5572"/>
    <cellStyle name="원_0306제낭공업협동조합-면범포지원단(경비까지) 2 2" xfId="8039"/>
    <cellStyle name="원_0306제낭공업협동조합-면범포지원단(경비까지) 2 3" xfId="15731"/>
    <cellStyle name="원_0306제낭공업협동조합-면범포지원단(경비까지) 3" xfId="3518"/>
    <cellStyle name="원_0306제낭공업협동조합-면범포지원단(경비까지) 3 2" xfId="15732"/>
    <cellStyle name="원_0306제낭공업협동조합-면범포지원단(경비까지) 3 3" xfId="15733"/>
    <cellStyle name="원_0306제낭공업협동조합-면범포지원단(경비까지) 4" xfId="15734"/>
    <cellStyle name="원_0306제낭공업협동조합-면범포지원단(경비까지) 5" xfId="15735"/>
    <cellStyle name="원_0307경찰청-무인교통단속표준SW개발용역(完)" xfId="1464"/>
    <cellStyle name="원_0307경찰청-무인교통단속표준SW개발용역(完) 2" xfId="5573"/>
    <cellStyle name="원_0307경찰청-무인교통단속표준SW개발용역(完) 2 2" xfId="8040"/>
    <cellStyle name="원_0307경찰청-무인교통단속표준SW개발용역(完) 2 3" xfId="15736"/>
    <cellStyle name="원_0307경찰청-무인교통단속표준SW개발용역(完) 3" xfId="3519"/>
    <cellStyle name="원_0307경찰청-무인교통단속표준SW개발용역(完) 3 2" xfId="15737"/>
    <cellStyle name="원_0307경찰청-무인교통단속표준SW개발용역(完) 3 3" xfId="15738"/>
    <cellStyle name="원_0307경찰청-무인교통단속표준SW개발용역(完) 4" xfId="15739"/>
    <cellStyle name="원_0307경찰청-무인교통단속표준SW개발용역(完) 5" xfId="15740"/>
    <cellStyle name="원_0308조달청-#8대북지원사업정산" xfId="1465"/>
    <cellStyle name="원_0308조달청-#8대북지원사업정산 2" xfId="5574"/>
    <cellStyle name="원_0308조달청-#8대북지원사업정산 2 2" xfId="8041"/>
    <cellStyle name="원_0308조달청-#8대북지원사업정산 2 3" xfId="15741"/>
    <cellStyle name="원_0308조달청-#8대북지원사업정산 3" xfId="3520"/>
    <cellStyle name="원_0308조달청-#8대북지원사업정산 3 2" xfId="15742"/>
    <cellStyle name="원_0308조달청-#8대북지원사업정산 3 3" xfId="15743"/>
    <cellStyle name="원_0308조달청-#8대북지원사업정산 4" xfId="15744"/>
    <cellStyle name="원_0308조달청-#8대북지원사업정산 5" xfId="15745"/>
    <cellStyle name="원_0309두합크린텍-설치원가" xfId="1466"/>
    <cellStyle name="원_0309두합크린텍-설치원가 2" xfId="5575"/>
    <cellStyle name="원_0309두합크린텍-설치원가 2 2" xfId="8042"/>
    <cellStyle name="원_0309두합크린텍-설치원가 2 3" xfId="15746"/>
    <cellStyle name="원_0309두합크린텍-설치원가 3" xfId="3521"/>
    <cellStyle name="원_0309두합크린텍-설치원가 3 2" xfId="15747"/>
    <cellStyle name="원_0309두합크린텍-설치원가 3 3" xfId="15748"/>
    <cellStyle name="원_0309두합크린텍-설치원가 4" xfId="15749"/>
    <cellStyle name="원_0309두합크린텍-설치원가 5" xfId="15750"/>
    <cellStyle name="원_0309조달청-#9대북지원사업정산" xfId="1467"/>
    <cellStyle name="원_0309조달청-#9대북지원사업정산 2" xfId="5576"/>
    <cellStyle name="원_0309조달청-#9대북지원사업정산 2 2" xfId="8043"/>
    <cellStyle name="원_0309조달청-#9대북지원사업정산 2 3" xfId="15751"/>
    <cellStyle name="원_0309조달청-#9대북지원사업정산 3" xfId="3522"/>
    <cellStyle name="원_0309조달청-#9대북지원사업정산 3 2" xfId="15752"/>
    <cellStyle name="원_0309조달청-#9대북지원사업정산 3 3" xfId="15753"/>
    <cellStyle name="원_0309조달청-#9대북지원사업정산 4" xfId="15754"/>
    <cellStyle name="원_0309조달청-#9대북지원사업정산 5" xfId="15755"/>
    <cellStyle name="원_0310여주상수도-탈수기(유천ENG)" xfId="1468"/>
    <cellStyle name="원_0310여주상수도-탈수기(유천ENG) 2" xfId="5577"/>
    <cellStyle name="원_0310여주상수도-탈수기(유천ENG) 2 2" xfId="8044"/>
    <cellStyle name="원_0310여주상수도-탈수기(유천ENG) 2 3" xfId="15756"/>
    <cellStyle name="원_0310여주상수도-탈수기(유천ENG) 3" xfId="3523"/>
    <cellStyle name="원_0310여주상수도-탈수기(유천ENG) 3 2" xfId="15757"/>
    <cellStyle name="원_0310여주상수도-탈수기(유천ENG) 3 3" xfId="15758"/>
    <cellStyle name="원_0310여주상수도-탈수기(유천ENG) 4" xfId="15759"/>
    <cellStyle name="원_0310여주상수도-탈수기(유천ENG) 5" xfId="15760"/>
    <cellStyle name="원_0311대기해양작업시간" xfId="1469"/>
    <cellStyle name="원_0311대기해양작업시간 2" xfId="5578"/>
    <cellStyle name="원_0311대기해양작업시간 2 2" xfId="8045"/>
    <cellStyle name="원_0311대기해양작업시간 2 3" xfId="15761"/>
    <cellStyle name="원_0311대기해양작업시간 3" xfId="3524"/>
    <cellStyle name="원_0311대기해양작업시간 3 2" xfId="15762"/>
    <cellStyle name="원_0311대기해양작업시간 3 3" xfId="15763"/>
    <cellStyle name="원_0311대기해양작업시간 4" xfId="15764"/>
    <cellStyle name="원_0311대기해양작업시간 5" xfId="15765"/>
    <cellStyle name="원_0311대기해양중형등명기" xfId="1470"/>
    <cellStyle name="원_0311대기해양중형등명기 2" xfId="5579"/>
    <cellStyle name="원_0311대기해양중형등명기 2 2" xfId="8046"/>
    <cellStyle name="원_0311대기해양중형등명기 2 3" xfId="15766"/>
    <cellStyle name="원_0311대기해양중형등명기 3" xfId="3525"/>
    <cellStyle name="원_0311대기해양중형등명기 3 2" xfId="15767"/>
    <cellStyle name="원_0311대기해양중형등명기 3 3" xfId="15768"/>
    <cellStyle name="원_0311대기해양중형등명기 4" xfId="15769"/>
    <cellStyle name="원_0311대기해양중형등명기 5" xfId="15770"/>
    <cellStyle name="원_0312국민체육진흥공단-전기부문" xfId="1471"/>
    <cellStyle name="원_0312국민체육진흥공단-전기부문 2" xfId="5580"/>
    <cellStyle name="원_0312국민체육진흥공단-전기부문 2 2" xfId="8047"/>
    <cellStyle name="원_0312국민체육진흥공단-전기부문 2 3" xfId="15771"/>
    <cellStyle name="원_0312국민체육진흥공단-전기부문 3" xfId="3526"/>
    <cellStyle name="원_0312국민체육진흥공단-전기부문 3 2" xfId="15772"/>
    <cellStyle name="원_0312국민체육진흥공단-전기부문 3 3" xfId="15773"/>
    <cellStyle name="원_0312국민체육진흥공단-전기부문 4" xfId="15774"/>
    <cellStyle name="원_0312국민체육진흥공단-전기부문 5" xfId="15775"/>
    <cellStyle name="원_0312대기해양-중형등명기제작설치" xfId="1472"/>
    <cellStyle name="원_0312대기해양-중형등명기제작설치 2" xfId="5581"/>
    <cellStyle name="원_0312대기해양-중형등명기제작설치 2 2" xfId="8048"/>
    <cellStyle name="원_0312대기해양-중형등명기제작설치 2 3" xfId="15776"/>
    <cellStyle name="원_0312대기해양-중형등명기제작설치 3" xfId="3527"/>
    <cellStyle name="원_0312대기해양-중형등명기제작설치 3 2" xfId="15777"/>
    <cellStyle name="원_0312대기해양-중형등명기제작설치 3 3" xfId="15778"/>
    <cellStyle name="원_0312대기해양-중형등명기제작설치 4" xfId="15779"/>
    <cellStyle name="원_0312대기해양-중형등명기제작설치 5" xfId="15780"/>
    <cellStyle name="원_0312라이준-칼라아스콘4규격" xfId="1473"/>
    <cellStyle name="원_0312라이준-칼라아스콘4규격 2" xfId="5582"/>
    <cellStyle name="원_0312라이준-칼라아스콘4규격 2 2" xfId="8049"/>
    <cellStyle name="원_0312라이준-칼라아스콘4규격 2 3" xfId="15781"/>
    <cellStyle name="원_0312라이준-칼라아스콘4규격 3" xfId="3528"/>
    <cellStyle name="원_0312라이준-칼라아스콘4규격 3 2" xfId="15782"/>
    <cellStyle name="원_0312라이준-칼라아스콘4규격 3 3" xfId="15783"/>
    <cellStyle name="원_0312라이준-칼라아스콘4규격 4" xfId="15784"/>
    <cellStyle name="원_0312라이준-칼라아스콘4규격 5" xfId="15785"/>
    <cellStyle name="원_0401집진기프로그램SW개발비산정" xfId="1474"/>
    <cellStyle name="원_0401집진기프로그램SW개발비산정 2" xfId="5583"/>
    <cellStyle name="원_0401집진기프로그램SW개발비산정 2 2" xfId="8050"/>
    <cellStyle name="원_0401집진기프로그램SW개발비산정 2 3" xfId="15786"/>
    <cellStyle name="원_0401집진기프로그램SW개발비산정 3" xfId="3529"/>
    <cellStyle name="원_0401집진기프로그램SW개발비산정 3 2" xfId="15787"/>
    <cellStyle name="원_0401집진기프로그램SW개발비산정 3 3" xfId="15788"/>
    <cellStyle name="원_0401집진기프로그램SW개발비산정 4" xfId="15789"/>
    <cellStyle name="원_0401집진기프로그램SW개발비산정 5" xfId="15790"/>
    <cellStyle name="원_1.설계내역서,2.일위대가표(전기)" xfId="3530"/>
    <cellStyle name="원_1.설계내역서,2.일위대가표(전기) 2" xfId="5584"/>
    <cellStyle name="원_1.설계내역서,2.일위대가표(전기) 2 2" xfId="8051"/>
    <cellStyle name="원_2001-06조달청신성-한냉지형" xfId="1475"/>
    <cellStyle name="원_2001-06조달청신성-한냉지형 2" xfId="5585"/>
    <cellStyle name="원_2001-06조달청신성-한냉지형 2 2" xfId="8052"/>
    <cellStyle name="원_2001-06조달청신성-한냉지형 2 3" xfId="15791"/>
    <cellStyle name="원_2001-06조달청신성-한냉지형 3" xfId="3531"/>
    <cellStyle name="원_2001-06조달청신성-한냉지형 3 2" xfId="15792"/>
    <cellStyle name="원_2001-06조달청신성-한냉지형 3 3" xfId="15793"/>
    <cellStyle name="원_2001-06조달청신성-한냉지형 4" xfId="15794"/>
    <cellStyle name="원_2001-06조달청신성-한냉지형 5" xfId="15795"/>
    <cellStyle name="원_2002-03경찰대학-졸업식" xfId="1476"/>
    <cellStyle name="원_2002-03경찰대학-졸업식 2" xfId="5586"/>
    <cellStyle name="원_2002-03경찰대학-졸업식 2 2" xfId="8053"/>
    <cellStyle name="원_2002-03경찰대학-졸업식 2 3" xfId="15796"/>
    <cellStyle name="원_2002-03경찰대학-졸업식 3" xfId="3532"/>
    <cellStyle name="원_2002-03경찰대학-졸업식 3 2" xfId="15797"/>
    <cellStyle name="원_2002-03경찰대학-졸업식 3 3" xfId="15798"/>
    <cellStyle name="원_2002-03경찰대학-졸업식 4" xfId="15799"/>
    <cellStyle name="원_2002-03경찰대학-졸업식 5" xfId="15800"/>
    <cellStyle name="원_2002-03경찰청-경찰표지장" xfId="1477"/>
    <cellStyle name="원_2002-03경찰청-경찰표지장 2" xfId="5587"/>
    <cellStyle name="원_2002-03경찰청-경찰표지장 2 2" xfId="8054"/>
    <cellStyle name="원_2002-03경찰청-경찰표지장 2 3" xfId="15801"/>
    <cellStyle name="원_2002-03경찰청-경찰표지장 3" xfId="3533"/>
    <cellStyle name="원_2002-03경찰청-경찰표지장 3 2" xfId="15802"/>
    <cellStyle name="원_2002-03경찰청-경찰표지장 3 3" xfId="15803"/>
    <cellStyle name="원_2002-03경찰청-경찰표지장 4" xfId="15804"/>
    <cellStyle name="원_2002-03경찰청-경찰표지장 5" xfId="15805"/>
    <cellStyle name="원_2002-03반디-가로등(열주형)" xfId="1478"/>
    <cellStyle name="원_2002-03반디-가로등(열주형) 2" xfId="5588"/>
    <cellStyle name="원_2002-03반디-가로등(열주형) 2 2" xfId="8055"/>
    <cellStyle name="원_2002-03반디-가로등(열주형) 2 3" xfId="15806"/>
    <cellStyle name="원_2002-03반디-가로등(열주형) 3" xfId="3534"/>
    <cellStyle name="원_2002-03반디-가로등(열주형) 3 2" xfId="15807"/>
    <cellStyle name="원_2002-03반디-가로등(열주형) 3 3" xfId="15808"/>
    <cellStyle name="원_2002-03반디-가로등(열주형) 4" xfId="15809"/>
    <cellStyle name="원_2002-03반디-가로등(열주형) 5" xfId="15810"/>
    <cellStyle name="원_2002-03신화전자-감지기" xfId="1479"/>
    <cellStyle name="원_2002-03신화전자-감지기 2" xfId="5589"/>
    <cellStyle name="원_2002-03신화전자-감지기 2 2" xfId="8056"/>
    <cellStyle name="원_2002-03신화전자-감지기 2 3" xfId="15811"/>
    <cellStyle name="원_2002-03신화전자-감지기 3" xfId="3535"/>
    <cellStyle name="원_2002-03신화전자-감지기 3 2" xfId="15812"/>
    <cellStyle name="원_2002-03신화전자-감지기 3 3" xfId="15813"/>
    <cellStyle name="원_2002-03신화전자-감지기 4" xfId="15814"/>
    <cellStyle name="원_2002-03신화전자-감지기 5" xfId="15815"/>
    <cellStyle name="원_2002-04강원랜드-슬러트머신" xfId="1480"/>
    <cellStyle name="원_2002-04강원랜드-슬러트머신 2" xfId="5590"/>
    <cellStyle name="원_2002-04강원랜드-슬러트머신 2 2" xfId="8057"/>
    <cellStyle name="원_2002-04강원랜드-슬러트머신 2 3" xfId="15816"/>
    <cellStyle name="원_2002-04강원랜드-슬러트머신 3" xfId="3536"/>
    <cellStyle name="원_2002-04강원랜드-슬러트머신 3 2" xfId="15817"/>
    <cellStyle name="원_2002-04강원랜드-슬러트머신 3 3" xfId="15818"/>
    <cellStyle name="원_2002-04강원랜드-슬러트머신 4" xfId="15819"/>
    <cellStyle name="원_2002-04강원랜드-슬러트머신 5" xfId="15820"/>
    <cellStyle name="원_2002-04메가컴-외주무대" xfId="1481"/>
    <cellStyle name="원_2002-04메가컴-외주무대 2" xfId="5591"/>
    <cellStyle name="원_2002-04메가컴-외주무대 2 2" xfId="8058"/>
    <cellStyle name="원_2002-04메가컴-외주무대 2 3" xfId="15821"/>
    <cellStyle name="원_2002-04메가컴-외주무대 3" xfId="3537"/>
    <cellStyle name="원_2002-04메가컴-외주무대 3 2" xfId="15822"/>
    <cellStyle name="원_2002-04메가컴-외주무대 3 3" xfId="15823"/>
    <cellStyle name="원_2002-04메가컴-외주무대 4" xfId="15824"/>
    <cellStyle name="원_2002-04메가컴-외주무대 5" xfId="15825"/>
    <cellStyle name="원_2002-04엘지애드-무대" xfId="1482"/>
    <cellStyle name="원_2002-04엘지애드-무대 2" xfId="5592"/>
    <cellStyle name="원_2002-04엘지애드-무대 2 2" xfId="8059"/>
    <cellStyle name="원_2002-04엘지애드-무대 2 3" xfId="15826"/>
    <cellStyle name="원_2002-04엘지애드-무대 3" xfId="3538"/>
    <cellStyle name="원_2002-04엘지애드-무대 3 2" xfId="15827"/>
    <cellStyle name="원_2002-04엘지애드-무대 3 3" xfId="15828"/>
    <cellStyle name="원_2002-04엘지애드-무대 4" xfId="15829"/>
    <cellStyle name="원_2002-04엘지애드-무대 5" xfId="15830"/>
    <cellStyle name="원_2002-05강원랜드-슬러트머신(넥스터)" xfId="1483"/>
    <cellStyle name="원_2002-05강원랜드-슬러트머신(넥스터) 2" xfId="5593"/>
    <cellStyle name="원_2002-05강원랜드-슬러트머신(넥스터) 2 2" xfId="8060"/>
    <cellStyle name="원_2002-05강원랜드-슬러트머신(넥스터) 2 3" xfId="15831"/>
    <cellStyle name="원_2002-05강원랜드-슬러트머신(넥스터) 3" xfId="3539"/>
    <cellStyle name="원_2002-05강원랜드-슬러트머신(넥스터) 3 2" xfId="15832"/>
    <cellStyle name="원_2002-05강원랜드-슬러트머신(넥스터) 3 3" xfId="15833"/>
    <cellStyle name="원_2002-05강원랜드-슬러트머신(넥스터) 4" xfId="15834"/>
    <cellStyle name="원_2002-05강원랜드-슬러트머신(넥스터) 5" xfId="15835"/>
    <cellStyle name="원_2002-05경기경찰청-냉온수기공사" xfId="1484"/>
    <cellStyle name="원_2002-05경기경찰청-냉온수기공사 2" xfId="5594"/>
    <cellStyle name="원_2002-05경기경찰청-냉온수기공사 2 2" xfId="8061"/>
    <cellStyle name="원_2002-05경기경찰청-냉온수기공사 2 3" xfId="15836"/>
    <cellStyle name="원_2002-05경기경찰청-냉온수기공사 3" xfId="3540"/>
    <cellStyle name="원_2002-05경기경찰청-냉온수기공사 3 2" xfId="15837"/>
    <cellStyle name="원_2002-05경기경찰청-냉온수기공사 3 3" xfId="15838"/>
    <cellStyle name="원_2002-05경기경찰청-냉온수기공사 4" xfId="15839"/>
    <cellStyle name="원_2002-05경기경찰청-냉온수기공사 5" xfId="15840"/>
    <cellStyle name="원_2002-05대통령비서실-카페트" xfId="1485"/>
    <cellStyle name="원_2002-05대통령비서실-카페트 2" xfId="5595"/>
    <cellStyle name="원_2002-05대통령비서실-카페트 2 2" xfId="8062"/>
    <cellStyle name="원_2002-05대통령비서실-카페트 2 3" xfId="15841"/>
    <cellStyle name="원_2002-05대통령비서실-카페트 3" xfId="3541"/>
    <cellStyle name="원_2002-05대통령비서실-카페트 3 2" xfId="15842"/>
    <cellStyle name="원_2002-05대통령비서실-카페트 3 3" xfId="15843"/>
    <cellStyle name="원_2002-05대통령비서실-카페트 4" xfId="15844"/>
    <cellStyle name="원_2002-05대통령비서실-카페트 5" xfId="15845"/>
    <cellStyle name="원_2002결과표" xfId="1486"/>
    <cellStyle name="원_2002결과표 2" xfId="5596"/>
    <cellStyle name="원_2002결과표 2 2" xfId="8063"/>
    <cellStyle name="원_2002결과표 2 3" xfId="15846"/>
    <cellStyle name="원_2002결과표 3" xfId="3542"/>
    <cellStyle name="원_2002결과표 3 2" xfId="15847"/>
    <cellStyle name="원_2002결과표 3 3" xfId="15848"/>
    <cellStyle name="원_2002결과표 4" xfId="15849"/>
    <cellStyle name="원_2002결과표 5" xfId="15850"/>
    <cellStyle name="원_2002결과표1" xfId="1487"/>
    <cellStyle name="원_2002결과표1 2" xfId="5597"/>
    <cellStyle name="원_2002결과표1 2 2" xfId="8064"/>
    <cellStyle name="원_2002결과표1 2 3" xfId="15851"/>
    <cellStyle name="원_2002결과표1 3" xfId="3543"/>
    <cellStyle name="원_2002결과표1 3 2" xfId="15852"/>
    <cellStyle name="원_2002결과표1 3 3" xfId="15853"/>
    <cellStyle name="원_2002결과표1 4" xfId="15854"/>
    <cellStyle name="원_2002결과표1 5" xfId="15855"/>
    <cellStyle name="원_2003-01정일사-표창5종" xfId="1488"/>
    <cellStyle name="원_2003-01정일사-표창5종 2" xfId="5598"/>
    <cellStyle name="원_2003-01정일사-표창5종 2 2" xfId="8065"/>
    <cellStyle name="원_2003-01정일사-표창5종 2 3" xfId="15856"/>
    <cellStyle name="원_2003-01정일사-표창5종 3" xfId="3544"/>
    <cellStyle name="원_2003-01정일사-표창5종 3 2" xfId="15857"/>
    <cellStyle name="원_2003-01정일사-표창5종 3 3" xfId="15858"/>
    <cellStyle name="원_2003-01정일사-표창5종 4" xfId="15859"/>
    <cellStyle name="원_2003-01정일사-표창5종 5" xfId="15860"/>
    <cellStyle name="원_2004년완성공사원가경비율(변경최종))" xfId="1489"/>
    <cellStyle name="원_2004년완성공사원가경비율(변경최종)) 2" xfId="5599"/>
    <cellStyle name="원_2004년완성공사원가경비율(변경최종)) 2 2" xfId="8066"/>
    <cellStyle name="원_2004년완성공사원가경비율(변경최종)) 3" xfId="3545"/>
    <cellStyle name="원_2004년완성공사원가경비율(조달청미적용)1" xfId="1490"/>
    <cellStyle name="원_2004년완성공사원가경비율(조달청미적용)1 2" xfId="5600"/>
    <cellStyle name="원_2004년완성공사원가경비율(조달청미적용)1 2 2" xfId="8067"/>
    <cellStyle name="원_2004년완성공사원가경비율(조달청미적용)1 3" xfId="3546"/>
    <cellStyle name="원_2012년 1월 물가조사" xfId="15861"/>
    <cellStyle name="원_5월부산마사회발주기제작1" xfId="1491"/>
    <cellStyle name="원_5월부산마사회발주기제작1 2" xfId="5601"/>
    <cellStyle name="원_5월부산마사회발주기제작1 2 2" xfId="8068"/>
    <cellStyle name="원_5월부산마사회발주기제작1 3" xfId="3547"/>
    <cellStyle name="원_NEGS" xfId="15862"/>
    <cellStyle name="원_NEGS 2" xfId="15863"/>
    <cellStyle name="원_NEGS 2 2" xfId="15864"/>
    <cellStyle name="원_NEGS 2 3" xfId="15865"/>
    <cellStyle name="원_NEGS 3" xfId="15866"/>
    <cellStyle name="원_NEGS 4" xfId="15867"/>
    <cellStyle name="원_Pilot플랜트-계변경" xfId="1492"/>
    <cellStyle name="원_Pilot플랜트-계변경 2" xfId="5602"/>
    <cellStyle name="원_Pilot플랜트-계변경 2 2" xfId="8069"/>
    <cellStyle name="원_Pilot플랜트-계변경 2 3" xfId="15868"/>
    <cellStyle name="원_Pilot플랜트-계변경 3" xfId="3548"/>
    <cellStyle name="원_Pilot플랜트-계변경 3 2" xfId="15869"/>
    <cellStyle name="원_Pilot플랜트-계변경 3 3" xfId="15870"/>
    <cellStyle name="원_Pilot플랜트-계변경 4" xfId="15871"/>
    <cellStyle name="원_Pilot플랜트-계변경 5" xfId="15872"/>
    <cellStyle name="원_Pilot플랜트이전설치-변경최종" xfId="1493"/>
    <cellStyle name="원_Pilot플랜트이전설치-변경최종 2" xfId="5603"/>
    <cellStyle name="원_Pilot플랜트이전설치-변경최종 2 2" xfId="8070"/>
    <cellStyle name="원_Pilot플랜트이전설치-변경최종 2 3" xfId="15873"/>
    <cellStyle name="원_Pilot플랜트이전설치-변경최종 3" xfId="3549"/>
    <cellStyle name="원_Pilot플랜트이전설치-변경최종 3 2" xfId="15874"/>
    <cellStyle name="원_Pilot플랜트이전설치-변경최종 3 3" xfId="15875"/>
    <cellStyle name="원_Pilot플랜트이전설치-변경최종 4" xfId="15876"/>
    <cellStyle name="원_Pilot플랜트이전설치-변경최종 5" xfId="15877"/>
    <cellStyle name="원_SW(케이비)" xfId="1494"/>
    <cellStyle name="원_SW(케이비) 2" xfId="5604"/>
    <cellStyle name="원_SW(케이비) 2 2" xfId="8071"/>
    <cellStyle name="원_SW(케이비) 2 3" xfId="15878"/>
    <cellStyle name="원_SW(케이비) 3" xfId="3550"/>
    <cellStyle name="원_SW(케이비) 3 2" xfId="15879"/>
    <cellStyle name="원_SW(케이비) 3 3" xfId="15880"/>
    <cellStyle name="원_SW(케이비) 4" xfId="15881"/>
    <cellStyle name="원_SW(케이비) 5" xfId="15882"/>
    <cellStyle name="원_간지,목차,페이지,표지" xfId="1495"/>
    <cellStyle name="원_간지,목차,페이지,표지 2" xfId="5605"/>
    <cellStyle name="원_간지,목차,페이지,표지 2 2" xfId="8072"/>
    <cellStyle name="원_간지,목차,페이지,표지 2 3" xfId="15883"/>
    <cellStyle name="원_간지,목차,페이지,표지 3" xfId="3551"/>
    <cellStyle name="원_간지,목차,페이지,표지 3 2" xfId="15884"/>
    <cellStyle name="원_간지,목차,페이지,표지 3 3" xfId="15885"/>
    <cellStyle name="원_간지,목차,페이지,표지 4" xfId="15886"/>
    <cellStyle name="원_간지,목차,페이지,표지 5" xfId="15887"/>
    <cellStyle name="원_간지,목차,페이지,표지(원가별)" xfId="1496"/>
    <cellStyle name="원_간지,목차,페이지,표지(원가별) 2" xfId="5606"/>
    <cellStyle name="원_간지,목차,페이지,표지(원가별) 2 2" xfId="8073"/>
    <cellStyle name="원_간지,목차,페이지,표지(원가별) 3" xfId="3552"/>
    <cellStyle name="원_경찰청-근무,기동복" xfId="1497"/>
    <cellStyle name="원_경찰청-근무,기동복 2" xfId="5607"/>
    <cellStyle name="원_경찰청-근무,기동복 2 2" xfId="8074"/>
    <cellStyle name="원_경찰청-근무,기동복 2 3" xfId="15888"/>
    <cellStyle name="원_경찰청-근무,기동복 3" xfId="3553"/>
    <cellStyle name="원_경찰청-근무,기동복 3 2" xfId="15889"/>
    <cellStyle name="원_경찰청-근무,기동복 3 3" xfId="15890"/>
    <cellStyle name="원_경찰청-근무,기동복 4" xfId="15891"/>
    <cellStyle name="원_경찰청-근무,기동복 5" xfId="15892"/>
    <cellStyle name="원_공사일반관리비양식" xfId="1498"/>
    <cellStyle name="원_공사일반관리비양식 2" xfId="5608"/>
    <cellStyle name="원_공사일반관리비양식 2 2" xfId="8075"/>
    <cellStyle name="원_공사일반관리비양식 2 3" xfId="15893"/>
    <cellStyle name="원_공사일반관리비양식 3" xfId="3554"/>
    <cellStyle name="원_공사일반관리비양식 3 2" xfId="15894"/>
    <cellStyle name="원_공사일반관리비양식 3 3" xfId="15895"/>
    <cellStyle name="원_공사일반관리비양식 4" xfId="15896"/>
    <cellStyle name="원_공사일반관리비양식 5" xfId="15897"/>
    <cellStyle name="원_교통관리내역서-1008" xfId="3555"/>
    <cellStyle name="원_교통관리내역서-1008 2" xfId="5609"/>
    <cellStyle name="원_교통관리내역서-1008 2 2" xfId="8076"/>
    <cellStyle name="원_교통관리내역서-1008 2 3" xfId="15898"/>
    <cellStyle name="원_교통관리내역서-1008 3" xfId="15899"/>
    <cellStyle name="원_교통관리내역서-1008 3 2" xfId="15900"/>
    <cellStyle name="원_교통관리내역서-1008 3 3" xfId="15901"/>
    <cellStyle name="원_교통관리내역서-1008 4" xfId="15902"/>
    <cellStyle name="원_교통관리내역서-1008 5" xfId="15903"/>
    <cellStyle name="원_기초공사" xfId="1499"/>
    <cellStyle name="원_기초공사 2" xfId="5610"/>
    <cellStyle name="원_기초공사 2 2" xfId="8077"/>
    <cellStyle name="원_기초공사 3" xfId="3556"/>
    <cellStyle name="원_깨기" xfId="15904"/>
    <cellStyle name="원_네인텍정보기술-회로카드(수현)" xfId="1500"/>
    <cellStyle name="원_네인텍정보기술-회로카드(수현) 2" xfId="5611"/>
    <cellStyle name="원_네인텍정보기술-회로카드(수현) 2 2" xfId="8078"/>
    <cellStyle name="원_네인텍정보기술-회로카드(수현) 2 3" xfId="15905"/>
    <cellStyle name="원_네인텍정보기술-회로카드(수현) 3" xfId="3557"/>
    <cellStyle name="원_네인텍정보기술-회로카드(수현) 3 2" xfId="15906"/>
    <cellStyle name="원_네인텍정보기술-회로카드(수현) 3 3" xfId="15907"/>
    <cellStyle name="원_네인텍정보기술-회로카드(수현) 4" xfId="15908"/>
    <cellStyle name="원_네인텍정보기술-회로카드(수현) 5" xfId="15909"/>
    <cellStyle name="원_단가산출" xfId="15910"/>
    <cellStyle name="원_단가산출 2" xfId="15911"/>
    <cellStyle name="원_단가산출 2 2" xfId="15912"/>
    <cellStyle name="원_단가산출 2 3" xfId="15913"/>
    <cellStyle name="원_단가산출 3" xfId="15914"/>
    <cellStyle name="원_단가산출 4" xfId="15915"/>
    <cellStyle name="원_대기해양노무비" xfId="1501"/>
    <cellStyle name="원_대기해양노무비 2" xfId="5612"/>
    <cellStyle name="원_대기해양노무비 2 2" xfId="8079"/>
    <cellStyle name="원_대기해양노무비 2 3" xfId="15916"/>
    <cellStyle name="원_대기해양노무비 3" xfId="3558"/>
    <cellStyle name="원_대기해양노무비 3 2" xfId="15917"/>
    <cellStyle name="원_대기해양노무비 3 3" xfId="15918"/>
    <cellStyle name="원_대기해양노무비 4" xfId="15919"/>
    <cellStyle name="원_대기해양노무비 5" xfId="15920"/>
    <cellStyle name="원_대북자재8월분" xfId="1502"/>
    <cellStyle name="원_대북자재8월분 2" xfId="5613"/>
    <cellStyle name="원_대북자재8월분 2 2" xfId="8080"/>
    <cellStyle name="원_대북자재8월분 2 3" xfId="15921"/>
    <cellStyle name="원_대북자재8월분 3" xfId="3559"/>
    <cellStyle name="원_대북자재8월분 3 2" xfId="15922"/>
    <cellStyle name="원_대북자재8월분 3 3" xfId="15923"/>
    <cellStyle name="원_대북자재8월분 4" xfId="15924"/>
    <cellStyle name="원_대북자재8월분 5" xfId="15925"/>
    <cellStyle name="원_대북자재8월분-1" xfId="1503"/>
    <cellStyle name="원_대북자재8월분-1 2" xfId="5614"/>
    <cellStyle name="원_대북자재8월분-1 2 2" xfId="8081"/>
    <cellStyle name="원_대북자재8월분-1 2 3" xfId="15926"/>
    <cellStyle name="원_대북자재8월분-1 3" xfId="3560"/>
    <cellStyle name="원_대북자재8월분-1 3 2" xfId="15927"/>
    <cellStyle name="원_대북자재8월분-1 3 3" xfId="15928"/>
    <cellStyle name="원_대북자재8월분-1 4" xfId="15929"/>
    <cellStyle name="원_대북자재8월분-1 5" xfId="15930"/>
    <cellStyle name="원_도로구조물수정" xfId="15931"/>
    <cellStyle name="원_도로구조물수정 2" xfId="15932"/>
    <cellStyle name="원_도로구조물수정 2 2" xfId="15933"/>
    <cellStyle name="원_도로구조물수정 2 3" xfId="15934"/>
    <cellStyle name="원_도로구조물수정 3" xfId="15935"/>
    <cellStyle name="원_도로구조물수정 4" xfId="15936"/>
    <cellStyle name="원_동산용사촌수현(원본)" xfId="1504"/>
    <cellStyle name="원_동산용사촌수현(원본) 2" xfId="5615"/>
    <cellStyle name="원_동산용사촌수현(원본) 2 2" xfId="8082"/>
    <cellStyle name="원_동산용사촌수현(원본) 2 3" xfId="15937"/>
    <cellStyle name="원_동산용사촌수현(원본) 3" xfId="3561"/>
    <cellStyle name="원_동산용사촌수현(원본) 3 2" xfId="15938"/>
    <cellStyle name="원_동산용사촌수현(원본) 3 3" xfId="15939"/>
    <cellStyle name="원_동산용사촌수현(원본) 4" xfId="15940"/>
    <cellStyle name="원_동산용사촌수현(원본) 5" xfId="15941"/>
    <cellStyle name="원_매내천" xfId="15942"/>
    <cellStyle name="원_매내천_깨기" xfId="15943"/>
    <cellStyle name="원_매내천_배수공" xfId="15944"/>
    <cellStyle name="원_매내천_배수공집계" xfId="15945"/>
    <cellStyle name="원_매내천_석축" xfId="15946"/>
    <cellStyle name="원_매내천_수량" xfId="15947"/>
    <cellStyle name="원_매내천_수량산출" xfId="15948"/>
    <cellStyle name="원_매내천_수량산출_1" xfId="15949"/>
    <cellStyle name="원_매내천_수량산출서" xfId="15950"/>
    <cellStyle name="원_매내천_수량산출서1" xfId="15951"/>
    <cellStyle name="원_매내천_토공(1공구)-최종" xfId="15952"/>
    <cellStyle name="원_매내천_포장공" xfId="15953"/>
    <cellStyle name="원_매내천_횡배수관공" xfId="15954"/>
    <cellStyle name="원_배수공" xfId="15955"/>
    <cellStyle name="원_배수공_1" xfId="15956"/>
    <cellStyle name="원_배수공집계" xfId="15957"/>
    <cellStyle name="원_배수로덮개재료집계" xfId="15958"/>
    <cellStyle name="원_배수로덮개재료집계 2" xfId="15959"/>
    <cellStyle name="원_배수로덮개재료집계 2 2" xfId="15960"/>
    <cellStyle name="원_배수로덮개재료집계 2 3" xfId="15961"/>
    <cellStyle name="원_배수로덮개재료집계 3" xfId="15962"/>
    <cellStyle name="원_배수로덮개재료집계 4" xfId="15963"/>
    <cellStyle name="원_백제군사전시1" xfId="1505"/>
    <cellStyle name="원_백제군사전시1 2" xfId="5616"/>
    <cellStyle name="원_백제군사전시1 2 2" xfId="8083"/>
    <cellStyle name="원_백제군사전시1 2 3" xfId="15964"/>
    <cellStyle name="원_백제군사전시1 3" xfId="3562"/>
    <cellStyle name="원_백제군사전시1 3 2" xfId="15965"/>
    <cellStyle name="원_백제군사전시1 3 3" xfId="15966"/>
    <cellStyle name="원_백제군사전시1 4" xfId="15967"/>
    <cellStyle name="원_백제군사전시1 5" xfId="15968"/>
    <cellStyle name="원_서부도로교통사업소 예산서(마포구신호등)" xfId="3563"/>
    <cellStyle name="원_서부도로교통사업소 예산서(마포구신호등) 2" xfId="5617"/>
    <cellStyle name="원_서부도로교통사업소 예산서(마포구신호등) 2 2" xfId="8084"/>
    <cellStyle name="원_석축" xfId="15969"/>
    <cellStyle name="원_설치위치별세부내역(VMS)-0323" xfId="3564"/>
    <cellStyle name="원_설치위치별세부내역(VMS)-0323 2" xfId="5618"/>
    <cellStyle name="원_설치위치별세부내역(VMS)-0323 2 2" xfId="8085"/>
    <cellStyle name="원_설치위치별세부내역(VMS)-0323 2 3" xfId="15970"/>
    <cellStyle name="원_설치위치별세부내역(VMS)-0323 3" xfId="15971"/>
    <cellStyle name="원_설치위치별세부내역(VMS)-0323 3 2" xfId="15972"/>
    <cellStyle name="원_설치위치별세부내역(VMS)-0323 3 3" xfId="15973"/>
    <cellStyle name="원_설치위치별세부내역(VMS)-0323 4" xfId="15974"/>
    <cellStyle name="원_설치위치별세부내역(VMS)-0323 5" xfId="15975"/>
    <cellStyle name="원_수량" xfId="15976"/>
    <cellStyle name="원_수량산출" xfId="15977"/>
    <cellStyle name="원_수량산출_1" xfId="15978"/>
    <cellStyle name="원_수량산출_2" xfId="15979"/>
    <cellStyle name="원_수량산출서" xfId="15980"/>
    <cellStyle name="원_수량산출서1" xfId="15981"/>
    <cellStyle name="원_수령도로측구덮개재료집계" xfId="15982"/>
    <cellStyle name="원_수령도로측구덮개재료집계 2" xfId="15983"/>
    <cellStyle name="원_수령도로측구덮개재료집계 2 2" xfId="15984"/>
    <cellStyle name="원_수령도로측구덮개재료집계 2 3" xfId="15985"/>
    <cellStyle name="원_수령도로측구덮개재료집계 3" xfId="15986"/>
    <cellStyle name="원_수령도로측구덮개재료집계 4" xfId="15987"/>
    <cellStyle name="원_수초제거기(대양기계)" xfId="1506"/>
    <cellStyle name="원_수초제거기(대양기계) 2" xfId="5619"/>
    <cellStyle name="원_수초제거기(대양기계) 2 2" xfId="8086"/>
    <cellStyle name="원_수초제거기(대양기계) 2 3" xfId="15988"/>
    <cellStyle name="원_수초제거기(대양기계) 3" xfId="3565"/>
    <cellStyle name="원_수초제거기(대양기계) 3 2" xfId="15989"/>
    <cellStyle name="원_수초제거기(대양기계) 3 3" xfId="15990"/>
    <cellStyle name="원_수초제거기(대양기계) 4" xfId="15991"/>
    <cellStyle name="원_수초제거기(대양기계) 5" xfId="15992"/>
    <cellStyle name="원_시설용역" xfId="1507"/>
    <cellStyle name="원_시설용역 2" xfId="5620"/>
    <cellStyle name="원_시설용역 2 2" xfId="8087"/>
    <cellStyle name="원_시설용역 2 3" xfId="15993"/>
    <cellStyle name="원_시설용역 3" xfId="3566"/>
    <cellStyle name="원_시설용역 3 2" xfId="15994"/>
    <cellStyle name="원_시설용역 3 3" xfId="15995"/>
    <cellStyle name="원_시설용역 4" xfId="15996"/>
    <cellStyle name="원_시설용역 5" xfId="15997"/>
    <cellStyle name="원_신화BS" xfId="1508"/>
    <cellStyle name="원_신화BS 2" xfId="5621"/>
    <cellStyle name="원_신화BS 2 2" xfId="8088"/>
    <cellStyle name="원_신화BS 3" xfId="3567"/>
    <cellStyle name="원_암전정밀실체현미경(수현)" xfId="1509"/>
    <cellStyle name="원_암전정밀실체현미경(수현) 2" xfId="5622"/>
    <cellStyle name="원_암전정밀실체현미경(수현) 2 2" xfId="8089"/>
    <cellStyle name="원_암전정밀실체현미경(수현) 2 3" xfId="15998"/>
    <cellStyle name="원_암전정밀실체현미경(수현) 3" xfId="3568"/>
    <cellStyle name="원_암전정밀실체현미경(수현) 3 2" xfId="15999"/>
    <cellStyle name="원_암전정밀실체현미경(수현) 3 3" xfId="16000"/>
    <cellStyle name="원_암전정밀실체현미경(수현) 4" xfId="16001"/>
    <cellStyle name="원_암전정밀실체현미경(수현) 5" xfId="16002"/>
    <cellStyle name="원_역T형옹벽" xfId="16003"/>
    <cellStyle name="원_역T형옹벽 2" xfId="16004"/>
    <cellStyle name="원_역T형옹벽 2 2" xfId="16005"/>
    <cellStyle name="원_역T형옹벽 2 3" xfId="16006"/>
    <cellStyle name="원_역T형옹벽 3" xfId="16007"/>
    <cellStyle name="원_역T형옹벽 4" xfId="16008"/>
    <cellStyle name="원_영산천 하수처리장 시설공사" xfId="1510"/>
    <cellStyle name="원_영산천 하수처리장 시설공사 2" xfId="5623"/>
    <cellStyle name="원_영산천 하수처리장 시설공사 2 2" xfId="8090"/>
    <cellStyle name="원_영산천 하수처리장 시설공사 3" xfId="3569"/>
    <cellStyle name="원_오리엔탈" xfId="1511"/>
    <cellStyle name="원_오리엔탈 2" xfId="5624"/>
    <cellStyle name="원_오리엔탈 2 2" xfId="8091"/>
    <cellStyle name="원_오리엔탈 2 3" xfId="16009"/>
    <cellStyle name="원_오리엔탈 3" xfId="3570"/>
    <cellStyle name="원_오리엔탈 3 2" xfId="16010"/>
    <cellStyle name="원_오리엔탈 3 3" xfId="16011"/>
    <cellStyle name="원_오리엔탈 4" xfId="16012"/>
    <cellStyle name="원_오리엔탈 5" xfId="16013"/>
    <cellStyle name="원_원가계산-교통1011" xfId="3571"/>
    <cellStyle name="원_원가계산-교통1011 2" xfId="5625"/>
    <cellStyle name="원_원가계산-교통1011 2 2" xfId="8092"/>
    <cellStyle name="원_원가계산-교통1011 2 3" xfId="16014"/>
    <cellStyle name="원_원가계산-교통1011 3" xfId="16015"/>
    <cellStyle name="원_원가계산-교통1011 3 2" xfId="16016"/>
    <cellStyle name="원_원가계산-교통1011 3 3" xfId="16017"/>
    <cellStyle name="원_원가계산-교통1011 4" xfId="16018"/>
    <cellStyle name="원_원가계산-교통1011 5" xfId="16019"/>
    <cellStyle name="원_원본 - 한국전기교통-개선형신호등 4종" xfId="1512"/>
    <cellStyle name="원_원본 - 한국전기교통-개선형신호등 4종 2" xfId="5626"/>
    <cellStyle name="원_원본 - 한국전기교통-개선형신호등 4종 2 2" xfId="8093"/>
    <cellStyle name="원_원본 - 한국전기교통-개선형신호등 4종 2 3" xfId="16020"/>
    <cellStyle name="원_원본 - 한국전기교통-개선형신호등 4종 3" xfId="3572"/>
    <cellStyle name="원_원본 - 한국전기교통-개선형신호등 4종 3 2" xfId="16021"/>
    <cellStyle name="원_원본 - 한국전기교통-개선형신호등 4종 3 3" xfId="16022"/>
    <cellStyle name="원_원본 - 한국전기교통-개선형신호등 4종 4" xfId="16023"/>
    <cellStyle name="원_원본 - 한국전기교통-개선형신호등 4종 5" xfId="16024"/>
    <cellStyle name="원_재료계산" xfId="16025"/>
    <cellStyle name="원_재료계산 2" xfId="16026"/>
    <cellStyle name="원_재료계산 2 2" xfId="16027"/>
    <cellStyle name="원_재료계산 2 3" xfId="16028"/>
    <cellStyle name="원_재료계산 3" xfId="16029"/>
    <cellStyle name="원_재료계산 4" xfId="16030"/>
    <cellStyle name="원_재료비" xfId="1513"/>
    <cellStyle name="원_재료비 2" xfId="5627"/>
    <cellStyle name="원_재료비 2 2" xfId="8094"/>
    <cellStyle name="원_재료비 3" xfId="3573"/>
    <cellStyle name="원_제1회설계변경" xfId="16031"/>
    <cellStyle name="원_제경비율모음" xfId="1514"/>
    <cellStyle name="원_제경비율모음 2" xfId="5628"/>
    <cellStyle name="원_제경비율모음 2 2" xfId="8095"/>
    <cellStyle name="원_제경비율모음 2 3" xfId="16032"/>
    <cellStyle name="원_제경비율모음 3" xfId="3574"/>
    <cellStyle name="원_제경비율모음 3 2" xfId="16033"/>
    <cellStyle name="원_제경비율모음 3 3" xfId="16034"/>
    <cellStyle name="원_제경비율모음 4" xfId="16035"/>
    <cellStyle name="원_제경비율모음 5" xfId="16036"/>
    <cellStyle name="원_제조원가" xfId="1515"/>
    <cellStyle name="원_제조원가 2" xfId="5629"/>
    <cellStyle name="원_제조원가 2 2" xfId="8096"/>
    <cellStyle name="원_제조원가 2 3" xfId="16037"/>
    <cellStyle name="원_제조원가 3" xfId="3575"/>
    <cellStyle name="원_제조원가 3 2" xfId="16038"/>
    <cellStyle name="원_제조원가 3 3" xfId="16039"/>
    <cellStyle name="원_제조원가 4" xfId="16040"/>
    <cellStyle name="원_제조원가 5" xfId="16041"/>
    <cellStyle name="원_조달청-B판사천강교제작(최종본)" xfId="1516"/>
    <cellStyle name="원_조달청-B판사천강교제작(최종본) 2" xfId="5630"/>
    <cellStyle name="원_조달청-B판사천강교제작(최종본) 2 2" xfId="8097"/>
    <cellStyle name="원_조달청-B판사천강교제작(최종본) 2 3" xfId="16042"/>
    <cellStyle name="원_조달청-B판사천강교제작(최종본) 3" xfId="3576"/>
    <cellStyle name="원_조달청-B판사천강교제작(최종본) 3 2" xfId="16043"/>
    <cellStyle name="원_조달청-B판사천강교제작(최종본) 3 3" xfId="16044"/>
    <cellStyle name="원_조달청-B판사천강교제작(최종본) 4" xfId="16045"/>
    <cellStyle name="원_조달청-B판사천강교제작(최종본) 5" xfId="16046"/>
    <cellStyle name="원_조달청-대북지원3차(최수현)" xfId="1517"/>
    <cellStyle name="원_조달청-대북지원3차(최수현) 2" xfId="5631"/>
    <cellStyle name="원_조달청-대북지원3차(최수현) 2 2" xfId="8098"/>
    <cellStyle name="원_조달청-대북지원3차(최수현) 2 3" xfId="16047"/>
    <cellStyle name="원_조달청-대북지원3차(최수현) 3" xfId="3577"/>
    <cellStyle name="원_조달청-대북지원3차(최수현) 3 2" xfId="16048"/>
    <cellStyle name="원_조달청-대북지원3차(최수현) 3 3" xfId="16049"/>
    <cellStyle name="원_조달청-대북지원3차(최수현) 4" xfId="16050"/>
    <cellStyle name="원_조달청-대북지원3차(최수현) 5" xfId="16051"/>
    <cellStyle name="원_조달청-대북지원4차(최수현)" xfId="1518"/>
    <cellStyle name="원_조달청-대북지원4차(최수현) 2" xfId="5632"/>
    <cellStyle name="원_조달청-대북지원4차(최수현) 2 2" xfId="8099"/>
    <cellStyle name="원_조달청-대북지원4차(최수현) 2 3" xfId="16052"/>
    <cellStyle name="원_조달청-대북지원4차(최수현) 3" xfId="3578"/>
    <cellStyle name="원_조달청-대북지원4차(최수현) 3 2" xfId="16053"/>
    <cellStyle name="원_조달청-대북지원4차(최수현) 3 3" xfId="16054"/>
    <cellStyle name="원_조달청-대북지원4차(최수현) 4" xfId="16055"/>
    <cellStyle name="원_조달청-대북지원4차(최수현) 5" xfId="16056"/>
    <cellStyle name="원_조달청-대북지원5차(최수현)" xfId="1519"/>
    <cellStyle name="원_조달청-대북지원5차(최수현) 2" xfId="5633"/>
    <cellStyle name="원_조달청-대북지원5차(최수현) 2 2" xfId="8100"/>
    <cellStyle name="원_조달청-대북지원5차(최수현) 2 3" xfId="16057"/>
    <cellStyle name="원_조달청-대북지원5차(최수현) 3" xfId="3579"/>
    <cellStyle name="원_조달청-대북지원5차(최수현) 3 2" xfId="16058"/>
    <cellStyle name="원_조달청-대북지원5차(최수현) 3 3" xfId="16059"/>
    <cellStyle name="원_조달청-대북지원5차(최수현) 4" xfId="16060"/>
    <cellStyle name="원_조달청-대북지원5차(최수현) 5" xfId="16061"/>
    <cellStyle name="원_조달청-대북지원6차(번호)" xfId="1520"/>
    <cellStyle name="원_조달청-대북지원6차(번호) 2" xfId="5634"/>
    <cellStyle name="원_조달청-대북지원6차(번호) 2 2" xfId="8101"/>
    <cellStyle name="원_조달청-대북지원6차(번호) 2 3" xfId="16062"/>
    <cellStyle name="원_조달청-대북지원6차(번호) 3" xfId="3580"/>
    <cellStyle name="원_조달청-대북지원6차(번호) 3 2" xfId="16063"/>
    <cellStyle name="원_조달청-대북지원6차(번호) 3 3" xfId="16064"/>
    <cellStyle name="원_조달청-대북지원6차(번호) 4" xfId="16065"/>
    <cellStyle name="원_조달청-대북지원6차(번호) 5" xfId="16066"/>
    <cellStyle name="원_조달청-대북지원6차(최수현)" xfId="1521"/>
    <cellStyle name="원_조달청-대북지원6차(최수현) 2" xfId="5635"/>
    <cellStyle name="원_조달청-대북지원6차(최수현) 2 2" xfId="8102"/>
    <cellStyle name="원_조달청-대북지원6차(최수현) 2 3" xfId="16067"/>
    <cellStyle name="원_조달청-대북지원6차(최수현) 3" xfId="3581"/>
    <cellStyle name="원_조달청-대북지원6차(최수현) 3 2" xfId="16068"/>
    <cellStyle name="원_조달청-대북지원6차(최수현) 3 3" xfId="16069"/>
    <cellStyle name="원_조달청-대북지원6차(최수현) 4" xfId="16070"/>
    <cellStyle name="원_조달청-대북지원6차(최수현) 5" xfId="16071"/>
    <cellStyle name="원_조달청-대북지원7차(최수현)" xfId="1522"/>
    <cellStyle name="원_조달청-대북지원7차(최수현) 2" xfId="5636"/>
    <cellStyle name="원_조달청-대북지원7차(최수현) 2 2" xfId="8103"/>
    <cellStyle name="원_조달청-대북지원7차(최수현) 2 3" xfId="16072"/>
    <cellStyle name="원_조달청-대북지원7차(최수현) 3" xfId="3582"/>
    <cellStyle name="원_조달청-대북지원7차(최수현) 3 2" xfId="16073"/>
    <cellStyle name="원_조달청-대북지원7차(최수현) 3 3" xfId="16074"/>
    <cellStyle name="원_조달청-대북지원7차(최수현) 4" xfId="16075"/>
    <cellStyle name="원_조달청-대북지원7차(최수현) 5" xfId="16076"/>
    <cellStyle name="원_조달청-대북지원8차(최수현)" xfId="1523"/>
    <cellStyle name="원_조달청-대북지원8차(최수현) 2" xfId="5637"/>
    <cellStyle name="원_조달청-대북지원8차(최수현) 2 2" xfId="8104"/>
    <cellStyle name="원_조달청-대북지원8차(최수현) 2 3" xfId="16077"/>
    <cellStyle name="원_조달청-대북지원8차(최수현) 3" xfId="3583"/>
    <cellStyle name="원_조달청-대북지원8차(최수현) 3 2" xfId="16078"/>
    <cellStyle name="원_조달청-대북지원8차(최수현) 3 3" xfId="16079"/>
    <cellStyle name="원_조달청-대북지원8차(최수현) 4" xfId="16080"/>
    <cellStyle name="원_조달청-대북지원8차(최수현) 5" xfId="16081"/>
    <cellStyle name="원_조달청-대북지원9차(최수현)" xfId="1524"/>
    <cellStyle name="원_조달청-대북지원9차(최수현) 2" xfId="5638"/>
    <cellStyle name="원_조달청-대북지원9차(최수현) 2 2" xfId="8105"/>
    <cellStyle name="원_조달청-대북지원9차(최수현) 2 3" xfId="16082"/>
    <cellStyle name="원_조달청-대북지원9차(최수현) 3" xfId="3584"/>
    <cellStyle name="원_조달청-대북지원9차(최수현) 3 2" xfId="16083"/>
    <cellStyle name="원_조달청-대북지원9차(최수현) 3 3" xfId="16084"/>
    <cellStyle name="원_조달청-대북지원9차(최수현) 4" xfId="16085"/>
    <cellStyle name="원_조달청-대북지원9차(최수현) 5" xfId="16086"/>
    <cellStyle name="원_중앙선관위(투표,개표)" xfId="1525"/>
    <cellStyle name="원_중앙선관위(투표,개표) 2" xfId="5639"/>
    <cellStyle name="원_중앙선관위(투표,개표) 2 2" xfId="8106"/>
    <cellStyle name="원_중앙선관위(투표,개표) 2 3" xfId="16087"/>
    <cellStyle name="원_중앙선관위(투표,개표) 3" xfId="3585"/>
    <cellStyle name="원_중앙선관위(투표,개표) 3 2" xfId="16088"/>
    <cellStyle name="원_중앙선관위(투표,개표) 3 3" xfId="16089"/>
    <cellStyle name="원_중앙선관위(투표,개표) 4" xfId="16090"/>
    <cellStyle name="원_중앙선관위(투표,개표) 5" xfId="16091"/>
    <cellStyle name="원_중앙선관위(투표,개표)-사본" xfId="1526"/>
    <cellStyle name="원_중앙선관위(투표,개표)-사본 2" xfId="5640"/>
    <cellStyle name="원_중앙선관위(투표,개표)-사본 2 2" xfId="8107"/>
    <cellStyle name="원_중앙선관위(투표,개표)-사본 2 3" xfId="16092"/>
    <cellStyle name="원_중앙선관위(투표,개표)-사본 3" xfId="3586"/>
    <cellStyle name="원_중앙선관위(투표,개표)-사본 3 2" xfId="16093"/>
    <cellStyle name="원_중앙선관위(투표,개표)-사본 3 3" xfId="16094"/>
    <cellStyle name="원_중앙선관위(투표,개표)-사본 4" xfId="16095"/>
    <cellStyle name="원_중앙선관위(투표,개표)-사본 5" xfId="16096"/>
    <cellStyle name="원_철공가공조립" xfId="1527"/>
    <cellStyle name="원_철공가공조립 2" xfId="5641"/>
    <cellStyle name="원_철공가공조립 2 2" xfId="8108"/>
    <cellStyle name="원_철공가공조립 2 3" xfId="16097"/>
    <cellStyle name="원_철공가공조립 3" xfId="3587"/>
    <cellStyle name="원_철공가공조립 3 2" xfId="16098"/>
    <cellStyle name="원_철공가공조립 3 3" xfId="16099"/>
    <cellStyle name="원_철공가공조립 4" xfId="16100"/>
    <cellStyle name="원_철공가공조립 5" xfId="16101"/>
    <cellStyle name="원_철도청-조명기구" xfId="1528"/>
    <cellStyle name="원_철도청-조명기구 2" xfId="5642"/>
    <cellStyle name="원_철도청-조명기구 2 2" xfId="8109"/>
    <cellStyle name="원_철도청-조명기구 3" xfId="3588"/>
    <cellStyle name="원_최종-한국전기교통-개선형신호등 4종(공수조정)" xfId="1529"/>
    <cellStyle name="원_최종-한국전기교통-개선형신호등 4종(공수조정) 2" xfId="5643"/>
    <cellStyle name="원_최종-한국전기교통-개선형신호등 4종(공수조정) 2 2" xfId="8110"/>
    <cellStyle name="원_최종-한국전기교통-개선형신호등 4종(공수조정) 2 3" xfId="16102"/>
    <cellStyle name="원_최종-한국전기교통-개선형신호등 4종(공수조정) 3" xfId="3589"/>
    <cellStyle name="원_최종-한국전기교통-개선형신호등 4종(공수조정) 3 2" xfId="16103"/>
    <cellStyle name="원_최종-한국전기교통-개선형신호등 4종(공수조정) 3 3" xfId="16104"/>
    <cellStyle name="원_최종-한국전기교통-개선형신호등 4종(공수조정) 4" xfId="16105"/>
    <cellStyle name="원_최종-한국전기교통-개선형신호등 4종(공수조정) 5" xfId="16106"/>
    <cellStyle name="원_코솔라-제조원가" xfId="1530"/>
    <cellStyle name="원_코솔라-제조원가 2" xfId="5644"/>
    <cellStyle name="원_코솔라-제조원가 2 2" xfId="8111"/>
    <cellStyle name="원_코솔라-제조원가 2 3" xfId="16107"/>
    <cellStyle name="원_코솔라-제조원가 3" xfId="3590"/>
    <cellStyle name="원_코솔라-제조원가 3 2" xfId="16108"/>
    <cellStyle name="원_코솔라-제조원가 3 3" xfId="16109"/>
    <cellStyle name="원_코솔라-제조원가 4" xfId="16110"/>
    <cellStyle name="원_코솔라-제조원가 5" xfId="16111"/>
    <cellStyle name="원_테마공사새로03" xfId="1531"/>
    <cellStyle name="원_테마공사새로03 2" xfId="5645"/>
    <cellStyle name="원_테마공사새로03 2 2" xfId="8112"/>
    <cellStyle name="원_테마공사새로03 3" xfId="3591"/>
    <cellStyle name="원_토공(1공구)-최종" xfId="16112"/>
    <cellStyle name="원_토지공사-간접비" xfId="1532"/>
    <cellStyle name="원_토지공사-간접비 2" xfId="5646"/>
    <cellStyle name="원_토지공사-간접비 2 2" xfId="8113"/>
    <cellStyle name="원_토지공사-간접비 2 3" xfId="16113"/>
    <cellStyle name="원_토지공사-간접비 3" xfId="3592"/>
    <cellStyle name="원_토지공사-간접비 3 2" xfId="16114"/>
    <cellStyle name="원_토지공사-간접비 3 3" xfId="16115"/>
    <cellStyle name="원_토지공사-간접비 4" xfId="16116"/>
    <cellStyle name="원_토지공사-간접비 5" xfId="16117"/>
    <cellStyle name="원_평창증설매립장-설치" xfId="1533"/>
    <cellStyle name="원_평창증설매립장-설치 2" xfId="5647"/>
    <cellStyle name="원_평창증설매립장-설치 2 2" xfId="8114"/>
    <cellStyle name="원_평창증설매립장-설치 3" xfId="3593"/>
    <cellStyle name="원_포장" xfId="16118"/>
    <cellStyle name="원_포장공" xfId="16119"/>
    <cellStyle name="원_한국가스공사필터제조부문" xfId="1534"/>
    <cellStyle name="원_한국가스공사필터제조부문 2" xfId="5648"/>
    <cellStyle name="원_한국가스공사필터제조부문 2 2" xfId="8115"/>
    <cellStyle name="원_한국가스공사필터제조부문 3" xfId="3594"/>
    <cellStyle name="원_한국도로공사" xfId="1535"/>
    <cellStyle name="원_한국도로공사 2" xfId="5649"/>
    <cellStyle name="원_한국도로공사 2 2" xfId="8116"/>
    <cellStyle name="원_한국도로공사 2 3" xfId="16120"/>
    <cellStyle name="원_한국도로공사 3" xfId="3595"/>
    <cellStyle name="원_한국도로공사 3 2" xfId="16121"/>
    <cellStyle name="원_한국도로공사 3 3" xfId="16122"/>
    <cellStyle name="원_한국도로공사 4" xfId="16123"/>
    <cellStyle name="원_한국도로공사 5" xfId="16124"/>
    <cellStyle name="원_한전내역서-최종" xfId="1536"/>
    <cellStyle name="원_한전내역서-최종 2" xfId="5650"/>
    <cellStyle name="원_한전내역서-최종 2 2" xfId="8117"/>
    <cellStyle name="원_한전내역서-최종 2 3" xfId="16125"/>
    <cellStyle name="원_한전내역서-최종 3" xfId="3596"/>
    <cellStyle name="원_한전내역서-최종 3 2" xfId="16126"/>
    <cellStyle name="원_한전내역서-최종 3 3" xfId="16127"/>
    <cellStyle name="원_한전내역서-최종 4" xfId="16128"/>
    <cellStyle name="원_한전내역서-최종 5" xfId="16129"/>
    <cellStyle name="원_횡배수관공" xfId="16130"/>
    <cellStyle name="유1" xfId="1537"/>
    <cellStyle name="유1 2" xfId="5651"/>
    <cellStyle name="유1 2 2" xfId="8118"/>
    <cellStyle name="유1 3" xfId="3597"/>
    <cellStyle name="유영" xfId="1538"/>
    <cellStyle name="유영 2" xfId="5652"/>
    <cellStyle name="유영 2 2" xfId="8119"/>
    <cellStyle name="유영 3" xfId="3598"/>
    <cellStyle name="일반" xfId="3599"/>
    <cellStyle name="일반 2" xfId="5653"/>
    <cellStyle name="일반 2 2" xfId="8120"/>
    <cellStyle name="일위대가" xfId="1539"/>
    <cellStyle name="일위대가 2" xfId="3601"/>
    <cellStyle name="일위대가 2 2" xfId="5655"/>
    <cellStyle name="일위대가 2 2 2" xfId="8122"/>
    <cellStyle name="일위대가 3" xfId="5654"/>
    <cellStyle name="일위대가 3 2" xfId="8121"/>
    <cellStyle name="일위대가 4" xfId="3600"/>
    <cellStyle name="입력 2" xfId="3602"/>
    <cellStyle name="입력 2 2" xfId="3603"/>
    <cellStyle name="입력 2 2 2" xfId="5657"/>
    <cellStyle name="입력 2 2 2 2" xfId="8124"/>
    <cellStyle name="입력 2 2 2 3" xfId="16131"/>
    <cellStyle name="입력 2 2 2 4" xfId="16132"/>
    <cellStyle name="입력 2 3" xfId="5656"/>
    <cellStyle name="입력 2 3 2" xfId="8123"/>
    <cellStyle name="입력 2 3 3" xfId="16133"/>
    <cellStyle name="입력 2 3 4" xfId="16134"/>
    <cellStyle name="입력 3" xfId="3604"/>
    <cellStyle name="입력 3 2" xfId="3605"/>
    <cellStyle name="입력 3 2 2" xfId="5659"/>
    <cellStyle name="입력 3 2 2 2" xfId="8126"/>
    <cellStyle name="입력 3 2 2 3" xfId="16135"/>
    <cellStyle name="입력 3 2 2 4" xfId="16136"/>
    <cellStyle name="입력 3 3" xfId="5658"/>
    <cellStyle name="입력 3 3 2" xfId="8125"/>
    <cellStyle name="입력 3 3 3" xfId="16137"/>
    <cellStyle name="입력 3 3 4" xfId="16138"/>
    <cellStyle name="입력 4" xfId="3606"/>
    <cellStyle name="입력 4 2" xfId="3607"/>
    <cellStyle name="입력 4 2 2" xfId="5661"/>
    <cellStyle name="입력 4 2 2 2" xfId="8128"/>
    <cellStyle name="입력 4 2 2 3" xfId="16139"/>
    <cellStyle name="입력 4 2 2 4" xfId="16140"/>
    <cellStyle name="입력 4 3" xfId="5660"/>
    <cellStyle name="입력 4 3 2" xfId="8127"/>
    <cellStyle name="입력 4 3 3" xfId="16141"/>
    <cellStyle name="입력 4 3 4" xfId="16142"/>
    <cellStyle name="입력 5" xfId="3790"/>
    <cellStyle name="자리수" xfId="1540"/>
    <cellStyle name="자리수 - 유형1" xfId="1541"/>
    <cellStyle name="자리수 - 유형1 2" xfId="5662"/>
    <cellStyle name="자리수 - 유형1 2 2" xfId="8130"/>
    <cellStyle name="자리수 - 유형1 3" xfId="3609"/>
    <cellStyle name="자리수 10" xfId="1542"/>
    <cellStyle name="자리수 11" xfId="1543"/>
    <cellStyle name="자리수 12" xfId="1544"/>
    <cellStyle name="자리수 13" xfId="1545"/>
    <cellStyle name="자리수 14" xfId="1546"/>
    <cellStyle name="자리수 15" xfId="1547"/>
    <cellStyle name="자리수 16" xfId="1548"/>
    <cellStyle name="자리수 17" xfId="3608"/>
    <cellStyle name="자리수 18" xfId="16143"/>
    <cellStyle name="자리수 2" xfId="1549"/>
    <cellStyle name="자리수 2 2" xfId="8129"/>
    <cellStyle name="자리수 3" xfId="1550"/>
    <cellStyle name="자리수 4" xfId="1551"/>
    <cellStyle name="자리수 5" xfId="1552"/>
    <cellStyle name="자리수 6" xfId="1553"/>
    <cellStyle name="자리수 7" xfId="1554"/>
    <cellStyle name="자리수 8" xfId="1555"/>
    <cellStyle name="자리수 9" xfId="1556"/>
    <cellStyle name="자리수_2007년(100%)" xfId="1557"/>
    <cellStyle name="자리수0" xfId="1558"/>
    <cellStyle name="자리수0 10" xfId="1559"/>
    <cellStyle name="자리수0 11" xfId="1560"/>
    <cellStyle name="자리수0 12" xfId="1561"/>
    <cellStyle name="자리수0 13" xfId="1562"/>
    <cellStyle name="자리수0 14" xfId="1563"/>
    <cellStyle name="자리수0 15" xfId="1564"/>
    <cellStyle name="자리수0 16" xfId="1565"/>
    <cellStyle name="자리수0 17" xfId="3610"/>
    <cellStyle name="자리수0 2" xfId="1566"/>
    <cellStyle name="자리수0 2 2" xfId="5664"/>
    <cellStyle name="자리수0 2 2 2" xfId="8132"/>
    <cellStyle name="자리수0 2 3" xfId="3611"/>
    <cellStyle name="자리수0 3" xfId="1567"/>
    <cellStyle name="자리수0 3 2" xfId="8131"/>
    <cellStyle name="자리수0 3 3" xfId="5663"/>
    <cellStyle name="자리수0 4" xfId="1568"/>
    <cellStyle name="자리수0 5" xfId="1569"/>
    <cellStyle name="자리수0 6" xfId="1570"/>
    <cellStyle name="자리수0 7" xfId="1571"/>
    <cellStyle name="자리수0 8" xfId="1572"/>
    <cellStyle name="자리수0 9" xfId="1573"/>
    <cellStyle name="자재" xfId="16144"/>
    <cellStyle name="자재 2" xfId="16145"/>
    <cellStyle name="자재 2 2" xfId="16146"/>
    <cellStyle name="자재 2 3" xfId="16147"/>
    <cellStyle name="자재 3" xfId="16148"/>
    <cellStyle name="자재 3 2" xfId="16149"/>
    <cellStyle name="자재 3 3" xfId="16150"/>
    <cellStyle name="자재 4" xfId="16151"/>
    <cellStyle name="자재 5" xfId="16152"/>
    <cellStyle name="점선" xfId="1574"/>
    <cellStyle name="점선 2" xfId="5665"/>
    <cellStyle name="점선 2 2" xfId="8133"/>
    <cellStyle name="점선 3" xfId="3612"/>
    <cellStyle name="정기수 - 유형1" xfId="16153"/>
    <cellStyle name="제곱" xfId="3613"/>
    <cellStyle name="제곱 2" xfId="5666"/>
    <cellStyle name="제곱 2 2" xfId="8134"/>
    <cellStyle name="제곱 3" xfId="6280"/>
    <cellStyle name="제목 1 2" xfId="3614"/>
    <cellStyle name="제목 1 2 2" xfId="3615"/>
    <cellStyle name="제목 1 2 2 2" xfId="5668"/>
    <cellStyle name="제목 1 2 2 2 2" xfId="8136"/>
    <cellStyle name="제목 1 2 3" xfId="5667"/>
    <cellStyle name="제목 1 2 3 2" xfId="8135"/>
    <cellStyle name="제목 1 3" xfId="3616"/>
    <cellStyle name="제목 1 3 2" xfId="3617"/>
    <cellStyle name="제목 1 3 2 2" xfId="5670"/>
    <cellStyle name="제목 1 3 2 2 2" xfId="8138"/>
    <cellStyle name="제목 1 3 3" xfId="5669"/>
    <cellStyle name="제목 1 3 3 2" xfId="8137"/>
    <cellStyle name="제목 1 4" xfId="3618"/>
    <cellStyle name="제목 1 4 2" xfId="3619"/>
    <cellStyle name="제목 1 4 2 2" xfId="5672"/>
    <cellStyle name="제목 1 4 2 2 2" xfId="8140"/>
    <cellStyle name="제목 1 4 3" xfId="5671"/>
    <cellStyle name="제목 1 4 3 2" xfId="8139"/>
    <cellStyle name="제목 2 2" xfId="3620"/>
    <cellStyle name="제목 2 2 2" xfId="3621"/>
    <cellStyle name="제목 2 2 2 2" xfId="5674"/>
    <cellStyle name="제목 2 2 2 2 2" xfId="8142"/>
    <cellStyle name="제목 2 2 3" xfId="5673"/>
    <cellStyle name="제목 2 2 3 2" xfId="8141"/>
    <cellStyle name="제목 2 3" xfId="3622"/>
    <cellStyle name="제목 2 3 2" xfId="3623"/>
    <cellStyle name="제목 2 3 2 2" xfId="5676"/>
    <cellStyle name="제목 2 3 2 2 2" xfId="8144"/>
    <cellStyle name="제목 2 3 3" xfId="5675"/>
    <cellStyle name="제목 2 3 3 2" xfId="8143"/>
    <cellStyle name="제목 2 4" xfId="3624"/>
    <cellStyle name="제목 2 4 2" xfId="3625"/>
    <cellStyle name="제목 2 4 2 2" xfId="5678"/>
    <cellStyle name="제목 2 4 2 2 2" xfId="8146"/>
    <cellStyle name="제목 2 4 3" xfId="5677"/>
    <cellStyle name="제목 2 4 3 2" xfId="8145"/>
    <cellStyle name="제목 3 2" xfId="3626"/>
    <cellStyle name="제목 3 2 2" xfId="3627"/>
    <cellStyle name="제목 3 2 2 2" xfId="5680"/>
    <cellStyle name="제목 3 2 2 2 2" xfId="8148"/>
    <cellStyle name="제목 3 2 3" xfId="5679"/>
    <cellStyle name="제목 3 2 3 2" xfId="8147"/>
    <cellStyle name="제목 3 3" xfId="3628"/>
    <cellStyle name="제목 3 3 2" xfId="3629"/>
    <cellStyle name="제목 3 3 2 2" xfId="5682"/>
    <cellStyle name="제목 3 3 2 2 2" xfId="8150"/>
    <cellStyle name="제목 3 3 3" xfId="5681"/>
    <cellStyle name="제목 3 3 3 2" xfId="8149"/>
    <cellStyle name="제목 3 4" xfId="3630"/>
    <cellStyle name="제목 3 4 2" xfId="3631"/>
    <cellStyle name="제목 3 4 2 2" xfId="5684"/>
    <cellStyle name="제목 3 4 2 2 2" xfId="8152"/>
    <cellStyle name="제목 3 4 3" xfId="5683"/>
    <cellStyle name="제목 3 4 3 2" xfId="8151"/>
    <cellStyle name="제목 4 2" xfId="3632"/>
    <cellStyle name="제목 4 2 2" xfId="3633"/>
    <cellStyle name="제목 4 2 2 2" xfId="5686"/>
    <cellStyle name="제목 4 2 2 2 2" xfId="8154"/>
    <cellStyle name="제목 4 2 3" xfId="5685"/>
    <cellStyle name="제목 4 2 3 2" xfId="8153"/>
    <cellStyle name="제목 4 3" xfId="3634"/>
    <cellStyle name="제목 4 3 2" xfId="3635"/>
    <cellStyle name="제목 4 3 2 2" xfId="5688"/>
    <cellStyle name="제목 4 3 2 2 2" xfId="8156"/>
    <cellStyle name="제목 4 3 3" xfId="5687"/>
    <cellStyle name="제목 4 3 3 2" xfId="8155"/>
    <cellStyle name="제목 4 4" xfId="3636"/>
    <cellStyle name="제목 4 4 2" xfId="3637"/>
    <cellStyle name="제목 4 4 2 2" xfId="5690"/>
    <cellStyle name="제목 4 4 2 2 2" xfId="8158"/>
    <cellStyle name="제목 4 4 3" xfId="5689"/>
    <cellStyle name="제목 4 4 3 2" xfId="8157"/>
    <cellStyle name="제목 5" xfId="3638"/>
    <cellStyle name="제목 5 2" xfId="3639"/>
    <cellStyle name="제목 5 2 2" xfId="5692"/>
    <cellStyle name="제목 5 2 2 2" xfId="8160"/>
    <cellStyle name="제목 5 3" xfId="5691"/>
    <cellStyle name="제목 5 3 2" xfId="8159"/>
    <cellStyle name="제목 6" xfId="3640"/>
    <cellStyle name="제목 6 2" xfId="3641"/>
    <cellStyle name="제목 6 2 2" xfId="5694"/>
    <cellStyle name="제목 6 2 2 2" xfId="8162"/>
    <cellStyle name="제목 6 3" xfId="5693"/>
    <cellStyle name="제목 6 3 2" xfId="8161"/>
    <cellStyle name="제목 7" xfId="3642"/>
    <cellStyle name="제목 7 2" xfId="3643"/>
    <cellStyle name="제목 7 2 2" xfId="5696"/>
    <cellStyle name="제목 7 2 2 2" xfId="8164"/>
    <cellStyle name="제목 7 3" xfId="5695"/>
    <cellStyle name="제목 7 3 2" xfId="8163"/>
    <cellStyle name="제목[1 줄]" xfId="1575"/>
    <cellStyle name="제목[1 줄] 2" xfId="5697"/>
    <cellStyle name="제목[1 줄] 2 2" xfId="8165"/>
    <cellStyle name="제목[1 줄] 2 2 2" xfId="16154"/>
    <cellStyle name="제목[1 줄] 2 3" xfId="16155"/>
    <cellStyle name="제목[1 줄] 3" xfId="3644"/>
    <cellStyle name="제목[1 줄] 3 2" xfId="16156"/>
    <cellStyle name="제목[1 줄] 4" xfId="16157"/>
    <cellStyle name="제목[2줄 아래]" xfId="1576"/>
    <cellStyle name="제목[2줄 아래] 10" xfId="3645"/>
    <cellStyle name="제목[2줄 아래] 2" xfId="3758"/>
    <cellStyle name="제목[2줄 아래] 2 2" xfId="3830"/>
    <cellStyle name="제목[2줄 아래] 3" xfId="3733"/>
    <cellStyle name="제목[2줄 아래] 3 2" xfId="3806"/>
    <cellStyle name="제목[2줄 아래] 4" xfId="3744"/>
    <cellStyle name="제목[2줄 아래] 4 2" xfId="3817"/>
    <cellStyle name="제목[2줄 아래] 5" xfId="3749"/>
    <cellStyle name="제목[2줄 아래] 5 2" xfId="3822"/>
    <cellStyle name="제목[2줄 아래] 6" xfId="3741"/>
    <cellStyle name="제목[2줄 아래] 6 2" xfId="3814"/>
    <cellStyle name="제목[2줄 아래] 7" xfId="3754"/>
    <cellStyle name="제목[2줄 아래] 7 2" xfId="3826"/>
    <cellStyle name="제목[2줄 아래] 8" xfId="3738"/>
    <cellStyle name="제목[2줄 아래] 8 2" xfId="3811"/>
    <cellStyle name="제목[2줄 아래] 9" xfId="5698"/>
    <cellStyle name="제목[2줄 아래] 9 2" xfId="8166"/>
    <cellStyle name="제목[2줄 위]" xfId="1577"/>
    <cellStyle name="제목[2줄 위] 2" xfId="5699"/>
    <cellStyle name="제목[2줄 위] 2 2" xfId="8167"/>
    <cellStyle name="제목[2줄 위] 2 2 2" xfId="16158"/>
    <cellStyle name="제목[2줄 위] 2 2 3" xfId="16159"/>
    <cellStyle name="제목[2줄 위] 2 3" xfId="16160"/>
    <cellStyle name="제목[2줄 위] 2 4" xfId="16161"/>
    <cellStyle name="제목[2줄 위] 3" xfId="3646"/>
    <cellStyle name="제목[2줄 위] 3 2" xfId="16162"/>
    <cellStyle name="제목[2줄 위] 3 3" xfId="16163"/>
    <cellStyle name="제목[2줄 위] 4" xfId="16164"/>
    <cellStyle name="제목[2줄 위] 5" xfId="16165"/>
    <cellStyle name="제목1" xfId="1578"/>
    <cellStyle name="제목1 2" xfId="5700"/>
    <cellStyle name="제목1 2 2" xfId="8168"/>
    <cellStyle name="제목1 3" xfId="3647"/>
    <cellStyle name="좋음 2" xfId="3648"/>
    <cellStyle name="좋음 2 2" xfId="3649"/>
    <cellStyle name="좋음 2 2 2" xfId="5702"/>
    <cellStyle name="좋음 2 2 2 2" xfId="8170"/>
    <cellStyle name="좋음 2 3" xfId="5701"/>
    <cellStyle name="좋음 2 3 2" xfId="8169"/>
    <cellStyle name="좋음 3" xfId="3650"/>
    <cellStyle name="좋음 3 2" xfId="3651"/>
    <cellStyle name="좋음 3 2 2" xfId="5704"/>
    <cellStyle name="좋음 3 2 2 2" xfId="8172"/>
    <cellStyle name="좋음 3 3" xfId="5703"/>
    <cellStyle name="좋음 3 3 2" xfId="8171"/>
    <cellStyle name="좋음 4" xfId="3652"/>
    <cellStyle name="좋음 4 2" xfId="3653"/>
    <cellStyle name="좋음 4 2 2" xfId="5706"/>
    <cellStyle name="좋음 4 2 2 2" xfId="8174"/>
    <cellStyle name="좋음 4 3" xfId="5705"/>
    <cellStyle name="좋음 4 3 2" xfId="8173"/>
    <cellStyle name="좋음 5" xfId="3791"/>
    <cellStyle name="좌괄호_박심배수구조물공" xfId="3654"/>
    <cellStyle name="좌측양괄호" xfId="3655"/>
    <cellStyle name="좌측양괄호 2" xfId="5707"/>
    <cellStyle name="좌측양괄호 2 2" xfId="8175"/>
    <cellStyle name="지정되지 않음" xfId="1579"/>
    <cellStyle name="지정되지 않음 2" xfId="5708"/>
    <cellStyle name="지정되지 않음 2 2" xfId="8176"/>
    <cellStyle name="지정되지 않음 3" xfId="3656"/>
    <cellStyle name="지하철정렬" xfId="3657"/>
    <cellStyle name="지하철정렬 2" xfId="5709"/>
    <cellStyle name="지하철정렬 2 2" xfId="8177"/>
    <cellStyle name="출력 2" xfId="3658"/>
    <cellStyle name="출력 2 2" xfId="3659"/>
    <cellStyle name="출력 2 2 2" xfId="5711"/>
    <cellStyle name="출력 2 2 2 2" xfId="8179"/>
    <cellStyle name="출력 2 2 2 3" xfId="16166"/>
    <cellStyle name="출력 2 2 2 4" xfId="16167"/>
    <cellStyle name="출력 2 3" xfId="5710"/>
    <cellStyle name="출력 2 3 2" xfId="8178"/>
    <cellStyle name="출력 2 3 3" xfId="16168"/>
    <cellStyle name="출력 2 3 4" xfId="16169"/>
    <cellStyle name="출력 3" xfId="3660"/>
    <cellStyle name="출력 3 2" xfId="3661"/>
    <cellStyle name="출력 3 2 2" xfId="5713"/>
    <cellStyle name="출력 3 2 2 2" xfId="8181"/>
    <cellStyle name="출력 3 2 2 3" xfId="16170"/>
    <cellStyle name="출력 3 2 2 4" xfId="16171"/>
    <cellStyle name="출력 3 3" xfId="5712"/>
    <cellStyle name="출력 3 3 2" xfId="8180"/>
    <cellStyle name="출력 3 3 3" xfId="16172"/>
    <cellStyle name="출력 3 3 4" xfId="16173"/>
    <cellStyle name="출력 4" xfId="3662"/>
    <cellStyle name="출력 4 2" xfId="3663"/>
    <cellStyle name="출력 4 2 2" xfId="5715"/>
    <cellStyle name="출력 4 2 2 2" xfId="8183"/>
    <cellStyle name="출력 4 2 2 3" xfId="16174"/>
    <cellStyle name="출력 4 2 2 4" xfId="16175"/>
    <cellStyle name="출력 4 3" xfId="5714"/>
    <cellStyle name="출력 4 3 2" xfId="8182"/>
    <cellStyle name="출력 4 3 3" xfId="16176"/>
    <cellStyle name="출력 4 3 4" xfId="16177"/>
    <cellStyle name="출력 5" xfId="3792"/>
    <cellStyle name="콤냡?&lt;_x000f_$??: `1_1 " xfId="16178"/>
    <cellStyle name="콤마" xfId="3664"/>
    <cellStyle name="콤마 [#]" xfId="1580"/>
    <cellStyle name="콤마 [#] 10" xfId="1581"/>
    <cellStyle name="콤마 [#] 11" xfId="1582"/>
    <cellStyle name="콤마 [#] 12" xfId="1583"/>
    <cellStyle name="콤마 [#] 13" xfId="1584"/>
    <cellStyle name="콤마 [#] 14" xfId="1585"/>
    <cellStyle name="콤마 [#] 15" xfId="1586"/>
    <cellStyle name="콤마 [#] 16" xfId="1587"/>
    <cellStyle name="콤마 [#] 17" xfId="3665"/>
    <cellStyle name="콤마 [#] 2" xfId="1588"/>
    <cellStyle name="콤마 [#] 2 2" xfId="8185"/>
    <cellStyle name="콤마 [#] 3" xfId="1589"/>
    <cellStyle name="콤마 [#] 4" xfId="1590"/>
    <cellStyle name="콤마 [#] 5" xfId="1591"/>
    <cellStyle name="콤마 [#] 6" xfId="1592"/>
    <cellStyle name="콤마 [#] 7" xfId="1593"/>
    <cellStyle name="콤마 [#] 8" xfId="1594"/>
    <cellStyle name="콤마 [#] 9" xfId="1595"/>
    <cellStyle name="콤마 []" xfId="1596"/>
    <cellStyle name="콤마 [] 2" xfId="5717"/>
    <cellStyle name="콤마 [] 2 2" xfId="8186"/>
    <cellStyle name="콤마 [] 3" xfId="3666"/>
    <cellStyle name="콤마 [0.00]" xfId="16179"/>
    <cellStyle name="콤마 [0]" xfId="1597"/>
    <cellStyle name="콤마 [0] 2" xfId="5718"/>
    <cellStyle name="콤마 [0] 2 2" xfId="8187"/>
    <cellStyle name="콤마 [0] 2 3" xfId="6022"/>
    <cellStyle name="콤마 [0] 3" xfId="5898"/>
    <cellStyle name="콤마 [0] 3 2" xfId="16180"/>
    <cellStyle name="콤마 [0] 3 3" xfId="16181"/>
    <cellStyle name="콤마 [0] 4" xfId="3667"/>
    <cellStyle name="콤마 [0] 5" xfId="16182"/>
    <cellStyle name="콤마 [0]_  종  합  " xfId="16183"/>
    <cellStyle name="콤마 [0]기기자재비" xfId="1598"/>
    <cellStyle name="콤마 [0]기기자재비 2" xfId="5719"/>
    <cellStyle name="콤마 [0]기기자재비 2 2" xfId="8188"/>
    <cellStyle name="콤마 [0]기기자재비 3" xfId="3668"/>
    <cellStyle name="콤마 [000]" xfId="16184"/>
    <cellStyle name="콤마 [1]" xfId="3669"/>
    <cellStyle name="콤마 [1] 2" xfId="5720"/>
    <cellStyle name="콤마 [1] 2 2" xfId="8189"/>
    <cellStyle name="콤마 [1] 2 2 2" xfId="16185"/>
    <cellStyle name="콤마 [1] 2 3" xfId="16186"/>
    <cellStyle name="콤마 [1] 3" xfId="6281"/>
    <cellStyle name="콤마 [1] 3 2" xfId="16187"/>
    <cellStyle name="콤마 [1] 4" xfId="16188"/>
    <cellStyle name="콤마 [2]" xfId="1599"/>
    <cellStyle name="콤마 [2] 10" xfId="1600"/>
    <cellStyle name="콤마 [2] 11" xfId="1601"/>
    <cellStyle name="콤마 [2] 12" xfId="1602"/>
    <cellStyle name="콤마 [2] 13" xfId="1603"/>
    <cellStyle name="콤마 [2] 14" xfId="1604"/>
    <cellStyle name="콤마 [2] 15" xfId="1605"/>
    <cellStyle name="콤마 [2] 16" xfId="1606"/>
    <cellStyle name="콤마 [2] 17" xfId="3670"/>
    <cellStyle name="콤마 [2] 2" xfId="1607"/>
    <cellStyle name="콤마 [2] 2 2" xfId="5722"/>
    <cellStyle name="콤마 [2] 2 2 2" xfId="8191"/>
    <cellStyle name="콤마 [2] 2 3" xfId="3671"/>
    <cellStyle name="콤마 [2] 3" xfId="1608"/>
    <cellStyle name="콤마 [2] 3 2" xfId="8190"/>
    <cellStyle name="콤마 [2] 3 3" xfId="5721"/>
    <cellStyle name="콤마 [2] 4" xfId="1609"/>
    <cellStyle name="콤마 [2] 5" xfId="1610"/>
    <cellStyle name="콤마 [2] 6" xfId="1611"/>
    <cellStyle name="콤마 [2] 7" xfId="1612"/>
    <cellStyle name="콤마 [2] 8" xfId="1613"/>
    <cellStyle name="콤마 [2] 9" xfId="1614"/>
    <cellStyle name="콤마 [20]" xfId="1615"/>
    <cellStyle name="콤마 [3]" xfId="16189"/>
    <cellStyle name="콤마 [금액]" xfId="1616"/>
    <cellStyle name="콤마 [금액] 2" xfId="5723"/>
    <cellStyle name="콤마 [금액] 2 2" xfId="8192"/>
    <cellStyle name="콤마 [금액] 3" xfId="3672"/>
    <cellStyle name="콤마 [소수]" xfId="1617"/>
    <cellStyle name="콤마 [소수] 10" xfId="1618"/>
    <cellStyle name="콤마 [소수] 11" xfId="1619"/>
    <cellStyle name="콤마 [소수] 12" xfId="1620"/>
    <cellStyle name="콤마 [소수] 13" xfId="1621"/>
    <cellStyle name="콤마 [소수] 14" xfId="1622"/>
    <cellStyle name="콤마 [소수] 15" xfId="1623"/>
    <cellStyle name="콤마 [소수] 16" xfId="1624"/>
    <cellStyle name="콤마 [소수] 17" xfId="3673"/>
    <cellStyle name="콤마 [소수] 2" xfId="1625"/>
    <cellStyle name="콤마 [소수] 2 2" xfId="5725"/>
    <cellStyle name="콤마 [소수] 2 2 2" xfId="8194"/>
    <cellStyle name="콤마 [소수] 2 3" xfId="3674"/>
    <cellStyle name="콤마 [소수] 3" xfId="1626"/>
    <cellStyle name="콤마 [소수] 3 2" xfId="8193"/>
    <cellStyle name="콤마 [소수] 3 3" xfId="5724"/>
    <cellStyle name="콤마 [소수] 4" xfId="1627"/>
    <cellStyle name="콤마 [소수] 5" xfId="1628"/>
    <cellStyle name="콤마 [소수] 6" xfId="1629"/>
    <cellStyle name="콤마 [소수] 7" xfId="1630"/>
    <cellStyle name="콤마 [소수] 8" xfId="1631"/>
    <cellStyle name="콤마 [소수] 9" xfId="1632"/>
    <cellStyle name="콤마 [수량]" xfId="1633"/>
    <cellStyle name="콤마 [수량] 10" xfId="1634"/>
    <cellStyle name="콤마 [수량] 11" xfId="1635"/>
    <cellStyle name="콤마 [수량] 12" xfId="1636"/>
    <cellStyle name="콤마 [수량] 13" xfId="1637"/>
    <cellStyle name="콤마 [수량] 14" xfId="1638"/>
    <cellStyle name="콤마 [수량] 15" xfId="1639"/>
    <cellStyle name="콤마 [수량] 16" xfId="1640"/>
    <cellStyle name="콤마 [수량] 17" xfId="3675"/>
    <cellStyle name="콤마 [수량] 2" xfId="1641"/>
    <cellStyle name="콤마 [수량] 2 2" xfId="5727"/>
    <cellStyle name="콤마 [수량] 2 2 2" xfId="8196"/>
    <cellStyle name="콤마 [수량] 2 3" xfId="3676"/>
    <cellStyle name="콤마 [수량] 3" xfId="1642"/>
    <cellStyle name="콤마 [수량] 3 2" xfId="8195"/>
    <cellStyle name="콤마 [수량] 3 3" xfId="5726"/>
    <cellStyle name="콤마 [수량] 4" xfId="1643"/>
    <cellStyle name="콤마 [수량] 5" xfId="1644"/>
    <cellStyle name="콤마 [수량] 6" xfId="1645"/>
    <cellStyle name="콤마 [수량] 7" xfId="1646"/>
    <cellStyle name="콤마 [수량] 8" xfId="1647"/>
    <cellStyle name="콤마 [수량] 9" xfId="1648"/>
    <cellStyle name="콤마 1" xfId="3677"/>
    <cellStyle name="콤마 1 2" xfId="5728"/>
    <cellStyle name="콤마 1 2 2" xfId="8197"/>
    <cellStyle name="콤마 2" xfId="5716"/>
    <cellStyle name="콤마 2 2" xfId="8184"/>
    <cellStyle name="콤마(1)" xfId="1649"/>
    <cellStyle name="콤마[ ]" xfId="3678"/>
    <cellStyle name="콤마[ ] 2" xfId="5729"/>
    <cellStyle name="콤마[ ] 2 2" xfId="8198"/>
    <cellStyle name="콤마[*]" xfId="3679"/>
    <cellStyle name="콤마[*] 2" xfId="5730"/>
    <cellStyle name="콤마[*] 2 2" xfId="8199"/>
    <cellStyle name="콤마[,]" xfId="1650"/>
    <cellStyle name="콤마[,] 2" xfId="16190"/>
    <cellStyle name="콤마[.]" xfId="3680"/>
    <cellStyle name="콤마[.] 2" xfId="5731"/>
    <cellStyle name="콤마[.] 2 2" xfId="8200"/>
    <cellStyle name="콤마[0]" xfId="1651"/>
    <cellStyle name="콤마[0] 2" xfId="3682"/>
    <cellStyle name="콤마[0] 2 2" xfId="5733"/>
    <cellStyle name="콤마[0] 2 2 2" xfId="8202"/>
    <cellStyle name="콤마[0] 3" xfId="5732"/>
    <cellStyle name="콤마[0] 3 2" xfId="8201"/>
    <cellStyle name="콤마[0] 4" xfId="3681"/>
    <cellStyle name="콤마_  종  합  " xfId="1652"/>
    <cellStyle name="콤막 [0]_수출실적 _양식98" xfId="3683"/>
    <cellStyle name="타이틀" xfId="3684"/>
    <cellStyle name="타이틀 2" xfId="5734"/>
    <cellStyle name="타이틀 2 2" xfId="8203"/>
    <cellStyle name="토공" xfId="1653"/>
    <cellStyle name="통화 [0]" xfId="1654" builtinId="7"/>
    <cellStyle name="통화 [0] 10" xfId="1655"/>
    <cellStyle name="통화 [0] 2" xfId="3685"/>
    <cellStyle name="통화 [0] 2 2" xfId="3686"/>
    <cellStyle name="통화 [0] 2 2 2" xfId="5736"/>
    <cellStyle name="통화 [0] 2 2 2 2" xfId="8205"/>
    <cellStyle name="통화 [0] 2 2 2 3" xfId="6024"/>
    <cellStyle name="통화 [0] 2 2 3" xfId="5900"/>
    <cellStyle name="통화 [0] 2 3" xfId="3687"/>
    <cellStyle name="통화 [0] 2 3 2" xfId="5737"/>
    <cellStyle name="통화 [0] 2 3 2 2" xfId="8206"/>
    <cellStyle name="통화 [0] 2 3 2 3" xfId="6025"/>
    <cellStyle name="통화 [0] 2 3 3" xfId="5901"/>
    <cellStyle name="통화 [0] 2 4" xfId="3688"/>
    <cellStyle name="통화 [0] 2 4 2" xfId="5738"/>
    <cellStyle name="통화 [0] 2 4 2 2" xfId="8207"/>
    <cellStyle name="통화 [0] 2 4 2 3" xfId="6026"/>
    <cellStyle name="통화 [0] 2 4 3" xfId="5902"/>
    <cellStyle name="통화 [0] 2 5" xfId="3689"/>
    <cellStyle name="통화 [0] 2 5 2" xfId="5739"/>
    <cellStyle name="통화 [0] 2 5 2 2" xfId="8208"/>
    <cellStyle name="통화 [0] 2 5 2 3" xfId="6027"/>
    <cellStyle name="통화 [0] 2 5 3" xfId="5903"/>
    <cellStyle name="통화 [0] 2 6" xfId="5735"/>
    <cellStyle name="통화 [0] 2 6 2" xfId="8204"/>
    <cellStyle name="통화 [0] 2 6 3" xfId="6023"/>
    <cellStyle name="통화 [0] 2 7" xfId="5899"/>
    <cellStyle name="통화 [0] 3" xfId="3793"/>
    <cellStyle name="통화 [0] 3 2" xfId="5905"/>
    <cellStyle name="통화 [0] 4" xfId="5907"/>
    <cellStyle name="통화 [0] 5" xfId="3834"/>
    <cellStyle name="통화 [0㉝〸" xfId="16191"/>
    <cellStyle name="퍼센트" xfId="1656"/>
    <cellStyle name="퍼센트 10" xfId="1657"/>
    <cellStyle name="퍼센트 11" xfId="1658"/>
    <cellStyle name="퍼센트 12" xfId="1659"/>
    <cellStyle name="퍼센트 13" xfId="1660"/>
    <cellStyle name="퍼센트 14" xfId="1661"/>
    <cellStyle name="퍼센트 15" xfId="1662"/>
    <cellStyle name="퍼센트 16" xfId="1663"/>
    <cellStyle name="퍼센트 17" xfId="3690"/>
    <cellStyle name="퍼센트 2" xfId="1664"/>
    <cellStyle name="퍼센트 2 2" xfId="5741"/>
    <cellStyle name="퍼센트 2 2 2" xfId="8210"/>
    <cellStyle name="퍼센트 2 3" xfId="3691"/>
    <cellStyle name="퍼센트 3" xfId="1665"/>
    <cellStyle name="퍼센트 3 2" xfId="8209"/>
    <cellStyle name="퍼센트 3 3" xfId="5740"/>
    <cellStyle name="퍼센트 4" xfId="1666"/>
    <cellStyle name="퍼센트 5" xfId="1667"/>
    <cellStyle name="퍼센트 6" xfId="1668"/>
    <cellStyle name="퍼센트 7" xfId="1669"/>
    <cellStyle name="퍼센트 8" xfId="1670"/>
    <cellStyle name="퍼센트 9" xfId="1671"/>
    <cellStyle name="표" xfId="16192"/>
    <cellStyle name="표 2" xfId="16193"/>
    <cellStyle name="표 2 2" xfId="16194"/>
    <cellStyle name="표 2 3" xfId="16195"/>
    <cellStyle name="표 3" xfId="16196"/>
    <cellStyle name="표 4" xfId="16197"/>
    <cellStyle name="표10" xfId="3692"/>
    <cellStyle name="표10 2" xfId="5742"/>
    <cellStyle name="표10 2 2" xfId="8211"/>
    <cellStyle name="표13" xfId="3693"/>
    <cellStyle name="표13 2" xfId="5743"/>
    <cellStyle name="표13 2 2" xfId="8212"/>
    <cellStyle name="표준" xfId="0" builtinId="0"/>
    <cellStyle name="표준 10" xfId="3798"/>
    <cellStyle name="표준 10 2" xfId="16198"/>
    <cellStyle name="표준 10 3" xfId="16199"/>
    <cellStyle name="표준 11" xfId="3835"/>
    <cellStyle name="표준 11 2" xfId="6291"/>
    <cellStyle name="표준 11 3" xfId="5908"/>
    <cellStyle name="표준 11 3 2" xfId="8327"/>
    <cellStyle name="표준 11 3 2 2" xfId="16200"/>
    <cellStyle name="표준 11 3 2 2 2" xfId="16242"/>
    <cellStyle name="표준 11 3 2 3" xfId="16236"/>
    <cellStyle name="표준 11 3 3" xfId="16201"/>
    <cellStyle name="표준 11 3 3 2" xfId="16243"/>
    <cellStyle name="표준 11 3 4" xfId="16231"/>
    <cellStyle name="표준 11 4" xfId="8324"/>
    <cellStyle name="표준 11 4 2" xfId="16202"/>
    <cellStyle name="표준 11 4 2 2" xfId="16244"/>
    <cellStyle name="표준 11 4 3" xfId="16233"/>
    <cellStyle name="표준 11 5" xfId="16203"/>
    <cellStyle name="표준 11 5 2" xfId="16245"/>
    <cellStyle name="표준 11 6" xfId="16228"/>
    <cellStyle name="표준 12" xfId="5784"/>
    <cellStyle name="표준 13" xfId="5781"/>
    <cellStyle name="표준 13 2" xfId="8250"/>
    <cellStyle name="표준 14" xfId="5782"/>
    <cellStyle name="표준 14 2" xfId="8251"/>
    <cellStyle name="표준 15" xfId="5783"/>
    <cellStyle name="표준 15 2" xfId="8326"/>
    <cellStyle name="표준 15 2 2" xfId="16204"/>
    <cellStyle name="표준 15 2 2 2" xfId="16246"/>
    <cellStyle name="표준 15 2 3" xfId="16235"/>
    <cellStyle name="표준 15 3" xfId="16205"/>
    <cellStyle name="표준 15 3 2" xfId="16247"/>
    <cellStyle name="표준 15 4" xfId="16230"/>
    <cellStyle name="표준 16" xfId="1746"/>
    <cellStyle name="표준 17" xfId="8333"/>
    <cellStyle name="표준 17 2" xfId="16206"/>
    <cellStyle name="표준 17 3" xfId="16207"/>
    <cellStyle name="표준 2" xfId="1672"/>
    <cellStyle name="표준 2 10 5" xfId="16208"/>
    <cellStyle name="표준 2 2" xfId="1673"/>
    <cellStyle name="표준 2 2 2" xfId="1674"/>
    <cellStyle name="표준 2 2 2 2" xfId="5746"/>
    <cellStyle name="표준 2 2 2 2 2" xfId="8215"/>
    <cellStyle name="표준 2 2 2 3" xfId="3696"/>
    <cellStyle name="표준 2 2 3" xfId="5745"/>
    <cellStyle name="표준 2 2 3 2" xfId="8214"/>
    <cellStyle name="표준 2 2 4" xfId="3695"/>
    <cellStyle name="표준 2 3" xfId="1675"/>
    <cellStyle name="표준 2 3 2" xfId="5747"/>
    <cellStyle name="표준 2 3 2 2" xfId="8216"/>
    <cellStyle name="표준 2 3 2 3" xfId="16209"/>
    <cellStyle name="표준 2 3 3" xfId="3697"/>
    <cellStyle name="표준 2 3 4" xfId="16210"/>
    <cellStyle name="표준 2 4" xfId="3794"/>
    <cellStyle name="표준 2 4 2" xfId="16211"/>
    <cellStyle name="표준 2 4 3" xfId="16212"/>
    <cellStyle name="표준 2 4 4" xfId="16213"/>
    <cellStyle name="표준 2 5" xfId="5744"/>
    <cellStyle name="표준 2 5 2" xfId="8213"/>
    <cellStyle name="표준 2 6" xfId="3694"/>
    <cellStyle name="표준 2 7" xfId="16214"/>
    <cellStyle name="표준 2 8" xfId="16215"/>
    <cellStyle name="표준 2 9" xfId="16216"/>
    <cellStyle name="표준 2_견적서(도장)-청암산업건설" xfId="16217"/>
    <cellStyle name="표준 3" xfId="1676"/>
    <cellStyle name="표준 3 10" xfId="16218"/>
    <cellStyle name="표준 3 2" xfId="3698"/>
    <cellStyle name="표준 3 2 2" xfId="3699"/>
    <cellStyle name="표준 3 2 2 2" xfId="5749"/>
    <cellStyle name="표준 3 2 2 2 2" xfId="8218"/>
    <cellStyle name="표준 3 2 3" xfId="3700"/>
    <cellStyle name="표준 3 2 3 2" xfId="5750"/>
    <cellStyle name="표준 3 2 3 2 2" xfId="8219"/>
    <cellStyle name="표준 3 2 4" xfId="3701"/>
    <cellStyle name="표준 3 2 4 2" xfId="5751"/>
    <cellStyle name="표준 3 2 4 2 2" xfId="8220"/>
    <cellStyle name="표준 3 2 5" xfId="3702"/>
    <cellStyle name="표준 3 2 5 2" xfId="5752"/>
    <cellStyle name="표준 3 2 5 2 2" xfId="8221"/>
    <cellStyle name="표준 3 2 6" xfId="5748"/>
    <cellStyle name="표준 3 2 6 2" xfId="8217"/>
    <cellStyle name="표준 3 3" xfId="3703"/>
    <cellStyle name="표준 3 3 2" xfId="3704"/>
    <cellStyle name="표준 3 3 2 2" xfId="5754"/>
    <cellStyle name="표준 3 3 2 2 2" xfId="8223"/>
    <cellStyle name="표준 3 3 3" xfId="3705"/>
    <cellStyle name="표준 3 3 3 2" xfId="5755"/>
    <cellStyle name="표준 3 3 3 2 2" xfId="8224"/>
    <cellStyle name="표준 3 3 4" xfId="3706"/>
    <cellStyle name="표준 3 3 4 2" xfId="5756"/>
    <cellStyle name="표준 3 3 4 2 2" xfId="8225"/>
    <cellStyle name="표준 3 3 5" xfId="3707"/>
    <cellStyle name="표준 3 3 5 2" xfId="5757"/>
    <cellStyle name="표준 3 3 5 2 2" xfId="8226"/>
    <cellStyle name="표준 3 3 6" xfId="5753"/>
    <cellStyle name="표준 3 3 6 2" xfId="8222"/>
    <cellStyle name="표준 3 3 7" xfId="6282"/>
    <cellStyle name="표준 3 4" xfId="3708"/>
    <cellStyle name="표준 3 4 2" xfId="5758"/>
    <cellStyle name="표준 3 4 2 2" xfId="8227"/>
    <cellStyle name="표준 3 4 3" xfId="6283"/>
    <cellStyle name="표준 3 5" xfId="3709"/>
    <cellStyle name="표준 3 5 2" xfId="5759"/>
    <cellStyle name="표준 3 5 2 2" xfId="8228"/>
    <cellStyle name="표준 3 5 3" xfId="6284"/>
    <cellStyle name="표준 3 6" xfId="3710"/>
    <cellStyle name="표준 3 6 2" xfId="5760"/>
    <cellStyle name="표준 3 6 2 2" xfId="8229"/>
    <cellStyle name="표준 3 6 3" xfId="6285"/>
    <cellStyle name="표준 3 7" xfId="3836"/>
    <cellStyle name="표준 3 7 2" xfId="6292"/>
    <cellStyle name="표준 3 8" xfId="1747"/>
    <cellStyle name="표준 3 9" xfId="16219"/>
    <cellStyle name="표준 33" xfId="1677"/>
    <cellStyle name="표준 33 2" xfId="5761"/>
    <cellStyle name="표준 33 2 2" xfId="8230"/>
    <cellStyle name="표준 33 3" xfId="6286"/>
    <cellStyle name="표준 33 4" xfId="3711"/>
    <cellStyle name="표준 4" xfId="1678"/>
    <cellStyle name="표준 4 2" xfId="3713"/>
    <cellStyle name="표준 4 2 2" xfId="5763"/>
    <cellStyle name="표준 4 2 2 2" xfId="8232"/>
    <cellStyle name="표준 4 2 3" xfId="16220"/>
    <cellStyle name="표준 4 2 3 2" xfId="16248"/>
    <cellStyle name="표준 4 3" xfId="5762"/>
    <cellStyle name="표준 4 3 2" xfId="8231"/>
    <cellStyle name="표준 4 4" xfId="3712"/>
    <cellStyle name="표준 5" xfId="1679"/>
    <cellStyle name="표준 5 2" xfId="5764"/>
    <cellStyle name="표준 5 2 2" xfId="8233"/>
    <cellStyle name="표준 5 3" xfId="3714"/>
    <cellStyle name="표준 6" xfId="1680"/>
    <cellStyle name="표준 6 2" xfId="5765"/>
    <cellStyle name="표준 6 2 2" xfId="8234"/>
    <cellStyle name="표준 6 2 3" xfId="16221"/>
    <cellStyle name="표준 6 3" xfId="3715"/>
    <cellStyle name="표준 6 4" xfId="8330"/>
    <cellStyle name="표준 63" xfId="16222"/>
    <cellStyle name="표준 7" xfId="1681"/>
    <cellStyle name="표준 7 2" xfId="3716"/>
    <cellStyle name="표준 7 2 2" xfId="5766"/>
    <cellStyle name="표준 7 2 2 2" xfId="8235"/>
    <cellStyle name="표준 7 3" xfId="3837"/>
    <cellStyle name="표준 7 3 2" xfId="6293"/>
    <cellStyle name="표준 7 4" xfId="1748"/>
    <cellStyle name="표준 7_소규모보수단가비교(공단제출용1001)" xfId="16223"/>
    <cellStyle name="표준 8" xfId="1682"/>
    <cellStyle name="표준 8 2" xfId="5779"/>
    <cellStyle name="표준 8 2 2" xfId="8249"/>
    <cellStyle name="표준 8 2 3" xfId="16224"/>
    <cellStyle name="표준 8 3" xfId="6288"/>
    <cellStyle name="표준 8 4" xfId="3730"/>
    <cellStyle name="표준 9" xfId="3799"/>
    <cellStyle name="표준_02년공사" xfId="1683"/>
    <cellStyle name="표준_07년표지판참1" xfId="1684"/>
    <cellStyle name="표준_07년표지판참1 2" xfId="8332"/>
    <cellStyle name="표준_07신호등내역2.1" xfId="1685"/>
    <cellStyle name="표준_07신호등참고2" xfId="1686"/>
    <cellStyle name="標準_Akia(F）-8" xfId="1687"/>
    <cellStyle name="표준_경기도도로표지" xfId="1745"/>
    <cellStyle name="표준_내역서(2차)" xfId="1688"/>
    <cellStyle name="표준_사본 - 21노면공1 (5)" xfId="1689"/>
    <cellStyle name="표준_설계서(강서-영등포)" xfId="1690"/>
    <cellStyle name="표준_자재단가" xfId="1691"/>
    <cellStyle name="표준1" xfId="1692"/>
    <cellStyle name="표준1 2" xfId="3718"/>
    <cellStyle name="표준1 2 2" xfId="5768"/>
    <cellStyle name="표준1 2 2 2" xfId="8237"/>
    <cellStyle name="표준1 3" xfId="5767"/>
    <cellStyle name="표준1 3 2" xfId="8236"/>
    <cellStyle name="표준1 4" xfId="3717"/>
    <cellStyle name="표준2" xfId="1693"/>
    <cellStyle name="표준2 2" xfId="3720"/>
    <cellStyle name="표준2 2 2" xfId="5770"/>
    <cellStyle name="표준2 2 2 2" xfId="8239"/>
    <cellStyle name="표준2 3" xfId="5769"/>
    <cellStyle name="표준2 3 2" xfId="8238"/>
    <cellStyle name="표준2 4" xfId="3719"/>
    <cellStyle name="표준2 5" xfId="16225"/>
    <cellStyle name="표준날짜" xfId="1694"/>
    <cellStyle name="표준날짜 2" xfId="5771"/>
    <cellStyle name="표준날짜 2 2" xfId="8240"/>
    <cellStyle name="표준날짜 3" xfId="6287"/>
    <cellStyle name="표준날짜 4" xfId="3721"/>
    <cellStyle name="표준숫자" xfId="1695"/>
    <cellStyle name="표준숫자 2" xfId="5772"/>
    <cellStyle name="표준숫자 2 2" xfId="8241"/>
    <cellStyle name="표준숫자 3" xfId="3722"/>
    <cellStyle name="표쥰" xfId="1696"/>
    <cellStyle name="표쥰 2" xfId="5773"/>
    <cellStyle name="표쥰 2 2" xfId="8242"/>
    <cellStyle name="표쥰 3" xfId="3723"/>
    <cellStyle name="하이퍼링크" xfId="8329" builtinId="8"/>
    <cellStyle name="합산" xfId="1697"/>
    <cellStyle name="합산 10" xfId="1698"/>
    <cellStyle name="합산 11" xfId="1699"/>
    <cellStyle name="합산 12" xfId="1700"/>
    <cellStyle name="합산 13" xfId="1701"/>
    <cellStyle name="합산 14" xfId="1702"/>
    <cellStyle name="합산 15" xfId="1703"/>
    <cellStyle name="합산 16" xfId="1704"/>
    <cellStyle name="합산 17" xfId="3724"/>
    <cellStyle name="합산 2" xfId="1705"/>
    <cellStyle name="합산 2 2" xfId="8243"/>
    <cellStyle name="합산 3" xfId="1706"/>
    <cellStyle name="합산 4" xfId="1707"/>
    <cellStyle name="합산 5" xfId="1708"/>
    <cellStyle name="합산 6" xfId="1709"/>
    <cellStyle name="합산 7" xfId="1710"/>
    <cellStyle name="합산 8" xfId="1711"/>
    <cellStyle name="합산 9" xfId="1712"/>
    <cellStyle name="허윤정" xfId="3725"/>
    <cellStyle name="허윤정 2" xfId="5774"/>
    <cellStyle name="허윤정 2 2" xfId="8244"/>
    <cellStyle name="화폐기호" xfId="1713"/>
    <cellStyle name="화폐기호 10" xfId="1714"/>
    <cellStyle name="화폐기호 11" xfId="1715"/>
    <cellStyle name="화폐기호 12" xfId="1716"/>
    <cellStyle name="화폐기호 13" xfId="1717"/>
    <cellStyle name="화폐기호 14" xfId="1718"/>
    <cellStyle name="화폐기호 15" xfId="1719"/>
    <cellStyle name="화폐기호 16" xfId="1720"/>
    <cellStyle name="화폐기호 17" xfId="3726"/>
    <cellStyle name="화폐기호 2" xfId="1721"/>
    <cellStyle name="화폐기호 2 2" xfId="5776"/>
    <cellStyle name="화폐기호 2 2 2" xfId="8246"/>
    <cellStyle name="화폐기호 2 3" xfId="3727"/>
    <cellStyle name="화폐기호 3" xfId="1722"/>
    <cellStyle name="화폐기호 3 2" xfId="8245"/>
    <cellStyle name="화폐기호 3 3" xfId="5775"/>
    <cellStyle name="화폐기호 4" xfId="1723"/>
    <cellStyle name="화폐기호 5" xfId="1724"/>
    <cellStyle name="화폐기호 6" xfId="1725"/>
    <cellStyle name="화폐기호 7" xfId="1726"/>
    <cellStyle name="화폐기호 8" xfId="1727"/>
    <cellStyle name="화폐기호 9" xfId="1728"/>
    <cellStyle name="화폐기호0" xfId="1729"/>
    <cellStyle name="화폐기호0 10" xfId="1730"/>
    <cellStyle name="화폐기호0 11" xfId="1731"/>
    <cellStyle name="화폐기호0 12" xfId="1732"/>
    <cellStyle name="화폐기호0 13" xfId="1733"/>
    <cellStyle name="화폐기호0 14" xfId="1734"/>
    <cellStyle name="화폐기호0 15" xfId="1735"/>
    <cellStyle name="화폐기호0 16" xfId="1736"/>
    <cellStyle name="화폐기호0 17" xfId="3728"/>
    <cellStyle name="화폐기호0 2" xfId="1737"/>
    <cellStyle name="화폐기호0 2 2" xfId="5778"/>
    <cellStyle name="화폐기호0 2 2 2" xfId="8248"/>
    <cellStyle name="화폐기호0 2 3" xfId="3729"/>
    <cellStyle name="화폐기호0 3" xfId="1738"/>
    <cellStyle name="화폐기호0 3 2" xfId="8247"/>
    <cellStyle name="화폐기호0 3 3" xfId="5777"/>
    <cellStyle name="화폐기호0 4" xfId="1739"/>
    <cellStyle name="화폐기호0 5" xfId="1740"/>
    <cellStyle name="화폐기호0 6" xfId="1741"/>
    <cellStyle name="화폐기호0 7" xfId="1742"/>
    <cellStyle name="화폐기호0 8" xfId="1743"/>
    <cellStyle name="화폐기호0 9" xfId="1744"/>
    <cellStyle name="ㅣ" xfId="16226"/>
    <cellStyle name="ㅣ_2012년 1월 물가조사" xfId="16227"/>
  </cellStyles>
  <dxfs count="156">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strike val="0"/>
        <condense val="0"/>
        <extend val="0"/>
        <color indexed="10"/>
      </font>
    </dxf>
    <dxf>
      <font>
        <condense val="0"/>
        <extend val="0"/>
        <color indexed="10"/>
      </font>
    </dxf>
    <dxf>
      <font>
        <condense val="0"/>
        <extend val="0"/>
        <color indexed="10"/>
      </font>
    </dxf>
    <dxf>
      <font>
        <strike val="0"/>
        <condense val="0"/>
        <extend val="0"/>
        <color indexed="10"/>
      </font>
    </dxf>
    <dxf>
      <font>
        <strike val="0"/>
        <condense val="0"/>
        <extend val="0"/>
        <color indexed="10"/>
      </font>
    </dxf>
    <dxf>
      <font>
        <condense val="0"/>
        <extend val="0"/>
        <color indexed="10"/>
      </font>
    </dxf>
    <dxf>
      <font>
        <strike val="0"/>
        <condense val="0"/>
        <extend val="0"/>
        <color indexed="10"/>
      </font>
    </dxf>
    <dxf>
      <font>
        <condense val="0"/>
        <extend val="0"/>
        <color indexed="10"/>
      </font>
    </dxf>
    <dxf>
      <font>
        <strike val="0"/>
        <condense val="0"/>
        <extend val="0"/>
        <color indexed="10"/>
      </font>
    </dxf>
    <dxf>
      <font>
        <condense val="0"/>
        <extend val="0"/>
        <color indexed="10"/>
      </font>
    </dxf>
    <dxf>
      <font>
        <condense val="0"/>
        <extend val="0"/>
        <color indexed="10"/>
      </font>
    </dxf>
    <dxf>
      <font>
        <strike val="0"/>
        <condense val="0"/>
        <extend val="0"/>
        <color indexed="10"/>
      </font>
    </dxf>
    <dxf>
      <font>
        <strike val="0"/>
        <condense val="0"/>
        <extend val="0"/>
        <color indexed="10"/>
      </font>
    </dxf>
    <dxf>
      <font>
        <condense val="0"/>
        <extend val="0"/>
        <color indexed="10"/>
      </font>
    </dxf>
    <dxf>
      <font>
        <strike val="0"/>
        <condense val="0"/>
        <extend val="0"/>
        <color indexed="10"/>
      </font>
    </dxf>
    <dxf>
      <font>
        <condense val="0"/>
        <extend val="0"/>
        <color indexed="10"/>
      </font>
    </dxf>
    <dxf>
      <font>
        <strike val="0"/>
        <condense val="0"/>
        <extend val="0"/>
        <color indexed="10"/>
      </font>
    </dxf>
    <dxf>
      <font>
        <strike val="0"/>
        <condense val="0"/>
        <extend val="0"/>
        <color indexed="10"/>
      </font>
    </dxf>
    <dxf>
      <font>
        <condense val="0"/>
        <extend val="0"/>
        <color indexed="10"/>
      </font>
    </dxf>
    <dxf>
      <font>
        <strike val="0"/>
        <condense val="0"/>
        <extend val="0"/>
        <color indexed="10"/>
      </font>
    </dxf>
    <dxf>
      <font>
        <condense val="0"/>
        <extend val="0"/>
        <color indexed="10"/>
      </font>
    </dxf>
    <dxf>
      <font>
        <strike val="0"/>
        <condense val="0"/>
        <extend val="0"/>
        <color indexed="10"/>
      </font>
    </dxf>
    <dxf>
      <font>
        <condense val="0"/>
        <extend val="0"/>
        <color indexed="10"/>
      </font>
    </dxf>
    <dxf>
      <font>
        <strike val="0"/>
        <condense val="0"/>
        <extend val="0"/>
        <color indexed="10"/>
      </font>
    </dxf>
    <dxf>
      <font>
        <condense val="0"/>
        <extend val="0"/>
        <color indexed="10"/>
      </font>
    </dxf>
    <dxf>
      <font>
        <strike val="0"/>
        <condense val="0"/>
        <extend val="0"/>
        <color indexed="10"/>
      </font>
    </dxf>
    <dxf>
      <font>
        <condense val="0"/>
        <extend val="0"/>
        <color indexed="10"/>
      </font>
    </dxf>
    <dxf>
      <font>
        <strike val="0"/>
        <condense val="0"/>
        <extend val="0"/>
        <color indexed="10"/>
      </font>
    </dxf>
    <dxf>
      <font>
        <condense val="0"/>
        <extend val="0"/>
        <color indexed="10"/>
      </font>
    </dxf>
    <dxf>
      <font>
        <strike val="0"/>
        <condense val="0"/>
        <extend val="0"/>
        <color indexed="10"/>
      </font>
    </dxf>
    <dxf>
      <font>
        <strike val="0"/>
        <condense val="0"/>
        <extend val="0"/>
        <color indexed="10"/>
      </font>
    </dxf>
    <dxf>
      <font>
        <strike val="0"/>
        <condense val="0"/>
        <extend val="0"/>
        <color indexed="10"/>
      </font>
    </dxf>
    <dxf>
      <font>
        <condense val="0"/>
        <extend val="0"/>
        <color indexed="10"/>
      </font>
    </dxf>
    <dxf>
      <font>
        <strike val="0"/>
        <condense val="0"/>
        <extend val="0"/>
        <color indexed="10"/>
      </font>
    </dxf>
    <dxf>
      <font>
        <condense val="0"/>
        <extend val="0"/>
        <color indexed="10"/>
      </font>
    </dxf>
    <dxf>
      <font>
        <strike val="0"/>
        <condense val="0"/>
        <extend val="0"/>
        <color indexed="10"/>
      </font>
    </dxf>
    <dxf>
      <font>
        <strike val="0"/>
        <condense val="0"/>
        <extend val="0"/>
        <color indexed="10"/>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8.xml"/><Relationship Id="rId21" Type="http://schemas.openxmlformats.org/officeDocument/2006/relationships/externalLink" Target="externalLinks/externalLink3.xml"/><Relationship Id="rId42" Type="http://schemas.openxmlformats.org/officeDocument/2006/relationships/externalLink" Target="externalLinks/externalLink24.xml"/><Relationship Id="rId47" Type="http://schemas.openxmlformats.org/officeDocument/2006/relationships/externalLink" Target="externalLinks/externalLink29.xml"/><Relationship Id="rId63" Type="http://schemas.openxmlformats.org/officeDocument/2006/relationships/externalLink" Target="externalLinks/externalLink45.xml"/><Relationship Id="rId68" Type="http://schemas.openxmlformats.org/officeDocument/2006/relationships/externalLink" Target="externalLinks/externalLink50.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externalLink" Target="externalLinks/externalLink11.xml"/><Relationship Id="rId11" Type="http://schemas.openxmlformats.org/officeDocument/2006/relationships/worksheet" Target="worksheets/sheet11.xml"/><Relationship Id="rId24" Type="http://schemas.openxmlformats.org/officeDocument/2006/relationships/externalLink" Target="externalLinks/externalLink6.xml"/><Relationship Id="rId32" Type="http://schemas.openxmlformats.org/officeDocument/2006/relationships/externalLink" Target="externalLinks/externalLink14.xml"/><Relationship Id="rId37" Type="http://schemas.openxmlformats.org/officeDocument/2006/relationships/externalLink" Target="externalLinks/externalLink19.xml"/><Relationship Id="rId40" Type="http://schemas.openxmlformats.org/officeDocument/2006/relationships/externalLink" Target="externalLinks/externalLink22.xml"/><Relationship Id="rId45" Type="http://schemas.openxmlformats.org/officeDocument/2006/relationships/externalLink" Target="externalLinks/externalLink27.xml"/><Relationship Id="rId53" Type="http://schemas.openxmlformats.org/officeDocument/2006/relationships/externalLink" Target="externalLinks/externalLink35.xml"/><Relationship Id="rId58" Type="http://schemas.openxmlformats.org/officeDocument/2006/relationships/externalLink" Target="externalLinks/externalLink40.xml"/><Relationship Id="rId66" Type="http://schemas.openxmlformats.org/officeDocument/2006/relationships/externalLink" Target="externalLinks/externalLink48.xml"/><Relationship Id="rId74" Type="http://schemas.openxmlformats.org/officeDocument/2006/relationships/styles" Target="styles.xml"/><Relationship Id="rId5" Type="http://schemas.openxmlformats.org/officeDocument/2006/relationships/worksheet" Target="worksheets/sheet5.xml"/><Relationship Id="rId61" Type="http://schemas.openxmlformats.org/officeDocument/2006/relationships/externalLink" Target="externalLinks/externalLink43.xml"/><Relationship Id="rId19" Type="http://schemas.openxmlformats.org/officeDocument/2006/relationships/externalLink" Target="externalLinks/externalLink1.xml"/><Relationship Id="rId14" Type="http://schemas.openxmlformats.org/officeDocument/2006/relationships/worksheet" Target="worksheets/sheet14.xml"/><Relationship Id="rId22" Type="http://schemas.openxmlformats.org/officeDocument/2006/relationships/externalLink" Target="externalLinks/externalLink4.xml"/><Relationship Id="rId27" Type="http://schemas.openxmlformats.org/officeDocument/2006/relationships/externalLink" Target="externalLinks/externalLink9.xml"/><Relationship Id="rId30" Type="http://schemas.openxmlformats.org/officeDocument/2006/relationships/externalLink" Target="externalLinks/externalLink12.xml"/><Relationship Id="rId35" Type="http://schemas.openxmlformats.org/officeDocument/2006/relationships/externalLink" Target="externalLinks/externalLink17.xml"/><Relationship Id="rId43" Type="http://schemas.openxmlformats.org/officeDocument/2006/relationships/externalLink" Target="externalLinks/externalLink25.xml"/><Relationship Id="rId48" Type="http://schemas.openxmlformats.org/officeDocument/2006/relationships/externalLink" Target="externalLinks/externalLink30.xml"/><Relationship Id="rId56" Type="http://schemas.openxmlformats.org/officeDocument/2006/relationships/externalLink" Target="externalLinks/externalLink38.xml"/><Relationship Id="rId64" Type="http://schemas.openxmlformats.org/officeDocument/2006/relationships/externalLink" Target="externalLinks/externalLink46.xml"/><Relationship Id="rId69" Type="http://schemas.openxmlformats.org/officeDocument/2006/relationships/externalLink" Target="externalLinks/externalLink51.xml"/><Relationship Id="rId8" Type="http://schemas.openxmlformats.org/officeDocument/2006/relationships/worksheet" Target="worksheets/sheet8.xml"/><Relationship Id="rId51" Type="http://schemas.openxmlformats.org/officeDocument/2006/relationships/externalLink" Target="externalLinks/externalLink33.xml"/><Relationship Id="rId72" Type="http://schemas.openxmlformats.org/officeDocument/2006/relationships/externalLink" Target="externalLinks/externalLink54.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7.xml"/><Relationship Id="rId33" Type="http://schemas.openxmlformats.org/officeDocument/2006/relationships/externalLink" Target="externalLinks/externalLink15.xml"/><Relationship Id="rId38" Type="http://schemas.openxmlformats.org/officeDocument/2006/relationships/externalLink" Target="externalLinks/externalLink20.xml"/><Relationship Id="rId46" Type="http://schemas.openxmlformats.org/officeDocument/2006/relationships/externalLink" Target="externalLinks/externalLink28.xml"/><Relationship Id="rId59" Type="http://schemas.openxmlformats.org/officeDocument/2006/relationships/externalLink" Target="externalLinks/externalLink41.xml"/><Relationship Id="rId67" Type="http://schemas.openxmlformats.org/officeDocument/2006/relationships/externalLink" Target="externalLinks/externalLink49.xml"/><Relationship Id="rId20" Type="http://schemas.openxmlformats.org/officeDocument/2006/relationships/externalLink" Target="externalLinks/externalLink2.xml"/><Relationship Id="rId41" Type="http://schemas.openxmlformats.org/officeDocument/2006/relationships/externalLink" Target="externalLinks/externalLink23.xml"/><Relationship Id="rId54" Type="http://schemas.openxmlformats.org/officeDocument/2006/relationships/externalLink" Target="externalLinks/externalLink36.xml"/><Relationship Id="rId62" Type="http://schemas.openxmlformats.org/officeDocument/2006/relationships/externalLink" Target="externalLinks/externalLink44.xml"/><Relationship Id="rId70" Type="http://schemas.openxmlformats.org/officeDocument/2006/relationships/externalLink" Target="externalLinks/externalLink52.xml"/><Relationship Id="rId75"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externalLink" Target="externalLinks/externalLink5.xml"/><Relationship Id="rId28" Type="http://schemas.openxmlformats.org/officeDocument/2006/relationships/externalLink" Target="externalLinks/externalLink10.xml"/><Relationship Id="rId36" Type="http://schemas.openxmlformats.org/officeDocument/2006/relationships/externalLink" Target="externalLinks/externalLink18.xml"/><Relationship Id="rId49" Type="http://schemas.openxmlformats.org/officeDocument/2006/relationships/externalLink" Target="externalLinks/externalLink31.xml"/><Relationship Id="rId57" Type="http://schemas.openxmlformats.org/officeDocument/2006/relationships/externalLink" Target="externalLinks/externalLink39.xml"/><Relationship Id="rId10" Type="http://schemas.openxmlformats.org/officeDocument/2006/relationships/worksheet" Target="worksheets/sheet10.xml"/><Relationship Id="rId31" Type="http://schemas.openxmlformats.org/officeDocument/2006/relationships/externalLink" Target="externalLinks/externalLink13.xml"/><Relationship Id="rId44" Type="http://schemas.openxmlformats.org/officeDocument/2006/relationships/externalLink" Target="externalLinks/externalLink26.xml"/><Relationship Id="rId52" Type="http://schemas.openxmlformats.org/officeDocument/2006/relationships/externalLink" Target="externalLinks/externalLink34.xml"/><Relationship Id="rId60" Type="http://schemas.openxmlformats.org/officeDocument/2006/relationships/externalLink" Target="externalLinks/externalLink42.xml"/><Relationship Id="rId65" Type="http://schemas.openxmlformats.org/officeDocument/2006/relationships/externalLink" Target="externalLinks/externalLink47.xml"/><Relationship Id="rId73"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externalLink" Target="externalLinks/externalLink21.xml"/><Relationship Id="rId34" Type="http://schemas.openxmlformats.org/officeDocument/2006/relationships/externalLink" Target="externalLinks/externalLink16.xml"/><Relationship Id="rId50" Type="http://schemas.openxmlformats.org/officeDocument/2006/relationships/externalLink" Target="externalLinks/externalLink32.xml"/><Relationship Id="rId55" Type="http://schemas.openxmlformats.org/officeDocument/2006/relationships/externalLink" Target="externalLinks/externalLink37.xml"/><Relationship Id="rId76" Type="http://schemas.openxmlformats.org/officeDocument/2006/relationships/calcChain" Target="calcChain.xml"/><Relationship Id="rId7" Type="http://schemas.openxmlformats.org/officeDocument/2006/relationships/worksheet" Target="worksheets/sheet7.xml"/><Relationship Id="rId71" Type="http://schemas.openxmlformats.org/officeDocument/2006/relationships/externalLink" Target="externalLinks/externalLink5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s>
</file>

<file path=xl/drawings/_rels/drawing4.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image" Target="../media/image10.png"/><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3" Type="http://schemas.openxmlformats.org/officeDocument/2006/relationships/image" Target="../media/image14.png"/><Relationship Id="rId2" Type="http://schemas.openxmlformats.org/officeDocument/2006/relationships/image" Target="../media/image13.png"/><Relationship Id="rId1" Type="http://schemas.openxmlformats.org/officeDocument/2006/relationships/image" Target="../media/image12.png"/><Relationship Id="rId4" Type="http://schemas.openxmlformats.org/officeDocument/2006/relationships/image" Target="../media/image15.png"/></Relationships>
</file>

<file path=xl/drawings/drawing1.xml><?xml version="1.0" encoding="utf-8"?>
<xdr:wsDr xmlns:xdr="http://schemas.openxmlformats.org/drawingml/2006/spreadsheetDrawing" xmlns:a="http://schemas.openxmlformats.org/drawingml/2006/main">
  <xdr:twoCellAnchor editAs="oneCell">
    <xdr:from>
      <xdr:col>16</xdr:col>
      <xdr:colOff>14654</xdr:colOff>
      <xdr:row>6</xdr:row>
      <xdr:rowOff>7327</xdr:rowOff>
    </xdr:from>
    <xdr:to>
      <xdr:col>19</xdr:col>
      <xdr:colOff>626667</xdr:colOff>
      <xdr:row>10</xdr:row>
      <xdr:rowOff>123388</xdr:rowOff>
    </xdr:to>
    <xdr:pic>
      <xdr:nvPicPr>
        <xdr:cNvPr id="2" name="그림 1">
          <a:extLst>
            <a:ext uri="{FF2B5EF4-FFF2-40B4-BE49-F238E27FC236}">
              <a16:creationId xmlns:a16="http://schemas.microsoft.com/office/drawing/2014/main" xmlns="" id="{61005F9A-522C-4A3B-90AA-352BFA59A5D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675327" y="1216269"/>
          <a:ext cx="2898013" cy="84875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18</xdr:col>
      <xdr:colOff>11206</xdr:colOff>
      <xdr:row>1</xdr:row>
      <xdr:rowOff>100854</xdr:rowOff>
    </xdr:from>
    <xdr:to>
      <xdr:col>26</xdr:col>
      <xdr:colOff>11205</xdr:colOff>
      <xdr:row>36</xdr:row>
      <xdr:rowOff>41340</xdr:rowOff>
    </xdr:to>
    <xdr:pic>
      <xdr:nvPicPr>
        <xdr:cNvPr id="2" name="그림 1">
          <a:extLst>
            <a:ext uri="{FF2B5EF4-FFF2-40B4-BE49-F238E27FC236}">
              <a16:creationId xmlns:a16="http://schemas.microsoft.com/office/drawing/2014/main" xmlns="" id="{09720B98-61AA-46B1-B35C-769496CE2C14}"/>
            </a:ext>
          </a:extLst>
        </xdr:cNvPr>
        <xdr:cNvPicPr>
          <a:picLocks noChangeAspect="1"/>
        </xdr:cNvPicPr>
      </xdr:nvPicPr>
      <xdr:blipFill>
        <a:blip xmlns:r="http://schemas.openxmlformats.org/officeDocument/2006/relationships" r:embed="rId1"/>
        <a:stretch>
          <a:fillRect/>
        </a:stretch>
      </xdr:blipFill>
      <xdr:spPr>
        <a:xfrm>
          <a:off x="6297706" y="313766"/>
          <a:ext cx="6095999" cy="721310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19</xdr:row>
      <xdr:rowOff>0</xdr:rowOff>
    </xdr:from>
    <xdr:to>
      <xdr:col>3</xdr:col>
      <xdr:colOff>1787743</xdr:colOff>
      <xdr:row>61</xdr:row>
      <xdr:rowOff>30571</xdr:rowOff>
    </xdr:to>
    <xdr:pic>
      <xdr:nvPicPr>
        <xdr:cNvPr id="2" name="그림 1">
          <a:extLst>
            <a:ext uri="{FF2B5EF4-FFF2-40B4-BE49-F238E27FC236}">
              <a16:creationId xmlns:a16="http://schemas.microsoft.com/office/drawing/2014/main" xmlns="" id="{83292ED2-77BE-46CF-8AB4-16B854CD0615}"/>
            </a:ext>
          </a:extLst>
        </xdr:cNvPr>
        <xdr:cNvPicPr>
          <a:picLocks noChangeAspect="1"/>
        </xdr:cNvPicPr>
      </xdr:nvPicPr>
      <xdr:blipFill>
        <a:blip xmlns:r="http://schemas.openxmlformats.org/officeDocument/2006/relationships" r:embed="rId1"/>
        <a:stretch>
          <a:fillRect/>
        </a:stretch>
      </xdr:blipFill>
      <xdr:spPr>
        <a:xfrm>
          <a:off x="0" y="5580529"/>
          <a:ext cx="4510772" cy="7090277"/>
        </a:xfrm>
        <a:prstGeom prst="rect">
          <a:avLst/>
        </a:prstGeom>
      </xdr:spPr>
    </xdr:pic>
    <xdr:clientData/>
  </xdr:twoCellAnchor>
  <xdr:twoCellAnchor editAs="oneCell">
    <xdr:from>
      <xdr:col>3</xdr:col>
      <xdr:colOff>1372505</xdr:colOff>
      <xdr:row>19</xdr:row>
      <xdr:rowOff>0</xdr:rowOff>
    </xdr:from>
    <xdr:to>
      <xdr:col>9</xdr:col>
      <xdr:colOff>0</xdr:colOff>
      <xdr:row>61</xdr:row>
      <xdr:rowOff>29150</xdr:rowOff>
    </xdr:to>
    <xdr:pic>
      <xdr:nvPicPr>
        <xdr:cNvPr id="4" name="그림 3">
          <a:extLst>
            <a:ext uri="{FF2B5EF4-FFF2-40B4-BE49-F238E27FC236}">
              <a16:creationId xmlns:a16="http://schemas.microsoft.com/office/drawing/2014/main" xmlns="" id="{E9244504-EA65-4BB3-9E12-038E90711146}"/>
            </a:ext>
          </a:extLst>
        </xdr:cNvPr>
        <xdr:cNvPicPr>
          <a:picLocks noChangeAspect="1"/>
        </xdr:cNvPicPr>
      </xdr:nvPicPr>
      <xdr:blipFill>
        <a:blip xmlns:r="http://schemas.openxmlformats.org/officeDocument/2006/relationships" r:embed="rId2"/>
        <a:stretch>
          <a:fillRect/>
        </a:stretch>
      </xdr:blipFill>
      <xdr:spPr>
        <a:xfrm>
          <a:off x="4095534" y="5580529"/>
          <a:ext cx="5003642" cy="7088856"/>
        </a:xfrm>
        <a:prstGeom prst="rect">
          <a:avLst/>
        </a:prstGeom>
      </xdr:spPr>
    </xdr:pic>
    <xdr:clientData/>
  </xdr:twoCellAnchor>
  <xdr:twoCellAnchor editAs="oneCell">
    <xdr:from>
      <xdr:col>8</xdr:col>
      <xdr:colOff>504781</xdr:colOff>
      <xdr:row>19</xdr:row>
      <xdr:rowOff>0</xdr:rowOff>
    </xdr:from>
    <xdr:to>
      <xdr:col>16</xdr:col>
      <xdr:colOff>0</xdr:colOff>
      <xdr:row>61</xdr:row>
      <xdr:rowOff>139971</xdr:rowOff>
    </xdr:to>
    <xdr:pic>
      <xdr:nvPicPr>
        <xdr:cNvPr id="5" name="그림 4">
          <a:extLst>
            <a:ext uri="{FF2B5EF4-FFF2-40B4-BE49-F238E27FC236}">
              <a16:creationId xmlns:a16="http://schemas.microsoft.com/office/drawing/2014/main" xmlns="" id="{D4FAE847-A66C-4EFB-9090-006A684684BF}"/>
            </a:ext>
          </a:extLst>
        </xdr:cNvPr>
        <xdr:cNvPicPr>
          <a:picLocks noChangeAspect="1"/>
        </xdr:cNvPicPr>
      </xdr:nvPicPr>
      <xdr:blipFill>
        <a:blip xmlns:r="http://schemas.openxmlformats.org/officeDocument/2006/relationships" r:embed="rId3"/>
        <a:stretch>
          <a:fillRect/>
        </a:stretch>
      </xdr:blipFill>
      <xdr:spPr>
        <a:xfrm>
          <a:off x="8920399" y="5580529"/>
          <a:ext cx="4963689" cy="7199677"/>
        </a:xfrm>
        <a:prstGeom prst="rect">
          <a:avLst/>
        </a:prstGeom>
      </xdr:spPr>
    </xdr:pic>
    <xdr:clientData/>
  </xdr:twoCellAnchor>
  <xdr:twoCellAnchor editAs="oneCell">
    <xdr:from>
      <xdr:col>15</xdr:col>
      <xdr:colOff>518319</xdr:colOff>
      <xdr:row>19</xdr:row>
      <xdr:rowOff>0</xdr:rowOff>
    </xdr:from>
    <xdr:to>
      <xdr:col>23</xdr:col>
      <xdr:colOff>40822</xdr:colOff>
      <xdr:row>63</xdr:row>
      <xdr:rowOff>38452</xdr:rowOff>
    </xdr:to>
    <xdr:pic>
      <xdr:nvPicPr>
        <xdr:cNvPr id="6" name="그림 5">
          <a:extLst>
            <a:ext uri="{FF2B5EF4-FFF2-40B4-BE49-F238E27FC236}">
              <a16:creationId xmlns:a16="http://schemas.microsoft.com/office/drawing/2014/main" xmlns="" id="{7E228C9F-FCC0-4EE9-ABFB-F7B7FF2DF38B}"/>
            </a:ext>
          </a:extLst>
        </xdr:cNvPr>
        <xdr:cNvPicPr>
          <a:picLocks noChangeAspect="1"/>
        </xdr:cNvPicPr>
      </xdr:nvPicPr>
      <xdr:blipFill>
        <a:blip xmlns:r="http://schemas.openxmlformats.org/officeDocument/2006/relationships" r:embed="rId4"/>
        <a:stretch>
          <a:fillRect/>
        </a:stretch>
      </xdr:blipFill>
      <xdr:spPr>
        <a:xfrm>
          <a:off x="13703640" y="5510893"/>
          <a:ext cx="4965361" cy="7821738"/>
        </a:xfrm>
        <a:prstGeom prst="rect">
          <a:avLst/>
        </a:prstGeom>
      </xdr:spPr>
    </xdr:pic>
    <xdr:clientData/>
  </xdr:twoCellAnchor>
  <xdr:twoCellAnchor editAs="oneCell">
    <xdr:from>
      <xdr:col>0</xdr:col>
      <xdr:colOff>0</xdr:colOff>
      <xdr:row>62</xdr:row>
      <xdr:rowOff>0</xdr:rowOff>
    </xdr:from>
    <xdr:to>
      <xdr:col>4</xdr:col>
      <xdr:colOff>102765</xdr:colOff>
      <xdr:row>102</xdr:row>
      <xdr:rowOff>88086</xdr:rowOff>
    </xdr:to>
    <xdr:pic>
      <xdr:nvPicPr>
        <xdr:cNvPr id="7" name="그림 6">
          <a:extLst>
            <a:ext uri="{FF2B5EF4-FFF2-40B4-BE49-F238E27FC236}">
              <a16:creationId xmlns:a16="http://schemas.microsoft.com/office/drawing/2014/main" xmlns="" id="{53D3E8ED-F70C-47C5-8B8D-1EEA789F8254}"/>
            </a:ext>
          </a:extLst>
        </xdr:cNvPr>
        <xdr:cNvPicPr>
          <a:picLocks noChangeAspect="1"/>
        </xdr:cNvPicPr>
      </xdr:nvPicPr>
      <xdr:blipFill>
        <a:blip xmlns:r="http://schemas.openxmlformats.org/officeDocument/2006/relationships" r:embed="rId5"/>
        <a:stretch>
          <a:fillRect/>
        </a:stretch>
      </xdr:blipFill>
      <xdr:spPr>
        <a:xfrm>
          <a:off x="0" y="13117286"/>
          <a:ext cx="5096586" cy="7163800"/>
        </a:xfrm>
        <a:prstGeom prst="rect">
          <a:avLst/>
        </a:prstGeom>
      </xdr:spPr>
    </xdr:pic>
    <xdr:clientData/>
  </xdr:twoCellAnchor>
  <xdr:twoCellAnchor editAs="oneCell">
    <xdr:from>
      <xdr:col>4</xdr:col>
      <xdr:colOff>0</xdr:colOff>
      <xdr:row>62</xdr:row>
      <xdr:rowOff>0</xdr:rowOff>
    </xdr:from>
    <xdr:to>
      <xdr:col>10</xdr:col>
      <xdr:colOff>192555</xdr:colOff>
      <xdr:row>103</xdr:row>
      <xdr:rowOff>111246</xdr:rowOff>
    </xdr:to>
    <xdr:pic>
      <xdr:nvPicPr>
        <xdr:cNvPr id="8" name="그림 7">
          <a:extLst>
            <a:ext uri="{FF2B5EF4-FFF2-40B4-BE49-F238E27FC236}">
              <a16:creationId xmlns:a16="http://schemas.microsoft.com/office/drawing/2014/main" xmlns="" id="{8DA4A1C1-1AF3-4BC9-B60E-951E4496A59E}"/>
            </a:ext>
          </a:extLst>
        </xdr:cNvPr>
        <xdr:cNvPicPr>
          <a:picLocks noChangeAspect="1"/>
        </xdr:cNvPicPr>
      </xdr:nvPicPr>
      <xdr:blipFill>
        <a:blip xmlns:r="http://schemas.openxmlformats.org/officeDocument/2006/relationships" r:embed="rId6"/>
        <a:stretch>
          <a:fillRect/>
        </a:stretch>
      </xdr:blipFill>
      <xdr:spPr>
        <a:xfrm>
          <a:off x="4993821" y="13117286"/>
          <a:ext cx="4982270" cy="736385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2837478</xdr:colOff>
      <xdr:row>15</xdr:row>
      <xdr:rowOff>27906</xdr:rowOff>
    </xdr:from>
    <xdr:to>
      <xdr:col>6</xdr:col>
      <xdr:colOff>2457450</xdr:colOff>
      <xdr:row>43</xdr:row>
      <xdr:rowOff>19050</xdr:rowOff>
    </xdr:to>
    <xdr:pic>
      <xdr:nvPicPr>
        <xdr:cNvPr id="2" name="그림 1">
          <a:extLst>
            <a:ext uri="{FF2B5EF4-FFF2-40B4-BE49-F238E27FC236}">
              <a16:creationId xmlns:a16="http://schemas.microsoft.com/office/drawing/2014/main" xmlns="" id="{756C88E8-0BA3-45C2-80FD-715D9A6A9A35}"/>
            </a:ext>
          </a:extLst>
        </xdr:cNvPr>
        <xdr:cNvPicPr>
          <a:picLocks noChangeAspect="1"/>
        </xdr:cNvPicPr>
      </xdr:nvPicPr>
      <xdr:blipFill>
        <a:blip xmlns:r="http://schemas.openxmlformats.org/officeDocument/2006/relationships" r:embed="rId1"/>
        <a:stretch>
          <a:fillRect/>
        </a:stretch>
      </xdr:blipFill>
      <xdr:spPr>
        <a:xfrm>
          <a:off x="5171103" y="3533106"/>
          <a:ext cx="6963747" cy="4791744"/>
        </a:xfrm>
        <a:prstGeom prst="rect">
          <a:avLst/>
        </a:prstGeom>
      </xdr:spPr>
    </xdr:pic>
    <xdr:clientData/>
  </xdr:twoCellAnchor>
  <xdr:twoCellAnchor editAs="oneCell">
    <xdr:from>
      <xdr:col>0</xdr:col>
      <xdr:colOff>0</xdr:colOff>
      <xdr:row>15</xdr:row>
      <xdr:rowOff>0</xdr:rowOff>
    </xdr:from>
    <xdr:to>
      <xdr:col>1</xdr:col>
      <xdr:colOff>2794341</xdr:colOff>
      <xdr:row>56</xdr:row>
      <xdr:rowOff>94560</xdr:rowOff>
    </xdr:to>
    <xdr:pic>
      <xdr:nvPicPr>
        <xdr:cNvPr id="3" name="그림 2">
          <a:extLst>
            <a:ext uri="{FF2B5EF4-FFF2-40B4-BE49-F238E27FC236}">
              <a16:creationId xmlns:a16="http://schemas.microsoft.com/office/drawing/2014/main" xmlns="" id="{E2DB72C3-A870-43A2-970F-7A79A030A56D}"/>
            </a:ext>
          </a:extLst>
        </xdr:cNvPr>
        <xdr:cNvPicPr>
          <a:picLocks noChangeAspect="1"/>
        </xdr:cNvPicPr>
      </xdr:nvPicPr>
      <xdr:blipFill>
        <a:blip xmlns:r="http://schemas.openxmlformats.org/officeDocument/2006/relationships" r:embed="rId2"/>
        <a:stretch>
          <a:fillRect/>
        </a:stretch>
      </xdr:blipFill>
      <xdr:spPr>
        <a:xfrm>
          <a:off x="0" y="3505200"/>
          <a:ext cx="5127966" cy="7124010"/>
        </a:xfrm>
        <a:prstGeom prst="rect">
          <a:avLst/>
        </a:prstGeom>
      </xdr:spPr>
    </xdr:pic>
    <xdr:clientData/>
  </xdr:twoCellAnchor>
  <xdr:twoCellAnchor editAs="oneCell">
    <xdr:from>
      <xdr:col>6</xdr:col>
      <xdr:colOff>2609850</xdr:colOff>
      <xdr:row>14</xdr:row>
      <xdr:rowOff>57150</xdr:rowOff>
    </xdr:from>
    <xdr:to>
      <xdr:col>15</xdr:col>
      <xdr:colOff>109818</xdr:colOff>
      <xdr:row>30</xdr:row>
      <xdr:rowOff>38296</xdr:rowOff>
    </xdr:to>
    <xdr:pic>
      <xdr:nvPicPr>
        <xdr:cNvPr id="4" name="그림 3">
          <a:extLst>
            <a:ext uri="{FF2B5EF4-FFF2-40B4-BE49-F238E27FC236}">
              <a16:creationId xmlns:a16="http://schemas.microsoft.com/office/drawing/2014/main" xmlns="" id="{F64B4F67-4A28-4E97-BBB7-D7F4FA4C6A27}"/>
            </a:ext>
          </a:extLst>
        </xdr:cNvPr>
        <xdr:cNvPicPr>
          <a:picLocks noChangeAspect="1"/>
        </xdr:cNvPicPr>
      </xdr:nvPicPr>
      <xdr:blipFill>
        <a:blip xmlns:r="http://schemas.openxmlformats.org/officeDocument/2006/relationships" r:embed="rId3"/>
        <a:stretch>
          <a:fillRect/>
        </a:stretch>
      </xdr:blipFill>
      <xdr:spPr>
        <a:xfrm>
          <a:off x="12287250" y="3390900"/>
          <a:ext cx="6310593" cy="272434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70897</xdr:colOff>
      <xdr:row>57</xdr:row>
      <xdr:rowOff>174697</xdr:rowOff>
    </xdr:from>
    <xdr:to>
      <xdr:col>7</xdr:col>
      <xdr:colOff>1243663</xdr:colOff>
      <xdr:row>70</xdr:row>
      <xdr:rowOff>132276</xdr:rowOff>
    </xdr:to>
    <xdr:pic>
      <xdr:nvPicPr>
        <xdr:cNvPr id="14" name="Picture 7">
          <a:extLst>
            <a:ext uri="{FF2B5EF4-FFF2-40B4-BE49-F238E27FC236}">
              <a16:creationId xmlns:a16="http://schemas.microsoft.com/office/drawing/2014/main" xmlns="" id="{00000000-0008-0000-0D00-00000E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0897" y="19726924"/>
          <a:ext cx="6506766" cy="4460307"/>
        </a:xfrm>
        <a:prstGeom prst="rect">
          <a:avLst/>
        </a:prstGeom>
        <a:noFill/>
        <a:ln w="1">
          <a:noFill/>
          <a:miter lim="800000"/>
          <a:headEnd/>
          <a:tailEnd type="none" w="med" len="med"/>
        </a:ln>
        <a:effectLst/>
      </xdr:spPr>
    </xdr:pic>
    <xdr:clientData/>
  </xdr:twoCellAnchor>
  <xdr:twoCellAnchor editAs="oneCell">
    <xdr:from>
      <xdr:col>0</xdr:col>
      <xdr:colOff>36110</xdr:colOff>
      <xdr:row>3</xdr:row>
      <xdr:rowOff>61381</xdr:rowOff>
    </xdr:from>
    <xdr:to>
      <xdr:col>7</xdr:col>
      <xdr:colOff>1268425</xdr:colOff>
      <xdr:row>16</xdr:row>
      <xdr:rowOff>55828</xdr:rowOff>
    </xdr:to>
    <xdr:pic>
      <xdr:nvPicPr>
        <xdr:cNvPr id="16" name="Picture 8">
          <a:extLst>
            <a:ext uri="{FF2B5EF4-FFF2-40B4-BE49-F238E27FC236}">
              <a16:creationId xmlns:a16="http://schemas.microsoft.com/office/drawing/2014/main" xmlns="" id="{00000000-0008-0000-0D00-000010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36110" y="1103178"/>
          <a:ext cx="6566315" cy="4483103"/>
        </a:xfrm>
        <a:prstGeom prst="rect">
          <a:avLst/>
        </a:prstGeom>
        <a:noFill/>
        <a:ln w="1">
          <a:noFill/>
          <a:miter lim="800000"/>
          <a:headEnd/>
          <a:tailEnd type="none" w="med" len="med"/>
        </a:ln>
        <a:effectLst/>
      </xdr:spPr>
    </xdr:pic>
    <xdr:clientData/>
  </xdr:twoCellAnchor>
  <xdr:twoCellAnchor editAs="oneCell">
    <xdr:from>
      <xdr:col>0</xdr:col>
      <xdr:colOff>43637</xdr:colOff>
      <xdr:row>21</xdr:row>
      <xdr:rowOff>58525</xdr:rowOff>
    </xdr:from>
    <xdr:to>
      <xdr:col>7</xdr:col>
      <xdr:colOff>1257629</xdr:colOff>
      <xdr:row>34</xdr:row>
      <xdr:rowOff>36600</xdr:rowOff>
    </xdr:to>
    <xdr:pic>
      <xdr:nvPicPr>
        <xdr:cNvPr id="2057" name="Picture 9">
          <a:extLst>
            <a:ext uri="{FF2B5EF4-FFF2-40B4-BE49-F238E27FC236}">
              <a16:creationId xmlns:a16="http://schemas.microsoft.com/office/drawing/2014/main" xmlns="" id="{00000000-0008-0000-0D00-00000908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43637" y="7314843"/>
          <a:ext cx="6547992" cy="4480802"/>
        </a:xfrm>
        <a:prstGeom prst="rect">
          <a:avLst/>
        </a:prstGeom>
        <a:noFill/>
        <a:ln w="1">
          <a:noFill/>
          <a:miter lim="800000"/>
          <a:headEnd/>
          <a:tailEnd type="none" w="med" len="med"/>
        </a:ln>
        <a:effectLst/>
      </xdr:spPr>
    </xdr:pic>
    <xdr:clientData/>
  </xdr:twoCellAnchor>
  <xdr:twoCellAnchor editAs="oneCell">
    <xdr:from>
      <xdr:col>0</xdr:col>
      <xdr:colOff>86507</xdr:colOff>
      <xdr:row>39</xdr:row>
      <xdr:rowOff>171170</xdr:rowOff>
    </xdr:from>
    <xdr:to>
      <xdr:col>7</xdr:col>
      <xdr:colOff>1195551</xdr:colOff>
      <xdr:row>52</xdr:row>
      <xdr:rowOff>83133</xdr:rowOff>
    </xdr:to>
    <xdr:pic>
      <xdr:nvPicPr>
        <xdr:cNvPr id="2" name="그림 1">
          <a:extLst>
            <a:ext uri="{FF2B5EF4-FFF2-40B4-BE49-F238E27FC236}">
              <a16:creationId xmlns:a16="http://schemas.microsoft.com/office/drawing/2014/main" xmlns="" id="{00000000-0008-0000-0D00-000002000000}"/>
            </a:ext>
          </a:extLst>
        </xdr:cNvPr>
        <xdr:cNvPicPr>
          <a:picLocks noChangeAspect="1"/>
        </xdr:cNvPicPr>
      </xdr:nvPicPr>
      <xdr:blipFill>
        <a:blip xmlns:r="http://schemas.openxmlformats.org/officeDocument/2006/relationships" r:embed="rId4"/>
        <a:stretch>
          <a:fillRect/>
        </a:stretch>
      </xdr:blipFill>
      <xdr:spPr>
        <a:xfrm>
          <a:off x="86507" y="13374791"/>
          <a:ext cx="6443044" cy="435258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44277;&#47924;&#52980;\&#47196;&#52972;%20&#46356;&#49828;&#53356;%20(c)\Mine\&#47084;&#49884;&#50500;\&#54620;&#44397;&#45824;&#49324;&#44288;\AEc&#51077;&#52272;&#44204;&#51201;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1-pc\&#44277;&#50976;\My%20Documents\&#51204;&#44592;&#51088;&#4730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49436;&#50872;&#52264;&#47049;&#49324;&#47924;&#49548;&#44160;&#49688;&#44256;\&#49457;&#44284;&#47932;\&#45800;&#44032;&#49328;&#52636;&#49436;\&#45800;&#44032;&#49328;&#52636;&#49436;4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51312;&#48124;&#49688;\&#47196;&#52972;%20&#46356;&#49828;&#53356;%20(d)\&#51333;&#54868;&#51032;&#51089;&#50629;&#48169;\&#50672;&#46041;\&#50672;&#46041;&#51068;&#48152;&#52392;&#48512;\&#49328;&#51221;&#54364;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4608;&#54840;&#51333;\C\My%20Documents\EXCEL\&#44396;&#51312;\RAHMEN\&#54028;&#51060;&#54805;~1\&#46041;&#47932;&#51060;~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ong1\shareddocs\&#48149;&#51652;&#54840;\&#51020;&#50516;&#52376;&#47532;&#51109;\&#50896;&#44032;&#44228;&#49328;\2002-11(&#48320;&#44221;)\&#54224;&#44592;&#47932;&#52376;&#4753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KRLEE\&#50668;&#49688;&#49884;&#44288;&#45236;\&#50668;&#49688;&#49884;&#44288;&#45236;\excel\&#46164;&#45909;ic&#44368;\&#49345;&#48512;\5.&#47784;&#45944;&#47553;\5.3&#45800;&#47732;&#44228;&#49688;.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E:\Users\user\AppData\Local\Microsoft\Windows\Temporary%20Internet%20Files\Content.IE5\79WBGIWE\&#48537;&#51076;6"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Jka\d\XLS\98\&#45432;&#5107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Traffics\&#49569;&#53468;&#50689;\&#51204;&#52404;\&#44204;&#51201;\&#44204;&#51201;\&#47215;&#45936;&#50900;&#46300;&#49324;&#44144;&#47532;\&#49569;&#53468;&#49692;-&#47928;&#49436;\&#49569;&#53468;&#49692;-&#47928;&#49436;\&#44204;&#51201;&#49436;&#47448;\&#44221;&#45224;&#44592;&#50629;%20&#44204;&#51201;&#49436;%20&#54260;&#45908;\&#44032;&#47196;&#46321;&#50808;%20&#44204;&#51257;&#49436;-&#44049;&#51648;\TEAM-5\Office\Excel\9609F\&#44221;&#48513;&#51204;&#44592;.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44608;&#51221;&#54984;\work%20(e)\2005_PROJECT\0609&#44221;&#51032;&#49440;&#52636;&#51077;&#49884;&#49444;_&#54620;&#44397;&#52384;&#46020;&#49884;&#49444;&#44277;&#45800;\&#51204;&#44592;&#51088;&#47308;\&#48513;&#52769;&#44396;&#44036;&#49444;&#44228;&#49457;&#44284;&#47932;\&#45224;&#48513;&#52384;&#46020;&#50672;&#44208;&#51012;&#50948;&#54620;&#51204;&#47141;&#44228;&#53685;&#49444;&#44228;\&#44221;&#51032;&#49440;\&#45236;&#50669;&#49436;\&#46041;&#54644;-&#51088;&#51116;&#45236;&#5066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Youngki\c\Office\&#48149;&#44592;&#49324;%20&#51089;&#50629;&#50857;\DATA\MR-BAB\&#50641;&#49472;DATA\3.&#48176;&#49688;&#44277;\BUDAE.XLS" TargetMode="External"/></Relationships>
</file>

<file path=xl/externalLinks/_rels/externalLink13.xml.rels><?xml version="1.0" encoding="UTF-8" standalone="yes"?>
<Relationships xmlns="http://schemas.openxmlformats.org/package/2006/relationships"><Relationship Id="rId1" Type="http://schemas.microsoft.com/office/2006/relationships/xlExternalLinkPath/xlPathMissing" Target="&#54633;&#52380;&#45236;&#50669;"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B:\OFFICE%20&#50577;&#49885;\N&#36035;&#63963;-&#32887;.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1-pc\&#44277;&#50976;\2002project\&#48120;&#50500;&#47532;&#49345;&#44032;(&#51060;&#52268;&#48373;)\&#48120;&#50500;&#47532;\&#51204;&#44592;&#51088;&#4730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49548;&#51109;&#45784;1-pc\&#44277;&#50976;\&#51204;&#44592;&#51088;&#47308;\&#51204;&#44592;&#51088;&#4730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HJY\&#44032;&#51256;&#44032;&#49464;&#50836;\&#51076;&#49884;&#54028;&#51068;\KNK\2002&#45380;\&#50896;&#44032;&#44228;&#49328;\&#48372;&#46972;&#47588;&#48337;&#50896;\OFFICE%20&#50577;&#49885;\N&#36035;&#63963;-&#32887;.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KMS\&#45347;&#50612;&#51452;&#49464;&#50836;\OFFICE%20&#50577;&#49885;\N&#36035;&#63963;-&#32887;.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HGW\&#51648;&#54616;&#52384;6-8\KBS\EXCEL-DA\SIHNG\YES.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51060;&#50864;&#52384;\C\TEST\&#51473;&#49328;&#44368;.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Youngki\c\Office\&#48149;&#44592;&#49324;%20&#51089;&#50629;&#50857;\DATA\MR-BAB\&#50641;&#49472;DATA\2.&#53664;&#44277;\&#48149;&#44592;&#49324;-&#45800;&#50948;&#49688;&#47049;.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Pentiumiii\c\My%20Documents\&#49688;&#47049;&#49328;&#52636;\&#48149;&#44592;&#49324;-&#50745;&#48317;.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Line2\d\&#45224;&#51008;&#55148;\&#51025;&#48393;&#49892;&#49884;\&#49444;&#44228;&#49436;\&#51060;&#49885;.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48149;&#48124;&#49885;\D\excel\&#49352;%20&#54260;&#45908;\&#49352;%20&#54260;&#45908;\&#51008;&#54616;&#44368;~3.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49569;&#53468;&#49692;1\SharedDocs\2008&#45380;%20&#50896;&#51064;&#51088;&#48512;&#45812;&#44277;&#49324;\05.&#54620;&#45224;&#50669;(&#49345;&#49688;&#46020;&#44277;&#49324;)\200pr\&#51109;&#49457;&#49328;&#47548;&#50837;\&#49444;&#44228;&#45236;&#50669;&#49436;(&#51109;&#49457;)1213.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WINDOWS\&#48148;&#53461;%20&#54868;&#47732;\Book3.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WESLYKIM\&#49688;&#54665;PROJECT\&#52280;&#44256;&#50857;\&#50857;&#50669;PROJECT\&#50857;&#50669;PROJECT\&#49884;&#55141;-&#46021;&#49328;&#51204;&#47141;&#44396;\EXCEL\&#52572;&#51333;&#44228;&#49328;&#49436;\&#45236;&#50669;&#4943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Hjpark\c\My%20Documents\esco.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Jhhuh\project\MSOFFICE\HEXCEL\&#51204;&#52384;\&#51613;&#49328;&#48320;&#44221;.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44608;&#51452;&#50689;\&#51076;&#44257;-&#54788;&#46041;&#44036;(\mr.lee&#9756;&#9758;\&#53552;&#45328;\&#49457;&#45224;&#51109;&#54840;&#50896;\&#45236;&#50669;&#49436;\&#49368;&#54540;.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Hyj\d\job\12&#44305;&#51452;&#49888;&#52285;&#51648;&#44396;\&#49892;&#49884;&#49444;&#44228;\&#50724;&#49688;&#44277;\&#49688;&#47049;&#49328;&#52636;\&#50864;&#49688;&#49688;&#47049;\&#53664;&#44277;(1&#44277;&#44396;).xls" TargetMode="External"/></Relationships>
</file>

<file path=xl/externalLinks/_rels/externalLink32.xml.rels><?xml version="1.0" encoding="UTF-8" standalone="yes"?>
<Relationships xmlns="http://schemas.openxmlformats.org/package/2006/relationships"><Relationship Id="rId1" Type="http://schemas.microsoft.com/office/2006/relationships/xlExternalLinkPath/xlPathMissing" Target="Book15"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50980;&#49888;&#49688;\D\&#54028;&#51452;&#50668;&#51473;\&#54028;&#51452;&#50668;&#51473;&#44228;&#49328;&#49436;.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A:\WINDOWS\&#48148;&#53461;%20&#54868;&#47732;\Book1.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44608;&#54840;&#51333;\C\TEST\&#51473;&#49328;&#4436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51076;&#51456;&#54861;\D\My%20Documents\DOGONG\BJH\&#49444;&#44228;&#48320;&#44221;\'2000\2000&#48156;&#51452;\&#51456;&#44277;\&#44204;&#51201;\&#44305;&#51452;\&#50857;&#51064;\&#50689;&#46041;8\&#50689;&#46041;&#44160;&#53664;.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E:\Users\USER\AppData\Local\Temp\HAMONITEMP\A5C3683C66584ccf83DC2B0EB7FA1BB0_B565.tm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GOGN&#48149;&#49688;&#54840;\C\esc\ESC&#50577;&#51452;.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Traffics\&#49569;&#53468;&#50689;\&#51204;&#52404;\&#44204;&#51201;\&#44204;&#51201;\&#47215;&#45936;&#50900;&#46300;&#49324;&#44144;&#47532;\&#49569;&#53468;&#49692;-&#47928;&#49436;\&#49569;&#53468;&#49692;-&#47928;&#49436;\&#44204;&#51201;&#49436;&#47448;\&#44221;&#45224;&#44592;&#50629;%20&#44204;&#51201;&#49436;%20&#54260;&#45908;\&#44032;&#47196;&#46321;&#50808;%20&#44204;&#51257;&#49436;-&#44049;&#51648;\TEAM-5\My%20Documents\dacom\&#50896;&#51452;~&#51228;&#52380;\&#50896;&#51452;&#52572;&#51333;\&#53685;&#51068;&#51068;&#50948;1.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48149;&#51652;&#54840;\&#44608;&#54252;\&#48149;&#51652;&#54840;\&#44608;&#54252;\&#49688;&#47049;\&#49688;&#47049;&#49328;&#52636;\&#48177;&#49324;\&#47592;&#54848;&#44277;.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54889;&#49457;&#49688;\E\&#48337;&#51216;&#44592;&#51648;\&#52572;&#51333;&#48516;\My%20Documents\&#44032;&#44277;%20&#49688;&#52397;-&#50724;&#49328;.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E:\Users\user\AppData\Local\Microsoft\Windows\Temporary%20Internet%20Files\Content.IE5\MSG13RL7\02&#49688;&#47049;&#49328;&#52636;&#49436;\&#49688;&#47049;&#49328;&#52636;&#49436;.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Nex-5f451c6a45a\2011&#44277;&#50976;\Documents%20and%20Settings\cmk\&#48148;&#53461;%20&#54868;&#47732;\&#51076;&#49884;&#54028;&#51068;\KNK\2002&#45380;\&#50896;&#44032;&#44228;&#49328;\&#47560;&#54252;&#44221;&#52272;&#49436;\&#48372;&#46972;&#47588;&#48337;&#50896;\OFFICE%20&#50577;&#49885;\N&#36035;&#63963;-&#32887;.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Weslykim\&#52380;&#50504;&#48513;&#48512;&#45824;&#47196;\YGBAST\END%20PJ\&#48128;&#50577;&#49884;&#44288;&#45236;&#50864;&#54924;&#46020;&#47196;\&#51204;&#44592;\&#45236;&#50669;&#49436;\&#45236;&#50669;&#49436;(&#48128;&#50577;&#49884;).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44608;&#51452;&#49692;\C\&#52832;&#49436;\GS\&#44288;&#44592;&#49457;\Q'ty\2000-09&#53664;&#51201;(&#49324;&#44592;&#49457;).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49569;&#53468;&#49692;1\SharedDocs\2008&#45380;%20&#50896;&#51064;&#51088;&#48512;&#45812;&#44277;&#49324;\05.&#54620;&#45224;&#50669;(&#49345;&#49688;&#46020;&#44277;&#49324;)\&#50504;&#49464;&#52380;\&#48120;&#50500;2&#51648;&#44396;\&#49892;&#51221;&#48372;&#44256;\&#52509;&#44292;%20&#49892;&#51221;%20&#48372;&#44256;\&#52509;&#44292;&#49892;&#51221;&#48372;&#44256;.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Hdsign02\&#54788;&#45824;&#54364;&#51648;%20&#48177;&#50629;&#46356;&#49828;&#53356;\&#45824;&#44396;&#54252;&#54637;\&#47932;&#44032;&#49345;&#49849;\2002&#45380;1&#50900;\HLOTUS\9801J\OUT\Y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Jhhuh\project\My%20Documentsm\99\99&#49444;&#44228;\&#44277;&#51221;&#48324;\&#44032;&#44277;&#52992;&#51060;&#48660;&#49888;&#49444;(&#53552;&#45328;).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51312;&#48124;&#49688;\&#47196;&#52972;%20&#46356;&#49828;&#53356;%20(d)\&#45257;&#51221;-&#51064;&#49328;\excel\&#50864;&#49688;&#44288;.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51648;&#49457;&#44396;\E\Mhwang&#8482;\&#44032;&#47196;&#46321;\&#45432;&#44480;&#51116;&#44368;&#52264;&#47196;\&#45236;&#50669;&#49436;\&#45432;&#44480;&#51116;IC&#45236;&#50669;&#49436;.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Traffics\Documents%20and%20Settings\&#49457;&#51456;&#55148;\&#48148;&#53461;%20&#54868;&#47732;\Asjs1\1&#50896;&#44032;\2&#44277;&#49324;\&#48177;&#48276;\&#51228;&#52636;&#50857;\&#44592;&#44228;.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44032;&#45208;2\&#49444;&#48708;&#50629;&#47924;\&#44228;&#50557;&#49436;&#47448;\&#49457;&#45224;&#44277;&#44256;-&#54868;&#51109;&#49892;&#44277;&#49324;.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44608;&#50857;&#54788;\C\&#51060;&#50857;&#44540;\&#49444;&#44228;&#48320;&#44221;\&#51204;&#44592;\DCN\&#51204;&#44592;&#44228;&#50557;&#45236;&#50669;&#48320;&#44221;&#51204;&#54980;(&#52572;&#51333;)-&#49888;&#44508;&#54408;&#47785;&#52628;&#44032;.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Traffics\Users\USER\AppData\Local\Microsoft\Windows\INetCache\IE\KLZ5E958\2026&#45380;%20&#44368;&#53685;&#50504;&#51204;&#54364;&#51648;%20&#50976;&#51648;&#48372;&#49688;(&#44277;&#53685;&#49444;&#44228;&#49436;)%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내역 발주처 양식"/>
      <sheetName val="입찰내역 발주처 제출용"/>
      <sheetName val="입찰내역 내부용"/>
      <sheetName val="직접공사비 본사용"/>
      <sheetName val="입찰품의서(예비입찰)"/>
      <sheetName val="견적기준"/>
      <sheetName val="공통가설 (R1)"/>
      <sheetName val="현관비"/>
      <sheetName val="현장기구조직표 "/>
      <sheetName val="공사개요"/>
      <sheetName val="PROJECT BRIEF(EX.NEW)"/>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조도"/>
      <sheetName val="부하"/>
      <sheetName val="동력"/>
      <sheetName val="변압기"/>
      <sheetName val="발전기"/>
      <sheetName val="간선"/>
      <sheetName val="APT"/>
      <sheetName val="도체상수"/>
      <sheetName val="Sheet8"/>
      <sheetName val="Sheet9"/>
      <sheetName val="Sheet10"/>
      <sheetName val="Sheet11"/>
      <sheetName val="Sheet12"/>
      <sheetName val="Sheet13"/>
      <sheetName val="Sheet14"/>
      <sheetName val="Sheet15"/>
      <sheetName val="Sheet16"/>
      <sheetName val="#REF"/>
      <sheetName val="GEN"/>
      <sheetName val="전기자료"/>
      <sheetName val="동부하-L"/>
      <sheetName val="도체종-상수표"/>
      <sheetName val="변압기 "/>
      <sheetName val="L-A"/>
      <sheetName val="DUT-BAT1"/>
      <sheetName val="부속동"/>
      <sheetName val="동-LE"/>
      <sheetName val="MCC"/>
      <sheetName val="주차장"/>
      <sheetName val="data"/>
      <sheetName val="504전기실 동부하-L"/>
      <sheetName val="세대부하"/>
      <sheetName val="부속동부하"/>
      <sheetName val="부속동동력"/>
      <sheetName val="laroux"/>
      <sheetName val="VXXXXX"/>
      <sheetName val="ELP-27"/>
      <sheetName val="MCC-B6C"/>
      <sheetName val="ELP-B6"/>
      <sheetName val="ELP-3"/>
      <sheetName val="ELP-15"/>
      <sheetName val="ELP-21"/>
      <sheetName val="ELP-9"/>
      <sheetName val="EMCC-B6A"/>
      <sheetName val="EMCC-PH1"/>
      <sheetName val="P-FAN-PNL "/>
      <sheetName val="MCC-B6B"/>
      <sheetName val="SMP-1,ELEV"/>
      <sheetName val="압출공정"/>
      <sheetName val="재단공정"/>
      <sheetName val="성형공정"/>
      <sheetName val="가류공정"/>
      <sheetName val="사상공정"/>
      <sheetName val="출하및창고"/>
      <sheetName val="0.6-1kV 케이블 (전동기)"/>
      <sheetName val="임피던스-1"/>
      <sheetName val="임피던스"/>
      <sheetName val="CABLE SIZE"/>
      <sheetName val="접지"/>
      <sheetName val="수변전"/>
      <sheetName val="허용전류"/>
      <sheetName val="차단기"/>
      <sheetName val="주차장동력-1"/>
      <sheetName val="아파트동L-E"/>
      <sheetName val="주차장동력"/>
      <sheetName val="변압기(일반L-PNL)"/>
      <sheetName val="주차장동력-2"/>
      <sheetName val="전압강하"/>
      <sheetName val="일반전등부하 (LP-C-PNL)"/>
      <sheetName val="TR"/>
      <sheetName val="주차장PK-B"/>
      <sheetName val="동지붕"/>
      <sheetName val="변압기  (2)"/>
      <sheetName val="P-J"/>
      <sheetName val="코아별부하"/>
      <sheetName val="기계실동력"/>
      <sheetName val="LE-PNL"/>
      <sheetName val="LE-B1"/>
      <sheetName val="P"/>
      <sheetName val="주(지2)"/>
      <sheetName val="세대"/>
      <sheetName val="LE"/>
      <sheetName val="변압기E"/>
      <sheetName val="TR(E)"/>
      <sheetName val="합천내역"/>
      <sheetName val="견적대비"/>
      <sheetName val="여과지동"/>
      <sheetName val="기초자료"/>
      <sheetName val="6.1&amp;2 CCTV일위대가"/>
      <sheetName val="표지 (2)"/>
      <sheetName val="공종별자재"/>
      <sheetName val="내역(도급)"/>
      <sheetName val="철근단면적"/>
      <sheetName val="통합"/>
    </sheetNames>
    <sheetDataSet>
      <sheetData sheetId="0"/>
      <sheetData sheetId="1"/>
      <sheetData sheetId="2" refreshError="1"/>
      <sheetData sheetId="3"/>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총괄"/>
      <sheetName val="40단가산출서"/>
      <sheetName val="40인공산출서"/>
      <sheetName val="40산출기초"/>
      <sheetName val="40집계"/>
      <sheetName val="40전기실"/>
      <sheetName val="40전력간선"/>
      <sheetName val="40용접기용"/>
      <sheetName val="40전등"/>
      <sheetName val="40RACE WAY"/>
      <sheetName val="40전열"/>
      <sheetName val="인건비 "/>
      <sheetName val="경영상태"/>
      <sheetName val="금액내역서"/>
      <sheetName val="#REF"/>
      <sheetName val="평가데이터"/>
      <sheetName val="연결임시"/>
      <sheetName val="일반공사"/>
      <sheetName val="전기"/>
      <sheetName val="현장관리비 산출내역"/>
    </sheetNames>
    <sheetDataSet>
      <sheetData sheetId="0" refreshError="1"/>
      <sheetData sheetId="1">
        <row r="4">
          <cell r="B4" t="str">
            <v>9. 새마을 차고 전력설비 신설</v>
          </cell>
        </row>
        <row r="5">
          <cell r="A5" t="str">
            <v>40신_1A</v>
          </cell>
          <cell r="B5" t="str">
            <v>1, 고압반신설</v>
          </cell>
          <cell r="C5" t="str">
            <v>HV-1(DS-AS)</v>
          </cell>
          <cell r="D5" t="str">
            <v>면</v>
          </cell>
          <cell r="E5">
            <v>1</v>
          </cell>
          <cell r="M5">
            <v>1</v>
          </cell>
        </row>
        <row r="6">
          <cell r="B6" t="str">
            <v>가) 재 료 비</v>
          </cell>
        </row>
        <row r="7">
          <cell r="A7" t="str">
            <v>고압반HV-1(DS-AS)</v>
          </cell>
          <cell r="B7" t="str">
            <v>고압반</v>
          </cell>
          <cell r="C7" t="str">
            <v>1000*2350*1500</v>
          </cell>
          <cell r="D7" t="str">
            <v>면</v>
          </cell>
          <cell r="E7">
            <v>1</v>
          </cell>
          <cell r="H7">
            <v>0</v>
          </cell>
          <cell r="I7">
            <v>0</v>
          </cell>
          <cell r="J7">
            <v>0</v>
          </cell>
          <cell r="K7">
            <v>0</v>
          </cell>
          <cell r="L7">
            <v>0</v>
          </cell>
          <cell r="M7" t="str">
            <v>관급</v>
          </cell>
        </row>
        <row r="8">
          <cell r="A8" t="str">
            <v>피뢰기7.2KV 7.5KA(W/D.S)</v>
          </cell>
          <cell r="B8" t="str">
            <v>피뢰기</v>
          </cell>
          <cell r="C8" t="str">
            <v>7.2KV 7.5KA(W/D.S)</v>
          </cell>
          <cell r="D8" t="str">
            <v>조</v>
          </cell>
          <cell r="E8">
            <v>1</v>
          </cell>
          <cell r="K8">
            <v>0</v>
          </cell>
          <cell r="L8">
            <v>0</v>
          </cell>
        </row>
        <row r="9">
          <cell r="A9" t="str">
            <v>단로기DS 7.2KV 3P 400A</v>
          </cell>
          <cell r="B9" t="str">
            <v>단로기</v>
          </cell>
          <cell r="C9" t="str">
            <v>DS 7.2KV 3P 400A</v>
          </cell>
          <cell r="D9" t="str">
            <v>조</v>
          </cell>
          <cell r="E9">
            <v>1</v>
          </cell>
          <cell r="K9">
            <v>0</v>
          </cell>
          <cell r="L9">
            <v>0</v>
          </cell>
        </row>
        <row r="10">
          <cell r="A10" t="str">
            <v>개폐기AS 7.2KV 3P 200A</v>
          </cell>
          <cell r="B10" t="str">
            <v>개폐기</v>
          </cell>
          <cell r="C10" t="str">
            <v>AS 7.2KV 3P 200A</v>
          </cell>
          <cell r="D10" t="str">
            <v>대</v>
          </cell>
          <cell r="E10">
            <v>1</v>
          </cell>
          <cell r="K10">
            <v>0</v>
          </cell>
          <cell r="L10">
            <v>0</v>
          </cell>
        </row>
        <row r="11">
          <cell r="A11">
            <v>0</v>
          </cell>
          <cell r="K11">
            <v>0</v>
          </cell>
          <cell r="L11">
            <v>0</v>
          </cell>
        </row>
        <row r="12">
          <cell r="A12">
            <v>0</v>
          </cell>
          <cell r="K12">
            <v>0</v>
          </cell>
          <cell r="L12">
            <v>0</v>
          </cell>
        </row>
        <row r="13">
          <cell r="A13">
            <v>0</v>
          </cell>
          <cell r="K13">
            <v>0</v>
          </cell>
          <cell r="L13">
            <v>0</v>
          </cell>
        </row>
        <row r="14">
          <cell r="A14">
            <v>0</v>
          </cell>
          <cell r="K14">
            <v>0</v>
          </cell>
          <cell r="L14">
            <v>0</v>
          </cell>
        </row>
        <row r="15">
          <cell r="B15" t="str">
            <v>나) 노 무 비</v>
          </cell>
          <cell r="K15">
            <v>0</v>
          </cell>
          <cell r="L15">
            <v>0</v>
          </cell>
        </row>
        <row r="16">
          <cell r="A16" t="str">
            <v>플랜트전공</v>
          </cell>
          <cell r="C16" t="str">
            <v>플랜트전공</v>
          </cell>
          <cell r="D16" t="str">
            <v>인</v>
          </cell>
          <cell r="E16">
            <v>3.7</v>
          </cell>
          <cell r="H16">
            <v>59158</v>
          </cell>
          <cell r="I16">
            <v>218884</v>
          </cell>
          <cell r="K16">
            <v>0</v>
          </cell>
          <cell r="L16">
            <v>218884</v>
          </cell>
        </row>
        <row r="17">
          <cell r="A17" t="str">
            <v>비  계  공</v>
          </cell>
          <cell r="C17" t="str">
            <v>비  계  공</v>
          </cell>
          <cell r="D17" t="str">
            <v>인</v>
          </cell>
          <cell r="E17">
            <v>2.5</v>
          </cell>
          <cell r="H17">
            <v>71272</v>
          </cell>
          <cell r="I17">
            <v>178180</v>
          </cell>
          <cell r="K17">
            <v>0</v>
          </cell>
          <cell r="L17">
            <v>178180</v>
          </cell>
        </row>
        <row r="18">
          <cell r="A18" t="str">
            <v>보 통 인 부</v>
          </cell>
          <cell r="C18" t="str">
            <v>보 통 인 부</v>
          </cell>
          <cell r="D18" t="str">
            <v>인</v>
          </cell>
          <cell r="E18">
            <v>2.5</v>
          </cell>
          <cell r="H18">
            <v>38932</v>
          </cell>
          <cell r="I18">
            <v>97330</v>
          </cell>
          <cell r="K18">
            <v>0</v>
          </cell>
          <cell r="L18">
            <v>97330</v>
          </cell>
        </row>
        <row r="19">
          <cell r="A19">
            <v>0</v>
          </cell>
          <cell r="L19">
            <v>0</v>
          </cell>
        </row>
        <row r="20">
          <cell r="A20">
            <v>0</v>
          </cell>
          <cell r="K20">
            <v>0</v>
          </cell>
          <cell r="L20">
            <v>0</v>
          </cell>
        </row>
        <row r="21">
          <cell r="A21">
            <v>0</v>
          </cell>
          <cell r="K21">
            <v>0</v>
          </cell>
          <cell r="L21">
            <v>0</v>
          </cell>
        </row>
        <row r="22">
          <cell r="B22" t="str">
            <v>다) 공구손료</v>
          </cell>
          <cell r="K22">
            <v>0</v>
          </cell>
          <cell r="L22">
            <v>0</v>
          </cell>
        </row>
        <row r="23">
          <cell r="A23" t="str">
            <v>플랜트전공</v>
          </cell>
          <cell r="C23" t="str">
            <v>플랜트전공</v>
          </cell>
          <cell r="D23" t="str">
            <v>인</v>
          </cell>
          <cell r="E23">
            <v>0.11</v>
          </cell>
          <cell r="J23">
            <v>59158</v>
          </cell>
          <cell r="K23">
            <v>6507</v>
          </cell>
          <cell r="L23">
            <v>6507</v>
          </cell>
        </row>
        <row r="24">
          <cell r="A24" t="str">
            <v>비  계  공</v>
          </cell>
          <cell r="C24" t="str">
            <v>비  계  공</v>
          </cell>
          <cell r="D24" t="str">
            <v>인</v>
          </cell>
          <cell r="E24">
            <v>7.0000000000000007E-2</v>
          </cell>
          <cell r="J24">
            <v>59158</v>
          </cell>
          <cell r="K24">
            <v>4141</v>
          </cell>
          <cell r="L24">
            <v>4141</v>
          </cell>
        </row>
        <row r="25">
          <cell r="A25" t="str">
            <v>보 통 인 부</v>
          </cell>
          <cell r="C25" t="str">
            <v>보 통 인 부</v>
          </cell>
          <cell r="D25" t="str">
            <v>인</v>
          </cell>
          <cell r="E25">
            <v>7.0000000000000007E-2</v>
          </cell>
          <cell r="J25">
            <v>59158</v>
          </cell>
          <cell r="K25">
            <v>4141</v>
          </cell>
          <cell r="L25">
            <v>4141</v>
          </cell>
        </row>
        <row r="26">
          <cell r="A26">
            <v>0</v>
          </cell>
          <cell r="L26">
            <v>0</v>
          </cell>
        </row>
        <row r="27">
          <cell r="A27">
            <v>0</v>
          </cell>
          <cell r="L27">
            <v>0</v>
          </cell>
        </row>
        <row r="28">
          <cell r="A28" t="str">
            <v>40신_1</v>
          </cell>
          <cell r="B28" t="str">
            <v>합       계</v>
          </cell>
          <cell r="G28">
            <v>0</v>
          </cell>
          <cell r="I28">
            <v>494394</v>
          </cell>
          <cell r="K28">
            <v>14789</v>
          </cell>
          <cell r="L28">
            <v>509183</v>
          </cell>
        </row>
        <row r="29">
          <cell r="A29" t="str">
            <v>40신_2A</v>
          </cell>
          <cell r="B29" t="str">
            <v>2. 변압기신설</v>
          </cell>
          <cell r="C29" t="str">
            <v>TR-1 3상 200KVA 380/220V</v>
          </cell>
          <cell r="D29" t="str">
            <v>면</v>
          </cell>
          <cell r="E29">
            <v>1</v>
          </cell>
          <cell r="M29">
            <v>1</v>
          </cell>
        </row>
        <row r="30">
          <cell r="B30" t="str">
            <v>가) 재 료 비</v>
          </cell>
        </row>
        <row r="31">
          <cell r="A31" t="str">
            <v>변압기반TR-1 3상 200KVA 380/220V</v>
          </cell>
          <cell r="B31" t="str">
            <v>변압기반</v>
          </cell>
          <cell r="C31" t="str">
            <v>1500*2350*1500</v>
          </cell>
          <cell r="D31" t="str">
            <v>면</v>
          </cell>
          <cell r="E31">
            <v>1</v>
          </cell>
          <cell r="H31">
            <v>0</v>
          </cell>
          <cell r="I31">
            <v>0</v>
          </cell>
          <cell r="J31">
            <v>0</v>
          </cell>
          <cell r="K31">
            <v>0</v>
          </cell>
          <cell r="L31">
            <v>0</v>
          </cell>
          <cell r="M31" t="str">
            <v>관급</v>
          </cell>
        </row>
        <row r="32">
          <cell r="A32" t="str">
            <v>개폐기COS 7.2KV 200AF</v>
          </cell>
          <cell r="B32" t="str">
            <v>개폐기</v>
          </cell>
          <cell r="C32" t="str">
            <v>COS 7.2KV 200AF</v>
          </cell>
          <cell r="D32" t="str">
            <v>EA</v>
          </cell>
          <cell r="E32">
            <v>3</v>
          </cell>
          <cell r="K32">
            <v>0</v>
          </cell>
          <cell r="L32">
            <v>0</v>
          </cell>
        </row>
        <row r="33">
          <cell r="A33" t="str">
            <v>MOLD TR3상4선 6.6kV/380-220V 200kVA</v>
          </cell>
          <cell r="B33" t="str">
            <v>MOLD TR</v>
          </cell>
          <cell r="C33" t="str">
            <v>3상4선 6.6kV/380-220V 200kVA</v>
          </cell>
          <cell r="D33" t="str">
            <v>대</v>
          </cell>
          <cell r="E33">
            <v>1</v>
          </cell>
          <cell r="K33">
            <v>0</v>
          </cell>
          <cell r="L33">
            <v>0</v>
          </cell>
        </row>
        <row r="34">
          <cell r="A34">
            <v>0</v>
          </cell>
          <cell r="K34">
            <v>0</v>
          </cell>
          <cell r="L34">
            <v>0</v>
          </cell>
        </row>
        <row r="35">
          <cell r="A35">
            <v>0</v>
          </cell>
          <cell r="K35">
            <v>0</v>
          </cell>
          <cell r="L35">
            <v>0</v>
          </cell>
        </row>
        <row r="36">
          <cell r="A36">
            <v>0</v>
          </cell>
          <cell r="K36">
            <v>0</v>
          </cell>
          <cell r="L36">
            <v>0</v>
          </cell>
        </row>
        <row r="37">
          <cell r="L37">
            <v>0</v>
          </cell>
        </row>
        <row r="38">
          <cell r="L38">
            <v>0</v>
          </cell>
        </row>
        <row r="39">
          <cell r="A39">
            <v>0</v>
          </cell>
          <cell r="K39">
            <v>0</v>
          </cell>
          <cell r="L39">
            <v>0</v>
          </cell>
        </row>
        <row r="40">
          <cell r="B40" t="str">
            <v>나) 노 무 비</v>
          </cell>
          <cell r="K40">
            <v>0</v>
          </cell>
          <cell r="L40">
            <v>0</v>
          </cell>
        </row>
        <row r="41">
          <cell r="A41" t="str">
            <v>플랜트전공</v>
          </cell>
          <cell r="C41" t="str">
            <v>플랜트전공</v>
          </cell>
          <cell r="D41" t="str">
            <v>인</v>
          </cell>
          <cell r="E41">
            <v>5.8</v>
          </cell>
          <cell r="H41">
            <v>59158</v>
          </cell>
          <cell r="I41">
            <v>343116</v>
          </cell>
          <cell r="K41">
            <v>0</v>
          </cell>
          <cell r="L41">
            <v>343116</v>
          </cell>
        </row>
        <row r="42">
          <cell r="A42" t="str">
            <v>비  계  공</v>
          </cell>
          <cell r="C42" t="str">
            <v>비  계  공</v>
          </cell>
          <cell r="D42" t="str">
            <v>인</v>
          </cell>
          <cell r="E42">
            <v>3.9</v>
          </cell>
          <cell r="H42">
            <v>71272</v>
          </cell>
          <cell r="I42">
            <v>277960</v>
          </cell>
          <cell r="K42">
            <v>0</v>
          </cell>
          <cell r="L42">
            <v>277960</v>
          </cell>
        </row>
        <row r="43">
          <cell r="A43" t="str">
            <v>보 통 인 부</v>
          </cell>
          <cell r="C43" t="str">
            <v>보 통 인 부</v>
          </cell>
          <cell r="D43" t="str">
            <v>인</v>
          </cell>
          <cell r="E43">
            <v>3.9</v>
          </cell>
          <cell r="H43">
            <v>38932</v>
          </cell>
          <cell r="I43">
            <v>151834</v>
          </cell>
          <cell r="K43">
            <v>0</v>
          </cell>
          <cell r="L43">
            <v>151834</v>
          </cell>
        </row>
        <row r="44">
          <cell r="C44">
            <v>0</v>
          </cell>
          <cell r="D44">
            <v>0</v>
          </cell>
          <cell r="E44">
            <v>0</v>
          </cell>
          <cell r="K44">
            <v>0</v>
          </cell>
          <cell r="L44">
            <v>0</v>
          </cell>
        </row>
        <row r="45">
          <cell r="A45">
            <v>0</v>
          </cell>
          <cell r="K45">
            <v>0</v>
          </cell>
          <cell r="L45">
            <v>0</v>
          </cell>
        </row>
        <row r="46">
          <cell r="A46">
            <v>0</v>
          </cell>
          <cell r="K46">
            <v>0</v>
          </cell>
          <cell r="L46">
            <v>0</v>
          </cell>
        </row>
        <row r="47">
          <cell r="B47" t="str">
            <v>다) 공구손료</v>
          </cell>
          <cell r="K47">
            <v>0</v>
          </cell>
          <cell r="L47">
            <v>0</v>
          </cell>
        </row>
        <row r="48">
          <cell r="A48" t="str">
            <v>플랜트전공</v>
          </cell>
          <cell r="C48" t="str">
            <v>플랜트전공</v>
          </cell>
          <cell r="D48" t="str">
            <v>인</v>
          </cell>
          <cell r="E48">
            <v>0.17</v>
          </cell>
          <cell r="J48">
            <v>59158</v>
          </cell>
          <cell r="K48">
            <v>10056</v>
          </cell>
          <cell r="L48">
            <v>10056</v>
          </cell>
        </row>
        <row r="49">
          <cell r="A49" t="str">
            <v>비  계  공</v>
          </cell>
          <cell r="C49" t="str">
            <v>비  계  공</v>
          </cell>
          <cell r="D49" t="str">
            <v>인</v>
          </cell>
          <cell r="E49">
            <v>0.11</v>
          </cell>
          <cell r="J49">
            <v>71272</v>
          </cell>
          <cell r="K49">
            <v>7839</v>
          </cell>
          <cell r="L49">
            <v>7839</v>
          </cell>
        </row>
        <row r="50">
          <cell r="A50" t="str">
            <v>보 통 인 부</v>
          </cell>
          <cell r="C50" t="str">
            <v>보 통 인 부</v>
          </cell>
          <cell r="D50" t="str">
            <v>인</v>
          </cell>
          <cell r="E50">
            <v>0.11</v>
          </cell>
          <cell r="J50">
            <v>71272</v>
          </cell>
          <cell r="K50">
            <v>7839</v>
          </cell>
          <cell r="L50">
            <v>7839</v>
          </cell>
        </row>
        <row r="51">
          <cell r="A51">
            <v>0</v>
          </cell>
          <cell r="L51">
            <v>0</v>
          </cell>
        </row>
        <row r="52">
          <cell r="A52">
            <v>0</v>
          </cell>
          <cell r="L52">
            <v>0</v>
          </cell>
        </row>
        <row r="53">
          <cell r="A53" t="str">
            <v>40신_2</v>
          </cell>
          <cell r="B53" t="str">
            <v>합       계</v>
          </cell>
          <cell r="G53">
            <v>0</v>
          </cell>
          <cell r="I53">
            <v>772910</v>
          </cell>
          <cell r="K53">
            <v>25734</v>
          </cell>
          <cell r="L53">
            <v>798644</v>
          </cell>
        </row>
        <row r="54">
          <cell r="A54" t="str">
            <v>40신_3A</v>
          </cell>
          <cell r="B54" t="str">
            <v>3. 변압기신설</v>
          </cell>
          <cell r="C54" t="str">
            <v>TR-2 3상 300KVA 380/220V</v>
          </cell>
          <cell r="D54" t="str">
            <v>면</v>
          </cell>
          <cell r="E54">
            <v>1</v>
          </cell>
          <cell r="M54">
            <v>1</v>
          </cell>
        </row>
        <row r="55">
          <cell r="B55" t="str">
            <v>가) 재 료 비</v>
          </cell>
        </row>
        <row r="56">
          <cell r="A56" t="str">
            <v>변압기반TR-2 3상 300KVA 380/220V</v>
          </cell>
          <cell r="B56" t="str">
            <v>변압기반</v>
          </cell>
          <cell r="C56" t="str">
            <v>1500*2350*1500</v>
          </cell>
          <cell r="D56" t="str">
            <v>면</v>
          </cell>
          <cell r="E56">
            <v>1</v>
          </cell>
          <cell r="H56">
            <v>0</v>
          </cell>
          <cell r="I56">
            <v>0</v>
          </cell>
          <cell r="J56">
            <v>0</v>
          </cell>
          <cell r="K56">
            <v>0</v>
          </cell>
          <cell r="L56">
            <v>0</v>
          </cell>
          <cell r="M56" t="str">
            <v>관급</v>
          </cell>
        </row>
        <row r="57">
          <cell r="A57" t="str">
            <v>개폐기COS 7.2KV 200AF</v>
          </cell>
          <cell r="B57" t="str">
            <v>개폐기</v>
          </cell>
          <cell r="C57" t="str">
            <v>COS 7.2KV 200AF</v>
          </cell>
          <cell r="D57" t="str">
            <v>EA</v>
          </cell>
          <cell r="E57">
            <v>3</v>
          </cell>
          <cell r="K57">
            <v>0</v>
          </cell>
          <cell r="L57">
            <v>0</v>
          </cell>
        </row>
        <row r="58">
          <cell r="A58" t="str">
            <v>MOLD TR3상4선 6.6kV/380-220V 300kVA</v>
          </cell>
          <cell r="B58" t="str">
            <v>MOLD TR</v>
          </cell>
          <cell r="C58" t="str">
            <v>3상4선 6.6kV/380-220V 300kVA</v>
          </cell>
          <cell r="D58" t="str">
            <v>대</v>
          </cell>
          <cell r="E58">
            <v>1</v>
          </cell>
          <cell r="K58">
            <v>0</v>
          </cell>
          <cell r="L58">
            <v>0</v>
          </cell>
        </row>
        <row r="59">
          <cell r="A59">
            <v>0</v>
          </cell>
          <cell r="K59">
            <v>0</v>
          </cell>
          <cell r="L59">
            <v>0</v>
          </cell>
        </row>
        <row r="60">
          <cell r="L60">
            <v>0</v>
          </cell>
        </row>
        <row r="61">
          <cell r="L61">
            <v>0</v>
          </cell>
        </row>
        <row r="62">
          <cell r="L62">
            <v>0</v>
          </cell>
        </row>
        <row r="63">
          <cell r="A63">
            <v>0</v>
          </cell>
          <cell r="K63">
            <v>0</v>
          </cell>
          <cell r="L63">
            <v>0</v>
          </cell>
        </row>
        <row r="64">
          <cell r="A64">
            <v>0</v>
          </cell>
          <cell r="K64">
            <v>0</v>
          </cell>
          <cell r="L64">
            <v>0</v>
          </cell>
        </row>
        <row r="65">
          <cell r="B65" t="str">
            <v>나) 노 무 비</v>
          </cell>
          <cell r="K65">
            <v>0</v>
          </cell>
          <cell r="L65">
            <v>0</v>
          </cell>
        </row>
        <row r="66">
          <cell r="A66" t="str">
            <v>플랜트전공</v>
          </cell>
          <cell r="C66" t="str">
            <v>플랜트전공</v>
          </cell>
          <cell r="D66" t="str">
            <v>인</v>
          </cell>
          <cell r="E66">
            <v>5.8</v>
          </cell>
          <cell r="H66">
            <v>59158</v>
          </cell>
          <cell r="I66">
            <v>343116</v>
          </cell>
          <cell r="K66">
            <v>0</v>
          </cell>
          <cell r="L66">
            <v>343116</v>
          </cell>
        </row>
        <row r="67">
          <cell r="A67" t="str">
            <v>비  계  공</v>
          </cell>
          <cell r="C67" t="str">
            <v>비  계  공</v>
          </cell>
          <cell r="D67" t="str">
            <v>인</v>
          </cell>
          <cell r="E67">
            <v>3.9</v>
          </cell>
          <cell r="H67">
            <v>71272</v>
          </cell>
          <cell r="I67">
            <v>277960</v>
          </cell>
          <cell r="K67">
            <v>0</v>
          </cell>
          <cell r="L67">
            <v>277960</v>
          </cell>
        </row>
        <row r="68">
          <cell r="A68" t="str">
            <v>보 통 인 부</v>
          </cell>
          <cell r="C68" t="str">
            <v>보 통 인 부</v>
          </cell>
          <cell r="D68" t="str">
            <v>인</v>
          </cell>
          <cell r="E68">
            <v>3.9</v>
          </cell>
          <cell r="H68">
            <v>38932</v>
          </cell>
          <cell r="I68">
            <v>151834</v>
          </cell>
          <cell r="K68">
            <v>0</v>
          </cell>
          <cell r="L68">
            <v>151834</v>
          </cell>
        </row>
        <row r="69">
          <cell r="C69">
            <v>0</v>
          </cell>
          <cell r="D69">
            <v>0</v>
          </cell>
          <cell r="E69">
            <v>0</v>
          </cell>
          <cell r="K69">
            <v>0</v>
          </cell>
          <cell r="L69">
            <v>0</v>
          </cell>
        </row>
        <row r="70">
          <cell r="C70">
            <v>0</v>
          </cell>
          <cell r="D70">
            <v>0</v>
          </cell>
          <cell r="E70">
            <v>0</v>
          </cell>
          <cell r="K70">
            <v>0</v>
          </cell>
          <cell r="L70">
            <v>0</v>
          </cell>
        </row>
        <row r="71">
          <cell r="A71">
            <v>0</v>
          </cell>
          <cell r="K71">
            <v>0</v>
          </cell>
          <cell r="L71">
            <v>0</v>
          </cell>
        </row>
        <row r="72">
          <cell r="B72" t="str">
            <v>다) 공구손료</v>
          </cell>
          <cell r="K72">
            <v>0</v>
          </cell>
          <cell r="L72">
            <v>0</v>
          </cell>
        </row>
        <row r="73">
          <cell r="A73" t="str">
            <v>플랜트전공</v>
          </cell>
          <cell r="C73" t="str">
            <v>플랜트전공</v>
          </cell>
          <cell r="D73" t="str">
            <v>인</v>
          </cell>
          <cell r="E73">
            <v>0.17</v>
          </cell>
          <cell r="J73">
            <v>59158</v>
          </cell>
          <cell r="K73">
            <v>10056</v>
          </cell>
          <cell r="L73">
            <v>10056</v>
          </cell>
        </row>
        <row r="74">
          <cell r="A74" t="str">
            <v>비  계  공</v>
          </cell>
          <cell r="C74" t="str">
            <v>비  계  공</v>
          </cell>
          <cell r="D74" t="str">
            <v>인</v>
          </cell>
          <cell r="E74">
            <v>0.11</v>
          </cell>
          <cell r="J74">
            <v>71272</v>
          </cell>
          <cell r="K74">
            <v>7839</v>
          </cell>
          <cell r="L74">
            <v>7839</v>
          </cell>
        </row>
        <row r="75">
          <cell r="A75" t="str">
            <v>보 통 인 부</v>
          </cell>
          <cell r="C75" t="str">
            <v>보 통 인 부</v>
          </cell>
          <cell r="D75" t="str">
            <v>인</v>
          </cell>
          <cell r="E75">
            <v>0.11</v>
          </cell>
          <cell r="J75">
            <v>38932</v>
          </cell>
          <cell r="K75">
            <v>4282</v>
          </cell>
          <cell r="L75">
            <v>4282</v>
          </cell>
        </row>
        <row r="76">
          <cell r="C76">
            <v>0</v>
          </cell>
          <cell r="D76">
            <v>0</v>
          </cell>
          <cell r="E76">
            <v>0</v>
          </cell>
          <cell r="K76">
            <v>0</v>
          </cell>
          <cell r="L76">
            <v>0</v>
          </cell>
        </row>
        <row r="77">
          <cell r="A77">
            <v>0</v>
          </cell>
          <cell r="L77">
            <v>0</v>
          </cell>
        </row>
        <row r="78">
          <cell r="A78" t="str">
            <v>40신_3</v>
          </cell>
          <cell r="B78" t="str">
            <v>합       계</v>
          </cell>
          <cell r="G78">
            <v>0</v>
          </cell>
          <cell r="I78">
            <v>772910</v>
          </cell>
          <cell r="K78">
            <v>22177</v>
          </cell>
          <cell r="L78">
            <v>795087</v>
          </cell>
        </row>
        <row r="79">
          <cell r="A79" t="str">
            <v>40신_4A</v>
          </cell>
          <cell r="B79" t="str">
            <v>4. 변압기신설</v>
          </cell>
          <cell r="C79" t="str">
            <v>TR-3 3상 300KVA 220V</v>
          </cell>
          <cell r="D79" t="str">
            <v>면</v>
          </cell>
          <cell r="E79">
            <v>1</v>
          </cell>
          <cell r="M79">
            <v>1</v>
          </cell>
        </row>
        <row r="80">
          <cell r="B80" t="str">
            <v>가) 재 료 비</v>
          </cell>
        </row>
        <row r="81">
          <cell r="A81" t="str">
            <v>변압기반TR-3 3상 300KVA 220V</v>
          </cell>
          <cell r="B81" t="str">
            <v>변압기반</v>
          </cell>
          <cell r="C81" t="str">
            <v>1500*2350*1500</v>
          </cell>
          <cell r="D81" t="str">
            <v>면</v>
          </cell>
          <cell r="E81">
            <v>1</v>
          </cell>
          <cell r="H81">
            <v>0</v>
          </cell>
          <cell r="I81">
            <v>0</v>
          </cell>
          <cell r="J81">
            <v>0</v>
          </cell>
          <cell r="K81">
            <v>0</v>
          </cell>
          <cell r="L81">
            <v>0</v>
          </cell>
          <cell r="M81" t="str">
            <v>관급</v>
          </cell>
        </row>
        <row r="82">
          <cell r="A82" t="str">
            <v>개폐기COS 7.2KV 200AF</v>
          </cell>
          <cell r="B82" t="str">
            <v>개폐기</v>
          </cell>
          <cell r="C82" t="str">
            <v>COS 7.2KV 200AF</v>
          </cell>
          <cell r="D82" t="str">
            <v>EA</v>
          </cell>
          <cell r="E82">
            <v>3</v>
          </cell>
          <cell r="K82">
            <v>0</v>
          </cell>
          <cell r="L82">
            <v>0</v>
          </cell>
        </row>
        <row r="83">
          <cell r="A83" t="str">
            <v>MOLD TR3상3선 6.6kV/220V 300kVA</v>
          </cell>
          <cell r="B83" t="str">
            <v>MOLD TR</v>
          </cell>
          <cell r="C83" t="str">
            <v>3상3선 6.6kV/220V 300kVA</v>
          </cell>
          <cell r="D83" t="str">
            <v>대</v>
          </cell>
          <cell r="E83">
            <v>1</v>
          </cell>
          <cell r="K83">
            <v>0</v>
          </cell>
          <cell r="L83">
            <v>0</v>
          </cell>
        </row>
        <row r="84">
          <cell r="L84">
            <v>0</v>
          </cell>
        </row>
        <row r="85">
          <cell r="L85">
            <v>0</v>
          </cell>
        </row>
        <row r="86">
          <cell r="L86">
            <v>0</v>
          </cell>
        </row>
        <row r="87">
          <cell r="L87">
            <v>0</v>
          </cell>
        </row>
        <row r="88">
          <cell r="A88">
            <v>0</v>
          </cell>
          <cell r="K88">
            <v>0</v>
          </cell>
          <cell r="L88">
            <v>0</v>
          </cell>
        </row>
        <row r="89">
          <cell r="A89">
            <v>0</v>
          </cell>
          <cell r="K89">
            <v>0</v>
          </cell>
          <cell r="L89">
            <v>0</v>
          </cell>
        </row>
        <row r="90">
          <cell r="B90" t="str">
            <v>나) 노 무 비</v>
          </cell>
          <cell r="K90">
            <v>0</v>
          </cell>
          <cell r="L90">
            <v>0</v>
          </cell>
        </row>
        <row r="91">
          <cell r="A91" t="str">
            <v>플랜트전공</v>
          </cell>
          <cell r="C91" t="str">
            <v>플랜트전공</v>
          </cell>
          <cell r="D91" t="str">
            <v>인</v>
          </cell>
          <cell r="E91">
            <v>5.8</v>
          </cell>
          <cell r="H91">
            <v>59158</v>
          </cell>
          <cell r="I91">
            <v>343116</v>
          </cell>
          <cell r="K91">
            <v>0</v>
          </cell>
          <cell r="L91">
            <v>343116</v>
          </cell>
        </row>
        <row r="92">
          <cell r="A92" t="str">
            <v>비  계  공</v>
          </cell>
          <cell r="C92" t="str">
            <v>비  계  공</v>
          </cell>
          <cell r="D92" t="str">
            <v>인</v>
          </cell>
          <cell r="E92">
            <v>3.9</v>
          </cell>
          <cell r="H92">
            <v>71272</v>
          </cell>
          <cell r="I92">
            <v>277960</v>
          </cell>
          <cell r="K92">
            <v>0</v>
          </cell>
          <cell r="L92">
            <v>277960</v>
          </cell>
        </row>
        <row r="93">
          <cell r="A93" t="str">
            <v>보 통 인 부</v>
          </cell>
          <cell r="C93" t="str">
            <v>보 통 인 부</v>
          </cell>
          <cell r="D93" t="str">
            <v>인</v>
          </cell>
          <cell r="E93">
            <v>3.9</v>
          </cell>
          <cell r="H93">
            <v>38932</v>
          </cell>
          <cell r="I93">
            <v>151834</v>
          </cell>
          <cell r="K93">
            <v>0</v>
          </cell>
          <cell r="L93">
            <v>151834</v>
          </cell>
        </row>
        <row r="94">
          <cell r="A94">
            <v>0</v>
          </cell>
          <cell r="C94">
            <v>0</v>
          </cell>
          <cell r="D94">
            <v>0</v>
          </cell>
          <cell r="E94">
            <v>0</v>
          </cell>
          <cell r="K94">
            <v>0</v>
          </cell>
          <cell r="L94">
            <v>0</v>
          </cell>
        </row>
        <row r="95">
          <cell r="C95">
            <v>0</v>
          </cell>
          <cell r="D95">
            <v>0</v>
          </cell>
          <cell r="E95">
            <v>0</v>
          </cell>
          <cell r="K95">
            <v>0</v>
          </cell>
          <cell r="L95">
            <v>0</v>
          </cell>
        </row>
        <row r="96">
          <cell r="K96">
            <v>0</v>
          </cell>
          <cell r="L96">
            <v>0</v>
          </cell>
        </row>
        <row r="97">
          <cell r="B97" t="str">
            <v>다) 공구손료</v>
          </cell>
          <cell r="K97">
            <v>0</v>
          </cell>
          <cell r="L97">
            <v>0</v>
          </cell>
        </row>
        <row r="98">
          <cell r="A98" t="str">
            <v>플랜트전공</v>
          </cell>
          <cell r="C98" t="str">
            <v>플랜트전공</v>
          </cell>
          <cell r="D98" t="str">
            <v>인</v>
          </cell>
          <cell r="E98">
            <v>0.17</v>
          </cell>
          <cell r="J98">
            <v>59158</v>
          </cell>
          <cell r="K98">
            <v>10056</v>
          </cell>
          <cell r="L98">
            <v>10056</v>
          </cell>
        </row>
        <row r="99">
          <cell r="A99" t="str">
            <v>비  계  공</v>
          </cell>
          <cell r="C99" t="str">
            <v>비  계  공</v>
          </cell>
          <cell r="D99" t="str">
            <v>인</v>
          </cell>
          <cell r="E99">
            <v>0.11</v>
          </cell>
          <cell r="J99">
            <v>71272</v>
          </cell>
          <cell r="K99">
            <v>7839</v>
          </cell>
          <cell r="L99">
            <v>7839</v>
          </cell>
        </row>
        <row r="100">
          <cell r="A100" t="str">
            <v>보 통 인 부</v>
          </cell>
          <cell r="C100" t="str">
            <v>보 통 인 부</v>
          </cell>
          <cell r="D100" t="str">
            <v>인</v>
          </cell>
          <cell r="E100">
            <v>0.11</v>
          </cell>
          <cell r="J100">
            <v>38932</v>
          </cell>
          <cell r="K100">
            <v>4282</v>
          </cell>
          <cell r="L100">
            <v>4282</v>
          </cell>
        </row>
        <row r="101">
          <cell r="A101">
            <v>0</v>
          </cell>
          <cell r="L101">
            <v>0</v>
          </cell>
        </row>
        <row r="102">
          <cell r="A102">
            <v>0</v>
          </cell>
          <cell r="L102">
            <v>0</v>
          </cell>
        </row>
        <row r="103">
          <cell r="A103" t="str">
            <v>40신_4</v>
          </cell>
          <cell r="B103" t="str">
            <v>합       계</v>
          </cell>
          <cell r="G103">
            <v>0</v>
          </cell>
          <cell r="I103">
            <v>772910</v>
          </cell>
          <cell r="K103">
            <v>22177</v>
          </cell>
          <cell r="L103">
            <v>795087</v>
          </cell>
        </row>
        <row r="104">
          <cell r="A104" t="str">
            <v>40신_5A</v>
          </cell>
          <cell r="B104" t="str">
            <v>5. 변압기신설</v>
          </cell>
          <cell r="C104" t="str">
            <v>TR-4 3상 300KVA 440V</v>
          </cell>
          <cell r="D104" t="str">
            <v>면</v>
          </cell>
          <cell r="E104">
            <v>1</v>
          </cell>
          <cell r="M104">
            <v>1</v>
          </cell>
        </row>
        <row r="105">
          <cell r="B105" t="str">
            <v>가) 재 료 비</v>
          </cell>
        </row>
        <row r="106">
          <cell r="A106" t="str">
            <v>변압기반TR-4 3상 300KVA 440V</v>
          </cell>
          <cell r="B106" t="str">
            <v>변압기반</v>
          </cell>
          <cell r="C106" t="str">
            <v>1500*2350*1500</v>
          </cell>
          <cell r="D106" t="str">
            <v>면</v>
          </cell>
          <cell r="E106">
            <v>1</v>
          </cell>
          <cell r="H106">
            <v>0</v>
          </cell>
          <cell r="I106">
            <v>0</v>
          </cell>
          <cell r="J106">
            <v>0</v>
          </cell>
          <cell r="K106">
            <v>0</v>
          </cell>
          <cell r="L106">
            <v>0</v>
          </cell>
          <cell r="M106" t="str">
            <v>관급</v>
          </cell>
        </row>
        <row r="107">
          <cell r="A107" t="str">
            <v>개폐기COS 7.2KV 200AF</v>
          </cell>
          <cell r="B107" t="str">
            <v>개폐기</v>
          </cell>
          <cell r="C107" t="str">
            <v>COS 7.2KV 200AF</v>
          </cell>
          <cell r="D107" t="str">
            <v>EA</v>
          </cell>
          <cell r="E107">
            <v>3</v>
          </cell>
          <cell r="K107">
            <v>0</v>
          </cell>
          <cell r="L107">
            <v>0</v>
          </cell>
        </row>
        <row r="108">
          <cell r="A108" t="str">
            <v>MOLD TR3상3선 6.6kV/440V 300kVA</v>
          </cell>
          <cell r="B108" t="str">
            <v>MOLD TR</v>
          </cell>
          <cell r="C108" t="str">
            <v>3상3선 6.6kV/440V 300kVA</v>
          </cell>
          <cell r="D108" t="str">
            <v>대</v>
          </cell>
          <cell r="E108">
            <v>1</v>
          </cell>
          <cell r="K108">
            <v>0</v>
          </cell>
          <cell r="L108">
            <v>0</v>
          </cell>
        </row>
        <row r="109">
          <cell r="A109">
            <v>0</v>
          </cell>
          <cell r="K109">
            <v>0</v>
          </cell>
          <cell r="L109">
            <v>0</v>
          </cell>
        </row>
        <row r="110">
          <cell r="L110">
            <v>0</v>
          </cell>
        </row>
        <row r="111">
          <cell r="L111">
            <v>0</v>
          </cell>
        </row>
        <row r="112">
          <cell r="L112">
            <v>0</v>
          </cell>
        </row>
        <row r="113">
          <cell r="L113">
            <v>0</v>
          </cell>
        </row>
        <row r="114">
          <cell r="A114">
            <v>0</v>
          </cell>
          <cell r="K114">
            <v>0</v>
          </cell>
          <cell r="L114">
            <v>0</v>
          </cell>
        </row>
        <row r="115">
          <cell r="B115" t="str">
            <v>나) 노 무 비</v>
          </cell>
          <cell r="K115">
            <v>0</v>
          </cell>
          <cell r="L115">
            <v>0</v>
          </cell>
        </row>
        <row r="116">
          <cell r="A116" t="str">
            <v>플랜트전공</v>
          </cell>
          <cell r="C116" t="str">
            <v>플랜트전공</v>
          </cell>
          <cell r="D116" t="str">
            <v>인</v>
          </cell>
          <cell r="E116">
            <v>5.8</v>
          </cell>
          <cell r="H116">
            <v>59158</v>
          </cell>
          <cell r="I116">
            <v>343116</v>
          </cell>
          <cell r="K116">
            <v>0</v>
          </cell>
          <cell r="L116">
            <v>343116</v>
          </cell>
        </row>
        <row r="117">
          <cell r="A117" t="str">
            <v>비  계  공</v>
          </cell>
          <cell r="C117" t="str">
            <v>비  계  공</v>
          </cell>
          <cell r="D117" t="str">
            <v>인</v>
          </cell>
          <cell r="E117">
            <v>3.9</v>
          </cell>
          <cell r="H117">
            <v>71272</v>
          </cell>
          <cell r="I117">
            <v>277960</v>
          </cell>
          <cell r="K117">
            <v>0</v>
          </cell>
          <cell r="L117">
            <v>277960</v>
          </cell>
        </row>
        <row r="118">
          <cell r="A118" t="str">
            <v>보 통 인 부</v>
          </cell>
          <cell r="C118" t="str">
            <v>보 통 인 부</v>
          </cell>
          <cell r="D118" t="str">
            <v>인</v>
          </cell>
          <cell r="E118">
            <v>3.9</v>
          </cell>
          <cell r="H118">
            <v>38932</v>
          </cell>
          <cell r="I118">
            <v>151834</v>
          </cell>
          <cell r="K118">
            <v>0</v>
          </cell>
          <cell r="L118">
            <v>151834</v>
          </cell>
        </row>
        <row r="119">
          <cell r="A119">
            <v>0</v>
          </cell>
          <cell r="C119">
            <v>0</v>
          </cell>
          <cell r="D119">
            <v>0</v>
          </cell>
          <cell r="E119">
            <v>0</v>
          </cell>
          <cell r="K119">
            <v>0</v>
          </cell>
          <cell r="L119">
            <v>0</v>
          </cell>
        </row>
        <row r="120">
          <cell r="K120">
            <v>0</v>
          </cell>
          <cell r="L120">
            <v>0</v>
          </cell>
        </row>
        <row r="121">
          <cell r="K121">
            <v>0</v>
          </cell>
          <cell r="L121">
            <v>0</v>
          </cell>
        </row>
        <row r="122">
          <cell r="B122" t="str">
            <v>다) 공구손료</v>
          </cell>
          <cell r="K122">
            <v>0</v>
          </cell>
          <cell r="L122">
            <v>0</v>
          </cell>
        </row>
        <row r="123">
          <cell r="A123" t="str">
            <v>플랜트전공</v>
          </cell>
          <cell r="C123" t="str">
            <v>플랜트전공</v>
          </cell>
          <cell r="D123" t="str">
            <v>인</v>
          </cell>
          <cell r="E123">
            <v>0.17</v>
          </cell>
          <cell r="J123">
            <v>59158</v>
          </cell>
          <cell r="K123">
            <v>10056</v>
          </cell>
          <cell r="L123">
            <v>10056</v>
          </cell>
        </row>
        <row r="124">
          <cell r="A124" t="str">
            <v>비  계  공</v>
          </cell>
          <cell r="C124" t="str">
            <v>비  계  공</v>
          </cell>
          <cell r="D124" t="str">
            <v>인</v>
          </cell>
          <cell r="E124">
            <v>0.11</v>
          </cell>
          <cell r="J124">
            <v>71272</v>
          </cell>
          <cell r="K124">
            <v>7839</v>
          </cell>
          <cell r="L124">
            <v>7839</v>
          </cell>
        </row>
        <row r="125">
          <cell r="A125" t="str">
            <v>보 통 인 부</v>
          </cell>
          <cell r="C125" t="str">
            <v>보 통 인 부</v>
          </cell>
          <cell r="D125" t="str">
            <v>인</v>
          </cell>
          <cell r="E125">
            <v>0.11</v>
          </cell>
          <cell r="J125">
            <v>38932</v>
          </cell>
          <cell r="K125">
            <v>4282</v>
          </cell>
          <cell r="L125">
            <v>4282</v>
          </cell>
        </row>
        <row r="126">
          <cell r="A126">
            <v>0</v>
          </cell>
          <cell r="C126">
            <v>0</v>
          </cell>
          <cell r="D126">
            <v>0</v>
          </cell>
          <cell r="E126">
            <v>0</v>
          </cell>
          <cell r="L126">
            <v>0</v>
          </cell>
        </row>
        <row r="127">
          <cell r="A127">
            <v>0</v>
          </cell>
          <cell r="L127">
            <v>0</v>
          </cell>
        </row>
        <row r="128">
          <cell r="A128" t="str">
            <v>40신_5</v>
          </cell>
          <cell r="B128" t="str">
            <v>합       계</v>
          </cell>
          <cell r="G128">
            <v>0</v>
          </cell>
          <cell r="I128">
            <v>772910</v>
          </cell>
          <cell r="K128">
            <v>22177</v>
          </cell>
          <cell r="L128">
            <v>795087</v>
          </cell>
        </row>
        <row r="129">
          <cell r="A129" t="str">
            <v>40신_6A</v>
          </cell>
          <cell r="B129" t="str">
            <v>6. 배전반신설</v>
          </cell>
          <cell r="C129" t="str">
            <v>LV-1</v>
          </cell>
          <cell r="D129" t="str">
            <v>면</v>
          </cell>
          <cell r="E129">
            <v>1</v>
          </cell>
          <cell r="M129">
            <v>1</v>
          </cell>
        </row>
        <row r="130">
          <cell r="B130" t="str">
            <v>가) 재 료 비</v>
          </cell>
        </row>
        <row r="131">
          <cell r="A131" t="str">
            <v>저압반LV-1</v>
          </cell>
          <cell r="B131" t="str">
            <v>저압반</v>
          </cell>
          <cell r="C131" t="str">
            <v>800*2350*1500</v>
          </cell>
          <cell r="D131" t="str">
            <v>면</v>
          </cell>
          <cell r="E131">
            <v>1</v>
          </cell>
          <cell r="H131">
            <v>0</v>
          </cell>
          <cell r="I131">
            <v>0</v>
          </cell>
          <cell r="J131">
            <v>0</v>
          </cell>
          <cell r="K131">
            <v>0</v>
          </cell>
          <cell r="L131">
            <v>0</v>
          </cell>
          <cell r="M131" t="str">
            <v>관급</v>
          </cell>
        </row>
        <row r="132">
          <cell r="A132" t="str">
            <v>A-METER110x110</v>
          </cell>
          <cell r="B132" t="str">
            <v>A-METER</v>
          </cell>
          <cell r="C132" t="str">
            <v>110x110</v>
          </cell>
          <cell r="D132" t="str">
            <v>EA</v>
          </cell>
          <cell r="E132">
            <v>2</v>
          </cell>
          <cell r="K132">
            <v>0</v>
          </cell>
          <cell r="L132">
            <v>0</v>
          </cell>
        </row>
        <row r="133">
          <cell r="A133" t="str">
            <v>V-METER110x110</v>
          </cell>
          <cell r="B133" t="str">
            <v>V-METER</v>
          </cell>
          <cell r="C133" t="str">
            <v>110x110</v>
          </cell>
          <cell r="D133" t="str">
            <v>EA</v>
          </cell>
          <cell r="E133">
            <v>2</v>
          </cell>
          <cell r="K133">
            <v>0</v>
          </cell>
          <cell r="L133">
            <v>0</v>
          </cell>
        </row>
        <row r="134">
          <cell r="A134" t="str">
            <v>KW-METER 3P4W110x110/150x150</v>
          </cell>
          <cell r="B134" t="str">
            <v>KW-METER 3P4W</v>
          </cell>
          <cell r="C134" t="str">
            <v>110x110/150x150</v>
          </cell>
          <cell r="D134" t="str">
            <v>EA</v>
          </cell>
          <cell r="E134">
            <v>2</v>
          </cell>
          <cell r="K134">
            <v>0</v>
          </cell>
          <cell r="L134">
            <v>0</v>
          </cell>
        </row>
        <row r="135">
          <cell r="B135" t="str">
            <v>PF-METER 3P4W</v>
          </cell>
          <cell r="C135" t="str">
            <v>80x80/100x80</v>
          </cell>
          <cell r="D135" t="str">
            <v>EA</v>
          </cell>
          <cell r="E135">
            <v>2</v>
          </cell>
          <cell r="K135">
            <v>0</v>
          </cell>
          <cell r="L135">
            <v>0</v>
          </cell>
        </row>
        <row r="136">
          <cell r="B136" t="str">
            <v>C.T</v>
          </cell>
          <cell r="C136" t="str">
            <v>400/5A</v>
          </cell>
          <cell r="D136" t="str">
            <v>EA</v>
          </cell>
          <cell r="E136">
            <v>6</v>
          </cell>
          <cell r="K136">
            <v>0</v>
          </cell>
          <cell r="L136">
            <v>0</v>
          </cell>
        </row>
        <row r="137">
          <cell r="B137" t="str">
            <v>CONDENSER (440V)</v>
          </cell>
          <cell r="C137" t="str">
            <v>3P 10KVA (185μF)</v>
          </cell>
          <cell r="D137" t="str">
            <v>EA</v>
          </cell>
          <cell r="E137">
            <v>1</v>
          </cell>
          <cell r="K137">
            <v>0</v>
          </cell>
          <cell r="L137">
            <v>0</v>
          </cell>
        </row>
        <row r="138">
          <cell r="B138" t="str">
            <v>MCCB</v>
          </cell>
          <cell r="C138" t="str">
            <v>표준형 4P 400AF</v>
          </cell>
          <cell r="D138" t="str">
            <v>EA</v>
          </cell>
          <cell r="E138">
            <v>1</v>
          </cell>
          <cell r="K138">
            <v>0</v>
          </cell>
          <cell r="L138">
            <v>0</v>
          </cell>
        </row>
        <row r="139">
          <cell r="B139" t="str">
            <v>MCCB</v>
          </cell>
          <cell r="C139" t="str">
            <v>표준형 2P 400AF</v>
          </cell>
          <cell r="D139" t="str">
            <v>EA</v>
          </cell>
          <cell r="E139">
            <v>1</v>
          </cell>
          <cell r="K139">
            <v>0</v>
          </cell>
          <cell r="L139">
            <v>0</v>
          </cell>
        </row>
        <row r="140">
          <cell r="B140" t="str">
            <v>MCCB</v>
          </cell>
          <cell r="C140" t="str">
            <v>고차단형 4P 100AF</v>
          </cell>
          <cell r="D140" t="str">
            <v>EA</v>
          </cell>
          <cell r="E140">
            <v>9</v>
          </cell>
          <cell r="K140">
            <v>0</v>
          </cell>
          <cell r="L140">
            <v>0</v>
          </cell>
        </row>
        <row r="141">
          <cell r="B141" t="str">
            <v>MCCB</v>
          </cell>
          <cell r="C141" t="str">
            <v>표준형 3P 100AF</v>
          </cell>
          <cell r="D141" t="str">
            <v>EA</v>
          </cell>
          <cell r="E141">
            <v>1</v>
          </cell>
          <cell r="K141">
            <v>0</v>
          </cell>
          <cell r="L141">
            <v>0</v>
          </cell>
        </row>
        <row r="142">
          <cell r="B142" t="str">
            <v>Z.C.T 600V (환형)</v>
          </cell>
          <cell r="C142" t="str">
            <v>65MM</v>
          </cell>
          <cell r="D142" t="str">
            <v>EA</v>
          </cell>
          <cell r="E142">
            <v>10</v>
          </cell>
          <cell r="K142">
            <v>0</v>
          </cell>
          <cell r="L142">
            <v>0</v>
          </cell>
        </row>
        <row r="143">
          <cell r="B143" t="str">
            <v>Z.C.T 600V (환형)</v>
          </cell>
          <cell r="C143" t="str">
            <v>80MM</v>
          </cell>
          <cell r="D143" t="str">
            <v>EA</v>
          </cell>
          <cell r="E143">
            <v>1</v>
          </cell>
          <cell r="K143">
            <v>0</v>
          </cell>
          <cell r="L143">
            <v>0</v>
          </cell>
        </row>
        <row r="144">
          <cell r="A144" t="str">
            <v>E.L.D10회로</v>
          </cell>
          <cell r="B144" t="str">
            <v>E.L.D</v>
          </cell>
          <cell r="C144" t="str">
            <v>10회로</v>
          </cell>
          <cell r="D144" t="str">
            <v>EA</v>
          </cell>
          <cell r="E144">
            <v>1</v>
          </cell>
          <cell r="K144">
            <v>0</v>
          </cell>
          <cell r="L144">
            <v>0</v>
          </cell>
        </row>
        <row r="145">
          <cell r="B145" t="str">
            <v>나) 노 무 비</v>
          </cell>
          <cell r="K145">
            <v>0</v>
          </cell>
          <cell r="L145">
            <v>0</v>
          </cell>
        </row>
        <row r="146">
          <cell r="A146" t="str">
            <v>플랜트전공</v>
          </cell>
          <cell r="C146" t="str">
            <v>플랜트전공</v>
          </cell>
          <cell r="D146" t="str">
            <v>인</v>
          </cell>
          <cell r="E146">
            <v>4.5999999999999996</v>
          </cell>
          <cell r="H146">
            <v>59158</v>
          </cell>
          <cell r="I146">
            <v>272126</v>
          </cell>
          <cell r="K146">
            <v>0</v>
          </cell>
          <cell r="L146">
            <v>272126</v>
          </cell>
        </row>
        <row r="147">
          <cell r="A147" t="str">
            <v>보 통 인 부</v>
          </cell>
          <cell r="C147" t="str">
            <v>보 통 인 부</v>
          </cell>
          <cell r="D147" t="str">
            <v>인</v>
          </cell>
          <cell r="E147">
            <v>1.5</v>
          </cell>
          <cell r="H147">
            <v>38932</v>
          </cell>
          <cell r="I147">
            <v>58398</v>
          </cell>
          <cell r="K147">
            <v>0</v>
          </cell>
          <cell r="L147">
            <v>58398</v>
          </cell>
        </row>
        <row r="148">
          <cell r="A148">
            <v>0</v>
          </cell>
          <cell r="K148">
            <v>0</v>
          </cell>
          <cell r="L148">
            <v>0</v>
          </cell>
        </row>
        <row r="149">
          <cell r="B149" t="str">
            <v>다) 공구손료</v>
          </cell>
          <cell r="K149">
            <v>0</v>
          </cell>
          <cell r="L149">
            <v>0</v>
          </cell>
        </row>
        <row r="150">
          <cell r="A150" t="str">
            <v>플랜트전공</v>
          </cell>
          <cell r="C150" t="str">
            <v>플랜트전공</v>
          </cell>
          <cell r="D150" t="str">
            <v>인</v>
          </cell>
          <cell r="E150">
            <v>0.13</v>
          </cell>
          <cell r="J150">
            <v>59158</v>
          </cell>
          <cell r="K150">
            <v>7690</v>
          </cell>
          <cell r="L150">
            <v>7690</v>
          </cell>
        </row>
        <row r="151">
          <cell r="A151" t="str">
            <v>보 통 인 부</v>
          </cell>
          <cell r="C151" t="str">
            <v>보 통 인 부</v>
          </cell>
          <cell r="D151" t="str">
            <v>인</v>
          </cell>
          <cell r="E151">
            <v>0.04</v>
          </cell>
          <cell r="J151">
            <v>38932</v>
          </cell>
          <cell r="K151">
            <v>1557</v>
          </cell>
          <cell r="L151">
            <v>1557</v>
          </cell>
        </row>
        <row r="152">
          <cell r="A152">
            <v>0</v>
          </cell>
          <cell r="L152">
            <v>0</v>
          </cell>
        </row>
        <row r="153">
          <cell r="A153" t="str">
            <v>40신_6</v>
          </cell>
          <cell r="B153" t="str">
            <v>합       계</v>
          </cell>
          <cell r="G153">
            <v>0</v>
          </cell>
          <cell r="I153">
            <v>330524</v>
          </cell>
          <cell r="K153">
            <v>9247</v>
          </cell>
          <cell r="L153">
            <v>339771</v>
          </cell>
        </row>
        <row r="154">
          <cell r="A154" t="str">
            <v>40신_7A</v>
          </cell>
          <cell r="B154" t="str">
            <v>7. 배전반신설</v>
          </cell>
          <cell r="C154" t="str">
            <v>LV-2</v>
          </cell>
          <cell r="D154" t="str">
            <v>면</v>
          </cell>
          <cell r="E154">
            <v>1</v>
          </cell>
          <cell r="M154">
            <v>1</v>
          </cell>
        </row>
        <row r="155">
          <cell r="B155" t="str">
            <v>가) 재 료 비</v>
          </cell>
        </row>
        <row r="156">
          <cell r="A156" t="str">
            <v>저압반LV-2</v>
          </cell>
          <cell r="B156" t="str">
            <v>저압반</v>
          </cell>
          <cell r="C156" t="str">
            <v>800*2350*1500</v>
          </cell>
          <cell r="D156" t="str">
            <v>면</v>
          </cell>
          <cell r="E156">
            <v>1</v>
          </cell>
          <cell r="H156">
            <v>0</v>
          </cell>
          <cell r="I156">
            <v>0</v>
          </cell>
          <cell r="J156">
            <v>0</v>
          </cell>
          <cell r="K156">
            <v>0</v>
          </cell>
          <cell r="L156">
            <v>0</v>
          </cell>
          <cell r="M156" t="str">
            <v>관급</v>
          </cell>
        </row>
        <row r="157">
          <cell r="A157" t="str">
            <v>A-METER110x110</v>
          </cell>
          <cell r="B157" t="str">
            <v>A-METER</v>
          </cell>
          <cell r="C157" t="str">
            <v>110x110</v>
          </cell>
          <cell r="D157" t="str">
            <v>EA</v>
          </cell>
          <cell r="E157">
            <v>2</v>
          </cell>
          <cell r="K157">
            <v>0</v>
          </cell>
          <cell r="L157">
            <v>0</v>
          </cell>
        </row>
        <row r="158">
          <cell r="A158" t="str">
            <v>V-METER110x110</v>
          </cell>
          <cell r="B158" t="str">
            <v>V-METER</v>
          </cell>
          <cell r="C158" t="str">
            <v>110x110</v>
          </cell>
          <cell r="D158" t="str">
            <v>EA</v>
          </cell>
          <cell r="E158">
            <v>2</v>
          </cell>
          <cell r="K158">
            <v>0</v>
          </cell>
          <cell r="L158">
            <v>0</v>
          </cell>
        </row>
        <row r="159">
          <cell r="A159" t="str">
            <v>KW-METER 3P4W110x110/150x150</v>
          </cell>
          <cell r="B159" t="str">
            <v>KW-METER 3P4W</v>
          </cell>
          <cell r="C159" t="str">
            <v>110x110/150x150</v>
          </cell>
          <cell r="D159" t="str">
            <v>EA</v>
          </cell>
          <cell r="E159">
            <v>2</v>
          </cell>
          <cell r="K159">
            <v>0</v>
          </cell>
          <cell r="L159">
            <v>0</v>
          </cell>
        </row>
        <row r="160">
          <cell r="B160" t="str">
            <v>PF-METER 3P4W</v>
          </cell>
          <cell r="C160" t="str">
            <v>80x80/100x80</v>
          </cell>
          <cell r="D160" t="str">
            <v>EA</v>
          </cell>
          <cell r="E160">
            <v>2</v>
          </cell>
          <cell r="L160">
            <v>0</v>
          </cell>
        </row>
        <row r="161">
          <cell r="B161" t="str">
            <v>C.T</v>
          </cell>
          <cell r="C161" t="str">
            <v>600/5A</v>
          </cell>
          <cell r="D161" t="str">
            <v>EA</v>
          </cell>
          <cell r="E161">
            <v>6</v>
          </cell>
          <cell r="L161">
            <v>0</v>
          </cell>
        </row>
        <row r="162">
          <cell r="B162" t="str">
            <v>CONDENSER (440V)</v>
          </cell>
          <cell r="C162" t="str">
            <v>3P 15KVA (280μF)</v>
          </cell>
          <cell r="D162" t="str">
            <v>EA</v>
          </cell>
          <cell r="E162">
            <v>1</v>
          </cell>
          <cell r="L162">
            <v>0</v>
          </cell>
        </row>
        <row r="163">
          <cell r="B163" t="str">
            <v>MCCB</v>
          </cell>
          <cell r="C163" t="str">
            <v>표준형 4P 600AF</v>
          </cell>
          <cell r="D163" t="str">
            <v>EA</v>
          </cell>
          <cell r="E163">
            <v>1</v>
          </cell>
          <cell r="L163">
            <v>0</v>
          </cell>
        </row>
        <row r="164">
          <cell r="B164" t="str">
            <v>MCCB</v>
          </cell>
          <cell r="C164" t="str">
            <v>표준형 2P 400AF</v>
          </cell>
          <cell r="D164" t="str">
            <v>EA</v>
          </cell>
          <cell r="E164">
            <v>1</v>
          </cell>
        </row>
        <row r="165">
          <cell r="B165" t="str">
            <v>MCCB</v>
          </cell>
          <cell r="C165" t="str">
            <v>고차단형 4P 225AF</v>
          </cell>
          <cell r="D165" t="str">
            <v>EA</v>
          </cell>
          <cell r="E165">
            <v>1</v>
          </cell>
        </row>
        <row r="166">
          <cell r="B166" t="str">
            <v>MCCB</v>
          </cell>
          <cell r="C166" t="str">
            <v>고차단형 4P 100AF</v>
          </cell>
          <cell r="D166" t="str">
            <v>EA</v>
          </cell>
          <cell r="E166">
            <v>6</v>
          </cell>
        </row>
        <row r="167">
          <cell r="B167" t="str">
            <v>MCCB</v>
          </cell>
          <cell r="C167" t="str">
            <v>고차단형 2P 225AF</v>
          </cell>
          <cell r="D167" t="str">
            <v>EA</v>
          </cell>
          <cell r="E167">
            <v>2</v>
          </cell>
        </row>
        <row r="168">
          <cell r="B168" t="str">
            <v>MCCB</v>
          </cell>
          <cell r="C168" t="str">
            <v>표준형 3P 100AF</v>
          </cell>
          <cell r="D168" t="str">
            <v>EA</v>
          </cell>
          <cell r="E168">
            <v>1</v>
          </cell>
        </row>
        <row r="169">
          <cell r="B169" t="str">
            <v>Z.C.T 600V (환형)</v>
          </cell>
          <cell r="C169" t="str">
            <v>65MM</v>
          </cell>
          <cell r="D169" t="str">
            <v>EA</v>
          </cell>
          <cell r="E169">
            <v>10</v>
          </cell>
        </row>
        <row r="170">
          <cell r="B170" t="str">
            <v>Z.C.T 600V (환형)</v>
          </cell>
          <cell r="C170" t="str">
            <v>80MM</v>
          </cell>
          <cell r="D170" t="str">
            <v>EA</v>
          </cell>
          <cell r="E170">
            <v>1</v>
          </cell>
        </row>
        <row r="171">
          <cell r="A171" t="str">
            <v>E.L.D10회로</v>
          </cell>
          <cell r="B171" t="str">
            <v>E.L.D</v>
          </cell>
          <cell r="C171" t="str">
            <v>10회로</v>
          </cell>
          <cell r="D171" t="str">
            <v>EA</v>
          </cell>
          <cell r="E171">
            <v>1</v>
          </cell>
          <cell r="K171">
            <v>0</v>
          </cell>
          <cell r="L171">
            <v>0</v>
          </cell>
        </row>
        <row r="172">
          <cell r="B172" t="str">
            <v>나) 노 무 비</v>
          </cell>
          <cell r="K172">
            <v>0</v>
          </cell>
          <cell r="L172">
            <v>0</v>
          </cell>
        </row>
        <row r="173">
          <cell r="A173" t="str">
            <v>플랜트전공</v>
          </cell>
          <cell r="C173" t="str">
            <v>플랜트전공</v>
          </cell>
          <cell r="D173" t="str">
            <v>인</v>
          </cell>
          <cell r="E173">
            <v>4.5999999999999996</v>
          </cell>
          <cell r="H173">
            <v>59158</v>
          </cell>
          <cell r="I173">
            <v>272126</v>
          </cell>
          <cell r="K173">
            <v>0</v>
          </cell>
          <cell r="L173">
            <v>272126</v>
          </cell>
        </row>
        <row r="174">
          <cell r="A174" t="str">
            <v>보 통 인 부</v>
          </cell>
          <cell r="C174" t="str">
            <v>보 통 인 부</v>
          </cell>
          <cell r="D174" t="str">
            <v>인</v>
          </cell>
          <cell r="E174">
            <v>1.5</v>
          </cell>
          <cell r="H174">
            <v>38932</v>
          </cell>
          <cell r="I174">
            <v>58398</v>
          </cell>
          <cell r="K174">
            <v>0</v>
          </cell>
          <cell r="L174">
            <v>58398</v>
          </cell>
        </row>
        <row r="175">
          <cell r="B175" t="str">
            <v>다) 공구손료</v>
          </cell>
          <cell r="K175">
            <v>0</v>
          </cell>
          <cell r="L175">
            <v>0</v>
          </cell>
        </row>
        <row r="176">
          <cell r="A176" t="str">
            <v>플랜트전공</v>
          </cell>
          <cell r="C176" t="str">
            <v>플랜트전공</v>
          </cell>
          <cell r="D176" t="str">
            <v>인</v>
          </cell>
          <cell r="E176">
            <v>0.13</v>
          </cell>
          <cell r="J176">
            <v>59158</v>
          </cell>
          <cell r="K176">
            <v>7690</v>
          </cell>
          <cell r="L176">
            <v>7690</v>
          </cell>
        </row>
        <row r="177">
          <cell r="A177" t="str">
            <v>보 통 인 부</v>
          </cell>
          <cell r="C177" t="str">
            <v>보 통 인 부</v>
          </cell>
          <cell r="D177" t="str">
            <v>인</v>
          </cell>
          <cell r="E177">
            <v>0.04</v>
          </cell>
          <cell r="J177">
            <v>38932</v>
          </cell>
          <cell r="K177">
            <v>1557</v>
          </cell>
          <cell r="L177">
            <v>1557</v>
          </cell>
        </row>
        <row r="178">
          <cell r="A178" t="str">
            <v>40신_7</v>
          </cell>
          <cell r="B178" t="str">
            <v>합       계</v>
          </cell>
          <cell r="G178">
            <v>0</v>
          </cell>
          <cell r="I178">
            <v>330524</v>
          </cell>
          <cell r="K178">
            <v>9247</v>
          </cell>
          <cell r="L178">
            <v>339771</v>
          </cell>
        </row>
        <row r="179">
          <cell r="A179" t="str">
            <v>40신_8A</v>
          </cell>
          <cell r="B179" t="str">
            <v>8. 배전반신설</v>
          </cell>
          <cell r="C179" t="str">
            <v>LV-3</v>
          </cell>
          <cell r="D179" t="str">
            <v>면</v>
          </cell>
          <cell r="E179">
            <v>1</v>
          </cell>
          <cell r="M179">
            <v>1</v>
          </cell>
        </row>
        <row r="180">
          <cell r="B180" t="str">
            <v>가) 재 료 비</v>
          </cell>
        </row>
        <row r="181">
          <cell r="A181" t="str">
            <v>저압반LV-3</v>
          </cell>
          <cell r="B181" t="str">
            <v>저압반</v>
          </cell>
          <cell r="C181" t="str">
            <v>800*2350*1500</v>
          </cell>
          <cell r="D181" t="str">
            <v>면</v>
          </cell>
          <cell r="E181">
            <v>1</v>
          </cell>
          <cell r="H181">
            <v>0</v>
          </cell>
          <cell r="I181">
            <v>0</v>
          </cell>
          <cell r="J181">
            <v>0</v>
          </cell>
          <cell r="K181">
            <v>0</v>
          </cell>
          <cell r="L181">
            <v>0</v>
          </cell>
          <cell r="M181" t="str">
            <v>관급</v>
          </cell>
        </row>
        <row r="182">
          <cell r="A182" t="str">
            <v>A-METER110x110</v>
          </cell>
          <cell r="B182" t="str">
            <v>A-METER</v>
          </cell>
          <cell r="C182" t="str">
            <v>110x110</v>
          </cell>
          <cell r="D182" t="str">
            <v>EA</v>
          </cell>
          <cell r="E182">
            <v>1</v>
          </cell>
          <cell r="K182">
            <v>0</v>
          </cell>
          <cell r="L182">
            <v>0</v>
          </cell>
        </row>
        <row r="183">
          <cell r="A183" t="str">
            <v>V-METER110x110</v>
          </cell>
          <cell r="B183" t="str">
            <v>V-METER</v>
          </cell>
          <cell r="C183" t="str">
            <v>110x110</v>
          </cell>
          <cell r="D183" t="str">
            <v>EA</v>
          </cell>
          <cell r="E183">
            <v>1</v>
          </cell>
          <cell r="K183">
            <v>0</v>
          </cell>
          <cell r="L183">
            <v>0</v>
          </cell>
        </row>
        <row r="184">
          <cell r="A184" t="str">
            <v>KW-METER 3P4W110x110/150x150</v>
          </cell>
          <cell r="B184" t="str">
            <v>KW-METER 3P4W</v>
          </cell>
          <cell r="C184" t="str">
            <v>110x110/150x150</v>
          </cell>
          <cell r="D184" t="str">
            <v>EA</v>
          </cell>
          <cell r="E184">
            <v>1</v>
          </cell>
          <cell r="K184">
            <v>0</v>
          </cell>
          <cell r="L184">
            <v>0</v>
          </cell>
        </row>
        <row r="185">
          <cell r="B185" t="str">
            <v>PF-METER 3P4W</v>
          </cell>
          <cell r="C185" t="str">
            <v>80x80/100x80</v>
          </cell>
          <cell r="D185" t="str">
            <v>EA</v>
          </cell>
          <cell r="E185">
            <v>1</v>
          </cell>
          <cell r="L185">
            <v>0</v>
          </cell>
        </row>
        <row r="186">
          <cell r="B186" t="str">
            <v>C.T</v>
          </cell>
          <cell r="C186" t="str">
            <v>1000/5A</v>
          </cell>
          <cell r="D186" t="str">
            <v>EA</v>
          </cell>
          <cell r="E186">
            <v>3</v>
          </cell>
          <cell r="L186">
            <v>0</v>
          </cell>
        </row>
        <row r="187">
          <cell r="B187" t="str">
            <v>CONDENSER (440V)</v>
          </cell>
          <cell r="C187" t="str">
            <v>3P 15KVA (280μF)</v>
          </cell>
          <cell r="D187" t="str">
            <v>EA</v>
          </cell>
          <cell r="E187">
            <v>1</v>
          </cell>
          <cell r="L187">
            <v>0</v>
          </cell>
        </row>
        <row r="188">
          <cell r="B188" t="str">
            <v>A.C.B (S.G.T)</v>
          </cell>
          <cell r="C188" t="str">
            <v>3P 1000A</v>
          </cell>
          <cell r="D188" t="str">
            <v>EA</v>
          </cell>
          <cell r="E188">
            <v>1</v>
          </cell>
        </row>
        <row r="189">
          <cell r="B189" t="str">
            <v>MCCB</v>
          </cell>
          <cell r="C189" t="str">
            <v>표준형 3P 600AF</v>
          </cell>
          <cell r="D189" t="str">
            <v>EA</v>
          </cell>
          <cell r="E189">
            <v>2</v>
          </cell>
          <cell r="L189">
            <v>0</v>
          </cell>
        </row>
        <row r="190">
          <cell r="B190" t="str">
            <v>MCCB</v>
          </cell>
          <cell r="C190" t="str">
            <v>고차단형 3P 225AF</v>
          </cell>
          <cell r="D190" t="str">
            <v>EA</v>
          </cell>
          <cell r="E190">
            <v>3</v>
          </cell>
        </row>
        <row r="191">
          <cell r="B191" t="str">
            <v>MCCB</v>
          </cell>
          <cell r="C191" t="str">
            <v>고차단형 3P 100AF</v>
          </cell>
          <cell r="D191" t="str">
            <v>EA</v>
          </cell>
          <cell r="E191">
            <v>1</v>
          </cell>
        </row>
        <row r="192">
          <cell r="B192" t="str">
            <v>MCCB</v>
          </cell>
          <cell r="C192" t="str">
            <v>표준형 3P 100AF</v>
          </cell>
          <cell r="D192" t="str">
            <v>EA</v>
          </cell>
          <cell r="E192">
            <v>1</v>
          </cell>
        </row>
        <row r="193">
          <cell r="B193" t="str">
            <v>Z.C.T 600V (환형)</v>
          </cell>
          <cell r="C193" t="str">
            <v>80MM</v>
          </cell>
          <cell r="D193" t="str">
            <v>EA</v>
          </cell>
          <cell r="E193">
            <v>6</v>
          </cell>
        </row>
        <row r="194">
          <cell r="A194" t="str">
            <v>E.L.D10회로</v>
          </cell>
          <cell r="B194" t="str">
            <v>E.L.D</v>
          </cell>
          <cell r="C194" t="str">
            <v>10회로</v>
          </cell>
          <cell r="D194" t="str">
            <v>EA</v>
          </cell>
          <cell r="E194">
            <v>1</v>
          </cell>
          <cell r="K194">
            <v>0</v>
          </cell>
          <cell r="L194">
            <v>0</v>
          </cell>
        </row>
        <row r="195">
          <cell r="B195" t="str">
            <v>나) 노 무 비</v>
          </cell>
          <cell r="K195">
            <v>0</v>
          </cell>
          <cell r="L195">
            <v>0</v>
          </cell>
        </row>
        <row r="196">
          <cell r="A196" t="str">
            <v>플랜트전공</v>
          </cell>
          <cell r="C196" t="str">
            <v>플랜트전공</v>
          </cell>
          <cell r="D196" t="str">
            <v>인</v>
          </cell>
          <cell r="E196">
            <v>4.5999999999999996</v>
          </cell>
          <cell r="H196">
            <v>59158</v>
          </cell>
          <cell r="I196">
            <v>272126</v>
          </cell>
          <cell r="K196">
            <v>0</v>
          </cell>
          <cell r="L196">
            <v>272126</v>
          </cell>
        </row>
        <row r="197">
          <cell r="A197" t="str">
            <v>보 통 인 부</v>
          </cell>
          <cell r="C197" t="str">
            <v>보 통 인 부</v>
          </cell>
          <cell r="D197" t="str">
            <v>인</v>
          </cell>
          <cell r="E197">
            <v>1.5</v>
          </cell>
          <cell r="H197">
            <v>38932</v>
          </cell>
          <cell r="I197">
            <v>58398</v>
          </cell>
          <cell r="K197">
            <v>0</v>
          </cell>
          <cell r="L197">
            <v>58398</v>
          </cell>
        </row>
        <row r="198">
          <cell r="K198">
            <v>0</v>
          </cell>
          <cell r="L198">
            <v>0</v>
          </cell>
        </row>
        <row r="199">
          <cell r="B199" t="str">
            <v>다) 공구손료</v>
          </cell>
          <cell r="K199">
            <v>0</v>
          </cell>
          <cell r="L199">
            <v>0</v>
          </cell>
        </row>
        <row r="200">
          <cell r="A200" t="str">
            <v>플랜트전공</v>
          </cell>
          <cell r="C200" t="str">
            <v>플랜트전공</v>
          </cell>
          <cell r="D200" t="str">
            <v>인</v>
          </cell>
          <cell r="E200">
            <v>0.13</v>
          </cell>
          <cell r="J200">
            <v>59158</v>
          </cell>
          <cell r="K200">
            <v>7690</v>
          </cell>
          <cell r="L200">
            <v>7690</v>
          </cell>
        </row>
        <row r="201">
          <cell r="A201" t="str">
            <v>보 통 인 부</v>
          </cell>
          <cell r="C201" t="str">
            <v>보 통 인 부</v>
          </cell>
          <cell r="D201" t="str">
            <v>인</v>
          </cell>
          <cell r="E201">
            <v>0.04</v>
          </cell>
          <cell r="J201">
            <v>38932</v>
          </cell>
          <cell r="K201">
            <v>1557</v>
          </cell>
          <cell r="L201">
            <v>1557</v>
          </cell>
        </row>
        <row r="202">
          <cell r="A202">
            <v>0</v>
          </cell>
          <cell r="L202">
            <v>0</v>
          </cell>
        </row>
        <row r="203">
          <cell r="A203" t="str">
            <v>40신_8</v>
          </cell>
          <cell r="B203" t="str">
            <v>합       계</v>
          </cell>
          <cell r="G203">
            <v>0</v>
          </cell>
          <cell r="I203">
            <v>330524</v>
          </cell>
          <cell r="K203">
            <v>9247</v>
          </cell>
          <cell r="L203">
            <v>339771</v>
          </cell>
        </row>
        <row r="204">
          <cell r="A204" t="str">
            <v>40신_9A</v>
          </cell>
          <cell r="B204" t="str">
            <v>9. 배전반신설</v>
          </cell>
          <cell r="C204" t="str">
            <v>LV-4</v>
          </cell>
          <cell r="D204" t="str">
            <v>면</v>
          </cell>
          <cell r="E204">
            <v>1</v>
          </cell>
          <cell r="M204">
            <v>1</v>
          </cell>
        </row>
        <row r="205">
          <cell r="B205" t="str">
            <v>가) 재 료 비</v>
          </cell>
        </row>
        <row r="206">
          <cell r="A206" t="str">
            <v>저압반LV-4</v>
          </cell>
          <cell r="B206" t="str">
            <v>저압반</v>
          </cell>
          <cell r="C206" t="str">
            <v>800*2350*1500</v>
          </cell>
          <cell r="D206" t="str">
            <v>면</v>
          </cell>
          <cell r="E206">
            <v>1</v>
          </cell>
          <cell r="H206">
            <v>0</v>
          </cell>
          <cell r="I206">
            <v>0</v>
          </cell>
          <cell r="J206">
            <v>0</v>
          </cell>
          <cell r="K206">
            <v>0</v>
          </cell>
          <cell r="L206">
            <v>0</v>
          </cell>
          <cell r="M206" t="str">
            <v>관급</v>
          </cell>
        </row>
        <row r="207">
          <cell r="A207" t="str">
            <v>A-METER110x110</v>
          </cell>
          <cell r="B207" t="str">
            <v>A-METER</v>
          </cell>
          <cell r="C207" t="str">
            <v>110x110</v>
          </cell>
          <cell r="D207" t="str">
            <v>EA</v>
          </cell>
          <cell r="E207">
            <v>2</v>
          </cell>
          <cell r="K207">
            <v>0</v>
          </cell>
          <cell r="L207">
            <v>0</v>
          </cell>
        </row>
        <row r="208">
          <cell r="A208" t="str">
            <v>V-METER110x110</v>
          </cell>
          <cell r="B208" t="str">
            <v>V-METER</v>
          </cell>
          <cell r="C208" t="str">
            <v>110x110</v>
          </cell>
          <cell r="D208" t="str">
            <v>EA</v>
          </cell>
          <cell r="E208">
            <v>2</v>
          </cell>
          <cell r="K208">
            <v>0</v>
          </cell>
          <cell r="L208">
            <v>0</v>
          </cell>
        </row>
        <row r="209">
          <cell r="A209" t="str">
            <v>KW-METER 3P4W110x110/150x150</v>
          </cell>
          <cell r="B209" t="str">
            <v>KW-METER 3P4W</v>
          </cell>
          <cell r="C209" t="str">
            <v>110x110/150x150</v>
          </cell>
          <cell r="D209" t="str">
            <v>EA</v>
          </cell>
          <cell r="E209">
            <v>1</v>
          </cell>
          <cell r="K209">
            <v>0</v>
          </cell>
          <cell r="L209">
            <v>0</v>
          </cell>
        </row>
        <row r="210">
          <cell r="B210" t="str">
            <v>PF-METER 3P4W</v>
          </cell>
          <cell r="C210" t="str">
            <v>80x80/100x80</v>
          </cell>
          <cell r="D210" t="str">
            <v>EA</v>
          </cell>
          <cell r="E210">
            <v>1</v>
          </cell>
        </row>
        <row r="211">
          <cell r="B211" t="str">
            <v>V0-METER</v>
          </cell>
          <cell r="C211" t="str">
            <v>110x110</v>
          </cell>
          <cell r="D211" t="str">
            <v>EA</v>
          </cell>
          <cell r="E211">
            <v>1</v>
          </cell>
          <cell r="L211">
            <v>0</v>
          </cell>
        </row>
        <row r="212">
          <cell r="B212" t="str">
            <v>C.T</v>
          </cell>
          <cell r="C212" t="str">
            <v>600/5A</v>
          </cell>
          <cell r="D212" t="str">
            <v>EA</v>
          </cell>
          <cell r="E212">
            <v>6</v>
          </cell>
          <cell r="L212">
            <v>0</v>
          </cell>
        </row>
        <row r="213">
          <cell r="B213" t="str">
            <v>G.P.T(380/110/190V)</v>
          </cell>
          <cell r="C213" t="str">
            <v>100VA</v>
          </cell>
          <cell r="D213" t="str">
            <v>EA</v>
          </cell>
          <cell r="E213">
            <v>3</v>
          </cell>
          <cell r="L213">
            <v>0</v>
          </cell>
        </row>
        <row r="214">
          <cell r="B214" t="str">
            <v>CONDENSER (440V)</v>
          </cell>
          <cell r="C214" t="str">
            <v>3P 15KVA (280μF)</v>
          </cell>
          <cell r="D214" t="str">
            <v>EA</v>
          </cell>
          <cell r="E214">
            <v>1</v>
          </cell>
        </row>
        <row r="215">
          <cell r="B215" t="str">
            <v>MCCB</v>
          </cell>
          <cell r="C215" t="str">
            <v>고차단형 3P 225AF</v>
          </cell>
          <cell r="D215" t="str">
            <v>EA</v>
          </cell>
          <cell r="E215">
            <v>6</v>
          </cell>
        </row>
        <row r="216">
          <cell r="B216" t="str">
            <v>MCCB</v>
          </cell>
          <cell r="C216" t="str">
            <v>표준형 3P 100AF</v>
          </cell>
          <cell r="D216" t="str">
            <v>EA</v>
          </cell>
          <cell r="E216">
            <v>1</v>
          </cell>
        </row>
        <row r="217">
          <cell r="B217" t="str">
            <v>A.C.B (S.G.T)</v>
          </cell>
          <cell r="C217" t="str">
            <v>3P 600A</v>
          </cell>
          <cell r="D217" t="str">
            <v>EA</v>
          </cell>
          <cell r="E217">
            <v>1</v>
          </cell>
        </row>
        <row r="218">
          <cell r="B218" t="str">
            <v>O.C.R</v>
          </cell>
          <cell r="C218" t="str">
            <v>4-12A W/INST D/T</v>
          </cell>
          <cell r="D218" t="str">
            <v>EA</v>
          </cell>
          <cell r="E218">
            <v>2</v>
          </cell>
        </row>
        <row r="219">
          <cell r="B219" t="str">
            <v>S.G.R</v>
          </cell>
          <cell r="C219" t="str">
            <v>D/T</v>
          </cell>
          <cell r="D219" t="str">
            <v>EA</v>
          </cell>
          <cell r="E219">
            <v>1</v>
          </cell>
        </row>
        <row r="220">
          <cell r="B220" t="str">
            <v>O.V.G.R</v>
          </cell>
          <cell r="C220" t="str">
            <v>D/T</v>
          </cell>
          <cell r="D220" t="str">
            <v>EA</v>
          </cell>
          <cell r="E220">
            <v>1</v>
          </cell>
        </row>
        <row r="221">
          <cell r="B221" t="str">
            <v>Z.C.T 600V</v>
          </cell>
          <cell r="C221" t="str">
            <v>200mA/1.5mA</v>
          </cell>
          <cell r="D221" t="str">
            <v>EA</v>
          </cell>
          <cell r="E221">
            <v>1</v>
          </cell>
        </row>
        <row r="222">
          <cell r="B222" t="str">
            <v>Z.C.T 600V (환형)</v>
          </cell>
          <cell r="C222" t="str">
            <v>80MM</v>
          </cell>
          <cell r="D222" t="str">
            <v>EA</v>
          </cell>
          <cell r="E222">
            <v>6</v>
          </cell>
        </row>
        <row r="223">
          <cell r="B223" t="str">
            <v>E.L.D</v>
          </cell>
          <cell r="C223" t="str">
            <v>10회로</v>
          </cell>
          <cell r="D223" t="str">
            <v>EA</v>
          </cell>
          <cell r="E223">
            <v>1</v>
          </cell>
        </row>
        <row r="224">
          <cell r="L224">
            <v>0</v>
          </cell>
        </row>
        <row r="228">
          <cell r="A228">
            <v>0</v>
          </cell>
          <cell r="K228">
            <v>0</v>
          </cell>
          <cell r="L228">
            <v>0</v>
          </cell>
        </row>
        <row r="229">
          <cell r="B229" t="str">
            <v>나) 노 무 비</v>
          </cell>
          <cell r="K229">
            <v>0</v>
          </cell>
          <cell r="L229">
            <v>0</v>
          </cell>
        </row>
        <row r="230">
          <cell r="A230" t="str">
            <v>플랜트전공</v>
          </cell>
          <cell r="C230" t="str">
            <v>플랜트전공</v>
          </cell>
          <cell r="D230" t="str">
            <v>인</v>
          </cell>
          <cell r="E230">
            <v>4.5999999999999996</v>
          </cell>
          <cell r="H230">
            <v>59158</v>
          </cell>
          <cell r="I230">
            <v>272126</v>
          </cell>
          <cell r="K230">
            <v>0</v>
          </cell>
          <cell r="L230">
            <v>272126</v>
          </cell>
        </row>
        <row r="231">
          <cell r="A231" t="str">
            <v>보 통 인 부</v>
          </cell>
          <cell r="C231" t="str">
            <v>보 통 인 부</v>
          </cell>
          <cell r="D231" t="str">
            <v>인</v>
          </cell>
          <cell r="E231">
            <v>1.5</v>
          </cell>
          <cell r="H231">
            <v>38932</v>
          </cell>
          <cell r="I231">
            <v>58398</v>
          </cell>
          <cell r="K231">
            <v>0</v>
          </cell>
          <cell r="L231">
            <v>58398</v>
          </cell>
        </row>
        <row r="233">
          <cell r="A233">
            <v>0</v>
          </cell>
          <cell r="K233">
            <v>0</v>
          </cell>
          <cell r="L233">
            <v>0</v>
          </cell>
        </row>
        <row r="234">
          <cell r="K234">
            <v>0</v>
          </cell>
          <cell r="L234">
            <v>0</v>
          </cell>
        </row>
        <row r="235">
          <cell r="K235">
            <v>0</v>
          </cell>
          <cell r="L235">
            <v>0</v>
          </cell>
        </row>
        <row r="236">
          <cell r="B236" t="str">
            <v>다) 공구손료</v>
          </cell>
          <cell r="K236">
            <v>0</v>
          </cell>
          <cell r="L236">
            <v>0</v>
          </cell>
        </row>
        <row r="237">
          <cell r="A237" t="str">
            <v>플랜트전공</v>
          </cell>
          <cell r="C237" t="str">
            <v>플랜트전공</v>
          </cell>
          <cell r="D237" t="str">
            <v>인</v>
          </cell>
          <cell r="E237">
            <v>0.13</v>
          </cell>
          <cell r="J237">
            <v>59158</v>
          </cell>
          <cell r="K237">
            <v>7690</v>
          </cell>
          <cell r="L237">
            <v>7690</v>
          </cell>
        </row>
        <row r="238">
          <cell r="A238" t="str">
            <v>보 통 인 부</v>
          </cell>
          <cell r="C238" t="str">
            <v>보 통 인 부</v>
          </cell>
          <cell r="D238" t="str">
            <v>인</v>
          </cell>
          <cell r="E238">
            <v>0.04</v>
          </cell>
          <cell r="J238">
            <v>38932</v>
          </cell>
          <cell r="K238">
            <v>1557</v>
          </cell>
          <cell r="L238">
            <v>1557</v>
          </cell>
        </row>
        <row r="251">
          <cell r="A251">
            <v>0</v>
          </cell>
          <cell r="C251">
            <v>0</v>
          </cell>
          <cell r="D251">
            <v>0</v>
          </cell>
          <cell r="E251">
            <v>0</v>
          </cell>
          <cell r="L251">
            <v>0</v>
          </cell>
        </row>
        <row r="252">
          <cell r="A252">
            <v>0</v>
          </cell>
          <cell r="L252">
            <v>0</v>
          </cell>
        </row>
        <row r="253">
          <cell r="A253" t="str">
            <v>40신_9</v>
          </cell>
          <cell r="B253" t="str">
            <v>합       계</v>
          </cell>
          <cell r="G253">
            <v>0</v>
          </cell>
          <cell r="I253">
            <v>330524</v>
          </cell>
          <cell r="K253">
            <v>9247</v>
          </cell>
          <cell r="L253">
            <v>339771</v>
          </cell>
        </row>
        <row r="254">
          <cell r="A254" t="str">
            <v>40신_10A</v>
          </cell>
          <cell r="B254" t="str">
            <v>10. 분전반 신설(LS-A, LS-E)</v>
          </cell>
          <cell r="C254" t="str">
            <v>SUS 노출 18회로</v>
          </cell>
          <cell r="D254" t="str">
            <v>면</v>
          </cell>
          <cell r="E254">
            <v>1</v>
          </cell>
          <cell r="M254">
            <v>2</v>
          </cell>
        </row>
        <row r="255">
          <cell r="B255" t="str">
            <v>가) 재 료 비</v>
          </cell>
        </row>
        <row r="256">
          <cell r="A256" t="str">
            <v>분전반LS-A</v>
          </cell>
          <cell r="B256" t="str">
            <v>분전반</v>
          </cell>
          <cell r="C256" t="str">
            <v>LS-A, LS-E</v>
          </cell>
          <cell r="D256" t="str">
            <v>면</v>
          </cell>
          <cell r="E256">
            <v>1</v>
          </cell>
          <cell r="F256">
            <v>1249413</v>
          </cell>
          <cell r="G256">
            <v>1249413</v>
          </cell>
          <cell r="H256">
            <v>0</v>
          </cell>
          <cell r="I256">
            <v>0</v>
          </cell>
          <cell r="J256">
            <v>0</v>
          </cell>
          <cell r="K256">
            <v>0</v>
          </cell>
          <cell r="L256">
            <v>1249413</v>
          </cell>
        </row>
        <row r="257">
          <cell r="A257" t="str">
            <v>BOX(SUS)600x1500x150x1.6t</v>
          </cell>
          <cell r="B257" t="str">
            <v>BOX(SUS)</v>
          </cell>
          <cell r="C257" t="str">
            <v>600x1500x150x1.6t</v>
          </cell>
          <cell r="D257" t="str">
            <v>SET</v>
          </cell>
          <cell r="E257">
            <v>1</v>
          </cell>
          <cell r="K257">
            <v>0</v>
          </cell>
          <cell r="L257">
            <v>0</v>
          </cell>
        </row>
        <row r="258">
          <cell r="A258" t="str">
            <v>DOOR(SUS)600x1500x1.5t</v>
          </cell>
          <cell r="B258" t="str">
            <v>DOOR(SUS)</v>
          </cell>
          <cell r="C258" t="str">
            <v>600x1500x1.5t</v>
          </cell>
          <cell r="D258" t="str">
            <v>SET</v>
          </cell>
          <cell r="E258">
            <v>1</v>
          </cell>
          <cell r="K258">
            <v>0</v>
          </cell>
          <cell r="L258">
            <v>0</v>
          </cell>
        </row>
        <row r="259">
          <cell r="A259" t="str">
            <v>W.H.M3상4선 220V 60(20)A</v>
          </cell>
          <cell r="B259" t="str">
            <v>W.H.M</v>
          </cell>
          <cell r="C259" t="str">
            <v>3상4선 220V 60(20)A</v>
          </cell>
          <cell r="D259" t="str">
            <v>EA</v>
          </cell>
          <cell r="E259">
            <v>1</v>
          </cell>
          <cell r="K259">
            <v>0</v>
          </cell>
          <cell r="L259">
            <v>0</v>
          </cell>
        </row>
        <row r="260">
          <cell r="A260" t="str">
            <v>MCCB표준형 4P 50AF</v>
          </cell>
          <cell r="B260" t="str">
            <v>MCCB</v>
          </cell>
          <cell r="C260" t="str">
            <v>표준형 4P 50AF</v>
          </cell>
          <cell r="D260" t="str">
            <v>EA</v>
          </cell>
          <cell r="E260">
            <v>1</v>
          </cell>
          <cell r="L260">
            <v>0</v>
          </cell>
        </row>
        <row r="261">
          <cell r="A261" t="str">
            <v>ELB표준형 2P 30AF</v>
          </cell>
          <cell r="B261" t="str">
            <v>ELB</v>
          </cell>
          <cell r="C261" t="str">
            <v>표준형 2P 30AF</v>
          </cell>
          <cell r="D261" t="str">
            <v>EA</v>
          </cell>
          <cell r="E261">
            <v>18</v>
          </cell>
          <cell r="L261">
            <v>0</v>
          </cell>
        </row>
        <row r="262">
          <cell r="A262" t="str">
            <v>접속도체 BUS BAR속판취부</v>
          </cell>
          <cell r="B262" t="str">
            <v>접속도체 BUS BAR</v>
          </cell>
          <cell r="C262" t="str">
            <v>속판취부</v>
          </cell>
          <cell r="D262" t="str">
            <v>SET</v>
          </cell>
          <cell r="E262">
            <v>1</v>
          </cell>
          <cell r="L262">
            <v>0</v>
          </cell>
        </row>
        <row r="263">
          <cell r="A263">
            <v>0</v>
          </cell>
          <cell r="L263">
            <v>0</v>
          </cell>
        </row>
        <row r="264">
          <cell r="A264">
            <v>0</v>
          </cell>
          <cell r="K264">
            <v>0</v>
          </cell>
          <cell r="L264">
            <v>0</v>
          </cell>
        </row>
        <row r="265">
          <cell r="B265" t="str">
            <v>나) 노 무 비</v>
          </cell>
          <cell r="K265">
            <v>0</v>
          </cell>
          <cell r="L265">
            <v>0</v>
          </cell>
        </row>
        <row r="266">
          <cell r="A266" t="str">
            <v>내 선 전 공</v>
          </cell>
          <cell r="C266" t="str">
            <v>내 선 전 공</v>
          </cell>
          <cell r="D266" t="str">
            <v>인</v>
          </cell>
          <cell r="E266">
            <v>5.26</v>
          </cell>
          <cell r="H266">
            <v>53401</v>
          </cell>
          <cell r="I266">
            <v>280889</v>
          </cell>
          <cell r="K266">
            <v>0</v>
          </cell>
          <cell r="L266">
            <v>280889</v>
          </cell>
        </row>
        <row r="267">
          <cell r="A267">
            <v>0</v>
          </cell>
          <cell r="L267">
            <v>0</v>
          </cell>
        </row>
        <row r="268">
          <cell r="A268">
            <v>0</v>
          </cell>
          <cell r="L268">
            <v>0</v>
          </cell>
        </row>
        <row r="269">
          <cell r="A269">
            <v>0</v>
          </cell>
          <cell r="L269">
            <v>0</v>
          </cell>
        </row>
        <row r="270">
          <cell r="L270">
            <v>0</v>
          </cell>
        </row>
        <row r="271">
          <cell r="L271">
            <v>0</v>
          </cell>
        </row>
        <row r="272">
          <cell r="B272" t="str">
            <v>다) 공구손료</v>
          </cell>
          <cell r="K272">
            <v>0</v>
          </cell>
          <cell r="L272">
            <v>0</v>
          </cell>
        </row>
        <row r="273">
          <cell r="A273" t="str">
            <v>내 선 전 공</v>
          </cell>
          <cell r="C273" t="str">
            <v>내 선 전 공</v>
          </cell>
          <cell r="D273" t="str">
            <v>인</v>
          </cell>
          <cell r="E273">
            <v>0.14000000000000001</v>
          </cell>
          <cell r="J273">
            <v>53401</v>
          </cell>
          <cell r="K273">
            <v>7476</v>
          </cell>
          <cell r="L273">
            <v>7476</v>
          </cell>
        </row>
        <row r="274">
          <cell r="A274">
            <v>0</v>
          </cell>
          <cell r="L274">
            <v>0</v>
          </cell>
        </row>
        <row r="275">
          <cell r="A275">
            <v>0</v>
          </cell>
          <cell r="L275">
            <v>0</v>
          </cell>
        </row>
        <row r="276">
          <cell r="A276">
            <v>0</v>
          </cell>
          <cell r="L276">
            <v>0</v>
          </cell>
        </row>
        <row r="277">
          <cell r="A277">
            <v>0</v>
          </cell>
          <cell r="L277">
            <v>0</v>
          </cell>
        </row>
        <row r="278">
          <cell r="A278" t="str">
            <v>40신_10</v>
          </cell>
          <cell r="B278" t="str">
            <v>합       계</v>
          </cell>
          <cell r="G278">
            <v>1249413</v>
          </cell>
          <cell r="I278">
            <v>280889</v>
          </cell>
          <cell r="K278">
            <v>7476</v>
          </cell>
          <cell r="L278">
            <v>1537778</v>
          </cell>
        </row>
        <row r="279">
          <cell r="A279" t="str">
            <v>40신_11A</v>
          </cell>
          <cell r="B279" t="str">
            <v>11. 분전반 신설(LS-B, LS-D)</v>
          </cell>
          <cell r="C279" t="str">
            <v>SUS 노출 24회로</v>
          </cell>
          <cell r="D279" t="str">
            <v>면</v>
          </cell>
          <cell r="E279">
            <v>1</v>
          </cell>
          <cell r="M279">
            <v>2</v>
          </cell>
        </row>
        <row r="280">
          <cell r="B280" t="str">
            <v>가) 재 료 비</v>
          </cell>
        </row>
        <row r="281">
          <cell r="A281" t="str">
            <v>분전반LS-B</v>
          </cell>
          <cell r="B281" t="str">
            <v>분전반</v>
          </cell>
          <cell r="C281" t="str">
            <v>LS-B, LS-D</v>
          </cell>
          <cell r="D281" t="str">
            <v>면</v>
          </cell>
          <cell r="E281">
            <v>1</v>
          </cell>
          <cell r="F281">
            <v>1519390</v>
          </cell>
          <cell r="G281">
            <v>1519390</v>
          </cell>
          <cell r="H281">
            <v>0</v>
          </cell>
          <cell r="I281">
            <v>0</v>
          </cell>
          <cell r="J281">
            <v>0</v>
          </cell>
          <cell r="K281">
            <v>0</v>
          </cell>
          <cell r="L281">
            <v>1519390</v>
          </cell>
        </row>
        <row r="282">
          <cell r="A282" t="str">
            <v>BOX(SUS)600x1600x150x1.6t</v>
          </cell>
          <cell r="B282" t="str">
            <v>BOX(SUS)</v>
          </cell>
          <cell r="C282" t="str">
            <v>600x1600x150x1.6t</v>
          </cell>
          <cell r="D282" t="str">
            <v>SET</v>
          </cell>
          <cell r="E282">
            <v>1</v>
          </cell>
          <cell r="K282">
            <v>0</v>
          </cell>
          <cell r="L282">
            <v>0</v>
          </cell>
        </row>
        <row r="283">
          <cell r="A283" t="str">
            <v>DOOR(SUS)600x1600x1.5t</v>
          </cell>
          <cell r="B283" t="str">
            <v>DOOR(SUS)</v>
          </cell>
          <cell r="C283" t="str">
            <v>600x1600x1.5t</v>
          </cell>
          <cell r="D283" t="str">
            <v>SET</v>
          </cell>
          <cell r="E283">
            <v>1</v>
          </cell>
          <cell r="K283">
            <v>0</v>
          </cell>
          <cell r="L283">
            <v>0</v>
          </cell>
        </row>
        <row r="284">
          <cell r="A284" t="str">
            <v>W.H.M3상4선 220V 60(20)A</v>
          </cell>
          <cell r="B284" t="str">
            <v>W.H.M</v>
          </cell>
          <cell r="C284" t="str">
            <v>3상4선 220V 60(20)A</v>
          </cell>
          <cell r="D284" t="str">
            <v>EA</v>
          </cell>
          <cell r="E284">
            <v>1</v>
          </cell>
          <cell r="K284">
            <v>0</v>
          </cell>
          <cell r="L284">
            <v>0</v>
          </cell>
        </row>
        <row r="285">
          <cell r="A285" t="str">
            <v>MCCB표준형 4P 50AF</v>
          </cell>
          <cell r="B285" t="str">
            <v>MCCB</v>
          </cell>
          <cell r="C285" t="str">
            <v>표준형 4P 50AF</v>
          </cell>
          <cell r="D285" t="str">
            <v>EA</v>
          </cell>
          <cell r="E285">
            <v>1</v>
          </cell>
          <cell r="L285">
            <v>0</v>
          </cell>
        </row>
        <row r="286">
          <cell r="A286" t="str">
            <v>ELB표준형 2P 30AF</v>
          </cell>
          <cell r="B286" t="str">
            <v>ELB</v>
          </cell>
          <cell r="C286" t="str">
            <v>표준형 2P 30AF</v>
          </cell>
          <cell r="D286" t="str">
            <v>EA</v>
          </cell>
          <cell r="E286">
            <v>24</v>
          </cell>
          <cell r="L286">
            <v>0</v>
          </cell>
        </row>
        <row r="287">
          <cell r="A287" t="str">
            <v>접속도체 BUS BAR속판취부</v>
          </cell>
          <cell r="B287" t="str">
            <v>접속도체 BUS BAR</v>
          </cell>
          <cell r="C287" t="str">
            <v>속판취부</v>
          </cell>
          <cell r="D287" t="str">
            <v>SET</v>
          </cell>
          <cell r="E287">
            <v>1</v>
          </cell>
          <cell r="L287">
            <v>0</v>
          </cell>
        </row>
        <row r="288">
          <cell r="L288">
            <v>0</v>
          </cell>
        </row>
        <row r="289">
          <cell r="A289">
            <v>0</v>
          </cell>
          <cell r="K289">
            <v>0</v>
          </cell>
          <cell r="L289">
            <v>0</v>
          </cell>
        </row>
        <row r="290">
          <cell r="B290" t="str">
            <v>나) 노 무 비</v>
          </cell>
          <cell r="K290">
            <v>0</v>
          </cell>
          <cell r="L290">
            <v>0</v>
          </cell>
        </row>
        <row r="291">
          <cell r="A291" t="str">
            <v>내 선 전 공</v>
          </cell>
          <cell r="C291" t="str">
            <v>내 선 전 공</v>
          </cell>
          <cell r="D291" t="str">
            <v>인</v>
          </cell>
          <cell r="E291">
            <v>6.7700000000000005</v>
          </cell>
          <cell r="H291">
            <v>53401</v>
          </cell>
          <cell r="I291">
            <v>361524</v>
          </cell>
          <cell r="K291">
            <v>0</v>
          </cell>
          <cell r="L291">
            <v>361524</v>
          </cell>
        </row>
        <row r="292">
          <cell r="A292">
            <v>0</v>
          </cell>
          <cell r="L292">
            <v>0</v>
          </cell>
        </row>
        <row r="293">
          <cell r="A293">
            <v>0</v>
          </cell>
          <cell r="L293">
            <v>0</v>
          </cell>
        </row>
        <row r="294">
          <cell r="A294">
            <v>0</v>
          </cell>
          <cell r="L294">
            <v>0</v>
          </cell>
        </row>
        <row r="295">
          <cell r="L295">
            <v>0</v>
          </cell>
        </row>
        <row r="296">
          <cell r="L296">
            <v>0</v>
          </cell>
        </row>
        <row r="297">
          <cell r="B297" t="str">
            <v>다) 공구손료</v>
          </cell>
          <cell r="K297">
            <v>0</v>
          </cell>
          <cell r="L297">
            <v>0</v>
          </cell>
        </row>
        <row r="298">
          <cell r="A298" t="str">
            <v>내 선 전 공</v>
          </cell>
          <cell r="C298" t="str">
            <v>내 선 전 공</v>
          </cell>
          <cell r="D298" t="str">
            <v>인</v>
          </cell>
          <cell r="E298">
            <v>0.19</v>
          </cell>
          <cell r="J298">
            <v>53401</v>
          </cell>
          <cell r="K298">
            <v>10146</v>
          </cell>
          <cell r="L298">
            <v>10146</v>
          </cell>
        </row>
        <row r="299">
          <cell r="A299">
            <v>0</v>
          </cell>
          <cell r="L299">
            <v>0</v>
          </cell>
        </row>
        <row r="300">
          <cell r="A300">
            <v>0</v>
          </cell>
          <cell r="L300">
            <v>0</v>
          </cell>
        </row>
        <row r="301">
          <cell r="A301">
            <v>0</v>
          </cell>
          <cell r="L301">
            <v>0</v>
          </cell>
        </row>
        <row r="302">
          <cell r="A302">
            <v>0</v>
          </cell>
          <cell r="L302">
            <v>0</v>
          </cell>
        </row>
        <row r="303">
          <cell r="A303" t="str">
            <v>40신_11</v>
          </cell>
          <cell r="B303" t="str">
            <v>합       계</v>
          </cell>
          <cell r="G303">
            <v>1519390</v>
          </cell>
          <cell r="I303">
            <v>361524</v>
          </cell>
          <cell r="K303">
            <v>10146</v>
          </cell>
          <cell r="L303">
            <v>1891060</v>
          </cell>
        </row>
        <row r="304">
          <cell r="A304" t="str">
            <v>40신_12A</v>
          </cell>
          <cell r="B304" t="str">
            <v>12. 분전반 신설(LS-C)</v>
          </cell>
          <cell r="C304" t="str">
            <v>SUS 노출 16회로</v>
          </cell>
          <cell r="D304" t="str">
            <v>면</v>
          </cell>
          <cell r="E304">
            <v>1</v>
          </cell>
          <cell r="M304">
            <v>1</v>
          </cell>
        </row>
        <row r="305">
          <cell r="B305" t="str">
            <v>가) 재 료 비</v>
          </cell>
        </row>
        <row r="306">
          <cell r="A306" t="str">
            <v>분전반LS-C</v>
          </cell>
          <cell r="B306" t="str">
            <v>분전반</v>
          </cell>
          <cell r="C306" t="str">
            <v>LS-C</v>
          </cell>
          <cell r="D306" t="str">
            <v>면</v>
          </cell>
          <cell r="E306">
            <v>1</v>
          </cell>
          <cell r="F306">
            <v>1175149</v>
          </cell>
          <cell r="G306">
            <v>1175149</v>
          </cell>
          <cell r="H306">
            <v>0</v>
          </cell>
          <cell r="I306">
            <v>0</v>
          </cell>
          <cell r="J306">
            <v>0</v>
          </cell>
          <cell r="K306">
            <v>0</v>
          </cell>
          <cell r="L306">
            <v>1175149</v>
          </cell>
        </row>
        <row r="307">
          <cell r="A307" t="str">
            <v>BOX(SUS)600x1500x150x1.6t</v>
          </cell>
          <cell r="B307" t="str">
            <v>BOX(SUS)</v>
          </cell>
          <cell r="C307" t="str">
            <v>600x1500x150x1.6t</v>
          </cell>
          <cell r="D307" t="str">
            <v>SET</v>
          </cell>
          <cell r="E307">
            <v>1</v>
          </cell>
          <cell r="K307">
            <v>0</v>
          </cell>
          <cell r="L307">
            <v>0</v>
          </cell>
        </row>
        <row r="308">
          <cell r="A308" t="str">
            <v>DOOR(SUS)600x1500x1.5t</v>
          </cell>
          <cell r="B308" t="str">
            <v>DOOR(SUS)</v>
          </cell>
          <cell r="C308" t="str">
            <v>600x1500x1.5t</v>
          </cell>
          <cell r="D308" t="str">
            <v>SET</v>
          </cell>
          <cell r="E308">
            <v>1</v>
          </cell>
          <cell r="K308">
            <v>0</v>
          </cell>
          <cell r="L308">
            <v>0</v>
          </cell>
        </row>
        <row r="309">
          <cell r="A309" t="str">
            <v>W.H.M3상4선 220V 60(20)A</v>
          </cell>
          <cell r="B309" t="str">
            <v>W.H.M</v>
          </cell>
          <cell r="C309" t="str">
            <v>3상4선 220V 60(20)A</v>
          </cell>
          <cell r="D309" t="str">
            <v>EA</v>
          </cell>
          <cell r="E309">
            <v>1</v>
          </cell>
          <cell r="K309">
            <v>0</v>
          </cell>
          <cell r="L309">
            <v>0</v>
          </cell>
        </row>
        <row r="310">
          <cell r="A310" t="str">
            <v>MCCB표준형 4P 50AF</v>
          </cell>
          <cell r="B310" t="str">
            <v>MCCB</v>
          </cell>
          <cell r="C310" t="str">
            <v>표준형 4P 50AF</v>
          </cell>
          <cell r="D310" t="str">
            <v>EA</v>
          </cell>
          <cell r="E310">
            <v>1</v>
          </cell>
          <cell r="L310">
            <v>0</v>
          </cell>
        </row>
        <row r="311">
          <cell r="A311" t="str">
            <v>ELB표준형 2P 30AF</v>
          </cell>
          <cell r="B311" t="str">
            <v>ELB</v>
          </cell>
          <cell r="C311" t="str">
            <v>표준형 2P 30AF</v>
          </cell>
          <cell r="D311" t="str">
            <v>EA</v>
          </cell>
          <cell r="E311">
            <v>16</v>
          </cell>
          <cell r="L311">
            <v>0</v>
          </cell>
        </row>
        <row r="312">
          <cell r="A312" t="str">
            <v>접속도체 BUS BAR속판취부</v>
          </cell>
          <cell r="B312" t="str">
            <v>접속도체 BUS BAR</v>
          </cell>
          <cell r="C312" t="str">
            <v>속판취부</v>
          </cell>
          <cell r="D312" t="str">
            <v>SET</v>
          </cell>
          <cell r="E312">
            <v>1</v>
          </cell>
          <cell r="L312">
            <v>0</v>
          </cell>
        </row>
        <row r="313">
          <cell r="L313">
            <v>0</v>
          </cell>
        </row>
        <row r="314">
          <cell r="A314">
            <v>0</v>
          </cell>
          <cell r="K314">
            <v>0</v>
          </cell>
          <cell r="L314">
            <v>0</v>
          </cell>
        </row>
        <row r="315">
          <cell r="B315" t="str">
            <v>나) 노 무 비</v>
          </cell>
          <cell r="K315">
            <v>0</v>
          </cell>
          <cell r="L315">
            <v>0</v>
          </cell>
        </row>
        <row r="316">
          <cell r="A316" t="str">
            <v>내 선 전 공</v>
          </cell>
          <cell r="C316" t="str">
            <v>내 선 전 공</v>
          </cell>
          <cell r="D316" t="str">
            <v>인</v>
          </cell>
          <cell r="E316">
            <v>4.76</v>
          </cell>
          <cell r="H316">
            <v>53401</v>
          </cell>
          <cell r="I316">
            <v>254188</v>
          </cell>
          <cell r="K316">
            <v>0</v>
          </cell>
          <cell r="L316">
            <v>254188</v>
          </cell>
        </row>
        <row r="317">
          <cell r="A317">
            <v>0</v>
          </cell>
          <cell r="L317">
            <v>0</v>
          </cell>
        </row>
        <row r="318">
          <cell r="A318">
            <v>0</v>
          </cell>
          <cell r="L318">
            <v>0</v>
          </cell>
        </row>
        <row r="319">
          <cell r="A319">
            <v>0</v>
          </cell>
          <cell r="L319">
            <v>0</v>
          </cell>
        </row>
        <row r="320">
          <cell r="L320">
            <v>0</v>
          </cell>
        </row>
        <row r="321">
          <cell r="L321">
            <v>0</v>
          </cell>
        </row>
        <row r="322">
          <cell r="B322" t="str">
            <v>다) 공구손료</v>
          </cell>
          <cell r="K322">
            <v>0</v>
          </cell>
          <cell r="L322">
            <v>0</v>
          </cell>
        </row>
        <row r="323">
          <cell r="A323" t="str">
            <v>내 선 전 공</v>
          </cell>
          <cell r="C323" t="str">
            <v>내 선 전 공</v>
          </cell>
          <cell r="D323" t="str">
            <v>인</v>
          </cell>
          <cell r="E323">
            <v>0.13</v>
          </cell>
          <cell r="J323">
            <v>53401</v>
          </cell>
          <cell r="K323">
            <v>6942</v>
          </cell>
          <cell r="L323">
            <v>6942</v>
          </cell>
        </row>
        <row r="324">
          <cell r="A324">
            <v>0</v>
          </cell>
          <cell r="L324">
            <v>0</v>
          </cell>
        </row>
        <row r="325">
          <cell r="A325">
            <v>0</v>
          </cell>
          <cell r="L325">
            <v>0</v>
          </cell>
        </row>
        <row r="326">
          <cell r="A326">
            <v>0</v>
          </cell>
          <cell r="L326">
            <v>0</v>
          </cell>
        </row>
        <row r="327">
          <cell r="A327">
            <v>0</v>
          </cell>
          <cell r="L327">
            <v>0</v>
          </cell>
        </row>
        <row r="328">
          <cell r="A328" t="str">
            <v>40신_12</v>
          </cell>
          <cell r="B328" t="str">
            <v>합       계</v>
          </cell>
          <cell r="G328">
            <v>1175149</v>
          </cell>
          <cell r="I328">
            <v>254188</v>
          </cell>
          <cell r="K328">
            <v>6942</v>
          </cell>
          <cell r="L328">
            <v>1436279</v>
          </cell>
        </row>
        <row r="329">
          <cell r="A329" t="str">
            <v>40신_13A</v>
          </cell>
          <cell r="B329" t="str">
            <v>13. 분전반 신설(LS-F)</v>
          </cell>
          <cell r="C329" t="str">
            <v>SUS 노출 16회로</v>
          </cell>
          <cell r="D329" t="str">
            <v>면</v>
          </cell>
          <cell r="E329">
            <v>1</v>
          </cell>
          <cell r="M329">
            <v>1</v>
          </cell>
        </row>
        <row r="330">
          <cell r="B330" t="str">
            <v>가) 재 료 비</v>
          </cell>
        </row>
        <row r="331">
          <cell r="A331" t="str">
            <v>분전반LS-F</v>
          </cell>
          <cell r="B331" t="str">
            <v>분전반</v>
          </cell>
          <cell r="C331" t="str">
            <v>LS-F</v>
          </cell>
          <cell r="D331" t="str">
            <v>면</v>
          </cell>
          <cell r="E331">
            <v>1</v>
          </cell>
          <cell r="F331">
            <v>1137327</v>
          </cell>
          <cell r="G331">
            <v>1137327</v>
          </cell>
          <cell r="H331">
            <v>0</v>
          </cell>
          <cell r="I331">
            <v>0</v>
          </cell>
          <cell r="J331">
            <v>0</v>
          </cell>
          <cell r="K331">
            <v>0</v>
          </cell>
          <cell r="L331">
            <v>1137327</v>
          </cell>
        </row>
        <row r="332">
          <cell r="A332" t="str">
            <v>BOX(SUS)600x1100x150x1.6t</v>
          </cell>
          <cell r="B332" t="str">
            <v>BOX(SUS)</v>
          </cell>
          <cell r="C332" t="str">
            <v>600x1100x150x1.6t</v>
          </cell>
          <cell r="D332" t="str">
            <v>SET</v>
          </cell>
          <cell r="E332">
            <v>1</v>
          </cell>
          <cell r="K332">
            <v>0</v>
          </cell>
          <cell r="L332">
            <v>0</v>
          </cell>
        </row>
        <row r="333">
          <cell r="A333" t="str">
            <v>DOOR(SUS)600x1100x1.5t</v>
          </cell>
          <cell r="B333" t="str">
            <v>DOOR(SUS)</v>
          </cell>
          <cell r="C333" t="str">
            <v>600x1100x1.5t</v>
          </cell>
          <cell r="D333" t="str">
            <v>SET</v>
          </cell>
          <cell r="E333">
            <v>1</v>
          </cell>
          <cell r="K333">
            <v>0</v>
          </cell>
          <cell r="L333">
            <v>0</v>
          </cell>
        </row>
        <row r="334">
          <cell r="A334" t="str">
            <v>W.H.M3상4선 220V 60(20)A</v>
          </cell>
          <cell r="B334" t="str">
            <v>W.H.M</v>
          </cell>
          <cell r="C334" t="str">
            <v>3상4선 220V 60(20)A</v>
          </cell>
          <cell r="D334" t="str">
            <v>EA</v>
          </cell>
          <cell r="E334">
            <v>1</v>
          </cell>
          <cell r="K334">
            <v>0</v>
          </cell>
          <cell r="L334">
            <v>0</v>
          </cell>
        </row>
        <row r="335">
          <cell r="A335" t="str">
            <v>MCCB표준형 4P 50AF</v>
          </cell>
          <cell r="B335" t="str">
            <v>MCCB</v>
          </cell>
          <cell r="C335" t="str">
            <v>표준형 4P 50AF</v>
          </cell>
          <cell r="D335" t="str">
            <v>EA</v>
          </cell>
          <cell r="E335">
            <v>1</v>
          </cell>
          <cell r="L335">
            <v>0</v>
          </cell>
        </row>
        <row r="336">
          <cell r="A336" t="str">
            <v>MCCB표준형 3P 50AF</v>
          </cell>
          <cell r="B336" t="str">
            <v>MCCB</v>
          </cell>
          <cell r="C336" t="str">
            <v>표준형 3P 50AF</v>
          </cell>
          <cell r="D336" t="str">
            <v>EA</v>
          </cell>
          <cell r="E336">
            <v>2</v>
          </cell>
          <cell r="L336">
            <v>0</v>
          </cell>
        </row>
        <row r="337">
          <cell r="A337" t="str">
            <v>ELB표준형 2P 30AF</v>
          </cell>
          <cell r="B337" t="str">
            <v>ELB</v>
          </cell>
          <cell r="C337" t="str">
            <v>표준형 2P 30AF</v>
          </cell>
          <cell r="D337" t="str">
            <v>EA</v>
          </cell>
          <cell r="E337">
            <v>14</v>
          </cell>
          <cell r="L337">
            <v>0</v>
          </cell>
        </row>
        <row r="338">
          <cell r="A338" t="str">
            <v>접속도체 BUS BAR속판취부</v>
          </cell>
          <cell r="B338" t="str">
            <v>접속도체 BUS BAR</v>
          </cell>
          <cell r="C338" t="str">
            <v>속판취부</v>
          </cell>
          <cell r="D338" t="str">
            <v>SET</v>
          </cell>
          <cell r="E338">
            <v>1</v>
          </cell>
          <cell r="L338">
            <v>0</v>
          </cell>
        </row>
        <row r="339">
          <cell r="A339">
            <v>0</v>
          </cell>
          <cell r="K339">
            <v>0</v>
          </cell>
          <cell r="L339">
            <v>0</v>
          </cell>
        </row>
        <row r="340">
          <cell r="B340" t="str">
            <v>나) 노 무 비</v>
          </cell>
          <cell r="K340">
            <v>0</v>
          </cell>
          <cell r="L340">
            <v>0</v>
          </cell>
        </row>
        <row r="341">
          <cell r="A341" t="str">
            <v>내 선 전 공</v>
          </cell>
          <cell r="C341" t="str">
            <v>내 선 전 공</v>
          </cell>
          <cell r="D341" t="str">
            <v>인</v>
          </cell>
          <cell r="E341">
            <v>4.8900000000000006</v>
          </cell>
          <cell r="H341">
            <v>53401</v>
          </cell>
          <cell r="I341">
            <v>261130</v>
          </cell>
          <cell r="K341">
            <v>0</v>
          </cell>
          <cell r="L341">
            <v>261130</v>
          </cell>
        </row>
        <row r="342">
          <cell r="A342">
            <v>0</v>
          </cell>
          <cell r="L342">
            <v>0</v>
          </cell>
        </row>
        <row r="343">
          <cell r="A343">
            <v>0</v>
          </cell>
          <cell r="L343">
            <v>0</v>
          </cell>
        </row>
        <row r="344">
          <cell r="A344">
            <v>0</v>
          </cell>
          <cell r="L344">
            <v>0</v>
          </cell>
        </row>
        <row r="345">
          <cell r="L345">
            <v>0</v>
          </cell>
        </row>
        <row r="346">
          <cell r="L346">
            <v>0</v>
          </cell>
        </row>
        <row r="347">
          <cell r="B347" t="str">
            <v>다) 공구손료</v>
          </cell>
          <cell r="K347">
            <v>0</v>
          </cell>
          <cell r="L347">
            <v>0</v>
          </cell>
        </row>
        <row r="348">
          <cell r="A348" t="str">
            <v>내 선 전 공</v>
          </cell>
          <cell r="C348" t="str">
            <v>내 선 전 공</v>
          </cell>
          <cell r="D348" t="str">
            <v>인</v>
          </cell>
          <cell r="E348">
            <v>0.12000000000000001</v>
          </cell>
          <cell r="J348">
            <v>53401</v>
          </cell>
          <cell r="K348">
            <v>6408</v>
          </cell>
          <cell r="L348">
            <v>6408</v>
          </cell>
        </row>
        <row r="349">
          <cell r="A349">
            <v>0</v>
          </cell>
          <cell r="L349">
            <v>0</v>
          </cell>
        </row>
        <row r="350">
          <cell r="A350">
            <v>0</v>
          </cell>
          <cell r="L350">
            <v>0</v>
          </cell>
        </row>
        <row r="351">
          <cell r="A351">
            <v>0</v>
          </cell>
          <cell r="L351">
            <v>0</v>
          </cell>
        </row>
        <row r="352">
          <cell r="A352">
            <v>0</v>
          </cell>
          <cell r="L352">
            <v>0</v>
          </cell>
        </row>
        <row r="353">
          <cell r="A353" t="str">
            <v>40신_13</v>
          </cell>
          <cell r="B353" t="str">
            <v>합       계</v>
          </cell>
          <cell r="G353">
            <v>1137327</v>
          </cell>
          <cell r="I353">
            <v>261130</v>
          </cell>
          <cell r="K353">
            <v>6408</v>
          </cell>
          <cell r="L353">
            <v>1404865</v>
          </cell>
        </row>
        <row r="354">
          <cell r="A354" t="str">
            <v>40신_14A</v>
          </cell>
          <cell r="B354" t="str">
            <v>14. 분전반 신설(LS-G)</v>
          </cell>
          <cell r="C354" t="str">
            <v>SUS 노출 14회로</v>
          </cell>
          <cell r="D354" t="str">
            <v>면</v>
          </cell>
          <cell r="E354">
            <v>1</v>
          </cell>
          <cell r="M354">
            <v>1</v>
          </cell>
        </row>
        <row r="355">
          <cell r="B355" t="str">
            <v>가) 재 료 비</v>
          </cell>
        </row>
        <row r="356">
          <cell r="A356" t="str">
            <v>분전반LS-G</v>
          </cell>
          <cell r="B356" t="str">
            <v>분전반</v>
          </cell>
          <cell r="C356" t="str">
            <v>LS-G</v>
          </cell>
          <cell r="D356" t="str">
            <v>면</v>
          </cell>
          <cell r="E356">
            <v>1</v>
          </cell>
          <cell r="F356">
            <v>1064964</v>
          </cell>
          <cell r="G356">
            <v>1064964</v>
          </cell>
          <cell r="I356">
            <v>0</v>
          </cell>
          <cell r="K356">
            <v>0</v>
          </cell>
          <cell r="L356">
            <v>1064964</v>
          </cell>
        </row>
        <row r="357">
          <cell r="A357" t="str">
            <v>BOX(SUS)600x1100x150x1.6t</v>
          </cell>
          <cell r="B357" t="str">
            <v>BOX(SUS)</v>
          </cell>
          <cell r="C357" t="str">
            <v>600x1100x150x1.6t</v>
          </cell>
          <cell r="D357" t="str">
            <v>SET</v>
          </cell>
          <cell r="E357">
            <v>1</v>
          </cell>
          <cell r="K357">
            <v>0</v>
          </cell>
          <cell r="L357">
            <v>0</v>
          </cell>
        </row>
        <row r="358">
          <cell r="A358" t="str">
            <v>DOOR(SUS)600x1100x1.5t</v>
          </cell>
          <cell r="B358" t="str">
            <v>DOOR(SUS)</v>
          </cell>
          <cell r="C358" t="str">
            <v>600x1100x1.5t</v>
          </cell>
          <cell r="D358" t="str">
            <v>SET</v>
          </cell>
          <cell r="E358">
            <v>1</v>
          </cell>
          <cell r="K358">
            <v>0</v>
          </cell>
          <cell r="L358">
            <v>0</v>
          </cell>
        </row>
        <row r="359">
          <cell r="A359" t="str">
            <v>W.H.M3상4선 220V 60(20)A</v>
          </cell>
          <cell r="B359" t="str">
            <v>W.H.M</v>
          </cell>
          <cell r="C359" t="str">
            <v>3상4선 220V 60(20)A</v>
          </cell>
          <cell r="D359" t="str">
            <v>EA</v>
          </cell>
          <cell r="E359">
            <v>1</v>
          </cell>
          <cell r="K359">
            <v>0</v>
          </cell>
          <cell r="L359">
            <v>0</v>
          </cell>
        </row>
        <row r="360">
          <cell r="A360" t="str">
            <v>MCCB표준형 4P 50AF</v>
          </cell>
          <cell r="B360" t="str">
            <v>MCCB</v>
          </cell>
          <cell r="C360" t="str">
            <v>표준형 4P 50AF</v>
          </cell>
          <cell r="D360" t="str">
            <v>EA</v>
          </cell>
          <cell r="E360">
            <v>1</v>
          </cell>
          <cell r="L360">
            <v>0</v>
          </cell>
        </row>
        <row r="361">
          <cell r="A361" t="str">
            <v>MCCB표준형 3P 50AF</v>
          </cell>
          <cell r="B361" t="str">
            <v>MCCB</v>
          </cell>
          <cell r="C361" t="str">
            <v>표준형 3P 50AF</v>
          </cell>
          <cell r="D361" t="str">
            <v>EA</v>
          </cell>
          <cell r="E361">
            <v>2</v>
          </cell>
          <cell r="L361">
            <v>0</v>
          </cell>
        </row>
        <row r="362">
          <cell r="A362" t="str">
            <v>ELB표준형 2P 30AF</v>
          </cell>
          <cell r="B362" t="str">
            <v>ELB</v>
          </cell>
          <cell r="C362" t="str">
            <v>표준형 2P 30AF</v>
          </cell>
          <cell r="D362" t="str">
            <v>EA</v>
          </cell>
          <cell r="E362">
            <v>12</v>
          </cell>
          <cell r="L362">
            <v>0</v>
          </cell>
        </row>
        <row r="363">
          <cell r="A363" t="str">
            <v>접속도체 BUS BAR속판취부</v>
          </cell>
          <cell r="B363" t="str">
            <v>접속도체 BUS BAR</v>
          </cell>
          <cell r="C363" t="str">
            <v>속판취부</v>
          </cell>
          <cell r="D363" t="str">
            <v>SET</v>
          </cell>
          <cell r="E363">
            <v>1</v>
          </cell>
          <cell r="L363">
            <v>0</v>
          </cell>
        </row>
        <row r="364">
          <cell r="A364">
            <v>0</v>
          </cell>
          <cell r="K364">
            <v>0</v>
          </cell>
          <cell r="L364">
            <v>0</v>
          </cell>
        </row>
        <row r="365">
          <cell r="B365" t="str">
            <v>나) 노 무 비</v>
          </cell>
          <cell r="K365">
            <v>0</v>
          </cell>
          <cell r="L365">
            <v>0</v>
          </cell>
        </row>
        <row r="366">
          <cell r="A366" t="str">
            <v>내 선 전 공</v>
          </cell>
          <cell r="C366" t="str">
            <v>내 선 전 공</v>
          </cell>
          <cell r="D366" t="str">
            <v>인</v>
          </cell>
          <cell r="E366">
            <v>4.38</v>
          </cell>
          <cell r="H366">
            <v>53401</v>
          </cell>
          <cell r="I366">
            <v>233896</v>
          </cell>
          <cell r="K366">
            <v>0</v>
          </cell>
          <cell r="L366">
            <v>233896</v>
          </cell>
        </row>
        <row r="367">
          <cell r="A367">
            <v>0</v>
          </cell>
          <cell r="L367">
            <v>0</v>
          </cell>
        </row>
        <row r="368">
          <cell r="A368">
            <v>0</v>
          </cell>
          <cell r="L368">
            <v>0</v>
          </cell>
        </row>
        <row r="369">
          <cell r="A369">
            <v>0</v>
          </cell>
          <cell r="L369">
            <v>0</v>
          </cell>
        </row>
        <row r="370">
          <cell r="L370">
            <v>0</v>
          </cell>
        </row>
        <row r="371">
          <cell r="L371">
            <v>0</v>
          </cell>
        </row>
        <row r="372">
          <cell r="B372" t="str">
            <v>다) 공구손료</v>
          </cell>
          <cell r="K372">
            <v>0</v>
          </cell>
          <cell r="L372">
            <v>0</v>
          </cell>
        </row>
        <row r="373">
          <cell r="A373" t="str">
            <v>내 선 전 공</v>
          </cell>
          <cell r="C373" t="str">
            <v>내 선 전 공</v>
          </cell>
          <cell r="D373" t="str">
            <v>인</v>
          </cell>
          <cell r="E373">
            <v>0.11</v>
          </cell>
          <cell r="J373">
            <v>53401</v>
          </cell>
          <cell r="K373">
            <v>5874</v>
          </cell>
          <cell r="L373">
            <v>5874</v>
          </cell>
        </row>
        <row r="374">
          <cell r="A374">
            <v>0</v>
          </cell>
          <cell r="L374">
            <v>0</v>
          </cell>
        </row>
        <row r="375">
          <cell r="A375">
            <v>0</v>
          </cell>
          <cell r="L375">
            <v>0</v>
          </cell>
        </row>
        <row r="376">
          <cell r="A376">
            <v>0</v>
          </cell>
          <cell r="L376">
            <v>0</v>
          </cell>
        </row>
        <row r="377">
          <cell r="A377">
            <v>0</v>
          </cell>
          <cell r="L377">
            <v>0</v>
          </cell>
        </row>
        <row r="378">
          <cell r="A378" t="str">
            <v>40신_14</v>
          </cell>
          <cell r="B378" t="str">
            <v>합       계</v>
          </cell>
          <cell r="G378">
            <v>1064964</v>
          </cell>
          <cell r="I378">
            <v>233896</v>
          </cell>
          <cell r="K378">
            <v>5874</v>
          </cell>
          <cell r="L378">
            <v>1304734</v>
          </cell>
        </row>
        <row r="379">
          <cell r="A379" t="str">
            <v>40신_15A</v>
          </cell>
          <cell r="B379" t="str">
            <v>15. 분전반 신설(LS-W1~W8)</v>
          </cell>
          <cell r="C379" t="str">
            <v>SUS 노출 8회로</v>
          </cell>
          <cell r="D379" t="str">
            <v>면</v>
          </cell>
          <cell r="E379">
            <v>1</v>
          </cell>
          <cell r="M379">
            <v>8</v>
          </cell>
        </row>
        <row r="380">
          <cell r="B380" t="str">
            <v>가) 재 료 비</v>
          </cell>
        </row>
        <row r="381">
          <cell r="A381" t="str">
            <v>분전반LS-W1</v>
          </cell>
          <cell r="B381" t="str">
            <v>분전반</v>
          </cell>
          <cell r="C381" t="str">
            <v>LS-W1~W8</v>
          </cell>
          <cell r="D381" t="str">
            <v>면</v>
          </cell>
          <cell r="E381">
            <v>1</v>
          </cell>
          <cell r="F381">
            <v>713416</v>
          </cell>
          <cell r="G381">
            <v>713416</v>
          </cell>
          <cell r="H381">
            <v>0</v>
          </cell>
          <cell r="I381">
            <v>0</v>
          </cell>
          <cell r="J381">
            <v>0</v>
          </cell>
          <cell r="K381">
            <v>0</v>
          </cell>
          <cell r="L381">
            <v>713416</v>
          </cell>
        </row>
        <row r="382">
          <cell r="A382" t="str">
            <v>BOX(SUS)600x800x200x1.6t</v>
          </cell>
          <cell r="B382" t="str">
            <v>BOX(SUS)</v>
          </cell>
          <cell r="C382" t="str">
            <v>600x800x200x1.6t</v>
          </cell>
          <cell r="D382" t="str">
            <v>SET</v>
          </cell>
          <cell r="E382">
            <v>1</v>
          </cell>
          <cell r="K382">
            <v>0</v>
          </cell>
          <cell r="L382">
            <v>0</v>
          </cell>
        </row>
        <row r="383">
          <cell r="A383" t="str">
            <v>DOOR(SUS)600x800x1.5t</v>
          </cell>
          <cell r="B383" t="str">
            <v>DOOR(SUS)</v>
          </cell>
          <cell r="C383" t="str">
            <v>600x800x1.5t</v>
          </cell>
          <cell r="D383" t="str">
            <v>SET</v>
          </cell>
          <cell r="E383">
            <v>1</v>
          </cell>
          <cell r="K383">
            <v>0</v>
          </cell>
          <cell r="L383">
            <v>0</v>
          </cell>
        </row>
        <row r="384">
          <cell r="A384" t="str">
            <v>MCCB표준형 2P 100/100AT</v>
          </cell>
          <cell r="B384" t="str">
            <v>MCCB</v>
          </cell>
          <cell r="C384" t="str">
            <v>표준형 2P 100/100AT</v>
          </cell>
          <cell r="D384" t="str">
            <v>EA</v>
          </cell>
          <cell r="E384">
            <v>1</v>
          </cell>
          <cell r="K384">
            <v>0</v>
          </cell>
          <cell r="L384">
            <v>0</v>
          </cell>
        </row>
        <row r="385">
          <cell r="A385" t="str">
            <v>MCCB표준형 2P 100/75AT</v>
          </cell>
          <cell r="B385" t="str">
            <v>MCCB</v>
          </cell>
          <cell r="C385" t="str">
            <v>표준형 2P 100/75AT</v>
          </cell>
          <cell r="D385" t="str">
            <v>EA</v>
          </cell>
          <cell r="E385">
            <v>8</v>
          </cell>
          <cell r="L385">
            <v>0</v>
          </cell>
        </row>
        <row r="386">
          <cell r="A386" t="str">
            <v>접속도체 BUS BAR속판취부</v>
          </cell>
          <cell r="B386" t="str">
            <v>접속도체 BUS BAR</v>
          </cell>
          <cell r="C386" t="str">
            <v>속판취부</v>
          </cell>
          <cell r="D386" t="str">
            <v>SET</v>
          </cell>
          <cell r="E386">
            <v>1</v>
          </cell>
          <cell r="L386">
            <v>0</v>
          </cell>
        </row>
        <row r="387">
          <cell r="L387">
            <v>0</v>
          </cell>
        </row>
        <row r="388">
          <cell r="L388">
            <v>0</v>
          </cell>
        </row>
        <row r="389">
          <cell r="A389">
            <v>0</v>
          </cell>
          <cell r="K389">
            <v>0</v>
          </cell>
          <cell r="L389">
            <v>0</v>
          </cell>
        </row>
        <row r="390">
          <cell r="B390" t="str">
            <v>나) 노 무 비</v>
          </cell>
          <cell r="K390">
            <v>0</v>
          </cell>
          <cell r="L390">
            <v>0</v>
          </cell>
        </row>
        <row r="391">
          <cell r="A391" t="str">
            <v>내 선 전 공</v>
          </cell>
          <cell r="C391" t="str">
            <v>내 선 전 공</v>
          </cell>
          <cell r="D391" t="str">
            <v>인</v>
          </cell>
          <cell r="E391">
            <v>3.89</v>
          </cell>
          <cell r="H391">
            <v>53401</v>
          </cell>
          <cell r="I391">
            <v>207729</v>
          </cell>
          <cell r="K391">
            <v>0</v>
          </cell>
          <cell r="L391">
            <v>207729</v>
          </cell>
        </row>
        <row r="392">
          <cell r="A392">
            <v>0</v>
          </cell>
          <cell r="L392">
            <v>0</v>
          </cell>
        </row>
        <row r="393">
          <cell r="A393">
            <v>0</v>
          </cell>
          <cell r="L393">
            <v>0</v>
          </cell>
        </row>
        <row r="394">
          <cell r="A394">
            <v>0</v>
          </cell>
          <cell r="L394">
            <v>0</v>
          </cell>
        </row>
        <row r="395">
          <cell r="L395">
            <v>0</v>
          </cell>
        </row>
        <row r="396">
          <cell r="L396">
            <v>0</v>
          </cell>
        </row>
        <row r="397">
          <cell r="B397" t="str">
            <v>다) 공구손료</v>
          </cell>
          <cell r="K397">
            <v>0</v>
          </cell>
          <cell r="L397">
            <v>0</v>
          </cell>
        </row>
        <row r="398">
          <cell r="A398" t="str">
            <v>내 선 전 공</v>
          </cell>
          <cell r="C398" t="str">
            <v>내 선 전 공</v>
          </cell>
          <cell r="D398" t="str">
            <v>인</v>
          </cell>
          <cell r="E398">
            <v>0.11</v>
          </cell>
          <cell r="J398">
            <v>53401</v>
          </cell>
          <cell r="K398">
            <v>5874</v>
          </cell>
          <cell r="L398">
            <v>5874</v>
          </cell>
        </row>
        <row r="399">
          <cell r="A399">
            <v>0</v>
          </cell>
          <cell r="L399">
            <v>0</v>
          </cell>
        </row>
        <row r="400">
          <cell r="A400">
            <v>0</v>
          </cell>
          <cell r="L400">
            <v>0</v>
          </cell>
        </row>
        <row r="401">
          <cell r="A401">
            <v>0</v>
          </cell>
          <cell r="L401">
            <v>0</v>
          </cell>
        </row>
        <row r="402">
          <cell r="A402">
            <v>0</v>
          </cell>
          <cell r="L402">
            <v>0</v>
          </cell>
        </row>
        <row r="403">
          <cell r="A403" t="str">
            <v>40신_15</v>
          </cell>
          <cell r="B403" t="str">
            <v>합       계</v>
          </cell>
          <cell r="G403">
            <v>713416</v>
          </cell>
          <cell r="I403">
            <v>207729</v>
          </cell>
          <cell r="K403">
            <v>5874</v>
          </cell>
          <cell r="L403">
            <v>927019</v>
          </cell>
        </row>
        <row r="404">
          <cell r="A404" t="str">
            <v>40신_16A</v>
          </cell>
          <cell r="B404" t="str">
            <v>16. 분전반 신설(LS-M1~M3)</v>
          </cell>
          <cell r="C404" t="str">
            <v>SUS 노출 1회로</v>
          </cell>
          <cell r="D404" t="str">
            <v>면</v>
          </cell>
          <cell r="E404">
            <v>1</v>
          </cell>
          <cell r="M404">
            <v>3</v>
          </cell>
        </row>
        <row r="405">
          <cell r="B405" t="str">
            <v>가) 재 료 비</v>
          </cell>
        </row>
        <row r="406">
          <cell r="A406" t="str">
            <v>분전반LS-M1</v>
          </cell>
          <cell r="B406" t="str">
            <v>분전반</v>
          </cell>
          <cell r="C406" t="str">
            <v>LS-M1~M3</v>
          </cell>
          <cell r="D406" t="str">
            <v>면</v>
          </cell>
          <cell r="E406">
            <v>1</v>
          </cell>
          <cell r="F406">
            <v>135804</v>
          </cell>
          <cell r="G406">
            <v>135804</v>
          </cell>
          <cell r="I406">
            <v>0</v>
          </cell>
          <cell r="K406">
            <v>0</v>
          </cell>
          <cell r="L406">
            <v>135804</v>
          </cell>
        </row>
        <row r="407">
          <cell r="A407" t="str">
            <v>BOX(SUS)300x500x200x1.6t</v>
          </cell>
          <cell r="B407" t="str">
            <v>BOX(SUS)</v>
          </cell>
          <cell r="C407" t="str">
            <v>300x500x200x1.6t</v>
          </cell>
          <cell r="D407" t="str">
            <v>SET</v>
          </cell>
          <cell r="E407">
            <v>1</v>
          </cell>
          <cell r="K407">
            <v>0</v>
          </cell>
          <cell r="L407">
            <v>0</v>
          </cell>
        </row>
        <row r="408">
          <cell r="A408" t="str">
            <v>DOOR(SUS)300x500x1.5t</v>
          </cell>
          <cell r="B408" t="str">
            <v>DOOR(SUS)</v>
          </cell>
          <cell r="C408" t="str">
            <v>300x500x1.5t</v>
          </cell>
          <cell r="D408" t="str">
            <v>SET</v>
          </cell>
          <cell r="E408">
            <v>1</v>
          </cell>
          <cell r="K408">
            <v>0</v>
          </cell>
          <cell r="L408">
            <v>0</v>
          </cell>
        </row>
        <row r="409">
          <cell r="A409" t="str">
            <v>MCCB표준형 4P 100AF</v>
          </cell>
          <cell r="B409" t="str">
            <v>MCCB</v>
          </cell>
          <cell r="C409" t="str">
            <v>표준형 4P 100AF</v>
          </cell>
          <cell r="D409" t="str">
            <v>EA</v>
          </cell>
          <cell r="E409">
            <v>1</v>
          </cell>
          <cell r="K409">
            <v>0</v>
          </cell>
          <cell r="L409">
            <v>0</v>
          </cell>
        </row>
        <row r="410">
          <cell r="L410">
            <v>0</v>
          </cell>
        </row>
        <row r="411">
          <cell r="L411">
            <v>0</v>
          </cell>
        </row>
        <row r="412">
          <cell r="L412">
            <v>0</v>
          </cell>
        </row>
        <row r="413">
          <cell r="L413">
            <v>0</v>
          </cell>
        </row>
        <row r="414">
          <cell r="A414">
            <v>0</v>
          </cell>
          <cell r="K414">
            <v>0</v>
          </cell>
          <cell r="L414">
            <v>0</v>
          </cell>
        </row>
        <row r="415">
          <cell r="B415" t="str">
            <v>나) 노 무 비</v>
          </cell>
          <cell r="K415">
            <v>0</v>
          </cell>
          <cell r="L415">
            <v>0</v>
          </cell>
        </row>
        <row r="416">
          <cell r="A416" t="str">
            <v>내 선 전 공</v>
          </cell>
          <cell r="C416" t="str">
            <v>내 선 전 공</v>
          </cell>
          <cell r="D416" t="str">
            <v>인</v>
          </cell>
          <cell r="E416">
            <v>0.79</v>
          </cell>
          <cell r="H416">
            <v>53401</v>
          </cell>
          <cell r="I416">
            <v>42186</v>
          </cell>
          <cell r="K416">
            <v>0</v>
          </cell>
          <cell r="L416">
            <v>42186</v>
          </cell>
        </row>
        <row r="417">
          <cell r="A417">
            <v>0</v>
          </cell>
          <cell r="L417">
            <v>0</v>
          </cell>
        </row>
        <row r="418">
          <cell r="A418">
            <v>0</v>
          </cell>
          <cell r="L418">
            <v>0</v>
          </cell>
        </row>
        <row r="419">
          <cell r="A419">
            <v>0</v>
          </cell>
          <cell r="L419">
            <v>0</v>
          </cell>
        </row>
        <row r="420">
          <cell r="L420">
            <v>0</v>
          </cell>
        </row>
        <row r="421">
          <cell r="L421">
            <v>0</v>
          </cell>
        </row>
        <row r="422">
          <cell r="B422" t="str">
            <v>다) 공구손료</v>
          </cell>
          <cell r="K422">
            <v>0</v>
          </cell>
          <cell r="L422">
            <v>0</v>
          </cell>
        </row>
        <row r="423">
          <cell r="A423" t="str">
            <v>내 선 전 공</v>
          </cell>
          <cell r="C423" t="str">
            <v>내 선 전 공</v>
          </cell>
          <cell r="D423" t="str">
            <v>인</v>
          </cell>
          <cell r="E423">
            <v>0.02</v>
          </cell>
          <cell r="J423">
            <v>53401</v>
          </cell>
          <cell r="K423">
            <v>1068</v>
          </cell>
          <cell r="L423">
            <v>1068</v>
          </cell>
        </row>
        <row r="424">
          <cell r="A424">
            <v>0</v>
          </cell>
          <cell r="L424">
            <v>0</v>
          </cell>
        </row>
        <row r="425">
          <cell r="A425">
            <v>0</v>
          </cell>
          <cell r="L425">
            <v>0</v>
          </cell>
        </row>
        <row r="426">
          <cell r="A426">
            <v>0</v>
          </cell>
          <cell r="L426">
            <v>0</v>
          </cell>
        </row>
        <row r="427">
          <cell r="A427">
            <v>0</v>
          </cell>
          <cell r="L427">
            <v>0</v>
          </cell>
        </row>
        <row r="428">
          <cell r="A428" t="str">
            <v>40신_16</v>
          </cell>
          <cell r="B428" t="str">
            <v>합       계</v>
          </cell>
          <cell r="G428">
            <v>135804</v>
          </cell>
          <cell r="I428">
            <v>42186</v>
          </cell>
          <cell r="K428">
            <v>1068</v>
          </cell>
          <cell r="L428">
            <v>179058</v>
          </cell>
        </row>
        <row r="429">
          <cell r="A429" t="str">
            <v>40신_17A</v>
          </cell>
          <cell r="B429" t="str">
            <v>17. 분전반 신설(LS-P)</v>
          </cell>
          <cell r="C429" t="str">
            <v>SUS 노출 1회로</v>
          </cell>
          <cell r="D429" t="str">
            <v>면</v>
          </cell>
          <cell r="E429">
            <v>1</v>
          </cell>
          <cell r="M429">
            <v>1</v>
          </cell>
        </row>
        <row r="430">
          <cell r="B430" t="str">
            <v>가) 재 료 비</v>
          </cell>
        </row>
        <row r="431">
          <cell r="A431" t="str">
            <v>분전반LS-P</v>
          </cell>
          <cell r="B431" t="str">
            <v>분전반</v>
          </cell>
          <cell r="C431" t="str">
            <v>LS-P</v>
          </cell>
          <cell r="D431" t="str">
            <v>면</v>
          </cell>
          <cell r="E431">
            <v>1</v>
          </cell>
          <cell r="F431">
            <v>682518</v>
          </cell>
          <cell r="G431">
            <v>682518</v>
          </cell>
          <cell r="I431">
            <v>0</v>
          </cell>
          <cell r="K431">
            <v>0</v>
          </cell>
          <cell r="L431">
            <v>682518</v>
          </cell>
        </row>
        <row r="432">
          <cell r="A432" t="str">
            <v>BOX(SUS)600x800x300x1.6t</v>
          </cell>
          <cell r="B432" t="str">
            <v>BOX(SUS)</v>
          </cell>
          <cell r="C432" t="str">
            <v>600x800x300x1.6t</v>
          </cell>
          <cell r="D432" t="str">
            <v>SET</v>
          </cell>
          <cell r="E432">
            <v>1</v>
          </cell>
          <cell r="K432">
            <v>0</v>
          </cell>
          <cell r="L432">
            <v>0</v>
          </cell>
        </row>
        <row r="433">
          <cell r="A433" t="str">
            <v>DOOR(SUS)600x800x1.5t</v>
          </cell>
          <cell r="B433" t="str">
            <v>DOOR(SUS)</v>
          </cell>
          <cell r="C433" t="str">
            <v>600x800x1.5t</v>
          </cell>
          <cell r="D433" t="str">
            <v>SET</v>
          </cell>
          <cell r="E433">
            <v>1</v>
          </cell>
          <cell r="K433">
            <v>0</v>
          </cell>
          <cell r="L433">
            <v>0</v>
          </cell>
        </row>
        <row r="434">
          <cell r="A434" t="str">
            <v>MCCB표준형 3P 600AF</v>
          </cell>
          <cell r="B434" t="str">
            <v>MCCB</v>
          </cell>
          <cell r="C434" t="str">
            <v>표준형 3P 600AF</v>
          </cell>
          <cell r="D434" t="str">
            <v>EA</v>
          </cell>
          <cell r="E434">
            <v>1</v>
          </cell>
          <cell r="K434">
            <v>0</v>
          </cell>
          <cell r="L434">
            <v>0</v>
          </cell>
        </row>
        <row r="435">
          <cell r="L435">
            <v>0</v>
          </cell>
        </row>
        <row r="436">
          <cell r="L436">
            <v>0</v>
          </cell>
        </row>
        <row r="437">
          <cell r="L437">
            <v>0</v>
          </cell>
        </row>
        <row r="438">
          <cell r="L438">
            <v>0</v>
          </cell>
        </row>
        <row r="439">
          <cell r="A439">
            <v>0</v>
          </cell>
          <cell r="K439">
            <v>0</v>
          </cell>
          <cell r="L439">
            <v>0</v>
          </cell>
        </row>
        <row r="440">
          <cell r="B440" t="str">
            <v>나) 노 무 비</v>
          </cell>
          <cell r="K440">
            <v>0</v>
          </cell>
          <cell r="L440">
            <v>0</v>
          </cell>
        </row>
        <row r="441">
          <cell r="A441" t="str">
            <v>내 선 전 공</v>
          </cell>
          <cell r="C441" t="str">
            <v>내 선 전 공</v>
          </cell>
          <cell r="D441" t="str">
            <v>인</v>
          </cell>
          <cell r="E441">
            <v>1.31</v>
          </cell>
          <cell r="H441">
            <v>53401</v>
          </cell>
          <cell r="I441">
            <v>69955</v>
          </cell>
          <cell r="K441">
            <v>0</v>
          </cell>
          <cell r="L441">
            <v>69955</v>
          </cell>
        </row>
        <row r="442">
          <cell r="A442">
            <v>0</v>
          </cell>
          <cell r="L442">
            <v>0</v>
          </cell>
        </row>
        <row r="443">
          <cell r="A443">
            <v>0</v>
          </cell>
          <cell r="L443">
            <v>0</v>
          </cell>
        </row>
        <row r="444">
          <cell r="A444">
            <v>0</v>
          </cell>
          <cell r="L444">
            <v>0</v>
          </cell>
        </row>
        <row r="445">
          <cell r="L445">
            <v>0</v>
          </cell>
        </row>
        <row r="446">
          <cell r="L446">
            <v>0</v>
          </cell>
        </row>
        <row r="447">
          <cell r="B447" t="str">
            <v>다) 공구손료</v>
          </cell>
          <cell r="K447">
            <v>0</v>
          </cell>
          <cell r="L447">
            <v>0</v>
          </cell>
        </row>
        <row r="448">
          <cell r="A448" t="str">
            <v>내 선 전 공</v>
          </cell>
          <cell r="C448" t="str">
            <v>내 선 전 공</v>
          </cell>
          <cell r="D448" t="str">
            <v>인</v>
          </cell>
          <cell r="E448">
            <v>0.03</v>
          </cell>
          <cell r="J448">
            <v>53401</v>
          </cell>
          <cell r="K448">
            <v>1602</v>
          </cell>
          <cell r="L448">
            <v>1602</v>
          </cell>
        </row>
        <row r="449">
          <cell r="A449">
            <v>0</v>
          </cell>
          <cell r="L449">
            <v>0</v>
          </cell>
        </row>
        <row r="450">
          <cell r="A450">
            <v>0</v>
          </cell>
          <cell r="L450">
            <v>0</v>
          </cell>
        </row>
        <row r="451">
          <cell r="A451">
            <v>0</v>
          </cell>
          <cell r="L451">
            <v>0</v>
          </cell>
        </row>
        <row r="452">
          <cell r="A452">
            <v>0</v>
          </cell>
          <cell r="L452">
            <v>0</v>
          </cell>
        </row>
        <row r="453">
          <cell r="A453" t="str">
            <v>40신_17</v>
          </cell>
          <cell r="B453" t="str">
            <v>합       계</v>
          </cell>
          <cell r="G453">
            <v>682518</v>
          </cell>
          <cell r="I453">
            <v>69955</v>
          </cell>
          <cell r="K453">
            <v>1602</v>
          </cell>
          <cell r="L453">
            <v>754075</v>
          </cell>
        </row>
        <row r="454">
          <cell r="A454" t="str">
            <v>40신_18A</v>
          </cell>
          <cell r="B454" t="str">
            <v>18. 분전반 신설(MCCB 3P 50/30AT)</v>
          </cell>
          <cell r="C454" t="str">
            <v>SUS 노출 1회로</v>
          </cell>
          <cell r="D454" t="str">
            <v>면</v>
          </cell>
          <cell r="E454">
            <v>1</v>
          </cell>
          <cell r="M454">
            <v>2</v>
          </cell>
        </row>
        <row r="455">
          <cell r="B455" t="str">
            <v>가) 재 료 비</v>
          </cell>
        </row>
        <row r="456">
          <cell r="A456" t="str">
            <v>MCCB BOXMCCB 3P 50/30AT</v>
          </cell>
          <cell r="B456" t="str">
            <v>분전반</v>
          </cell>
          <cell r="C456" t="str">
            <v>MCCB 3P 50/30AT</v>
          </cell>
          <cell r="D456" t="str">
            <v>면</v>
          </cell>
          <cell r="E456">
            <v>1</v>
          </cell>
          <cell r="F456">
            <v>86172</v>
          </cell>
          <cell r="G456">
            <v>86172</v>
          </cell>
          <cell r="I456">
            <v>0</v>
          </cell>
          <cell r="K456">
            <v>0</v>
          </cell>
          <cell r="L456">
            <v>86172</v>
          </cell>
        </row>
        <row r="457">
          <cell r="A457" t="str">
            <v>BOX(SUS)300x300x150x1.6t</v>
          </cell>
          <cell r="B457" t="str">
            <v>BOX(SUS)</v>
          </cell>
          <cell r="C457" t="str">
            <v>300x300x150x1.6t</v>
          </cell>
          <cell r="D457" t="str">
            <v>SET</v>
          </cell>
          <cell r="E457">
            <v>1</v>
          </cell>
          <cell r="K457">
            <v>0</v>
          </cell>
          <cell r="L457">
            <v>0</v>
          </cell>
        </row>
        <row r="458">
          <cell r="A458" t="str">
            <v>DOOR(SUS)300x300x1.5t</v>
          </cell>
          <cell r="B458" t="str">
            <v>DOOR(SUS)</v>
          </cell>
          <cell r="C458" t="str">
            <v>300x300x1.5t</v>
          </cell>
          <cell r="D458" t="str">
            <v>SET</v>
          </cell>
          <cell r="E458">
            <v>1</v>
          </cell>
          <cell r="K458">
            <v>0</v>
          </cell>
          <cell r="L458">
            <v>0</v>
          </cell>
        </row>
        <row r="459">
          <cell r="A459" t="str">
            <v>MCCB표준형 3P 50AF</v>
          </cell>
          <cell r="B459" t="str">
            <v>MCCB</v>
          </cell>
          <cell r="C459" t="str">
            <v>표준형 3P 50AF</v>
          </cell>
          <cell r="D459" t="str">
            <v>EA</v>
          </cell>
          <cell r="E459">
            <v>1</v>
          </cell>
          <cell r="K459">
            <v>0</v>
          </cell>
          <cell r="L459">
            <v>0</v>
          </cell>
        </row>
        <row r="460">
          <cell r="L460">
            <v>0</v>
          </cell>
        </row>
        <row r="461">
          <cell r="L461">
            <v>0</v>
          </cell>
        </row>
        <row r="462">
          <cell r="L462">
            <v>0</v>
          </cell>
        </row>
        <row r="463">
          <cell r="L463">
            <v>0</v>
          </cell>
        </row>
        <row r="464">
          <cell r="A464">
            <v>0</v>
          </cell>
          <cell r="K464">
            <v>0</v>
          </cell>
          <cell r="L464">
            <v>0</v>
          </cell>
        </row>
        <row r="465">
          <cell r="B465" t="str">
            <v>나) 노 무 비</v>
          </cell>
          <cell r="K465">
            <v>0</v>
          </cell>
          <cell r="L465">
            <v>0</v>
          </cell>
        </row>
        <row r="466">
          <cell r="A466" t="str">
            <v>내 선 전 공</v>
          </cell>
          <cell r="C466" t="str">
            <v>내 선 전 공</v>
          </cell>
          <cell r="D466" t="str">
            <v>인</v>
          </cell>
          <cell r="E466">
            <v>0.31</v>
          </cell>
          <cell r="H466">
            <v>53401</v>
          </cell>
          <cell r="I466">
            <v>16554</v>
          </cell>
          <cell r="K466">
            <v>0</v>
          </cell>
          <cell r="L466">
            <v>16554</v>
          </cell>
        </row>
        <row r="467">
          <cell r="A467">
            <v>0</v>
          </cell>
          <cell r="L467">
            <v>0</v>
          </cell>
        </row>
        <row r="468">
          <cell r="A468">
            <v>0</v>
          </cell>
          <cell r="L468">
            <v>0</v>
          </cell>
        </row>
        <row r="469">
          <cell r="A469">
            <v>0</v>
          </cell>
          <cell r="L469">
            <v>0</v>
          </cell>
        </row>
        <row r="470">
          <cell r="L470">
            <v>0</v>
          </cell>
        </row>
        <row r="471">
          <cell r="L471">
            <v>0</v>
          </cell>
        </row>
        <row r="472">
          <cell r="B472" t="str">
            <v>다) 공구손료</v>
          </cell>
          <cell r="K472">
            <v>0</v>
          </cell>
          <cell r="L472">
            <v>0</v>
          </cell>
        </row>
        <row r="473">
          <cell r="A473" t="str">
            <v>내 선 전 공</v>
          </cell>
          <cell r="C473" t="str">
            <v>내 선 전 공</v>
          </cell>
          <cell r="D473" t="str">
            <v>인</v>
          </cell>
          <cell r="E473">
            <v>0</v>
          </cell>
          <cell r="K473">
            <v>0</v>
          </cell>
          <cell r="L473">
            <v>0</v>
          </cell>
        </row>
        <row r="474">
          <cell r="A474">
            <v>0</v>
          </cell>
          <cell r="L474">
            <v>0</v>
          </cell>
        </row>
        <row r="475">
          <cell r="A475">
            <v>0</v>
          </cell>
          <cell r="L475">
            <v>0</v>
          </cell>
        </row>
        <row r="476">
          <cell r="A476">
            <v>0</v>
          </cell>
          <cell r="L476">
            <v>0</v>
          </cell>
        </row>
        <row r="477">
          <cell r="A477">
            <v>0</v>
          </cell>
          <cell r="L477">
            <v>0</v>
          </cell>
        </row>
        <row r="478">
          <cell r="A478" t="str">
            <v>40신_18</v>
          </cell>
          <cell r="B478" t="str">
            <v>합       계</v>
          </cell>
          <cell r="G478">
            <v>86172</v>
          </cell>
          <cell r="I478">
            <v>16554</v>
          </cell>
          <cell r="K478">
            <v>0</v>
          </cell>
          <cell r="L478">
            <v>102726</v>
          </cell>
        </row>
        <row r="479">
          <cell r="A479" t="str">
            <v>40신_19A</v>
          </cell>
          <cell r="B479" t="str">
            <v>19. 분전반 신설 (MCCB 2P 100/75AT)</v>
          </cell>
          <cell r="C479" t="str">
            <v>SUS 노출 1회로</v>
          </cell>
          <cell r="D479" t="str">
            <v>면</v>
          </cell>
          <cell r="E479">
            <v>1</v>
          </cell>
          <cell r="M479">
            <v>48</v>
          </cell>
        </row>
        <row r="480">
          <cell r="B480" t="str">
            <v>가) 재 료 비</v>
          </cell>
        </row>
        <row r="481">
          <cell r="A481" t="str">
            <v>MCCB BOXMCCB 2P 100/75AT</v>
          </cell>
          <cell r="B481" t="str">
            <v>분전반</v>
          </cell>
          <cell r="C481" t="str">
            <v>MCCB 2P 100/75AT</v>
          </cell>
          <cell r="D481" t="str">
            <v>면</v>
          </cell>
          <cell r="E481">
            <v>1</v>
          </cell>
          <cell r="F481">
            <v>106877</v>
          </cell>
          <cell r="G481">
            <v>106877</v>
          </cell>
          <cell r="I481">
            <v>0</v>
          </cell>
          <cell r="K481">
            <v>0</v>
          </cell>
          <cell r="L481">
            <v>106877</v>
          </cell>
        </row>
        <row r="482">
          <cell r="A482" t="str">
            <v>BOX(SUS)350x450x150x1.6t</v>
          </cell>
          <cell r="B482" t="str">
            <v>BOX(SUS)</v>
          </cell>
          <cell r="C482" t="str">
            <v>350x450x150x1.6t</v>
          </cell>
          <cell r="D482" t="str">
            <v>SET</v>
          </cell>
          <cell r="E482">
            <v>1</v>
          </cell>
          <cell r="K482">
            <v>0</v>
          </cell>
          <cell r="L482">
            <v>0</v>
          </cell>
        </row>
        <row r="483">
          <cell r="A483" t="str">
            <v>DOOR(SUS)350x450x1.5t</v>
          </cell>
          <cell r="B483" t="str">
            <v>DOOR(SUS)</v>
          </cell>
          <cell r="C483" t="str">
            <v>350x450x1.5t</v>
          </cell>
          <cell r="D483" t="str">
            <v>SET</v>
          </cell>
          <cell r="E483">
            <v>1</v>
          </cell>
          <cell r="K483">
            <v>0</v>
          </cell>
          <cell r="L483">
            <v>0</v>
          </cell>
        </row>
        <row r="484">
          <cell r="A484" t="str">
            <v>MCCB표준형 2P 100AF</v>
          </cell>
          <cell r="B484" t="str">
            <v>MCCB</v>
          </cell>
          <cell r="C484" t="str">
            <v>표준형 2P 100AF</v>
          </cell>
          <cell r="D484" t="str">
            <v>EA</v>
          </cell>
          <cell r="E484">
            <v>1</v>
          </cell>
          <cell r="K484">
            <v>0</v>
          </cell>
          <cell r="L484">
            <v>0</v>
          </cell>
        </row>
        <row r="485">
          <cell r="L485">
            <v>0</v>
          </cell>
        </row>
        <row r="486">
          <cell r="L486">
            <v>0</v>
          </cell>
        </row>
        <row r="487">
          <cell r="L487">
            <v>0</v>
          </cell>
        </row>
        <row r="488">
          <cell r="L488">
            <v>0</v>
          </cell>
        </row>
        <row r="489">
          <cell r="A489">
            <v>0</v>
          </cell>
          <cell r="K489">
            <v>0</v>
          </cell>
          <cell r="L489">
            <v>0</v>
          </cell>
        </row>
        <row r="490">
          <cell r="B490" t="str">
            <v>나) 노 무 비</v>
          </cell>
          <cell r="K490">
            <v>0</v>
          </cell>
          <cell r="L490">
            <v>0</v>
          </cell>
        </row>
        <row r="491">
          <cell r="A491" t="str">
            <v>내 선 전 공</v>
          </cell>
          <cell r="C491" t="str">
            <v>내 선 전 공</v>
          </cell>
          <cell r="D491" t="str">
            <v>인</v>
          </cell>
          <cell r="E491">
            <v>0.31</v>
          </cell>
          <cell r="H491">
            <v>53401</v>
          </cell>
          <cell r="I491">
            <v>16554</v>
          </cell>
          <cell r="K491">
            <v>0</v>
          </cell>
          <cell r="L491">
            <v>16554</v>
          </cell>
        </row>
        <row r="492">
          <cell r="A492">
            <v>0</v>
          </cell>
          <cell r="L492">
            <v>0</v>
          </cell>
        </row>
        <row r="493">
          <cell r="A493">
            <v>0</v>
          </cell>
          <cell r="L493">
            <v>0</v>
          </cell>
        </row>
        <row r="494">
          <cell r="A494">
            <v>0</v>
          </cell>
          <cell r="L494">
            <v>0</v>
          </cell>
        </row>
        <row r="495">
          <cell r="L495">
            <v>0</v>
          </cell>
        </row>
        <row r="496">
          <cell r="L496">
            <v>0</v>
          </cell>
        </row>
        <row r="497">
          <cell r="B497" t="str">
            <v>다) 공구손료</v>
          </cell>
          <cell r="K497">
            <v>0</v>
          </cell>
          <cell r="L497">
            <v>0</v>
          </cell>
        </row>
        <row r="498">
          <cell r="A498" t="str">
            <v>내 선 전 공</v>
          </cell>
          <cell r="C498" t="str">
            <v>내 선 전 공</v>
          </cell>
          <cell r="D498" t="str">
            <v>인</v>
          </cell>
          <cell r="E498">
            <v>0</v>
          </cell>
          <cell r="K498">
            <v>0</v>
          </cell>
          <cell r="L498">
            <v>0</v>
          </cell>
        </row>
        <row r="499">
          <cell r="A499">
            <v>0</v>
          </cell>
          <cell r="L499">
            <v>0</v>
          </cell>
        </row>
        <row r="500">
          <cell r="A500">
            <v>0</v>
          </cell>
          <cell r="L500">
            <v>0</v>
          </cell>
        </row>
        <row r="501">
          <cell r="A501">
            <v>0</v>
          </cell>
          <cell r="L501">
            <v>0</v>
          </cell>
        </row>
        <row r="502">
          <cell r="A502">
            <v>0</v>
          </cell>
          <cell r="L502">
            <v>0</v>
          </cell>
        </row>
        <row r="503">
          <cell r="A503" t="str">
            <v>40신_19</v>
          </cell>
          <cell r="B503" t="str">
            <v>합       계</v>
          </cell>
          <cell r="G503">
            <v>106877</v>
          </cell>
          <cell r="I503">
            <v>16554</v>
          </cell>
          <cell r="K503">
            <v>0</v>
          </cell>
          <cell r="L503">
            <v>123431</v>
          </cell>
        </row>
        <row r="504">
          <cell r="A504" t="str">
            <v>40신_20A</v>
          </cell>
          <cell r="B504" t="str">
            <v>20. 접지장치 신설</v>
          </cell>
          <cell r="C504" t="str">
            <v>제1종 (60 ㎟)</v>
          </cell>
          <cell r="D504" t="str">
            <v>개소</v>
          </cell>
          <cell r="E504">
            <v>1</v>
          </cell>
          <cell r="M504">
            <v>2</v>
          </cell>
        </row>
        <row r="505">
          <cell r="B505" t="str">
            <v>가) 재 료 비</v>
          </cell>
        </row>
        <row r="506">
          <cell r="A506" t="str">
            <v>접지봉Φ14x1000mm</v>
          </cell>
          <cell r="B506" t="str">
            <v>접지봉</v>
          </cell>
          <cell r="C506" t="str">
            <v>Φ14x1000mm</v>
          </cell>
          <cell r="D506" t="str">
            <v>EA</v>
          </cell>
          <cell r="E506">
            <v>9</v>
          </cell>
          <cell r="F506">
            <v>3000</v>
          </cell>
          <cell r="G506">
            <v>27000</v>
          </cell>
          <cell r="I506">
            <v>0</v>
          </cell>
          <cell r="K506">
            <v>0</v>
          </cell>
          <cell r="L506">
            <v>27000</v>
          </cell>
        </row>
        <row r="507">
          <cell r="A507" t="str">
            <v>나 동 선60㎟</v>
          </cell>
          <cell r="B507" t="str">
            <v>나 동 선</v>
          </cell>
          <cell r="C507" t="str">
            <v>60㎟</v>
          </cell>
          <cell r="D507" t="str">
            <v>m</v>
          </cell>
          <cell r="E507">
            <v>6.6</v>
          </cell>
          <cell r="F507">
            <v>1910</v>
          </cell>
          <cell r="G507">
            <v>12606</v>
          </cell>
          <cell r="K507">
            <v>0</v>
          </cell>
          <cell r="L507">
            <v>12606</v>
          </cell>
        </row>
        <row r="508">
          <cell r="A508" t="str">
            <v>압착단자60 ㎟</v>
          </cell>
          <cell r="B508" t="str">
            <v>압착단자</v>
          </cell>
          <cell r="C508" t="str">
            <v>60 ㎟</v>
          </cell>
          <cell r="D508" t="str">
            <v>EA</v>
          </cell>
          <cell r="E508">
            <v>1</v>
          </cell>
          <cell r="F508">
            <v>486</v>
          </cell>
          <cell r="G508">
            <v>486</v>
          </cell>
          <cell r="K508">
            <v>0</v>
          </cell>
          <cell r="L508">
            <v>486</v>
          </cell>
        </row>
        <row r="509">
          <cell r="A509" t="str">
            <v>접지크램프60㎟</v>
          </cell>
          <cell r="B509" t="str">
            <v>접지크램프</v>
          </cell>
          <cell r="C509" t="str">
            <v>60㎟</v>
          </cell>
          <cell r="D509" t="str">
            <v>EA</v>
          </cell>
          <cell r="E509">
            <v>3</v>
          </cell>
          <cell r="F509">
            <v>1500</v>
          </cell>
          <cell r="G509">
            <v>4500</v>
          </cell>
          <cell r="K509">
            <v>0</v>
          </cell>
          <cell r="L509">
            <v>4500</v>
          </cell>
        </row>
        <row r="510">
          <cell r="A510" t="str">
            <v>접지저항저감재메직어스(10Kg)</v>
          </cell>
          <cell r="B510" t="str">
            <v>접지저항저감재</v>
          </cell>
          <cell r="C510" t="str">
            <v>메직어스(10Kg)</v>
          </cell>
          <cell r="D510" t="str">
            <v>포</v>
          </cell>
          <cell r="E510">
            <v>6</v>
          </cell>
          <cell r="F510">
            <v>20000</v>
          </cell>
          <cell r="G510">
            <v>120000</v>
          </cell>
          <cell r="L510">
            <v>120000</v>
          </cell>
        </row>
        <row r="511">
          <cell r="A511" t="str">
            <v>터파기자갈섞인 토사</v>
          </cell>
          <cell r="B511" t="str">
            <v>터파기</v>
          </cell>
          <cell r="C511" t="str">
            <v>자갈섞인 토사</v>
          </cell>
          <cell r="D511" t="str">
            <v>㎥</v>
          </cell>
          <cell r="E511">
            <v>2.63</v>
          </cell>
          <cell r="L511">
            <v>0</v>
          </cell>
        </row>
        <row r="512">
          <cell r="L512">
            <v>0</v>
          </cell>
        </row>
        <row r="513">
          <cell r="L513">
            <v>0</v>
          </cell>
        </row>
        <row r="515">
          <cell r="A515">
            <v>0</v>
          </cell>
          <cell r="K515">
            <v>0</v>
          </cell>
          <cell r="L515">
            <v>0</v>
          </cell>
        </row>
        <row r="516">
          <cell r="B516" t="str">
            <v>나) 노 무 비</v>
          </cell>
          <cell r="K516">
            <v>0</v>
          </cell>
          <cell r="L516">
            <v>0</v>
          </cell>
        </row>
        <row r="517">
          <cell r="A517" t="str">
            <v>내 선 전 공</v>
          </cell>
          <cell r="C517" t="str">
            <v>내 선 전 공</v>
          </cell>
          <cell r="D517" t="str">
            <v>인</v>
          </cell>
          <cell r="E517">
            <v>4.29</v>
          </cell>
          <cell r="H517">
            <v>53401</v>
          </cell>
          <cell r="I517">
            <v>229090</v>
          </cell>
          <cell r="K517">
            <v>0</v>
          </cell>
          <cell r="L517">
            <v>229090</v>
          </cell>
        </row>
        <row r="518">
          <cell r="A518" t="str">
            <v>보 통 인 부</v>
          </cell>
          <cell r="C518" t="str">
            <v>보 통 인 부</v>
          </cell>
          <cell r="D518" t="str">
            <v>인</v>
          </cell>
          <cell r="E518">
            <v>3.17</v>
          </cell>
          <cell r="H518">
            <v>38932</v>
          </cell>
          <cell r="I518">
            <v>123414</v>
          </cell>
          <cell r="L518">
            <v>123414</v>
          </cell>
        </row>
        <row r="519">
          <cell r="A519">
            <v>0</v>
          </cell>
          <cell r="L519">
            <v>0</v>
          </cell>
        </row>
        <row r="520">
          <cell r="A520">
            <v>0</v>
          </cell>
          <cell r="L520">
            <v>0</v>
          </cell>
        </row>
        <row r="521">
          <cell r="L521">
            <v>0</v>
          </cell>
        </row>
        <row r="522">
          <cell r="L522">
            <v>0</v>
          </cell>
        </row>
        <row r="523">
          <cell r="B523" t="str">
            <v>다) 공구손료</v>
          </cell>
          <cell r="K523">
            <v>0</v>
          </cell>
          <cell r="L523">
            <v>0</v>
          </cell>
        </row>
        <row r="524">
          <cell r="A524" t="str">
            <v>내 선 전 공</v>
          </cell>
          <cell r="C524" t="str">
            <v>내 선 전 공</v>
          </cell>
          <cell r="D524" t="str">
            <v>인</v>
          </cell>
          <cell r="E524">
            <v>0.12</v>
          </cell>
          <cell r="J524">
            <v>53401</v>
          </cell>
          <cell r="K524">
            <v>6408</v>
          </cell>
          <cell r="L524">
            <v>6408</v>
          </cell>
          <cell r="M524" t="str">
            <v>터파기품제외</v>
          </cell>
        </row>
        <row r="525">
          <cell r="A525" t="str">
            <v>보 통 인 부</v>
          </cell>
          <cell r="C525" t="str">
            <v>보 통 인 부</v>
          </cell>
          <cell r="D525" t="str">
            <v>인</v>
          </cell>
          <cell r="E525">
            <v>0.06</v>
          </cell>
          <cell r="J525">
            <v>38932</v>
          </cell>
          <cell r="K525">
            <v>2335</v>
          </cell>
          <cell r="L525">
            <v>2335</v>
          </cell>
        </row>
        <row r="526">
          <cell r="A526">
            <v>0</v>
          </cell>
          <cell r="L526">
            <v>0</v>
          </cell>
        </row>
        <row r="527">
          <cell r="A527">
            <v>0</v>
          </cell>
          <cell r="L527">
            <v>0</v>
          </cell>
        </row>
        <row r="528">
          <cell r="A528" t="str">
            <v>40신_20</v>
          </cell>
          <cell r="B528" t="str">
            <v>합       계</v>
          </cell>
          <cell r="G528">
            <v>164592</v>
          </cell>
          <cell r="I528">
            <v>352504</v>
          </cell>
          <cell r="K528">
            <v>8743</v>
          </cell>
          <cell r="L528">
            <v>525839</v>
          </cell>
        </row>
        <row r="529">
          <cell r="A529" t="str">
            <v>40신_21A</v>
          </cell>
          <cell r="B529" t="str">
            <v>21. 접지장치 신설</v>
          </cell>
          <cell r="C529" t="str">
            <v>제2종 (60 ㎟)</v>
          </cell>
          <cell r="D529" t="str">
            <v>개소</v>
          </cell>
          <cell r="E529">
            <v>1</v>
          </cell>
          <cell r="M529">
            <v>1</v>
          </cell>
        </row>
        <row r="530">
          <cell r="B530" t="str">
            <v>가) 재 료 비</v>
          </cell>
        </row>
        <row r="531">
          <cell r="A531" t="str">
            <v>접지봉Φ14x1000mm</v>
          </cell>
          <cell r="B531" t="str">
            <v>접지봉</v>
          </cell>
          <cell r="C531" t="str">
            <v>Φ14x1000mm</v>
          </cell>
          <cell r="D531" t="str">
            <v>개</v>
          </cell>
          <cell r="E531">
            <v>6</v>
          </cell>
          <cell r="F531">
            <v>3000</v>
          </cell>
          <cell r="G531">
            <v>18000</v>
          </cell>
          <cell r="I531">
            <v>0</v>
          </cell>
          <cell r="K531">
            <v>0</v>
          </cell>
          <cell r="L531">
            <v>18000</v>
          </cell>
        </row>
        <row r="532">
          <cell r="A532" t="str">
            <v>나 동 선60㎟</v>
          </cell>
          <cell r="B532" t="str">
            <v>나 동 선</v>
          </cell>
          <cell r="C532" t="str">
            <v>60㎟</v>
          </cell>
          <cell r="D532" t="str">
            <v>m</v>
          </cell>
          <cell r="E532">
            <v>6.6</v>
          </cell>
          <cell r="F532">
            <v>1910</v>
          </cell>
          <cell r="G532">
            <v>12606</v>
          </cell>
          <cell r="K532">
            <v>0</v>
          </cell>
          <cell r="L532">
            <v>12606</v>
          </cell>
        </row>
        <row r="533">
          <cell r="A533" t="str">
            <v>압착단자60 ㎟</v>
          </cell>
          <cell r="B533" t="str">
            <v>압착단자</v>
          </cell>
          <cell r="C533" t="str">
            <v>60 ㎟</v>
          </cell>
          <cell r="D533" t="str">
            <v>EA</v>
          </cell>
          <cell r="E533">
            <v>1</v>
          </cell>
          <cell r="F533">
            <v>486</v>
          </cell>
          <cell r="G533">
            <v>486</v>
          </cell>
          <cell r="K533">
            <v>0</v>
          </cell>
          <cell r="L533">
            <v>486</v>
          </cell>
        </row>
        <row r="534">
          <cell r="A534" t="str">
            <v>접지크램프60㎟</v>
          </cell>
          <cell r="B534" t="str">
            <v>접지크램프</v>
          </cell>
          <cell r="C534" t="str">
            <v>60㎟</v>
          </cell>
          <cell r="D534" t="str">
            <v>EA</v>
          </cell>
          <cell r="E534">
            <v>2</v>
          </cell>
          <cell r="F534">
            <v>1500</v>
          </cell>
          <cell r="G534">
            <v>3000</v>
          </cell>
          <cell r="K534">
            <v>0</v>
          </cell>
          <cell r="L534">
            <v>3000</v>
          </cell>
        </row>
        <row r="535">
          <cell r="A535" t="str">
            <v>접지저항저감재메직어스(10Kg)</v>
          </cell>
          <cell r="B535" t="str">
            <v>접지저항저감재</v>
          </cell>
          <cell r="C535" t="str">
            <v>메직어스(10Kg)</v>
          </cell>
          <cell r="D535" t="str">
            <v>포</v>
          </cell>
          <cell r="E535">
            <v>4</v>
          </cell>
          <cell r="F535">
            <v>20000</v>
          </cell>
          <cell r="G535">
            <v>80000</v>
          </cell>
          <cell r="L535">
            <v>80000</v>
          </cell>
        </row>
        <row r="536">
          <cell r="A536" t="str">
            <v>터파기자갈섞인 토사</v>
          </cell>
          <cell r="B536" t="str">
            <v>터파기</v>
          </cell>
          <cell r="C536" t="str">
            <v>자갈섞인 토사</v>
          </cell>
          <cell r="D536" t="str">
            <v>㎥</v>
          </cell>
          <cell r="E536">
            <v>2.63</v>
          </cell>
          <cell r="L536">
            <v>0</v>
          </cell>
        </row>
        <row r="537">
          <cell r="L537">
            <v>0</v>
          </cell>
        </row>
        <row r="538">
          <cell r="L538">
            <v>0</v>
          </cell>
        </row>
        <row r="539">
          <cell r="B539">
            <v>0</v>
          </cell>
          <cell r="C539">
            <v>0</v>
          </cell>
          <cell r="D539">
            <v>0</v>
          </cell>
          <cell r="E539">
            <v>0</v>
          </cell>
        </row>
        <row r="540">
          <cell r="A540">
            <v>0</v>
          </cell>
          <cell r="K540">
            <v>0</v>
          </cell>
          <cell r="L540">
            <v>0</v>
          </cell>
        </row>
        <row r="541">
          <cell r="B541" t="str">
            <v>나) 노 무 비</v>
          </cell>
          <cell r="K541">
            <v>0</v>
          </cell>
          <cell r="L541">
            <v>0</v>
          </cell>
        </row>
        <row r="542">
          <cell r="A542" t="str">
            <v>내 선 전 공</v>
          </cell>
          <cell r="C542" t="str">
            <v>내 선 전 공</v>
          </cell>
          <cell r="D542" t="str">
            <v>인</v>
          </cell>
          <cell r="E542">
            <v>2.04</v>
          </cell>
          <cell r="H542">
            <v>53401</v>
          </cell>
          <cell r="I542">
            <v>108938</v>
          </cell>
          <cell r="K542">
            <v>0</v>
          </cell>
          <cell r="L542">
            <v>108938</v>
          </cell>
        </row>
        <row r="543">
          <cell r="A543" t="str">
            <v>보 통 인 부</v>
          </cell>
          <cell r="C543" t="str">
            <v>보 통 인 부</v>
          </cell>
          <cell r="D543" t="str">
            <v>인</v>
          </cell>
          <cell r="E543">
            <v>2</v>
          </cell>
          <cell r="H543">
            <v>38932</v>
          </cell>
          <cell r="I543">
            <v>77864</v>
          </cell>
          <cell r="L543">
            <v>77864</v>
          </cell>
        </row>
        <row r="544">
          <cell r="A544">
            <v>0</v>
          </cell>
          <cell r="L544">
            <v>0</v>
          </cell>
        </row>
        <row r="545">
          <cell r="A545">
            <v>0</v>
          </cell>
          <cell r="L545">
            <v>0</v>
          </cell>
        </row>
        <row r="546">
          <cell r="L546">
            <v>0</v>
          </cell>
        </row>
        <row r="547">
          <cell r="L547">
            <v>0</v>
          </cell>
        </row>
        <row r="548">
          <cell r="B548" t="str">
            <v>다) 공구손료</v>
          </cell>
          <cell r="K548">
            <v>0</v>
          </cell>
          <cell r="L548">
            <v>0</v>
          </cell>
        </row>
        <row r="549">
          <cell r="A549" t="str">
            <v>내 선 전 공</v>
          </cell>
          <cell r="C549" t="str">
            <v>내 선 전 공</v>
          </cell>
          <cell r="D549" t="str">
            <v>인</v>
          </cell>
          <cell r="E549">
            <v>0.06</v>
          </cell>
          <cell r="J549">
            <v>53401</v>
          </cell>
          <cell r="K549">
            <v>3204</v>
          </cell>
          <cell r="L549">
            <v>3204</v>
          </cell>
          <cell r="M549" t="str">
            <v>터파기품제외</v>
          </cell>
        </row>
        <row r="550">
          <cell r="A550" t="str">
            <v>보 통 인 부</v>
          </cell>
          <cell r="C550" t="str">
            <v>보 통 인 부</v>
          </cell>
          <cell r="D550" t="str">
            <v>인</v>
          </cell>
          <cell r="E550">
            <v>0.02</v>
          </cell>
          <cell r="J550">
            <v>38932</v>
          </cell>
          <cell r="K550">
            <v>778</v>
          </cell>
          <cell r="L550">
            <v>778</v>
          </cell>
        </row>
        <row r="551">
          <cell r="A551">
            <v>0</v>
          </cell>
          <cell r="L551">
            <v>0</v>
          </cell>
        </row>
        <row r="552">
          <cell r="A552">
            <v>0</v>
          </cell>
          <cell r="L552">
            <v>0</v>
          </cell>
        </row>
        <row r="553">
          <cell r="A553" t="str">
            <v>40신_21</v>
          </cell>
          <cell r="B553" t="str">
            <v>합       계</v>
          </cell>
          <cell r="G553">
            <v>114092</v>
          </cell>
          <cell r="I553">
            <v>186802</v>
          </cell>
          <cell r="K553">
            <v>3982</v>
          </cell>
          <cell r="L553">
            <v>304876</v>
          </cell>
        </row>
        <row r="554">
          <cell r="A554" t="str">
            <v>40신_22A</v>
          </cell>
          <cell r="B554" t="str">
            <v>22. 접지장치 신설</v>
          </cell>
          <cell r="C554" t="str">
            <v>제3종 (38 ㎟)</v>
          </cell>
          <cell r="D554" t="str">
            <v>개소</v>
          </cell>
          <cell r="E554">
            <v>1</v>
          </cell>
          <cell r="M554">
            <v>17</v>
          </cell>
        </row>
        <row r="555">
          <cell r="B555" t="str">
            <v>가) 재 료 비</v>
          </cell>
        </row>
        <row r="556">
          <cell r="A556" t="str">
            <v>접지봉Φ14x1000mm</v>
          </cell>
          <cell r="B556" t="str">
            <v>접지봉</v>
          </cell>
          <cell r="C556" t="str">
            <v>Φ14x1000mm</v>
          </cell>
          <cell r="D556" t="str">
            <v>개</v>
          </cell>
          <cell r="E556">
            <v>3</v>
          </cell>
          <cell r="F556">
            <v>3000</v>
          </cell>
          <cell r="G556">
            <v>9000</v>
          </cell>
          <cell r="I556">
            <v>0</v>
          </cell>
          <cell r="K556">
            <v>0</v>
          </cell>
          <cell r="L556">
            <v>9000</v>
          </cell>
        </row>
        <row r="557">
          <cell r="A557" t="str">
            <v>나 동 선38㎟</v>
          </cell>
          <cell r="B557" t="str">
            <v>나 동 선</v>
          </cell>
          <cell r="C557" t="str">
            <v>38㎟</v>
          </cell>
          <cell r="D557" t="str">
            <v>m</v>
          </cell>
          <cell r="E557">
            <v>6.6</v>
          </cell>
          <cell r="F557">
            <v>1195</v>
          </cell>
          <cell r="G557">
            <v>7887</v>
          </cell>
          <cell r="K557">
            <v>0</v>
          </cell>
          <cell r="L557">
            <v>7887</v>
          </cell>
        </row>
        <row r="558">
          <cell r="A558" t="str">
            <v>압착단자38 ㎟</v>
          </cell>
          <cell r="B558" t="str">
            <v>압착단자</v>
          </cell>
          <cell r="C558" t="str">
            <v>38 ㎟</v>
          </cell>
          <cell r="D558" t="str">
            <v>EA</v>
          </cell>
          <cell r="E558">
            <v>1</v>
          </cell>
          <cell r="F558">
            <v>281</v>
          </cell>
          <cell r="G558">
            <v>281</v>
          </cell>
          <cell r="K558">
            <v>0</v>
          </cell>
          <cell r="L558">
            <v>281</v>
          </cell>
        </row>
        <row r="559">
          <cell r="A559" t="str">
            <v>접지크램프38㎟</v>
          </cell>
          <cell r="B559" t="str">
            <v>접지크램프</v>
          </cell>
          <cell r="C559" t="str">
            <v>38㎟</v>
          </cell>
          <cell r="D559" t="str">
            <v>EA</v>
          </cell>
          <cell r="E559">
            <v>3</v>
          </cell>
          <cell r="F559">
            <v>1200</v>
          </cell>
          <cell r="G559">
            <v>3600</v>
          </cell>
          <cell r="K559">
            <v>0</v>
          </cell>
          <cell r="L559">
            <v>3600</v>
          </cell>
        </row>
        <row r="560">
          <cell r="A560" t="str">
            <v>접지저항저감재메직어스(10Kg)</v>
          </cell>
          <cell r="B560" t="str">
            <v>접지저항저감재</v>
          </cell>
          <cell r="C560" t="str">
            <v>메직어스(10Kg)</v>
          </cell>
          <cell r="D560" t="str">
            <v>포</v>
          </cell>
          <cell r="E560">
            <v>2</v>
          </cell>
          <cell r="F560">
            <v>20000</v>
          </cell>
          <cell r="G560">
            <v>40000</v>
          </cell>
          <cell r="L560">
            <v>40000</v>
          </cell>
        </row>
        <row r="561">
          <cell r="A561" t="str">
            <v>터파기자갈섞인 토사</v>
          </cell>
          <cell r="B561" t="str">
            <v>터파기</v>
          </cell>
          <cell r="C561" t="str">
            <v>자갈섞인 토사</v>
          </cell>
          <cell r="D561" t="str">
            <v>㎥</v>
          </cell>
          <cell r="E561">
            <v>2.63</v>
          </cell>
          <cell r="L561">
            <v>0</v>
          </cell>
        </row>
        <row r="562">
          <cell r="L562">
            <v>0</v>
          </cell>
        </row>
        <row r="563">
          <cell r="L563">
            <v>0</v>
          </cell>
        </row>
        <row r="564">
          <cell r="B564">
            <v>0</v>
          </cell>
          <cell r="C564">
            <v>0</v>
          </cell>
          <cell r="D564">
            <v>0</v>
          </cell>
          <cell r="E564">
            <v>0</v>
          </cell>
        </row>
        <row r="565">
          <cell r="A565">
            <v>0</v>
          </cell>
          <cell r="K565">
            <v>0</v>
          </cell>
          <cell r="L565">
            <v>0</v>
          </cell>
        </row>
        <row r="566">
          <cell r="B566" t="str">
            <v>나) 노 무 비</v>
          </cell>
          <cell r="K566">
            <v>0</v>
          </cell>
          <cell r="L566">
            <v>0</v>
          </cell>
        </row>
        <row r="567">
          <cell r="A567" t="str">
            <v>내 선 전 공</v>
          </cell>
          <cell r="C567" t="str">
            <v>내 선 전 공</v>
          </cell>
          <cell r="D567" t="str">
            <v>인</v>
          </cell>
          <cell r="E567">
            <v>0.82</v>
          </cell>
          <cell r="H567">
            <v>53401</v>
          </cell>
          <cell r="I567">
            <v>43788</v>
          </cell>
          <cell r="K567">
            <v>0</v>
          </cell>
          <cell r="L567">
            <v>43788</v>
          </cell>
        </row>
        <row r="568">
          <cell r="A568" t="str">
            <v>보 통 인 부</v>
          </cell>
          <cell r="C568" t="str">
            <v>보 통 인 부</v>
          </cell>
          <cell r="D568" t="str">
            <v>인</v>
          </cell>
          <cell r="E568">
            <v>1.1399999999999999</v>
          </cell>
          <cell r="H568">
            <v>38932</v>
          </cell>
          <cell r="I568">
            <v>44382</v>
          </cell>
          <cell r="L568">
            <v>44382</v>
          </cell>
        </row>
        <row r="569">
          <cell r="A569">
            <v>0</v>
          </cell>
          <cell r="L569">
            <v>0</v>
          </cell>
        </row>
        <row r="570">
          <cell r="A570">
            <v>0</v>
          </cell>
          <cell r="L570">
            <v>0</v>
          </cell>
        </row>
        <row r="571">
          <cell r="L571">
            <v>0</v>
          </cell>
        </row>
        <row r="572">
          <cell r="L572">
            <v>0</v>
          </cell>
        </row>
        <row r="573">
          <cell r="B573" t="str">
            <v>다) 공구손료</v>
          </cell>
          <cell r="K573">
            <v>0</v>
          </cell>
          <cell r="L573">
            <v>0</v>
          </cell>
        </row>
        <row r="574">
          <cell r="A574" t="str">
            <v>내 선 전 공</v>
          </cell>
          <cell r="C574" t="str">
            <v>내 선 전 공</v>
          </cell>
          <cell r="D574" t="str">
            <v>인</v>
          </cell>
          <cell r="E574">
            <v>0.02</v>
          </cell>
          <cell r="J574">
            <v>53401</v>
          </cell>
          <cell r="K574">
            <v>1068</v>
          </cell>
          <cell r="L574">
            <v>1068</v>
          </cell>
          <cell r="M574" t="str">
            <v>터파기품제외</v>
          </cell>
        </row>
        <row r="575">
          <cell r="A575" t="str">
            <v>보 통 인 부</v>
          </cell>
          <cell r="C575" t="str">
            <v>보 통 인 부</v>
          </cell>
          <cell r="D575" t="str">
            <v>인</v>
          </cell>
          <cell r="E575">
            <v>0</v>
          </cell>
          <cell r="K575">
            <v>0</v>
          </cell>
          <cell r="L575">
            <v>0</v>
          </cell>
        </row>
        <row r="576">
          <cell r="A576">
            <v>0</v>
          </cell>
          <cell r="L576">
            <v>0</v>
          </cell>
        </row>
        <row r="577">
          <cell r="A577">
            <v>0</v>
          </cell>
          <cell r="L577">
            <v>0</v>
          </cell>
        </row>
        <row r="578">
          <cell r="A578" t="str">
            <v>40신_22</v>
          </cell>
          <cell r="B578" t="str">
            <v>합       계</v>
          </cell>
          <cell r="G578">
            <v>60768</v>
          </cell>
          <cell r="I578">
            <v>88170</v>
          </cell>
          <cell r="K578">
            <v>1068</v>
          </cell>
          <cell r="L578">
            <v>150006</v>
          </cell>
        </row>
        <row r="579">
          <cell r="A579" t="str">
            <v>40신_23A</v>
          </cell>
          <cell r="B579" t="str">
            <v>23. 접지장치 신설</v>
          </cell>
          <cell r="C579" t="str">
            <v>제3종 (60 ㎟)</v>
          </cell>
          <cell r="D579" t="str">
            <v>개소</v>
          </cell>
          <cell r="E579">
            <v>1</v>
          </cell>
          <cell r="M579">
            <v>4</v>
          </cell>
        </row>
        <row r="580">
          <cell r="B580" t="str">
            <v>가) 재 료 비</v>
          </cell>
        </row>
        <row r="581">
          <cell r="A581" t="str">
            <v>접지봉Φ14x1000mm</v>
          </cell>
          <cell r="B581" t="str">
            <v>접지봉</v>
          </cell>
          <cell r="C581" t="str">
            <v>Φ14x1000mm</v>
          </cell>
          <cell r="D581" t="str">
            <v>EA</v>
          </cell>
          <cell r="E581">
            <v>3</v>
          </cell>
          <cell r="F581">
            <v>3000</v>
          </cell>
          <cell r="G581">
            <v>9000</v>
          </cell>
          <cell r="I581">
            <v>0</v>
          </cell>
          <cell r="K581">
            <v>0</v>
          </cell>
          <cell r="L581">
            <v>9000</v>
          </cell>
        </row>
        <row r="582">
          <cell r="A582" t="str">
            <v>나 동 선60㎟</v>
          </cell>
          <cell r="B582" t="str">
            <v>나 동 선</v>
          </cell>
          <cell r="C582" t="str">
            <v>60㎟</v>
          </cell>
          <cell r="D582" t="str">
            <v>m</v>
          </cell>
          <cell r="E582">
            <v>3.3</v>
          </cell>
          <cell r="F582">
            <v>1910</v>
          </cell>
          <cell r="G582">
            <v>6303</v>
          </cell>
          <cell r="K582">
            <v>0</v>
          </cell>
          <cell r="L582">
            <v>6303</v>
          </cell>
        </row>
        <row r="583">
          <cell r="A583" t="str">
            <v>압착단자60 ㎟</v>
          </cell>
          <cell r="B583" t="str">
            <v>압착단자</v>
          </cell>
          <cell r="C583" t="str">
            <v>60 ㎟</v>
          </cell>
          <cell r="D583" t="str">
            <v>EA</v>
          </cell>
          <cell r="E583">
            <v>1</v>
          </cell>
          <cell r="F583">
            <v>486</v>
          </cell>
          <cell r="G583">
            <v>486</v>
          </cell>
          <cell r="K583">
            <v>0</v>
          </cell>
          <cell r="L583">
            <v>486</v>
          </cell>
        </row>
        <row r="584">
          <cell r="A584" t="str">
            <v>접지크램프60㎟</v>
          </cell>
          <cell r="B584" t="str">
            <v>접지크램프</v>
          </cell>
          <cell r="C584" t="str">
            <v>60㎟</v>
          </cell>
          <cell r="D584" t="str">
            <v>EA</v>
          </cell>
          <cell r="E584">
            <v>3</v>
          </cell>
          <cell r="F584">
            <v>1500</v>
          </cell>
          <cell r="G584">
            <v>4500</v>
          </cell>
          <cell r="K584">
            <v>0</v>
          </cell>
          <cell r="L584">
            <v>4500</v>
          </cell>
        </row>
        <row r="585">
          <cell r="A585" t="str">
            <v>접지저항저감재메직어스(10Kg)</v>
          </cell>
          <cell r="B585" t="str">
            <v>접지저항저감재</v>
          </cell>
          <cell r="C585" t="str">
            <v>메직어스(10Kg)</v>
          </cell>
          <cell r="D585" t="str">
            <v>포</v>
          </cell>
          <cell r="E585">
            <v>2</v>
          </cell>
          <cell r="F585">
            <v>20000</v>
          </cell>
          <cell r="G585">
            <v>40000</v>
          </cell>
          <cell r="L585">
            <v>40000</v>
          </cell>
        </row>
        <row r="586">
          <cell r="A586" t="str">
            <v>터파기자갈섞인 토사</v>
          </cell>
          <cell r="B586" t="str">
            <v>터파기</v>
          </cell>
          <cell r="C586" t="str">
            <v>자갈섞인 토사</v>
          </cell>
          <cell r="D586" t="str">
            <v>㎥</v>
          </cell>
          <cell r="E586">
            <v>2.63</v>
          </cell>
          <cell r="L586">
            <v>0</v>
          </cell>
        </row>
        <row r="587">
          <cell r="L587">
            <v>0</v>
          </cell>
        </row>
        <row r="588">
          <cell r="L588">
            <v>0</v>
          </cell>
        </row>
        <row r="590">
          <cell r="A590">
            <v>0</v>
          </cell>
          <cell r="K590">
            <v>0</v>
          </cell>
          <cell r="L590">
            <v>0</v>
          </cell>
        </row>
        <row r="591">
          <cell r="B591" t="str">
            <v>나) 노 무 비</v>
          </cell>
          <cell r="K591">
            <v>0</v>
          </cell>
          <cell r="L591">
            <v>0</v>
          </cell>
        </row>
        <row r="592">
          <cell r="A592" t="str">
            <v>내 선 전 공</v>
          </cell>
          <cell r="C592" t="str">
            <v>내 선 전 공</v>
          </cell>
          <cell r="D592" t="str">
            <v>인</v>
          </cell>
          <cell r="E592">
            <v>0.84</v>
          </cell>
          <cell r="H592">
            <v>53401</v>
          </cell>
          <cell r="I592">
            <v>44856</v>
          </cell>
          <cell r="K592">
            <v>0</v>
          </cell>
          <cell r="L592">
            <v>44856</v>
          </cell>
        </row>
        <row r="593">
          <cell r="A593" t="str">
            <v>보 통 인 부</v>
          </cell>
          <cell r="C593" t="str">
            <v>보 통 인 부</v>
          </cell>
          <cell r="D593" t="str">
            <v>인</v>
          </cell>
          <cell r="E593">
            <v>1.1399999999999999</v>
          </cell>
          <cell r="H593">
            <v>38932</v>
          </cell>
          <cell r="I593">
            <v>44382</v>
          </cell>
          <cell r="L593">
            <v>44382</v>
          </cell>
        </row>
        <row r="594">
          <cell r="A594">
            <v>0</v>
          </cell>
          <cell r="L594">
            <v>0</v>
          </cell>
        </row>
        <row r="595">
          <cell r="A595">
            <v>0</v>
          </cell>
          <cell r="L595">
            <v>0</v>
          </cell>
        </row>
        <row r="596">
          <cell r="L596">
            <v>0</v>
          </cell>
        </row>
        <row r="597">
          <cell r="L597">
            <v>0</v>
          </cell>
        </row>
        <row r="598">
          <cell r="B598" t="str">
            <v>다) 공구손료</v>
          </cell>
          <cell r="K598">
            <v>0</v>
          </cell>
          <cell r="L598">
            <v>0</v>
          </cell>
        </row>
        <row r="599">
          <cell r="A599" t="str">
            <v>내 선 전 공</v>
          </cell>
          <cell r="C599" t="str">
            <v>내 선 전 공</v>
          </cell>
          <cell r="D599" t="str">
            <v>인</v>
          </cell>
          <cell r="E599">
            <v>0.02</v>
          </cell>
          <cell r="J599">
            <v>53401</v>
          </cell>
          <cell r="K599">
            <v>1068</v>
          </cell>
          <cell r="L599">
            <v>1068</v>
          </cell>
          <cell r="M599" t="str">
            <v>터파기품제외</v>
          </cell>
        </row>
        <row r="600">
          <cell r="A600" t="str">
            <v>보 통 인 부</v>
          </cell>
          <cell r="C600" t="str">
            <v>보 통 인 부</v>
          </cell>
          <cell r="D600" t="str">
            <v>인</v>
          </cell>
          <cell r="E600">
            <v>0</v>
          </cell>
          <cell r="K600">
            <v>0</v>
          </cell>
          <cell r="L600">
            <v>0</v>
          </cell>
        </row>
        <row r="601">
          <cell r="A601">
            <v>0</v>
          </cell>
          <cell r="L601">
            <v>0</v>
          </cell>
        </row>
        <row r="602">
          <cell r="A602">
            <v>0</v>
          </cell>
          <cell r="L602">
            <v>0</v>
          </cell>
        </row>
        <row r="603">
          <cell r="A603" t="str">
            <v>40신_23</v>
          </cell>
          <cell r="B603" t="str">
            <v>합       계</v>
          </cell>
          <cell r="G603">
            <v>60289</v>
          </cell>
          <cell r="I603">
            <v>89238</v>
          </cell>
          <cell r="K603">
            <v>1068</v>
          </cell>
          <cell r="L603">
            <v>150595</v>
          </cell>
        </row>
        <row r="604">
          <cell r="A604" t="str">
            <v>40신_24A</v>
          </cell>
          <cell r="B604" t="str">
            <v>24. 접지장치 신설</v>
          </cell>
          <cell r="C604" t="str">
            <v>TEST 접지 (38 ㎟)</v>
          </cell>
          <cell r="D604" t="str">
            <v>개소</v>
          </cell>
          <cell r="E604">
            <v>1</v>
          </cell>
          <cell r="M604">
            <v>1</v>
          </cell>
        </row>
        <row r="605">
          <cell r="B605" t="str">
            <v>가) 재 료 비</v>
          </cell>
        </row>
        <row r="606">
          <cell r="A606" t="str">
            <v>접지봉Φ14x1000mm</v>
          </cell>
          <cell r="B606" t="str">
            <v>접지봉</v>
          </cell>
          <cell r="C606" t="str">
            <v>Φ14x1000mm</v>
          </cell>
          <cell r="D606" t="str">
            <v>EA</v>
          </cell>
          <cell r="E606">
            <v>1</v>
          </cell>
          <cell r="F606">
            <v>3000</v>
          </cell>
          <cell r="G606">
            <v>3000</v>
          </cell>
          <cell r="I606">
            <v>0</v>
          </cell>
          <cell r="K606">
            <v>0</v>
          </cell>
          <cell r="L606">
            <v>3000</v>
          </cell>
        </row>
        <row r="607">
          <cell r="A607" t="str">
            <v>나 동 선38㎟</v>
          </cell>
          <cell r="B607" t="str">
            <v>나 동 선</v>
          </cell>
          <cell r="C607" t="str">
            <v>38㎟</v>
          </cell>
          <cell r="D607" t="str">
            <v>m</v>
          </cell>
          <cell r="E607">
            <v>6.6</v>
          </cell>
          <cell r="F607">
            <v>1195</v>
          </cell>
          <cell r="G607">
            <v>7887</v>
          </cell>
          <cell r="K607">
            <v>0</v>
          </cell>
          <cell r="L607">
            <v>7887</v>
          </cell>
        </row>
        <row r="608">
          <cell r="A608" t="str">
            <v>압착단자38 ㎟</v>
          </cell>
          <cell r="B608" t="str">
            <v>압착단자</v>
          </cell>
          <cell r="C608" t="str">
            <v>38 ㎟</v>
          </cell>
          <cell r="D608" t="str">
            <v>EA</v>
          </cell>
          <cell r="E608">
            <v>1</v>
          </cell>
          <cell r="F608">
            <v>281</v>
          </cell>
          <cell r="G608">
            <v>281</v>
          </cell>
          <cell r="K608">
            <v>0</v>
          </cell>
          <cell r="L608">
            <v>281</v>
          </cell>
        </row>
        <row r="609">
          <cell r="A609" t="str">
            <v>접지크램프38㎟</v>
          </cell>
          <cell r="B609" t="str">
            <v>접지크램프</v>
          </cell>
          <cell r="C609" t="str">
            <v>38㎟</v>
          </cell>
          <cell r="D609" t="str">
            <v>EA</v>
          </cell>
          <cell r="E609">
            <v>3</v>
          </cell>
          <cell r="F609">
            <v>1200</v>
          </cell>
          <cell r="G609">
            <v>3600</v>
          </cell>
          <cell r="K609">
            <v>0</v>
          </cell>
          <cell r="L609">
            <v>3600</v>
          </cell>
        </row>
        <row r="610">
          <cell r="A610" t="str">
            <v>터파기자갈섞인 토사</v>
          </cell>
          <cell r="B610" t="str">
            <v>터파기</v>
          </cell>
          <cell r="C610" t="str">
            <v>자갈섞인 토사</v>
          </cell>
          <cell r="D610" t="str">
            <v>㎥</v>
          </cell>
          <cell r="E610">
            <v>2.63</v>
          </cell>
          <cell r="G610">
            <v>0</v>
          </cell>
          <cell r="L610">
            <v>0</v>
          </cell>
        </row>
        <row r="611">
          <cell r="L611">
            <v>0</v>
          </cell>
        </row>
        <row r="612">
          <cell r="L612">
            <v>0</v>
          </cell>
        </row>
        <row r="613">
          <cell r="A613">
            <v>0</v>
          </cell>
          <cell r="L613">
            <v>0</v>
          </cell>
        </row>
        <row r="615">
          <cell r="A615">
            <v>0</v>
          </cell>
          <cell r="K615">
            <v>0</v>
          </cell>
          <cell r="L615">
            <v>0</v>
          </cell>
        </row>
        <row r="616">
          <cell r="B616" t="str">
            <v>나) 노 무 비</v>
          </cell>
          <cell r="K616">
            <v>0</v>
          </cell>
          <cell r="L616">
            <v>0</v>
          </cell>
        </row>
        <row r="617">
          <cell r="A617" t="str">
            <v>내 선 전 공</v>
          </cell>
          <cell r="C617" t="str">
            <v>내 선 전 공</v>
          </cell>
          <cell r="D617" t="str">
            <v>인</v>
          </cell>
          <cell r="E617">
            <v>0.25</v>
          </cell>
          <cell r="H617">
            <v>53401</v>
          </cell>
          <cell r="I617">
            <v>13350</v>
          </cell>
          <cell r="K617">
            <v>0</v>
          </cell>
          <cell r="L617">
            <v>13350</v>
          </cell>
        </row>
        <row r="618">
          <cell r="A618" t="str">
            <v>보 통 인 부</v>
          </cell>
          <cell r="C618" t="str">
            <v>보 통 인 부</v>
          </cell>
          <cell r="D618" t="str">
            <v>인</v>
          </cell>
          <cell r="E618">
            <v>0.94</v>
          </cell>
          <cell r="H618">
            <v>38932</v>
          </cell>
          <cell r="I618">
            <v>36596</v>
          </cell>
          <cell r="L618">
            <v>36596</v>
          </cell>
        </row>
        <row r="619">
          <cell r="A619">
            <v>0</v>
          </cell>
          <cell r="L619">
            <v>0</v>
          </cell>
        </row>
        <row r="620">
          <cell r="A620">
            <v>0</v>
          </cell>
          <cell r="L620">
            <v>0</v>
          </cell>
        </row>
        <row r="621">
          <cell r="L621">
            <v>0</v>
          </cell>
        </row>
        <row r="622">
          <cell r="L622">
            <v>0</v>
          </cell>
        </row>
        <row r="623">
          <cell r="B623" t="str">
            <v>다) 공구손료</v>
          </cell>
          <cell r="K623">
            <v>0</v>
          </cell>
          <cell r="L623">
            <v>0</v>
          </cell>
        </row>
        <row r="624">
          <cell r="A624" t="str">
            <v>내 선 전 공</v>
          </cell>
          <cell r="C624" t="str">
            <v>내 선 전 공</v>
          </cell>
          <cell r="D624" t="str">
            <v>인</v>
          </cell>
          <cell r="E624">
            <v>0</v>
          </cell>
          <cell r="J624">
            <v>0</v>
          </cell>
          <cell r="K624">
            <v>0</v>
          </cell>
          <cell r="L624">
            <v>0</v>
          </cell>
          <cell r="M624" t="str">
            <v>터파기품제외</v>
          </cell>
        </row>
        <row r="625">
          <cell r="A625" t="str">
            <v>보 통 인 부</v>
          </cell>
          <cell r="C625" t="str">
            <v>보 통 인 부</v>
          </cell>
          <cell r="D625" t="str">
            <v>인</v>
          </cell>
          <cell r="E625">
            <v>0</v>
          </cell>
          <cell r="K625">
            <v>0</v>
          </cell>
          <cell r="L625">
            <v>0</v>
          </cell>
        </row>
        <row r="626">
          <cell r="A626">
            <v>0</v>
          </cell>
          <cell r="L626">
            <v>0</v>
          </cell>
        </row>
        <row r="627">
          <cell r="A627">
            <v>0</v>
          </cell>
          <cell r="L627">
            <v>0</v>
          </cell>
        </row>
        <row r="628">
          <cell r="A628" t="str">
            <v>40신_24</v>
          </cell>
          <cell r="B628" t="str">
            <v>합       계</v>
          </cell>
          <cell r="G628">
            <v>14768</v>
          </cell>
          <cell r="I628">
            <v>49946</v>
          </cell>
          <cell r="K628">
            <v>0</v>
          </cell>
          <cell r="L628">
            <v>64714</v>
          </cell>
        </row>
        <row r="629">
          <cell r="A629" t="str">
            <v>40신_25A</v>
          </cell>
          <cell r="B629" t="str">
            <v>25. 접지단자반 신설</v>
          </cell>
          <cell r="C629" t="str">
            <v>5 CCT</v>
          </cell>
          <cell r="D629" t="str">
            <v>면</v>
          </cell>
          <cell r="E629">
            <v>1</v>
          </cell>
          <cell r="M629">
            <v>1</v>
          </cell>
        </row>
        <row r="630">
          <cell r="B630" t="str">
            <v>가) 재 료 비</v>
          </cell>
        </row>
        <row r="631">
          <cell r="A631" t="str">
            <v>접지단자반 (SUS)5 CCT</v>
          </cell>
          <cell r="B631" t="str">
            <v>접지단자반 (SUS)</v>
          </cell>
          <cell r="C631" t="str">
            <v>5 CCT</v>
          </cell>
          <cell r="D631" t="str">
            <v>면</v>
          </cell>
          <cell r="E631">
            <v>1</v>
          </cell>
          <cell r="F631">
            <v>140000</v>
          </cell>
          <cell r="G631">
            <v>140000</v>
          </cell>
          <cell r="I631">
            <v>0</v>
          </cell>
          <cell r="K631">
            <v>0</v>
          </cell>
          <cell r="L631">
            <v>140000</v>
          </cell>
        </row>
        <row r="632">
          <cell r="B632">
            <v>0</v>
          </cell>
          <cell r="C632">
            <v>0</v>
          </cell>
          <cell r="D632">
            <v>0</v>
          </cell>
          <cell r="G632">
            <v>0</v>
          </cell>
          <cell r="H632">
            <v>0</v>
          </cell>
          <cell r="I632">
            <v>0</v>
          </cell>
          <cell r="J632">
            <v>0</v>
          </cell>
          <cell r="L632">
            <v>0</v>
          </cell>
        </row>
        <row r="633">
          <cell r="B633">
            <v>0</v>
          </cell>
          <cell r="C633">
            <v>0</v>
          </cell>
          <cell r="D633">
            <v>0</v>
          </cell>
          <cell r="G633">
            <v>0</v>
          </cell>
          <cell r="H633">
            <v>0</v>
          </cell>
          <cell r="I633">
            <v>0</v>
          </cell>
          <cell r="J633">
            <v>0</v>
          </cell>
          <cell r="L633">
            <v>0</v>
          </cell>
        </row>
        <row r="634">
          <cell r="G634">
            <v>0</v>
          </cell>
          <cell r="I634">
            <v>0</v>
          </cell>
          <cell r="L634">
            <v>0</v>
          </cell>
        </row>
        <row r="635">
          <cell r="I635">
            <v>0</v>
          </cell>
          <cell r="L635">
            <v>0</v>
          </cell>
        </row>
        <row r="636">
          <cell r="G636">
            <v>0</v>
          </cell>
          <cell r="I636">
            <v>0</v>
          </cell>
          <cell r="L636">
            <v>0</v>
          </cell>
        </row>
        <row r="637">
          <cell r="G637">
            <v>0</v>
          </cell>
          <cell r="I637">
            <v>0</v>
          </cell>
          <cell r="L637">
            <v>0</v>
          </cell>
        </row>
        <row r="638">
          <cell r="G638">
            <v>0</v>
          </cell>
          <cell r="I638">
            <v>0</v>
          </cell>
          <cell r="L638">
            <v>0</v>
          </cell>
        </row>
        <row r="639">
          <cell r="G639">
            <v>0</v>
          </cell>
          <cell r="I639">
            <v>0</v>
          </cell>
          <cell r="L639">
            <v>0</v>
          </cell>
        </row>
        <row r="640">
          <cell r="G640">
            <v>0</v>
          </cell>
          <cell r="I640">
            <v>0</v>
          </cell>
          <cell r="L640">
            <v>0</v>
          </cell>
        </row>
        <row r="641">
          <cell r="G641">
            <v>0</v>
          </cell>
          <cell r="I641">
            <v>0</v>
          </cell>
          <cell r="L641">
            <v>0</v>
          </cell>
        </row>
        <row r="642">
          <cell r="I642">
            <v>0</v>
          </cell>
          <cell r="L642">
            <v>0</v>
          </cell>
        </row>
        <row r="643">
          <cell r="B643" t="str">
            <v>나) 노 무 비</v>
          </cell>
          <cell r="I643">
            <v>0</v>
          </cell>
          <cell r="L643">
            <v>0</v>
          </cell>
        </row>
        <row r="644">
          <cell r="A644" t="str">
            <v>내 선 전 공</v>
          </cell>
          <cell r="C644" t="str">
            <v>내 선 전 공</v>
          </cell>
          <cell r="D644" t="str">
            <v>인</v>
          </cell>
          <cell r="E644">
            <v>0.66</v>
          </cell>
          <cell r="H644">
            <v>53401</v>
          </cell>
          <cell r="I644">
            <v>35244</v>
          </cell>
          <cell r="L644">
            <v>35244</v>
          </cell>
        </row>
        <row r="645">
          <cell r="A645">
            <v>0</v>
          </cell>
          <cell r="C645">
            <v>0</v>
          </cell>
          <cell r="D645">
            <v>0</v>
          </cell>
        </row>
        <row r="648">
          <cell r="B648" t="str">
            <v>다) 공구손료</v>
          </cell>
          <cell r="L648">
            <v>0</v>
          </cell>
        </row>
        <row r="649">
          <cell r="A649" t="str">
            <v>내 선 전 공</v>
          </cell>
          <cell r="C649" t="str">
            <v>내 선 전 공</v>
          </cell>
          <cell r="D649" t="str">
            <v>인</v>
          </cell>
          <cell r="E649">
            <v>0.01</v>
          </cell>
          <cell r="J649">
            <v>53401</v>
          </cell>
          <cell r="K649">
            <v>534</v>
          </cell>
          <cell r="L649">
            <v>534</v>
          </cell>
        </row>
        <row r="650">
          <cell r="C650">
            <v>0</v>
          </cell>
          <cell r="D650">
            <v>0</v>
          </cell>
        </row>
        <row r="653">
          <cell r="A653" t="str">
            <v>40신_25</v>
          </cell>
          <cell r="B653" t="str">
            <v>합       계</v>
          </cell>
          <cell r="G653">
            <v>140000</v>
          </cell>
          <cell r="I653">
            <v>35244</v>
          </cell>
          <cell r="K653">
            <v>534</v>
          </cell>
          <cell r="L653">
            <v>175778</v>
          </cell>
        </row>
        <row r="654">
          <cell r="A654" t="str">
            <v>40신_26A</v>
          </cell>
          <cell r="B654" t="str">
            <v>26. 조명기구 신설</v>
          </cell>
          <cell r="C654" t="str">
            <v>TYPE 'A' FHF 2/32W</v>
          </cell>
          <cell r="D654" t="str">
            <v>개소</v>
          </cell>
          <cell r="E654">
            <v>1</v>
          </cell>
          <cell r="M654">
            <v>30</v>
          </cell>
        </row>
        <row r="655">
          <cell r="B655" t="str">
            <v>가) 재 료 비</v>
          </cell>
        </row>
        <row r="656">
          <cell r="A656" t="str">
            <v>조명기구 A TYPE매입개방 FL 2/32W</v>
          </cell>
          <cell r="B656" t="str">
            <v>조명기구 A TYPE</v>
          </cell>
          <cell r="C656" t="str">
            <v>매입개방 FL 2/32W</v>
          </cell>
          <cell r="D656" t="str">
            <v>EA</v>
          </cell>
          <cell r="E656">
            <v>1</v>
          </cell>
          <cell r="F656">
            <v>62000</v>
          </cell>
          <cell r="G656">
            <v>62000</v>
          </cell>
          <cell r="I656">
            <v>0</v>
          </cell>
          <cell r="K656">
            <v>0</v>
          </cell>
          <cell r="L656">
            <v>62000</v>
          </cell>
          <cell r="M656" t="str">
            <v>램프포함가격</v>
          </cell>
        </row>
        <row r="657">
          <cell r="A657" t="str">
            <v>형광등기구보강대M바표준</v>
          </cell>
          <cell r="B657" t="str">
            <v>형광등기구보강대</v>
          </cell>
          <cell r="C657" t="str">
            <v>M바표준</v>
          </cell>
          <cell r="D657" t="str">
            <v>EA</v>
          </cell>
          <cell r="E657">
            <v>2</v>
          </cell>
          <cell r="F657">
            <v>3900</v>
          </cell>
          <cell r="G657">
            <v>7800</v>
          </cell>
          <cell r="K657">
            <v>0</v>
          </cell>
          <cell r="L657">
            <v>7800</v>
          </cell>
        </row>
        <row r="658">
          <cell r="A658" t="str">
            <v>와이어 콘넥타3.5㎟x2가닥</v>
          </cell>
          <cell r="B658" t="str">
            <v>와이어 콘넥타</v>
          </cell>
          <cell r="C658" t="str">
            <v>3.5㎟x2가닥</v>
          </cell>
          <cell r="D658" t="str">
            <v>EA</v>
          </cell>
          <cell r="E658">
            <v>3</v>
          </cell>
          <cell r="F658">
            <v>112</v>
          </cell>
          <cell r="G658">
            <v>336</v>
          </cell>
          <cell r="K658">
            <v>0</v>
          </cell>
          <cell r="L658">
            <v>336</v>
          </cell>
        </row>
        <row r="659">
          <cell r="A659" t="str">
            <v>플랙시블 커넥터일반비방수  16C</v>
          </cell>
          <cell r="B659" t="str">
            <v>플랙시블 커넥터</v>
          </cell>
          <cell r="C659" t="str">
            <v>일반비방수  16C</v>
          </cell>
          <cell r="D659" t="str">
            <v>EA</v>
          </cell>
          <cell r="E659">
            <v>2</v>
          </cell>
          <cell r="F659">
            <v>360</v>
          </cell>
          <cell r="G659">
            <v>720</v>
          </cell>
          <cell r="K659">
            <v>0</v>
          </cell>
          <cell r="L659">
            <v>720</v>
          </cell>
        </row>
        <row r="660">
          <cell r="A660" t="str">
            <v>전     선IV  1.6mm</v>
          </cell>
          <cell r="B660" t="str">
            <v>전     선</v>
          </cell>
          <cell r="C660" t="str">
            <v>IV  1.6mm</v>
          </cell>
          <cell r="D660" t="str">
            <v>m</v>
          </cell>
          <cell r="E660">
            <v>2.2000000000000002</v>
          </cell>
          <cell r="F660">
            <v>75</v>
          </cell>
          <cell r="G660">
            <v>165</v>
          </cell>
          <cell r="L660">
            <v>165</v>
          </cell>
        </row>
        <row r="661">
          <cell r="A661" t="str">
            <v>전     선IV  2.0mm</v>
          </cell>
          <cell r="B661" t="str">
            <v>전     선</v>
          </cell>
          <cell r="C661" t="str">
            <v>IV  2.0mm</v>
          </cell>
          <cell r="D661" t="str">
            <v>m</v>
          </cell>
          <cell r="E661">
            <v>4.4000000000000004</v>
          </cell>
          <cell r="F661">
            <v>109</v>
          </cell>
          <cell r="G661">
            <v>479</v>
          </cell>
          <cell r="L661">
            <v>479</v>
          </cell>
        </row>
        <row r="662">
          <cell r="A662" t="str">
            <v>플랙시블 전선관일반비방수  16C</v>
          </cell>
          <cell r="B662" t="str">
            <v>플랙시블 전선관</v>
          </cell>
          <cell r="C662" t="str">
            <v>일반비방수  16C</v>
          </cell>
          <cell r="D662" t="str">
            <v>m</v>
          </cell>
          <cell r="E662">
            <v>2.2000000000000002</v>
          </cell>
          <cell r="F662">
            <v>430</v>
          </cell>
          <cell r="G662">
            <v>946</v>
          </cell>
          <cell r="L662">
            <v>946</v>
          </cell>
        </row>
        <row r="663">
          <cell r="L663">
            <v>0</v>
          </cell>
        </row>
        <row r="665">
          <cell r="A665">
            <v>0</v>
          </cell>
          <cell r="K665">
            <v>0</v>
          </cell>
          <cell r="L665">
            <v>0</v>
          </cell>
        </row>
        <row r="666">
          <cell r="B666" t="str">
            <v>나) 노 무 비</v>
          </cell>
          <cell r="K666">
            <v>0</v>
          </cell>
          <cell r="L666">
            <v>0</v>
          </cell>
        </row>
        <row r="667">
          <cell r="A667" t="str">
            <v>내 선 전 공</v>
          </cell>
          <cell r="C667" t="str">
            <v>내 선 전 공</v>
          </cell>
          <cell r="D667" t="str">
            <v>인</v>
          </cell>
          <cell r="E667">
            <v>0.69000000000000006</v>
          </cell>
          <cell r="H667">
            <v>53401</v>
          </cell>
          <cell r="I667">
            <v>36846</v>
          </cell>
          <cell r="K667">
            <v>0</v>
          </cell>
          <cell r="L667">
            <v>36846</v>
          </cell>
        </row>
        <row r="669">
          <cell r="A669">
            <v>0</v>
          </cell>
          <cell r="L669">
            <v>0</v>
          </cell>
        </row>
        <row r="670">
          <cell r="A670">
            <v>0</v>
          </cell>
          <cell r="L670">
            <v>0</v>
          </cell>
        </row>
        <row r="671">
          <cell r="L671">
            <v>0</v>
          </cell>
        </row>
        <row r="672">
          <cell r="L672">
            <v>0</v>
          </cell>
        </row>
        <row r="673">
          <cell r="B673" t="str">
            <v>다) 공구손료</v>
          </cell>
          <cell r="K673">
            <v>0</v>
          </cell>
          <cell r="L673">
            <v>0</v>
          </cell>
        </row>
        <row r="674">
          <cell r="A674" t="str">
            <v>내 선 전 공</v>
          </cell>
          <cell r="C674" t="str">
            <v>내 선 전 공</v>
          </cell>
          <cell r="D674" t="str">
            <v>인</v>
          </cell>
          <cell r="E674">
            <v>0.02</v>
          </cell>
          <cell r="J674">
            <v>53401</v>
          </cell>
          <cell r="K674">
            <v>1068</v>
          </cell>
          <cell r="L674">
            <v>1068</v>
          </cell>
          <cell r="M674">
            <v>0</v>
          </cell>
        </row>
        <row r="675">
          <cell r="A675">
            <v>0</v>
          </cell>
          <cell r="C675">
            <v>0</v>
          </cell>
          <cell r="D675">
            <v>0</v>
          </cell>
          <cell r="K675">
            <v>0</v>
          </cell>
          <cell r="L675">
            <v>0</v>
          </cell>
        </row>
        <row r="676">
          <cell r="A676">
            <v>0</v>
          </cell>
          <cell r="L676">
            <v>0</v>
          </cell>
        </row>
        <row r="677">
          <cell r="A677">
            <v>0</v>
          </cell>
          <cell r="L677">
            <v>0</v>
          </cell>
        </row>
        <row r="678">
          <cell r="A678" t="str">
            <v>40신_26</v>
          </cell>
          <cell r="B678" t="str">
            <v>합       계</v>
          </cell>
          <cell r="G678">
            <v>72446</v>
          </cell>
          <cell r="I678">
            <v>36846</v>
          </cell>
          <cell r="K678">
            <v>1068</v>
          </cell>
          <cell r="L678">
            <v>110360</v>
          </cell>
        </row>
        <row r="679">
          <cell r="A679" t="str">
            <v>40신_27A</v>
          </cell>
          <cell r="B679" t="str">
            <v>27. 조명기구 신설</v>
          </cell>
          <cell r="C679" t="str">
            <v>TYPE 'N' IL 60W</v>
          </cell>
          <cell r="D679" t="str">
            <v>개소</v>
          </cell>
          <cell r="E679">
            <v>1</v>
          </cell>
          <cell r="M679">
            <v>11</v>
          </cell>
        </row>
        <row r="680">
          <cell r="B680" t="str">
            <v>가) 재 료 비</v>
          </cell>
        </row>
        <row r="681">
          <cell r="A681" t="str">
            <v>조명기구 N TYPE직부등 IL 60W</v>
          </cell>
          <cell r="B681" t="str">
            <v>조명기구 N TYPE</v>
          </cell>
          <cell r="C681" t="str">
            <v>직부등 IL 60W</v>
          </cell>
          <cell r="D681" t="str">
            <v>EA</v>
          </cell>
          <cell r="E681">
            <v>0.94</v>
          </cell>
          <cell r="F681">
            <v>7000</v>
          </cell>
          <cell r="G681">
            <v>6580</v>
          </cell>
          <cell r="I681">
            <v>0</v>
          </cell>
          <cell r="K681">
            <v>0</v>
          </cell>
          <cell r="L681">
            <v>6580</v>
          </cell>
          <cell r="M681" t="str">
            <v>램프포함가격</v>
          </cell>
        </row>
        <row r="682">
          <cell r="B682">
            <v>0</v>
          </cell>
          <cell r="C682">
            <v>0</v>
          </cell>
          <cell r="D682">
            <v>0</v>
          </cell>
          <cell r="E682">
            <v>0</v>
          </cell>
          <cell r="G682">
            <v>0</v>
          </cell>
          <cell r="K682">
            <v>0</v>
          </cell>
          <cell r="L682">
            <v>0</v>
          </cell>
        </row>
        <row r="683">
          <cell r="B683">
            <v>0</v>
          </cell>
          <cell r="C683">
            <v>0</v>
          </cell>
          <cell r="D683">
            <v>0</v>
          </cell>
          <cell r="E683">
            <v>0</v>
          </cell>
          <cell r="G683">
            <v>0</v>
          </cell>
          <cell r="K683">
            <v>0</v>
          </cell>
          <cell r="L683">
            <v>0</v>
          </cell>
        </row>
        <row r="684">
          <cell r="B684">
            <v>0</v>
          </cell>
          <cell r="C684">
            <v>0</v>
          </cell>
          <cell r="D684">
            <v>0</v>
          </cell>
          <cell r="E684">
            <v>0</v>
          </cell>
          <cell r="G684">
            <v>0</v>
          </cell>
          <cell r="K684">
            <v>0</v>
          </cell>
          <cell r="L684">
            <v>0</v>
          </cell>
        </row>
        <row r="685">
          <cell r="A685">
            <v>0</v>
          </cell>
          <cell r="G685">
            <v>0</v>
          </cell>
          <cell r="L685">
            <v>0</v>
          </cell>
        </row>
        <row r="686">
          <cell r="A686">
            <v>0</v>
          </cell>
          <cell r="E686">
            <v>0</v>
          </cell>
          <cell r="L686">
            <v>0</v>
          </cell>
        </row>
        <row r="687">
          <cell r="A687">
            <v>0</v>
          </cell>
          <cell r="E687">
            <v>0</v>
          </cell>
          <cell r="L687">
            <v>0</v>
          </cell>
        </row>
        <row r="688">
          <cell r="A688">
            <v>0</v>
          </cell>
          <cell r="L688">
            <v>0</v>
          </cell>
        </row>
        <row r="690">
          <cell r="A690">
            <v>0</v>
          </cell>
          <cell r="K690">
            <v>0</v>
          </cell>
          <cell r="L690">
            <v>0</v>
          </cell>
        </row>
        <row r="691">
          <cell r="B691" t="str">
            <v>나) 노 무 비</v>
          </cell>
          <cell r="K691">
            <v>0</v>
          </cell>
          <cell r="L691">
            <v>0</v>
          </cell>
        </row>
        <row r="692">
          <cell r="A692" t="str">
            <v>내 선 전 공</v>
          </cell>
          <cell r="C692" t="str">
            <v>내 선 전 공</v>
          </cell>
          <cell r="D692" t="str">
            <v>인</v>
          </cell>
          <cell r="E692">
            <v>0.18</v>
          </cell>
          <cell r="H692">
            <v>53401</v>
          </cell>
          <cell r="I692">
            <v>9612</v>
          </cell>
          <cell r="K692">
            <v>0</v>
          </cell>
          <cell r="L692">
            <v>9612</v>
          </cell>
        </row>
        <row r="693">
          <cell r="A693">
            <v>0</v>
          </cell>
          <cell r="C693">
            <v>0</v>
          </cell>
          <cell r="D693">
            <v>0</v>
          </cell>
          <cell r="E693">
            <v>0</v>
          </cell>
          <cell r="I693">
            <v>0</v>
          </cell>
          <cell r="L693">
            <v>0</v>
          </cell>
        </row>
        <row r="694">
          <cell r="A694">
            <v>0</v>
          </cell>
          <cell r="L694">
            <v>0</v>
          </cell>
        </row>
        <row r="695">
          <cell r="A695">
            <v>0</v>
          </cell>
          <cell r="L695">
            <v>0</v>
          </cell>
        </row>
        <row r="696">
          <cell r="L696">
            <v>0</v>
          </cell>
        </row>
        <row r="697">
          <cell r="L697">
            <v>0</v>
          </cell>
        </row>
        <row r="698">
          <cell r="B698" t="str">
            <v>다) 공구손료</v>
          </cell>
          <cell r="K698">
            <v>0</v>
          </cell>
          <cell r="L698">
            <v>0</v>
          </cell>
        </row>
        <row r="699">
          <cell r="A699" t="str">
            <v>내 선 전 공</v>
          </cell>
          <cell r="C699" t="str">
            <v>내 선 전 공</v>
          </cell>
          <cell r="D699" t="str">
            <v>인</v>
          </cell>
          <cell r="E699">
            <v>0</v>
          </cell>
          <cell r="K699">
            <v>0</v>
          </cell>
          <cell r="L699">
            <v>0</v>
          </cell>
        </row>
        <row r="700">
          <cell r="A700">
            <v>0</v>
          </cell>
          <cell r="C700">
            <v>0</v>
          </cell>
          <cell r="D700">
            <v>0</v>
          </cell>
          <cell r="K700">
            <v>0</v>
          </cell>
          <cell r="L700">
            <v>0</v>
          </cell>
        </row>
        <row r="701">
          <cell r="A701">
            <v>0</v>
          </cell>
          <cell r="L701">
            <v>0</v>
          </cell>
        </row>
        <row r="702">
          <cell r="A702">
            <v>0</v>
          </cell>
          <cell r="L702">
            <v>0</v>
          </cell>
        </row>
        <row r="703">
          <cell r="A703" t="str">
            <v>40신_27</v>
          </cell>
          <cell r="B703" t="str">
            <v>합       계</v>
          </cell>
          <cell r="G703">
            <v>6580</v>
          </cell>
          <cell r="I703">
            <v>9612</v>
          </cell>
          <cell r="K703">
            <v>0</v>
          </cell>
          <cell r="L703">
            <v>16192</v>
          </cell>
        </row>
        <row r="704">
          <cell r="A704" t="str">
            <v>40신_28A</v>
          </cell>
          <cell r="B704" t="str">
            <v>28. 조명기구 신설</v>
          </cell>
          <cell r="C704" t="str">
            <v>TYPE 'R' FHF 1/32W</v>
          </cell>
          <cell r="D704" t="str">
            <v>식</v>
          </cell>
          <cell r="E704">
            <v>1</v>
          </cell>
          <cell r="M704">
            <v>1134</v>
          </cell>
        </row>
        <row r="705">
          <cell r="B705" t="str">
            <v>가) 재 료 비</v>
          </cell>
        </row>
        <row r="706">
          <cell r="A706" t="str">
            <v>조명기구 R TYPE방진방습등 FL 1/32W</v>
          </cell>
          <cell r="B706" t="str">
            <v>조명기구 R TYPE</v>
          </cell>
          <cell r="C706" t="str">
            <v>방진방습등 FL 1/32W</v>
          </cell>
          <cell r="D706" t="str">
            <v>EA</v>
          </cell>
          <cell r="E706">
            <v>1</v>
          </cell>
          <cell r="I706">
            <v>0</v>
          </cell>
          <cell r="K706">
            <v>0</v>
          </cell>
          <cell r="L706">
            <v>0</v>
          </cell>
          <cell r="M706" t="str">
            <v>관급</v>
          </cell>
        </row>
        <row r="707">
          <cell r="B707">
            <v>0</v>
          </cell>
          <cell r="C707">
            <v>0</v>
          </cell>
          <cell r="D707">
            <v>0</v>
          </cell>
          <cell r="E707">
            <v>0</v>
          </cell>
          <cell r="G707">
            <v>0</v>
          </cell>
          <cell r="K707">
            <v>0</v>
          </cell>
          <cell r="L707">
            <v>0</v>
          </cell>
        </row>
        <row r="708">
          <cell r="B708">
            <v>0</v>
          </cell>
          <cell r="C708">
            <v>0</v>
          </cell>
          <cell r="D708">
            <v>0</v>
          </cell>
          <cell r="E708">
            <v>0</v>
          </cell>
          <cell r="G708">
            <v>0</v>
          </cell>
          <cell r="K708">
            <v>0</v>
          </cell>
          <cell r="L708">
            <v>0</v>
          </cell>
        </row>
        <row r="709">
          <cell r="B709">
            <v>0</v>
          </cell>
          <cell r="C709">
            <v>0</v>
          </cell>
          <cell r="D709">
            <v>0</v>
          </cell>
          <cell r="E709">
            <v>0</v>
          </cell>
          <cell r="G709">
            <v>0</v>
          </cell>
          <cell r="K709">
            <v>0</v>
          </cell>
          <cell r="L709">
            <v>0</v>
          </cell>
        </row>
        <row r="710">
          <cell r="A710">
            <v>0</v>
          </cell>
          <cell r="G710">
            <v>0</v>
          </cell>
          <cell r="L710">
            <v>0</v>
          </cell>
        </row>
        <row r="711">
          <cell r="A711">
            <v>0</v>
          </cell>
          <cell r="E711">
            <v>0</v>
          </cell>
          <cell r="L711">
            <v>0</v>
          </cell>
        </row>
        <row r="712">
          <cell r="A712">
            <v>0</v>
          </cell>
          <cell r="E712">
            <v>0</v>
          </cell>
          <cell r="L712">
            <v>0</v>
          </cell>
        </row>
        <row r="713">
          <cell r="A713">
            <v>0</v>
          </cell>
          <cell r="L713">
            <v>0</v>
          </cell>
        </row>
        <row r="715">
          <cell r="A715">
            <v>0</v>
          </cell>
          <cell r="K715">
            <v>0</v>
          </cell>
          <cell r="L715">
            <v>0</v>
          </cell>
        </row>
        <row r="716">
          <cell r="B716" t="str">
            <v>나) 노 무 비</v>
          </cell>
          <cell r="K716">
            <v>0</v>
          </cell>
          <cell r="L716">
            <v>0</v>
          </cell>
        </row>
        <row r="717">
          <cell r="A717" t="str">
            <v>내 선 전 공</v>
          </cell>
          <cell r="C717" t="str">
            <v>내 선 전 공</v>
          </cell>
          <cell r="D717" t="str">
            <v>인</v>
          </cell>
          <cell r="E717">
            <v>0.22</v>
          </cell>
          <cell r="H717">
            <v>53401</v>
          </cell>
          <cell r="I717">
            <v>11748</v>
          </cell>
          <cell r="K717">
            <v>0</v>
          </cell>
          <cell r="L717">
            <v>11748</v>
          </cell>
        </row>
        <row r="718">
          <cell r="A718">
            <v>0</v>
          </cell>
          <cell r="C718">
            <v>0</v>
          </cell>
          <cell r="D718">
            <v>0</v>
          </cell>
          <cell r="E718">
            <v>0</v>
          </cell>
          <cell r="I718">
            <v>0</v>
          </cell>
          <cell r="L718">
            <v>0</v>
          </cell>
        </row>
        <row r="719">
          <cell r="A719">
            <v>0</v>
          </cell>
          <cell r="L719">
            <v>0</v>
          </cell>
        </row>
        <row r="720">
          <cell r="A720">
            <v>0</v>
          </cell>
          <cell r="L720">
            <v>0</v>
          </cell>
        </row>
        <row r="721">
          <cell r="L721">
            <v>0</v>
          </cell>
        </row>
        <row r="722">
          <cell r="L722">
            <v>0</v>
          </cell>
        </row>
        <row r="723">
          <cell r="B723" t="str">
            <v>다) 공구손료</v>
          </cell>
          <cell r="K723">
            <v>0</v>
          </cell>
          <cell r="L723">
            <v>0</v>
          </cell>
        </row>
        <row r="724">
          <cell r="A724" t="str">
            <v>내 선 전 공</v>
          </cell>
          <cell r="C724" t="str">
            <v>내 선 전 공</v>
          </cell>
          <cell r="D724" t="str">
            <v>인</v>
          </cell>
          <cell r="E724">
            <v>0</v>
          </cell>
          <cell r="K724">
            <v>0</v>
          </cell>
          <cell r="L724">
            <v>0</v>
          </cell>
        </row>
        <row r="725">
          <cell r="A725">
            <v>0</v>
          </cell>
          <cell r="C725">
            <v>0</v>
          </cell>
          <cell r="D725">
            <v>0</v>
          </cell>
          <cell r="K725">
            <v>0</v>
          </cell>
          <cell r="L725">
            <v>0</v>
          </cell>
        </row>
        <row r="726">
          <cell r="A726">
            <v>0</v>
          </cell>
          <cell r="L726">
            <v>0</v>
          </cell>
        </row>
        <row r="727">
          <cell r="A727">
            <v>0</v>
          </cell>
          <cell r="L727">
            <v>0</v>
          </cell>
        </row>
        <row r="728">
          <cell r="A728" t="str">
            <v>40신_28</v>
          </cell>
          <cell r="B728" t="str">
            <v>합       계</v>
          </cell>
          <cell r="G728">
            <v>0</v>
          </cell>
          <cell r="I728">
            <v>11748</v>
          </cell>
          <cell r="K728">
            <v>0</v>
          </cell>
          <cell r="L728">
            <v>11748</v>
          </cell>
        </row>
        <row r="729">
          <cell r="A729" t="str">
            <v>40신_29A</v>
          </cell>
          <cell r="B729" t="str">
            <v>29. 조명기구 신설</v>
          </cell>
          <cell r="C729" t="str">
            <v>TYPE 'S' MH 250W</v>
          </cell>
          <cell r="D729" t="str">
            <v>개소</v>
          </cell>
          <cell r="E729">
            <v>1</v>
          </cell>
          <cell r="M729">
            <v>16</v>
          </cell>
        </row>
        <row r="730">
          <cell r="B730" t="str">
            <v>가) 재 료 비</v>
          </cell>
        </row>
        <row r="731">
          <cell r="A731" t="str">
            <v>조명기구 S TYPE투광기 MH 250W</v>
          </cell>
          <cell r="B731" t="str">
            <v>조명기구 S TYPE</v>
          </cell>
          <cell r="C731" t="str">
            <v>투광기 MH 250W</v>
          </cell>
          <cell r="D731" t="str">
            <v>EA</v>
          </cell>
          <cell r="E731">
            <v>1</v>
          </cell>
          <cell r="F731">
            <v>98000</v>
          </cell>
          <cell r="G731">
            <v>98000</v>
          </cell>
          <cell r="I731">
            <v>0</v>
          </cell>
          <cell r="K731">
            <v>0</v>
          </cell>
          <cell r="L731">
            <v>98000</v>
          </cell>
          <cell r="M731" t="str">
            <v>램프포함가격</v>
          </cell>
        </row>
        <row r="732">
          <cell r="B732">
            <v>0</v>
          </cell>
          <cell r="C732">
            <v>0</v>
          </cell>
          <cell r="D732">
            <v>0</v>
          </cell>
          <cell r="E732">
            <v>0</v>
          </cell>
          <cell r="G732">
            <v>0</v>
          </cell>
          <cell r="K732">
            <v>0</v>
          </cell>
          <cell r="L732">
            <v>0</v>
          </cell>
        </row>
        <row r="733">
          <cell r="B733">
            <v>0</v>
          </cell>
          <cell r="C733">
            <v>0</v>
          </cell>
          <cell r="D733">
            <v>0</v>
          </cell>
          <cell r="E733">
            <v>0</v>
          </cell>
          <cell r="G733">
            <v>0</v>
          </cell>
          <cell r="K733">
            <v>0</v>
          </cell>
          <cell r="L733">
            <v>0</v>
          </cell>
        </row>
        <row r="734">
          <cell r="B734">
            <v>0</v>
          </cell>
          <cell r="C734">
            <v>0</v>
          </cell>
          <cell r="D734">
            <v>0</v>
          </cell>
          <cell r="E734">
            <v>0</v>
          </cell>
          <cell r="G734">
            <v>0</v>
          </cell>
          <cell r="K734">
            <v>0</v>
          </cell>
          <cell r="L734">
            <v>0</v>
          </cell>
        </row>
        <row r="735">
          <cell r="A735">
            <v>0</v>
          </cell>
          <cell r="G735">
            <v>0</v>
          </cell>
          <cell r="L735">
            <v>0</v>
          </cell>
        </row>
        <row r="736">
          <cell r="A736">
            <v>0</v>
          </cell>
          <cell r="E736">
            <v>0</v>
          </cell>
          <cell r="L736">
            <v>0</v>
          </cell>
        </row>
        <row r="737">
          <cell r="A737">
            <v>0</v>
          </cell>
          <cell r="L737">
            <v>0</v>
          </cell>
        </row>
        <row r="738">
          <cell r="A738">
            <v>0</v>
          </cell>
          <cell r="L738">
            <v>0</v>
          </cell>
        </row>
        <row r="740">
          <cell r="A740">
            <v>0</v>
          </cell>
          <cell r="K740">
            <v>0</v>
          </cell>
          <cell r="L740">
            <v>0</v>
          </cell>
        </row>
        <row r="741">
          <cell r="B741" t="str">
            <v>나) 노 무 비</v>
          </cell>
          <cell r="K741">
            <v>0</v>
          </cell>
          <cell r="L741">
            <v>0</v>
          </cell>
        </row>
        <row r="742">
          <cell r="A742" t="str">
            <v>내 선 전 공</v>
          </cell>
          <cell r="C742" t="str">
            <v>내 선 전 공</v>
          </cell>
          <cell r="D742">
            <v>0</v>
          </cell>
          <cell r="E742">
            <v>1.5</v>
          </cell>
          <cell r="H742">
            <v>53401</v>
          </cell>
          <cell r="I742">
            <v>80101</v>
          </cell>
          <cell r="K742">
            <v>0</v>
          </cell>
          <cell r="L742">
            <v>80101</v>
          </cell>
        </row>
        <row r="743">
          <cell r="A743">
            <v>0</v>
          </cell>
          <cell r="E743">
            <v>0</v>
          </cell>
          <cell r="I743">
            <v>0</v>
          </cell>
          <cell r="L743">
            <v>0</v>
          </cell>
        </row>
        <row r="744">
          <cell r="A744">
            <v>0</v>
          </cell>
          <cell r="L744">
            <v>0</v>
          </cell>
        </row>
        <row r="745">
          <cell r="A745">
            <v>0</v>
          </cell>
          <cell r="L745">
            <v>0</v>
          </cell>
        </row>
        <row r="746">
          <cell r="L746">
            <v>0</v>
          </cell>
        </row>
        <row r="747">
          <cell r="L747">
            <v>0</v>
          </cell>
        </row>
        <row r="748">
          <cell r="B748" t="str">
            <v>다) 공구손료</v>
          </cell>
          <cell r="K748">
            <v>0</v>
          </cell>
          <cell r="L748">
            <v>0</v>
          </cell>
        </row>
        <row r="749">
          <cell r="A749" t="str">
            <v>내 선 전 공</v>
          </cell>
          <cell r="C749" t="str">
            <v>내 선 전 공</v>
          </cell>
          <cell r="D749">
            <v>0</v>
          </cell>
          <cell r="E749">
            <v>0.04</v>
          </cell>
          <cell r="J749">
            <v>53401</v>
          </cell>
          <cell r="K749">
            <v>2136</v>
          </cell>
          <cell r="L749">
            <v>2136</v>
          </cell>
        </row>
        <row r="750">
          <cell r="A750">
            <v>0</v>
          </cell>
          <cell r="C750">
            <v>0</v>
          </cell>
          <cell r="D750">
            <v>0</v>
          </cell>
          <cell r="K750">
            <v>0</v>
          </cell>
          <cell r="L750">
            <v>0</v>
          </cell>
        </row>
        <row r="751">
          <cell r="A751">
            <v>0</v>
          </cell>
          <cell r="L751">
            <v>0</v>
          </cell>
        </row>
        <row r="752">
          <cell r="A752">
            <v>0</v>
          </cell>
          <cell r="L752">
            <v>0</v>
          </cell>
        </row>
        <row r="753">
          <cell r="A753" t="str">
            <v>40신_29</v>
          </cell>
          <cell r="B753" t="str">
            <v>합       계</v>
          </cell>
          <cell r="G753">
            <v>98000</v>
          </cell>
          <cell r="I753">
            <v>80101</v>
          </cell>
          <cell r="K753">
            <v>2136</v>
          </cell>
          <cell r="L753">
            <v>180237</v>
          </cell>
        </row>
        <row r="754">
          <cell r="A754" t="str">
            <v>40신_30A</v>
          </cell>
          <cell r="B754" t="str">
            <v>30. RACE WAY 신설</v>
          </cell>
          <cell r="C754" t="str">
            <v>70x40</v>
          </cell>
          <cell r="D754" t="str">
            <v>m</v>
          </cell>
          <cell r="E754">
            <v>3126</v>
          </cell>
          <cell r="M754">
            <v>1</v>
          </cell>
        </row>
        <row r="755">
          <cell r="B755" t="str">
            <v>가) 재 료 비</v>
          </cell>
        </row>
        <row r="756">
          <cell r="A756" t="str">
            <v>RACEWAY BODY70 x 40</v>
          </cell>
          <cell r="B756" t="str">
            <v>RACEWAY BODY</v>
          </cell>
          <cell r="C756" t="str">
            <v>70 x 40</v>
          </cell>
          <cell r="D756" t="str">
            <v>m</v>
          </cell>
          <cell r="E756">
            <v>3126</v>
          </cell>
          <cell r="F756">
            <v>2500</v>
          </cell>
          <cell r="G756">
            <v>7815000</v>
          </cell>
          <cell r="I756">
            <v>0</v>
          </cell>
          <cell r="K756">
            <v>0</v>
          </cell>
          <cell r="L756">
            <v>7815000</v>
          </cell>
        </row>
        <row r="757">
          <cell r="A757" t="str">
            <v>RACEWAY COVER70 x 40</v>
          </cell>
          <cell r="B757" t="str">
            <v>RACEWAY COVER</v>
          </cell>
          <cell r="C757" t="str">
            <v>70 x 40</v>
          </cell>
          <cell r="D757" t="str">
            <v>m</v>
          </cell>
          <cell r="E757">
            <v>3126</v>
          </cell>
          <cell r="F757">
            <v>1150</v>
          </cell>
          <cell r="G757">
            <v>3594900</v>
          </cell>
          <cell r="K757">
            <v>0</v>
          </cell>
          <cell r="L757">
            <v>3594900</v>
          </cell>
        </row>
        <row r="758">
          <cell r="A758" t="str">
            <v>END CAP70 x 40</v>
          </cell>
          <cell r="B758" t="str">
            <v>END CAP</v>
          </cell>
          <cell r="C758" t="str">
            <v>70 x 40</v>
          </cell>
          <cell r="D758" t="str">
            <v>EA</v>
          </cell>
          <cell r="E758">
            <v>14</v>
          </cell>
          <cell r="F758">
            <v>680</v>
          </cell>
          <cell r="G758">
            <v>9520</v>
          </cell>
          <cell r="K758">
            <v>0</v>
          </cell>
          <cell r="L758">
            <v>9520</v>
          </cell>
        </row>
        <row r="759">
          <cell r="A759" t="str">
            <v>A형 행가70 x 40</v>
          </cell>
          <cell r="B759" t="str">
            <v>A형 행가</v>
          </cell>
          <cell r="C759" t="str">
            <v>70 x 40</v>
          </cell>
          <cell r="D759" t="str">
            <v>EA</v>
          </cell>
          <cell r="E759">
            <v>1564</v>
          </cell>
          <cell r="F759">
            <v>940</v>
          </cell>
          <cell r="G759">
            <v>1470160</v>
          </cell>
          <cell r="K759">
            <v>0</v>
          </cell>
          <cell r="L759">
            <v>1470160</v>
          </cell>
        </row>
        <row r="760">
          <cell r="B760" t="str">
            <v>RACE WAY 지지대</v>
          </cell>
          <cell r="C760" t="str">
            <v>4m</v>
          </cell>
          <cell r="D760" t="str">
            <v>개소</v>
          </cell>
          <cell r="E760">
            <v>520</v>
          </cell>
          <cell r="F760">
            <v>1964.8402000000001</v>
          </cell>
          <cell r="G760">
            <v>1021716</v>
          </cell>
          <cell r="H760">
            <v>293.58389999999997</v>
          </cell>
          <cell r="I760">
            <v>152663</v>
          </cell>
          <cell r="J760">
            <v>0</v>
          </cell>
          <cell r="L760">
            <v>1174379</v>
          </cell>
          <cell r="M760" t="str">
            <v>산출기초 참조</v>
          </cell>
        </row>
        <row r="761">
          <cell r="B761" t="str">
            <v>RACE WAY 지지대</v>
          </cell>
          <cell r="C761" t="str">
            <v>5m</v>
          </cell>
          <cell r="D761" t="str">
            <v>개소</v>
          </cell>
          <cell r="E761">
            <v>598</v>
          </cell>
          <cell r="F761">
            <v>2456.6795000000002</v>
          </cell>
          <cell r="G761">
            <v>1469094</v>
          </cell>
          <cell r="H761">
            <v>369.80930000000001</v>
          </cell>
          <cell r="I761">
            <v>221145</v>
          </cell>
          <cell r="J761">
            <v>0</v>
          </cell>
          <cell r="L761">
            <v>1690239</v>
          </cell>
          <cell r="M761" t="str">
            <v>산출기초 참조</v>
          </cell>
        </row>
        <row r="762">
          <cell r="B762" t="str">
            <v>RACE WAY 지지대</v>
          </cell>
          <cell r="C762" t="str">
            <v>6m</v>
          </cell>
          <cell r="D762" t="str">
            <v>개소</v>
          </cell>
          <cell r="E762">
            <v>260</v>
          </cell>
          <cell r="F762">
            <v>2948.5259000000001</v>
          </cell>
          <cell r="G762">
            <v>766616</v>
          </cell>
          <cell r="H762">
            <v>446.03469999999999</v>
          </cell>
          <cell r="I762">
            <v>115969</v>
          </cell>
          <cell r="J762">
            <v>0</v>
          </cell>
          <cell r="L762">
            <v>882585</v>
          </cell>
          <cell r="M762" t="str">
            <v>산출기초 참조</v>
          </cell>
        </row>
        <row r="763">
          <cell r="B763" t="str">
            <v>RACE WAY 지지대</v>
          </cell>
          <cell r="C763" t="str">
            <v>7m</v>
          </cell>
          <cell r="D763" t="str">
            <v>개소</v>
          </cell>
          <cell r="E763">
            <v>156</v>
          </cell>
          <cell r="F763">
            <v>3437.8411000000001</v>
          </cell>
          <cell r="G763">
            <v>536303</v>
          </cell>
          <cell r="H763">
            <v>504.90350000000001</v>
          </cell>
          <cell r="I763">
            <v>78764</v>
          </cell>
          <cell r="J763">
            <v>0</v>
          </cell>
          <cell r="L763">
            <v>615067</v>
          </cell>
          <cell r="M763" t="str">
            <v>산출기초 참조</v>
          </cell>
        </row>
        <row r="764">
          <cell r="A764" t="str">
            <v>JUNCTION BOX"+" 형</v>
          </cell>
          <cell r="B764" t="str">
            <v>JUNCTION BOX</v>
          </cell>
          <cell r="C764" t="str">
            <v>"+" 형</v>
          </cell>
          <cell r="D764" t="str">
            <v>EA</v>
          </cell>
          <cell r="E764">
            <v>60</v>
          </cell>
          <cell r="F764">
            <v>4900</v>
          </cell>
          <cell r="G764">
            <v>294000</v>
          </cell>
          <cell r="K764">
            <v>0</v>
          </cell>
          <cell r="L764">
            <v>294000</v>
          </cell>
        </row>
        <row r="765">
          <cell r="A765" t="str">
            <v>JUNCTION BOX"T" 형</v>
          </cell>
          <cell r="B765" t="str">
            <v>JUNCTION BOX</v>
          </cell>
          <cell r="C765" t="str">
            <v>"T" 형</v>
          </cell>
          <cell r="D765" t="str">
            <v>EA</v>
          </cell>
          <cell r="E765">
            <v>17</v>
          </cell>
          <cell r="F765">
            <v>4250</v>
          </cell>
          <cell r="G765">
            <v>72250</v>
          </cell>
          <cell r="L765">
            <v>72250</v>
          </cell>
        </row>
        <row r="766">
          <cell r="A766" t="str">
            <v>기구용 금구"B" 형</v>
          </cell>
          <cell r="B766" t="str">
            <v>기구용 금구</v>
          </cell>
          <cell r="C766" t="str">
            <v>"B" 형</v>
          </cell>
          <cell r="D766" t="str">
            <v>EA</v>
          </cell>
          <cell r="E766">
            <v>4530</v>
          </cell>
          <cell r="F766">
            <v>430</v>
          </cell>
          <cell r="G766">
            <v>1947900</v>
          </cell>
          <cell r="L766">
            <v>1947900</v>
          </cell>
        </row>
        <row r="767">
          <cell r="A767" t="str">
            <v>JOINER70 x 40</v>
          </cell>
          <cell r="B767" t="str">
            <v>JOINER</v>
          </cell>
          <cell r="C767" t="str">
            <v>70 x 40</v>
          </cell>
          <cell r="D767" t="str">
            <v>EA</v>
          </cell>
          <cell r="E767">
            <v>1042</v>
          </cell>
          <cell r="F767">
            <v>940</v>
          </cell>
          <cell r="G767">
            <v>979480</v>
          </cell>
          <cell r="L767">
            <v>979480</v>
          </cell>
        </row>
        <row r="770">
          <cell r="B770" t="str">
            <v>나) 노 무 비</v>
          </cell>
          <cell r="K770">
            <v>0</v>
          </cell>
          <cell r="L770">
            <v>0</v>
          </cell>
        </row>
        <row r="771">
          <cell r="A771" t="str">
            <v>내 선 전 공</v>
          </cell>
          <cell r="C771" t="str">
            <v>내 선 전 공</v>
          </cell>
          <cell r="D771" t="str">
            <v>인</v>
          </cell>
          <cell r="E771">
            <v>1125.3599999999999</v>
          </cell>
          <cell r="H771">
            <v>53401</v>
          </cell>
          <cell r="I771">
            <v>60095349</v>
          </cell>
          <cell r="K771">
            <v>0</v>
          </cell>
          <cell r="L771">
            <v>60095349</v>
          </cell>
        </row>
        <row r="772">
          <cell r="A772">
            <v>0</v>
          </cell>
          <cell r="E772">
            <v>0</v>
          </cell>
          <cell r="I772">
            <v>0</v>
          </cell>
          <cell r="L772">
            <v>0</v>
          </cell>
        </row>
        <row r="773">
          <cell r="A773">
            <v>0</v>
          </cell>
          <cell r="L773">
            <v>0</v>
          </cell>
        </row>
        <row r="774">
          <cell r="B774" t="str">
            <v>다) 공구손료</v>
          </cell>
          <cell r="K774">
            <v>0</v>
          </cell>
          <cell r="L774">
            <v>0</v>
          </cell>
        </row>
        <row r="775">
          <cell r="A775" t="str">
            <v>내 선 전 공</v>
          </cell>
          <cell r="C775" t="str">
            <v>내 선 전 공</v>
          </cell>
          <cell r="D775" t="str">
            <v>인</v>
          </cell>
          <cell r="E775">
            <v>33.76</v>
          </cell>
          <cell r="J775">
            <v>53401</v>
          </cell>
          <cell r="K775">
            <v>1802817</v>
          </cell>
          <cell r="L775">
            <v>1802817</v>
          </cell>
        </row>
        <row r="776">
          <cell r="A776">
            <v>0</v>
          </cell>
          <cell r="C776">
            <v>0</v>
          </cell>
          <cell r="D776">
            <v>0</v>
          </cell>
          <cell r="K776">
            <v>0</v>
          </cell>
          <cell r="L776">
            <v>0</v>
          </cell>
        </row>
        <row r="777">
          <cell r="A777">
            <v>0</v>
          </cell>
          <cell r="L777">
            <v>0</v>
          </cell>
        </row>
        <row r="778">
          <cell r="A778" t="str">
            <v>40신_30</v>
          </cell>
          <cell r="B778" t="str">
            <v>합       계</v>
          </cell>
          <cell r="G778">
            <v>19976939</v>
          </cell>
          <cell r="I778">
            <v>60663890</v>
          </cell>
          <cell r="K778">
            <v>1802817</v>
          </cell>
          <cell r="L778">
            <v>82443646</v>
          </cell>
        </row>
        <row r="779">
          <cell r="A779" t="str">
            <v>40신_31A</v>
          </cell>
          <cell r="B779" t="str">
            <v>31. 개폐기 신설</v>
          </cell>
          <cell r="C779" t="str">
            <v>1구-15A-250V</v>
          </cell>
          <cell r="D779" t="str">
            <v>개소</v>
          </cell>
          <cell r="E779">
            <v>1</v>
          </cell>
          <cell r="M779">
            <v>15</v>
          </cell>
        </row>
        <row r="780">
          <cell r="B780" t="str">
            <v>가) 재 료 비</v>
          </cell>
        </row>
        <row r="781">
          <cell r="A781" t="str">
            <v>스위치 (WIDE형)1구-15A-250V</v>
          </cell>
          <cell r="B781" t="str">
            <v>스위치 (WIDE형)</v>
          </cell>
          <cell r="C781" t="str">
            <v>1구-15A-250V</v>
          </cell>
          <cell r="D781" t="str">
            <v>EA</v>
          </cell>
          <cell r="E781">
            <v>1</v>
          </cell>
          <cell r="F781">
            <v>2070</v>
          </cell>
          <cell r="G781">
            <v>2070</v>
          </cell>
          <cell r="I781">
            <v>0</v>
          </cell>
          <cell r="K781">
            <v>0</v>
          </cell>
          <cell r="L781">
            <v>2070</v>
          </cell>
        </row>
        <row r="785">
          <cell r="A785">
            <v>0</v>
          </cell>
        </row>
        <row r="786">
          <cell r="A786">
            <v>0</v>
          </cell>
        </row>
        <row r="787">
          <cell r="A787">
            <v>0</v>
          </cell>
        </row>
        <row r="788">
          <cell r="A788">
            <v>0</v>
          </cell>
        </row>
        <row r="790">
          <cell r="A790">
            <v>0</v>
          </cell>
        </row>
        <row r="791">
          <cell r="B791" t="str">
            <v>나) 노 무 비</v>
          </cell>
          <cell r="K791">
            <v>0</v>
          </cell>
          <cell r="L791">
            <v>0</v>
          </cell>
        </row>
        <row r="792">
          <cell r="A792" t="str">
            <v>내 선 전 공</v>
          </cell>
          <cell r="C792" t="str">
            <v>내 선 전 공</v>
          </cell>
          <cell r="D792" t="str">
            <v>인</v>
          </cell>
          <cell r="E792">
            <v>7.0000000000000007E-2</v>
          </cell>
          <cell r="H792">
            <v>53401</v>
          </cell>
          <cell r="I792">
            <v>3738</v>
          </cell>
          <cell r="K792">
            <v>0</v>
          </cell>
          <cell r="L792">
            <v>3738</v>
          </cell>
        </row>
        <row r="793">
          <cell r="A793">
            <v>0</v>
          </cell>
        </row>
        <row r="794">
          <cell r="A794">
            <v>0</v>
          </cell>
        </row>
        <row r="795">
          <cell r="A795">
            <v>0</v>
          </cell>
        </row>
        <row r="798">
          <cell r="B798" t="str">
            <v>다) 공구손료</v>
          </cell>
          <cell r="K798">
            <v>0</v>
          </cell>
          <cell r="L798">
            <v>0</v>
          </cell>
        </row>
        <row r="799">
          <cell r="A799" t="str">
            <v>내 선 전 공</v>
          </cell>
          <cell r="C799" t="str">
            <v>내 선 전 공</v>
          </cell>
          <cell r="D799" t="str">
            <v>인</v>
          </cell>
          <cell r="E799">
            <v>0</v>
          </cell>
          <cell r="K799">
            <v>0</v>
          </cell>
          <cell r="L799">
            <v>0</v>
          </cell>
        </row>
        <row r="800">
          <cell r="A800">
            <v>0</v>
          </cell>
          <cell r="C800">
            <v>0</v>
          </cell>
          <cell r="D800">
            <v>0</v>
          </cell>
          <cell r="K800">
            <v>0</v>
          </cell>
          <cell r="L800">
            <v>0</v>
          </cell>
        </row>
        <row r="801">
          <cell r="A801">
            <v>0</v>
          </cell>
          <cell r="L801">
            <v>0</v>
          </cell>
        </row>
        <row r="802">
          <cell r="A802">
            <v>0</v>
          </cell>
          <cell r="L802">
            <v>0</v>
          </cell>
        </row>
        <row r="803">
          <cell r="A803" t="str">
            <v>40신_31</v>
          </cell>
          <cell r="B803" t="str">
            <v>합       계</v>
          </cell>
          <cell r="G803">
            <v>2070</v>
          </cell>
          <cell r="I803">
            <v>3738</v>
          </cell>
          <cell r="K803">
            <v>0</v>
          </cell>
          <cell r="L803">
            <v>5808</v>
          </cell>
        </row>
        <row r="804">
          <cell r="A804" t="str">
            <v>40신_32A</v>
          </cell>
          <cell r="B804" t="str">
            <v>32. 개폐기 신설</v>
          </cell>
          <cell r="C804" t="str">
            <v>2구-15A-250V</v>
          </cell>
          <cell r="D804" t="str">
            <v>개소</v>
          </cell>
          <cell r="E804">
            <v>1</v>
          </cell>
          <cell r="M804">
            <v>6</v>
          </cell>
        </row>
        <row r="805">
          <cell r="B805" t="str">
            <v>가) 재 료 비</v>
          </cell>
        </row>
        <row r="806">
          <cell r="A806" t="str">
            <v>스위치 (WIDE형)2구-15A-250V</v>
          </cell>
          <cell r="B806" t="str">
            <v>스위치 (WIDE형)</v>
          </cell>
          <cell r="C806" t="str">
            <v>2구-15A-250V</v>
          </cell>
          <cell r="D806" t="str">
            <v>EA</v>
          </cell>
          <cell r="E806">
            <v>1</v>
          </cell>
          <cell r="F806">
            <v>2931</v>
          </cell>
          <cell r="G806">
            <v>2931</v>
          </cell>
          <cell r="I806">
            <v>0</v>
          </cell>
          <cell r="K806">
            <v>0</v>
          </cell>
          <cell r="L806">
            <v>2931</v>
          </cell>
        </row>
        <row r="810">
          <cell r="A810">
            <v>0</v>
          </cell>
        </row>
        <row r="811">
          <cell r="A811">
            <v>0</v>
          </cell>
        </row>
        <row r="812">
          <cell r="A812">
            <v>0</v>
          </cell>
        </row>
        <row r="813">
          <cell r="A813">
            <v>0</v>
          </cell>
        </row>
        <row r="815">
          <cell r="A815">
            <v>0</v>
          </cell>
        </row>
        <row r="816">
          <cell r="B816" t="str">
            <v>나) 노 무 비</v>
          </cell>
          <cell r="K816">
            <v>0</v>
          </cell>
          <cell r="L816">
            <v>0</v>
          </cell>
        </row>
        <row r="817">
          <cell r="A817" t="str">
            <v>내 선 전 공</v>
          </cell>
          <cell r="C817" t="str">
            <v>내 선 전 공</v>
          </cell>
          <cell r="D817" t="str">
            <v>인</v>
          </cell>
          <cell r="E817">
            <v>0.09</v>
          </cell>
          <cell r="H817">
            <v>53401</v>
          </cell>
          <cell r="I817">
            <v>4806</v>
          </cell>
          <cell r="K817">
            <v>0</v>
          </cell>
          <cell r="L817">
            <v>4806</v>
          </cell>
        </row>
        <row r="818">
          <cell r="A818">
            <v>0</v>
          </cell>
        </row>
        <row r="819">
          <cell r="A819">
            <v>0</v>
          </cell>
        </row>
        <row r="820">
          <cell r="A820">
            <v>0</v>
          </cell>
        </row>
        <row r="823">
          <cell r="B823" t="str">
            <v>다) 공구손료</v>
          </cell>
          <cell r="K823">
            <v>0</v>
          </cell>
          <cell r="L823">
            <v>0</v>
          </cell>
        </row>
        <row r="824">
          <cell r="A824" t="str">
            <v>내 선 전 공</v>
          </cell>
          <cell r="C824" t="str">
            <v>내 선 전 공</v>
          </cell>
          <cell r="D824" t="str">
            <v>인</v>
          </cell>
          <cell r="E824">
            <v>0</v>
          </cell>
          <cell r="K824">
            <v>0</v>
          </cell>
          <cell r="L824">
            <v>0</v>
          </cell>
        </row>
        <row r="825">
          <cell r="A825">
            <v>0</v>
          </cell>
          <cell r="C825">
            <v>0</v>
          </cell>
          <cell r="D825">
            <v>0</v>
          </cell>
          <cell r="K825">
            <v>0</v>
          </cell>
          <cell r="L825">
            <v>0</v>
          </cell>
        </row>
        <row r="826">
          <cell r="A826">
            <v>0</v>
          </cell>
          <cell r="L826">
            <v>0</v>
          </cell>
        </row>
        <row r="827">
          <cell r="A827">
            <v>0</v>
          </cell>
          <cell r="L827">
            <v>0</v>
          </cell>
        </row>
        <row r="828">
          <cell r="A828" t="str">
            <v>40신_32</v>
          </cell>
          <cell r="B828" t="str">
            <v>합       계</v>
          </cell>
          <cell r="G828">
            <v>2931</v>
          </cell>
          <cell r="I828">
            <v>4806</v>
          </cell>
          <cell r="K828">
            <v>0</v>
          </cell>
          <cell r="L828">
            <v>7737</v>
          </cell>
        </row>
        <row r="829">
          <cell r="A829" t="str">
            <v>40신_33A</v>
          </cell>
          <cell r="B829" t="str">
            <v>33. 콘센트 신설</v>
          </cell>
          <cell r="C829" t="str">
            <v>2P-15A-250W-1구</v>
          </cell>
          <cell r="D829" t="str">
            <v>개소</v>
          </cell>
          <cell r="E829">
            <v>1</v>
          </cell>
          <cell r="M829">
            <v>4</v>
          </cell>
        </row>
        <row r="830">
          <cell r="B830" t="str">
            <v>가) 재 료 비</v>
          </cell>
        </row>
        <row r="831">
          <cell r="A831" t="str">
            <v>콘센트 (접지)2P-15A-250V-1구</v>
          </cell>
          <cell r="B831" t="str">
            <v>콘센트 (접지)</v>
          </cell>
          <cell r="C831" t="str">
            <v>2P-15A-250V-1구</v>
          </cell>
          <cell r="D831" t="str">
            <v>EA</v>
          </cell>
          <cell r="E831">
            <v>1</v>
          </cell>
          <cell r="F831">
            <v>1080</v>
          </cell>
          <cell r="G831">
            <v>1080</v>
          </cell>
          <cell r="I831">
            <v>0</v>
          </cell>
          <cell r="K831">
            <v>0</v>
          </cell>
          <cell r="L831">
            <v>1080</v>
          </cell>
        </row>
        <row r="835">
          <cell r="A835">
            <v>0</v>
          </cell>
        </row>
        <row r="836">
          <cell r="A836">
            <v>0</v>
          </cell>
        </row>
        <row r="837">
          <cell r="A837">
            <v>0</v>
          </cell>
        </row>
        <row r="838">
          <cell r="A838">
            <v>0</v>
          </cell>
        </row>
        <row r="840">
          <cell r="A840">
            <v>0</v>
          </cell>
        </row>
        <row r="841">
          <cell r="B841" t="str">
            <v>나) 노 무 비</v>
          </cell>
          <cell r="K841">
            <v>0</v>
          </cell>
          <cell r="L841">
            <v>0</v>
          </cell>
        </row>
        <row r="842">
          <cell r="A842" t="str">
            <v>내 선 전 공</v>
          </cell>
          <cell r="C842" t="str">
            <v>내 선 전 공</v>
          </cell>
          <cell r="D842">
            <v>0</v>
          </cell>
          <cell r="E842">
            <v>0.09</v>
          </cell>
          <cell r="H842">
            <v>53401</v>
          </cell>
          <cell r="I842">
            <v>4806</v>
          </cell>
          <cell r="K842">
            <v>0</v>
          </cell>
          <cell r="L842">
            <v>4806</v>
          </cell>
        </row>
        <row r="843">
          <cell r="A843">
            <v>0</v>
          </cell>
        </row>
        <row r="844">
          <cell r="A844">
            <v>0</v>
          </cell>
        </row>
        <row r="845">
          <cell r="A845">
            <v>0</v>
          </cell>
        </row>
        <row r="848">
          <cell r="B848" t="str">
            <v>다) 공구손료</v>
          </cell>
          <cell r="K848">
            <v>0</v>
          </cell>
          <cell r="L848">
            <v>0</v>
          </cell>
        </row>
        <row r="849">
          <cell r="A849" t="str">
            <v>내 선 전 공</v>
          </cell>
          <cell r="C849" t="str">
            <v>내 선 전 공</v>
          </cell>
          <cell r="D849">
            <v>0</v>
          </cell>
          <cell r="E849">
            <v>0</v>
          </cell>
          <cell r="K849">
            <v>0</v>
          </cell>
          <cell r="L849">
            <v>0</v>
          </cell>
        </row>
        <row r="850">
          <cell r="A850">
            <v>0</v>
          </cell>
          <cell r="C850">
            <v>0</v>
          </cell>
          <cell r="D850">
            <v>0</v>
          </cell>
          <cell r="K850">
            <v>0</v>
          </cell>
          <cell r="L850">
            <v>0</v>
          </cell>
        </row>
        <row r="851">
          <cell r="A851">
            <v>0</v>
          </cell>
          <cell r="L851">
            <v>0</v>
          </cell>
        </row>
        <row r="852">
          <cell r="A852">
            <v>0</v>
          </cell>
          <cell r="L852">
            <v>0</v>
          </cell>
        </row>
        <row r="853">
          <cell r="A853" t="str">
            <v>40신_33</v>
          </cell>
          <cell r="B853" t="str">
            <v>합       계</v>
          </cell>
          <cell r="G853">
            <v>1080</v>
          </cell>
          <cell r="I853">
            <v>4806</v>
          </cell>
          <cell r="K853">
            <v>0</v>
          </cell>
          <cell r="L853">
            <v>5886</v>
          </cell>
        </row>
        <row r="854">
          <cell r="A854" t="str">
            <v>40신_34A</v>
          </cell>
          <cell r="B854" t="str">
            <v>34. 콘센트 신설</v>
          </cell>
          <cell r="C854" t="str">
            <v>2P-15A-250W-1구</v>
          </cell>
          <cell r="D854" t="str">
            <v>개소</v>
          </cell>
          <cell r="E854">
            <v>1</v>
          </cell>
          <cell r="M854">
            <v>234</v>
          </cell>
        </row>
        <row r="855">
          <cell r="B855" t="str">
            <v>가) 재 료 비</v>
          </cell>
        </row>
        <row r="856">
          <cell r="A856" t="str">
            <v>콘센트 (접지,방수형)2P-15A-250V-1구</v>
          </cell>
          <cell r="B856" t="str">
            <v>콘센트 (접지,방수형)</v>
          </cell>
          <cell r="C856" t="str">
            <v>2P-15A-250V-1구</v>
          </cell>
          <cell r="D856" t="str">
            <v>EA</v>
          </cell>
          <cell r="E856">
            <v>1</v>
          </cell>
          <cell r="F856">
            <v>12100</v>
          </cell>
          <cell r="G856">
            <v>12100</v>
          </cell>
          <cell r="I856">
            <v>0</v>
          </cell>
          <cell r="K856">
            <v>0</v>
          </cell>
          <cell r="L856">
            <v>12100</v>
          </cell>
        </row>
        <row r="860">
          <cell r="A860">
            <v>0</v>
          </cell>
        </row>
        <row r="861">
          <cell r="A861">
            <v>0</v>
          </cell>
        </row>
        <row r="862">
          <cell r="A862">
            <v>0</v>
          </cell>
        </row>
        <row r="863">
          <cell r="A863">
            <v>0</v>
          </cell>
        </row>
        <row r="865">
          <cell r="A865">
            <v>0</v>
          </cell>
        </row>
        <row r="866">
          <cell r="B866" t="str">
            <v>나) 노 무 비</v>
          </cell>
          <cell r="K866">
            <v>0</v>
          </cell>
          <cell r="L866">
            <v>0</v>
          </cell>
        </row>
        <row r="867">
          <cell r="A867" t="str">
            <v>내 선 전 공</v>
          </cell>
          <cell r="C867" t="str">
            <v>내 선 전 공</v>
          </cell>
          <cell r="D867" t="str">
            <v>인</v>
          </cell>
          <cell r="E867">
            <v>0.09</v>
          </cell>
          <cell r="H867">
            <v>53401</v>
          </cell>
          <cell r="I867">
            <v>4806</v>
          </cell>
          <cell r="K867">
            <v>0</v>
          </cell>
          <cell r="L867">
            <v>4806</v>
          </cell>
        </row>
        <row r="868">
          <cell r="A868">
            <v>0</v>
          </cell>
        </row>
        <row r="869">
          <cell r="A869">
            <v>0</v>
          </cell>
        </row>
        <row r="870">
          <cell r="A870">
            <v>0</v>
          </cell>
        </row>
        <row r="873">
          <cell r="B873" t="str">
            <v>다) 공구손료</v>
          </cell>
          <cell r="K873">
            <v>0</v>
          </cell>
          <cell r="L873">
            <v>0</v>
          </cell>
        </row>
        <row r="874">
          <cell r="A874" t="str">
            <v>내 선 전 공</v>
          </cell>
          <cell r="C874" t="str">
            <v>내 선 전 공</v>
          </cell>
          <cell r="D874" t="str">
            <v>인</v>
          </cell>
          <cell r="E874">
            <v>0</v>
          </cell>
          <cell r="K874">
            <v>0</v>
          </cell>
          <cell r="L874">
            <v>0</v>
          </cell>
        </row>
        <row r="875">
          <cell r="A875">
            <v>0</v>
          </cell>
          <cell r="C875">
            <v>0</v>
          </cell>
          <cell r="D875">
            <v>0</v>
          </cell>
          <cell r="K875">
            <v>0</v>
          </cell>
          <cell r="L875">
            <v>0</v>
          </cell>
        </row>
        <row r="876">
          <cell r="A876">
            <v>0</v>
          </cell>
          <cell r="L876">
            <v>0</v>
          </cell>
        </row>
        <row r="877">
          <cell r="A877">
            <v>0</v>
          </cell>
          <cell r="L877">
            <v>0</v>
          </cell>
        </row>
        <row r="878">
          <cell r="A878" t="str">
            <v>40신_34</v>
          </cell>
          <cell r="B878" t="str">
            <v>합       계</v>
          </cell>
          <cell r="G878">
            <v>12100</v>
          </cell>
          <cell r="I878">
            <v>4806</v>
          </cell>
          <cell r="K878">
            <v>0</v>
          </cell>
          <cell r="L878">
            <v>16906</v>
          </cell>
        </row>
        <row r="879">
          <cell r="A879" t="str">
            <v>40신_35A</v>
          </cell>
          <cell r="B879" t="str">
            <v>35. 콘센트 신설</v>
          </cell>
          <cell r="C879" t="str">
            <v>2P-15A-250W-2구</v>
          </cell>
          <cell r="D879" t="str">
            <v>개소</v>
          </cell>
          <cell r="E879">
            <v>1</v>
          </cell>
          <cell r="M879">
            <v>32</v>
          </cell>
        </row>
        <row r="880">
          <cell r="B880" t="str">
            <v>가) 재 료 비</v>
          </cell>
        </row>
        <row r="881">
          <cell r="A881" t="str">
            <v>콘센트 (접지)2P-15A-250V-2구</v>
          </cell>
          <cell r="B881" t="str">
            <v>콘센트 (접지)</v>
          </cell>
          <cell r="C881" t="str">
            <v>2P-15A-250V-2구</v>
          </cell>
          <cell r="D881" t="str">
            <v>EA</v>
          </cell>
          <cell r="E881">
            <v>1</v>
          </cell>
          <cell r="F881">
            <v>1364</v>
          </cell>
          <cell r="G881">
            <v>1364</v>
          </cell>
          <cell r="I881">
            <v>0</v>
          </cell>
          <cell r="K881">
            <v>0</v>
          </cell>
          <cell r="L881">
            <v>1364</v>
          </cell>
        </row>
        <row r="885">
          <cell r="A885">
            <v>0</v>
          </cell>
        </row>
        <row r="886">
          <cell r="A886">
            <v>0</v>
          </cell>
        </row>
        <row r="887">
          <cell r="A887">
            <v>0</v>
          </cell>
        </row>
        <row r="888">
          <cell r="A888">
            <v>0</v>
          </cell>
        </row>
        <row r="890">
          <cell r="A890">
            <v>0</v>
          </cell>
        </row>
        <row r="891">
          <cell r="B891" t="str">
            <v>나) 노 무 비</v>
          </cell>
          <cell r="K891">
            <v>0</v>
          </cell>
          <cell r="L891">
            <v>0</v>
          </cell>
        </row>
        <row r="892">
          <cell r="A892" t="str">
            <v>내 선 전 공</v>
          </cell>
          <cell r="C892" t="str">
            <v>내 선 전 공</v>
          </cell>
          <cell r="D892" t="str">
            <v>인</v>
          </cell>
          <cell r="E892">
            <v>0.09</v>
          </cell>
          <cell r="H892">
            <v>53401</v>
          </cell>
          <cell r="I892">
            <v>4806</v>
          </cell>
          <cell r="K892">
            <v>0</v>
          </cell>
          <cell r="L892">
            <v>4806</v>
          </cell>
        </row>
        <row r="893">
          <cell r="A893">
            <v>0</v>
          </cell>
        </row>
        <row r="894">
          <cell r="A894">
            <v>0</v>
          </cell>
        </row>
        <row r="895">
          <cell r="A895">
            <v>0</v>
          </cell>
        </row>
        <row r="898">
          <cell r="B898" t="str">
            <v>다) 공구손료</v>
          </cell>
          <cell r="K898">
            <v>0</v>
          </cell>
          <cell r="L898">
            <v>0</v>
          </cell>
        </row>
        <row r="899">
          <cell r="A899" t="str">
            <v>내 선 전 공</v>
          </cell>
          <cell r="C899" t="str">
            <v>내 선 전 공</v>
          </cell>
          <cell r="D899" t="str">
            <v>인</v>
          </cell>
          <cell r="E899">
            <v>0</v>
          </cell>
          <cell r="K899">
            <v>0</v>
          </cell>
          <cell r="L899">
            <v>0</v>
          </cell>
        </row>
        <row r="900">
          <cell r="A900">
            <v>0</v>
          </cell>
          <cell r="C900">
            <v>0</v>
          </cell>
          <cell r="D900">
            <v>0</v>
          </cell>
          <cell r="K900">
            <v>0</v>
          </cell>
          <cell r="L900">
            <v>0</v>
          </cell>
        </row>
        <row r="901">
          <cell r="A901">
            <v>0</v>
          </cell>
          <cell r="L901">
            <v>0</v>
          </cell>
        </row>
        <row r="902">
          <cell r="A902">
            <v>0</v>
          </cell>
          <cell r="L902">
            <v>0</v>
          </cell>
        </row>
        <row r="903">
          <cell r="A903" t="str">
            <v>40신_35</v>
          </cell>
          <cell r="B903" t="str">
            <v>합       계</v>
          </cell>
          <cell r="G903">
            <v>1364</v>
          </cell>
          <cell r="I903">
            <v>4806</v>
          </cell>
          <cell r="K903">
            <v>0</v>
          </cell>
          <cell r="L903">
            <v>6170</v>
          </cell>
        </row>
        <row r="904">
          <cell r="A904" t="str">
            <v>40신_36A</v>
          </cell>
          <cell r="B904" t="str">
            <v>36. 옥내 배관 배선</v>
          </cell>
          <cell r="C904" t="str">
            <v>각  종</v>
          </cell>
          <cell r="D904" t="str">
            <v>m</v>
          </cell>
          <cell r="E904">
            <v>1</v>
          </cell>
          <cell r="M904">
            <v>1</v>
          </cell>
        </row>
        <row r="905">
          <cell r="B905" t="str">
            <v>가) 재 료 비</v>
          </cell>
        </row>
        <row r="906">
          <cell r="A906" t="str">
            <v>강제전선관ST 16C</v>
          </cell>
          <cell r="B906" t="str">
            <v>강제전선관</v>
          </cell>
          <cell r="C906" t="str">
            <v>ST 16C</v>
          </cell>
          <cell r="D906" t="str">
            <v>m</v>
          </cell>
          <cell r="E906">
            <v>503</v>
          </cell>
          <cell r="F906">
            <v>959</v>
          </cell>
          <cell r="G906">
            <v>482377</v>
          </cell>
          <cell r="I906">
            <v>0</v>
          </cell>
          <cell r="K906">
            <v>0</v>
          </cell>
          <cell r="L906">
            <v>482377</v>
          </cell>
        </row>
        <row r="907">
          <cell r="A907" t="str">
            <v>강제전선관ST 22C</v>
          </cell>
          <cell r="B907" t="str">
            <v>강제전선관</v>
          </cell>
          <cell r="C907" t="str">
            <v>ST 22C</v>
          </cell>
          <cell r="D907" t="str">
            <v>m</v>
          </cell>
          <cell r="E907">
            <v>73</v>
          </cell>
          <cell r="F907">
            <v>1227</v>
          </cell>
          <cell r="G907">
            <v>89571</v>
          </cell>
          <cell r="I907">
            <v>0</v>
          </cell>
          <cell r="K907">
            <v>0</v>
          </cell>
          <cell r="L907">
            <v>89571</v>
          </cell>
        </row>
        <row r="908">
          <cell r="A908" t="str">
            <v>강제전선관ST 28C</v>
          </cell>
          <cell r="B908" t="str">
            <v>강제전선관</v>
          </cell>
          <cell r="C908" t="str">
            <v>ST 28C</v>
          </cell>
          <cell r="D908" t="str">
            <v>m</v>
          </cell>
          <cell r="E908">
            <v>2494</v>
          </cell>
          <cell r="F908">
            <v>1602</v>
          </cell>
          <cell r="G908">
            <v>3995388</v>
          </cell>
          <cell r="I908">
            <v>0</v>
          </cell>
          <cell r="K908">
            <v>0</v>
          </cell>
          <cell r="L908">
            <v>3995388</v>
          </cell>
        </row>
        <row r="909">
          <cell r="A909" t="str">
            <v>강제전선관ST 36C</v>
          </cell>
          <cell r="B909" t="str">
            <v>강제전선관</v>
          </cell>
          <cell r="C909" t="str">
            <v>ST 36C</v>
          </cell>
          <cell r="D909" t="str">
            <v>m</v>
          </cell>
          <cell r="E909">
            <v>167</v>
          </cell>
          <cell r="F909">
            <v>1967</v>
          </cell>
          <cell r="G909">
            <v>328489</v>
          </cell>
          <cell r="I909">
            <v>0</v>
          </cell>
          <cell r="K909">
            <v>0</v>
          </cell>
          <cell r="L909">
            <v>328489</v>
          </cell>
        </row>
        <row r="910">
          <cell r="A910" t="str">
            <v>강제전선관ST 42C</v>
          </cell>
          <cell r="B910" t="str">
            <v>강제전선관</v>
          </cell>
          <cell r="C910" t="str">
            <v>ST 42C</v>
          </cell>
          <cell r="D910" t="str">
            <v>m</v>
          </cell>
          <cell r="E910">
            <v>180</v>
          </cell>
          <cell r="F910">
            <v>2280</v>
          </cell>
          <cell r="G910">
            <v>410400</v>
          </cell>
          <cell r="I910">
            <v>0</v>
          </cell>
          <cell r="K910">
            <v>0</v>
          </cell>
          <cell r="L910">
            <v>410400</v>
          </cell>
        </row>
        <row r="911">
          <cell r="A911" t="str">
            <v>강제전선관ST 54C</v>
          </cell>
          <cell r="B911" t="str">
            <v>강제전선관</v>
          </cell>
          <cell r="C911" t="str">
            <v>ST 54C</v>
          </cell>
          <cell r="D911" t="str">
            <v>m</v>
          </cell>
          <cell r="E911">
            <v>532</v>
          </cell>
          <cell r="F911">
            <v>3178</v>
          </cell>
          <cell r="G911">
            <v>1690696</v>
          </cell>
          <cell r="I911">
            <v>0</v>
          </cell>
          <cell r="K911">
            <v>0</v>
          </cell>
          <cell r="L911">
            <v>1690696</v>
          </cell>
        </row>
        <row r="912">
          <cell r="A912" t="str">
            <v>강제전선관ST 70C</v>
          </cell>
          <cell r="B912" t="str">
            <v>강제전선관</v>
          </cell>
          <cell r="C912" t="str">
            <v>ST 70C</v>
          </cell>
          <cell r="D912" t="str">
            <v>m</v>
          </cell>
          <cell r="E912">
            <v>13</v>
          </cell>
          <cell r="F912">
            <v>4044</v>
          </cell>
          <cell r="G912">
            <v>52572</v>
          </cell>
          <cell r="I912">
            <v>0</v>
          </cell>
          <cell r="K912">
            <v>0</v>
          </cell>
          <cell r="L912">
            <v>52572</v>
          </cell>
        </row>
        <row r="913">
          <cell r="A913" t="str">
            <v>강제전선관ST 82C</v>
          </cell>
          <cell r="B913" t="str">
            <v>강제전선관</v>
          </cell>
          <cell r="C913" t="str">
            <v>ST 82C</v>
          </cell>
          <cell r="D913" t="str">
            <v>m</v>
          </cell>
          <cell r="E913">
            <v>4</v>
          </cell>
          <cell r="F913">
            <v>4540</v>
          </cell>
          <cell r="G913">
            <v>18160</v>
          </cell>
          <cell r="I913">
            <v>0</v>
          </cell>
          <cell r="K913">
            <v>0</v>
          </cell>
          <cell r="L913">
            <v>18160</v>
          </cell>
        </row>
        <row r="914">
          <cell r="A914" t="str">
            <v>강제전선관ST 104C</v>
          </cell>
          <cell r="B914" t="str">
            <v>강제전선관</v>
          </cell>
          <cell r="C914" t="str">
            <v>ST 104C</v>
          </cell>
          <cell r="D914" t="str">
            <v>m</v>
          </cell>
          <cell r="E914">
            <v>4</v>
          </cell>
          <cell r="F914">
            <v>7233</v>
          </cell>
          <cell r="G914">
            <v>28932</v>
          </cell>
          <cell r="I914">
            <v>0</v>
          </cell>
          <cell r="K914">
            <v>0</v>
          </cell>
          <cell r="L914">
            <v>28932</v>
          </cell>
        </row>
        <row r="915">
          <cell r="A915" t="str">
            <v>경질비닐전선관HI-PVC 22C</v>
          </cell>
          <cell r="B915" t="str">
            <v>경질비닐전선관</v>
          </cell>
          <cell r="C915" t="str">
            <v>HI-PVC 22C</v>
          </cell>
          <cell r="D915" t="str">
            <v>m</v>
          </cell>
          <cell r="E915">
            <v>55</v>
          </cell>
          <cell r="F915">
            <v>315</v>
          </cell>
          <cell r="G915">
            <v>17325</v>
          </cell>
          <cell r="I915">
            <v>0</v>
          </cell>
          <cell r="K915">
            <v>0</v>
          </cell>
          <cell r="L915">
            <v>17325</v>
          </cell>
        </row>
        <row r="916">
          <cell r="A916" t="str">
            <v>경질비닐전선관HI-PVC 36C</v>
          </cell>
          <cell r="B916" t="str">
            <v>경질비닐전선관</v>
          </cell>
          <cell r="C916" t="str">
            <v>HI-PVC 36C</v>
          </cell>
          <cell r="D916" t="str">
            <v>m</v>
          </cell>
          <cell r="E916">
            <v>165</v>
          </cell>
          <cell r="F916">
            <v>908</v>
          </cell>
          <cell r="G916">
            <v>149820</v>
          </cell>
          <cell r="J916">
            <v>0</v>
          </cell>
          <cell r="K916">
            <v>0</v>
          </cell>
          <cell r="L916">
            <v>149820</v>
          </cell>
        </row>
        <row r="917">
          <cell r="A917" t="str">
            <v>플랙시블 전선관고장력방수  28C</v>
          </cell>
          <cell r="B917" t="str">
            <v>플랙시블 전선관</v>
          </cell>
          <cell r="C917" t="str">
            <v>고장력방수  28C</v>
          </cell>
          <cell r="D917" t="str">
            <v>m</v>
          </cell>
          <cell r="E917">
            <v>348</v>
          </cell>
          <cell r="F917">
            <v>2280</v>
          </cell>
          <cell r="G917">
            <v>793440</v>
          </cell>
          <cell r="J917">
            <v>0</v>
          </cell>
          <cell r="K917">
            <v>0</v>
          </cell>
          <cell r="L917">
            <v>793440</v>
          </cell>
        </row>
        <row r="918">
          <cell r="A918" t="str">
            <v>노말 밴드ST  36C</v>
          </cell>
          <cell r="B918" t="str">
            <v>노말 밴드</v>
          </cell>
          <cell r="C918" t="str">
            <v>ST  36C</v>
          </cell>
          <cell r="D918" t="str">
            <v>m</v>
          </cell>
          <cell r="E918">
            <v>12</v>
          </cell>
          <cell r="F918">
            <v>2070</v>
          </cell>
          <cell r="G918">
            <v>24840</v>
          </cell>
          <cell r="J918">
            <v>0</v>
          </cell>
          <cell r="K918">
            <v>0</v>
          </cell>
          <cell r="L918">
            <v>24840</v>
          </cell>
        </row>
        <row r="919">
          <cell r="A919" t="str">
            <v>노말 밴드ST  42C</v>
          </cell>
          <cell r="B919" t="str">
            <v>노말 밴드</v>
          </cell>
          <cell r="C919" t="str">
            <v>ST  42C</v>
          </cell>
          <cell r="D919" t="str">
            <v>m</v>
          </cell>
          <cell r="E919">
            <v>29</v>
          </cell>
          <cell r="F919">
            <v>2690</v>
          </cell>
          <cell r="G919">
            <v>78010</v>
          </cell>
          <cell r="J919">
            <v>0</v>
          </cell>
          <cell r="K919">
            <v>0</v>
          </cell>
          <cell r="L919">
            <v>78010</v>
          </cell>
        </row>
        <row r="920">
          <cell r="A920" t="str">
            <v>노말 밴드ST  54C</v>
          </cell>
          <cell r="B920" t="str">
            <v>노말 밴드</v>
          </cell>
          <cell r="C920" t="str">
            <v>ST  54C</v>
          </cell>
          <cell r="D920" t="str">
            <v>m</v>
          </cell>
          <cell r="E920">
            <v>39</v>
          </cell>
          <cell r="F920">
            <v>3830</v>
          </cell>
          <cell r="G920">
            <v>149370</v>
          </cell>
          <cell r="J920">
            <v>0</v>
          </cell>
          <cell r="K920">
            <v>0</v>
          </cell>
          <cell r="L920">
            <v>149370</v>
          </cell>
        </row>
        <row r="921">
          <cell r="A921" t="str">
            <v>노말 밴드ST  70C</v>
          </cell>
          <cell r="B921" t="str">
            <v>노말 밴드</v>
          </cell>
          <cell r="C921" t="str">
            <v>ST  70C</v>
          </cell>
          <cell r="D921" t="str">
            <v>m</v>
          </cell>
          <cell r="E921">
            <v>6</v>
          </cell>
          <cell r="F921">
            <v>6200</v>
          </cell>
          <cell r="G921">
            <v>37200</v>
          </cell>
          <cell r="I921">
            <v>0</v>
          </cell>
          <cell r="K921">
            <v>0</v>
          </cell>
          <cell r="L921">
            <v>37200</v>
          </cell>
        </row>
        <row r="922">
          <cell r="A922" t="str">
            <v>노말 밴드ST  82C</v>
          </cell>
          <cell r="B922" t="str">
            <v>노말 밴드</v>
          </cell>
          <cell r="C922" t="str">
            <v>ST  82C</v>
          </cell>
          <cell r="D922" t="str">
            <v>m</v>
          </cell>
          <cell r="E922">
            <v>1</v>
          </cell>
          <cell r="F922">
            <v>9330</v>
          </cell>
          <cell r="G922">
            <v>9330</v>
          </cell>
          <cell r="I922">
            <v>0</v>
          </cell>
          <cell r="K922">
            <v>0</v>
          </cell>
          <cell r="L922">
            <v>9330</v>
          </cell>
        </row>
        <row r="923">
          <cell r="A923" t="str">
            <v>노말 밴드ST  104C</v>
          </cell>
          <cell r="B923" t="str">
            <v>노말 밴드</v>
          </cell>
          <cell r="C923" t="str">
            <v>ST  104C</v>
          </cell>
          <cell r="D923" t="str">
            <v>m</v>
          </cell>
          <cell r="E923">
            <v>1</v>
          </cell>
          <cell r="F923">
            <v>17550</v>
          </cell>
          <cell r="G923">
            <v>17550</v>
          </cell>
          <cell r="I923">
            <v>0</v>
          </cell>
          <cell r="K923">
            <v>0</v>
          </cell>
          <cell r="L923">
            <v>17550</v>
          </cell>
        </row>
        <row r="924">
          <cell r="A924" t="str">
            <v>전선관지지금구1개용 16C</v>
          </cell>
          <cell r="B924" t="str">
            <v>전선관지지금구</v>
          </cell>
          <cell r="C924" t="str">
            <v>1개용 16C</v>
          </cell>
          <cell r="D924" t="str">
            <v>개소</v>
          </cell>
          <cell r="E924">
            <v>391</v>
          </cell>
          <cell r="F924">
            <v>585</v>
          </cell>
          <cell r="G924">
            <v>228735</v>
          </cell>
          <cell r="H924">
            <v>0</v>
          </cell>
          <cell r="I924">
            <v>0</v>
          </cell>
          <cell r="J924">
            <v>0</v>
          </cell>
          <cell r="K924">
            <v>0</v>
          </cell>
          <cell r="L924">
            <v>228735</v>
          </cell>
          <cell r="M924" t="str">
            <v>산출기초참조</v>
          </cell>
        </row>
        <row r="925">
          <cell r="A925" t="str">
            <v>전선관지지금구1개용 22C</v>
          </cell>
          <cell r="B925" t="str">
            <v>전선관지지금구</v>
          </cell>
          <cell r="C925" t="str">
            <v>1개용 22C</v>
          </cell>
          <cell r="D925" t="str">
            <v>개소</v>
          </cell>
          <cell r="E925">
            <v>62</v>
          </cell>
          <cell r="F925">
            <v>585</v>
          </cell>
          <cell r="G925">
            <v>36270</v>
          </cell>
          <cell r="H925">
            <v>0</v>
          </cell>
          <cell r="I925">
            <v>0</v>
          </cell>
          <cell r="J925">
            <v>0</v>
          </cell>
          <cell r="K925">
            <v>0</v>
          </cell>
          <cell r="L925">
            <v>36270</v>
          </cell>
          <cell r="M925" t="str">
            <v>산출기초참조</v>
          </cell>
        </row>
        <row r="926">
          <cell r="A926" t="str">
            <v>전선관지지금구1개용 28C</v>
          </cell>
          <cell r="B926" t="str">
            <v>전선관지지금구</v>
          </cell>
          <cell r="C926" t="str">
            <v>1개용 28C</v>
          </cell>
          <cell r="D926" t="str">
            <v>개소</v>
          </cell>
          <cell r="E926">
            <v>1518</v>
          </cell>
          <cell r="F926">
            <v>585</v>
          </cell>
          <cell r="G926">
            <v>888030</v>
          </cell>
          <cell r="H926">
            <v>0</v>
          </cell>
          <cell r="I926">
            <v>0</v>
          </cell>
          <cell r="J926">
            <v>0</v>
          </cell>
          <cell r="K926">
            <v>0</v>
          </cell>
          <cell r="L926">
            <v>888030</v>
          </cell>
          <cell r="M926" t="str">
            <v>산출기초참조</v>
          </cell>
        </row>
        <row r="927">
          <cell r="A927" t="str">
            <v>전선관지지금구1개용 36C</v>
          </cell>
          <cell r="B927" t="str">
            <v>전선관지지금구</v>
          </cell>
          <cell r="C927" t="str">
            <v>1개용 36C</v>
          </cell>
          <cell r="D927" t="str">
            <v>개소</v>
          </cell>
          <cell r="E927">
            <v>72</v>
          </cell>
          <cell r="F927">
            <v>585</v>
          </cell>
          <cell r="G927">
            <v>42120</v>
          </cell>
          <cell r="H927">
            <v>0</v>
          </cell>
          <cell r="I927">
            <v>0</v>
          </cell>
          <cell r="J927">
            <v>0</v>
          </cell>
          <cell r="K927">
            <v>0</v>
          </cell>
          <cell r="L927">
            <v>42120</v>
          </cell>
          <cell r="M927" t="str">
            <v>산출기초참조</v>
          </cell>
        </row>
        <row r="928">
          <cell r="A928" t="str">
            <v>전선관지지금구1개용 42C</v>
          </cell>
          <cell r="B928" t="str">
            <v>전선관지지금구</v>
          </cell>
          <cell r="C928" t="str">
            <v>1개용 42C</v>
          </cell>
          <cell r="D928" t="str">
            <v>개소</v>
          </cell>
          <cell r="E928">
            <v>90</v>
          </cell>
          <cell r="F928">
            <v>585</v>
          </cell>
          <cell r="G928">
            <v>52650</v>
          </cell>
          <cell r="H928">
            <v>0</v>
          </cell>
          <cell r="I928">
            <v>0</v>
          </cell>
          <cell r="J928">
            <v>0</v>
          </cell>
          <cell r="K928">
            <v>0</v>
          </cell>
          <cell r="L928">
            <v>52650</v>
          </cell>
          <cell r="M928" t="str">
            <v>산출기초참조</v>
          </cell>
        </row>
        <row r="929">
          <cell r="A929" t="str">
            <v>전선관지지금구1개용 54C</v>
          </cell>
          <cell r="B929" t="str">
            <v>전선관지지금구</v>
          </cell>
          <cell r="C929" t="str">
            <v>1개용 54C</v>
          </cell>
          <cell r="D929" t="str">
            <v>개소</v>
          </cell>
          <cell r="E929">
            <v>248</v>
          </cell>
          <cell r="F929">
            <v>760</v>
          </cell>
          <cell r="G929">
            <v>188480</v>
          </cell>
          <cell r="H929">
            <v>0</v>
          </cell>
          <cell r="I929">
            <v>0</v>
          </cell>
          <cell r="J929">
            <v>0</v>
          </cell>
          <cell r="K929">
            <v>0</v>
          </cell>
          <cell r="L929">
            <v>188480</v>
          </cell>
          <cell r="M929" t="str">
            <v>산출기초참조</v>
          </cell>
        </row>
        <row r="930">
          <cell r="A930" t="str">
            <v>전선관지지금구1개용 70C</v>
          </cell>
          <cell r="B930" t="str">
            <v>전선관지지금구</v>
          </cell>
          <cell r="C930" t="str">
            <v>1개용 70C</v>
          </cell>
          <cell r="D930" t="str">
            <v>개소</v>
          </cell>
          <cell r="E930">
            <v>6</v>
          </cell>
          <cell r="F930">
            <v>760</v>
          </cell>
          <cell r="G930">
            <v>4560</v>
          </cell>
          <cell r="H930">
            <v>0</v>
          </cell>
          <cell r="I930">
            <v>0</v>
          </cell>
          <cell r="J930">
            <v>0</v>
          </cell>
          <cell r="K930">
            <v>0</v>
          </cell>
          <cell r="L930">
            <v>4560</v>
          </cell>
          <cell r="M930" t="str">
            <v>산출기초참조</v>
          </cell>
        </row>
        <row r="931">
          <cell r="A931" t="str">
            <v>전선관지지금구1개용 82C</v>
          </cell>
          <cell r="B931" t="str">
            <v>전선관지지금구</v>
          </cell>
          <cell r="C931" t="str">
            <v>1개용 82C</v>
          </cell>
          <cell r="D931" t="str">
            <v>개소</v>
          </cell>
          <cell r="E931">
            <v>2</v>
          </cell>
          <cell r="F931">
            <v>760</v>
          </cell>
          <cell r="G931">
            <v>1520</v>
          </cell>
          <cell r="H931">
            <v>0</v>
          </cell>
          <cell r="I931">
            <v>0</v>
          </cell>
          <cell r="J931">
            <v>0</v>
          </cell>
          <cell r="K931">
            <v>0</v>
          </cell>
          <cell r="L931">
            <v>1520</v>
          </cell>
          <cell r="M931" t="str">
            <v>산출기초참조</v>
          </cell>
        </row>
        <row r="932">
          <cell r="A932" t="str">
            <v>전선관지지금구1개용 104C</v>
          </cell>
          <cell r="B932" t="str">
            <v>전선관지지금구</v>
          </cell>
          <cell r="C932" t="str">
            <v>1개용 104C</v>
          </cell>
          <cell r="D932" t="str">
            <v>개소</v>
          </cell>
          <cell r="E932">
            <v>2</v>
          </cell>
          <cell r="F932">
            <v>760</v>
          </cell>
          <cell r="G932">
            <v>1520</v>
          </cell>
          <cell r="H932">
            <v>0</v>
          </cell>
          <cell r="I932">
            <v>0</v>
          </cell>
          <cell r="J932">
            <v>0</v>
          </cell>
          <cell r="K932">
            <v>0</v>
          </cell>
          <cell r="L932">
            <v>1520</v>
          </cell>
          <cell r="M932" t="str">
            <v>산출기초참조</v>
          </cell>
        </row>
        <row r="933">
          <cell r="A933" t="str">
            <v>새들28C</v>
          </cell>
          <cell r="B933" t="str">
            <v>새들</v>
          </cell>
          <cell r="C933" t="str">
            <v>28C</v>
          </cell>
          <cell r="D933" t="str">
            <v>EA</v>
          </cell>
          <cell r="E933">
            <v>1029</v>
          </cell>
          <cell r="F933">
            <v>60</v>
          </cell>
          <cell r="G933">
            <v>61740</v>
          </cell>
          <cell r="I933">
            <v>0</v>
          </cell>
          <cell r="K933">
            <v>0</v>
          </cell>
          <cell r="L933">
            <v>61740</v>
          </cell>
        </row>
        <row r="934">
          <cell r="A934" t="str">
            <v>전     선IV  1.6mm</v>
          </cell>
          <cell r="B934" t="str">
            <v>전     선</v>
          </cell>
          <cell r="C934" t="str">
            <v>IV  1.6mm</v>
          </cell>
          <cell r="D934" t="str">
            <v>m</v>
          </cell>
          <cell r="E934">
            <v>479</v>
          </cell>
          <cell r="F934">
            <v>75</v>
          </cell>
          <cell r="G934">
            <v>35925</v>
          </cell>
          <cell r="I934">
            <v>0</v>
          </cell>
          <cell r="K934">
            <v>0</v>
          </cell>
          <cell r="L934">
            <v>35925</v>
          </cell>
        </row>
        <row r="935">
          <cell r="A935" t="str">
            <v>전     선IV  2.0mm</v>
          </cell>
          <cell r="B935" t="str">
            <v>전     선</v>
          </cell>
          <cell r="C935" t="str">
            <v>IV  2.0mm</v>
          </cell>
          <cell r="D935" t="str">
            <v>m</v>
          </cell>
          <cell r="E935">
            <v>16446</v>
          </cell>
          <cell r="F935">
            <v>109</v>
          </cell>
          <cell r="G935">
            <v>1792614</v>
          </cell>
          <cell r="I935">
            <v>0</v>
          </cell>
          <cell r="K935">
            <v>0</v>
          </cell>
          <cell r="L935">
            <v>1792614</v>
          </cell>
        </row>
        <row r="936">
          <cell r="A936" t="str">
            <v>전     선IV  5.5㎟</v>
          </cell>
          <cell r="B936" t="str">
            <v>전     선</v>
          </cell>
          <cell r="C936" t="str">
            <v>IV  5.5㎟</v>
          </cell>
          <cell r="D936" t="str">
            <v>m</v>
          </cell>
          <cell r="E936">
            <v>2979</v>
          </cell>
          <cell r="F936">
            <v>210</v>
          </cell>
          <cell r="G936">
            <v>625590</v>
          </cell>
          <cell r="I936">
            <v>0</v>
          </cell>
          <cell r="K936">
            <v>0</v>
          </cell>
          <cell r="L936">
            <v>625590</v>
          </cell>
        </row>
        <row r="937">
          <cell r="A937" t="str">
            <v>전     선IV  8㎟</v>
          </cell>
          <cell r="B937" t="str">
            <v>전     선</v>
          </cell>
          <cell r="C937" t="str">
            <v>IV  8㎟</v>
          </cell>
          <cell r="D937" t="str">
            <v>m</v>
          </cell>
          <cell r="E937">
            <v>1986</v>
          </cell>
          <cell r="F937">
            <v>305</v>
          </cell>
          <cell r="G937">
            <v>605730</v>
          </cell>
          <cell r="I937">
            <v>0</v>
          </cell>
          <cell r="K937">
            <v>0</v>
          </cell>
          <cell r="L937">
            <v>605730</v>
          </cell>
        </row>
        <row r="938">
          <cell r="A938" t="str">
            <v>전     선IV  14㎟</v>
          </cell>
          <cell r="B938" t="str">
            <v>전     선</v>
          </cell>
          <cell r="C938" t="str">
            <v>IV  14㎟</v>
          </cell>
          <cell r="D938" t="str">
            <v>m</v>
          </cell>
          <cell r="E938">
            <v>66</v>
          </cell>
          <cell r="F938">
            <v>556</v>
          </cell>
          <cell r="G938">
            <v>36696</v>
          </cell>
          <cell r="I938">
            <v>0</v>
          </cell>
          <cell r="K938">
            <v>0</v>
          </cell>
          <cell r="L938">
            <v>36696</v>
          </cell>
        </row>
        <row r="939">
          <cell r="A939" t="str">
            <v>전     선IV  38㎟</v>
          </cell>
          <cell r="B939" t="str">
            <v>전     선</v>
          </cell>
          <cell r="C939" t="str">
            <v>IV  38㎟</v>
          </cell>
          <cell r="D939" t="str">
            <v>m</v>
          </cell>
          <cell r="E939">
            <v>368</v>
          </cell>
          <cell r="F939">
            <v>1276</v>
          </cell>
          <cell r="G939">
            <v>469568</v>
          </cell>
          <cell r="I939">
            <v>0</v>
          </cell>
          <cell r="K939">
            <v>0</v>
          </cell>
          <cell r="L939">
            <v>469568</v>
          </cell>
        </row>
        <row r="940">
          <cell r="A940" t="str">
            <v>전     선IV  60㎟</v>
          </cell>
          <cell r="B940" t="str">
            <v>전     선</v>
          </cell>
          <cell r="C940" t="str">
            <v>IV  60㎟</v>
          </cell>
          <cell r="D940" t="str">
            <v>m</v>
          </cell>
          <cell r="E940">
            <v>148</v>
          </cell>
          <cell r="F940">
            <v>2038</v>
          </cell>
          <cell r="G940">
            <v>301624</v>
          </cell>
          <cell r="I940">
            <v>0</v>
          </cell>
          <cell r="K940">
            <v>0</v>
          </cell>
          <cell r="L940">
            <v>301624</v>
          </cell>
        </row>
        <row r="941">
          <cell r="A941" t="str">
            <v>전     선GV  38㎟</v>
          </cell>
          <cell r="B941" t="str">
            <v>전     선</v>
          </cell>
          <cell r="C941" t="str">
            <v>GV  38㎟</v>
          </cell>
          <cell r="D941" t="str">
            <v>m</v>
          </cell>
          <cell r="E941">
            <v>429</v>
          </cell>
          <cell r="F941">
            <v>1525</v>
          </cell>
          <cell r="G941">
            <v>654225</v>
          </cell>
          <cell r="J941">
            <v>0</v>
          </cell>
          <cell r="K941">
            <v>0</v>
          </cell>
          <cell r="L941">
            <v>654225</v>
          </cell>
        </row>
        <row r="942">
          <cell r="A942" t="str">
            <v>전     선GV  60㎟</v>
          </cell>
          <cell r="B942" t="str">
            <v>전     선</v>
          </cell>
          <cell r="C942" t="str">
            <v>GV  60㎟</v>
          </cell>
          <cell r="D942" t="str">
            <v>m</v>
          </cell>
          <cell r="E942">
            <v>302</v>
          </cell>
          <cell r="F942">
            <v>2357</v>
          </cell>
          <cell r="G942">
            <v>711814</v>
          </cell>
          <cell r="I942">
            <v>0</v>
          </cell>
          <cell r="K942">
            <v>0</v>
          </cell>
          <cell r="L942">
            <v>711814</v>
          </cell>
        </row>
        <row r="943">
          <cell r="A943" t="str">
            <v>PIPE BONDING CLAMPST  16C</v>
          </cell>
          <cell r="B943" t="str">
            <v>PIPE BONDING CLAMP</v>
          </cell>
          <cell r="C943" t="str">
            <v>ST  16C</v>
          </cell>
          <cell r="D943" t="str">
            <v>EA</v>
          </cell>
          <cell r="E943">
            <v>298</v>
          </cell>
          <cell r="F943">
            <v>220</v>
          </cell>
          <cell r="G943">
            <v>65560</v>
          </cell>
          <cell r="I943">
            <v>0</v>
          </cell>
          <cell r="K943">
            <v>0</v>
          </cell>
          <cell r="L943">
            <v>65560</v>
          </cell>
        </row>
        <row r="944">
          <cell r="A944" t="str">
            <v>PIPE BONDING CLAMPST  22C</v>
          </cell>
          <cell r="B944" t="str">
            <v>PIPE BONDING CLAMP</v>
          </cell>
          <cell r="C944" t="str">
            <v>ST  22C</v>
          </cell>
          <cell r="D944" t="str">
            <v>EA</v>
          </cell>
          <cell r="E944">
            <v>45</v>
          </cell>
          <cell r="F944">
            <v>240</v>
          </cell>
          <cell r="G944">
            <v>10800</v>
          </cell>
          <cell r="I944">
            <v>0</v>
          </cell>
          <cell r="K944">
            <v>0</v>
          </cell>
          <cell r="L944">
            <v>10800</v>
          </cell>
        </row>
        <row r="945">
          <cell r="A945" t="str">
            <v>PIPE BONDING CLAMPST  28C</v>
          </cell>
          <cell r="B945" t="str">
            <v>PIPE BONDING CLAMP</v>
          </cell>
          <cell r="C945" t="str">
            <v>ST  28C</v>
          </cell>
          <cell r="D945" t="str">
            <v>EA</v>
          </cell>
          <cell r="E945">
            <v>113</v>
          </cell>
          <cell r="F945">
            <v>290</v>
          </cell>
          <cell r="G945">
            <v>32770</v>
          </cell>
          <cell r="I945">
            <v>0</v>
          </cell>
          <cell r="K945">
            <v>0</v>
          </cell>
          <cell r="L945">
            <v>32770</v>
          </cell>
        </row>
        <row r="946">
          <cell r="A946" t="str">
            <v>PIPE BONDING CLAMPST  36C</v>
          </cell>
          <cell r="B946" t="str">
            <v>PIPE BONDING CLAMP</v>
          </cell>
          <cell r="C946" t="str">
            <v>ST  36C</v>
          </cell>
          <cell r="D946" t="str">
            <v>EA</v>
          </cell>
          <cell r="E946">
            <v>1220</v>
          </cell>
          <cell r="F946">
            <v>330</v>
          </cell>
          <cell r="G946">
            <v>402600</v>
          </cell>
          <cell r="I946">
            <v>0</v>
          </cell>
          <cell r="K946">
            <v>0</v>
          </cell>
          <cell r="L946">
            <v>402600</v>
          </cell>
        </row>
        <row r="947">
          <cell r="A947" t="str">
            <v>PIPE BONDING CLAMPST  42C</v>
          </cell>
          <cell r="B947" t="str">
            <v>PIPE BONDING CLAMP</v>
          </cell>
          <cell r="C947" t="str">
            <v>ST  42C</v>
          </cell>
          <cell r="D947" t="str">
            <v>EA</v>
          </cell>
          <cell r="E947">
            <v>80</v>
          </cell>
          <cell r="F947">
            <v>430</v>
          </cell>
          <cell r="G947">
            <v>34400</v>
          </cell>
          <cell r="I947">
            <v>0</v>
          </cell>
          <cell r="K947">
            <v>0</v>
          </cell>
          <cell r="L947">
            <v>34400</v>
          </cell>
        </row>
        <row r="948">
          <cell r="A948" t="str">
            <v>PIPE BONDING CLAMPST  54C</v>
          </cell>
          <cell r="B948" t="str">
            <v>PIPE BONDING CLAMP</v>
          </cell>
          <cell r="C948" t="str">
            <v>ST  54C</v>
          </cell>
          <cell r="D948" t="str">
            <v>EA</v>
          </cell>
          <cell r="E948">
            <v>240</v>
          </cell>
          <cell r="F948">
            <v>650</v>
          </cell>
          <cell r="G948">
            <v>156000</v>
          </cell>
          <cell r="I948">
            <v>0</v>
          </cell>
          <cell r="K948">
            <v>0</v>
          </cell>
          <cell r="L948">
            <v>156000</v>
          </cell>
        </row>
        <row r="949">
          <cell r="A949" t="str">
            <v>나 동 선2.0㎟</v>
          </cell>
          <cell r="B949" t="str">
            <v>나 동 선</v>
          </cell>
          <cell r="C949" t="str">
            <v>2.0㎟</v>
          </cell>
          <cell r="D949" t="str">
            <v>m</v>
          </cell>
          <cell r="E949">
            <v>251</v>
          </cell>
          <cell r="F949">
            <v>67</v>
          </cell>
          <cell r="G949">
            <v>16817</v>
          </cell>
          <cell r="I949">
            <v>0</v>
          </cell>
          <cell r="K949">
            <v>0</v>
          </cell>
          <cell r="L949">
            <v>16817</v>
          </cell>
        </row>
        <row r="950">
          <cell r="A950" t="str">
            <v>PULL BOX (용융도금)300x300x150x1.2t</v>
          </cell>
          <cell r="B950" t="str">
            <v>PULL BOX (용융도금)</v>
          </cell>
          <cell r="C950" t="str">
            <v>300x300x150x1.2t</v>
          </cell>
          <cell r="D950" t="str">
            <v>EA</v>
          </cell>
          <cell r="E950">
            <v>2</v>
          </cell>
          <cell r="F950">
            <v>6030</v>
          </cell>
          <cell r="G950">
            <v>12060</v>
          </cell>
          <cell r="L950">
            <v>12060</v>
          </cell>
        </row>
        <row r="951">
          <cell r="A951" t="str">
            <v>노출스위치박스(1개용)16C 1방</v>
          </cell>
          <cell r="B951" t="str">
            <v>노출스위치박스(1개용)</v>
          </cell>
          <cell r="C951" t="str">
            <v>16C 1방</v>
          </cell>
          <cell r="D951" t="str">
            <v>EA</v>
          </cell>
          <cell r="E951">
            <v>61</v>
          </cell>
          <cell r="F951">
            <v>2070</v>
          </cell>
          <cell r="G951">
            <v>126270</v>
          </cell>
          <cell r="L951">
            <v>126270</v>
          </cell>
        </row>
        <row r="952">
          <cell r="A952" t="str">
            <v>환형노출박스(3방출)28C</v>
          </cell>
          <cell r="B952" t="str">
            <v>환형노출박스(3방출)</v>
          </cell>
          <cell r="C952" t="str">
            <v>28C</v>
          </cell>
          <cell r="D952" t="str">
            <v>EA</v>
          </cell>
          <cell r="E952">
            <v>210</v>
          </cell>
          <cell r="F952">
            <v>4150</v>
          </cell>
          <cell r="G952">
            <v>871500</v>
          </cell>
          <cell r="L952">
            <v>871500</v>
          </cell>
        </row>
        <row r="953">
          <cell r="A953" t="str">
            <v>환형노출박스(4방출)28C</v>
          </cell>
          <cell r="B953" t="str">
            <v>환형노출박스(4방출)</v>
          </cell>
          <cell r="C953" t="str">
            <v>28C</v>
          </cell>
          <cell r="D953" t="str">
            <v>EA</v>
          </cell>
          <cell r="E953">
            <v>12</v>
          </cell>
          <cell r="F953">
            <v>4460</v>
          </cell>
          <cell r="G953">
            <v>53520</v>
          </cell>
          <cell r="L953">
            <v>53520</v>
          </cell>
        </row>
        <row r="954">
          <cell r="A954" t="str">
            <v>JOINT BOX</v>
          </cell>
          <cell r="B954" t="str">
            <v>JOINT BOX</v>
          </cell>
          <cell r="C954">
            <v>0</v>
          </cell>
          <cell r="D954" t="str">
            <v>EA</v>
          </cell>
          <cell r="E954">
            <v>21</v>
          </cell>
          <cell r="F954">
            <v>1360</v>
          </cell>
          <cell r="G954">
            <v>28560</v>
          </cell>
          <cell r="L954">
            <v>28560</v>
          </cell>
        </row>
        <row r="955">
          <cell r="B955" t="str">
            <v>전선관부속품비</v>
          </cell>
          <cell r="C955" t="str">
            <v>전선관 자재배의 15%</v>
          </cell>
          <cell r="D955" t="str">
            <v>식</v>
          </cell>
          <cell r="E955">
            <v>1</v>
          </cell>
          <cell r="F955">
            <v>1208575.5</v>
          </cell>
          <cell r="G955">
            <v>1208575</v>
          </cell>
          <cell r="L955">
            <v>1208575</v>
          </cell>
        </row>
        <row r="965">
          <cell r="B965" t="str">
            <v>나) 노 무 비</v>
          </cell>
          <cell r="K965">
            <v>0</v>
          </cell>
          <cell r="L965">
            <v>0</v>
          </cell>
        </row>
        <row r="966">
          <cell r="A966" t="str">
            <v>내 선 전 공</v>
          </cell>
          <cell r="C966" t="str">
            <v>내 선 전 공</v>
          </cell>
          <cell r="D966" t="str">
            <v>인</v>
          </cell>
          <cell r="E966">
            <v>1114.4700000000003</v>
          </cell>
          <cell r="H966">
            <v>53401</v>
          </cell>
          <cell r="I966">
            <v>59513812</v>
          </cell>
          <cell r="L966">
            <v>59513812</v>
          </cell>
        </row>
        <row r="971">
          <cell r="B971" t="str">
            <v>다) 공구손료</v>
          </cell>
          <cell r="K971">
            <v>0</v>
          </cell>
          <cell r="L971">
            <v>0</v>
          </cell>
        </row>
        <row r="972">
          <cell r="A972" t="str">
            <v>내 선 전 공</v>
          </cell>
          <cell r="C972" t="str">
            <v>내 선 전 공</v>
          </cell>
          <cell r="D972" t="str">
            <v>인</v>
          </cell>
          <cell r="E972">
            <v>33.43</v>
          </cell>
          <cell r="J972">
            <v>53401</v>
          </cell>
          <cell r="K972">
            <v>1785195</v>
          </cell>
          <cell r="L972">
            <v>1785195</v>
          </cell>
        </row>
        <row r="978">
          <cell r="A978" t="str">
            <v>40신_36</v>
          </cell>
          <cell r="B978" t="str">
            <v>합       계</v>
          </cell>
          <cell r="G978">
            <v>18132313</v>
          </cell>
          <cell r="I978">
            <v>59513812</v>
          </cell>
          <cell r="K978">
            <v>1785195</v>
          </cell>
          <cell r="L978">
            <v>79431320</v>
          </cell>
        </row>
        <row r="979">
          <cell r="A979" t="str">
            <v>40신_37A</v>
          </cell>
          <cell r="B979" t="str">
            <v>37. 케이블 신설</v>
          </cell>
          <cell r="C979" t="str">
            <v>CV 22㎟/1C외 각종</v>
          </cell>
          <cell r="D979" t="str">
            <v>m</v>
          </cell>
          <cell r="E979">
            <v>14895</v>
          </cell>
          <cell r="M979">
            <v>1</v>
          </cell>
        </row>
        <row r="980">
          <cell r="B980" t="str">
            <v>가) 재 료 비</v>
          </cell>
        </row>
        <row r="981">
          <cell r="A981" t="str">
            <v>케 이 블600V CV 5.5㎟/1C</v>
          </cell>
          <cell r="B981" t="str">
            <v>케 이 블</v>
          </cell>
          <cell r="C981" t="str">
            <v>600V CV 5.5㎟/1C</v>
          </cell>
          <cell r="D981" t="str">
            <v>m</v>
          </cell>
          <cell r="E981">
            <v>5506</v>
          </cell>
          <cell r="F981">
            <v>315</v>
          </cell>
          <cell r="G981">
            <v>1734390</v>
          </cell>
          <cell r="I981">
            <v>0</v>
          </cell>
          <cell r="K981">
            <v>0</v>
          </cell>
          <cell r="L981">
            <v>1734390</v>
          </cell>
        </row>
        <row r="982">
          <cell r="A982" t="str">
            <v>케 이 블600V CV 14㎟/1C</v>
          </cell>
          <cell r="B982" t="str">
            <v>케 이 블</v>
          </cell>
          <cell r="C982" t="str">
            <v>600V CV 14㎟/1C</v>
          </cell>
          <cell r="D982" t="str">
            <v>m</v>
          </cell>
          <cell r="E982">
            <v>1680</v>
          </cell>
          <cell r="F982">
            <v>642</v>
          </cell>
          <cell r="G982">
            <v>1078560</v>
          </cell>
          <cell r="I982">
            <v>0</v>
          </cell>
          <cell r="K982">
            <v>0</v>
          </cell>
          <cell r="L982">
            <v>1078560</v>
          </cell>
        </row>
        <row r="983">
          <cell r="A983" t="str">
            <v>케 이 블600V CV 22㎟/1C</v>
          </cell>
          <cell r="B983" t="str">
            <v>케 이 블</v>
          </cell>
          <cell r="C983" t="str">
            <v>600V CV 22㎟/1C</v>
          </cell>
          <cell r="D983" t="str">
            <v>m</v>
          </cell>
          <cell r="E983">
            <v>4263</v>
          </cell>
          <cell r="F983">
            <v>928</v>
          </cell>
          <cell r="G983">
            <v>3956064</v>
          </cell>
          <cell r="I983">
            <v>0</v>
          </cell>
          <cell r="K983">
            <v>0</v>
          </cell>
          <cell r="L983">
            <v>3956064</v>
          </cell>
        </row>
        <row r="984">
          <cell r="A984" t="str">
            <v>케 이 블600V CV 38㎟/1C</v>
          </cell>
          <cell r="B984" t="str">
            <v>케 이 블</v>
          </cell>
          <cell r="C984" t="str">
            <v>600V CV 38㎟/1C</v>
          </cell>
          <cell r="D984" t="str">
            <v>m</v>
          </cell>
          <cell r="E984">
            <v>1923</v>
          </cell>
          <cell r="F984">
            <v>1451</v>
          </cell>
          <cell r="G984">
            <v>2790273</v>
          </cell>
          <cell r="I984">
            <v>0</v>
          </cell>
          <cell r="K984">
            <v>0</v>
          </cell>
          <cell r="L984">
            <v>2790273</v>
          </cell>
        </row>
        <row r="985">
          <cell r="A985" t="str">
            <v>케 이 블600V CV 100㎟/1C</v>
          </cell>
          <cell r="B985" t="str">
            <v>케 이 블</v>
          </cell>
          <cell r="C985" t="str">
            <v>600V CV 100㎟/1C</v>
          </cell>
          <cell r="D985" t="str">
            <v>m</v>
          </cell>
          <cell r="E985">
            <v>325</v>
          </cell>
          <cell r="F985">
            <v>3679</v>
          </cell>
          <cell r="G985">
            <v>1195675</v>
          </cell>
          <cell r="I985">
            <v>0</v>
          </cell>
          <cell r="K985">
            <v>0</v>
          </cell>
          <cell r="L985">
            <v>1195675</v>
          </cell>
        </row>
        <row r="986">
          <cell r="A986" t="str">
            <v>케 이 블600V CV 150㎟/1C</v>
          </cell>
          <cell r="B986" t="str">
            <v>케 이 블</v>
          </cell>
          <cell r="C986" t="str">
            <v>600V CV 150㎟/1C</v>
          </cell>
          <cell r="D986" t="str">
            <v>m</v>
          </cell>
          <cell r="E986">
            <v>466</v>
          </cell>
          <cell r="F986">
            <v>5426</v>
          </cell>
          <cell r="G986">
            <v>2528516</v>
          </cell>
          <cell r="I986">
            <v>0</v>
          </cell>
          <cell r="K986">
            <v>0</v>
          </cell>
          <cell r="L986">
            <v>2528516</v>
          </cell>
        </row>
        <row r="987">
          <cell r="A987" t="str">
            <v>케 이 블600V CV 200㎟/1C</v>
          </cell>
          <cell r="B987" t="str">
            <v>케 이 블</v>
          </cell>
          <cell r="C987" t="str">
            <v>600V CV 200㎟/1C</v>
          </cell>
          <cell r="D987" t="str">
            <v>m</v>
          </cell>
          <cell r="E987">
            <v>354</v>
          </cell>
          <cell r="F987">
            <v>7513</v>
          </cell>
          <cell r="G987">
            <v>2659602</v>
          </cell>
          <cell r="I987">
            <v>0</v>
          </cell>
          <cell r="K987">
            <v>0</v>
          </cell>
          <cell r="L987">
            <v>2659602</v>
          </cell>
        </row>
        <row r="988">
          <cell r="A988" t="str">
            <v>케 이 블CVV-S 1.25㎟/2C</v>
          </cell>
          <cell r="B988" t="str">
            <v>케 이 블</v>
          </cell>
          <cell r="C988" t="str">
            <v>CVV-S 1.25㎟/2C</v>
          </cell>
          <cell r="D988" t="str">
            <v>m</v>
          </cell>
          <cell r="E988">
            <v>378</v>
          </cell>
          <cell r="F988">
            <v>452</v>
          </cell>
          <cell r="G988">
            <v>170856</v>
          </cell>
          <cell r="L988">
            <v>170856</v>
          </cell>
        </row>
        <row r="989">
          <cell r="A989" t="str">
            <v>압착단자14 ㎟</v>
          </cell>
          <cell r="B989" t="str">
            <v>압착단자</v>
          </cell>
          <cell r="C989" t="str">
            <v>14 ㎟</v>
          </cell>
          <cell r="D989" t="str">
            <v>EA</v>
          </cell>
          <cell r="E989">
            <v>33</v>
          </cell>
          <cell r="F989">
            <v>160</v>
          </cell>
          <cell r="G989">
            <v>5280</v>
          </cell>
          <cell r="I989">
            <v>0</v>
          </cell>
          <cell r="K989">
            <v>0</v>
          </cell>
          <cell r="L989">
            <v>5280</v>
          </cell>
        </row>
        <row r="990">
          <cell r="A990" t="str">
            <v>압착단자22 ㎟</v>
          </cell>
          <cell r="B990" t="str">
            <v>압착단자</v>
          </cell>
          <cell r="C990" t="str">
            <v>22 ㎟</v>
          </cell>
          <cell r="D990" t="str">
            <v>EA</v>
          </cell>
          <cell r="E990">
            <v>48</v>
          </cell>
          <cell r="F990">
            <v>230</v>
          </cell>
          <cell r="G990">
            <v>11040</v>
          </cell>
          <cell r="I990">
            <v>0</v>
          </cell>
          <cell r="K990">
            <v>0</v>
          </cell>
          <cell r="L990">
            <v>11040</v>
          </cell>
        </row>
        <row r="991">
          <cell r="A991" t="str">
            <v>압착단자38 ㎟</v>
          </cell>
          <cell r="B991" t="str">
            <v>압착단자</v>
          </cell>
          <cell r="C991" t="str">
            <v>38 ㎟</v>
          </cell>
          <cell r="D991" t="str">
            <v>EA</v>
          </cell>
          <cell r="E991">
            <v>12</v>
          </cell>
          <cell r="F991">
            <v>281</v>
          </cell>
          <cell r="G991">
            <v>3372</v>
          </cell>
          <cell r="I991">
            <v>0</v>
          </cell>
          <cell r="K991">
            <v>0</v>
          </cell>
          <cell r="L991">
            <v>3372</v>
          </cell>
        </row>
        <row r="992">
          <cell r="A992" t="str">
            <v>압착단자100 ㎟</v>
          </cell>
          <cell r="B992" t="str">
            <v>압착단자</v>
          </cell>
          <cell r="C992" t="str">
            <v>100 ㎟</v>
          </cell>
          <cell r="D992" t="str">
            <v>EA</v>
          </cell>
          <cell r="E992">
            <v>12</v>
          </cell>
          <cell r="F992">
            <v>998</v>
          </cell>
          <cell r="G992">
            <v>11976</v>
          </cell>
          <cell r="H992">
            <v>0</v>
          </cell>
          <cell r="I992">
            <v>0</v>
          </cell>
          <cell r="J992">
            <v>0</v>
          </cell>
          <cell r="K992">
            <v>0</v>
          </cell>
          <cell r="L992">
            <v>11976</v>
          </cell>
        </row>
        <row r="993">
          <cell r="A993" t="str">
            <v>압착단자150 ㎟</v>
          </cell>
          <cell r="B993" t="str">
            <v>압착단자</v>
          </cell>
          <cell r="C993" t="str">
            <v>150 ㎟</v>
          </cell>
          <cell r="D993" t="str">
            <v>EA</v>
          </cell>
          <cell r="E993">
            <v>12</v>
          </cell>
          <cell r="F993">
            <v>2030</v>
          </cell>
          <cell r="G993">
            <v>24360</v>
          </cell>
          <cell r="H993">
            <v>0</v>
          </cell>
          <cell r="I993">
            <v>0</v>
          </cell>
          <cell r="J993">
            <v>0</v>
          </cell>
          <cell r="K993">
            <v>0</v>
          </cell>
          <cell r="L993">
            <v>24360</v>
          </cell>
        </row>
        <row r="994">
          <cell r="A994" t="str">
            <v>압착단자200 ㎟</v>
          </cell>
          <cell r="B994" t="str">
            <v>압착단자</v>
          </cell>
          <cell r="C994" t="str">
            <v>200 ㎟</v>
          </cell>
          <cell r="D994" t="str">
            <v>EA</v>
          </cell>
          <cell r="E994">
            <v>10</v>
          </cell>
          <cell r="F994">
            <v>3058</v>
          </cell>
          <cell r="G994">
            <v>30580</v>
          </cell>
          <cell r="H994">
            <v>0</v>
          </cell>
          <cell r="I994">
            <v>0</v>
          </cell>
          <cell r="J994">
            <v>0</v>
          </cell>
          <cell r="K994">
            <v>0</v>
          </cell>
          <cell r="L994">
            <v>30580</v>
          </cell>
        </row>
        <row r="995">
          <cell r="A995" t="str">
            <v>동관단자(2HOLE)150 ㎟</v>
          </cell>
          <cell r="B995" t="str">
            <v>동관단자(2HOLE)</v>
          </cell>
          <cell r="C995" t="str">
            <v>150 ㎟</v>
          </cell>
          <cell r="D995" t="str">
            <v>EA</v>
          </cell>
          <cell r="E995">
            <v>10</v>
          </cell>
          <cell r="F995">
            <v>3040</v>
          </cell>
          <cell r="G995">
            <v>30400</v>
          </cell>
          <cell r="H995">
            <v>0</v>
          </cell>
          <cell r="I995">
            <v>0</v>
          </cell>
          <cell r="J995">
            <v>0</v>
          </cell>
          <cell r="K995">
            <v>0</v>
          </cell>
          <cell r="L995">
            <v>30400</v>
          </cell>
        </row>
        <row r="996">
          <cell r="A996" t="str">
            <v>동관단자(2HOLE)200 ㎟</v>
          </cell>
          <cell r="B996" t="str">
            <v>동관단자(2HOLE)</v>
          </cell>
          <cell r="C996" t="str">
            <v>200 ㎟</v>
          </cell>
          <cell r="D996" t="str">
            <v>EA</v>
          </cell>
          <cell r="E996">
            <v>7</v>
          </cell>
          <cell r="F996">
            <v>4090</v>
          </cell>
          <cell r="G996">
            <v>28630</v>
          </cell>
          <cell r="H996">
            <v>0</v>
          </cell>
          <cell r="I996">
            <v>0</v>
          </cell>
          <cell r="J996">
            <v>0</v>
          </cell>
          <cell r="K996">
            <v>0</v>
          </cell>
          <cell r="L996">
            <v>28630</v>
          </cell>
        </row>
        <row r="997">
          <cell r="A997" t="str">
            <v>케이블헤드(옥내용)6.9kV 60㎟/1C(3상분)</v>
          </cell>
          <cell r="B997" t="str">
            <v>케이블헤드(옥내용)</v>
          </cell>
          <cell r="C997" t="str">
            <v>6.9kV 60㎟/1C(3상분)</v>
          </cell>
          <cell r="D997" t="str">
            <v>KIT</v>
          </cell>
          <cell r="E997">
            <v>2</v>
          </cell>
          <cell r="F997">
            <v>93700</v>
          </cell>
          <cell r="G997">
            <v>187400</v>
          </cell>
          <cell r="H997">
            <v>0</v>
          </cell>
          <cell r="I997">
            <v>0</v>
          </cell>
          <cell r="J997">
            <v>0</v>
          </cell>
          <cell r="K997">
            <v>0</v>
          </cell>
          <cell r="L997">
            <v>187400</v>
          </cell>
        </row>
        <row r="998">
          <cell r="A998" t="str">
            <v>직선 접속재(저압)22㎟/1C(1접속)</v>
          </cell>
          <cell r="B998" t="str">
            <v>직선 접속재(저압)</v>
          </cell>
          <cell r="C998" t="str">
            <v>22㎟/1C(1접속)</v>
          </cell>
          <cell r="D998" t="str">
            <v>EA</v>
          </cell>
          <cell r="E998">
            <v>16</v>
          </cell>
          <cell r="F998">
            <v>4300</v>
          </cell>
          <cell r="G998">
            <v>68800</v>
          </cell>
          <cell r="I998">
            <v>0</v>
          </cell>
          <cell r="K998">
            <v>0</v>
          </cell>
          <cell r="L998">
            <v>68800</v>
          </cell>
        </row>
        <row r="999">
          <cell r="A999" t="str">
            <v>직선 접속재(저압)38㎟/1C(1접속)</v>
          </cell>
          <cell r="B999" t="str">
            <v>직선 접속재(저압)</v>
          </cell>
          <cell r="C999" t="str">
            <v>38㎟/1C(1접속)</v>
          </cell>
          <cell r="D999" t="str">
            <v>EA</v>
          </cell>
          <cell r="E999">
            <v>4</v>
          </cell>
          <cell r="F999">
            <v>7100</v>
          </cell>
          <cell r="G999">
            <v>28400</v>
          </cell>
          <cell r="I999">
            <v>0</v>
          </cell>
          <cell r="K999">
            <v>0</v>
          </cell>
          <cell r="L999">
            <v>28400</v>
          </cell>
        </row>
        <row r="1000">
          <cell r="A1000" t="str">
            <v>직선 접속재(저압)200㎟/1C(1접속)</v>
          </cell>
          <cell r="B1000" t="str">
            <v>직선 접속재(저압)</v>
          </cell>
          <cell r="C1000" t="str">
            <v>200㎟/1C(1접속)</v>
          </cell>
          <cell r="D1000" t="str">
            <v>EA</v>
          </cell>
          <cell r="E1000">
            <v>2</v>
          </cell>
          <cell r="F1000">
            <v>15100</v>
          </cell>
          <cell r="G1000">
            <v>30200</v>
          </cell>
          <cell r="I1000">
            <v>0</v>
          </cell>
          <cell r="K1000">
            <v>0</v>
          </cell>
          <cell r="L1000">
            <v>30200</v>
          </cell>
        </row>
        <row r="1004">
          <cell r="B1004" t="str">
            <v>나) 노 무 비</v>
          </cell>
          <cell r="K1004">
            <v>0</v>
          </cell>
          <cell r="L1004">
            <v>0</v>
          </cell>
        </row>
        <row r="1005">
          <cell r="A1005" t="str">
            <v>저압케이블전공</v>
          </cell>
          <cell r="C1005" t="str">
            <v>저압케이블전공</v>
          </cell>
          <cell r="D1005" t="str">
            <v>인</v>
          </cell>
          <cell r="E1005">
            <v>389.09000000000009</v>
          </cell>
          <cell r="H1005">
            <v>67695</v>
          </cell>
          <cell r="I1005">
            <v>26339447</v>
          </cell>
          <cell r="L1005">
            <v>26339447</v>
          </cell>
        </row>
        <row r="1008">
          <cell r="B1008" t="str">
            <v>다) 공구손료</v>
          </cell>
          <cell r="K1008">
            <v>0</v>
          </cell>
          <cell r="L1008">
            <v>0</v>
          </cell>
        </row>
        <row r="1009">
          <cell r="A1009" t="str">
            <v>저압케이블전공</v>
          </cell>
          <cell r="C1009" t="str">
            <v>저압케이블전공</v>
          </cell>
          <cell r="D1009" t="str">
            <v>인</v>
          </cell>
          <cell r="E1009">
            <v>11.67</v>
          </cell>
          <cell r="J1009">
            <v>67695</v>
          </cell>
          <cell r="K1009">
            <v>790000</v>
          </cell>
          <cell r="L1009">
            <v>790000</v>
          </cell>
        </row>
        <row r="1028">
          <cell r="A1028" t="str">
            <v>40신_37</v>
          </cell>
          <cell r="B1028" t="str">
            <v>합       계</v>
          </cell>
          <cell r="G1028">
            <v>16574374</v>
          </cell>
          <cell r="I1028">
            <v>26339447</v>
          </cell>
          <cell r="K1028">
            <v>790000</v>
          </cell>
          <cell r="L1028">
            <v>43703821</v>
          </cell>
        </row>
        <row r="1029">
          <cell r="A1029" t="str">
            <v>40신_38A</v>
          </cell>
          <cell r="B1029" t="str">
            <v>38. 케이블 DUCT 신설</v>
          </cell>
          <cell r="C1029" t="str">
            <v>W600xH200</v>
          </cell>
          <cell r="D1029" t="str">
            <v>m</v>
          </cell>
          <cell r="E1029">
            <v>6</v>
          </cell>
          <cell r="M1029">
            <v>1</v>
          </cell>
        </row>
        <row r="1030">
          <cell r="B1030" t="str">
            <v>가) 재 료 비</v>
          </cell>
        </row>
        <row r="1031">
          <cell r="A1031" t="str">
            <v>CABLE DUCT (W/COVER)W600xH200</v>
          </cell>
          <cell r="B1031" t="str">
            <v>CABLE DUCT (W/COVER)</v>
          </cell>
          <cell r="C1031" t="str">
            <v>W600xH200</v>
          </cell>
          <cell r="D1031" t="str">
            <v>m</v>
          </cell>
          <cell r="E1031">
            <v>6</v>
          </cell>
          <cell r="F1031">
            <v>53680</v>
          </cell>
          <cell r="G1031">
            <v>322080</v>
          </cell>
          <cell r="I1031">
            <v>0</v>
          </cell>
          <cell r="K1031">
            <v>0</v>
          </cell>
          <cell r="L1031">
            <v>322080</v>
          </cell>
        </row>
        <row r="1032">
          <cell r="B1032" t="str">
            <v>DUCT 지지금구</v>
          </cell>
          <cell r="C1032" t="str">
            <v>W600</v>
          </cell>
          <cell r="D1032" t="str">
            <v>개소</v>
          </cell>
          <cell r="E1032">
            <v>2</v>
          </cell>
          <cell r="F1032">
            <v>1683.9999999999998</v>
          </cell>
          <cell r="G1032">
            <v>3368</v>
          </cell>
          <cell r="H1032">
            <v>17088.32</v>
          </cell>
          <cell r="I1032">
            <v>34176</v>
          </cell>
          <cell r="J1032">
            <v>0</v>
          </cell>
          <cell r="L1032">
            <v>37544</v>
          </cell>
          <cell r="M1032" t="str">
            <v>산출기초참조</v>
          </cell>
        </row>
        <row r="1033">
          <cell r="G1033">
            <v>0</v>
          </cell>
          <cell r="I1033">
            <v>0</v>
          </cell>
          <cell r="L1033">
            <v>0</v>
          </cell>
        </row>
        <row r="1034">
          <cell r="G1034">
            <v>0</v>
          </cell>
          <cell r="I1034">
            <v>0</v>
          </cell>
          <cell r="L1034">
            <v>0</v>
          </cell>
        </row>
        <row r="1035">
          <cell r="G1035">
            <v>0</v>
          </cell>
          <cell r="I1035">
            <v>0</v>
          </cell>
          <cell r="L1035">
            <v>0</v>
          </cell>
        </row>
        <row r="1036">
          <cell r="G1036">
            <v>0</v>
          </cell>
          <cell r="I1036">
            <v>0</v>
          </cell>
          <cell r="L1036">
            <v>0</v>
          </cell>
        </row>
        <row r="1037">
          <cell r="G1037">
            <v>0</v>
          </cell>
          <cell r="I1037">
            <v>0</v>
          </cell>
          <cell r="L1037">
            <v>0</v>
          </cell>
        </row>
        <row r="1038">
          <cell r="G1038">
            <v>0</v>
          </cell>
          <cell r="I1038">
            <v>0</v>
          </cell>
          <cell r="L1038">
            <v>0</v>
          </cell>
        </row>
        <row r="1039">
          <cell r="G1039">
            <v>0</v>
          </cell>
          <cell r="I1039">
            <v>0</v>
          </cell>
          <cell r="L1039">
            <v>0</v>
          </cell>
        </row>
        <row r="1040">
          <cell r="G1040">
            <v>0</v>
          </cell>
          <cell r="I1040">
            <v>0</v>
          </cell>
          <cell r="L1040">
            <v>0</v>
          </cell>
        </row>
        <row r="1041">
          <cell r="G1041">
            <v>0</v>
          </cell>
          <cell r="I1041">
            <v>0</v>
          </cell>
          <cell r="L1041">
            <v>0</v>
          </cell>
        </row>
        <row r="1042">
          <cell r="I1042">
            <v>0</v>
          </cell>
          <cell r="L1042">
            <v>0</v>
          </cell>
        </row>
        <row r="1043">
          <cell r="B1043" t="str">
            <v>나) 노 무 비</v>
          </cell>
          <cell r="I1043">
            <v>0</v>
          </cell>
          <cell r="L1043">
            <v>0</v>
          </cell>
        </row>
        <row r="1044">
          <cell r="A1044" t="str">
            <v>내 선 전 공</v>
          </cell>
          <cell r="C1044" t="str">
            <v>내 선 전 공</v>
          </cell>
          <cell r="D1044" t="str">
            <v>인</v>
          </cell>
          <cell r="E1044">
            <v>11.4</v>
          </cell>
          <cell r="H1044">
            <v>53401</v>
          </cell>
          <cell r="I1044">
            <v>608771</v>
          </cell>
          <cell r="L1044">
            <v>608771</v>
          </cell>
        </row>
        <row r="1045">
          <cell r="L1045">
            <v>0</v>
          </cell>
        </row>
        <row r="1046">
          <cell r="L1046">
            <v>0</v>
          </cell>
        </row>
        <row r="1047">
          <cell r="L1047">
            <v>0</v>
          </cell>
        </row>
        <row r="1048">
          <cell r="B1048" t="str">
            <v>다) 공구손료</v>
          </cell>
          <cell r="L1048">
            <v>0</v>
          </cell>
        </row>
        <row r="1049">
          <cell r="A1049" t="str">
            <v>내 선 전 공</v>
          </cell>
          <cell r="C1049" t="str">
            <v>내 선 전 공</v>
          </cell>
          <cell r="D1049" t="str">
            <v>인</v>
          </cell>
          <cell r="E1049">
            <v>0.34</v>
          </cell>
          <cell r="J1049">
            <v>53401</v>
          </cell>
          <cell r="K1049">
            <v>18156</v>
          </cell>
          <cell r="L1049">
            <v>18156</v>
          </cell>
        </row>
        <row r="1053">
          <cell r="A1053" t="str">
            <v>40신_38</v>
          </cell>
          <cell r="B1053" t="str">
            <v>합       계</v>
          </cell>
          <cell r="G1053">
            <v>325448</v>
          </cell>
          <cell r="I1053">
            <v>642947</v>
          </cell>
          <cell r="K1053">
            <v>18156</v>
          </cell>
          <cell r="L1053">
            <v>986551</v>
          </cell>
        </row>
        <row r="1054">
          <cell r="A1054" t="str">
            <v>40신_39A</v>
          </cell>
          <cell r="B1054" t="str">
            <v>39. 케이블 TRAY 신설</v>
          </cell>
          <cell r="C1054" t="str">
            <v>300Wx100Hx1.2t</v>
          </cell>
          <cell r="D1054" t="str">
            <v>m</v>
          </cell>
          <cell r="E1054">
            <v>425</v>
          </cell>
          <cell r="M1054">
            <v>1</v>
          </cell>
        </row>
        <row r="1055">
          <cell r="B1055" t="str">
            <v>가) 재 료 비</v>
          </cell>
        </row>
        <row r="1056">
          <cell r="A1056" t="str">
            <v>CABLE TRAY (PUNCH)분체도장300Wx100Hx1.2t</v>
          </cell>
          <cell r="B1056" t="str">
            <v>CABLE TRAY (PUNCH)분체도장</v>
          </cell>
          <cell r="C1056" t="str">
            <v>300Wx100Hx1.2t</v>
          </cell>
          <cell r="D1056" t="str">
            <v>m</v>
          </cell>
          <cell r="E1056">
            <v>425</v>
          </cell>
          <cell r="F1056">
            <v>18990</v>
          </cell>
          <cell r="G1056">
            <v>8070750</v>
          </cell>
          <cell r="I1056">
            <v>0</v>
          </cell>
          <cell r="K1056">
            <v>0</v>
          </cell>
          <cell r="L1056">
            <v>8070750</v>
          </cell>
        </row>
        <row r="1057">
          <cell r="B1057" t="str">
            <v>TRAY 지지금구</v>
          </cell>
          <cell r="C1057" t="str">
            <v>W300</v>
          </cell>
          <cell r="D1057" t="str">
            <v>개소</v>
          </cell>
          <cell r="E1057">
            <v>66</v>
          </cell>
          <cell r="F1057">
            <v>18880</v>
          </cell>
          <cell r="G1057">
            <v>1246080</v>
          </cell>
          <cell r="H1057">
            <v>0</v>
          </cell>
          <cell r="I1057">
            <v>0</v>
          </cell>
          <cell r="J1057">
            <v>0</v>
          </cell>
          <cell r="L1057">
            <v>1246080</v>
          </cell>
          <cell r="M1057" t="str">
            <v>산출기초참조</v>
          </cell>
        </row>
        <row r="1058">
          <cell r="B1058" t="str">
            <v>TRAY 행거 지지대</v>
          </cell>
          <cell r="C1058" t="str">
            <v>W:0.35m, H:3m</v>
          </cell>
          <cell r="D1058" t="str">
            <v>개소</v>
          </cell>
          <cell r="E1058">
            <v>132</v>
          </cell>
          <cell r="F1058">
            <v>4713.5259000000005</v>
          </cell>
          <cell r="G1058">
            <v>622185</v>
          </cell>
          <cell r="H1058">
            <v>446.03469999999999</v>
          </cell>
          <cell r="I1058">
            <v>58876</v>
          </cell>
          <cell r="J1058">
            <v>0</v>
          </cell>
          <cell r="L1058">
            <v>681061</v>
          </cell>
          <cell r="M1058" t="str">
            <v>산출기초참조</v>
          </cell>
        </row>
        <row r="1059">
          <cell r="G1059">
            <v>0</v>
          </cell>
          <cell r="I1059">
            <v>0</v>
          </cell>
          <cell r="L1059">
            <v>0</v>
          </cell>
        </row>
        <row r="1060">
          <cell r="G1060">
            <v>0</v>
          </cell>
          <cell r="I1060">
            <v>0</v>
          </cell>
          <cell r="L1060">
            <v>0</v>
          </cell>
        </row>
        <row r="1061">
          <cell r="G1061">
            <v>0</v>
          </cell>
          <cell r="I1061">
            <v>0</v>
          </cell>
          <cell r="L1061">
            <v>0</v>
          </cell>
        </row>
        <row r="1062">
          <cell r="G1062">
            <v>0</v>
          </cell>
          <cell r="I1062">
            <v>0</v>
          </cell>
          <cell r="L1062">
            <v>0</v>
          </cell>
        </row>
        <row r="1063">
          <cell r="G1063">
            <v>0</v>
          </cell>
          <cell r="I1063">
            <v>0</v>
          </cell>
          <cell r="L1063">
            <v>0</v>
          </cell>
        </row>
        <row r="1064">
          <cell r="G1064">
            <v>0</v>
          </cell>
          <cell r="I1064">
            <v>0</v>
          </cell>
          <cell r="L1064">
            <v>0</v>
          </cell>
        </row>
        <row r="1065">
          <cell r="G1065">
            <v>0</v>
          </cell>
          <cell r="I1065">
            <v>0</v>
          </cell>
          <cell r="L1065">
            <v>0</v>
          </cell>
        </row>
        <row r="1066">
          <cell r="G1066">
            <v>0</v>
          </cell>
          <cell r="I1066">
            <v>0</v>
          </cell>
          <cell r="L1066">
            <v>0</v>
          </cell>
        </row>
        <row r="1067">
          <cell r="I1067">
            <v>0</v>
          </cell>
          <cell r="L1067">
            <v>0</v>
          </cell>
        </row>
        <row r="1068">
          <cell r="B1068" t="str">
            <v>나) 노 무 비</v>
          </cell>
          <cell r="I1068">
            <v>0</v>
          </cell>
          <cell r="L1068">
            <v>0</v>
          </cell>
        </row>
        <row r="1069">
          <cell r="A1069" t="str">
            <v>내 선 전 공</v>
          </cell>
          <cell r="C1069" t="str">
            <v>내 선 전 공</v>
          </cell>
          <cell r="D1069" t="str">
            <v>인</v>
          </cell>
          <cell r="E1069">
            <v>145.35</v>
          </cell>
          <cell r="H1069">
            <v>53401</v>
          </cell>
          <cell r="I1069">
            <v>7761835</v>
          </cell>
          <cell r="L1069">
            <v>7761835</v>
          </cell>
        </row>
        <row r="1070">
          <cell r="L1070">
            <v>0</v>
          </cell>
        </row>
        <row r="1071">
          <cell r="L1071">
            <v>0</v>
          </cell>
        </row>
        <row r="1072">
          <cell r="L1072">
            <v>0</v>
          </cell>
        </row>
        <row r="1073">
          <cell r="B1073" t="str">
            <v>다) 공구손료</v>
          </cell>
          <cell r="L1073">
            <v>0</v>
          </cell>
        </row>
        <row r="1074">
          <cell r="A1074" t="str">
            <v>내 선 전 공</v>
          </cell>
          <cell r="C1074" t="str">
            <v>내 선 전 공</v>
          </cell>
          <cell r="D1074" t="str">
            <v>인</v>
          </cell>
          <cell r="E1074">
            <v>4.3600000000000003</v>
          </cell>
          <cell r="J1074">
            <v>53401</v>
          </cell>
          <cell r="K1074">
            <v>232828</v>
          </cell>
          <cell r="L1074">
            <v>232828</v>
          </cell>
        </row>
        <row r="1078">
          <cell r="A1078" t="str">
            <v>40신_39</v>
          </cell>
          <cell r="B1078" t="str">
            <v>합       계</v>
          </cell>
          <cell r="G1078">
            <v>9939015</v>
          </cell>
          <cell r="I1078">
            <v>7820711</v>
          </cell>
          <cell r="K1078">
            <v>232828</v>
          </cell>
          <cell r="L1078">
            <v>17992554</v>
          </cell>
        </row>
        <row r="1079">
          <cell r="A1079" t="str">
            <v>40신_40A</v>
          </cell>
          <cell r="B1079" t="str">
            <v>40. 케이블 TRAY 신설</v>
          </cell>
          <cell r="C1079" t="str">
            <v>600Wx100Hx1.2t</v>
          </cell>
          <cell r="D1079" t="str">
            <v>m</v>
          </cell>
          <cell r="E1079">
            <v>390</v>
          </cell>
          <cell r="M1079">
            <v>1</v>
          </cell>
        </row>
        <row r="1080">
          <cell r="B1080" t="str">
            <v>가) 재 료 비</v>
          </cell>
        </row>
        <row r="1081">
          <cell r="A1081" t="str">
            <v>CABLE TRAY (PUNCH)분체도장600Wx100Hx1.2t</v>
          </cell>
          <cell r="B1081" t="str">
            <v>CABLE TRAY (PUNCH)분체도장</v>
          </cell>
          <cell r="C1081" t="str">
            <v>600Wx100Hx1.2t</v>
          </cell>
          <cell r="D1081" t="str">
            <v>m</v>
          </cell>
          <cell r="E1081">
            <v>390</v>
          </cell>
          <cell r="F1081">
            <v>27350</v>
          </cell>
          <cell r="G1081">
            <v>10666500</v>
          </cell>
          <cell r="I1081">
            <v>0</v>
          </cell>
          <cell r="K1081">
            <v>0</v>
          </cell>
          <cell r="L1081">
            <v>10666500</v>
          </cell>
        </row>
        <row r="1082">
          <cell r="A1082" t="str">
            <v>TRAY 지지금구W600</v>
          </cell>
          <cell r="B1082" t="str">
            <v>TRAY 지지금구</v>
          </cell>
          <cell r="C1082" t="str">
            <v>W600</v>
          </cell>
          <cell r="D1082" t="str">
            <v>개소</v>
          </cell>
          <cell r="E1082">
            <v>66</v>
          </cell>
          <cell r="F1082">
            <v>28250</v>
          </cell>
          <cell r="G1082">
            <v>1864500</v>
          </cell>
          <cell r="H1082">
            <v>0</v>
          </cell>
          <cell r="I1082">
            <v>0</v>
          </cell>
          <cell r="J1082">
            <v>0</v>
          </cell>
          <cell r="L1082">
            <v>1864500</v>
          </cell>
          <cell r="M1082" t="str">
            <v>산출기초참조</v>
          </cell>
        </row>
        <row r="1083">
          <cell r="B1083" t="str">
            <v>TRAY 행거 지지대</v>
          </cell>
          <cell r="C1083" t="str">
            <v>W:0.65m, H:4m</v>
          </cell>
          <cell r="D1083" t="str">
            <v>개소</v>
          </cell>
          <cell r="E1083">
            <v>132</v>
          </cell>
          <cell r="F1083">
            <v>5763.5259000000005</v>
          </cell>
          <cell r="G1083">
            <v>760785</v>
          </cell>
          <cell r="H1083">
            <v>446.03469999999999</v>
          </cell>
          <cell r="I1083">
            <v>58876</v>
          </cell>
          <cell r="J1083">
            <v>0</v>
          </cell>
          <cell r="L1083">
            <v>819661</v>
          </cell>
          <cell r="M1083" t="str">
            <v>산출기초참조</v>
          </cell>
        </row>
        <row r="1084">
          <cell r="G1084">
            <v>0</v>
          </cell>
          <cell r="I1084">
            <v>0</v>
          </cell>
          <cell r="L1084">
            <v>0</v>
          </cell>
        </row>
        <row r="1085">
          <cell r="G1085">
            <v>0</v>
          </cell>
          <cell r="I1085">
            <v>0</v>
          </cell>
          <cell r="L1085">
            <v>0</v>
          </cell>
        </row>
        <row r="1086">
          <cell r="G1086">
            <v>0</v>
          </cell>
          <cell r="I1086">
            <v>0</v>
          </cell>
          <cell r="L1086">
            <v>0</v>
          </cell>
        </row>
        <row r="1087">
          <cell r="G1087">
            <v>0</v>
          </cell>
          <cell r="I1087">
            <v>0</v>
          </cell>
          <cell r="L1087">
            <v>0</v>
          </cell>
        </row>
        <row r="1088">
          <cell r="G1088">
            <v>0</v>
          </cell>
          <cell r="I1088">
            <v>0</v>
          </cell>
          <cell r="L1088">
            <v>0</v>
          </cell>
        </row>
        <row r="1089">
          <cell r="G1089">
            <v>0</v>
          </cell>
          <cell r="I1089">
            <v>0</v>
          </cell>
          <cell r="L1089">
            <v>0</v>
          </cell>
        </row>
        <row r="1090">
          <cell r="G1090">
            <v>0</v>
          </cell>
          <cell r="I1090">
            <v>0</v>
          </cell>
          <cell r="L1090">
            <v>0</v>
          </cell>
        </row>
        <row r="1091">
          <cell r="G1091">
            <v>0</v>
          </cell>
          <cell r="I1091">
            <v>0</v>
          </cell>
          <cell r="L1091">
            <v>0</v>
          </cell>
        </row>
        <row r="1092">
          <cell r="I1092">
            <v>0</v>
          </cell>
          <cell r="L1092">
            <v>0</v>
          </cell>
        </row>
        <row r="1093">
          <cell r="B1093" t="str">
            <v>나) 노 무 비</v>
          </cell>
          <cell r="I1093">
            <v>0</v>
          </cell>
          <cell r="L1093">
            <v>0</v>
          </cell>
        </row>
        <row r="1094">
          <cell r="A1094" t="str">
            <v>내 선 전 공</v>
          </cell>
          <cell r="C1094" t="str">
            <v>내 선 전 공</v>
          </cell>
          <cell r="D1094" t="str">
            <v>인</v>
          </cell>
          <cell r="E1094">
            <v>243.36</v>
          </cell>
          <cell r="H1094">
            <v>53401</v>
          </cell>
          <cell r="I1094">
            <v>12995667</v>
          </cell>
          <cell r="L1094">
            <v>12995667</v>
          </cell>
        </row>
        <row r="1095">
          <cell r="L1095">
            <v>0</v>
          </cell>
        </row>
        <row r="1096">
          <cell r="L1096">
            <v>0</v>
          </cell>
        </row>
        <row r="1097">
          <cell r="L1097">
            <v>0</v>
          </cell>
        </row>
        <row r="1098">
          <cell r="B1098" t="str">
            <v>다) 공구손료</v>
          </cell>
          <cell r="L1098">
            <v>0</v>
          </cell>
        </row>
        <row r="1099">
          <cell r="A1099" t="str">
            <v>내 선 전 공</v>
          </cell>
          <cell r="C1099" t="str">
            <v>내 선 전 공</v>
          </cell>
          <cell r="D1099" t="str">
            <v>인</v>
          </cell>
          <cell r="E1099">
            <v>7.3</v>
          </cell>
          <cell r="J1099">
            <v>53401</v>
          </cell>
          <cell r="K1099">
            <v>389827</v>
          </cell>
          <cell r="L1099">
            <v>389827</v>
          </cell>
        </row>
        <row r="1103">
          <cell r="A1103" t="str">
            <v>40신_40</v>
          </cell>
          <cell r="B1103" t="str">
            <v>합       계</v>
          </cell>
          <cell r="G1103">
            <v>13291785</v>
          </cell>
          <cell r="I1103">
            <v>13054543</v>
          </cell>
          <cell r="K1103">
            <v>389827</v>
          </cell>
          <cell r="L1103">
            <v>26736155</v>
          </cell>
        </row>
        <row r="1104">
          <cell r="A1104" t="str">
            <v>40신_41A</v>
          </cell>
          <cell r="B1104" t="str">
            <v>41. 옥외변대기초 신설</v>
          </cell>
          <cell r="C1104" t="str">
            <v>15mx5.1mx0.5m</v>
          </cell>
          <cell r="D1104" t="str">
            <v>개소</v>
          </cell>
          <cell r="E1104">
            <v>1</v>
          </cell>
          <cell r="M1104">
            <v>1</v>
          </cell>
        </row>
        <row r="1105">
          <cell r="B1105" t="str">
            <v>가) 재 료 비</v>
          </cell>
        </row>
        <row r="1106">
          <cell r="A1106" t="str">
            <v>레미콘25-180-8</v>
          </cell>
          <cell r="B1106" t="str">
            <v>레미콘</v>
          </cell>
          <cell r="C1106" t="str">
            <v>25-180-8</v>
          </cell>
          <cell r="D1106" t="str">
            <v>㎥</v>
          </cell>
          <cell r="E1106">
            <v>42.1</v>
          </cell>
          <cell r="F1106">
            <v>41890</v>
          </cell>
          <cell r="G1106">
            <v>1763569</v>
          </cell>
          <cell r="I1106">
            <v>0</v>
          </cell>
          <cell r="K1106">
            <v>0</v>
          </cell>
          <cell r="L1106">
            <v>1763569</v>
          </cell>
        </row>
        <row r="1107">
          <cell r="A1107" t="str">
            <v>합판거푸집6회</v>
          </cell>
          <cell r="B1107" t="str">
            <v>합판거푸집</v>
          </cell>
          <cell r="C1107" t="str">
            <v>6회</v>
          </cell>
          <cell r="D1107" t="str">
            <v>㎡</v>
          </cell>
          <cell r="E1107">
            <v>30.82</v>
          </cell>
          <cell r="F1107">
            <v>3712</v>
          </cell>
          <cell r="G1107">
            <v>114403</v>
          </cell>
          <cell r="H1107">
            <v>8926</v>
          </cell>
          <cell r="I1107">
            <v>275099</v>
          </cell>
          <cell r="J1107">
            <v>0</v>
          </cell>
          <cell r="L1107">
            <v>389502</v>
          </cell>
          <cell r="M1107" t="str">
            <v>산출기초참조</v>
          </cell>
        </row>
        <row r="1108">
          <cell r="B1108" t="str">
            <v>케이블 트랜치</v>
          </cell>
          <cell r="C1108" t="str">
            <v>W:600xH:200</v>
          </cell>
          <cell r="D1108" t="str">
            <v>m</v>
          </cell>
          <cell r="E1108">
            <v>13</v>
          </cell>
          <cell r="F1108">
            <v>18097</v>
          </cell>
          <cell r="G1108">
            <v>235261</v>
          </cell>
          <cell r="H1108">
            <v>2136</v>
          </cell>
          <cell r="I1108">
            <v>27768</v>
          </cell>
          <cell r="J1108">
            <v>0</v>
          </cell>
          <cell r="L1108">
            <v>263029</v>
          </cell>
          <cell r="M1108" t="str">
            <v>산출기초참조</v>
          </cell>
        </row>
        <row r="1109">
          <cell r="G1109">
            <v>0</v>
          </cell>
          <cell r="I1109">
            <v>0</v>
          </cell>
          <cell r="L1109">
            <v>0</v>
          </cell>
        </row>
        <row r="1110">
          <cell r="I1110">
            <v>0</v>
          </cell>
          <cell r="L1110">
            <v>0</v>
          </cell>
        </row>
        <row r="1111">
          <cell r="G1111">
            <v>0</v>
          </cell>
          <cell r="I1111">
            <v>0</v>
          </cell>
          <cell r="L1111">
            <v>0</v>
          </cell>
        </row>
        <row r="1112">
          <cell r="G1112">
            <v>0</v>
          </cell>
          <cell r="I1112">
            <v>0</v>
          </cell>
          <cell r="L1112">
            <v>0</v>
          </cell>
        </row>
        <row r="1113">
          <cell r="G1113">
            <v>0</v>
          </cell>
          <cell r="I1113">
            <v>0</v>
          </cell>
          <cell r="L1113">
            <v>0</v>
          </cell>
        </row>
        <row r="1114">
          <cell r="G1114">
            <v>0</v>
          </cell>
          <cell r="I1114">
            <v>0</v>
          </cell>
          <cell r="L1114">
            <v>0</v>
          </cell>
        </row>
        <row r="1115">
          <cell r="G1115">
            <v>0</v>
          </cell>
          <cell r="I1115">
            <v>0</v>
          </cell>
          <cell r="L1115">
            <v>0</v>
          </cell>
        </row>
        <row r="1116">
          <cell r="G1116">
            <v>0</v>
          </cell>
          <cell r="I1116">
            <v>0</v>
          </cell>
          <cell r="L1116">
            <v>0</v>
          </cell>
        </row>
        <row r="1117">
          <cell r="I1117">
            <v>0</v>
          </cell>
          <cell r="L1117">
            <v>0</v>
          </cell>
        </row>
        <row r="1118">
          <cell r="B1118" t="str">
            <v>나) 노 무 비</v>
          </cell>
          <cell r="I1118">
            <v>0</v>
          </cell>
          <cell r="L1118">
            <v>0</v>
          </cell>
        </row>
        <row r="1119">
          <cell r="A1119" t="str">
            <v>콘크리트공</v>
          </cell>
          <cell r="C1119" t="str">
            <v>콘크리트공</v>
          </cell>
          <cell r="D1119" t="str">
            <v>인</v>
          </cell>
          <cell r="E1119">
            <v>6.31</v>
          </cell>
          <cell r="H1119">
            <v>67489</v>
          </cell>
          <cell r="I1119">
            <v>425855</v>
          </cell>
          <cell r="L1119">
            <v>425855</v>
          </cell>
        </row>
        <row r="1120">
          <cell r="A1120" t="str">
            <v>보 통 인 부</v>
          </cell>
          <cell r="C1120" t="str">
            <v>보 통 인 부</v>
          </cell>
          <cell r="D1120" t="str">
            <v>인</v>
          </cell>
          <cell r="E1120">
            <v>11.36</v>
          </cell>
          <cell r="H1120">
            <v>38932</v>
          </cell>
          <cell r="I1120">
            <v>442267</v>
          </cell>
          <cell r="L1120">
            <v>442267</v>
          </cell>
        </row>
        <row r="1121">
          <cell r="L1121">
            <v>0</v>
          </cell>
        </row>
        <row r="1122">
          <cell r="L1122">
            <v>0</v>
          </cell>
        </row>
        <row r="1123">
          <cell r="B1123" t="str">
            <v>다) 공구손료</v>
          </cell>
          <cell r="L1123">
            <v>0</v>
          </cell>
        </row>
        <row r="1124">
          <cell r="A1124" t="str">
            <v>콘크리트공</v>
          </cell>
          <cell r="C1124" t="str">
            <v>콘크리트공</v>
          </cell>
          <cell r="D1124" t="str">
            <v>인</v>
          </cell>
          <cell r="E1124">
            <v>0.18</v>
          </cell>
          <cell r="J1124">
            <v>67489</v>
          </cell>
          <cell r="K1124">
            <v>12148</v>
          </cell>
          <cell r="L1124">
            <v>12148</v>
          </cell>
        </row>
        <row r="1125">
          <cell r="C1125" t="str">
            <v>보 통 인 부</v>
          </cell>
          <cell r="D1125" t="str">
            <v>인</v>
          </cell>
          <cell r="E1125">
            <v>0.34</v>
          </cell>
          <cell r="J1125">
            <v>38932</v>
          </cell>
          <cell r="K1125">
            <v>13236</v>
          </cell>
          <cell r="L1125">
            <v>13236</v>
          </cell>
        </row>
        <row r="1128">
          <cell r="A1128" t="str">
            <v>40신_41</v>
          </cell>
          <cell r="B1128" t="str">
            <v>합       계</v>
          </cell>
          <cell r="G1128">
            <v>2113233</v>
          </cell>
          <cell r="I1128">
            <v>1170989</v>
          </cell>
          <cell r="K1128">
            <v>25384</v>
          </cell>
          <cell r="L1128">
            <v>3309606</v>
          </cell>
        </row>
        <row r="1129">
          <cell r="A1129" t="str">
            <v>40신_42A</v>
          </cell>
          <cell r="B1129" t="str">
            <v>42. 휀스 신설</v>
          </cell>
          <cell r="C1129" t="str">
            <v>경간:2m, 높이:1.8m</v>
          </cell>
          <cell r="D1129" t="str">
            <v>경간</v>
          </cell>
          <cell r="E1129">
            <v>1</v>
          </cell>
          <cell r="M1129">
            <v>11</v>
          </cell>
        </row>
        <row r="1130">
          <cell r="B1130" t="str">
            <v>가) 재 료 비</v>
          </cell>
        </row>
        <row r="1131">
          <cell r="A1131" t="str">
            <v>주주(용융아연)Φ48x2.3t</v>
          </cell>
          <cell r="B1131" t="str">
            <v>주주(용융아연)</v>
          </cell>
          <cell r="C1131" t="str">
            <v>Φ48x2.3t</v>
          </cell>
          <cell r="D1131" t="str">
            <v>m</v>
          </cell>
          <cell r="E1131">
            <v>2.2000000000000002</v>
          </cell>
          <cell r="F1131">
            <v>4150</v>
          </cell>
          <cell r="G1131">
            <v>9130</v>
          </cell>
          <cell r="I1131">
            <v>0</v>
          </cell>
          <cell r="K1131">
            <v>0</v>
          </cell>
          <cell r="L1131">
            <v>9130</v>
          </cell>
        </row>
        <row r="1132">
          <cell r="A1132" t="str">
            <v>후레임A형(용융아연)45x30x1.6</v>
          </cell>
          <cell r="B1132" t="str">
            <v>후레임A형(용융아연)</v>
          </cell>
          <cell r="C1132" t="str">
            <v>45x30x1.6</v>
          </cell>
          <cell r="D1132" t="str">
            <v>m</v>
          </cell>
          <cell r="E1132">
            <v>4</v>
          </cell>
          <cell r="F1132">
            <v>4520</v>
          </cell>
          <cell r="G1132">
            <v>18080</v>
          </cell>
          <cell r="H1132">
            <v>0</v>
          </cell>
          <cell r="I1132">
            <v>0</v>
          </cell>
          <cell r="J1132">
            <v>0</v>
          </cell>
          <cell r="L1132">
            <v>18080</v>
          </cell>
        </row>
        <row r="1133">
          <cell r="A1133" t="str">
            <v>주주캡(용융아연)Φ48</v>
          </cell>
          <cell r="B1133" t="str">
            <v>주주캡(용융아연)</v>
          </cell>
          <cell r="C1133" t="str">
            <v>Φ48</v>
          </cell>
          <cell r="D1133" t="str">
            <v>EA</v>
          </cell>
          <cell r="E1133">
            <v>1</v>
          </cell>
          <cell r="F1133">
            <v>380</v>
          </cell>
          <cell r="G1133">
            <v>380</v>
          </cell>
          <cell r="H1133">
            <v>0</v>
          </cell>
          <cell r="I1133">
            <v>0</v>
          </cell>
          <cell r="J1133">
            <v>0</v>
          </cell>
          <cell r="L1133">
            <v>380</v>
          </cell>
        </row>
        <row r="1134">
          <cell r="A1134" t="str">
            <v>연결판(용융아연)Φ45용</v>
          </cell>
          <cell r="B1134" t="str">
            <v>연결판(용융아연)</v>
          </cell>
          <cell r="C1134" t="str">
            <v>Φ45용</v>
          </cell>
          <cell r="D1134" t="str">
            <v>EA</v>
          </cell>
          <cell r="E1134">
            <v>1</v>
          </cell>
          <cell r="F1134">
            <v>570</v>
          </cell>
          <cell r="G1134">
            <v>570</v>
          </cell>
          <cell r="I1134">
            <v>0</v>
          </cell>
          <cell r="L1134">
            <v>570</v>
          </cell>
        </row>
        <row r="1135">
          <cell r="A1135" t="str">
            <v>메탈라스 (용융도금)50.8x152.4x3.2t</v>
          </cell>
          <cell r="B1135" t="str">
            <v>메탈라스 (용융도금)</v>
          </cell>
          <cell r="C1135" t="str">
            <v>50.8x152.4x3.2t</v>
          </cell>
          <cell r="D1135" t="str">
            <v>EA</v>
          </cell>
          <cell r="E1135">
            <v>3.6</v>
          </cell>
          <cell r="F1135">
            <v>6100</v>
          </cell>
          <cell r="G1135">
            <v>21960</v>
          </cell>
          <cell r="I1135">
            <v>0</v>
          </cell>
          <cell r="L1135">
            <v>21960</v>
          </cell>
        </row>
        <row r="1136">
          <cell r="A1136" t="str">
            <v>횡선#8</v>
          </cell>
          <cell r="B1136" t="str">
            <v>횡선</v>
          </cell>
          <cell r="C1136" t="str">
            <v>#8</v>
          </cell>
          <cell r="D1136" t="str">
            <v>m</v>
          </cell>
          <cell r="E1136">
            <v>8</v>
          </cell>
          <cell r="F1136">
            <v>120</v>
          </cell>
          <cell r="G1136">
            <v>960</v>
          </cell>
          <cell r="I1136">
            <v>0</v>
          </cell>
          <cell r="L1136">
            <v>960</v>
          </cell>
        </row>
        <row r="1137">
          <cell r="A1137" t="str">
            <v>후레임고정판50x30</v>
          </cell>
          <cell r="B1137" t="str">
            <v>후레임고정판</v>
          </cell>
          <cell r="C1137" t="str">
            <v>50x30</v>
          </cell>
          <cell r="D1137" t="str">
            <v>EA</v>
          </cell>
          <cell r="E1137">
            <v>2</v>
          </cell>
          <cell r="F1137">
            <v>300</v>
          </cell>
          <cell r="G1137">
            <v>600</v>
          </cell>
          <cell r="I1137">
            <v>0</v>
          </cell>
          <cell r="L1137">
            <v>600</v>
          </cell>
        </row>
        <row r="1138">
          <cell r="A1138" t="str">
            <v>후레임고정 B/N9x100</v>
          </cell>
          <cell r="B1138" t="str">
            <v>후레임고정 B/N</v>
          </cell>
          <cell r="C1138" t="str">
            <v>9x100</v>
          </cell>
          <cell r="D1138" t="str">
            <v>EA</v>
          </cell>
          <cell r="E1138">
            <v>2</v>
          </cell>
          <cell r="F1138">
            <v>390</v>
          </cell>
          <cell r="G1138">
            <v>780</v>
          </cell>
          <cell r="I1138">
            <v>0</v>
          </cell>
          <cell r="L1138">
            <v>780</v>
          </cell>
        </row>
        <row r="1139">
          <cell r="A1139" t="str">
            <v>L형 B/NΦ6x75</v>
          </cell>
          <cell r="B1139" t="str">
            <v>L형 B/N</v>
          </cell>
          <cell r="C1139" t="str">
            <v>Φ6x75</v>
          </cell>
          <cell r="D1139" t="str">
            <v>EA</v>
          </cell>
          <cell r="E1139">
            <v>2</v>
          </cell>
          <cell r="F1139">
            <v>120</v>
          </cell>
          <cell r="G1139">
            <v>240</v>
          </cell>
          <cell r="I1139">
            <v>0</v>
          </cell>
          <cell r="L1139">
            <v>240</v>
          </cell>
        </row>
        <row r="1140">
          <cell r="A1140" t="str">
            <v>연결B/NΦ6x12</v>
          </cell>
          <cell r="B1140" t="str">
            <v>연결B/N</v>
          </cell>
          <cell r="C1140" t="str">
            <v>Φ6x12</v>
          </cell>
          <cell r="D1140" t="str">
            <v>EA</v>
          </cell>
          <cell r="E1140">
            <v>4</v>
          </cell>
          <cell r="F1140">
            <v>40</v>
          </cell>
          <cell r="G1140">
            <v>160</v>
          </cell>
          <cell r="I1140">
            <v>0</v>
          </cell>
          <cell r="L1140">
            <v>160</v>
          </cell>
        </row>
        <row r="1141">
          <cell r="A1141" t="str">
            <v>망고정 크립27x1</v>
          </cell>
          <cell r="B1141" t="str">
            <v>망고정 크립</v>
          </cell>
          <cell r="C1141" t="str">
            <v>27x1</v>
          </cell>
          <cell r="D1141" t="str">
            <v>EA</v>
          </cell>
          <cell r="E1141">
            <v>12</v>
          </cell>
          <cell r="F1141">
            <v>120</v>
          </cell>
          <cell r="G1141">
            <v>1440</v>
          </cell>
          <cell r="I1141">
            <v>0</v>
          </cell>
          <cell r="L1141">
            <v>1440</v>
          </cell>
        </row>
        <row r="1142">
          <cell r="A1142" t="str">
            <v>지주고정 B/NΦ8x25</v>
          </cell>
          <cell r="B1142" t="str">
            <v>지주고정 B/N</v>
          </cell>
          <cell r="C1142" t="str">
            <v>Φ8x25</v>
          </cell>
          <cell r="D1142" t="str">
            <v>EA</v>
          </cell>
          <cell r="E1142">
            <v>0.2</v>
          </cell>
          <cell r="F1142">
            <v>150</v>
          </cell>
          <cell r="G1142">
            <v>30</v>
          </cell>
          <cell r="I1142">
            <v>0</v>
          </cell>
          <cell r="L1142">
            <v>30</v>
          </cell>
        </row>
        <row r="1143">
          <cell r="B1143" t="str">
            <v>합판거푸집</v>
          </cell>
          <cell r="C1143" t="str">
            <v>6회사용</v>
          </cell>
          <cell r="D1143" t="str">
            <v>㎡</v>
          </cell>
          <cell r="E1143">
            <v>0.12</v>
          </cell>
          <cell r="F1143">
            <v>3712</v>
          </cell>
          <cell r="G1143">
            <v>445</v>
          </cell>
          <cell r="H1143">
            <v>8926</v>
          </cell>
          <cell r="I1143">
            <v>1071</v>
          </cell>
          <cell r="J1143">
            <v>0</v>
          </cell>
          <cell r="L1143">
            <v>1516</v>
          </cell>
        </row>
        <row r="1144">
          <cell r="A1144" t="str">
            <v>레미콘25-180-8</v>
          </cell>
          <cell r="B1144" t="str">
            <v>레미콘</v>
          </cell>
          <cell r="C1144" t="str">
            <v>25-180-8</v>
          </cell>
          <cell r="D1144" t="str">
            <v>㎥</v>
          </cell>
          <cell r="E1144">
            <v>4.4999999999999998E-2</v>
          </cell>
          <cell r="F1144">
            <v>8926</v>
          </cell>
          <cell r="G1144">
            <v>401</v>
          </cell>
          <cell r="I1144">
            <v>0</v>
          </cell>
          <cell r="L1144">
            <v>401</v>
          </cell>
        </row>
        <row r="1145">
          <cell r="B1145" t="str">
            <v>터파기</v>
          </cell>
          <cell r="C1145" t="str">
            <v>자갈섞인토사</v>
          </cell>
          <cell r="D1145" t="str">
            <v>㎥</v>
          </cell>
          <cell r="E1145">
            <v>0.24</v>
          </cell>
        </row>
        <row r="1146">
          <cell r="B1146" t="str">
            <v>되메우기</v>
          </cell>
          <cell r="C1146">
            <v>0</v>
          </cell>
          <cell r="D1146" t="str">
            <v>㎥</v>
          </cell>
          <cell r="E1146">
            <v>0.24</v>
          </cell>
        </row>
        <row r="1147">
          <cell r="B1147" t="str">
            <v>잔토처리</v>
          </cell>
          <cell r="C1147">
            <v>0</v>
          </cell>
          <cell r="D1147" t="str">
            <v>㎥</v>
          </cell>
          <cell r="E1147">
            <v>0.2</v>
          </cell>
        </row>
        <row r="1154">
          <cell r="B1154" t="str">
            <v>나) 노 무 비</v>
          </cell>
          <cell r="I1154">
            <v>0</v>
          </cell>
          <cell r="L1154">
            <v>0</v>
          </cell>
        </row>
        <row r="1155">
          <cell r="A1155" t="str">
            <v>콘크리트공</v>
          </cell>
          <cell r="C1155" t="str">
            <v>콘크리트공</v>
          </cell>
          <cell r="D1155" t="str">
            <v>인</v>
          </cell>
          <cell r="E1155">
            <v>6.7000000000000002E-3</v>
          </cell>
          <cell r="H1155">
            <v>67489</v>
          </cell>
          <cell r="I1155">
            <v>452</v>
          </cell>
          <cell r="L1155">
            <v>452</v>
          </cell>
        </row>
        <row r="1156">
          <cell r="A1156" t="str">
            <v>특 별 인 부</v>
          </cell>
          <cell r="C1156" t="str">
            <v>특 별 인 부</v>
          </cell>
          <cell r="D1156" t="str">
            <v>인</v>
          </cell>
          <cell r="E1156">
            <v>0.8</v>
          </cell>
          <cell r="H1156">
            <v>52788</v>
          </cell>
          <cell r="I1156">
            <v>42230</v>
          </cell>
          <cell r="L1156">
            <v>42230</v>
          </cell>
        </row>
        <row r="1157">
          <cell r="A1157" t="str">
            <v>보 통 인 부</v>
          </cell>
          <cell r="C1157" t="str">
            <v>보 통 인 부</v>
          </cell>
          <cell r="D1157" t="str">
            <v>인</v>
          </cell>
          <cell r="E1157">
            <v>0.52</v>
          </cell>
          <cell r="H1157">
            <v>38932</v>
          </cell>
          <cell r="I1157">
            <v>20244</v>
          </cell>
          <cell r="L1157">
            <v>20244</v>
          </cell>
        </row>
        <row r="1160">
          <cell r="B1160" t="str">
            <v>다) 공구손료</v>
          </cell>
          <cell r="L1160">
            <v>0</v>
          </cell>
        </row>
        <row r="1161">
          <cell r="C1161" t="str">
            <v>콘크리트공</v>
          </cell>
          <cell r="D1161" t="str">
            <v>인</v>
          </cell>
          <cell r="E1161">
            <v>0</v>
          </cell>
        </row>
        <row r="1162">
          <cell r="A1162" t="str">
            <v>특 별 인 부</v>
          </cell>
          <cell r="C1162" t="str">
            <v>특 별 인 부</v>
          </cell>
          <cell r="D1162" t="str">
            <v>인</v>
          </cell>
          <cell r="E1162">
            <v>0.02</v>
          </cell>
          <cell r="J1162">
            <v>52788</v>
          </cell>
          <cell r="K1162">
            <v>1055</v>
          </cell>
          <cell r="L1162">
            <v>1055</v>
          </cell>
        </row>
        <row r="1163">
          <cell r="A1163" t="str">
            <v>보 통 인 부</v>
          </cell>
          <cell r="C1163" t="str">
            <v>보 통 인 부</v>
          </cell>
          <cell r="D1163" t="str">
            <v>인</v>
          </cell>
          <cell r="E1163">
            <v>0</v>
          </cell>
          <cell r="K1163">
            <v>0</v>
          </cell>
          <cell r="L1163">
            <v>0</v>
          </cell>
        </row>
        <row r="1178">
          <cell r="A1178" t="str">
            <v>40신_42</v>
          </cell>
          <cell r="B1178" t="str">
            <v>합       계</v>
          </cell>
          <cell r="G1178">
            <v>55176</v>
          </cell>
          <cell r="I1178">
            <v>63997</v>
          </cell>
          <cell r="K1178">
            <v>1055</v>
          </cell>
          <cell r="L1178">
            <v>120228</v>
          </cell>
        </row>
        <row r="1179">
          <cell r="A1179" t="str">
            <v>40신_43A</v>
          </cell>
          <cell r="B1179" t="str">
            <v>43. 조명제어 설비 신설</v>
          </cell>
          <cell r="C1179" t="str">
            <v>분전반용(LS-A~LS-E)</v>
          </cell>
          <cell r="D1179" t="str">
            <v>면</v>
          </cell>
          <cell r="E1179">
            <v>1</v>
          </cell>
          <cell r="M1179">
            <v>5</v>
          </cell>
        </row>
        <row r="1180">
          <cell r="B1180" t="str">
            <v>가) 재 료 비</v>
          </cell>
        </row>
        <row r="1181">
          <cell r="A1181" t="str">
            <v>조명제어LS-A</v>
          </cell>
          <cell r="B1181" t="str">
            <v>조명제어</v>
          </cell>
          <cell r="C1181" t="str">
            <v>LS-A~LS-E</v>
          </cell>
          <cell r="D1181" t="str">
            <v>SET</v>
          </cell>
          <cell r="E1181">
            <v>1</v>
          </cell>
          <cell r="F1181">
            <v>1318600</v>
          </cell>
          <cell r="G1181">
            <v>1318600</v>
          </cell>
          <cell r="I1181">
            <v>0</v>
          </cell>
          <cell r="K1181">
            <v>0</v>
          </cell>
          <cell r="L1181">
            <v>1318600</v>
          </cell>
        </row>
        <row r="1182">
          <cell r="A1182" t="str">
            <v>조명제어LS-B</v>
          </cell>
        </row>
        <row r="1183">
          <cell r="A1183" t="str">
            <v>조명제어LS-C</v>
          </cell>
        </row>
        <row r="1184">
          <cell r="A1184" t="str">
            <v>조명제어LS-D</v>
          </cell>
        </row>
        <row r="1185">
          <cell r="A1185" t="str">
            <v>조명제어LS-E</v>
          </cell>
        </row>
        <row r="1189">
          <cell r="G1189">
            <v>0</v>
          </cell>
          <cell r="I1189">
            <v>0</v>
          </cell>
          <cell r="L1189">
            <v>0</v>
          </cell>
        </row>
        <row r="1190">
          <cell r="G1190">
            <v>0</v>
          </cell>
          <cell r="I1190">
            <v>0</v>
          </cell>
          <cell r="L1190">
            <v>0</v>
          </cell>
        </row>
        <row r="1191">
          <cell r="G1191">
            <v>0</v>
          </cell>
          <cell r="I1191">
            <v>0</v>
          </cell>
          <cell r="L1191">
            <v>0</v>
          </cell>
        </row>
        <row r="1192">
          <cell r="I1192">
            <v>0</v>
          </cell>
          <cell r="L1192">
            <v>0</v>
          </cell>
        </row>
        <row r="1193">
          <cell r="B1193" t="str">
            <v>나) 노 무 비</v>
          </cell>
          <cell r="I1193">
            <v>0</v>
          </cell>
          <cell r="L1193">
            <v>0</v>
          </cell>
        </row>
        <row r="1195">
          <cell r="A1195">
            <v>0</v>
          </cell>
          <cell r="C1195">
            <v>0</v>
          </cell>
          <cell r="D1195">
            <v>0</v>
          </cell>
        </row>
        <row r="1196">
          <cell r="L1196">
            <v>0</v>
          </cell>
        </row>
        <row r="1197">
          <cell r="L1197">
            <v>0</v>
          </cell>
        </row>
        <row r="1199">
          <cell r="A1199">
            <v>0</v>
          </cell>
        </row>
        <row r="1203">
          <cell r="A1203" t="str">
            <v>40신_43</v>
          </cell>
          <cell r="B1203" t="str">
            <v>합       계</v>
          </cell>
          <cell r="G1203">
            <v>1318600</v>
          </cell>
          <cell r="I1203">
            <v>0</v>
          </cell>
          <cell r="K1203">
            <v>0</v>
          </cell>
          <cell r="L1203">
            <v>1318600</v>
          </cell>
        </row>
        <row r="1204">
          <cell r="A1204" t="str">
            <v>40신_44A</v>
          </cell>
          <cell r="B1204" t="str">
            <v>44. 조명제어 설비 신설</v>
          </cell>
          <cell r="C1204" t="str">
            <v>모 장치(LCP-M)</v>
          </cell>
          <cell r="D1204" t="str">
            <v>면</v>
          </cell>
          <cell r="E1204">
            <v>1</v>
          </cell>
          <cell r="M1204">
            <v>1</v>
          </cell>
        </row>
        <row r="1205">
          <cell r="B1205" t="str">
            <v>가) 재 료 비</v>
          </cell>
        </row>
        <row r="1206">
          <cell r="A1206" t="str">
            <v>조명제어LCP-M</v>
          </cell>
          <cell r="B1206" t="str">
            <v>조명제어</v>
          </cell>
          <cell r="C1206" t="str">
            <v>LCP-M</v>
          </cell>
          <cell r="D1206" t="str">
            <v>SET</v>
          </cell>
          <cell r="E1206">
            <v>1</v>
          </cell>
          <cell r="F1206">
            <v>2109000</v>
          </cell>
          <cell r="G1206">
            <v>2109000</v>
          </cell>
          <cell r="I1206">
            <v>0</v>
          </cell>
          <cell r="L1206">
            <v>2109000</v>
          </cell>
        </row>
        <row r="1218">
          <cell r="B1218" t="str">
            <v>나) 노 무 비</v>
          </cell>
          <cell r="I1218">
            <v>0</v>
          </cell>
          <cell r="L1218">
            <v>0</v>
          </cell>
        </row>
        <row r="1228">
          <cell r="A1228" t="str">
            <v>40신_44</v>
          </cell>
          <cell r="B1228" t="str">
            <v>합       계</v>
          </cell>
          <cell r="G1228">
            <v>2109000</v>
          </cell>
          <cell r="I1228">
            <v>0</v>
          </cell>
          <cell r="K1228">
            <v>0</v>
          </cell>
          <cell r="L1228">
            <v>2109000</v>
          </cell>
        </row>
        <row r="1229">
          <cell r="A1229" t="str">
            <v>40신_45A</v>
          </cell>
          <cell r="B1229" t="str">
            <v>45. 조명제어 설비 신설</v>
          </cell>
          <cell r="C1229" t="str">
            <v>모 장치(LCP-M1)</v>
          </cell>
          <cell r="D1229" t="str">
            <v>면</v>
          </cell>
          <cell r="E1229">
            <v>1</v>
          </cell>
          <cell r="M1229">
            <v>1</v>
          </cell>
        </row>
        <row r="1230">
          <cell r="B1230" t="str">
            <v>가) 재 료 비</v>
          </cell>
        </row>
        <row r="1231">
          <cell r="A1231" t="str">
            <v>조명제어LCP-M1</v>
          </cell>
          <cell r="B1231" t="str">
            <v>조명제어</v>
          </cell>
          <cell r="C1231" t="str">
            <v>LCP-M1</v>
          </cell>
          <cell r="D1231" t="str">
            <v>SET</v>
          </cell>
          <cell r="E1231">
            <v>1</v>
          </cell>
          <cell r="F1231">
            <v>1104000</v>
          </cell>
          <cell r="G1231">
            <v>1104000</v>
          </cell>
          <cell r="I1231">
            <v>0</v>
          </cell>
          <cell r="L1231">
            <v>1104000</v>
          </cell>
        </row>
        <row r="1242">
          <cell r="I1242">
            <v>0</v>
          </cell>
          <cell r="L1242">
            <v>0</v>
          </cell>
        </row>
        <row r="1243">
          <cell r="B1243" t="str">
            <v>나) 노 무 비</v>
          </cell>
          <cell r="I1243">
            <v>0</v>
          </cell>
          <cell r="L1243">
            <v>0</v>
          </cell>
        </row>
        <row r="1253">
          <cell r="A1253" t="str">
            <v>40신_45</v>
          </cell>
          <cell r="B1253" t="str">
            <v>합       계</v>
          </cell>
          <cell r="G1253">
            <v>1104000</v>
          </cell>
          <cell r="I1253">
            <v>0</v>
          </cell>
          <cell r="K1253">
            <v>0</v>
          </cell>
          <cell r="L1253">
            <v>1104000</v>
          </cell>
        </row>
        <row r="1254">
          <cell r="A1254" t="str">
            <v>40신_46A</v>
          </cell>
          <cell r="B1254" t="str">
            <v>43. 조명제어 설비 신설</v>
          </cell>
          <cell r="C1254" t="str">
            <v>SETTING UNIT외 각종</v>
          </cell>
          <cell r="D1254" t="str">
            <v>식</v>
          </cell>
          <cell r="E1254">
            <v>1</v>
          </cell>
          <cell r="M1254">
            <v>1</v>
          </cell>
        </row>
        <row r="1255">
          <cell r="B1255" t="str">
            <v>가) 재 료 비</v>
          </cell>
        </row>
        <row r="1256">
          <cell r="A1256" t="str">
            <v>조명제어PROGRAM SWITCH</v>
          </cell>
          <cell r="B1256" t="str">
            <v>조명제어</v>
          </cell>
          <cell r="C1256" t="str">
            <v>PROGRAM SWITCH</v>
          </cell>
          <cell r="D1256" t="str">
            <v>SET</v>
          </cell>
          <cell r="E1256">
            <v>1</v>
          </cell>
          <cell r="F1256">
            <v>775000</v>
          </cell>
          <cell r="G1256">
            <v>775000</v>
          </cell>
          <cell r="I1256">
            <v>0</v>
          </cell>
          <cell r="L1256">
            <v>775000</v>
          </cell>
        </row>
        <row r="1267">
          <cell r="I1267">
            <v>0</v>
          </cell>
          <cell r="L1267">
            <v>0</v>
          </cell>
        </row>
        <row r="1268">
          <cell r="B1268" t="str">
            <v>나) 노 무 비</v>
          </cell>
          <cell r="I1268">
            <v>0</v>
          </cell>
          <cell r="L1268">
            <v>0</v>
          </cell>
        </row>
        <row r="1269">
          <cell r="A1269" t="str">
            <v>시운전비</v>
          </cell>
          <cell r="B1269" t="str">
            <v>시운전비</v>
          </cell>
          <cell r="C1269">
            <v>0</v>
          </cell>
          <cell r="D1269" t="str">
            <v>식</v>
          </cell>
          <cell r="E1269">
            <v>1</v>
          </cell>
          <cell r="H1269">
            <v>1000000</v>
          </cell>
          <cell r="I1269">
            <v>1000000</v>
          </cell>
          <cell r="L1269">
            <v>1000000</v>
          </cell>
        </row>
        <row r="1278">
          <cell r="A1278" t="str">
            <v>40신_46</v>
          </cell>
          <cell r="B1278" t="str">
            <v>합       계</v>
          </cell>
          <cell r="G1278">
            <v>775000</v>
          </cell>
          <cell r="I1278">
            <v>1000000</v>
          </cell>
          <cell r="K1278">
            <v>0</v>
          </cell>
          <cell r="L1278">
            <v>1775000</v>
          </cell>
        </row>
      </sheetData>
      <sheetData sheetId="2" refreshError="1"/>
      <sheetData sheetId="3" refreshError="1"/>
      <sheetData sheetId="4">
        <row r="3">
          <cell r="B3" t="str">
            <v>9. 새마을차고 전력설비 신설</v>
          </cell>
        </row>
        <row r="4">
          <cell r="A4" t="str">
            <v>강제전선관ST 16C</v>
          </cell>
          <cell r="B4" t="str">
            <v>강제전선관</v>
          </cell>
          <cell r="C4" t="str">
            <v>ST 16C</v>
          </cell>
          <cell r="D4" t="str">
            <v>m</v>
          </cell>
          <cell r="G4">
            <v>172.5</v>
          </cell>
          <cell r="H4">
            <v>285.5</v>
          </cell>
          <cell r="J4">
            <v>458</v>
          </cell>
          <cell r="K4" t="str">
            <v>x</v>
          </cell>
          <cell r="L4">
            <v>1.1000000000000001</v>
          </cell>
          <cell r="M4" t="str">
            <v>=</v>
          </cell>
          <cell r="N4">
            <v>503</v>
          </cell>
          <cell r="O4" t="str">
            <v>전품1-6</v>
          </cell>
        </row>
        <row r="5">
          <cell r="A5" t="str">
            <v>강제전선관ST 22C</v>
          </cell>
          <cell r="B5" t="str">
            <v>강제전선관</v>
          </cell>
          <cell r="C5" t="str">
            <v>ST 22C</v>
          </cell>
          <cell r="D5" t="str">
            <v>m</v>
          </cell>
          <cell r="G5">
            <v>29.5</v>
          </cell>
          <cell r="H5">
            <v>37</v>
          </cell>
          <cell r="J5">
            <v>66.5</v>
          </cell>
          <cell r="K5" t="str">
            <v>x</v>
          </cell>
          <cell r="L5">
            <v>1.1000000000000001</v>
          </cell>
          <cell r="M5" t="str">
            <v>=</v>
          </cell>
          <cell r="N5">
            <v>73</v>
          </cell>
          <cell r="O5" t="str">
            <v>전품1-6</v>
          </cell>
        </row>
        <row r="6">
          <cell r="A6" t="str">
            <v>강제전선관ST 28C</v>
          </cell>
          <cell r="B6" t="str">
            <v>강제전선관</v>
          </cell>
          <cell r="C6" t="str">
            <v>ST 28C</v>
          </cell>
          <cell r="D6" t="str">
            <v>m</v>
          </cell>
          <cell r="G6">
            <v>72</v>
          </cell>
          <cell r="H6">
            <v>2196</v>
          </cell>
          <cell r="J6">
            <v>2268</v>
          </cell>
          <cell r="K6" t="str">
            <v>x</v>
          </cell>
          <cell r="L6">
            <v>1.1000000000000001</v>
          </cell>
          <cell r="M6" t="str">
            <v>=</v>
          </cell>
          <cell r="N6">
            <v>2494</v>
          </cell>
          <cell r="O6" t="str">
            <v>전품1-6</v>
          </cell>
        </row>
        <row r="7">
          <cell r="A7" t="str">
            <v>강제전선관ST 36C</v>
          </cell>
          <cell r="B7" t="str">
            <v>강제전선관</v>
          </cell>
          <cell r="C7" t="str">
            <v>ST 36C</v>
          </cell>
          <cell r="D7" t="str">
            <v>m</v>
          </cell>
          <cell r="F7">
            <v>20</v>
          </cell>
          <cell r="H7">
            <v>132</v>
          </cell>
          <cell r="J7">
            <v>152</v>
          </cell>
          <cell r="K7" t="str">
            <v>x</v>
          </cell>
          <cell r="L7">
            <v>1.1000000000000001</v>
          </cell>
          <cell r="M7" t="str">
            <v>=</v>
          </cell>
          <cell r="N7">
            <v>167</v>
          </cell>
          <cell r="O7" t="str">
            <v>전품1-6</v>
          </cell>
        </row>
        <row r="8">
          <cell r="A8" t="str">
            <v>강제전선관ST 42C</v>
          </cell>
          <cell r="B8" t="str">
            <v>강제전선관</v>
          </cell>
          <cell r="C8" t="str">
            <v>ST 42C</v>
          </cell>
          <cell r="D8" t="str">
            <v>m</v>
          </cell>
          <cell r="F8">
            <v>20</v>
          </cell>
          <cell r="H8">
            <v>144</v>
          </cell>
          <cell r="J8">
            <v>164</v>
          </cell>
          <cell r="K8" t="str">
            <v>x</v>
          </cell>
          <cell r="L8">
            <v>1.1000000000000001</v>
          </cell>
          <cell r="M8" t="str">
            <v>=</v>
          </cell>
          <cell r="N8">
            <v>180</v>
          </cell>
          <cell r="O8" t="str">
            <v>전품1-6</v>
          </cell>
        </row>
        <row r="9">
          <cell r="A9" t="str">
            <v>강제전선관ST 54C</v>
          </cell>
          <cell r="B9" t="str">
            <v>강제전선관</v>
          </cell>
          <cell r="C9" t="str">
            <v>ST 54C</v>
          </cell>
          <cell r="D9" t="str">
            <v>m</v>
          </cell>
          <cell r="F9">
            <v>52</v>
          </cell>
          <cell r="H9">
            <v>432</v>
          </cell>
          <cell r="J9">
            <v>484</v>
          </cell>
          <cell r="K9" t="str">
            <v>x</v>
          </cell>
          <cell r="L9">
            <v>1.1000000000000001</v>
          </cell>
          <cell r="M9" t="str">
            <v>=</v>
          </cell>
          <cell r="N9">
            <v>532</v>
          </cell>
          <cell r="O9" t="str">
            <v>전품1-6</v>
          </cell>
        </row>
        <row r="10">
          <cell r="A10" t="str">
            <v>강제전선관ST 70C</v>
          </cell>
          <cell r="B10" t="str">
            <v>강제전선관</v>
          </cell>
          <cell r="C10" t="str">
            <v>ST 70C</v>
          </cell>
          <cell r="D10" t="str">
            <v>m</v>
          </cell>
          <cell r="F10">
            <v>12</v>
          </cell>
          <cell r="J10">
            <v>12</v>
          </cell>
          <cell r="K10" t="str">
            <v>x</v>
          </cell>
          <cell r="L10">
            <v>1.1000000000000001</v>
          </cell>
          <cell r="M10" t="str">
            <v>=</v>
          </cell>
          <cell r="N10">
            <v>13</v>
          </cell>
          <cell r="O10" t="str">
            <v>전품1-6</v>
          </cell>
        </row>
        <row r="11">
          <cell r="A11" t="str">
            <v>강제전선관ST 82C</v>
          </cell>
          <cell r="B11" t="str">
            <v>강제전선관</v>
          </cell>
          <cell r="C11" t="str">
            <v>ST 82C</v>
          </cell>
          <cell r="D11" t="str">
            <v>m</v>
          </cell>
          <cell r="F11">
            <v>4</v>
          </cell>
          <cell r="J11">
            <v>4</v>
          </cell>
          <cell r="K11" t="str">
            <v>x</v>
          </cell>
          <cell r="L11">
            <v>1.1000000000000001</v>
          </cell>
          <cell r="M11" t="str">
            <v>=</v>
          </cell>
          <cell r="N11">
            <v>4</v>
          </cell>
          <cell r="O11" t="str">
            <v>전품1-6</v>
          </cell>
        </row>
        <row r="12">
          <cell r="A12" t="str">
            <v>강제전선관ST 104C</v>
          </cell>
          <cell r="B12" t="str">
            <v>강제전선관</v>
          </cell>
          <cell r="C12" t="str">
            <v>ST 104C</v>
          </cell>
          <cell r="D12" t="str">
            <v>m</v>
          </cell>
          <cell r="F12">
            <v>4</v>
          </cell>
          <cell r="J12">
            <v>4</v>
          </cell>
          <cell r="K12" t="str">
            <v>x</v>
          </cell>
          <cell r="L12">
            <v>1.1000000000000001</v>
          </cell>
          <cell r="M12" t="str">
            <v>=</v>
          </cell>
          <cell r="N12">
            <v>4</v>
          </cell>
          <cell r="O12" t="str">
            <v>전품1-6</v>
          </cell>
        </row>
        <row r="13">
          <cell r="A13" t="str">
            <v>경질비닐전선관HI-PVC 22C</v>
          </cell>
          <cell r="B13" t="str">
            <v>경질비닐전선관</v>
          </cell>
          <cell r="C13" t="str">
            <v>HI-PVC 22C</v>
          </cell>
          <cell r="D13" t="str">
            <v>m</v>
          </cell>
          <cell r="E13">
            <v>50</v>
          </cell>
          <cell r="J13">
            <v>50</v>
          </cell>
          <cell r="K13" t="str">
            <v>x</v>
          </cell>
          <cell r="L13">
            <v>1.1000000000000001</v>
          </cell>
          <cell r="M13" t="str">
            <v>=</v>
          </cell>
          <cell r="N13">
            <v>55</v>
          </cell>
          <cell r="O13" t="str">
            <v>전품1-6</v>
          </cell>
        </row>
        <row r="14">
          <cell r="A14" t="str">
            <v>경질비닐전선관HI-PVC 36C</v>
          </cell>
          <cell r="B14" t="str">
            <v>경질비닐전선관</v>
          </cell>
          <cell r="C14" t="str">
            <v>HI-PVC 36C</v>
          </cell>
          <cell r="D14" t="str">
            <v>m</v>
          </cell>
          <cell r="E14">
            <v>150</v>
          </cell>
          <cell r="J14">
            <v>150</v>
          </cell>
          <cell r="K14" t="str">
            <v>x</v>
          </cell>
          <cell r="L14">
            <v>1.1000000000000001</v>
          </cell>
          <cell r="M14" t="str">
            <v>=</v>
          </cell>
          <cell r="N14">
            <v>165</v>
          </cell>
          <cell r="O14" t="str">
            <v>전품1-6</v>
          </cell>
        </row>
        <row r="15">
          <cell r="A15" t="str">
            <v>플랙시블 전선관고장력방수  28C</v>
          </cell>
          <cell r="B15" t="str">
            <v>플랙시블 전선관</v>
          </cell>
          <cell r="C15" t="str">
            <v>고장력방수  28C</v>
          </cell>
          <cell r="D15" t="str">
            <v>m</v>
          </cell>
          <cell r="H15">
            <v>317</v>
          </cell>
          <cell r="J15">
            <v>317</v>
          </cell>
          <cell r="K15" t="str">
            <v>x</v>
          </cell>
          <cell r="L15">
            <v>1.1000000000000001</v>
          </cell>
          <cell r="M15" t="str">
            <v>=</v>
          </cell>
          <cell r="N15">
            <v>348</v>
          </cell>
          <cell r="O15" t="str">
            <v>전품1-6</v>
          </cell>
        </row>
        <row r="16">
          <cell r="A16" t="str">
            <v>노말 밴드ST  36C</v>
          </cell>
          <cell r="B16" t="str">
            <v>노말 밴드</v>
          </cell>
          <cell r="C16" t="str">
            <v>ST  36C</v>
          </cell>
          <cell r="D16" t="str">
            <v>m</v>
          </cell>
          <cell r="F16">
            <v>6</v>
          </cell>
          <cell r="H16">
            <v>6</v>
          </cell>
          <cell r="J16">
            <v>12</v>
          </cell>
          <cell r="K16" t="str">
            <v>x</v>
          </cell>
          <cell r="L16">
            <v>1</v>
          </cell>
          <cell r="M16" t="str">
            <v>=</v>
          </cell>
          <cell r="N16">
            <v>12</v>
          </cell>
          <cell r="O16" t="str">
            <v>전품1-6</v>
          </cell>
        </row>
        <row r="17">
          <cell r="A17" t="str">
            <v>노말 밴드ST  42C</v>
          </cell>
          <cell r="B17" t="str">
            <v>노말 밴드</v>
          </cell>
          <cell r="C17" t="str">
            <v>ST  42C</v>
          </cell>
          <cell r="D17" t="str">
            <v>m</v>
          </cell>
          <cell r="F17">
            <v>5</v>
          </cell>
          <cell r="H17">
            <v>24</v>
          </cell>
          <cell r="J17">
            <v>29</v>
          </cell>
          <cell r="K17" t="str">
            <v>x</v>
          </cell>
          <cell r="L17">
            <v>1</v>
          </cell>
          <cell r="M17" t="str">
            <v>=</v>
          </cell>
          <cell r="N17">
            <v>29</v>
          </cell>
          <cell r="O17" t="str">
            <v>전품1-6</v>
          </cell>
        </row>
        <row r="18">
          <cell r="A18" t="str">
            <v>노말 밴드ST  54C</v>
          </cell>
          <cell r="B18" t="str">
            <v>노말 밴드</v>
          </cell>
          <cell r="C18" t="str">
            <v>ST  54C</v>
          </cell>
          <cell r="D18" t="str">
            <v>m</v>
          </cell>
          <cell r="F18">
            <v>7</v>
          </cell>
          <cell r="H18">
            <v>32</v>
          </cell>
          <cell r="J18">
            <v>39</v>
          </cell>
          <cell r="K18" t="str">
            <v>x</v>
          </cell>
          <cell r="L18">
            <v>1</v>
          </cell>
          <cell r="M18" t="str">
            <v>=</v>
          </cell>
          <cell r="N18">
            <v>39</v>
          </cell>
          <cell r="O18" t="str">
            <v>전품1-6</v>
          </cell>
        </row>
        <row r="19">
          <cell r="A19" t="str">
            <v>노말 밴드ST  70C</v>
          </cell>
          <cell r="B19" t="str">
            <v>노말 밴드</v>
          </cell>
          <cell r="C19" t="str">
            <v>ST  70C</v>
          </cell>
          <cell r="D19" t="str">
            <v>m</v>
          </cell>
          <cell r="F19">
            <v>6</v>
          </cell>
          <cell r="J19">
            <v>6</v>
          </cell>
          <cell r="K19" t="str">
            <v>x</v>
          </cell>
          <cell r="L19">
            <v>1</v>
          </cell>
          <cell r="M19" t="str">
            <v>=</v>
          </cell>
          <cell r="N19">
            <v>6</v>
          </cell>
          <cell r="O19" t="str">
            <v>전품1-6</v>
          </cell>
        </row>
        <row r="20">
          <cell r="A20" t="str">
            <v>노말 밴드ST  82C</v>
          </cell>
          <cell r="B20" t="str">
            <v>노말 밴드</v>
          </cell>
          <cell r="C20" t="str">
            <v>ST  82C</v>
          </cell>
          <cell r="D20" t="str">
            <v>m</v>
          </cell>
          <cell r="F20">
            <v>1</v>
          </cell>
          <cell r="J20">
            <v>1</v>
          </cell>
          <cell r="K20" t="str">
            <v>x</v>
          </cell>
          <cell r="L20">
            <v>1</v>
          </cell>
          <cell r="M20" t="str">
            <v>=</v>
          </cell>
          <cell r="N20">
            <v>1</v>
          </cell>
          <cell r="O20" t="str">
            <v>전품1-6</v>
          </cell>
        </row>
        <row r="21">
          <cell r="A21" t="str">
            <v>노말 밴드ST  104C</v>
          </cell>
          <cell r="B21" t="str">
            <v>노말 밴드</v>
          </cell>
          <cell r="C21" t="str">
            <v>ST  104C</v>
          </cell>
          <cell r="D21" t="str">
            <v>m</v>
          </cell>
          <cell r="F21">
            <v>1</v>
          </cell>
          <cell r="J21">
            <v>1</v>
          </cell>
          <cell r="K21" t="str">
            <v>x</v>
          </cell>
          <cell r="L21">
            <v>1</v>
          </cell>
          <cell r="M21" t="str">
            <v>=</v>
          </cell>
          <cell r="N21">
            <v>1</v>
          </cell>
          <cell r="O21" t="str">
            <v>전품1-6</v>
          </cell>
        </row>
        <row r="22">
          <cell r="A22" t="str">
            <v>전선관지지금구1개용 16C</v>
          </cell>
          <cell r="B22" t="str">
            <v>전선관지지금구</v>
          </cell>
          <cell r="C22" t="str">
            <v>1개용 16C</v>
          </cell>
          <cell r="D22" t="str">
            <v>개소</v>
          </cell>
          <cell r="G22">
            <v>166</v>
          </cell>
          <cell r="H22">
            <v>190.33333333333334</v>
          </cell>
          <cell r="J22">
            <v>356.33333333333337</v>
          </cell>
          <cell r="K22" t="str">
            <v>x</v>
          </cell>
          <cell r="L22">
            <v>1.1000000000000001</v>
          </cell>
          <cell r="M22" t="str">
            <v>=</v>
          </cell>
          <cell r="N22">
            <v>391</v>
          </cell>
          <cell r="O22" t="str">
            <v>전품1-6</v>
          </cell>
        </row>
        <row r="23">
          <cell r="A23" t="str">
            <v>전선관지지금구1개용 22C</v>
          </cell>
          <cell r="B23" t="str">
            <v>전선관지지금구</v>
          </cell>
          <cell r="C23" t="str">
            <v>1개용 22C</v>
          </cell>
          <cell r="D23" t="str">
            <v>개소</v>
          </cell>
          <cell r="G23">
            <v>57</v>
          </cell>
          <cell r="J23">
            <v>57</v>
          </cell>
          <cell r="K23" t="str">
            <v>x</v>
          </cell>
          <cell r="L23">
            <v>1.1000000000000001</v>
          </cell>
          <cell r="M23" t="str">
            <v>=</v>
          </cell>
          <cell r="N23">
            <v>62</v>
          </cell>
          <cell r="O23" t="str">
            <v>전품1-6</v>
          </cell>
        </row>
        <row r="24">
          <cell r="A24" t="str">
            <v>전선관지지금구1개용 28C</v>
          </cell>
          <cell r="B24" t="str">
            <v>전선관지지금구</v>
          </cell>
          <cell r="C24" t="str">
            <v>1개용 28C</v>
          </cell>
          <cell r="D24" t="str">
            <v>개소</v>
          </cell>
          <cell r="G24">
            <v>48</v>
          </cell>
          <cell r="H24">
            <v>1332</v>
          </cell>
          <cell r="J24">
            <v>1380</v>
          </cell>
          <cell r="K24" t="str">
            <v>x</v>
          </cell>
          <cell r="L24">
            <v>1.1000000000000001</v>
          </cell>
          <cell r="M24" t="str">
            <v>=</v>
          </cell>
          <cell r="N24">
            <v>1518</v>
          </cell>
          <cell r="O24" t="str">
            <v>전품1-6</v>
          </cell>
        </row>
        <row r="25">
          <cell r="A25" t="str">
            <v>전선관지지금구1개용 36C</v>
          </cell>
          <cell r="B25" t="str">
            <v>전선관지지금구</v>
          </cell>
          <cell r="C25" t="str">
            <v>1개용 36C</v>
          </cell>
          <cell r="D25" t="str">
            <v>개소</v>
          </cell>
          <cell r="F25">
            <v>10</v>
          </cell>
          <cell r="H25">
            <v>56</v>
          </cell>
          <cell r="J25">
            <v>66</v>
          </cell>
          <cell r="K25" t="str">
            <v>x</v>
          </cell>
          <cell r="L25">
            <v>1.1000000000000001</v>
          </cell>
          <cell r="M25" t="str">
            <v>=</v>
          </cell>
          <cell r="N25">
            <v>72</v>
          </cell>
          <cell r="O25" t="str">
            <v>전품1-6</v>
          </cell>
        </row>
        <row r="26">
          <cell r="A26" t="str">
            <v>전선관지지금구1개용 42C</v>
          </cell>
          <cell r="B26" t="str">
            <v>전선관지지금구</v>
          </cell>
          <cell r="C26" t="str">
            <v>1개용 42C</v>
          </cell>
          <cell r="D26" t="str">
            <v>개소</v>
          </cell>
          <cell r="F26">
            <v>10</v>
          </cell>
          <cell r="H26">
            <v>72</v>
          </cell>
          <cell r="J26">
            <v>82</v>
          </cell>
          <cell r="K26" t="str">
            <v>x</v>
          </cell>
          <cell r="L26">
            <v>1.1000000000000001</v>
          </cell>
          <cell r="M26" t="str">
            <v>=</v>
          </cell>
          <cell r="N26">
            <v>90</v>
          </cell>
          <cell r="O26" t="str">
            <v>전품1-6</v>
          </cell>
        </row>
        <row r="27">
          <cell r="A27" t="str">
            <v>전선관지지금구1개용 54C</v>
          </cell>
          <cell r="B27" t="str">
            <v>전선관지지금구</v>
          </cell>
          <cell r="C27" t="str">
            <v>1개용 54C</v>
          </cell>
          <cell r="D27" t="str">
            <v>개소</v>
          </cell>
          <cell r="F27">
            <v>10</v>
          </cell>
          <cell r="H27">
            <v>216</v>
          </cell>
          <cell r="J27">
            <v>226</v>
          </cell>
          <cell r="K27" t="str">
            <v>x</v>
          </cell>
          <cell r="L27">
            <v>1.1000000000000001</v>
          </cell>
          <cell r="M27" t="str">
            <v>=</v>
          </cell>
          <cell r="N27">
            <v>248</v>
          </cell>
          <cell r="O27" t="str">
            <v>전품1-6</v>
          </cell>
        </row>
        <row r="28">
          <cell r="A28" t="str">
            <v>전선관지지금구1개용 70C</v>
          </cell>
          <cell r="B28" t="str">
            <v>전선관지지금구</v>
          </cell>
          <cell r="C28" t="str">
            <v>1개용 70C</v>
          </cell>
          <cell r="D28" t="str">
            <v>개소</v>
          </cell>
          <cell r="F28">
            <v>6</v>
          </cell>
          <cell r="J28">
            <v>6</v>
          </cell>
          <cell r="K28" t="str">
            <v>x</v>
          </cell>
          <cell r="L28">
            <v>1.1000000000000001</v>
          </cell>
          <cell r="M28" t="str">
            <v>=</v>
          </cell>
          <cell r="N28">
            <v>6</v>
          </cell>
          <cell r="O28" t="str">
            <v>전품1-6</v>
          </cell>
        </row>
        <row r="29">
          <cell r="A29" t="str">
            <v>전선관지지금구1개용 82C</v>
          </cell>
          <cell r="B29" t="str">
            <v>전선관지지금구</v>
          </cell>
          <cell r="C29" t="str">
            <v>1개용 82C</v>
          </cell>
          <cell r="D29" t="str">
            <v>개소</v>
          </cell>
          <cell r="F29">
            <v>2</v>
          </cell>
          <cell r="J29">
            <v>2</v>
          </cell>
          <cell r="K29" t="str">
            <v>x</v>
          </cell>
          <cell r="L29">
            <v>1.1000000000000001</v>
          </cell>
          <cell r="M29" t="str">
            <v>=</v>
          </cell>
          <cell r="N29">
            <v>2</v>
          </cell>
          <cell r="O29" t="str">
            <v>전품1-6</v>
          </cell>
        </row>
        <row r="30">
          <cell r="A30" t="str">
            <v>전선관지지금구1개용 104C</v>
          </cell>
          <cell r="B30" t="str">
            <v>전선관지지금구</v>
          </cell>
          <cell r="C30" t="str">
            <v>1개용 104C</v>
          </cell>
          <cell r="D30" t="str">
            <v>개소</v>
          </cell>
          <cell r="F30">
            <v>2</v>
          </cell>
          <cell r="J30">
            <v>2</v>
          </cell>
          <cell r="K30" t="str">
            <v>x</v>
          </cell>
          <cell r="L30">
            <v>1.1000000000000001</v>
          </cell>
          <cell r="M30" t="str">
            <v>=</v>
          </cell>
          <cell r="N30">
            <v>2</v>
          </cell>
          <cell r="O30" t="str">
            <v>전품1-6</v>
          </cell>
        </row>
        <row r="31">
          <cell r="A31" t="str">
            <v>새들28C</v>
          </cell>
          <cell r="B31" t="str">
            <v>새들</v>
          </cell>
          <cell r="C31" t="str">
            <v>28C</v>
          </cell>
          <cell r="D31" t="str">
            <v>EA</v>
          </cell>
          <cell r="H31">
            <v>936</v>
          </cell>
          <cell r="J31">
            <v>936</v>
          </cell>
          <cell r="K31" t="str">
            <v>x</v>
          </cell>
          <cell r="L31">
            <v>1.1000000000000001</v>
          </cell>
          <cell r="M31" t="str">
            <v>=</v>
          </cell>
          <cell r="N31">
            <v>1029</v>
          </cell>
          <cell r="O31" t="str">
            <v>전품1-6</v>
          </cell>
        </row>
        <row r="32">
          <cell r="A32" t="str">
            <v>케 이 블600V CV 5.5㎟/1C</v>
          </cell>
          <cell r="B32" t="str">
            <v>케 이 블</v>
          </cell>
          <cell r="C32" t="str">
            <v>600V CV 5.5㎟/1C</v>
          </cell>
          <cell r="D32" t="str">
            <v>m</v>
          </cell>
          <cell r="G32">
            <v>234</v>
          </cell>
          <cell r="H32">
            <v>5010</v>
          </cell>
          <cell r="J32">
            <v>5244</v>
          </cell>
          <cell r="K32" t="str">
            <v>x</v>
          </cell>
          <cell r="L32">
            <v>1.05</v>
          </cell>
          <cell r="M32" t="str">
            <v>=</v>
          </cell>
          <cell r="N32">
            <v>5506</v>
          </cell>
          <cell r="O32" t="str">
            <v>전품1-6</v>
          </cell>
        </row>
        <row r="33">
          <cell r="A33" t="str">
            <v>케 이 블600V CV 14㎟/1C</v>
          </cell>
          <cell r="B33" t="str">
            <v>케 이 블</v>
          </cell>
          <cell r="C33" t="str">
            <v>600V CV 14㎟/1C</v>
          </cell>
          <cell r="D33" t="str">
            <v>m</v>
          </cell>
          <cell r="F33">
            <v>1600</v>
          </cell>
          <cell r="J33">
            <v>1600</v>
          </cell>
          <cell r="K33" t="str">
            <v>x</v>
          </cell>
          <cell r="L33">
            <v>1.05</v>
          </cell>
          <cell r="M33" t="str">
            <v>=</v>
          </cell>
          <cell r="N33">
            <v>1680</v>
          </cell>
          <cell r="O33" t="str">
            <v>전품1-6</v>
          </cell>
        </row>
        <row r="34">
          <cell r="A34" t="str">
            <v>케 이 블600V CV 22㎟/1C</v>
          </cell>
          <cell r="B34" t="str">
            <v>케 이 블</v>
          </cell>
          <cell r="C34" t="str">
            <v>600V CV 22㎟/1C</v>
          </cell>
          <cell r="D34" t="str">
            <v>m</v>
          </cell>
          <cell r="F34">
            <v>4060</v>
          </cell>
          <cell r="J34">
            <v>4060</v>
          </cell>
          <cell r="K34" t="str">
            <v>x</v>
          </cell>
          <cell r="L34">
            <v>1.05</v>
          </cell>
          <cell r="M34" t="str">
            <v>=</v>
          </cell>
          <cell r="N34">
            <v>4263</v>
          </cell>
          <cell r="O34" t="str">
            <v>전품1-6</v>
          </cell>
        </row>
        <row r="35">
          <cell r="A35" t="str">
            <v>케 이 블600V CV 38㎟/1C</v>
          </cell>
          <cell r="B35" t="str">
            <v>케 이 블</v>
          </cell>
          <cell r="C35" t="str">
            <v>600V CV 38㎟/1C</v>
          </cell>
          <cell r="D35" t="str">
            <v>m</v>
          </cell>
          <cell r="F35">
            <v>680</v>
          </cell>
          <cell r="H35">
            <v>1152</v>
          </cell>
          <cell r="J35">
            <v>1832</v>
          </cell>
          <cell r="K35" t="str">
            <v>x</v>
          </cell>
          <cell r="L35">
            <v>1.05</v>
          </cell>
          <cell r="M35" t="str">
            <v>=</v>
          </cell>
          <cell r="N35">
            <v>1923</v>
          </cell>
          <cell r="O35" t="str">
            <v>전품1-6</v>
          </cell>
        </row>
        <row r="36">
          <cell r="A36" t="str">
            <v>케 이 블600V CV 100㎟/1C</v>
          </cell>
          <cell r="B36" t="str">
            <v>케 이 블</v>
          </cell>
          <cell r="C36" t="str">
            <v>600V CV 100㎟/1C</v>
          </cell>
          <cell r="D36" t="str">
            <v>m</v>
          </cell>
          <cell r="F36">
            <v>310</v>
          </cell>
          <cell r="J36">
            <v>310</v>
          </cell>
          <cell r="K36" t="str">
            <v>x</v>
          </cell>
          <cell r="L36">
            <v>1.05</v>
          </cell>
          <cell r="M36" t="str">
            <v>=</v>
          </cell>
          <cell r="N36">
            <v>325</v>
          </cell>
          <cell r="O36" t="str">
            <v>전품1-6</v>
          </cell>
        </row>
        <row r="37">
          <cell r="A37" t="str">
            <v>케 이 블600V CV 150㎟/1C</v>
          </cell>
          <cell r="B37" t="str">
            <v>케 이 블</v>
          </cell>
          <cell r="C37" t="str">
            <v>600V CV 150㎟/1C</v>
          </cell>
          <cell r="D37" t="str">
            <v>m</v>
          </cell>
          <cell r="E37">
            <v>84</v>
          </cell>
          <cell r="F37">
            <v>360</v>
          </cell>
          <cell r="J37">
            <v>444</v>
          </cell>
          <cell r="K37" t="str">
            <v>x</v>
          </cell>
          <cell r="L37">
            <v>1.05</v>
          </cell>
          <cell r="M37" t="str">
            <v>=</v>
          </cell>
          <cell r="N37">
            <v>466</v>
          </cell>
          <cell r="O37" t="str">
            <v>전품1-6</v>
          </cell>
        </row>
        <row r="38">
          <cell r="A38" t="str">
            <v>케 이 블600V CV 200㎟/1C</v>
          </cell>
          <cell r="B38" t="str">
            <v>케 이 블</v>
          </cell>
          <cell r="C38" t="str">
            <v>600V CV 200㎟/1C</v>
          </cell>
          <cell r="D38" t="str">
            <v>m</v>
          </cell>
          <cell r="E38">
            <v>53</v>
          </cell>
          <cell r="F38">
            <v>285</v>
          </cell>
          <cell r="J38">
            <v>338</v>
          </cell>
          <cell r="K38" t="str">
            <v>x</v>
          </cell>
          <cell r="L38">
            <v>1.05</v>
          </cell>
          <cell r="M38" t="str">
            <v>=</v>
          </cell>
          <cell r="N38">
            <v>354</v>
          </cell>
          <cell r="O38" t="str">
            <v>전품1-6</v>
          </cell>
        </row>
        <row r="39">
          <cell r="A39" t="str">
            <v>케 이 블CVV-S 1.25㎟/2C</v>
          </cell>
          <cell r="B39" t="str">
            <v>케 이 블</v>
          </cell>
          <cell r="C39" t="str">
            <v>CVV-S 1.25㎟/2C</v>
          </cell>
          <cell r="D39" t="str">
            <v>m</v>
          </cell>
          <cell r="G39">
            <v>360</v>
          </cell>
          <cell r="J39">
            <v>360</v>
          </cell>
          <cell r="K39" t="str">
            <v>x</v>
          </cell>
          <cell r="L39">
            <v>1.05</v>
          </cell>
          <cell r="M39" t="str">
            <v>=</v>
          </cell>
          <cell r="N39">
            <v>378</v>
          </cell>
          <cell r="O39" t="str">
            <v>전품1-6</v>
          </cell>
        </row>
        <row r="40">
          <cell r="A40" t="str">
            <v>전     선IV  1.6mm</v>
          </cell>
          <cell r="B40" t="str">
            <v>전     선</v>
          </cell>
          <cell r="C40" t="str">
            <v>IV  1.6mm</v>
          </cell>
          <cell r="D40" t="str">
            <v>m</v>
          </cell>
          <cell r="G40">
            <v>150.5</v>
          </cell>
          <cell r="H40">
            <v>285.5</v>
          </cell>
          <cell r="J40">
            <v>436</v>
          </cell>
          <cell r="K40" t="str">
            <v>x</v>
          </cell>
          <cell r="L40">
            <v>1.1000000000000001</v>
          </cell>
          <cell r="M40" t="str">
            <v>=</v>
          </cell>
          <cell r="N40">
            <v>479</v>
          </cell>
          <cell r="O40" t="str">
            <v>전품1-6</v>
          </cell>
        </row>
        <row r="41">
          <cell r="A41" t="str">
            <v>전     선IV  2.0mm</v>
          </cell>
          <cell r="B41" t="str">
            <v>전     선</v>
          </cell>
          <cell r="C41" t="str">
            <v>IV  2.0mm</v>
          </cell>
          <cell r="D41" t="str">
            <v>m</v>
          </cell>
          <cell r="G41">
            <v>14380.5</v>
          </cell>
          <cell r="H41">
            <v>571</v>
          </cell>
          <cell r="J41">
            <v>14951.5</v>
          </cell>
          <cell r="K41" t="str">
            <v>x</v>
          </cell>
          <cell r="L41">
            <v>1.1000000000000001</v>
          </cell>
          <cell r="M41" t="str">
            <v>=</v>
          </cell>
          <cell r="N41">
            <v>16446</v>
          </cell>
          <cell r="O41" t="str">
            <v>전품1-6</v>
          </cell>
        </row>
        <row r="42">
          <cell r="A42" t="str">
            <v>전     선IV  5.5㎟</v>
          </cell>
          <cell r="B42" t="str">
            <v>전     선</v>
          </cell>
          <cell r="C42" t="str">
            <v>IV  5.5㎟</v>
          </cell>
          <cell r="D42" t="str">
            <v>m</v>
          </cell>
          <cell r="G42">
            <v>210</v>
          </cell>
          <cell r="H42">
            <v>2499</v>
          </cell>
          <cell r="J42">
            <v>2709</v>
          </cell>
          <cell r="K42" t="str">
            <v>x</v>
          </cell>
          <cell r="L42">
            <v>1.1000000000000001</v>
          </cell>
          <cell r="M42" t="str">
            <v>=</v>
          </cell>
          <cell r="N42">
            <v>2979</v>
          </cell>
          <cell r="O42" t="str">
            <v>전품1-6</v>
          </cell>
        </row>
        <row r="43">
          <cell r="A43" t="str">
            <v>전     선IV  8㎟</v>
          </cell>
          <cell r="B43" t="str">
            <v>전     선</v>
          </cell>
          <cell r="C43" t="str">
            <v>IV  8㎟</v>
          </cell>
          <cell r="D43" t="str">
            <v>m</v>
          </cell>
          <cell r="F43">
            <v>1230</v>
          </cell>
          <cell r="H43">
            <v>576</v>
          </cell>
          <cell r="J43">
            <v>1806</v>
          </cell>
          <cell r="K43" t="str">
            <v>x</v>
          </cell>
          <cell r="L43">
            <v>1.1000000000000001</v>
          </cell>
          <cell r="M43" t="str">
            <v>=</v>
          </cell>
          <cell r="N43">
            <v>1986</v>
          </cell>
          <cell r="O43" t="str">
            <v>전품1-6</v>
          </cell>
        </row>
        <row r="44">
          <cell r="A44" t="str">
            <v>전     선IV  14㎟</v>
          </cell>
          <cell r="B44" t="str">
            <v>전     선</v>
          </cell>
          <cell r="C44" t="str">
            <v>IV  14㎟</v>
          </cell>
          <cell r="D44" t="str">
            <v>m</v>
          </cell>
          <cell r="F44">
            <v>60</v>
          </cell>
          <cell r="J44">
            <v>60</v>
          </cell>
          <cell r="K44" t="str">
            <v>x</v>
          </cell>
          <cell r="L44">
            <v>1.1000000000000001</v>
          </cell>
          <cell r="M44" t="str">
            <v>=</v>
          </cell>
          <cell r="N44">
            <v>66</v>
          </cell>
          <cell r="O44" t="str">
            <v>전품1-6</v>
          </cell>
        </row>
        <row r="45">
          <cell r="A45" t="str">
            <v>전     선IV  38㎟</v>
          </cell>
          <cell r="B45" t="str">
            <v>전     선</v>
          </cell>
          <cell r="C45" t="str">
            <v>IV  38㎟</v>
          </cell>
          <cell r="D45" t="str">
            <v>m</v>
          </cell>
          <cell r="F45">
            <v>335</v>
          </cell>
          <cell r="J45">
            <v>335</v>
          </cell>
          <cell r="K45" t="str">
            <v>x</v>
          </cell>
          <cell r="L45">
            <v>1.1000000000000001</v>
          </cell>
          <cell r="M45" t="str">
            <v>=</v>
          </cell>
          <cell r="N45">
            <v>368</v>
          </cell>
          <cell r="O45" t="str">
            <v>전품1-6</v>
          </cell>
        </row>
        <row r="46">
          <cell r="A46" t="str">
            <v>전     선IV  60㎟</v>
          </cell>
          <cell r="B46" t="str">
            <v>전     선</v>
          </cell>
          <cell r="C46" t="str">
            <v>IV  60㎟</v>
          </cell>
          <cell r="D46" t="str">
            <v>m</v>
          </cell>
          <cell r="F46">
            <v>135</v>
          </cell>
          <cell r="J46">
            <v>135</v>
          </cell>
          <cell r="K46" t="str">
            <v>x</v>
          </cell>
          <cell r="L46">
            <v>1.1000000000000001</v>
          </cell>
          <cell r="M46" t="str">
            <v>=</v>
          </cell>
          <cell r="N46">
            <v>148</v>
          </cell>
          <cell r="O46" t="str">
            <v>전품1-6</v>
          </cell>
        </row>
        <row r="47">
          <cell r="A47" t="str">
            <v>전     선GV  38㎟</v>
          </cell>
          <cell r="B47" t="str">
            <v>전     선</v>
          </cell>
          <cell r="C47" t="str">
            <v>GV  38㎟</v>
          </cell>
          <cell r="D47" t="str">
            <v>m</v>
          </cell>
          <cell r="E47">
            <v>50</v>
          </cell>
          <cell r="F47">
            <v>340</v>
          </cell>
          <cell r="J47">
            <v>390</v>
          </cell>
          <cell r="K47" t="str">
            <v>x</v>
          </cell>
          <cell r="L47">
            <v>1.1000000000000001</v>
          </cell>
          <cell r="M47" t="str">
            <v>=</v>
          </cell>
          <cell r="N47">
            <v>429</v>
          </cell>
          <cell r="O47" t="str">
            <v>전품1-6</v>
          </cell>
        </row>
        <row r="48">
          <cell r="A48" t="str">
            <v>전     선GV  60㎟</v>
          </cell>
          <cell r="B48" t="str">
            <v>전     선</v>
          </cell>
          <cell r="C48" t="str">
            <v>GV  60㎟</v>
          </cell>
          <cell r="D48" t="str">
            <v>m</v>
          </cell>
          <cell r="E48">
            <v>195</v>
          </cell>
          <cell r="F48">
            <v>80</v>
          </cell>
          <cell r="J48">
            <v>275</v>
          </cell>
          <cell r="K48" t="str">
            <v>x</v>
          </cell>
          <cell r="L48">
            <v>1.1000000000000001</v>
          </cell>
          <cell r="M48" t="str">
            <v>=</v>
          </cell>
          <cell r="N48">
            <v>302</v>
          </cell>
          <cell r="O48" t="str">
            <v>전품1-6</v>
          </cell>
        </row>
        <row r="49">
          <cell r="A49" t="str">
            <v>압착단자14 ㎟</v>
          </cell>
          <cell r="B49" t="str">
            <v>압착단자</v>
          </cell>
          <cell r="C49" t="str">
            <v>14 ㎟</v>
          </cell>
          <cell r="D49" t="str">
            <v>EA</v>
          </cell>
          <cell r="E49">
            <v>1</v>
          </cell>
          <cell r="F49">
            <v>32</v>
          </cell>
          <cell r="J49">
            <v>33</v>
          </cell>
          <cell r="K49" t="str">
            <v>x</v>
          </cell>
          <cell r="L49">
            <v>1</v>
          </cell>
          <cell r="M49" t="str">
            <v>=</v>
          </cell>
          <cell r="N49">
            <v>33</v>
          </cell>
          <cell r="O49" t="str">
            <v>전품1-6</v>
          </cell>
        </row>
        <row r="50">
          <cell r="A50" t="str">
            <v>압착단자22 ㎟</v>
          </cell>
          <cell r="B50" t="str">
            <v>압착단자</v>
          </cell>
          <cell r="C50" t="str">
            <v>22 ㎟</v>
          </cell>
          <cell r="D50" t="str">
            <v>EA</v>
          </cell>
          <cell r="F50">
            <v>48</v>
          </cell>
          <cell r="J50">
            <v>48</v>
          </cell>
          <cell r="K50" t="str">
            <v>x</v>
          </cell>
          <cell r="L50">
            <v>1</v>
          </cell>
          <cell r="M50" t="str">
            <v>=</v>
          </cell>
          <cell r="N50">
            <v>48</v>
          </cell>
          <cell r="O50" t="str">
            <v>전품1-6</v>
          </cell>
        </row>
        <row r="51">
          <cell r="A51" t="str">
            <v>압착단자38 ㎟</v>
          </cell>
          <cell r="B51" t="str">
            <v>압착단자</v>
          </cell>
          <cell r="C51" t="str">
            <v>38 ㎟</v>
          </cell>
          <cell r="D51" t="str">
            <v>EA</v>
          </cell>
          <cell r="F51">
            <v>12</v>
          </cell>
          <cell r="J51">
            <v>12</v>
          </cell>
          <cell r="K51" t="str">
            <v>x</v>
          </cell>
          <cell r="L51">
            <v>1</v>
          </cell>
          <cell r="M51" t="str">
            <v>=</v>
          </cell>
          <cell r="N51">
            <v>12</v>
          </cell>
          <cell r="O51" t="str">
            <v>전품1-6</v>
          </cell>
        </row>
        <row r="52">
          <cell r="A52" t="str">
            <v>압착단자100 ㎟</v>
          </cell>
          <cell r="B52" t="str">
            <v>압착단자</v>
          </cell>
          <cell r="C52" t="str">
            <v>100 ㎟</v>
          </cell>
          <cell r="D52" t="str">
            <v>EA</v>
          </cell>
          <cell r="F52">
            <v>12</v>
          </cell>
          <cell r="J52">
            <v>12</v>
          </cell>
          <cell r="K52" t="str">
            <v>x</v>
          </cell>
          <cell r="L52">
            <v>1</v>
          </cell>
          <cell r="M52" t="str">
            <v>=</v>
          </cell>
          <cell r="N52">
            <v>12</v>
          </cell>
          <cell r="O52" t="str">
            <v>전품1-6</v>
          </cell>
        </row>
        <row r="53">
          <cell r="A53" t="str">
            <v>압착단자150 ㎟</v>
          </cell>
          <cell r="B53" t="str">
            <v>압착단자</v>
          </cell>
          <cell r="C53" t="str">
            <v>150 ㎟</v>
          </cell>
          <cell r="D53" t="str">
            <v>EA</v>
          </cell>
          <cell r="F53">
            <v>12</v>
          </cell>
          <cell r="J53">
            <v>12</v>
          </cell>
          <cell r="K53" t="str">
            <v>x</v>
          </cell>
          <cell r="L53">
            <v>1</v>
          </cell>
          <cell r="M53" t="str">
            <v>=</v>
          </cell>
          <cell r="N53">
            <v>12</v>
          </cell>
          <cell r="O53" t="str">
            <v>전품1-6</v>
          </cell>
        </row>
        <row r="54">
          <cell r="A54" t="str">
            <v>압착단자200 ㎟</v>
          </cell>
          <cell r="B54" t="str">
            <v>압착단자</v>
          </cell>
          <cell r="C54" t="str">
            <v>200 ㎟</v>
          </cell>
          <cell r="D54" t="str">
            <v>EA</v>
          </cell>
          <cell r="F54">
            <v>10</v>
          </cell>
          <cell r="J54">
            <v>10</v>
          </cell>
          <cell r="K54" t="str">
            <v>x</v>
          </cell>
          <cell r="L54">
            <v>1</v>
          </cell>
          <cell r="M54" t="str">
            <v>=</v>
          </cell>
          <cell r="N54">
            <v>10</v>
          </cell>
          <cell r="O54" t="str">
            <v>전품1-6</v>
          </cell>
        </row>
        <row r="55">
          <cell r="A55" t="str">
            <v>동관단자(2HOLE)150 ㎟</v>
          </cell>
          <cell r="B55" t="str">
            <v>동관단자(2HOLE)</v>
          </cell>
          <cell r="C55" t="str">
            <v>150 ㎟</v>
          </cell>
          <cell r="D55" t="str">
            <v>EA</v>
          </cell>
          <cell r="E55">
            <v>10</v>
          </cell>
          <cell r="J55">
            <v>10</v>
          </cell>
          <cell r="K55" t="str">
            <v>x</v>
          </cell>
          <cell r="L55">
            <v>1</v>
          </cell>
          <cell r="M55" t="str">
            <v>=</v>
          </cell>
          <cell r="N55">
            <v>10</v>
          </cell>
          <cell r="O55" t="str">
            <v>전품1-6</v>
          </cell>
        </row>
        <row r="56">
          <cell r="A56" t="str">
            <v>동관단자(2HOLE)200 ㎟</v>
          </cell>
          <cell r="B56" t="str">
            <v>동관단자(2HOLE)</v>
          </cell>
          <cell r="C56" t="str">
            <v>200 ㎟</v>
          </cell>
          <cell r="D56" t="str">
            <v>EA</v>
          </cell>
          <cell r="E56">
            <v>7</v>
          </cell>
          <cell r="J56">
            <v>7</v>
          </cell>
          <cell r="K56" t="str">
            <v>x</v>
          </cell>
          <cell r="L56">
            <v>1</v>
          </cell>
          <cell r="M56" t="str">
            <v>=</v>
          </cell>
          <cell r="N56">
            <v>7</v>
          </cell>
          <cell r="O56" t="str">
            <v>전품1-6</v>
          </cell>
        </row>
        <row r="57">
          <cell r="A57" t="str">
            <v>케이블헤드(옥내용)6.9kV 60㎟/1C(3상분)</v>
          </cell>
          <cell r="B57" t="str">
            <v>케이블헤드(옥내용)</v>
          </cell>
          <cell r="C57" t="str">
            <v>6.9kV 60㎟/1C(3상분)</v>
          </cell>
          <cell r="D57" t="str">
            <v>KIT</v>
          </cell>
          <cell r="E57">
            <v>2</v>
          </cell>
          <cell r="J57">
            <v>2</v>
          </cell>
          <cell r="K57" t="str">
            <v>x</v>
          </cell>
          <cell r="L57">
            <v>1</v>
          </cell>
          <cell r="M57" t="str">
            <v>=</v>
          </cell>
          <cell r="N57">
            <v>2</v>
          </cell>
          <cell r="O57" t="str">
            <v>전품1-6</v>
          </cell>
        </row>
        <row r="58">
          <cell r="A58" t="str">
            <v>직선 접속재(저압)22㎟/1C(1접속)</v>
          </cell>
          <cell r="B58" t="str">
            <v>직선 접속재(저압)</v>
          </cell>
          <cell r="C58" t="str">
            <v>22㎟/1C(1접속)</v>
          </cell>
          <cell r="D58" t="str">
            <v>EA</v>
          </cell>
          <cell r="F58">
            <v>16</v>
          </cell>
          <cell r="J58">
            <v>16</v>
          </cell>
          <cell r="K58" t="str">
            <v>x</v>
          </cell>
          <cell r="L58">
            <v>1</v>
          </cell>
          <cell r="M58" t="str">
            <v>=</v>
          </cell>
          <cell r="N58">
            <v>16</v>
          </cell>
          <cell r="O58" t="str">
            <v>전품1-6</v>
          </cell>
        </row>
        <row r="59">
          <cell r="A59" t="str">
            <v>직선 접속재(저압)38㎟/1C(1접속)</v>
          </cell>
          <cell r="B59" t="str">
            <v>직선 접속재(저압)</v>
          </cell>
          <cell r="C59" t="str">
            <v>38㎟/1C(1접속)</v>
          </cell>
          <cell r="D59" t="str">
            <v>EA</v>
          </cell>
          <cell r="F59">
            <v>4</v>
          </cell>
          <cell r="J59">
            <v>4</v>
          </cell>
          <cell r="K59" t="str">
            <v>x</v>
          </cell>
          <cell r="L59">
            <v>1</v>
          </cell>
          <cell r="M59" t="str">
            <v>=</v>
          </cell>
          <cell r="N59">
            <v>4</v>
          </cell>
          <cell r="O59" t="str">
            <v>전품1-6</v>
          </cell>
        </row>
        <row r="60">
          <cell r="A60" t="str">
            <v>직선 접속재(저압)200㎟/1C(1접속)</v>
          </cell>
          <cell r="B60" t="str">
            <v>직선 접속재(저압)</v>
          </cell>
          <cell r="C60" t="str">
            <v>200㎟/1C(1접속)</v>
          </cell>
          <cell r="D60" t="str">
            <v>EA</v>
          </cell>
          <cell r="F60">
            <v>2</v>
          </cell>
          <cell r="J60">
            <v>2</v>
          </cell>
          <cell r="K60" t="str">
            <v>x</v>
          </cell>
          <cell r="L60">
            <v>1</v>
          </cell>
          <cell r="M60" t="str">
            <v>=</v>
          </cell>
          <cell r="N60">
            <v>2</v>
          </cell>
          <cell r="O60" t="str">
            <v>전품1-6</v>
          </cell>
        </row>
        <row r="61">
          <cell r="A61" t="str">
            <v>PIPE BONDING CLAMPST  16C</v>
          </cell>
          <cell r="B61" t="str">
            <v>PIPE BONDING CLAMP</v>
          </cell>
          <cell r="C61" t="str">
            <v>ST  16C</v>
          </cell>
          <cell r="D61" t="str">
            <v>EA</v>
          </cell>
          <cell r="G61">
            <v>101.11111111111111</v>
          </cell>
          <cell r="H61">
            <v>197.22222222222223</v>
          </cell>
          <cell r="J61">
            <v>298.33333333333337</v>
          </cell>
          <cell r="K61" t="str">
            <v>x</v>
          </cell>
          <cell r="L61">
            <v>1</v>
          </cell>
          <cell r="M61" t="str">
            <v>=</v>
          </cell>
          <cell r="N61">
            <v>298</v>
          </cell>
          <cell r="O61" t="str">
            <v>전품1-6</v>
          </cell>
        </row>
        <row r="62">
          <cell r="A62" t="str">
            <v>PIPE BONDING CLAMPST  22C</v>
          </cell>
          <cell r="B62" t="str">
            <v>PIPE BONDING CLAMP</v>
          </cell>
          <cell r="C62" t="str">
            <v>ST  22C</v>
          </cell>
          <cell r="D62" t="str">
            <v>EA</v>
          </cell>
          <cell r="G62">
            <v>19.444444444444443</v>
          </cell>
          <cell r="H62">
            <v>25.833333333333332</v>
          </cell>
          <cell r="J62">
            <v>45.277777777777771</v>
          </cell>
          <cell r="K62" t="str">
            <v>x</v>
          </cell>
          <cell r="L62">
            <v>1</v>
          </cell>
          <cell r="M62" t="str">
            <v>=</v>
          </cell>
          <cell r="N62">
            <v>45</v>
          </cell>
          <cell r="O62" t="str">
            <v>전품1-6</v>
          </cell>
        </row>
        <row r="63">
          <cell r="A63" t="str">
            <v>PIPE BONDING CLAMPST  28C</v>
          </cell>
          <cell r="B63" t="str">
            <v>PIPE BONDING CLAMP</v>
          </cell>
          <cell r="C63" t="str">
            <v>ST  28C</v>
          </cell>
          <cell r="D63" t="str">
            <v>EA</v>
          </cell>
          <cell r="G63">
            <v>40</v>
          </cell>
          <cell r="H63">
            <v>73.333333333333329</v>
          </cell>
          <cell r="J63">
            <v>113.33333333333333</v>
          </cell>
          <cell r="K63" t="str">
            <v>x</v>
          </cell>
          <cell r="L63">
            <v>1</v>
          </cell>
          <cell r="M63" t="str">
            <v>=</v>
          </cell>
          <cell r="N63">
            <v>113</v>
          </cell>
          <cell r="O63" t="str">
            <v>전품1-6</v>
          </cell>
        </row>
        <row r="64">
          <cell r="A64" t="str">
            <v>PIPE BONDING CLAMPST  36C</v>
          </cell>
          <cell r="B64" t="str">
            <v>PIPE BONDING CLAMP</v>
          </cell>
          <cell r="C64" t="str">
            <v>ST  36C</v>
          </cell>
          <cell r="D64" t="str">
            <v>EA</v>
          </cell>
          <cell r="H64">
            <v>1220</v>
          </cell>
          <cell r="J64">
            <v>1220</v>
          </cell>
          <cell r="K64" t="str">
            <v>x</v>
          </cell>
          <cell r="L64">
            <v>1</v>
          </cell>
          <cell r="M64" t="str">
            <v>=</v>
          </cell>
          <cell r="N64">
            <v>1220</v>
          </cell>
          <cell r="O64" t="str">
            <v>전품1-6</v>
          </cell>
        </row>
        <row r="65">
          <cell r="A65" t="str">
            <v>PIPE BONDING CLAMPST  42C</v>
          </cell>
          <cell r="B65" t="str">
            <v>PIPE BONDING CLAMP</v>
          </cell>
          <cell r="C65" t="str">
            <v>ST  42C</v>
          </cell>
          <cell r="D65" t="str">
            <v>EA</v>
          </cell>
          <cell r="H65">
            <v>80</v>
          </cell>
          <cell r="J65">
            <v>80</v>
          </cell>
          <cell r="K65" t="str">
            <v>x</v>
          </cell>
          <cell r="L65">
            <v>1</v>
          </cell>
          <cell r="M65" t="str">
            <v>=</v>
          </cell>
          <cell r="N65">
            <v>80</v>
          </cell>
          <cell r="O65" t="str">
            <v>전품1-6</v>
          </cell>
        </row>
        <row r="66">
          <cell r="A66" t="str">
            <v>PIPE BONDING CLAMPST  54C</v>
          </cell>
          <cell r="B66" t="str">
            <v>PIPE BONDING CLAMP</v>
          </cell>
          <cell r="C66" t="str">
            <v>ST  54C</v>
          </cell>
          <cell r="D66" t="str">
            <v>EA</v>
          </cell>
          <cell r="H66">
            <v>240</v>
          </cell>
          <cell r="J66">
            <v>240</v>
          </cell>
          <cell r="K66" t="str">
            <v>x</v>
          </cell>
          <cell r="L66">
            <v>1</v>
          </cell>
          <cell r="M66" t="str">
            <v>=</v>
          </cell>
          <cell r="N66">
            <v>240</v>
          </cell>
          <cell r="O66" t="str">
            <v>전품1-6</v>
          </cell>
        </row>
        <row r="67">
          <cell r="A67" t="str">
            <v>나 동 선2.0㎟</v>
          </cell>
          <cell r="B67" t="str">
            <v>나 동 선</v>
          </cell>
          <cell r="C67" t="str">
            <v>2.0㎟</v>
          </cell>
          <cell r="D67" t="str">
            <v>m</v>
          </cell>
          <cell r="G67">
            <v>24.083333333333329</v>
          </cell>
          <cell r="H67">
            <v>227.45833333333334</v>
          </cell>
          <cell r="J67">
            <v>251.54166666666669</v>
          </cell>
          <cell r="K67" t="str">
            <v>x</v>
          </cell>
          <cell r="L67">
            <v>1</v>
          </cell>
          <cell r="M67" t="str">
            <v>=</v>
          </cell>
          <cell r="N67">
            <v>251</v>
          </cell>
          <cell r="O67" t="str">
            <v>전품1-6</v>
          </cell>
        </row>
        <row r="68">
          <cell r="A68" t="str">
            <v>접지단자반 (SUS)5 CCT</v>
          </cell>
          <cell r="B68" t="str">
            <v>접지단자반 (SUS)</v>
          </cell>
          <cell r="C68" t="str">
            <v>5 CCT</v>
          </cell>
          <cell r="D68" t="str">
            <v>면</v>
          </cell>
          <cell r="E68">
            <v>1</v>
          </cell>
          <cell r="J68">
            <v>1</v>
          </cell>
          <cell r="K68" t="str">
            <v>x</v>
          </cell>
          <cell r="L68">
            <v>1</v>
          </cell>
          <cell r="M68" t="str">
            <v>=</v>
          </cell>
          <cell r="N68">
            <v>1</v>
          </cell>
          <cell r="O68" t="str">
            <v>전품1-6</v>
          </cell>
        </row>
        <row r="69">
          <cell r="A69" t="str">
            <v>접지크램프60㎟</v>
          </cell>
          <cell r="B69" t="str">
            <v>접지크램프</v>
          </cell>
          <cell r="C69" t="str">
            <v>60㎟</v>
          </cell>
          <cell r="D69" t="str">
            <v>EA</v>
          </cell>
          <cell r="E69">
            <v>3</v>
          </cell>
          <cell r="J69">
            <v>3</v>
          </cell>
          <cell r="K69" t="str">
            <v>x</v>
          </cell>
          <cell r="L69">
            <v>1</v>
          </cell>
          <cell r="M69" t="str">
            <v>=</v>
          </cell>
          <cell r="N69">
            <v>3</v>
          </cell>
          <cell r="O69" t="str">
            <v>전품1-6</v>
          </cell>
        </row>
        <row r="70">
          <cell r="A70" t="str">
            <v>접지장치1종(60㎟)</v>
          </cell>
          <cell r="B70" t="str">
            <v>접지장치</v>
          </cell>
          <cell r="C70" t="str">
            <v>1종(60㎟)</v>
          </cell>
          <cell r="D70" t="str">
            <v>개소</v>
          </cell>
          <cell r="E70">
            <v>2</v>
          </cell>
          <cell r="J70">
            <v>2</v>
          </cell>
          <cell r="K70" t="str">
            <v>x</v>
          </cell>
          <cell r="L70">
            <v>1</v>
          </cell>
          <cell r="M70" t="str">
            <v>=</v>
          </cell>
          <cell r="N70">
            <v>2</v>
          </cell>
          <cell r="O70" t="str">
            <v>전품1-6</v>
          </cell>
        </row>
        <row r="71">
          <cell r="A71" t="str">
            <v>접지장치2종(60㎟)</v>
          </cell>
          <cell r="B71" t="str">
            <v>접지장치</v>
          </cell>
          <cell r="C71" t="str">
            <v>2종(60㎟)</v>
          </cell>
          <cell r="D71" t="str">
            <v>개소</v>
          </cell>
          <cell r="E71">
            <v>1</v>
          </cell>
          <cell r="J71">
            <v>1</v>
          </cell>
          <cell r="K71" t="str">
            <v>x</v>
          </cell>
          <cell r="L71">
            <v>1</v>
          </cell>
          <cell r="M71" t="str">
            <v>=</v>
          </cell>
          <cell r="N71">
            <v>1</v>
          </cell>
          <cell r="O71" t="str">
            <v>전품1-6</v>
          </cell>
        </row>
        <row r="72">
          <cell r="A72" t="str">
            <v>접지장치3종(38 ㎟)</v>
          </cell>
          <cell r="B72" t="str">
            <v>접지장치</v>
          </cell>
          <cell r="C72" t="str">
            <v>3종(38 ㎟)</v>
          </cell>
          <cell r="D72" t="str">
            <v>개소</v>
          </cell>
          <cell r="F72">
            <v>17</v>
          </cell>
          <cell r="J72">
            <v>17</v>
          </cell>
          <cell r="K72" t="str">
            <v>x</v>
          </cell>
          <cell r="L72">
            <v>1</v>
          </cell>
          <cell r="M72" t="str">
            <v>=</v>
          </cell>
          <cell r="N72">
            <v>17</v>
          </cell>
          <cell r="O72" t="str">
            <v>전품1-6</v>
          </cell>
        </row>
        <row r="73">
          <cell r="A73" t="str">
            <v>접지장치3종(60 ㎟)</v>
          </cell>
          <cell r="B73" t="str">
            <v>접지장치</v>
          </cell>
          <cell r="C73" t="str">
            <v>3종(60 ㎟)</v>
          </cell>
          <cell r="D73" t="str">
            <v>개소</v>
          </cell>
          <cell r="F73">
            <v>4</v>
          </cell>
          <cell r="J73">
            <v>4</v>
          </cell>
          <cell r="K73" t="str">
            <v>x</v>
          </cell>
          <cell r="L73">
            <v>1</v>
          </cell>
          <cell r="M73" t="str">
            <v>=</v>
          </cell>
          <cell r="N73">
            <v>4</v>
          </cell>
          <cell r="O73" t="str">
            <v>전품1-6</v>
          </cell>
        </row>
        <row r="74">
          <cell r="A74" t="str">
            <v>접지장치TEST (38㎟)</v>
          </cell>
          <cell r="B74" t="str">
            <v>접지장치</v>
          </cell>
          <cell r="C74" t="str">
            <v>TEST (38㎟)</v>
          </cell>
          <cell r="D74" t="str">
            <v>개소</v>
          </cell>
          <cell r="E74">
            <v>1</v>
          </cell>
          <cell r="J74">
            <v>1</v>
          </cell>
          <cell r="K74" t="str">
            <v>x</v>
          </cell>
          <cell r="L74">
            <v>1</v>
          </cell>
          <cell r="M74" t="str">
            <v>=</v>
          </cell>
          <cell r="N74">
            <v>1</v>
          </cell>
          <cell r="O74" t="str">
            <v>전품1-6</v>
          </cell>
        </row>
        <row r="75">
          <cell r="A75" t="str">
            <v>CABLE DUCT (W/COVER)W600xH200</v>
          </cell>
          <cell r="B75" t="str">
            <v>CABLE DUCT (W/COVER)</v>
          </cell>
          <cell r="C75" t="str">
            <v>W600xH200</v>
          </cell>
          <cell r="D75" t="str">
            <v>m</v>
          </cell>
          <cell r="E75">
            <v>6</v>
          </cell>
          <cell r="J75">
            <v>6</v>
          </cell>
          <cell r="K75" t="str">
            <v>x</v>
          </cell>
          <cell r="L75">
            <v>1</v>
          </cell>
          <cell r="M75" t="str">
            <v>=</v>
          </cell>
          <cell r="N75">
            <v>6</v>
          </cell>
          <cell r="O75" t="str">
            <v>전품1-6</v>
          </cell>
        </row>
        <row r="76">
          <cell r="A76" t="str">
            <v>DUCT 지지금구W600</v>
          </cell>
          <cell r="B76" t="str">
            <v>DUCT 지지금구</v>
          </cell>
          <cell r="C76" t="str">
            <v>W600</v>
          </cell>
          <cell r="D76" t="str">
            <v>개소</v>
          </cell>
          <cell r="E76">
            <v>2</v>
          </cell>
          <cell r="J76">
            <v>2</v>
          </cell>
          <cell r="K76" t="str">
            <v>x</v>
          </cell>
          <cell r="L76">
            <v>1</v>
          </cell>
          <cell r="M76" t="str">
            <v>=</v>
          </cell>
          <cell r="N76">
            <v>2</v>
          </cell>
          <cell r="O76" t="str">
            <v>전품1-6</v>
          </cell>
        </row>
        <row r="77">
          <cell r="A77" t="str">
            <v>옥외변대 기초15mx5.1mx0.5m</v>
          </cell>
          <cell r="B77" t="str">
            <v>옥외변대 기초</v>
          </cell>
          <cell r="C77" t="str">
            <v>15mx5.1mx0.5m</v>
          </cell>
          <cell r="D77" t="str">
            <v>㎥</v>
          </cell>
          <cell r="E77">
            <v>17.55</v>
          </cell>
          <cell r="J77">
            <v>17.55</v>
          </cell>
          <cell r="K77" t="str">
            <v>x</v>
          </cell>
          <cell r="L77">
            <v>1</v>
          </cell>
          <cell r="M77" t="str">
            <v>=</v>
          </cell>
          <cell r="N77">
            <v>17</v>
          </cell>
          <cell r="O77" t="str">
            <v>전품1-6</v>
          </cell>
        </row>
        <row r="78">
          <cell r="A78" t="str">
            <v>CABLE TRENCH</v>
          </cell>
          <cell r="B78" t="str">
            <v>CABLE TRENCH</v>
          </cell>
          <cell r="D78" t="str">
            <v>식</v>
          </cell>
          <cell r="E78">
            <v>1</v>
          </cell>
          <cell r="J78">
            <v>1</v>
          </cell>
          <cell r="K78" t="str">
            <v>x</v>
          </cell>
          <cell r="L78">
            <v>1</v>
          </cell>
          <cell r="M78" t="str">
            <v>=</v>
          </cell>
          <cell r="N78">
            <v>1</v>
          </cell>
          <cell r="O78" t="str">
            <v>전품1-6</v>
          </cell>
        </row>
        <row r="79">
          <cell r="A79" t="str">
            <v>CABLE TRAY (PUNCH)분체도장300Wx100Hx1.2t</v>
          </cell>
          <cell r="B79" t="str">
            <v>CABLE TRAY (PUNCH)분체도장</v>
          </cell>
          <cell r="C79" t="str">
            <v>300Wx100Hx1.2t</v>
          </cell>
          <cell r="D79" t="str">
            <v>m</v>
          </cell>
          <cell r="F79">
            <v>425</v>
          </cell>
          <cell r="J79">
            <v>425</v>
          </cell>
          <cell r="K79" t="str">
            <v>x</v>
          </cell>
          <cell r="L79">
            <v>1</v>
          </cell>
          <cell r="M79" t="str">
            <v>=</v>
          </cell>
          <cell r="N79">
            <v>425</v>
          </cell>
          <cell r="O79" t="str">
            <v>전품1-6</v>
          </cell>
        </row>
        <row r="80">
          <cell r="A80" t="str">
            <v>CABLE TRAY (PUNCH)분체도장600Wx100Hx1.2t</v>
          </cell>
          <cell r="B80" t="str">
            <v>CABLE TRAY (PUNCH)분체도장</v>
          </cell>
          <cell r="C80" t="str">
            <v>600Wx100Hx1.2t</v>
          </cell>
          <cell r="D80" t="str">
            <v>m</v>
          </cell>
          <cell r="F80">
            <v>390</v>
          </cell>
          <cell r="J80">
            <v>390</v>
          </cell>
          <cell r="K80" t="str">
            <v>x</v>
          </cell>
          <cell r="L80">
            <v>1</v>
          </cell>
          <cell r="M80" t="str">
            <v>=</v>
          </cell>
          <cell r="N80">
            <v>390</v>
          </cell>
          <cell r="O80" t="str">
            <v>전품1-6</v>
          </cell>
        </row>
        <row r="81">
          <cell r="A81" t="str">
            <v>TRAY 지지금구W300</v>
          </cell>
          <cell r="B81" t="str">
            <v>TRAY 지지금구</v>
          </cell>
          <cell r="C81" t="str">
            <v>W300</v>
          </cell>
          <cell r="D81" t="str">
            <v>개소</v>
          </cell>
          <cell r="F81">
            <v>66</v>
          </cell>
          <cell r="J81">
            <v>66</v>
          </cell>
          <cell r="K81" t="str">
            <v>x</v>
          </cell>
          <cell r="L81">
            <v>1</v>
          </cell>
          <cell r="M81" t="str">
            <v>=</v>
          </cell>
          <cell r="N81">
            <v>66</v>
          </cell>
          <cell r="O81" t="str">
            <v>전품1-6</v>
          </cell>
        </row>
        <row r="82">
          <cell r="A82" t="str">
            <v>TRAY 지지금구W600</v>
          </cell>
          <cell r="B82" t="str">
            <v>TRAY 지지금구</v>
          </cell>
          <cell r="C82" t="str">
            <v>W600</v>
          </cell>
          <cell r="D82" t="str">
            <v>개소</v>
          </cell>
          <cell r="F82">
            <v>66</v>
          </cell>
          <cell r="J82">
            <v>66</v>
          </cell>
          <cell r="K82" t="str">
            <v>x</v>
          </cell>
          <cell r="L82">
            <v>1</v>
          </cell>
          <cell r="M82" t="str">
            <v>=</v>
          </cell>
          <cell r="N82">
            <v>66</v>
          </cell>
          <cell r="O82" t="str">
            <v>전품1-6</v>
          </cell>
        </row>
        <row r="83">
          <cell r="A83" t="str">
            <v>TRAY 행거 지지대W:0.35m, H:3m</v>
          </cell>
          <cell r="B83" t="str">
            <v>TRAY 행거 지지대</v>
          </cell>
          <cell r="C83" t="str">
            <v>W:0.35m, H:3m</v>
          </cell>
          <cell r="D83" t="str">
            <v>개소</v>
          </cell>
          <cell r="F83">
            <v>132</v>
          </cell>
          <cell r="J83">
            <v>132</v>
          </cell>
          <cell r="K83" t="str">
            <v>x</v>
          </cell>
          <cell r="L83">
            <v>1</v>
          </cell>
          <cell r="M83" t="str">
            <v>=</v>
          </cell>
          <cell r="N83">
            <v>132</v>
          </cell>
          <cell r="O83" t="str">
            <v>전품1-6</v>
          </cell>
        </row>
        <row r="84">
          <cell r="A84" t="str">
            <v>TRAY 행거 지지대W:0.65m, H:4m</v>
          </cell>
          <cell r="B84" t="str">
            <v>TRAY 행거 지지대</v>
          </cell>
          <cell r="C84" t="str">
            <v>W:0.65m, H:4m</v>
          </cell>
          <cell r="D84" t="str">
            <v>개소</v>
          </cell>
          <cell r="F84">
            <v>132</v>
          </cell>
          <cell r="J84">
            <v>132</v>
          </cell>
          <cell r="K84" t="str">
            <v>x</v>
          </cell>
          <cell r="L84">
            <v>1</v>
          </cell>
          <cell r="M84" t="str">
            <v>=</v>
          </cell>
          <cell r="N84">
            <v>132</v>
          </cell>
          <cell r="O84" t="str">
            <v>전품1-7</v>
          </cell>
        </row>
        <row r="85">
          <cell r="A85" t="str">
            <v>PULL BOX (용융도금)300x300x150x1.2t</v>
          </cell>
          <cell r="B85" t="str">
            <v>PULL BOX (용융도금)</v>
          </cell>
          <cell r="C85" t="str">
            <v>300x300x150x1.2t</v>
          </cell>
          <cell r="D85" t="str">
            <v>EA</v>
          </cell>
          <cell r="F85">
            <v>2</v>
          </cell>
          <cell r="J85">
            <v>2</v>
          </cell>
          <cell r="K85" t="str">
            <v>x</v>
          </cell>
          <cell r="L85">
            <v>1</v>
          </cell>
          <cell r="M85" t="str">
            <v>=</v>
          </cell>
          <cell r="N85">
            <v>2</v>
          </cell>
          <cell r="O85" t="str">
            <v>전품1-6</v>
          </cell>
        </row>
        <row r="86">
          <cell r="A86" t="str">
            <v>RACEWAY BODY70 x 40</v>
          </cell>
          <cell r="B86" t="str">
            <v>RACEWAY BODY</v>
          </cell>
          <cell r="C86" t="str">
            <v>70 x 40</v>
          </cell>
          <cell r="D86" t="str">
            <v>m</v>
          </cell>
          <cell r="G86">
            <v>3126</v>
          </cell>
          <cell r="J86">
            <v>3126</v>
          </cell>
          <cell r="K86" t="str">
            <v>x</v>
          </cell>
          <cell r="L86">
            <v>1</v>
          </cell>
          <cell r="M86" t="str">
            <v>=</v>
          </cell>
          <cell r="N86">
            <v>3126</v>
          </cell>
          <cell r="O86" t="str">
            <v>전품1-6</v>
          </cell>
        </row>
        <row r="87">
          <cell r="A87" t="str">
            <v>RACEWAY COVER70 x 40</v>
          </cell>
          <cell r="B87" t="str">
            <v>RACEWAY COVER</v>
          </cell>
          <cell r="C87" t="str">
            <v>70 x 40</v>
          </cell>
          <cell r="D87" t="str">
            <v>m</v>
          </cell>
          <cell r="G87">
            <v>3126</v>
          </cell>
          <cell r="J87">
            <v>3126</v>
          </cell>
          <cell r="K87" t="str">
            <v>x</v>
          </cell>
          <cell r="L87">
            <v>1</v>
          </cell>
          <cell r="M87" t="str">
            <v>=</v>
          </cell>
          <cell r="N87">
            <v>3126</v>
          </cell>
          <cell r="O87" t="str">
            <v>전품1-6</v>
          </cell>
        </row>
        <row r="88">
          <cell r="A88" t="str">
            <v>END CAP70 x 40</v>
          </cell>
          <cell r="B88" t="str">
            <v>END CAP</v>
          </cell>
          <cell r="C88" t="str">
            <v>70 x 40</v>
          </cell>
          <cell r="D88" t="str">
            <v>EA</v>
          </cell>
          <cell r="G88">
            <v>14</v>
          </cell>
          <cell r="J88">
            <v>14</v>
          </cell>
          <cell r="K88" t="str">
            <v>x</v>
          </cell>
          <cell r="L88">
            <v>1</v>
          </cell>
          <cell r="M88" t="str">
            <v>=</v>
          </cell>
          <cell r="N88">
            <v>14</v>
          </cell>
          <cell r="O88" t="str">
            <v>전품1-6</v>
          </cell>
        </row>
        <row r="89">
          <cell r="A89" t="str">
            <v>A형 행가70 x 40</v>
          </cell>
          <cell r="B89" t="str">
            <v>A형 행가</v>
          </cell>
          <cell r="C89" t="str">
            <v>70 x 40</v>
          </cell>
          <cell r="D89" t="str">
            <v>EA</v>
          </cell>
          <cell r="G89">
            <v>1564</v>
          </cell>
          <cell r="J89">
            <v>1564</v>
          </cell>
          <cell r="K89" t="str">
            <v>x</v>
          </cell>
          <cell r="L89">
            <v>1</v>
          </cell>
          <cell r="M89" t="str">
            <v>=</v>
          </cell>
          <cell r="N89">
            <v>1564</v>
          </cell>
          <cell r="O89" t="str">
            <v>전품1-6</v>
          </cell>
        </row>
        <row r="90">
          <cell r="A90" t="str">
            <v>RACE WAY 지지대4m</v>
          </cell>
          <cell r="B90" t="str">
            <v>RACE WAY 지지대</v>
          </cell>
          <cell r="C90" t="str">
            <v>4m</v>
          </cell>
          <cell r="D90" t="str">
            <v>개소</v>
          </cell>
          <cell r="G90">
            <v>520</v>
          </cell>
          <cell r="J90">
            <v>520</v>
          </cell>
          <cell r="K90" t="str">
            <v>x</v>
          </cell>
          <cell r="L90">
            <v>1</v>
          </cell>
          <cell r="M90" t="str">
            <v>=</v>
          </cell>
          <cell r="N90">
            <v>520</v>
          </cell>
          <cell r="O90" t="str">
            <v>전품1-6</v>
          </cell>
        </row>
        <row r="91">
          <cell r="A91" t="str">
            <v>RACE WAY 지지대5m</v>
          </cell>
          <cell r="B91" t="str">
            <v>RACE WAY 지지대</v>
          </cell>
          <cell r="C91" t="str">
            <v>5m</v>
          </cell>
          <cell r="D91" t="str">
            <v>개소</v>
          </cell>
          <cell r="G91">
            <v>598</v>
          </cell>
          <cell r="J91">
            <v>598</v>
          </cell>
          <cell r="K91" t="str">
            <v>x</v>
          </cell>
          <cell r="L91">
            <v>1</v>
          </cell>
          <cell r="M91" t="str">
            <v>=</v>
          </cell>
          <cell r="N91">
            <v>598</v>
          </cell>
          <cell r="O91" t="str">
            <v>전품1-6</v>
          </cell>
        </row>
        <row r="92">
          <cell r="A92" t="str">
            <v>RACE WAY 지지대6m</v>
          </cell>
          <cell r="B92" t="str">
            <v>RACE WAY 지지대</v>
          </cell>
          <cell r="C92" t="str">
            <v>6m</v>
          </cell>
          <cell r="D92" t="str">
            <v>개소</v>
          </cell>
          <cell r="G92">
            <v>260</v>
          </cell>
          <cell r="J92">
            <v>260</v>
          </cell>
          <cell r="K92" t="str">
            <v>x</v>
          </cell>
          <cell r="L92">
            <v>1</v>
          </cell>
          <cell r="M92" t="str">
            <v>=</v>
          </cell>
          <cell r="N92">
            <v>260</v>
          </cell>
          <cell r="O92" t="str">
            <v>전품1-6</v>
          </cell>
        </row>
        <row r="93">
          <cell r="A93" t="str">
            <v>RACE WAY 지지대7m</v>
          </cell>
          <cell r="B93" t="str">
            <v>RACE WAY 지지대</v>
          </cell>
          <cell r="C93" t="str">
            <v>7m</v>
          </cell>
          <cell r="D93" t="str">
            <v>개소</v>
          </cell>
          <cell r="G93">
            <v>78</v>
          </cell>
          <cell r="J93">
            <v>78</v>
          </cell>
          <cell r="K93" t="str">
            <v>x</v>
          </cell>
          <cell r="L93">
            <v>1</v>
          </cell>
          <cell r="M93" t="str">
            <v>=</v>
          </cell>
          <cell r="N93">
            <v>78</v>
          </cell>
          <cell r="O93" t="str">
            <v>전품1-7</v>
          </cell>
        </row>
        <row r="94">
          <cell r="A94" t="str">
            <v>JUNCTION BOX"+" 형</v>
          </cell>
          <cell r="B94" t="str">
            <v>JUNCTION BOX</v>
          </cell>
          <cell r="C94" t="str">
            <v>"+" 형</v>
          </cell>
          <cell r="D94" t="str">
            <v>EA</v>
          </cell>
          <cell r="G94">
            <v>60</v>
          </cell>
          <cell r="J94">
            <v>60</v>
          </cell>
          <cell r="K94" t="str">
            <v>x</v>
          </cell>
          <cell r="L94">
            <v>1</v>
          </cell>
          <cell r="M94" t="str">
            <v>=</v>
          </cell>
          <cell r="N94">
            <v>60</v>
          </cell>
          <cell r="O94" t="str">
            <v>전품1-6</v>
          </cell>
        </row>
        <row r="95">
          <cell r="A95" t="str">
            <v>JUNCTION BOX"T" 형</v>
          </cell>
          <cell r="B95" t="str">
            <v>JUNCTION BOX</v>
          </cell>
          <cell r="C95" t="str">
            <v>"T" 형</v>
          </cell>
          <cell r="D95" t="str">
            <v>EA</v>
          </cell>
          <cell r="G95">
            <v>17</v>
          </cell>
          <cell r="J95">
            <v>17</v>
          </cell>
          <cell r="K95" t="str">
            <v>x</v>
          </cell>
          <cell r="L95">
            <v>1</v>
          </cell>
          <cell r="M95" t="str">
            <v>=</v>
          </cell>
          <cell r="N95">
            <v>17</v>
          </cell>
          <cell r="O95" t="str">
            <v>전품1-6</v>
          </cell>
        </row>
        <row r="96">
          <cell r="A96" t="str">
            <v>기구용 금구"B" 형</v>
          </cell>
          <cell r="B96" t="str">
            <v>기구용 금구</v>
          </cell>
          <cell r="C96" t="str">
            <v>"B" 형</v>
          </cell>
          <cell r="D96" t="str">
            <v>EA</v>
          </cell>
          <cell r="G96">
            <v>4530</v>
          </cell>
          <cell r="J96">
            <v>4530</v>
          </cell>
          <cell r="K96" t="str">
            <v>x</v>
          </cell>
          <cell r="L96">
            <v>1</v>
          </cell>
          <cell r="M96" t="str">
            <v>=</v>
          </cell>
          <cell r="N96">
            <v>4530</v>
          </cell>
          <cell r="O96" t="str">
            <v>전품1-6</v>
          </cell>
        </row>
        <row r="97">
          <cell r="A97" t="str">
            <v>JOINER70 x 40</v>
          </cell>
          <cell r="B97" t="str">
            <v>JOINER</v>
          </cell>
          <cell r="C97" t="str">
            <v>70 x 40</v>
          </cell>
          <cell r="D97" t="str">
            <v>EA</v>
          </cell>
          <cell r="G97">
            <v>1042</v>
          </cell>
          <cell r="J97">
            <v>1042</v>
          </cell>
          <cell r="K97" t="str">
            <v>x</v>
          </cell>
          <cell r="L97">
            <v>1</v>
          </cell>
          <cell r="M97" t="str">
            <v>=</v>
          </cell>
          <cell r="N97">
            <v>1042</v>
          </cell>
          <cell r="O97" t="str">
            <v>전품1-6</v>
          </cell>
        </row>
        <row r="98">
          <cell r="A98" t="str">
            <v>스위치 (WIDE형)1구-15A-250V</v>
          </cell>
          <cell r="B98" t="str">
            <v>스위치 (WIDE형)</v>
          </cell>
          <cell r="C98" t="str">
            <v>1구-15A-250V</v>
          </cell>
          <cell r="D98" t="str">
            <v>EA</v>
          </cell>
          <cell r="G98">
            <v>15</v>
          </cell>
          <cell r="J98">
            <v>15</v>
          </cell>
          <cell r="K98" t="str">
            <v>x</v>
          </cell>
          <cell r="L98">
            <v>1</v>
          </cell>
          <cell r="M98" t="str">
            <v>=</v>
          </cell>
          <cell r="N98">
            <v>15</v>
          </cell>
          <cell r="O98" t="str">
            <v>전품1-6</v>
          </cell>
        </row>
        <row r="99">
          <cell r="A99" t="str">
            <v>스위치 (WIDE형)2구-15A-250V</v>
          </cell>
          <cell r="B99" t="str">
            <v>스위치 (WIDE형)</v>
          </cell>
          <cell r="C99" t="str">
            <v>2구-15A-250V</v>
          </cell>
          <cell r="D99" t="str">
            <v>EA</v>
          </cell>
          <cell r="G99">
            <v>6</v>
          </cell>
          <cell r="J99">
            <v>6</v>
          </cell>
          <cell r="K99" t="str">
            <v>x</v>
          </cell>
          <cell r="L99">
            <v>1</v>
          </cell>
          <cell r="M99" t="str">
            <v>=</v>
          </cell>
          <cell r="N99">
            <v>6</v>
          </cell>
          <cell r="O99" t="str">
            <v>전품1-6</v>
          </cell>
        </row>
        <row r="100">
          <cell r="A100" t="str">
            <v>콘센트 (접지)2P-15A-250V-1구</v>
          </cell>
          <cell r="B100" t="str">
            <v>콘센트 (접지)</v>
          </cell>
          <cell r="C100" t="str">
            <v>2P-15A-250V-1구</v>
          </cell>
          <cell r="D100" t="str">
            <v>EA</v>
          </cell>
          <cell r="H100">
            <v>4</v>
          </cell>
          <cell r="J100">
            <v>4</v>
          </cell>
          <cell r="K100" t="str">
            <v>x</v>
          </cell>
          <cell r="L100">
            <v>1</v>
          </cell>
          <cell r="M100" t="str">
            <v>=</v>
          </cell>
          <cell r="N100">
            <v>4</v>
          </cell>
          <cell r="O100" t="str">
            <v>전품1-6</v>
          </cell>
        </row>
        <row r="101">
          <cell r="A101" t="str">
            <v>콘센트 (접지,방수형)2P-15A-250V-1구</v>
          </cell>
          <cell r="B101" t="str">
            <v>콘센트 (접지,방수형)</v>
          </cell>
          <cell r="C101" t="str">
            <v>2P-15A-250V-1구</v>
          </cell>
          <cell r="D101" t="str">
            <v>EA</v>
          </cell>
          <cell r="H101">
            <v>234</v>
          </cell>
          <cell r="J101">
            <v>234</v>
          </cell>
          <cell r="K101" t="str">
            <v>x</v>
          </cell>
          <cell r="L101">
            <v>1</v>
          </cell>
          <cell r="M101" t="str">
            <v>=</v>
          </cell>
          <cell r="N101">
            <v>234</v>
          </cell>
          <cell r="O101" t="str">
            <v>전품1-6</v>
          </cell>
        </row>
        <row r="102">
          <cell r="A102" t="str">
            <v>콘센트 (접지)2P-15A-250V-2구</v>
          </cell>
          <cell r="B102" t="str">
            <v>콘센트 (접지)</v>
          </cell>
          <cell r="C102" t="str">
            <v>2P-15A-250V-2구</v>
          </cell>
          <cell r="D102" t="str">
            <v>EA</v>
          </cell>
          <cell r="H102">
            <v>32</v>
          </cell>
          <cell r="J102">
            <v>32</v>
          </cell>
          <cell r="K102" t="str">
            <v>x</v>
          </cell>
          <cell r="L102">
            <v>1</v>
          </cell>
          <cell r="M102" t="str">
            <v>=</v>
          </cell>
          <cell r="N102">
            <v>32</v>
          </cell>
          <cell r="O102" t="str">
            <v>전품1-6</v>
          </cell>
        </row>
        <row r="103">
          <cell r="A103" t="str">
            <v>노출스위치박스(1개용)16C 1방</v>
          </cell>
          <cell r="B103" t="str">
            <v>노출스위치박스(1개용)</v>
          </cell>
          <cell r="C103" t="str">
            <v>16C 1방</v>
          </cell>
          <cell r="D103" t="str">
            <v>EA</v>
          </cell>
          <cell r="G103">
            <v>21</v>
          </cell>
          <cell r="H103">
            <v>40</v>
          </cell>
          <cell r="J103">
            <v>61</v>
          </cell>
          <cell r="K103" t="str">
            <v>x</v>
          </cell>
          <cell r="L103">
            <v>1</v>
          </cell>
          <cell r="M103" t="str">
            <v>=</v>
          </cell>
          <cell r="N103">
            <v>61</v>
          </cell>
          <cell r="O103" t="str">
            <v>전품1-6</v>
          </cell>
        </row>
        <row r="104">
          <cell r="A104" t="str">
            <v>환형노출박스(3방출)28C</v>
          </cell>
          <cell r="B104" t="str">
            <v>환형노출박스(3방출)</v>
          </cell>
          <cell r="C104" t="str">
            <v>28C</v>
          </cell>
          <cell r="D104" t="str">
            <v>EA</v>
          </cell>
          <cell r="H104">
            <v>210</v>
          </cell>
          <cell r="J104">
            <v>210</v>
          </cell>
          <cell r="K104" t="str">
            <v>x</v>
          </cell>
          <cell r="L104">
            <v>1</v>
          </cell>
          <cell r="M104" t="str">
            <v>=</v>
          </cell>
          <cell r="N104">
            <v>210</v>
          </cell>
          <cell r="O104" t="str">
            <v>전품1-6</v>
          </cell>
        </row>
        <row r="105">
          <cell r="A105" t="str">
            <v>환형노출박스(4방출)28C</v>
          </cell>
          <cell r="B105" t="str">
            <v>환형노출박스(4방출)</v>
          </cell>
          <cell r="C105" t="str">
            <v>28C</v>
          </cell>
          <cell r="D105" t="str">
            <v>EA</v>
          </cell>
          <cell r="H105">
            <v>12</v>
          </cell>
          <cell r="J105">
            <v>12</v>
          </cell>
          <cell r="K105" t="str">
            <v>x</v>
          </cell>
          <cell r="L105">
            <v>1</v>
          </cell>
          <cell r="M105" t="str">
            <v>=</v>
          </cell>
          <cell r="N105">
            <v>12</v>
          </cell>
          <cell r="O105" t="str">
            <v>전품1-6</v>
          </cell>
        </row>
        <row r="106">
          <cell r="A106" t="str">
            <v>JOINT BOX</v>
          </cell>
          <cell r="B106" t="str">
            <v>JOINT BOX</v>
          </cell>
          <cell r="D106" t="str">
            <v>EA</v>
          </cell>
          <cell r="H106">
            <v>21</v>
          </cell>
          <cell r="J106">
            <v>21</v>
          </cell>
          <cell r="K106" t="str">
            <v>x</v>
          </cell>
          <cell r="L106">
            <v>1</v>
          </cell>
          <cell r="M106" t="str">
            <v>=</v>
          </cell>
          <cell r="N106">
            <v>21</v>
          </cell>
          <cell r="O106" t="str">
            <v>전품1-6</v>
          </cell>
        </row>
        <row r="107">
          <cell r="A107" t="str">
            <v>조명기구 A TYPE매입개방 FL 2/32W</v>
          </cell>
          <cell r="B107" t="str">
            <v>조명기구 A TYPE</v>
          </cell>
          <cell r="C107" t="str">
            <v>매입개방 FL 2/32W</v>
          </cell>
          <cell r="D107" t="str">
            <v>등</v>
          </cell>
          <cell r="G107">
            <v>30</v>
          </cell>
          <cell r="J107">
            <v>30</v>
          </cell>
          <cell r="K107" t="str">
            <v>x</v>
          </cell>
          <cell r="L107">
            <v>1</v>
          </cell>
          <cell r="M107" t="str">
            <v>=</v>
          </cell>
          <cell r="N107">
            <v>30</v>
          </cell>
          <cell r="O107" t="str">
            <v>전품1-6</v>
          </cell>
        </row>
        <row r="108">
          <cell r="A108" t="str">
            <v>조명기구 N TYPE직부등 IL 60W</v>
          </cell>
          <cell r="B108" t="str">
            <v>조명기구 N TYPE</v>
          </cell>
          <cell r="C108" t="str">
            <v>직부등 IL 60W</v>
          </cell>
          <cell r="D108" t="str">
            <v>등</v>
          </cell>
          <cell r="G108">
            <v>11</v>
          </cell>
          <cell r="J108">
            <v>11</v>
          </cell>
          <cell r="K108" t="str">
            <v>x</v>
          </cell>
          <cell r="L108">
            <v>1</v>
          </cell>
          <cell r="M108" t="str">
            <v>=</v>
          </cell>
          <cell r="N108">
            <v>11</v>
          </cell>
          <cell r="O108" t="str">
            <v>전품1-6</v>
          </cell>
        </row>
        <row r="109">
          <cell r="A109" t="str">
            <v>조명기구 R TYPE방진방습등 FL 1/32W</v>
          </cell>
          <cell r="B109" t="str">
            <v>조명기구 R TYPE</v>
          </cell>
          <cell r="C109" t="str">
            <v>방진방습등 FL 1/32W</v>
          </cell>
          <cell r="D109" t="str">
            <v>등</v>
          </cell>
          <cell r="G109">
            <v>1134</v>
          </cell>
          <cell r="J109">
            <v>1134</v>
          </cell>
          <cell r="K109" t="str">
            <v>x</v>
          </cell>
          <cell r="L109">
            <v>1</v>
          </cell>
          <cell r="M109" t="str">
            <v>=</v>
          </cell>
          <cell r="N109">
            <v>1134</v>
          </cell>
          <cell r="O109" t="str">
            <v>전품1-6</v>
          </cell>
        </row>
        <row r="110">
          <cell r="A110" t="str">
            <v>조명기구 S TYPE투광기 MH 250W</v>
          </cell>
          <cell r="B110" t="str">
            <v>조명기구 S TYPE</v>
          </cell>
          <cell r="C110" t="str">
            <v>투광기 MH 250W</v>
          </cell>
          <cell r="D110" t="str">
            <v>등</v>
          </cell>
          <cell r="G110">
            <v>16</v>
          </cell>
          <cell r="J110">
            <v>16</v>
          </cell>
          <cell r="K110" t="str">
            <v>x</v>
          </cell>
          <cell r="L110">
            <v>1</v>
          </cell>
          <cell r="M110" t="str">
            <v>=</v>
          </cell>
          <cell r="N110">
            <v>16</v>
          </cell>
          <cell r="O110" t="str">
            <v>전품1-6</v>
          </cell>
        </row>
        <row r="111">
          <cell r="A111" t="str">
            <v>고압반HV-1(DS-AS)</v>
          </cell>
          <cell r="B111" t="str">
            <v>고압반</v>
          </cell>
          <cell r="C111" t="str">
            <v>HV-1(DS-AS)</v>
          </cell>
          <cell r="D111" t="str">
            <v>면</v>
          </cell>
          <cell r="E111">
            <v>1</v>
          </cell>
          <cell r="J111">
            <v>1</v>
          </cell>
          <cell r="K111" t="str">
            <v>x</v>
          </cell>
          <cell r="L111">
            <v>1</v>
          </cell>
          <cell r="M111" t="str">
            <v>=</v>
          </cell>
          <cell r="N111">
            <v>1</v>
          </cell>
          <cell r="O111" t="str">
            <v>전품1-6</v>
          </cell>
        </row>
        <row r="112">
          <cell r="A112" t="str">
            <v>변압기반TR-1 3상 200KVA 380/220V</v>
          </cell>
          <cell r="B112" t="str">
            <v>변압기반</v>
          </cell>
          <cell r="C112" t="str">
            <v>TR-1 3상 200KVA 380/220V</v>
          </cell>
          <cell r="D112" t="str">
            <v>면</v>
          </cell>
          <cell r="E112">
            <v>1</v>
          </cell>
          <cell r="J112">
            <v>1</v>
          </cell>
          <cell r="K112" t="str">
            <v>x</v>
          </cell>
          <cell r="L112">
            <v>1</v>
          </cell>
          <cell r="M112" t="str">
            <v>=</v>
          </cell>
          <cell r="N112">
            <v>1</v>
          </cell>
          <cell r="O112" t="str">
            <v>전품1-6</v>
          </cell>
        </row>
        <row r="113">
          <cell r="A113" t="str">
            <v>변압기반TR-2 3상 300KVA 380/220V</v>
          </cell>
          <cell r="B113" t="str">
            <v>변압기반</v>
          </cell>
          <cell r="C113" t="str">
            <v>TR-2 3상 300KVA 380/220V</v>
          </cell>
          <cell r="D113" t="str">
            <v>면</v>
          </cell>
          <cell r="E113">
            <v>1</v>
          </cell>
          <cell r="J113">
            <v>1</v>
          </cell>
          <cell r="K113" t="str">
            <v>x</v>
          </cell>
          <cell r="L113">
            <v>1</v>
          </cell>
          <cell r="M113" t="str">
            <v>=</v>
          </cell>
          <cell r="N113">
            <v>1</v>
          </cell>
          <cell r="O113" t="str">
            <v>전품1-6</v>
          </cell>
        </row>
        <row r="114">
          <cell r="A114" t="str">
            <v>변압기반TR-3 3상 300KVA 220V</v>
          </cell>
          <cell r="B114" t="str">
            <v>변압기반</v>
          </cell>
          <cell r="C114" t="str">
            <v>TR-3 3상 300KVA 220V</v>
          </cell>
          <cell r="D114" t="str">
            <v>면</v>
          </cell>
          <cell r="E114">
            <v>1</v>
          </cell>
          <cell r="J114">
            <v>1</v>
          </cell>
          <cell r="K114" t="str">
            <v>x</v>
          </cell>
          <cell r="L114">
            <v>1</v>
          </cell>
          <cell r="M114" t="str">
            <v>=</v>
          </cell>
          <cell r="N114">
            <v>1</v>
          </cell>
          <cell r="O114" t="str">
            <v>전품1-6</v>
          </cell>
        </row>
        <row r="115">
          <cell r="A115" t="str">
            <v>변압기반TR-4 3상 300KVA 440V</v>
          </cell>
          <cell r="B115" t="str">
            <v>변압기반</v>
          </cell>
          <cell r="C115" t="str">
            <v>TR-4 3상 300KVA 440V</v>
          </cell>
          <cell r="D115" t="str">
            <v>면</v>
          </cell>
          <cell r="E115">
            <v>1</v>
          </cell>
          <cell r="J115">
            <v>1</v>
          </cell>
          <cell r="K115" t="str">
            <v>x</v>
          </cell>
          <cell r="L115">
            <v>1</v>
          </cell>
          <cell r="M115" t="str">
            <v>=</v>
          </cell>
          <cell r="N115">
            <v>1</v>
          </cell>
          <cell r="O115" t="str">
            <v>전품1-6</v>
          </cell>
        </row>
        <row r="116">
          <cell r="A116" t="str">
            <v>저압반LV-1</v>
          </cell>
          <cell r="B116" t="str">
            <v>저압반</v>
          </cell>
          <cell r="C116" t="str">
            <v>LV-1</v>
          </cell>
          <cell r="D116" t="str">
            <v>면</v>
          </cell>
          <cell r="E116">
            <v>1</v>
          </cell>
          <cell r="J116">
            <v>1</v>
          </cell>
          <cell r="K116" t="str">
            <v>x</v>
          </cell>
          <cell r="L116">
            <v>1</v>
          </cell>
          <cell r="M116" t="str">
            <v>=</v>
          </cell>
          <cell r="N116">
            <v>1</v>
          </cell>
          <cell r="O116" t="str">
            <v>전품1-6</v>
          </cell>
        </row>
        <row r="117">
          <cell r="A117" t="str">
            <v>저압반LV-2</v>
          </cell>
          <cell r="B117" t="str">
            <v>저압반</v>
          </cell>
          <cell r="C117" t="str">
            <v>LV-2</v>
          </cell>
          <cell r="D117" t="str">
            <v>면</v>
          </cell>
          <cell r="E117">
            <v>1</v>
          </cell>
          <cell r="J117">
            <v>1</v>
          </cell>
          <cell r="K117" t="str">
            <v>x</v>
          </cell>
          <cell r="L117">
            <v>1</v>
          </cell>
          <cell r="M117" t="str">
            <v>=</v>
          </cell>
          <cell r="N117">
            <v>1</v>
          </cell>
          <cell r="O117" t="str">
            <v>전품1-6</v>
          </cell>
        </row>
        <row r="118">
          <cell r="A118" t="str">
            <v>저압반LV-3</v>
          </cell>
          <cell r="B118" t="str">
            <v>저압반</v>
          </cell>
          <cell r="C118" t="str">
            <v>LV-3</v>
          </cell>
          <cell r="D118" t="str">
            <v>면</v>
          </cell>
          <cell r="E118">
            <v>1</v>
          </cell>
          <cell r="J118">
            <v>1</v>
          </cell>
          <cell r="K118" t="str">
            <v>x</v>
          </cell>
          <cell r="L118">
            <v>1</v>
          </cell>
          <cell r="M118" t="str">
            <v>=</v>
          </cell>
          <cell r="N118">
            <v>1</v>
          </cell>
          <cell r="O118" t="str">
            <v>전품1-6</v>
          </cell>
        </row>
        <row r="119">
          <cell r="A119" t="str">
            <v>저압반LV-4</v>
          </cell>
          <cell r="B119" t="str">
            <v>저압반</v>
          </cell>
          <cell r="C119" t="str">
            <v>LV-4</v>
          </cell>
          <cell r="D119" t="str">
            <v>면</v>
          </cell>
          <cell r="E119">
            <v>1</v>
          </cell>
          <cell r="J119">
            <v>1</v>
          </cell>
          <cell r="K119" t="str">
            <v>x</v>
          </cell>
          <cell r="L119">
            <v>1</v>
          </cell>
          <cell r="M119" t="str">
            <v>=</v>
          </cell>
          <cell r="N119">
            <v>1</v>
          </cell>
          <cell r="O119" t="str">
            <v>전품1-6</v>
          </cell>
        </row>
        <row r="120">
          <cell r="A120" t="str">
            <v>분전반LS-A</v>
          </cell>
          <cell r="B120" t="str">
            <v>분전반</v>
          </cell>
          <cell r="C120" t="str">
            <v>LS-A</v>
          </cell>
          <cell r="D120" t="str">
            <v>면</v>
          </cell>
          <cell r="G120">
            <v>1</v>
          </cell>
          <cell r="J120">
            <v>1</v>
          </cell>
          <cell r="K120" t="str">
            <v>x</v>
          </cell>
          <cell r="L120">
            <v>1</v>
          </cell>
          <cell r="M120" t="str">
            <v>=</v>
          </cell>
          <cell r="N120">
            <v>1</v>
          </cell>
          <cell r="O120" t="str">
            <v>전품1-6</v>
          </cell>
        </row>
        <row r="121">
          <cell r="A121" t="str">
            <v>분전반LS-B</v>
          </cell>
          <cell r="B121" t="str">
            <v>분전반</v>
          </cell>
          <cell r="C121" t="str">
            <v>LS-B</v>
          </cell>
          <cell r="D121" t="str">
            <v>면</v>
          </cell>
          <cell r="G121">
            <v>1</v>
          </cell>
          <cell r="J121">
            <v>1</v>
          </cell>
          <cell r="K121" t="str">
            <v>x</v>
          </cell>
          <cell r="L121">
            <v>1</v>
          </cell>
          <cell r="M121" t="str">
            <v>=</v>
          </cell>
          <cell r="N121">
            <v>1</v>
          </cell>
          <cell r="O121" t="str">
            <v>전품1-6</v>
          </cell>
        </row>
        <row r="122">
          <cell r="A122" t="str">
            <v>분전반LS-C</v>
          </cell>
          <cell r="B122" t="str">
            <v>분전반</v>
          </cell>
          <cell r="C122" t="str">
            <v>LS-C</v>
          </cell>
          <cell r="D122" t="str">
            <v>면</v>
          </cell>
          <cell r="G122">
            <v>1</v>
          </cell>
          <cell r="J122">
            <v>1</v>
          </cell>
          <cell r="K122" t="str">
            <v>x</v>
          </cell>
          <cell r="L122">
            <v>1</v>
          </cell>
          <cell r="M122" t="str">
            <v>=</v>
          </cell>
          <cell r="N122">
            <v>1</v>
          </cell>
          <cell r="O122" t="str">
            <v>전품1-6</v>
          </cell>
        </row>
        <row r="123">
          <cell r="A123" t="str">
            <v>분전반LS-D</v>
          </cell>
          <cell r="B123" t="str">
            <v>분전반</v>
          </cell>
          <cell r="C123" t="str">
            <v>LS-D</v>
          </cell>
          <cell r="D123" t="str">
            <v>면</v>
          </cell>
          <cell r="G123">
            <v>1</v>
          </cell>
          <cell r="J123">
            <v>1</v>
          </cell>
          <cell r="K123" t="str">
            <v>x</v>
          </cell>
          <cell r="L123">
            <v>1</v>
          </cell>
          <cell r="M123" t="str">
            <v>=</v>
          </cell>
          <cell r="N123">
            <v>1</v>
          </cell>
          <cell r="O123" t="str">
            <v>전품1-6</v>
          </cell>
        </row>
        <row r="124">
          <cell r="A124" t="str">
            <v>분전반LS-E</v>
          </cell>
          <cell r="B124" t="str">
            <v>분전반</v>
          </cell>
          <cell r="C124" t="str">
            <v>LS-E</v>
          </cell>
          <cell r="D124" t="str">
            <v>면</v>
          </cell>
          <cell r="G124">
            <v>1</v>
          </cell>
          <cell r="J124">
            <v>1</v>
          </cell>
          <cell r="K124" t="str">
            <v>x</v>
          </cell>
          <cell r="L124">
            <v>1</v>
          </cell>
          <cell r="M124" t="str">
            <v>=</v>
          </cell>
          <cell r="N124">
            <v>1</v>
          </cell>
          <cell r="O124" t="str">
            <v>전품1-6</v>
          </cell>
        </row>
        <row r="125">
          <cell r="A125" t="str">
            <v>분전반LS-F</v>
          </cell>
          <cell r="B125" t="str">
            <v>분전반</v>
          </cell>
          <cell r="C125" t="str">
            <v>LS-F</v>
          </cell>
          <cell r="D125" t="str">
            <v>면</v>
          </cell>
          <cell r="G125">
            <v>1</v>
          </cell>
          <cell r="J125">
            <v>1</v>
          </cell>
          <cell r="K125" t="str">
            <v>x</v>
          </cell>
          <cell r="L125">
            <v>1</v>
          </cell>
          <cell r="M125" t="str">
            <v>=</v>
          </cell>
          <cell r="N125">
            <v>1</v>
          </cell>
          <cell r="O125" t="str">
            <v>전품1-6</v>
          </cell>
        </row>
        <row r="126">
          <cell r="A126" t="str">
            <v>분전반LS-G</v>
          </cell>
          <cell r="B126" t="str">
            <v>분전반</v>
          </cell>
          <cell r="C126" t="str">
            <v>LS-G</v>
          </cell>
          <cell r="D126" t="str">
            <v>면</v>
          </cell>
          <cell r="G126">
            <v>1</v>
          </cell>
          <cell r="J126">
            <v>1</v>
          </cell>
          <cell r="K126" t="str">
            <v>x</v>
          </cell>
          <cell r="L126">
            <v>1</v>
          </cell>
          <cell r="M126" t="str">
            <v>=</v>
          </cell>
          <cell r="N126">
            <v>1</v>
          </cell>
          <cell r="O126" t="str">
            <v>전품1-6</v>
          </cell>
        </row>
        <row r="127">
          <cell r="A127" t="str">
            <v>분전반LS-W1</v>
          </cell>
          <cell r="B127" t="str">
            <v>분전반</v>
          </cell>
          <cell r="C127" t="str">
            <v>LS-W1</v>
          </cell>
          <cell r="D127" t="str">
            <v>면</v>
          </cell>
          <cell r="H127">
            <v>1</v>
          </cell>
          <cell r="J127">
            <v>1</v>
          </cell>
          <cell r="K127" t="str">
            <v>x</v>
          </cell>
          <cell r="L127">
            <v>1</v>
          </cell>
          <cell r="M127" t="str">
            <v>=</v>
          </cell>
          <cell r="N127">
            <v>1</v>
          </cell>
          <cell r="O127" t="str">
            <v>전품1-6</v>
          </cell>
        </row>
        <row r="128">
          <cell r="A128" t="str">
            <v>분전반LS-W2</v>
          </cell>
          <cell r="B128" t="str">
            <v>분전반</v>
          </cell>
          <cell r="C128" t="str">
            <v>LS-W2</v>
          </cell>
          <cell r="D128" t="str">
            <v>면</v>
          </cell>
          <cell r="H128">
            <v>1</v>
          </cell>
          <cell r="J128">
            <v>1</v>
          </cell>
          <cell r="K128" t="str">
            <v>x</v>
          </cell>
          <cell r="L128">
            <v>1</v>
          </cell>
          <cell r="M128" t="str">
            <v>=</v>
          </cell>
          <cell r="N128">
            <v>1</v>
          </cell>
          <cell r="O128" t="str">
            <v>전품1-6</v>
          </cell>
        </row>
        <row r="129">
          <cell r="A129" t="str">
            <v>분전반LS-W3</v>
          </cell>
          <cell r="B129" t="str">
            <v>분전반</v>
          </cell>
          <cell r="C129" t="str">
            <v>LS-W3</v>
          </cell>
          <cell r="D129" t="str">
            <v>면</v>
          </cell>
          <cell r="H129">
            <v>1</v>
          </cell>
          <cell r="J129">
            <v>1</v>
          </cell>
          <cell r="K129" t="str">
            <v>x</v>
          </cell>
          <cell r="L129">
            <v>1</v>
          </cell>
          <cell r="M129" t="str">
            <v>=</v>
          </cell>
          <cell r="N129">
            <v>1</v>
          </cell>
          <cell r="O129" t="str">
            <v>전품1-6</v>
          </cell>
        </row>
        <row r="130">
          <cell r="A130" t="str">
            <v>분전반LS-W4</v>
          </cell>
          <cell r="B130" t="str">
            <v>분전반</v>
          </cell>
          <cell r="C130" t="str">
            <v>LS-W4</v>
          </cell>
          <cell r="D130" t="str">
            <v>면</v>
          </cell>
          <cell r="H130">
            <v>1</v>
          </cell>
          <cell r="J130">
            <v>1</v>
          </cell>
          <cell r="K130" t="str">
            <v>x</v>
          </cell>
          <cell r="L130">
            <v>1</v>
          </cell>
          <cell r="M130" t="str">
            <v>=</v>
          </cell>
          <cell r="N130">
            <v>1</v>
          </cell>
          <cell r="O130" t="str">
            <v>전품1-6</v>
          </cell>
        </row>
        <row r="131">
          <cell r="A131" t="str">
            <v>분전반LS-W5</v>
          </cell>
          <cell r="B131" t="str">
            <v>분전반</v>
          </cell>
          <cell r="C131" t="str">
            <v>LS-W5</v>
          </cell>
          <cell r="D131" t="str">
            <v>면</v>
          </cell>
          <cell r="H131">
            <v>1</v>
          </cell>
          <cell r="J131">
            <v>1</v>
          </cell>
          <cell r="K131" t="str">
            <v>x</v>
          </cell>
          <cell r="L131">
            <v>1</v>
          </cell>
          <cell r="M131" t="str">
            <v>=</v>
          </cell>
          <cell r="N131">
            <v>1</v>
          </cell>
          <cell r="O131" t="str">
            <v>전품1-6</v>
          </cell>
        </row>
        <row r="132">
          <cell r="A132" t="str">
            <v>분전반LS-W6</v>
          </cell>
          <cell r="B132" t="str">
            <v>분전반</v>
          </cell>
          <cell r="C132" t="str">
            <v>LS-W6</v>
          </cell>
          <cell r="D132" t="str">
            <v>면</v>
          </cell>
          <cell r="H132">
            <v>1</v>
          </cell>
          <cell r="J132">
            <v>1</v>
          </cell>
          <cell r="K132" t="str">
            <v>x</v>
          </cell>
          <cell r="L132">
            <v>1</v>
          </cell>
          <cell r="M132" t="str">
            <v>=</v>
          </cell>
          <cell r="N132">
            <v>1</v>
          </cell>
          <cell r="O132" t="str">
            <v>전품1-6</v>
          </cell>
        </row>
        <row r="133">
          <cell r="A133" t="str">
            <v>분전반LS-W7</v>
          </cell>
          <cell r="B133" t="str">
            <v>분전반</v>
          </cell>
          <cell r="C133" t="str">
            <v>LS-W7</v>
          </cell>
          <cell r="D133" t="str">
            <v>면</v>
          </cell>
          <cell r="H133">
            <v>1</v>
          </cell>
          <cell r="J133">
            <v>1</v>
          </cell>
          <cell r="K133" t="str">
            <v>x</v>
          </cell>
          <cell r="L133">
            <v>1</v>
          </cell>
          <cell r="M133" t="str">
            <v>=</v>
          </cell>
          <cell r="N133">
            <v>1</v>
          </cell>
          <cell r="O133" t="str">
            <v>전품1-6</v>
          </cell>
        </row>
        <row r="134">
          <cell r="A134" t="str">
            <v>분전반LS-W8</v>
          </cell>
          <cell r="B134" t="str">
            <v>분전반</v>
          </cell>
          <cell r="C134" t="str">
            <v>LS-W8</v>
          </cell>
          <cell r="D134" t="str">
            <v>면</v>
          </cell>
          <cell r="H134">
            <v>1</v>
          </cell>
          <cell r="J134">
            <v>1</v>
          </cell>
          <cell r="K134" t="str">
            <v>x</v>
          </cell>
          <cell r="L134">
            <v>1</v>
          </cell>
          <cell r="M134" t="str">
            <v>=</v>
          </cell>
          <cell r="N134">
            <v>1</v>
          </cell>
          <cell r="O134" t="str">
            <v>전품1-6</v>
          </cell>
        </row>
        <row r="135">
          <cell r="A135" t="str">
            <v>분전반LS-M1</v>
          </cell>
          <cell r="B135" t="str">
            <v>분전반</v>
          </cell>
          <cell r="C135" t="str">
            <v>LS-M1</v>
          </cell>
          <cell r="D135" t="str">
            <v>면</v>
          </cell>
          <cell r="F135">
            <v>1</v>
          </cell>
          <cell r="J135">
            <v>1</v>
          </cell>
          <cell r="K135" t="str">
            <v>x</v>
          </cell>
          <cell r="L135">
            <v>1</v>
          </cell>
          <cell r="M135" t="str">
            <v>=</v>
          </cell>
          <cell r="N135">
            <v>1</v>
          </cell>
          <cell r="O135" t="str">
            <v>전품1-6</v>
          </cell>
        </row>
        <row r="136">
          <cell r="A136" t="str">
            <v>분전반LS-M2</v>
          </cell>
          <cell r="B136" t="str">
            <v>분전반</v>
          </cell>
          <cell r="C136" t="str">
            <v>LS-M2</v>
          </cell>
          <cell r="D136" t="str">
            <v>면</v>
          </cell>
          <cell r="F136">
            <v>1</v>
          </cell>
          <cell r="J136">
            <v>1</v>
          </cell>
          <cell r="K136" t="str">
            <v>x</v>
          </cell>
          <cell r="L136">
            <v>1</v>
          </cell>
          <cell r="M136" t="str">
            <v>=</v>
          </cell>
          <cell r="N136">
            <v>1</v>
          </cell>
          <cell r="O136" t="str">
            <v>전품1-6</v>
          </cell>
        </row>
        <row r="137">
          <cell r="A137" t="str">
            <v>분전반LS-M3</v>
          </cell>
          <cell r="B137" t="str">
            <v>분전반</v>
          </cell>
          <cell r="C137" t="str">
            <v>LS-M3</v>
          </cell>
          <cell r="D137" t="str">
            <v>면</v>
          </cell>
          <cell r="F137">
            <v>1</v>
          </cell>
          <cell r="J137">
            <v>1</v>
          </cell>
          <cell r="K137" t="str">
            <v>x</v>
          </cell>
          <cell r="L137">
            <v>1</v>
          </cell>
          <cell r="M137" t="str">
            <v>=</v>
          </cell>
          <cell r="N137">
            <v>1</v>
          </cell>
          <cell r="O137" t="str">
            <v>전품1-6</v>
          </cell>
        </row>
        <row r="138">
          <cell r="A138" t="str">
            <v>분전반LS-P</v>
          </cell>
          <cell r="B138" t="str">
            <v>분전반</v>
          </cell>
          <cell r="C138" t="str">
            <v>LS-P</v>
          </cell>
          <cell r="D138" t="str">
            <v>면</v>
          </cell>
          <cell r="F138">
            <v>1</v>
          </cell>
          <cell r="J138">
            <v>1</v>
          </cell>
          <cell r="K138" t="str">
            <v>x</v>
          </cell>
          <cell r="L138">
            <v>1</v>
          </cell>
          <cell r="M138" t="str">
            <v>=</v>
          </cell>
          <cell r="N138">
            <v>1</v>
          </cell>
          <cell r="O138" t="str">
            <v>전품1-6</v>
          </cell>
        </row>
        <row r="139">
          <cell r="A139" t="str">
            <v>MCCB BOXMCCB 3P 50/30AT</v>
          </cell>
          <cell r="B139" t="str">
            <v>MCCB BOX</v>
          </cell>
          <cell r="C139" t="str">
            <v>MCCB 3P 50/30AT</v>
          </cell>
          <cell r="D139" t="str">
            <v>면</v>
          </cell>
          <cell r="F139">
            <v>2</v>
          </cell>
          <cell r="J139">
            <v>2</v>
          </cell>
          <cell r="K139" t="str">
            <v>x</v>
          </cell>
          <cell r="L139">
            <v>1</v>
          </cell>
          <cell r="M139" t="str">
            <v>=</v>
          </cell>
          <cell r="N139">
            <v>2</v>
          </cell>
          <cell r="O139" t="str">
            <v>전품1-6</v>
          </cell>
        </row>
        <row r="140">
          <cell r="A140" t="str">
            <v>MCCB BOXMCCB 2P 100/75AT</v>
          </cell>
          <cell r="B140" t="str">
            <v>MCCB BOX</v>
          </cell>
          <cell r="C140" t="str">
            <v>MCCB 2P 100/75AT</v>
          </cell>
          <cell r="D140" t="str">
            <v>면</v>
          </cell>
          <cell r="F140">
            <v>48</v>
          </cell>
          <cell r="J140">
            <v>48</v>
          </cell>
          <cell r="K140" t="str">
            <v>x</v>
          </cell>
          <cell r="L140">
            <v>1</v>
          </cell>
          <cell r="M140" t="str">
            <v>=</v>
          </cell>
          <cell r="N140">
            <v>48</v>
          </cell>
          <cell r="O140" t="str">
            <v>전품1-6</v>
          </cell>
        </row>
        <row r="141">
          <cell r="A141" t="str">
            <v>휀스경간:2m, 높이:1.8m</v>
          </cell>
          <cell r="B141" t="str">
            <v>휀스</v>
          </cell>
          <cell r="C141" t="str">
            <v>경간:2m, 높이:1.8m</v>
          </cell>
          <cell r="D141" t="str">
            <v>개소</v>
          </cell>
          <cell r="E141">
            <v>11</v>
          </cell>
          <cell r="J141">
            <v>11</v>
          </cell>
          <cell r="K141" t="str">
            <v>x</v>
          </cell>
          <cell r="L141">
            <v>1</v>
          </cell>
          <cell r="M141" t="str">
            <v>=</v>
          </cell>
          <cell r="N141">
            <v>11</v>
          </cell>
          <cell r="O141" t="str">
            <v>전품1-6</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근거서류"/>
      <sheetName val="총괄표"/>
      <sheetName val="산정표"/>
      <sheetName val="조정률산출"/>
      <sheetName val="노무비 경비"/>
      <sheetName val="산재 안전"/>
      <sheetName val="기타산출"/>
      <sheetName val="40단가산출서"/>
      <sheetName val="40집계"/>
    </sheetNames>
    <sheetDataSet>
      <sheetData sheetId="0" refreshError="1"/>
      <sheetData sheetId="1" refreshError="1"/>
      <sheetData sheetId="2"/>
      <sheetData sheetId="3"/>
      <sheetData sheetId="4"/>
      <sheetData sheetId="5"/>
      <sheetData sheetId="6"/>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본체"/>
      <sheetName val="단면력 집계표"/>
      <sheetName val="기초설계"/>
      <sheetName val="사용성검토"/>
      <sheetName val="우각부보강"/>
      <sheetName val="날개벽"/>
      <sheetName val="PARAPHET"/>
      <sheetName val="Sheet1"/>
      <sheetName val="균열검토"/>
      <sheetName val="우각부"/>
      <sheetName val="COPING"/>
      <sheetName val="Macro(차단기)"/>
      <sheetName val="쌍송교"/>
      <sheetName val="ABUT수량-A1"/>
      <sheetName val="TYPE-1"/>
      <sheetName val="실행철강하도"/>
      <sheetName val="기계경비"/>
      <sheetName val="가도공"/>
      <sheetName val="동물이~1"/>
      <sheetName val="MFAB"/>
      <sheetName val="MFRT"/>
      <sheetName val="MPKG"/>
      <sheetName val="MPRD"/>
      <sheetName val="수량산출"/>
      <sheetName val="공사개요"/>
      <sheetName val="tggwan(mac)"/>
      <sheetName val="FOOTING단면력"/>
      <sheetName val="POOM_MOTO"/>
      <sheetName val="LOPCALC"/>
      <sheetName val="우수공"/>
      <sheetName val="Sheet17"/>
      <sheetName val="도로구조공사비"/>
      <sheetName val="가설공사비"/>
      <sheetName val="XXXXXX"/>
      <sheetName val="주요자재집계"/>
      <sheetName val="몰탈자재집계"/>
      <sheetName val="수량총괄집계"/>
      <sheetName val="철근총괄집계"/>
      <sheetName val="BOX수량집계"/>
      <sheetName val="BOX철근"/>
      <sheetName val="BOX수량"/>
      <sheetName val="출입문수량집계"/>
      <sheetName val="출입문철근"/>
      <sheetName val="출입문(A-A)수량"/>
      <sheetName val="출입문(B-B)수량"/>
      <sheetName val="출입문(C-C)수량 "/>
      <sheetName val="출입문(D-D)수량"/>
      <sheetName val="출입문마감부"/>
      <sheetName val="접속슬래브"/>
      <sheetName val="U-TYPE수량집계"/>
      <sheetName val="U-TYPE철근"/>
      <sheetName val="U-TYPE(334~360)"/>
      <sheetName val="U-TYPE(360~380)"/>
      <sheetName val="U-TYPE(380~400)"/>
      <sheetName val="U-TYPE(400~420)"/>
      <sheetName val="간지"/>
      <sheetName val="DATA"/>
      <sheetName val="000000"/>
      <sheetName val="부하계산서"/>
      <sheetName val="경상비"/>
      <sheetName val="피벗테이블데이터분석"/>
      <sheetName val="적용단위길이"/>
      <sheetName val="배수공 주요자재 집계표"/>
      <sheetName val="3련 BOX"/>
      <sheetName val="와동25-3(변경)"/>
      <sheetName val="SLAB"/>
      <sheetName val="조도계산서 (도서)"/>
      <sheetName val="전체분 내역서(전북도) 최종"/>
      <sheetName val="총괄내역서"/>
      <sheetName val="원형1호맨홀토공수량"/>
      <sheetName val="ⴭⴭⴭⴭ"/>
      <sheetName val="설계조건"/>
      <sheetName val="조명시설"/>
      <sheetName val="바닥판"/>
      <sheetName val="DATE"/>
      <sheetName val="소비자가"/>
      <sheetName val="전기일위대가"/>
      <sheetName val="매크로"/>
      <sheetName val="옹벽기초자료"/>
      <sheetName val="현황산출서"/>
      <sheetName val="원가계산서"/>
      <sheetName val="장비내역서"/>
      <sheetName val="교각1"/>
      <sheetName val="JUCK"/>
      <sheetName val="1-1"/>
      <sheetName val="정부노임단가"/>
      <sheetName val="특별교실"/>
      <sheetName val="종배수관(신)"/>
      <sheetName val="20관리비율"/>
      <sheetName val="I.설계조건"/>
      <sheetName val="1.설계기준"/>
      <sheetName val="3BL공동구 수량"/>
      <sheetName val="사각맨홀"/>
      <sheetName val="내역서"/>
      <sheetName val="6PILE  (돌출)"/>
      <sheetName val="역T형"/>
      <sheetName val="전력구구조물산근"/>
      <sheetName val="날개벽수량표"/>
      <sheetName val="토사(PE)"/>
      <sheetName val="안정검토"/>
      <sheetName val="INPUT"/>
      <sheetName val="교각계산"/>
      <sheetName val="터널조도"/>
      <sheetName val="원형맨홀수량"/>
      <sheetName val="guard(mac)"/>
      <sheetName val="다이꾸"/>
      <sheetName val="구의33고"/>
      <sheetName val="전차선로 물량표"/>
      <sheetName val="노임"/>
      <sheetName val="옹벽"/>
      <sheetName val="cost"/>
      <sheetName val="가시설수량"/>
      <sheetName val="단위수량"/>
      <sheetName val="시트1"/>
      <sheetName val="EQT-ESTN"/>
      <sheetName val="조정금액결과표 (차수별)"/>
      <sheetName val="주형"/>
      <sheetName val="수리계산(2021)"/>
      <sheetName val="말뚝지지력산정"/>
      <sheetName val="CONCRETE"/>
      <sheetName val="N賃率-職"/>
      <sheetName val="지급자재"/>
      <sheetName val="BQ(실행)"/>
      <sheetName val="6.OUTPUT"/>
      <sheetName val="L형옹벽(key)"/>
      <sheetName val="001"/>
      <sheetName val="단위중량"/>
      <sheetName val="4)유동표"/>
      <sheetName val="검토"/>
      <sheetName val="보차도경계석"/>
      <sheetName val="지진시"/>
      <sheetName val="설계"/>
      <sheetName val="물가시세"/>
      <sheetName val="일위대가"/>
      <sheetName val="신우"/>
      <sheetName val="H-pile(298x299)"/>
      <sheetName val="H-pile(250x250)"/>
      <sheetName val="지장물C"/>
      <sheetName val="Y-WORK"/>
      <sheetName val="ITEM"/>
      <sheetName val="통합"/>
      <sheetName val="단면설계"/>
      <sheetName val="입찰안"/>
      <sheetName val="배수공"/>
      <sheetName val="부대내역"/>
      <sheetName val="ilch"/>
      <sheetName val="수로교총재료집계"/>
      <sheetName val="도장수량(하1)"/>
      <sheetName val="반중력식옹벽"/>
      <sheetName val="일위대가(1)"/>
      <sheetName val="화산경계"/>
      <sheetName val="건축내역"/>
      <sheetName val="Sheet3"/>
      <sheetName val="자료"/>
      <sheetName val="1.설계조건"/>
      <sheetName val="Macro1"/>
      <sheetName val="공사비예비관리공감측설산출내역"/>
      <sheetName val="부하(성남)"/>
      <sheetName val="B"/>
      <sheetName val="중기일위대가"/>
      <sheetName val="노임단가"/>
      <sheetName val="가로등기초"/>
      <sheetName val="감가상각"/>
      <sheetName val="XL4Poppy"/>
      <sheetName val="안정계산"/>
      <sheetName val="단면검토"/>
      <sheetName val="플랜트 설치"/>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refreshError="1"/>
      <sheetData sheetId="29" refreshError="1"/>
      <sheetData sheetId="30" refreshError="1"/>
      <sheetData sheetId="3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 sheetId="79" refreshError="1"/>
      <sheetData sheetId="80" refreshError="1"/>
      <sheetData sheetId="8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폐기물처리공사비요율"/>
      <sheetName val="수량산출(음암)"/>
      <sheetName val="수량산출(도당)"/>
      <sheetName val="갑지 (2)"/>
      <sheetName val="내역서"/>
      <sheetName val="집계표"/>
      <sheetName val="입찰안"/>
    </sheetNames>
    <sheetDataSet>
      <sheetData sheetId="0"/>
      <sheetData sheetId="1"/>
      <sheetData sheetId="2"/>
      <sheetData sheetId="3"/>
      <sheetData sheetId="4" refreshError="1"/>
      <sheetData sheetId="5" refreshError="1"/>
      <sheetData sheetId="6" refreshError="1"/>
      <sheetData sheetId="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설계조건"/>
      <sheetName val="단면치수"/>
      <sheetName val="단면_전단면유효"/>
      <sheetName val="단면_유효폭"/>
      <sheetName val="5.3(1)"/>
      <sheetName val="5.3(2)"/>
      <sheetName val="5.3(3)"/>
      <sheetName val="5.4"/>
      <sheetName val="5.5"/>
      <sheetName val="기본DATA"/>
      <sheetName val="4)유동표"/>
      <sheetName val="단가산출"/>
      <sheetName val="Sheet17"/>
      <sheetName val="INPUT"/>
    </sheetNames>
    <sheetDataSet>
      <sheetData sheetId="0" refreshError="1"/>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설계내역서.xlsx"/>
    </sheetNames>
    <definedNames>
      <definedName name="Button3_누르기" sheetId="0"/>
      <definedName name="dx" sheetId="0"/>
      <definedName name="rkstjs" sheetId="0"/>
      <definedName name="TLFTN" sheetId="0"/>
      <definedName name="경유가격" sheetId="0"/>
      <definedName name="대화상자표시" sheetId="0"/>
      <definedName name="등용구분" sheetId="0"/>
      <definedName name="등주높이" sheetId="0"/>
      <definedName name="사용램프" sheetId="0"/>
      <definedName name="산식값" sheetId="0"/>
      <definedName name="산식을값" sheetId="0"/>
      <definedName name="저압케이블공" sheetId="0"/>
      <definedName name="전력간선공사" sheetId="0"/>
      <definedName name="조도등주종류" sheetId="0"/>
      <definedName name="조도케이블길이" sheetId="0"/>
      <definedName name="크레인가격" sheetId="0"/>
    </defined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중노임"/>
      <sheetName val="Sheet1"/>
      <sheetName val="Sheet2"/>
      <sheetName val="Sheet3"/>
      <sheetName val="원가계산서"/>
      <sheetName val="내역서"/>
      <sheetName val="일위대가목록"/>
      <sheetName val="식재일위"/>
      <sheetName val="시설일위대가"/>
      <sheetName val="기초일위대가"/>
      <sheetName val="노임단가"/>
      <sheetName val="단가조사"/>
      <sheetName val="중기집계"/>
      <sheetName val="중기일위"/>
      <sheetName val="중기단가"/>
      <sheetName val="0.시설토공집계"/>
      <sheetName val="1.시설자재집계"/>
      <sheetName val="1.시설자재집계(진짜별산만)"/>
      <sheetName val="2.시설수량집계"/>
      <sheetName val="높은음자리의자"/>
      <sheetName val="등의자"/>
      <sheetName val="평의자"/>
      <sheetName val="사각의자"/>
      <sheetName val="앉음벽"/>
      <sheetName val="파고라(사각)"/>
      <sheetName val="파고라(둥근형)"/>
      <sheetName val="파고라(반원형)"/>
      <sheetName val="평상"/>
      <sheetName val="문주"/>
      <sheetName val="바람개비"/>
      <sheetName val="열주"/>
      <sheetName val="장독대"/>
      <sheetName val="장승"/>
      <sheetName val="풍경"/>
      <sheetName val="솟대"/>
      <sheetName val="자전거보관대"/>
      <sheetName val="스카이시소"/>
      <sheetName val="스페이스네트"/>
      <sheetName val="조합놀이대A"/>
      <sheetName val="조합놀이대B"/>
      <sheetName val="조합놀이대C"/>
      <sheetName val="흔들놀이(3종)"/>
      <sheetName val="농구지주대"/>
      <sheetName val="링메달리기"/>
      <sheetName val="몸통균형잡기"/>
      <sheetName val="오금펴기상세도"/>
      <sheetName val="온몸펴기"/>
      <sheetName val="윗몸일으키기"/>
      <sheetName val="철봉"/>
      <sheetName val="팔굽혀펴기"/>
      <sheetName val="평행봉"/>
      <sheetName val="허리돌리기"/>
      <sheetName val="배드민턴지주대"/>
      <sheetName val="계단"/>
      <sheetName val="음수대(진짜)"/>
      <sheetName val="입구안내문주"/>
      <sheetName val="입구안내Wall"/>
      <sheetName val="자연석쌓기"/>
      <sheetName val="핸드레일"/>
      <sheetName val="휀스"/>
      <sheetName val="휴지통"/>
      <sheetName val="라인벨트설치(배드민턴)"/>
      <sheetName val="Y-WORK"/>
      <sheetName val="3.하중산정4.지지력"/>
      <sheetName val="0000000"/>
      <sheetName val="VXXXXXX"/>
      <sheetName val="1000000"/>
      <sheetName val="laroux"/>
      <sheetName val="자재집계표"/>
      <sheetName val="전체분우수자재증감 "/>
      <sheetName val="토공"/>
      <sheetName val="공종별집계 "/>
      <sheetName val="L형및U형측구집계"/>
      <sheetName val="우수관집계"/>
      <sheetName val="집수정집계"/>
      <sheetName val="우수맨홀집계"/>
      <sheetName val="우수받이집계"/>
      <sheetName val="BOX집계"/>
      <sheetName val="유입정집계"/>
      <sheetName val="맹암거집계"/>
      <sheetName val="danga"/>
      <sheetName val="ilch"/>
      <sheetName val="공사원가"/>
      <sheetName val="내역"/>
      <sheetName val="대가목록"/>
      <sheetName val="일위대가"/>
      <sheetName val="자재단가"/>
      <sheetName val="ABUT수량-A1"/>
      <sheetName val="1.설계조건"/>
      <sheetName val="DATA"/>
      <sheetName val="Excel"/>
      <sheetName val="가도공"/>
      <sheetName val="tggwan(mac)"/>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efreshError="1"/>
      <sheetData sheetId="63" refreshError="1"/>
      <sheetData sheetId="64"/>
      <sheetData sheetId="65"/>
      <sheetData sheetId="66"/>
      <sheetData sheetId="67" refreshError="1"/>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 sheetId="81" refreshError="1"/>
      <sheetData sheetId="82"/>
      <sheetData sheetId="83"/>
      <sheetData sheetId="84"/>
      <sheetData sheetId="85"/>
      <sheetData sheetId="86"/>
      <sheetData sheetId="87" refreshError="1"/>
      <sheetData sheetId="88"/>
      <sheetData sheetId="89"/>
      <sheetData sheetId="90"/>
      <sheetData sheetId="91"/>
      <sheetData sheetId="92"/>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옥외보안등"/>
      <sheetName val="전기실"/>
      <sheetName val="전력간선"/>
      <sheetName val="동력설비"/>
      <sheetName val="전등설비"/>
      <sheetName val="전열공사"/>
      <sheetName val="피뢰침설비"/>
      <sheetName val="SNOW"/>
      <sheetName val="주차관제"/>
      <sheetName val="무선통신"/>
      <sheetName val="자탐.유도등"/>
      <sheetName val="통신접지"/>
      <sheetName val="전기내역서"/>
      <sheetName val="전기일위대가"/>
      <sheetName val="단가"/>
      <sheetName val="1.설계조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단가"/>
      <sheetName val="자재내역서(총괄-단가)"/>
      <sheetName val="자재내역서(총괄)"/>
      <sheetName val="기자재내역서(변전)"/>
      <sheetName val="자재내역서(동해-배전)"/>
      <sheetName val="자재내역서(건축)"/>
      <sheetName val="전기실집계"/>
      <sheetName val="개소별명세표(전기실)"/>
      <sheetName val="맨홀"/>
      <sheetName val="콘크리트기초"/>
      <sheetName val="맨홀기초 "/>
      <sheetName val="신설개소별 총집계표(동해-배전)"/>
      <sheetName val="신설개소별  집계표(동해-배전)"/>
      <sheetName val="신설개소별명세표(동해-배전)"/>
      <sheetName val="총집계표(전체)"/>
      <sheetName val="외등기초"/>
      <sheetName val="동해선 배관배선 개소별명세표"/>
      <sheetName val="동해선 총집계표"/>
      <sheetName val="동해선 옥내 배관배선 총집계표"/>
      <sheetName val="수량산출서(동해선역)"/>
      <sheetName val="동해선"/>
      <sheetName val="동해선 (2)"/>
      <sheetName val="노무비"/>
      <sheetName val="재료단가"/>
      <sheetName val="견적단가"/>
      <sheetName val="건설기계"/>
      <sheetName val="노임"/>
      <sheetName val="단가산출"/>
      <sheetName val="사급자재"/>
      <sheetName val="일위대가"/>
      <sheetName val="동해-자재내역"/>
    </sheetNames>
    <definedNames>
      <definedName name="BlankMacro1"/>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낙석방지집계표"/>
      <sheetName val="낙석방지책연장"/>
      <sheetName val="가드레일연장"/>
      <sheetName val="guard(mac)"/>
      <sheetName val="인건비 "/>
      <sheetName val="전기공사 산출집계"/>
      <sheetName val="전기공사 산출"/>
    </sheetNames>
    <sheetDataSet>
      <sheetData sheetId="0"/>
      <sheetData sheetId="1"/>
      <sheetData sheetId="2"/>
      <sheetData sheetId="3">
        <row r="1">
          <cell r="A1" t="str">
            <v>chekjum</v>
          </cell>
        </row>
      </sheetData>
      <sheetData sheetId="4" refreshError="1"/>
      <sheetData sheetId="5" refreshError="1"/>
      <sheetData sheetId="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합천내역"/>
      <sheetName val="일위"/>
      <sheetName val="일위(PN)"/>
      <sheetName val="N賃率-職"/>
      <sheetName val="설직재-1"/>
      <sheetName val="금액내역서"/>
      <sheetName val="집계표(OPTION)"/>
      <sheetName val="갑지(추정)"/>
      <sheetName val="Total"/>
      <sheetName val="Sheet2"/>
      <sheetName val="일위대가"/>
      <sheetName val="데이타"/>
      <sheetName val="수량산출"/>
      <sheetName val="Sheet13"/>
      <sheetName val="Sheet14"/>
      <sheetName val="D-경비1"/>
      <sheetName val="김포IO"/>
      <sheetName val="FD"/>
      <sheetName val="약전닥트"/>
      <sheetName val="건축부하"/>
      <sheetName val="처리단락"/>
      <sheetName val="99관저"/>
      <sheetName val="일지-H"/>
      <sheetName val="LD"/>
      <sheetName val="FA설치명세"/>
      <sheetName val="일위대가 "/>
      <sheetName val="FB25JN"/>
      <sheetName val="I一般比"/>
      <sheetName val="6호기"/>
      <sheetName val="준공정산"/>
      <sheetName val="마건사1"/>
      <sheetName val="마검수1"/>
      <sheetName val="마공기1"/>
      <sheetName val="마변전소1"/>
      <sheetName val="마승무1"/>
      <sheetName val="마쓰레기1"/>
      <sheetName val="마운전1"/>
      <sheetName val="마전삭고1"/>
      <sheetName val="마정문1"/>
      <sheetName val="마중앙1"/>
      <sheetName val="마차륜1"/>
      <sheetName val="마차체1"/>
      <sheetName val="마폐수1"/>
      <sheetName val="마환경정비1"/>
      <sheetName val="마후문1"/>
      <sheetName val="CTEMCOST"/>
      <sheetName val="(참고)계정"/>
      <sheetName val="(참고)재무코드"/>
      <sheetName val="재료율"/>
      <sheetName val="설계명세서"/>
      <sheetName val="시행후면적"/>
      <sheetName val="수지예산"/>
      <sheetName val="내역서"/>
      <sheetName val="직재"/>
      <sheetName val="아파트 "/>
      <sheetName val="연돌일위집계"/>
      <sheetName val="집계표"/>
      <sheetName val="TYPE-A"/>
      <sheetName val="TYPE-B"/>
      <sheetName val="단가표"/>
      <sheetName val="갑지"/>
      <sheetName val="프랜트면허"/>
      <sheetName val="토목주소"/>
      <sheetName val="잡비"/>
      <sheetName val="일위목록"/>
      <sheetName val="인건비 "/>
      <sheetName val="거래처"/>
      <sheetName val="40총괄"/>
      <sheetName val="40집계"/>
      <sheetName val="SAM"/>
      <sheetName val="J直材4"/>
      <sheetName val="#REF"/>
      <sheetName val="총괄내역서"/>
      <sheetName val="고유코드_설계"/>
      <sheetName val="노임단가표"/>
      <sheetName val="dt0301"/>
      <sheetName val="dtt0301"/>
      <sheetName val="정산리스트(서브탭)"/>
      <sheetName val="정산리스트"/>
      <sheetName val="항목"/>
      <sheetName val="항목명"/>
      <sheetName val="2.26"/>
      <sheetName val="9GNG운반"/>
      <sheetName val="위치"/>
      <sheetName val="증감대비"/>
      <sheetName val="품목구분"/>
      <sheetName val="표지"/>
      <sheetName val="통합배선반내역서"/>
      <sheetName val="단"/>
      <sheetName val="공사개요"/>
      <sheetName val="결과조달"/>
      <sheetName val="조명시설"/>
      <sheetName val="차액보증"/>
      <sheetName val="산거각호표"/>
      <sheetName val="견적대비"/>
      <sheetName val="LOB"/>
      <sheetName val="설계명세"/>
      <sheetName val="기초단가"/>
      <sheetName val="6PILE  (돌출)"/>
      <sheetName val="Sheet4"/>
      <sheetName val="역T형"/>
      <sheetName val="덕전리"/>
      <sheetName val="DATE"/>
      <sheetName val="실행철강하도"/>
      <sheetName val="구성비"/>
      <sheetName val="내역서1999.8최종"/>
      <sheetName val="wall"/>
      <sheetName val="남양내역"/>
      <sheetName val="심사계산"/>
      <sheetName val="심사물량"/>
      <sheetName val="기초자료입력"/>
      <sheetName val="xSeries255"/>
      <sheetName val="Edit"/>
      <sheetName val="Master Data"/>
      <sheetName val="Edit(01)"/>
      <sheetName val="손익분석"/>
      <sheetName val="data"/>
      <sheetName val="일위산출"/>
      <sheetName val="노임"/>
      <sheetName val="출입자명단"/>
      <sheetName val="식재인부"/>
      <sheetName val="관접합및부설"/>
      <sheetName val="단가"/>
      <sheetName val="내역서적용"/>
      <sheetName val="경영상태"/>
      <sheetName val="철골공사"/>
      <sheetName val="DNT OSBL"/>
      <sheetName val="노임단가"/>
      <sheetName val="실행내역"/>
      <sheetName val="Sheet1 (2)"/>
      <sheetName val="인건비"/>
      <sheetName val="BI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원가 (2)"/>
      <sheetName val="원가"/>
      <sheetName val="재집"/>
      <sheetName val="직재"/>
      <sheetName val="소요량"/>
      <sheetName val="간재"/>
      <sheetName val="용접재료"/>
      <sheetName val="간재비율"/>
      <sheetName val="작업설"/>
      <sheetName val="단가"/>
      <sheetName val="노집"/>
      <sheetName val="노무"/>
      <sheetName val="공수"/>
      <sheetName val="간노"/>
      <sheetName val="임금"/>
      <sheetName val="임율"/>
      <sheetName val="경비"/>
      <sheetName val="배부"/>
      <sheetName val="조정액"/>
      <sheetName val="일반"/>
      <sheetName val="일반관리비"/>
      <sheetName val="이윤"/>
      <sheetName val="이윤율"/>
      <sheetName val="손익"/>
      <sheetName val="제조"/>
      <sheetName val="기업"/>
      <sheetName val="운반비"/>
      <sheetName val="삭제소요량"/>
      <sheetName val="총괄"/>
      <sheetName val="I一般比"/>
      <sheetName val="20관리비율"/>
      <sheetName val="일위대가"/>
      <sheetName val="전선 및 전선관"/>
      <sheetName val="동원(3)"/>
      <sheetName val="노무비단가"/>
      <sheetName val="옥외 전력간선공사"/>
      <sheetName val="내역1"/>
      <sheetName val="#REF"/>
      <sheetName val="화해(함평)"/>
      <sheetName val="화해(장성)"/>
      <sheetName val="내역서"/>
      <sheetName val="노임"/>
      <sheetName val="b_balju_cho"/>
      <sheetName val="수량산출"/>
      <sheetName val="시설물일위"/>
      <sheetName val="경율산정.XLS"/>
      <sheetName val="중기사용료"/>
      <sheetName val="노무비"/>
      <sheetName val="노임단가"/>
      <sheetName val="N賃率_職"/>
      <sheetName val="중기일위대가"/>
      <sheetName val="토공"/>
      <sheetName val="공조기휀"/>
      <sheetName val="제작비추산총괄표"/>
      <sheetName val="인부임"/>
      <sheetName val="내역"/>
      <sheetName val="일위대가(가설)"/>
      <sheetName val="수량산출1"/>
      <sheetName val="자재단가표"/>
      <sheetName val="산경"/>
      <sheetName val="C-직노1"/>
      <sheetName val="일위대가목록"/>
      <sheetName val="조명시설"/>
      <sheetName val="woo(mac)"/>
      <sheetName val="Sheet1"/>
      <sheetName val="guard(mac)"/>
      <sheetName val="교각1"/>
      <sheetName val="전기일위대가"/>
      <sheetName val="danga"/>
      <sheetName val="ilch"/>
      <sheetName val="을"/>
      <sheetName val="기둥(원형)"/>
      <sheetName val="물가자료"/>
      <sheetName val="단위수량"/>
      <sheetName val="암거공"/>
      <sheetName val="부대집계1"/>
      <sheetName val="가도단위"/>
      <sheetName val="3련 BOX"/>
      <sheetName val="포장공"/>
      <sheetName val="배수공"/>
      <sheetName val="9811"/>
      <sheetName val="MOKDONG(1)"/>
      <sheetName val="준검 내역서"/>
      <sheetName val="을지"/>
      <sheetName val="지급자재"/>
      <sheetName val="순공사비"/>
      <sheetName val="Sheet2"/>
      <sheetName val="Baby일위대가"/>
      <sheetName val="집계"/>
      <sheetName val="P&amp;L(Ahn)"/>
      <sheetName val="J直材4"/>
      <sheetName val="Data"/>
      <sheetName val="단가조사"/>
      <sheetName val="날개벽수량표"/>
      <sheetName val="전기공사일위대가"/>
      <sheetName val="KCS-CA"/>
      <sheetName val="문산"/>
      <sheetName val="일위대가표(유단가)"/>
      <sheetName val="유림골조"/>
      <sheetName val="새공통"/>
      <sheetName val="공사원가계산서"/>
      <sheetName val="단가산출"/>
      <sheetName val="원가계산서"/>
      <sheetName val="단"/>
      <sheetName val="직노"/>
      <sheetName val="을-ATYPE"/>
      <sheetName val="총괄표"/>
      <sheetName val="다곡2교"/>
      <sheetName val="DATE"/>
      <sheetName val="조건표"/>
      <sheetName val="원형맨홀수량"/>
      <sheetName val="이토변실"/>
      <sheetName val="제36-40호표"/>
      <sheetName val="총괄집계표"/>
      <sheetName val="CT "/>
      <sheetName val="재료"/>
      <sheetName val="설치자재"/>
      <sheetName val="기본사항"/>
      <sheetName val="환산"/>
      <sheetName val="일위"/>
      <sheetName val="재정비직인"/>
      <sheetName val="재정비내역"/>
      <sheetName val="지적고시내역"/>
      <sheetName val="원가_(2)"/>
      <sheetName val="전선_및_전선관"/>
      <sheetName val="옥외_전력간선공사"/>
      <sheetName val="경율산정_XLS"/>
      <sheetName val="샌딩 에폭시 도장"/>
      <sheetName val="일반문틀 설치"/>
      <sheetName val="총괄내역서"/>
      <sheetName val="기본일위"/>
      <sheetName val="품셈"/>
      <sheetName val="CTEMCOST"/>
      <sheetName val="차액보증"/>
      <sheetName val="인사자료총집계"/>
      <sheetName val="2.수량조서(발주용)"/>
      <sheetName val="업체명"/>
      <sheetName val="관리"/>
      <sheetName val="증감대비"/>
      <sheetName val="중기사용료산출근거"/>
      <sheetName val="단가 및 재료비"/>
      <sheetName val="목록"/>
      <sheetName val="WATER"/>
      <sheetName val="차도부연장현황"/>
      <sheetName val="Galaxy 소비자가격표"/>
      <sheetName val="96노임기준"/>
      <sheetName val="6PILE  (돌출)"/>
      <sheetName val="공종별수량집계"/>
      <sheetName val="담장산출"/>
      <sheetName val="70%"/>
      <sheetName val="견적"/>
      <sheetName val="약전설비"/>
      <sheetName val="절감효과"/>
      <sheetName val="설계예시"/>
      <sheetName val="간접비총괄 (2)"/>
      <sheetName val="구조물공"/>
      <sheetName val="부대공"/>
      <sheetName val="적현로"/>
      <sheetName val="아파트"/>
      <sheetName val="소비자가"/>
      <sheetName val="설직재-1"/>
      <sheetName val="EQT-ESTN"/>
      <sheetName val="기술부 VENDOR LIST"/>
      <sheetName val="B1(반포1차)"/>
      <sheetName val="D-경비1"/>
      <sheetName val="건축내역"/>
      <sheetName val="8.수량산출서"/>
      <sheetName val="9.단가조사서"/>
      <sheetName val="6.일위목록"/>
      <sheetName val="Sheet9"/>
      <sheetName val="(A)내역서"/>
      <sheetName val="1차 내역서"/>
      <sheetName val="일위목록"/>
      <sheetName val="COST"/>
      <sheetName val="Sheet4"/>
      <sheetName val="을_ATYPE"/>
      <sheetName val="공통가설"/>
      <sheetName val="품셈TABLE"/>
      <sheetName val="기존단가 (2)"/>
      <sheetName val="노임단가(일반)"/>
      <sheetName val="견적서"/>
      <sheetName val="합천내역"/>
      <sheetName val="일위대가표"/>
      <sheetName val="지수"/>
      <sheetName val="갑지(추정)"/>
      <sheetName val="Sheet5"/>
      <sheetName val="FACTOR"/>
      <sheetName val="工관리비율"/>
      <sheetName val="工완성공사율"/>
      <sheetName val="단위단가"/>
      <sheetName val="건축-물가변동"/>
      <sheetName val="자료입력"/>
      <sheetName val="예산명세서"/>
      <sheetName val="시행후면적"/>
      <sheetName val="아파트_9"/>
      <sheetName val="dt0301"/>
      <sheetName val="dtt0301"/>
      <sheetName val="(변경계약)총괄내역"/>
      <sheetName val="가설대가"/>
      <sheetName val="토공대가"/>
      <sheetName val="구조대가"/>
      <sheetName val="포설대가1"/>
      <sheetName val="부대대가"/>
      <sheetName val="공정집계_국별"/>
      <sheetName val="설계명세서"/>
      <sheetName val="대구-교대(A1)"/>
      <sheetName val="물량"/>
      <sheetName val="해창정"/>
      <sheetName val="기본단가표"/>
      <sheetName val="인건-측정"/>
      <sheetName val="설계내역(2001)"/>
      <sheetName val="사용성검토"/>
      <sheetName val="4. 자재단가비교표"/>
      <sheetName val="4. 일위대가"/>
      <sheetName val="퇴직영수증"/>
      <sheetName val="1차설계변경내역"/>
      <sheetName val="Sheet3"/>
      <sheetName val="전기"/>
      <sheetName val="요율"/>
      <sheetName val="하도관리"/>
      <sheetName val="확약서"/>
      <sheetName val="MOTOR"/>
      <sheetName val="일위대가(출입)"/>
      <sheetName val="실행대비"/>
      <sheetName val="입찰안"/>
      <sheetName val="전국현황"/>
      <sheetName val="8.PILE  (돌출)"/>
      <sheetName val="5사남"/>
      <sheetName val="기별"/>
      <sheetName val="단가명령서"/>
      <sheetName val="원형1호맨홀토공수량"/>
      <sheetName val="내역단위"/>
      <sheetName val="Sheet13"/>
      <sheetName val="본체"/>
      <sheetName val="000000"/>
      <sheetName val="인건비"/>
      <sheetName val="정부노임단가"/>
      <sheetName val="소화설비"/>
      <sheetName val="경산"/>
      <sheetName val="대목"/>
      <sheetName val="내역서(실)"/>
      <sheetName val="대전-교대(A1-A2)"/>
      <sheetName val="변압기 및 발전기 용량"/>
      <sheetName val="구리토평1전기"/>
      <sheetName val="적용단위길이"/>
      <sheetName val="피벗테이블데이터분석"/>
      <sheetName val="특수기호강도거푸집"/>
      <sheetName val="종배수관면벽신"/>
      <sheetName val="종배수관(신)"/>
      <sheetName val="기계설비"/>
      <sheetName val="설계내역서"/>
      <sheetName val="공사개요"/>
      <sheetName val="시설물기초"/>
      <sheetName val="단1"/>
      <sheetName val="Total"/>
      <sheetName val="갑지"/>
      <sheetName val="6호기"/>
      <sheetName val="건축공사실행"/>
      <sheetName val="마포토정"/>
      <sheetName val="10월"/>
      <sheetName val="신천3호용수로"/>
      <sheetName val="2공구산출내역"/>
      <sheetName val="식재일위대가"/>
      <sheetName val="펀칭"/>
      <sheetName val="노임이"/>
      <sheetName val="시공변경 설명서"/>
      <sheetName val="공사비증감내역"/>
      <sheetName val="변경조서"/>
      <sheetName val="362품셈"/>
      <sheetName val="평균높이산출근거"/>
      <sheetName val="횡배수관위치조서"/>
      <sheetName val="자재집계"/>
      <sheetName val="기자재비"/>
      <sheetName val="아스콘포장 (5t)"/>
      <sheetName val="원가_(2)1"/>
      <sheetName val="전선_및_전선관1"/>
      <sheetName val="sw1"/>
      <sheetName val="방식총괄"/>
      <sheetName val="단가목록"/>
      <sheetName val="부대내역"/>
      <sheetName val="내역서(기성청구)"/>
      <sheetName val="횡배수관집현황(2공구)"/>
      <sheetName val="POL6차-PIPING"/>
      <sheetName val="패널"/>
      <sheetName val="실행내역"/>
      <sheetName val="9GNG운반"/>
      <sheetName val="날개벽"/>
      <sheetName val="대로근거"/>
      <sheetName val="REACTION(USE평시)"/>
      <sheetName val="설계조건"/>
      <sheetName val="REACTION(USD지진시)"/>
      <sheetName val="3"/>
      <sheetName val="부하계산서"/>
      <sheetName val="도로단위당"/>
      <sheetName val="48평단가"/>
      <sheetName val="57단가"/>
      <sheetName val="54평단가"/>
      <sheetName val="66평단가"/>
      <sheetName val="61단가"/>
      <sheetName val="89평단가"/>
      <sheetName val="84평단가"/>
      <sheetName val="골조시행"/>
      <sheetName val="설계서(1)"/>
      <sheetName val="경율산정"/>
      <sheetName val="방지책개소별명세"/>
      <sheetName val="대창(장성)"/>
      <sheetName val="대창(함평)-창열"/>
      <sheetName val="수공기"/>
      <sheetName val="중기"/>
      <sheetName val="수지예산"/>
      <sheetName val="CAUDIT"/>
      <sheetName val="토적계산"/>
      <sheetName val="목차"/>
      <sheetName val="전선"/>
      <sheetName val="CABLE"/>
      <sheetName val="Sheet1 (2)"/>
      <sheetName val="실행철강하도"/>
      <sheetName val="계수원본(99.2.28)"/>
      <sheetName val="기기리스트"/>
      <sheetName val="BOX-1510"/>
      <sheetName val="BEND LOSS"/>
      <sheetName val="금융비용"/>
      <sheetName val="제품별구성표"/>
      <sheetName val="설계서"/>
      <sheetName val="아파트건축"/>
      <sheetName val="별첨1-4"/>
      <sheetName val="암거단위"/>
      <sheetName val="공예을"/>
      <sheetName val="내역을"/>
      <sheetName val="건축"/>
      <sheetName val="ERL_TBL"/>
      <sheetName val="EXPENSE"/>
      <sheetName val="기초단가"/>
      <sheetName val="건축원가"/>
      <sheetName val="COVER"/>
      <sheetName val="기계실"/>
      <sheetName val="내역서2안"/>
      <sheetName val="b_sul"/>
      <sheetName val="전체"/>
      <sheetName val="asd"/>
      <sheetName val="단면치수"/>
      <sheetName val="DATA1"/>
      <sheetName val="7.수지"/>
      <sheetName val="광양방향"/>
      <sheetName val="BOX전기내역"/>
      <sheetName val="보증금(전신전화가입권)"/>
      <sheetName val="98년BS"/>
      <sheetName val="잉여금"/>
      <sheetName val="estimate(TOTAL) (2)"/>
      <sheetName val="estimate"/>
      <sheetName val="자재단가"/>
      <sheetName val="급여대장출력"/>
      <sheetName val="인원계획-미화"/>
      <sheetName val="부대시설"/>
      <sheetName val="공문"/>
      <sheetName val="원가계산 (2)"/>
      <sheetName val="하수급견적대비"/>
      <sheetName val="옥외_전력간선공사1"/>
      <sheetName val="경율산정_XLS1"/>
      <sheetName val="계수원본(99_2_28)"/>
      <sheetName val="CT_"/>
      <sheetName val="단가_및_재료비"/>
      <sheetName val="샌딩_에폭시_도장"/>
      <sheetName val="일반문틀_설치"/>
      <sheetName val="2_수량조서(발주용)"/>
      <sheetName val="Galaxy_소비자가격표"/>
      <sheetName val="6PILE__(돌출)"/>
      <sheetName val="간접비총괄_(2)"/>
      <sheetName val="기술부_VENDOR_LIST"/>
      <sheetName val="Tool"/>
      <sheetName val="PAC"/>
      <sheetName val="국소별수량산출"/>
      <sheetName val="노임변동률"/>
      <sheetName val="OPGW기별"/>
      <sheetName val="지시서"/>
      <sheetName val="이천변압기운반비"/>
      <sheetName val="램머"/>
      <sheetName val="토목검측서"/>
      <sheetName val="백암비스타내역"/>
      <sheetName val="재료비"/>
      <sheetName val="표준내역"/>
      <sheetName val="대운산출"/>
      <sheetName val="배전KT"/>
      <sheetName val="결선list"/>
      <sheetName val="수량산출서(보강)"/>
      <sheetName val="수량산출서"/>
      <sheetName val="1호철근량"/>
      <sheetName val="4)유동표"/>
      <sheetName val="ABUT수량-A1"/>
      <sheetName val="1. 설계조건 2.단면가정 3. 하중계산"/>
      <sheetName val="DATA 입력란"/>
      <sheetName val="중기솔뇨"/>
      <sheetName val="금액내역서"/>
      <sheetName val="개별직종노임단가(2002.5)"/>
      <sheetName val="SANTOGO"/>
      <sheetName val="SANBAISU"/>
      <sheetName val="JUCK"/>
      <sheetName val="산근"/>
      <sheetName val="모래기초"/>
      <sheetName val="도급내역(금차분)"/>
      <sheetName val="공비대비"/>
      <sheetName val="내역서1999.8최종"/>
      <sheetName val="철거산출근거"/>
      <sheetName val="1-최종안"/>
      <sheetName val="사업분석-분양가결정"/>
      <sheetName val="마산월령동골조물량변경"/>
      <sheetName val="1차_내역서"/>
      <sheetName val="8_수량산출서"/>
      <sheetName val="9_단가조사서"/>
      <sheetName val="6_일위목록"/>
      <sheetName val="기존단가_(2)"/>
      <sheetName val="실행내역 "/>
      <sheetName val="C-노임단가"/>
      <sheetName val="Macro1"/>
      <sheetName val="경제성분석"/>
      <sheetName val="45,46"/>
      <sheetName val="사업성분석"/>
      <sheetName val="백호우계수"/>
      <sheetName val="총괄갑 "/>
      <sheetName val="99년신청"/>
      <sheetName val="A"/>
      <sheetName val="대비"/>
      <sheetName val="설계내역2"/>
      <sheetName val="배관배선내역"/>
      <sheetName val="계림(함평)"/>
      <sheetName val="계림(장성)"/>
      <sheetName val="노원열병합  건축공사기성내역서"/>
      <sheetName val="BOX(상시)"/>
      <sheetName val="Macro3"/>
      <sheetName val="Macro2"/>
      <sheetName val="환경기계공정표 (3)"/>
      <sheetName val="combi(wall)"/>
      <sheetName val="명단"/>
      <sheetName val="기계경비(시간당)"/>
      <sheetName val="4__자재단가비교표"/>
      <sheetName val="4__일위대가"/>
      <sheetName val="준검_내역서"/>
      <sheetName val="BID"/>
      <sheetName val="상세내역서"/>
      <sheetName val="#2-3 일위대가"/>
      <sheetName val="#2-4 단가대비표"/>
      <sheetName val="동원인원"/>
      <sheetName val="자재단가비교표"/>
      <sheetName val="건축토목내역"/>
      <sheetName val="단가표"/>
      <sheetName val="금액"/>
      <sheetName val="상행-교대(A1-A2)"/>
      <sheetName val="말뚝지지력산정"/>
      <sheetName val="unit 4"/>
      <sheetName val="제2~7호표"/>
      <sheetName val="신우"/>
      <sheetName val="투찰"/>
      <sheetName val="집계표"/>
      <sheetName val="H-pile(298x299)"/>
      <sheetName val="H-pile(250x250)"/>
      <sheetName val="설계개요"/>
      <sheetName val="산출내역 (월기성)"/>
      <sheetName val="명세서(을)"/>
      <sheetName val=" FURNACE현설"/>
      <sheetName val="공량예산"/>
      <sheetName val="건축기성"/>
      <sheetName val="PIPE(인수본)"/>
      <sheetName val="기준FACTOR"/>
      <sheetName val="청천내"/>
      <sheetName val="(10) 단가산출결과"/>
      <sheetName val="I.설계조건"/>
      <sheetName val="깨기"/>
      <sheetName val="전기자료"/>
      <sheetName val="Sheet14"/>
      <sheetName val="Sheet10"/>
      <sheetName val="기준표"/>
      <sheetName val="대차대조표"/>
      <sheetName val="spec1"/>
      <sheetName val="시설장비"/>
      <sheetName val="예산내역서"/>
      <sheetName val="설계예산서"/>
      <sheetName val="수로교총재료집계"/>
      <sheetName val="간지"/>
      <sheetName val="일위목록표"/>
      <sheetName val="    "/>
      <sheetName val="수량산출서_천안"/>
      <sheetName val="수량산출서_아산"/>
      <sheetName val="조도계산(1)"/>
      <sheetName val="역T형"/>
      <sheetName val="기성내역서"/>
      <sheetName val="sst,stl창호"/>
      <sheetName val="돈암사업"/>
      <sheetName val="Key Data"/>
      <sheetName val="손익현황"/>
      <sheetName val="제출내역서"/>
      <sheetName val="내역서(실행)"/>
      <sheetName val="내역서 (원본)"/>
      <sheetName val="내역서(실행)3"/>
      <sheetName val="3.건축(현장안)"/>
      <sheetName val="3F"/>
      <sheetName val="터파기및재료"/>
      <sheetName val="basic_info"/>
      <sheetName val="직접경비"/>
      <sheetName val="포승(S+H)"/>
      <sheetName val="포승(SHEET)"/>
      <sheetName val="변경내역서"/>
      <sheetName val="환율"/>
      <sheetName val="b_balju-단가단가단가"/>
      <sheetName val="II손익관리"/>
      <sheetName val="Macro(차단기)"/>
      <sheetName val="도근좌표"/>
      <sheetName val="교대(A1-A2)"/>
      <sheetName val="5Strand-장기처짐PCI"/>
      <sheetName val="종배수관"/>
      <sheetName val="J"/>
      <sheetName val="토공집계"/>
      <sheetName val="1.우편집중내역서"/>
      <sheetName val="SAMPLE"/>
      <sheetName val="고등학교"/>
      <sheetName val="상부수량집계표"/>
      <sheetName val="비탈면보호공수량산출"/>
      <sheetName val="수목표준대가"/>
      <sheetName val="업체코드"/>
      <sheetName val="공조기(삭제)"/>
      <sheetName val="변압기_및_발전기_용량"/>
      <sheetName val="물량표"/>
      <sheetName val="Y-WORK"/>
      <sheetName val="가로등기초"/>
      <sheetName val="단위량"/>
      <sheetName val="재료집계표2"/>
      <sheetName val="토적집계표"/>
      <sheetName val="갑지1"/>
      <sheetName val="포장총괄집계표"/>
      <sheetName val="work"/>
      <sheetName val="내역서 업체견적단가"/>
      <sheetName val="건축일"/>
      <sheetName val="3CHBDC"/>
      <sheetName val="현장관리비"/>
      <sheetName val="투찰가"/>
      <sheetName val="몰운대초견적"/>
      <sheetName val="목표세부명세"/>
      <sheetName val="삭제금지단가"/>
      <sheetName val="가도공"/>
      <sheetName val="메서,변+증"/>
      <sheetName val="단가산출서"/>
      <sheetName val="토사(PE)"/>
      <sheetName val="시멘트 및 골재량산출"/>
      <sheetName val="안정검토"/>
      <sheetName val="7.PILE  (돌출)"/>
      <sheetName val="DAN"/>
      <sheetName val="산출근거"/>
      <sheetName val="견적990322"/>
      <sheetName val="1호맨홀토공"/>
      <sheetName val="물가기준년"/>
      <sheetName val="장비기준"/>
      <sheetName val="REINF."/>
      <sheetName val="LOADS"/>
      <sheetName val="수량집계"/>
      <sheetName val=""/>
      <sheetName val="제-노임"/>
      <sheetName val="제직재"/>
      <sheetName val="기계내역"/>
      <sheetName val="1.설계기준"/>
      <sheetName val="98수문일위"/>
      <sheetName val="205동"/>
      <sheetName val="절탄기단관교체공량"/>
      <sheetName val="이종재질교체공량"/>
      <sheetName val="Final SH Loose Tube 교체공량"/>
      <sheetName val="Cost Reduction"/>
      <sheetName val="포장단가"/>
      <sheetName val="품명별원가"/>
      <sheetName val="경계석수량집계"/>
      <sheetName val="원가산출근거"/>
      <sheetName val="정화조동내역"/>
      <sheetName val="O＆P"/>
      <sheetName val="매출처비중(2)"/>
      <sheetName val="단가표 (2)"/>
      <sheetName val="사업부배부A"/>
      <sheetName val="배수관접합및부설  "/>
      <sheetName val="기계공사"/>
      <sheetName val="성서방향-교대(A2)"/>
      <sheetName val="자재표"/>
      <sheetName val="물가"/>
      <sheetName val="6공구(당초)"/>
      <sheetName val="보조셀"/>
      <sheetName val="품셈표"/>
      <sheetName val="BM"/>
      <sheetName val="남양시작동010313100%"/>
      <sheetName val="Option"/>
      <sheetName val="공예율"/>
      <sheetName val="갑1"/>
      <sheetName val="1.설계조건"/>
      <sheetName val="조직"/>
      <sheetName val="빗물받이(910-510-410)"/>
      <sheetName val="역T형옹벽(3.0)"/>
      <sheetName val="C.배수관공"/>
      <sheetName val="충주"/>
      <sheetName val="공사내역서"/>
      <sheetName val="YM-IL1"/>
      <sheetName val="배수관접합및부_x0005__x0000_Ԁ"/>
      <sheetName val="배수관접합및부者ㅗ찀"/>
      <sheetName val="덕전리"/>
      <sheetName val="30신설일위대가"/>
      <sheetName val="대가목록"/>
      <sheetName val="기계경비단가총괄표"/>
      <sheetName val="기계경비단가산출표"/>
      <sheetName val="기계경비손료 및 운전경비 산출"/>
      <sheetName val="기계경비 손료 및 운전경비 산출기준"/>
      <sheetName val="단가조사표"/>
      <sheetName val="노임단가표"/>
      <sheetName val="   "/>
      <sheetName val="계수"/>
      <sheetName val="용어"/>
      <sheetName val="공정량산출내역서 "/>
      <sheetName val="관로수량산출집계"/>
      <sheetName val="한전수탁공사비내역서"/>
      <sheetName val="pldt"/>
      <sheetName val="표지"/>
      <sheetName val="설계서표지"/>
      <sheetName val="3. SW 총괄"/>
      <sheetName val="SW신규표지"/>
      <sheetName val="기반정보연계 FP산정"/>
      <sheetName val="기반정보 연계 소프트웨어개발비산출-간이법"/>
      <sheetName val="기반정보 연계 (참조)보정계수"/>
      <sheetName val="정보연계 FP산정"/>
      <sheetName val="정보연계 소프트웨어개발비산출-간이법"/>
      <sheetName val="정보연계 (참조)보정계수"/>
      <sheetName val="조건"/>
      <sheetName val="예산"/>
      <sheetName val="조사표"/>
      <sheetName val="노임목록"/>
      <sheetName val="중기목록"/>
      <sheetName val="자재목록"/>
      <sheetName val="배수관접합및부Â_x0000_Ԁ"/>
      <sheetName val="집계표(육상)"/>
      <sheetName val="암거"/>
      <sheetName val="설치조서"/>
      <sheetName val="배수공집계표"/>
      <sheetName val="예정공정표"/>
      <sheetName val="3.하중산정4.지지력"/>
      <sheetName val="RCF CLAIMED"/>
      <sheetName val="물가변동대가세부내역서"/>
      <sheetName val="대공종"/>
      <sheetName val="연결관암거"/>
      <sheetName val="노임,기계단가"/>
      <sheetName val="정산"/>
      <sheetName val="적용기준표(98년상반기)"/>
      <sheetName val="심사"/>
      <sheetName val="원가_(2)2"/>
      <sheetName val="전선_및_전선관2"/>
      <sheetName val="옥외_전력간선공사2"/>
      <sheetName val="경율산정_XLS2"/>
      <sheetName val="2_수량조서(발주용)1"/>
      <sheetName val="CT_1"/>
      <sheetName val="간접비총괄_(2)1"/>
      <sheetName val="샌딩_에폭시_도장1"/>
      <sheetName val="일반문틀_설치1"/>
      <sheetName val="6PILE__(돌출)1"/>
      <sheetName val="Galaxy_소비자가격표1"/>
      <sheetName val="기술부_VENDOR_LIST1"/>
      <sheetName val="기존단가_(2)1"/>
      <sheetName val="1차_내역서1"/>
      <sheetName val="8_수량산출서1"/>
      <sheetName val="9_단가조사서1"/>
      <sheetName val="6_일위목록1"/>
      <sheetName val="단가_및_재료비1"/>
      <sheetName val="8_PILE__(돌출)"/>
      <sheetName val="estimate(TOTAL)_(2)"/>
      <sheetName val="7_수지"/>
      <sheetName val="시공변경_설명서"/>
      <sheetName val="아스콘포장_(5t)"/>
      <sheetName val="총괄갑_"/>
      <sheetName val="원가계산_(2)"/>
      <sheetName val="계수원본(99_2_28)1"/>
      <sheetName val="실행내역_"/>
      <sheetName val="내역서1999_8최종"/>
      <sheetName val="1__설계조건_2_단면가정_3__하중계산"/>
      <sheetName val="DATA_입력란"/>
      <sheetName val="unit_4"/>
      <sheetName val="Sheet1_(2)"/>
      <sheetName val="Key_Data"/>
      <sheetName val="설계서(8)"/>
      <sheetName val="INPUT"/>
      <sheetName val="SULKEA"/>
      <sheetName val="목록1"/>
      <sheetName val="목록2"/>
      <sheetName val="자재"/>
      <sheetName val="국영"/>
      <sheetName val="단가입력창"/>
      <sheetName val="토목주소"/>
      <sheetName val="프랜트면허"/>
      <sheetName val="대구은행"/>
      <sheetName val="단가산출1"/>
      <sheetName val="코드"/>
      <sheetName val="우각부보강"/>
      <sheetName val="중동공구"/>
      <sheetName val="여과지동"/>
      <sheetName val="기초자료"/>
      <sheetName val="단가조사서"/>
      <sheetName val="가로등내역서"/>
      <sheetName val="횡배수관토공수량"/>
      <sheetName val="2-1. 경관조명 내역총괄표"/>
      <sheetName val="Quantity"/>
      <sheetName val="인천제철"/>
      <sheetName val="관리,공감"/>
      <sheetName val="개산공사비"/>
      <sheetName val="간접비"/>
      <sheetName val="샤워실위생"/>
      <sheetName val="간접"/>
      <sheetName val="확산동"/>
      <sheetName val="2005년6월김문환"/>
      <sheetName val="정산ISSUE(T)"/>
      <sheetName val="영동(D)"/>
      <sheetName val="배수내역"/>
      <sheetName val="도수로(총)"/>
      <sheetName val="CON'C"/>
      <sheetName val="판가반영"/>
      <sheetName val="일용노임단가2001상"/>
      <sheetName val="front"/>
      <sheetName val=" 견적서"/>
      <sheetName val="DBL LPG시험"/>
      <sheetName val="현장경상비"/>
      <sheetName val="SOURCE"/>
      <sheetName val="용산1(해보)"/>
      <sheetName val="효성CB 1P기초"/>
      <sheetName val="교대(A1)"/>
      <sheetName val="1안"/>
      <sheetName val="화전내"/>
      <sheetName val="내역5"/>
      <sheetName val="Customer Databas"/>
      <sheetName val="item"/>
      <sheetName val="B"/>
      <sheetName val="유림콘도"/>
      <sheetName val="가시설수량"/>
      <sheetName val="계수시트"/>
      <sheetName val="중기조종사 단위단가"/>
      <sheetName val="실행내역서"/>
      <sheetName val="9-1차이내역"/>
      <sheetName val="주요기준"/>
      <sheetName val="賃料等一覧"/>
      <sheetName val="S&amp;R"/>
      <sheetName val="리츠"/>
      <sheetName val="FAB별"/>
      <sheetName val="1st"/>
      <sheetName val="당사수지비교표"/>
      <sheetName val="당사수지"/>
      <sheetName val="B8_MEP"/>
      <sheetName val="THIET DAT"/>
      <sheetName val="Earthwork"/>
      <sheetName val="CONCRETE"/>
      <sheetName val="BOQ-1"/>
      <sheetName val="MAIN GATE HOUSE"/>
      <sheetName val="ASP"/>
      <sheetName val="공사비산출서"/>
      <sheetName val="계약내역(갑지)"/>
      <sheetName val="길어깨(현황)"/>
      <sheetName val="각사별공사비분개 "/>
      <sheetName val="할증 "/>
      <sheetName val="프로젝트"/>
      <sheetName val="5흙막이"/>
      <sheetName val="LH3 동양시스템"/>
      <sheetName val="설계서SC"/>
      <sheetName val="예산서"/>
      <sheetName val="총공사비"/>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ow r="5">
          <cell r="I5">
            <v>1</v>
          </cell>
        </row>
      </sheetData>
      <sheetData sheetId="2">
        <row r="5">
          <cell r="I5">
            <v>1</v>
          </cell>
        </row>
      </sheetData>
      <sheetData sheetId="3">
        <row r="5">
          <cell r="I5">
            <v>1</v>
          </cell>
        </row>
      </sheetData>
      <sheetData sheetId="4">
        <row r="5">
          <cell r="I5">
            <v>1</v>
          </cell>
        </row>
      </sheetData>
      <sheetData sheetId="5">
        <row r="5">
          <cell r="I5">
            <v>1</v>
          </cell>
        </row>
      </sheetData>
      <sheetData sheetId="6">
        <row r="5">
          <cell r="I5">
            <v>1</v>
          </cell>
        </row>
      </sheetData>
      <sheetData sheetId="7">
        <row r="5">
          <cell r="I5">
            <v>1</v>
          </cell>
        </row>
      </sheetData>
      <sheetData sheetId="8">
        <row r="5">
          <cell r="I5">
            <v>1</v>
          </cell>
        </row>
      </sheetData>
      <sheetData sheetId="9">
        <row r="5">
          <cell r="I5">
            <v>1</v>
          </cell>
        </row>
      </sheetData>
      <sheetData sheetId="10">
        <row r="5">
          <cell r="I5">
            <v>1</v>
          </cell>
        </row>
      </sheetData>
      <sheetData sheetId="11">
        <row r="5">
          <cell r="I5">
            <v>1</v>
          </cell>
        </row>
      </sheetData>
      <sheetData sheetId="12">
        <row r="5">
          <cell r="I5">
            <v>1</v>
          </cell>
        </row>
      </sheetData>
      <sheetData sheetId="13">
        <row r="5">
          <cell r="I5">
            <v>1</v>
          </cell>
        </row>
      </sheetData>
      <sheetData sheetId="14">
        <row r="5">
          <cell r="I5">
            <v>1</v>
          </cell>
        </row>
      </sheetData>
      <sheetData sheetId="15">
        <row r="5">
          <cell r="I5">
            <v>1</v>
          </cell>
        </row>
      </sheetData>
      <sheetData sheetId="16">
        <row r="5">
          <cell r="I5">
            <v>1</v>
          </cell>
        </row>
      </sheetData>
      <sheetData sheetId="17">
        <row r="5">
          <cell r="I5">
            <v>1</v>
          </cell>
        </row>
      </sheetData>
      <sheetData sheetId="18">
        <row r="5">
          <cell r="I5">
            <v>1</v>
          </cell>
        </row>
      </sheetData>
      <sheetData sheetId="19">
        <row r="5">
          <cell r="I5">
            <v>1</v>
          </cell>
        </row>
      </sheetData>
      <sheetData sheetId="20">
        <row r="5">
          <cell r="I5">
            <v>1</v>
          </cell>
        </row>
      </sheetData>
      <sheetData sheetId="21">
        <row r="5">
          <cell r="I5">
            <v>1</v>
          </cell>
        </row>
      </sheetData>
      <sheetData sheetId="22">
        <row r="5">
          <cell r="I5">
            <v>1</v>
          </cell>
        </row>
      </sheetData>
      <sheetData sheetId="23">
        <row r="5">
          <cell r="I5">
            <v>1</v>
          </cell>
        </row>
      </sheetData>
      <sheetData sheetId="24">
        <row r="5">
          <cell r="I5">
            <v>1</v>
          </cell>
        </row>
      </sheetData>
      <sheetData sheetId="25">
        <row r="5">
          <cell r="I5">
            <v>1</v>
          </cell>
        </row>
      </sheetData>
      <sheetData sheetId="26">
        <row r="5">
          <cell r="I5">
            <v>1</v>
          </cell>
        </row>
      </sheetData>
      <sheetData sheetId="27">
        <row r="5">
          <cell r="I5">
            <v>1</v>
          </cell>
        </row>
      </sheetData>
      <sheetData sheetId="28">
        <row r="5">
          <cell r="I5">
            <v>1</v>
          </cell>
        </row>
      </sheetData>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sheetData sheetId="408"/>
      <sheetData sheetId="409"/>
      <sheetData sheetId="410"/>
      <sheetData sheetId="41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sheetData sheetId="440"/>
      <sheetData sheetId="44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sheetData sheetId="479">
        <row r="7">
          <cell r="I7">
            <v>0</v>
          </cell>
        </row>
      </sheetData>
      <sheetData sheetId="480">
        <row r="7">
          <cell r="I7">
            <v>0</v>
          </cell>
        </row>
      </sheetData>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sheetData sheetId="539" refreshError="1"/>
      <sheetData sheetId="540"/>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ow r="7">
          <cell r="I7">
            <v>0</v>
          </cell>
        </row>
      </sheetData>
      <sheetData sheetId="581">
        <row r="7">
          <cell r="I7">
            <v>0</v>
          </cell>
        </row>
      </sheetData>
      <sheetData sheetId="582">
        <row r="7">
          <cell r="I7">
            <v>0</v>
          </cell>
        </row>
      </sheetData>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sheetData sheetId="601">
        <row r="5">
          <cell r="I5">
            <v>0</v>
          </cell>
        </row>
      </sheetData>
      <sheetData sheetId="602"/>
      <sheetData sheetId="603" refreshError="1"/>
      <sheetData sheetId="604" refreshError="1"/>
      <sheetData sheetId="605" refreshError="1"/>
      <sheetData sheetId="606" refreshError="1"/>
      <sheetData sheetId="607">
        <row r="7">
          <cell r="I7">
            <v>0</v>
          </cell>
        </row>
      </sheetData>
      <sheetData sheetId="608">
        <row r="7">
          <cell r="I7">
            <v>0</v>
          </cell>
        </row>
      </sheetData>
      <sheetData sheetId="609" refreshError="1"/>
      <sheetData sheetId="610"/>
      <sheetData sheetId="61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refreshError="1"/>
      <sheetData sheetId="678" refreshError="1"/>
      <sheetData sheetId="679"/>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조도"/>
      <sheetName val="부하"/>
      <sheetName val="동력"/>
      <sheetName val="변압기"/>
      <sheetName val="발전기"/>
      <sheetName val="간선"/>
      <sheetName val="APT"/>
      <sheetName val="도체종-상수표"/>
      <sheetName val="Sheet8"/>
      <sheetName val="Sheet9"/>
      <sheetName val="Sheet10"/>
      <sheetName val="Sheet11"/>
      <sheetName val="Sheet12"/>
      <sheetName val="Sheet13"/>
      <sheetName val="Sheet14"/>
      <sheetName val="Sheet15"/>
      <sheetName val="Sheet16"/>
      <sheetName val="#REF"/>
      <sheetName val="전기자료"/>
      <sheetName val="DUT-BAT1"/>
      <sheetName val="GEN"/>
      <sheetName val="1.수인터널"/>
      <sheetName val="N賃率-職"/>
      <sheetName val="합천내역"/>
      <sheetName val="내역1"/>
      <sheetName val="1.원가계산서"/>
      <sheetName val="노무비 근거"/>
      <sheetName val="4-1.일위대가"/>
      <sheetName val="dte"/>
      <sheetName val="전기일위대가"/>
      <sheetName val="일위대가"/>
      <sheetName val="수량산출"/>
      <sheetName val="I.설계조건"/>
      <sheetName val="노임"/>
      <sheetName val="가로등기초"/>
      <sheetName val="Total"/>
      <sheetName val="조명시설"/>
      <sheetName val="wal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조도"/>
      <sheetName val="부하"/>
      <sheetName val="동력"/>
      <sheetName val="0.6-1kV 케이블 (전동기)"/>
      <sheetName val="변압기"/>
      <sheetName val="발전기"/>
      <sheetName val="간선"/>
      <sheetName val="APT"/>
      <sheetName val="도체상수"/>
      <sheetName val="Sheet8"/>
      <sheetName val="Sheet9"/>
      <sheetName val="Sheet10"/>
      <sheetName val="Sheet11"/>
      <sheetName val="Sheet12"/>
      <sheetName val="Sheet13"/>
      <sheetName val="Sheet14"/>
      <sheetName val="Sheet15"/>
      <sheetName val="Sheet16"/>
      <sheetName val="도체종-상수표"/>
      <sheetName val="전기자료"/>
      <sheetName val="#REF"/>
      <sheetName val="GEN"/>
      <sheetName val="DUT-BAT1"/>
      <sheetName val="동부하-L"/>
      <sheetName val="비상용"/>
      <sheetName val="상가"/>
      <sheetName val="병원동"/>
      <sheetName val="수변전설비용량계산서"/>
      <sheetName val="표지"/>
      <sheetName val="변압기E"/>
      <sheetName val="LE"/>
      <sheetName val="지하주차장"/>
      <sheetName val="부속동"/>
      <sheetName val="부속동 (1)"/>
      <sheetName val="동력1"/>
      <sheetName val="접지"/>
      <sheetName val="전화"/>
      <sheetName val="방송"/>
      <sheetName val="Sheet1"/>
      <sheetName val="세대부하"/>
      <sheetName val="동간선"/>
      <sheetName val="코아별부하"/>
      <sheetName val="변압기 "/>
      <sheetName val="P"/>
      <sheetName val="UTILITY"/>
      <sheetName val="환경및유틸리티"/>
      <sheetName val="밧,충전기"/>
      <sheetName val="변압기 용량 계산"/>
      <sheetName val="부하집계"/>
      <sheetName val="변압기별부하집계"/>
      <sheetName val="지하층비상"/>
      <sheetName val="FB25JN"/>
      <sheetName val="N賃率-職"/>
      <sheetName val="약전TRAY"/>
      <sheetName val="동부하합계"/>
      <sheetName val="공용부하합계"/>
      <sheetName val="아파트공용"/>
      <sheetName val="아파트지붕"/>
      <sheetName val="강전TRAY"/>
      <sheetName val="8.PILE  (돌출)"/>
      <sheetName val="품목"/>
      <sheetName val="참조자료"/>
      <sheetName val="노임"/>
      <sheetName val="직노"/>
      <sheetName val="2F 회의실견적(5_14 일대)"/>
      <sheetName val="설직재-1"/>
      <sheetName val="수량산출"/>
      <sheetName val="을지"/>
      <sheetName val="배수공"/>
      <sheetName val="예산내역서"/>
      <sheetName val="설계예산서"/>
      <sheetName val="말뚝지지력산정"/>
      <sheetName val="조명시설"/>
      <sheetName val="차액보증"/>
      <sheetName val="CAPVC"/>
    </sheetNames>
    <sheetDataSet>
      <sheetData sheetId="0"/>
      <sheetData sheetId="1" refreshError="1"/>
      <sheetData sheetId="2" refreshError="1"/>
      <sheetData sheetId="3" refreshError="1"/>
      <sheetData sheetId="4"/>
      <sheetData sheetId="5" refreshError="1"/>
      <sheetData sheetId="6"/>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수량산출"/>
      <sheetName val="차액보증"/>
      <sheetName val="관리비"/>
      <sheetName val="기둥(원형)"/>
      <sheetName val="J直材4"/>
      <sheetName val="#REF"/>
      <sheetName val="20관리비율"/>
      <sheetName val="터파기및재료"/>
      <sheetName val="기초공"/>
      <sheetName val="을"/>
      <sheetName val="직노"/>
      <sheetName val="견적서 (2)"/>
      <sheetName val="제-노임"/>
      <sheetName val="단가표 "/>
      <sheetName val="ABUT수량-A1"/>
      <sheetName val="PUMP"/>
      <sheetName val="I一般比"/>
      <sheetName val="데이타"/>
      <sheetName val="DATA"/>
      <sheetName val="BSD (2)"/>
      <sheetName val="COVER"/>
      <sheetName val="eq_data"/>
      <sheetName val="요약서"/>
      <sheetName val="TEL"/>
      <sheetName val="수량산출서"/>
      <sheetName val="SANBAISU"/>
      <sheetName val="견적서_(2)"/>
      <sheetName val="설직재-1"/>
      <sheetName val="직재"/>
      <sheetName val=" 견적서"/>
      <sheetName val="신우"/>
      <sheetName val="1.설계조건"/>
      <sheetName val="조명시설"/>
      <sheetName val="말뚝물량"/>
      <sheetName val="목차"/>
      <sheetName val="Galaxy 소비자가격표"/>
      <sheetName val="설계조건"/>
      <sheetName val="ITEM"/>
      <sheetName val="내역서"/>
      <sheetName val="진주방향"/>
      <sheetName val="식재인부"/>
      <sheetName val="물가"/>
      <sheetName val="일위대가"/>
      <sheetName val="전기일위대가"/>
      <sheetName val="danga"/>
      <sheetName val="ilch"/>
      <sheetName val="단가"/>
      <sheetName val="물가자료"/>
      <sheetName val="단위수량"/>
      <sheetName val="암거공"/>
      <sheetName val="부대집계1"/>
      <sheetName val="교각1"/>
      <sheetName val="편입토지조서"/>
      <sheetName val="1단계"/>
      <sheetName val="노임단가"/>
      <sheetName val="재1"/>
      <sheetName val="성곽내역서"/>
      <sheetName val="시행후면적"/>
      <sheetName val="견적내용입력"/>
      <sheetName val="발신정보"/>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호안공"/>
      <sheetName val="Sheet3"/>
      <sheetName val="수량산출"/>
      <sheetName val="20관리비율"/>
      <sheetName val="#REF"/>
      <sheetName val="통합"/>
      <sheetName val="ABUT수량-A1"/>
      <sheetName val="직재"/>
      <sheetName val="제-노임"/>
      <sheetName val="제직재"/>
      <sheetName val="차액보증"/>
      <sheetName val="Sheet1"/>
      <sheetName val="단가표 "/>
      <sheetName val="J直材4"/>
      <sheetName val="3BL공동구 수량"/>
      <sheetName val="3련 BOX"/>
      <sheetName val="공사비내역서"/>
      <sheetName val="도급양식"/>
      <sheetName val="공사비 내역 (가)"/>
      <sheetName val="원가"/>
      <sheetName val="N賃率_職"/>
      <sheetName val="준검 내역서"/>
      <sheetName val="BSD (2)"/>
      <sheetName val="포장절단"/>
      <sheetName val="자재집계표"/>
      <sheetName val="터파기및재료"/>
      <sheetName val="MOTOR"/>
      <sheetName val="물량표"/>
      <sheetName val="사용자정의"/>
      <sheetName val="제품표준규격"/>
      <sheetName val="기초공"/>
      <sheetName val="기둥(원형)"/>
      <sheetName val="2.대외공문"/>
      <sheetName val="Data Vol"/>
      <sheetName val="일위"/>
      <sheetName val="특2호부관하천산근"/>
      <sheetName val="설계조건"/>
      <sheetName val="안정계산"/>
      <sheetName val="단면검토"/>
      <sheetName val="변화치수"/>
      <sheetName val="일위대가"/>
      <sheetName val="전기일위대가"/>
      <sheetName val="danga"/>
      <sheetName val="ilch"/>
      <sheetName val="을"/>
      <sheetName val="단가"/>
      <sheetName val="물가자료"/>
      <sheetName val="단위수량"/>
      <sheetName val="암거공"/>
      <sheetName val="부대집계1"/>
      <sheetName val="BLOCK(1)"/>
      <sheetName val="코드표"/>
      <sheetName val="대로근거"/>
      <sheetName val="단면(RW1)"/>
      <sheetName val="SE-611"/>
      <sheetName val="안정검토"/>
      <sheetName val="토목"/>
      <sheetName val="rate analysis"/>
      <sheetName val="노임단가"/>
      <sheetName val="현금"/>
      <sheetName val="목차"/>
      <sheetName val="경비2내역"/>
      <sheetName val="일위대가1"/>
      <sheetName val="깨기"/>
      <sheetName val="PILE  (돌출)"/>
      <sheetName val="2.설계제원"/>
      <sheetName val="CONCRETE"/>
      <sheetName val="기초분물량표"/>
      <sheetName val="wall"/>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ORAGE"/>
      <sheetName val="Y-WORK"/>
      <sheetName val="ITEM"/>
      <sheetName val="단가비교표"/>
      <sheetName val="- INFORMATION -"/>
      <sheetName val="Module1"/>
      <sheetName val="Module2"/>
      <sheetName val="Module3"/>
      <sheetName val="Module4"/>
      <sheetName val="Module5"/>
      <sheetName val="Module6"/>
      <sheetName val="Module8"/>
      <sheetName val="Module9"/>
      <sheetName val="Module7"/>
      <sheetName val="WORK"/>
      <sheetName val="기본DATA"/>
      <sheetName val="IMP(MAIN)"/>
      <sheetName val="IMP (REACTOR)"/>
      <sheetName val="3BL공동구 수량"/>
      <sheetName val="4)유동표"/>
      <sheetName val="내역서"/>
      <sheetName val="집계표"/>
      <sheetName val="ilch"/>
      <sheetName val="YES"/>
      <sheetName val="N賃率-職"/>
    </sheetNames>
    <sheetDataSet>
      <sheetData sheetId="0"/>
      <sheetData sheetId="1" refreshError="1"/>
      <sheetData sheetId="2">
        <row r="11">
          <cell r="A11">
            <v>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날개벽"/>
      <sheetName val="ITEM"/>
      <sheetName val="중기일위대가"/>
      <sheetName val="구조물공"/>
      <sheetName val="노임단가"/>
      <sheetName val="구조물철거타공정이월"/>
      <sheetName val="터파기및재료"/>
      <sheetName val="내역서"/>
      <sheetName val="중기사용료"/>
      <sheetName val="공사비증감"/>
      <sheetName val="중산교"/>
      <sheetName val="약품공급2"/>
      <sheetName val="U"/>
      <sheetName val="정부노임단가"/>
      <sheetName val="설계조건"/>
      <sheetName val="단면검토"/>
      <sheetName val="N賃率-職"/>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횡배수관토공단위(180)"/>
      <sheetName val="횡배수관토공단위(90)"/>
      <sheetName val="tggwan(mac)"/>
      <sheetName val="FCM"/>
      <sheetName val="ABUT수량-A1"/>
      <sheetName val="가도공"/>
      <sheetName val="원가계산서"/>
      <sheetName val="guard(mac)"/>
      <sheetName val="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단가"/>
      <sheetName val="건축내역"/>
    </sheetNames>
    <sheetDataSet>
      <sheetData sheetId="0" refreshError="1"/>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새끼량산출"/>
      <sheetName val="가마니"/>
      <sheetName val="철선"/>
      <sheetName val="비계목"/>
      <sheetName val="중량"/>
      <sheetName val="이식"/>
      <sheetName val="지주산출"/>
      <sheetName val="원가계산서"/>
      <sheetName val="내역서"/>
      <sheetName val="일위대가목록"/>
      <sheetName val="식재일위"/>
      <sheetName val="시설일위대가"/>
      <sheetName val="기초일위대가"/>
      <sheetName val="노임단가"/>
      <sheetName val="단가조사"/>
      <sheetName val="중기집계"/>
      <sheetName val="중기일위"/>
      <sheetName val="중기단가"/>
      <sheetName val="인건비 "/>
      <sheetName val="수량산출"/>
      <sheetName val="시중노임(공사)"/>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주요자재집계표"/>
      <sheetName val="사,관급자재내역서"/>
      <sheetName val="콘크리트자재집계표"/>
      <sheetName val="철근,흄관자재집계표"/>
      <sheetName val="아스콘자재집계표"/>
      <sheetName val="토   공(간 지)"/>
      <sheetName val="토공내역서"/>
      <sheetName val="사토집계표"/>
      <sheetName val="토공량집계표"/>
      <sheetName val="구조물철거 (간지)"/>
      <sheetName val="구조물철거집계표"/>
      <sheetName val="구조물철거타공정이월"/>
      <sheetName val="배 수 공(간지)"/>
      <sheetName val="내역서적용수량(배수공)"/>
      <sheetName val="배수공수량집계표"/>
      <sheetName val="호 안 공 (간지)"/>
      <sheetName val="호안공집계표"/>
      <sheetName val="돌망태 설치현황"/>
      <sheetName val="돌망태단위수량 (H=9.0)"/>
      <sheetName val="돌망태단위수량(H=9.5)"/>
      <sheetName val="낙 차 공 (간지)"/>
      <sheetName val="낙 차 공"/>
      <sheetName val="종배수관몰탈단위수량산출"/>
      <sheetName val="구조물공(간지)"/>
      <sheetName val="가도공(간지)"/>
      <sheetName val="가도공수량집계"/>
      <sheetName val="가도공수량산출"/>
      <sheetName val="타공정이월수량(포장공)"/>
      <sheetName val="진 입 로 (간지)"/>
      <sheetName val="진입로집계표"/>
      <sheetName val="진입로산출수량"/>
      <sheetName val="부 대 공"/>
      <sheetName val="부대공내역서"/>
      <sheetName val="차선도색 (간지)"/>
      <sheetName val="차선도색수량산출집계"/>
      <sheetName val="차선도색설치현황"/>
      <sheetName val="차선도색단위수량"/>
      <sheetName val="THE END"/>
      <sheetName val="포장깨기산출"/>
      <sheetName val="포 장 공(간지)"/>
      <sheetName val="포장공내역서"/>
      <sheetName val="포장공내역서적용수량"/>
      <sheetName val="포장총괄집계표 "/>
      <sheetName val="차 도 부 (간지)"/>
      <sheetName val="포장집계표"/>
      <sheetName val="차도부포장수량현황"/>
      <sheetName val="포장연장현황"/>
      <sheetName val="포장부단위수량"/>
      <sheetName val="자재총괄"/>
      <sheetName val="시멘트산출"/>
      <sheetName val="시멘트레미콘구입량"/>
      <sheetName val="골재구입량"/>
      <sheetName val="포장수량집계"/>
      <sheetName val="수축줄눈수량"/>
      <sheetName val="포장수량"/>
      <sheetName val="토공수량집계"/>
      <sheetName val="타공종수량집계표"/>
      <sheetName val="토공수량"/>
      <sheetName val="배수수량집계"/>
      <sheetName val="배수수량산출"/>
      <sheetName val="월파벽집계"/>
      <sheetName val="월파벽"/>
      <sheetName val="깨기"/>
      <sheetName val="자재총괄표"/>
      <sheetName val="레미콘,철근집계"/>
      <sheetName val="흄관,아스콘구입량"/>
      <sheetName val="골재구입량 "/>
      <sheetName val="Sheet1 (2)"/>
      <sheetName val="토공총괄표"/>
      <sheetName val="타공종집계"/>
      <sheetName val="배수공내역서"/>
      <sheetName val="배수관,골재집계 (2공구)"/>
      <sheetName val="레미콘,철근집계표  (2공구)"/>
      <sheetName val="토공집계 (2공구)"/>
      <sheetName val="측구수량집계 (2공구)"/>
      <sheetName val="측구공연장조서 (2공구)"/>
      <sheetName val="측구단위수량 (2공구)"/>
      <sheetName val="집수정수량집계"/>
      <sheetName val="집수정단위수량"/>
      <sheetName val="집수정위치조서"/>
      <sheetName val="횡배수관수량집계표"/>
      <sheetName val="종배수관수량집계표"/>
      <sheetName val="면벽단위수량"/>
      <sheetName val="포장총괄"/>
      <sheetName val="포장집계"/>
      <sheetName val="포장증감"/>
      <sheetName val="석축포장증감단위"/>
      <sheetName val="보선포장집계"/>
      <sheetName val="본선포장다위"/>
      <sheetName val="진입도집계"/>
      <sheetName val="진입도로"/>
      <sheetName val="줄눈수량"/>
      <sheetName val="석축총괄"/>
      <sheetName val="석축집계"/>
      <sheetName val="석축평균고"/>
      <sheetName val="석축단위수량"/>
      <sheetName val="석축위치조서"/>
      <sheetName val="날개벽"/>
      <sheetName val="은하교~3"/>
      <sheetName val="원형1호맨홀토공수량"/>
      <sheetName val="현장관리비 산출내역"/>
      <sheetName val="3.하중산정4.지지력"/>
      <sheetName val="woo(mac)"/>
      <sheetName val="Sheet1"/>
      <sheetName val="ABUT수량-A1"/>
      <sheetName val="토적표"/>
      <sheetName val="P-산#1-1(WOWA1)"/>
      <sheetName val="포장공"/>
      <sheetName val="Summary Sheets"/>
      <sheetName val="예산"/>
      <sheetName val="CAL"/>
      <sheetName val="D-623D"/>
      <sheetName val="일위대가"/>
      <sheetName val="전체"/>
      <sheetName val="예정(3)"/>
      <sheetName val="소도3교"/>
      <sheetName val="교각계산"/>
      <sheetName val="바닥판(1)"/>
      <sheetName val="집수정(600-700)"/>
      <sheetName val="상 부"/>
      <sheetName val="금액내역서"/>
      <sheetName val="BLOCK(1)"/>
      <sheetName val="제출내역 (2)"/>
      <sheetName val="1.설계조건"/>
      <sheetName val="터파기및재료"/>
      <sheetName val="X17-TOTAL"/>
      <sheetName val="내역서"/>
      <sheetName val="기기리스트"/>
      <sheetName val="설계명세서"/>
      <sheetName val="예산명세서"/>
      <sheetName val="자료입력"/>
      <sheetName val="말뚝지지력산정"/>
      <sheetName val="6PILE  (돌출)"/>
      <sheetName val="조명시설"/>
      <sheetName val="방음벽기초"/>
      <sheetName val="I一般比"/>
      <sheetName val="N賃率-職"/>
      <sheetName val="DATA"/>
      <sheetName val="지수"/>
      <sheetName val="가도공"/>
      <sheetName val="현장관리비"/>
      <sheetName val="내역"/>
      <sheetName val="정산내역서"/>
      <sheetName val="DATE"/>
      <sheetName val="슬래브"/>
      <sheetName val="관급원내역"/>
      <sheetName val="tggwan(mac)"/>
      <sheetName val="계수시트"/>
      <sheetName val="원가계산서"/>
      <sheetName val="기타공"/>
      <sheetName val="맨홀수량산출"/>
      <sheetName val="노임단가"/>
      <sheetName val="수량산출"/>
      <sheetName val="진주방향"/>
      <sheetName val="직노"/>
      <sheetName val="일위대가(1)"/>
      <sheetName val="가락화장을지"/>
      <sheetName val="횡배수공토공집계"/>
      <sheetName val="가시설(TYPE-A)"/>
      <sheetName val="뚝토공"/>
      <sheetName val="철거현황"/>
      <sheetName val="치수표"/>
      <sheetName val="단가"/>
      <sheetName val="A01"/>
      <sheetName val="A11"/>
      <sheetName val="A16"/>
      <sheetName val="A02"/>
      <sheetName val="A03"/>
      <sheetName val="A04"/>
      <sheetName val="A05"/>
      <sheetName val="A06"/>
      <sheetName val="A07"/>
      <sheetName val="A08a"/>
      <sheetName val="A08b"/>
      <sheetName val="member design"/>
      <sheetName val="design criteria"/>
      <sheetName val="working load at the btm ft."/>
      <sheetName val="plan&amp;section of foundation"/>
      <sheetName val="soil bearing check"/>
      <sheetName val="수입"/>
      <sheetName val="전체철근집계"/>
      <sheetName val="교대토공시점"/>
      <sheetName val="S0"/>
      <sheetName val="DATA-UPS"/>
      <sheetName val="수목표준대가"/>
      <sheetName val="자재"/>
      <sheetName val="토공연장"/>
      <sheetName val="교각(P1)수량"/>
      <sheetName val="기본"/>
      <sheetName val="중간부"/>
      <sheetName val="기성집계"/>
      <sheetName val="예산변경사항"/>
      <sheetName val="연결관산출조서"/>
      <sheetName val="투찰"/>
      <sheetName val="sub"/>
      <sheetName val="교대시점"/>
      <sheetName val="INPUT"/>
      <sheetName val="내역서1"/>
      <sheetName val="토공"/>
      <sheetName val="수안보-MBR1"/>
      <sheetName val="DS설변내역서"/>
      <sheetName val="DS기성최종"/>
      <sheetName val="(C)원내역"/>
      <sheetName val="bm(CIcable)"/>
      <sheetName val="조도계산(1)"/>
      <sheetName val="사급자재비"/>
      <sheetName val="실행철강하도"/>
      <sheetName val="단락전류-A"/>
      <sheetName val="대치판정"/>
      <sheetName val="집수A"/>
      <sheetName val="교대"/>
      <sheetName val="토사(PE)"/>
      <sheetName val="종단계산"/>
      <sheetName val="1-1평균터파기고(1)"/>
      <sheetName val="관급"/>
      <sheetName val="화재 탐지 설비"/>
      <sheetName val="시설일위"/>
      <sheetName val="단위수량"/>
      <sheetName val="1경간당수량"/>
      <sheetName val="COPING"/>
      <sheetName val="우수공"/>
      <sheetName val="실행간접비용"/>
      <sheetName val="기초"/>
      <sheetName val="1.동력공사"/>
      <sheetName val="5.6날개벽 (2)"/>
      <sheetName val="자재비"/>
      <sheetName val="A-4"/>
      <sheetName val="교각1"/>
      <sheetName val="4)유동표"/>
      <sheetName val="총체보활공정표"/>
      <sheetName val="왕십리방향"/>
      <sheetName val="제수변수량"/>
      <sheetName val="투찰내역"/>
      <sheetName val="BID"/>
      <sheetName val="(A)내역서"/>
      <sheetName val="유입량"/>
      <sheetName val="지장물C"/>
      <sheetName val="guard(mac)"/>
      <sheetName val="날개벽(TYPE2)"/>
      <sheetName val="공통가설"/>
      <sheetName val="1.설계기준"/>
      <sheetName val="연결관암거"/>
      <sheetName val="토___공(간_지)"/>
      <sheetName val="구조물철거_(간지)"/>
      <sheetName val="배_수_공(간지)"/>
      <sheetName val="호_안_공_(간지)"/>
      <sheetName val="돌망태_설치현황"/>
      <sheetName val="돌망태단위수량_(H=9_0)"/>
      <sheetName val="돌망태단위수량(H=9_5)"/>
      <sheetName val="낙_차_공_(간지)"/>
      <sheetName val="낙_차_공"/>
      <sheetName val="진_입_로_(간지)"/>
      <sheetName val="부_대_공"/>
      <sheetName val="차선도색_(간지)"/>
      <sheetName val="THE_END"/>
      <sheetName val="포_장_공(간지)"/>
      <sheetName val="포장총괄집계표_"/>
      <sheetName val="차_도_부_(간지)"/>
      <sheetName val="3_하중산정4_지지력"/>
      <sheetName val="단가 및 재료비"/>
      <sheetName val="포장총괄집계표"/>
      <sheetName val="설계조건"/>
      <sheetName val="부대내역"/>
      <sheetName val="대비"/>
      <sheetName val="시설물기초"/>
      <sheetName val="Requirement(Work Crew)"/>
      <sheetName val="#REF"/>
      <sheetName val="ⴭⴭⴭⴭ"/>
      <sheetName val="3련 BOX"/>
      <sheetName val="순서도"/>
      <sheetName val="내역서총집계표"/>
      <sheetName val="우각부보강"/>
      <sheetName val="DATA 입력란"/>
      <sheetName val="1. 설계조건 2.단면가정 3. 하중계산"/>
      <sheetName val="지선량"/>
      <sheetName val="용수량(생활용수)"/>
      <sheetName val="시행후면적"/>
      <sheetName val="경계석"/>
      <sheetName val="견"/>
      <sheetName val="차선도색수럈산출집계"/>
      <sheetName val="원내역"/>
      <sheetName val="주경기-오배수"/>
      <sheetName val="DATA(VTL)"/>
      <sheetName val="흙쌓기도수로설치현황"/>
      <sheetName val="2000전체분"/>
      <sheetName val="2000년1차"/>
      <sheetName val="1공구"/>
      <sheetName val="차선도색(1)"/>
      <sheetName val="SORCE1"/>
      <sheetName val="식재가격"/>
      <sheetName val="기계경비목록"/>
      <sheetName val="고창방향"/>
      <sheetName val="배수관날개벽단위수량"/>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refreshError="1"/>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파주)"/>
      <sheetName val="단가대비표"/>
      <sheetName val="내역서  (장성)"/>
      <sheetName val="증감대비표(장성)"/>
      <sheetName val="일위목록"/>
      <sheetName val="수량(장)"/>
      <sheetName val="일위대가(장성)"/>
      <sheetName val="원가계산서 (장성)"/>
      <sheetName val="원가계산서 (갑지) (2)"/>
      <sheetName val="설계서갑지"/>
      <sheetName val="날개벽"/>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내역서"/>
      <sheetName val="집계표"/>
      <sheetName val="입찰안"/>
      <sheetName val="내역"/>
      <sheetName val="#REF"/>
      <sheetName val="Macro3"/>
      <sheetName val="Book3"/>
      <sheetName val="잔여공사실행"/>
      <sheetName val="비목별기성"/>
      <sheetName val="조명율표"/>
      <sheetName val="입적표"/>
      <sheetName val="수량산출"/>
      <sheetName val="설계내역서"/>
      <sheetName val="4)유동표"/>
      <sheetName val="N賃率-職"/>
      <sheetName val="낙찰표"/>
      <sheetName val="자재단가"/>
      <sheetName val="토출관산출근거"/>
      <sheetName val="b_balju_cho"/>
      <sheetName val="가시설단위수량"/>
      <sheetName val="가시설수량"/>
      <sheetName val="SORCE1"/>
      <sheetName val="단위수량"/>
      <sheetName val="전차선로 물량표"/>
      <sheetName val="단가"/>
      <sheetName val="단가산출"/>
      <sheetName val="LKVL-CK-HT-GD1"/>
      <sheetName val="TONGKE-HT"/>
      <sheetName val="급,배기팬"/>
      <sheetName val="D-경비1"/>
      <sheetName val="총괄내역서"/>
      <sheetName val="자료"/>
      <sheetName val="1단계"/>
      <sheetName val="업무분장"/>
      <sheetName val="건축내역"/>
      <sheetName val="98지급계획"/>
      <sheetName val="변압기 및 발전기 용량"/>
      <sheetName val="인건비 "/>
      <sheetName val="DATA"/>
      <sheetName val="데이타"/>
      <sheetName val="APT"/>
      <sheetName val="부하"/>
      <sheetName val="Sheet16"/>
      <sheetName val="날개벽"/>
      <sheetName val="도장"/>
      <sheetName val="구조물철거타공정이월"/>
      <sheetName val="일위대가"/>
      <sheetName val="조명시설"/>
      <sheetName val="Y-WORK"/>
      <sheetName val="부대공"/>
      <sheetName val="포장공"/>
      <sheetName val="토공"/>
      <sheetName val="부안일위"/>
      <sheetName val="Sheet4"/>
      <sheetName val="Sheet5"/>
      <sheetName val="Sheet6"/>
      <sheetName val="Sheet7"/>
      <sheetName val="Sheet8"/>
      <sheetName val="Sheet9"/>
      <sheetName val="Sheet10"/>
      <sheetName val="Sheet11"/>
      <sheetName val="Sheet12"/>
      <sheetName val="Sheet13"/>
      <sheetName val="Sheet14"/>
      <sheetName val="Sheet15"/>
      <sheetName val="내역서1999.8최종"/>
      <sheetName val="전기"/>
      <sheetName val="산출근거"/>
      <sheetName val="교통대책내역"/>
      <sheetName val="기본DATA"/>
      <sheetName val="총괄"/>
      <sheetName val="갑지"/>
      <sheetName val="실행철강하도"/>
      <sheetName val="9GNG운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표(1)"/>
      <sheetName val="내역서(2)"/>
      <sheetName val="접지수량산출서(4)"/>
      <sheetName val="일위대가표(5)"/>
      <sheetName val="휀스(6)"/>
      <sheetName val="적용단가(7)"/>
      <sheetName val="전력요금(8)"/>
      <sheetName val="기초근거(9)"/>
      <sheetName val="인건비"/>
      <sheetName val="Sheet3"/>
      <sheetName val="각종장비전압강하계산"/>
      <sheetName val="철거산출근거"/>
      <sheetName val="관급자재대"/>
      <sheetName val="설계명세서"/>
      <sheetName val="단가"/>
      <sheetName val="설비"/>
      <sheetName val="자재단가"/>
      <sheetName val="데이타"/>
      <sheetName val="식재인부"/>
      <sheetName val="내역서"/>
      <sheetName val="수량산출(음암)"/>
      <sheetName val="수량산출"/>
      <sheetName val="전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공사원가계산서"/>
      <sheetName val="총내역서"/>
      <sheetName val="내역서"/>
      <sheetName val="일위대가"/>
      <sheetName val="관급내역서"/>
      <sheetName val="이전비내역서"/>
      <sheetName val="물량"/>
      <sheetName val="배선설계"/>
      <sheetName val="부하계산"/>
      <sheetName val="기초산출서"/>
      <sheetName val="장비단가산출"/>
      <sheetName val="esco"/>
      <sheetName val="조명율표"/>
      <sheetName val="laroux"/>
      <sheetName val="일위,한전"/>
      <sheetName val="원가계산서"/>
      <sheetName val="단가조사서"/>
      <sheetName val="1. 가로등 설치공사(2공구)"/>
      <sheetName val="내역서 (2)"/>
      <sheetName val="공사개요"/>
      <sheetName val="2000.11월설계내역"/>
      <sheetName val="준검 내역서"/>
      <sheetName val="1.수,변전설비 (1차작업)"/>
      <sheetName val="2.옥외전력(침매함-수정-1차작업)"/>
      <sheetName val="3.옥외전력(사장교-수정-1차작업)"/>
      <sheetName val="4.인입선교체공사"/>
      <sheetName val="강교(Sub)"/>
      <sheetName val="JUCKEYK"/>
      <sheetName val="일반토공견적"/>
      <sheetName val="MOTOR"/>
      <sheetName val="설명"/>
      <sheetName val="DATA"/>
      <sheetName val="기둥(원형)"/>
      <sheetName val="예정(3)"/>
      <sheetName val="동원(3)"/>
      <sheetName val="노임"/>
      <sheetName val="기성내역"/>
      <sheetName val="실행간접비용"/>
      <sheetName val="수량산출"/>
      <sheetName val="중기일위대가"/>
      <sheetName val="일위대가표"/>
      <sheetName val="단가산출"/>
      <sheetName val="실행철강하도"/>
      <sheetName val="3.바닥판설계"/>
      <sheetName val="골재집계"/>
      <sheetName val="터널조도"/>
      <sheetName val="토사(PE)"/>
      <sheetName val="°©Áö"/>
      <sheetName val="°ø»ç¿ø°¡°è»ê¼­"/>
      <sheetName val="ÃÑ³»¿ª¼­"/>
      <sheetName val="³»¿ª¼­"/>
      <sheetName val="ÀÏÀ§´ë°¡"/>
      <sheetName val="°ü±Þ³»¿ª¼­"/>
      <sheetName val="ÀÌÀüºñ³»¿ª¼­"/>
      <sheetName val="¹°·®"/>
      <sheetName val="¹è¼±¼³°è"/>
      <sheetName val="ºÎÇÏ°è»ê"/>
      <sheetName val="±âÃÊ»êÃâ¼­"/>
      <sheetName val="Àåºñ´Ü°¡»êÃâ"/>
      <sheetName val="전체"/>
      <sheetName val="CODE"/>
      <sheetName val="노임단가"/>
      <sheetName val="수목단가"/>
      <sheetName val="시설수량표"/>
      <sheetName val="식재수량표"/>
      <sheetName val="자재단가"/>
      <sheetName val="을"/>
      <sheetName val="2공구산출내역"/>
      <sheetName val="터파기및재료"/>
      <sheetName val="#REF"/>
      <sheetName val="부대내역"/>
      <sheetName val="2000,9월 일위"/>
      <sheetName val="Sheet1"/>
      <sheetName val="현황CODE"/>
      <sheetName val="손익현황"/>
      <sheetName val="평교-내역"/>
      <sheetName val="원가계산서 "/>
      <sheetName val="견적단가"/>
      <sheetName val="전선 및 전선관"/>
      <sheetName val="샘플표지"/>
      <sheetName val="IT-BAT"/>
      <sheetName val="200"/>
      <sheetName val="2000년1차"/>
      <sheetName val="일위목록"/>
      <sheetName val="산출7-본선2"/>
      <sheetName val="산출7-본선3"/>
      <sheetName val="데이타"/>
      <sheetName val="Sheet2"/>
      <sheetName val="본체"/>
      <sheetName val="인건-측정"/>
      <sheetName val="건축내역서"/>
      <sheetName val="설비내역서"/>
      <sheetName val="전기내역서"/>
      <sheetName val="집계표"/>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JUCK"/>
      <sheetName val="안정검토(온1)"/>
      <sheetName val="중간부"/>
      <sheetName val="주형"/>
      <sheetName val="플랜트 설치"/>
      <sheetName val="ⴭⴭⴭⴭ"/>
      <sheetName val="2006기계경비산출표"/>
      <sheetName val="지수"/>
      <sheetName val="단가(1)"/>
      <sheetName val="건축공사"/>
      <sheetName val="Total"/>
      <sheetName val="노무비"/>
      <sheetName val="Sheet3"/>
      <sheetName val="총 원가계산"/>
      <sheetName val="BQ"/>
      <sheetName val="설계내역서"/>
      <sheetName val="수량산출서"/>
      <sheetName val="배수내역"/>
      <sheetName val="표지"/>
      <sheetName val="공구원가계산"/>
      <sheetName val="내역서01"/>
      <sheetName val="단가비교표"/>
      <sheetName val="단가"/>
      <sheetName val="2.대외공문"/>
      <sheetName val="9GNG운반"/>
      <sheetName val="일위대가(가설)"/>
      <sheetName val="표지 (2)"/>
      <sheetName val="사급자재"/>
      <sheetName val="설계내역"/>
      <sheetName val="Y-WORK"/>
      <sheetName val="설계조건"/>
      <sheetName val="견적대비표"/>
      <sheetName val="집수정(600-700)"/>
      <sheetName val="비목군분류일위"/>
      <sheetName val="내역서 (평창)"/>
      <sheetName val="H-PILE수량집계"/>
      <sheetName val="신규보류입력"/>
      <sheetName val="이름정의"/>
      <sheetName val="단면가정"/>
      <sheetName val="ABUT수량-A1"/>
      <sheetName val="기본단가표"/>
      <sheetName val="1,2공구원가계산서"/>
      <sheetName val="1공구산출내역서"/>
      <sheetName val="내역"/>
      <sheetName val="부안일위"/>
      <sheetName val="데이타입력"/>
      <sheetName val="에너지요금"/>
      <sheetName val="보일러입력"/>
      <sheetName val="ESCO입력"/>
      <sheetName val="종합"/>
      <sheetName val="최초입력"/>
      <sheetName val="사업개요(일반전력(갑)용"/>
      <sheetName val="사업개요(일반전력(을)用)"/>
      <sheetName val="사업개요(심야전력(갑)용"/>
      <sheetName val="자금환수표"/>
      <sheetName val="자금운용계획(8%)"/>
      <sheetName val="자금운용계획(11%)"/>
      <sheetName val="참조자료"/>
      <sheetName val="지원제도"/>
      <sheetName val="교회일정표"/>
      <sheetName val="교회빙축설계"/>
      <sheetName val="빙축열설계서"/>
      <sheetName val="운전전략"/>
      <sheetName val="왕복동"/>
      <sheetName val="터보"/>
      <sheetName val="장비가격"/>
      <sheetName val="ESCO제안"/>
      <sheetName val="중온수"/>
      <sheetName val="이중효용"/>
      <sheetName val="냉온수"/>
      <sheetName val="빙축열"/>
      <sheetName val="경제성검토"/>
      <sheetName val="2방식비교"/>
      <sheetName val="3방식비교"/>
      <sheetName val="한전지원금"/>
      <sheetName val="견적서"/>
      <sheetName val="1SPAN"/>
      <sheetName val="산근"/>
      <sheetName val="일위대가목차"/>
      <sheetName val="건축-물가변동"/>
      <sheetName val="목차"/>
      <sheetName val="1. 공사개요"/>
      <sheetName val="2. 현장기구조직표"/>
      <sheetName val="3. 공사진행[터,토,구]"/>
      <sheetName val="4. 투자대비"/>
      <sheetName val="5. 실행대비"/>
      <sheetName val="6. 금월분 투자대비"/>
      <sheetName val="2002년도 사업계획서"/>
      <sheetName val="결재란"/>
      <sheetName val="실행내역"/>
      <sheetName val="정부노임단가"/>
      <sheetName val="현장관리비"/>
      <sheetName val="말뚝지지력산정"/>
      <sheetName val="단락전류-A"/>
      <sheetName val="갈현동"/>
      <sheetName val="재료집계"/>
      <sheetName val="링크해지용"/>
      <sheetName val="산업개발안내서"/>
      <sheetName val="타공종이기"/>
      <sheetName val="소야공정계획표"/>
      <sheetName val="구체"/>
      <sheetName val="좌측날개벽"/>
      <sheetName val="우측날개벽"/>
      <sheetName val="공내역"/>
      <sheetName val="일반수량총괄"/>
      <sheetName val="MACRO(MCC)"/>
      <sheetName val="Sheet5"/>
      <sheetName val="1차증가원가계산"/>
      <sheetName val="1.설계조건"/>
      <sheetName val="INPUT"/>
      <sheetName val="시중노임(공사)"/>
      <sheetName val="지급자재"/>
      <sheetName val="입고"/>
      <sheetName val="입찰안"/>
      <sheetName val="노임단가 (2)"/>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하부철근수량"/>
      <sheetName val="단위가격"/>
      <sheetName val="기초자료입력"/>
      <sheetName val="설계명세서"/>
      <sheetName val="준공정산"/>
      <sheetName val="실행"/>
      <sheetName val="청주(철골발주의뢰서)"/>
      <sheetName val="bid"/>
      <sheetName val="48수량"/>
      <sheetName val="49일위"/>
      <sheetName val="22일위"/>
      <sheetName val="49수량"/>
      <sheetName val="구조물철거타공정이월"/>
      <sheetName val="중기사용료"/>
      <sheetName val="철거산출근거"/>
      <sheetName val="DATE"/>
      <sheetName val="공사비 증감 내역서"/>
      <sheetName val="날개벽(시점좌측)"/>
      <sheetName val="가로등"/>
      <sheetName val="전기"/>
      <sheetName val="자재단가_사급"/>
      <sheetName val="중기적산목록"/>
      <sheetName val="노무비 근거"/>
      <sheetName val="소방"/>
      <sheetName val="단"/>
      <sheetName val="내역서(기계)"/>
      <sheetName val="1안"/>
      <sheetName val="일위대가(건축)"/>
      <sheetName val="단가표"/>
      <sheetName val="건축일위"/>
      <sheetName val="그라우팅일위"/>
      <sheetName val="인부신상자료"/>
      <sheetName val="8.석축단위(H=1.5M)"/>
      <sheetName val="역T형교대(말뚝기초)"/>
      <sheetName val="감시제어"/>
      <sheetName val="목차임시"/>
      <sheetName val="견적대비"/>
      <sheetName val="대치판정"/>
      <sheetName val="ASALTOTA"/>
      <sheetName val="거래처등록"/>
      <sheetName val="참고자료"/>
      <sheetName val="기본일위"/>
      <sheetName val="내역서2안"/>
      <sheetName val="패널"/>
      <sheetName val="집계"/>
      <sheetName val="직노"/>
      <sheetName val="가감수량"/>
      <sheetName val="맨홀수량산출"/>
      <sheetName val="단가 및 재료비"/>
      <sheetName val="중기사용료산출근거"/>
      <sheetName val="공사비예산서(토목분)"/>
      <sheetName val="노임단가명세표"/>
      <sheetName val="Macro(차단기)"/>
      <sheetName val="N賃率-職"/>
      <sheetName val="I一般比"/>
      <sheetName val="간선계산"/>
      <sheetName val="가공송전산출서"/>
      <sheetName val="고유코드_설계"/>
      <sheetName val="전체_1설계"/>
      <sheetName val="참조-(1)"/>
      <sheetName val="POL6차-PIPING"/>
      <sheetName val="2000.11¿ù¼³°è³»¿ª"/>
      <sheetName val="ÁØ°Ë ³»¿ª¼­"/>
      <sheetName val="신표지1"/>
      <sheetName val="단가일람"/>
      <sheetName val="조경일람"/>
      <sheetName val="일위집계표"/>
      <sheetName val="기준액"/>
      <sheetName val="기흥하도용"/>
      <sheetName val="요율"/>
      <sheetName val="금광1터널"/>
      <sheetName val="산출내역서"/>
      <sheetName val="6호기"/>
      <sheetName val="동해title"/>
      <sheetName val="수량산출(수평맹암거)"/>
      <sheetName val="Sheet1 (2)"/>
      <sheetName val="장비집계"/>
      <sheetName val="106C0300"/>
      <sheetName val="금액"/>
      <sheetName val="현장관리비 산출내역"/>
      <sheetName val="공사비"/>
      <sheetName val="공사비집계"/>
      <sheetName val="방지책개소별명세"/>
      <sheetName val="AS복구"/>
      <sheetName val="중기터파기"/>
      <sheetName val="변수값"/>
      <sheetName val="중기상차"/>
      <sheetName val="노임(1차)"/>
      <sheetName val="DT"/>
      <sheetName val="롤러"/>
      <sheetName val="BH"/>
      <sheetName val="펌프차타설"/>
      <sheetName val="관로분포도"/>
      <sheetName val="ITEM"/>
      <sheetName val="노임이"/>
      <sheetName val="원가계산"/>
      <sheetName val="SG"/>
      <sheetName val="자동제어"/>
      <sheetName val="woo(mac)"/>
      <sheetName val="외주"/>
      <sheetName val="조도계산서1"/>
      <sheetName val="기초자료"/>
      <sheetName val="갑지(추정)"/>
      <sheetName val="기계경비산출"/>
      <sheetName val="인건비 "/>
      <sheetName val="재료비"/>
      <sheetName val="b_balju_cho"/>
      <sheetName val="CM 1"/>
      <sheetName val="산출2-기기동력"/>
      <sheetName val="TEL"/>
      <sheetName val="자료"/>
      <sheetName val="간선"/>
      <sheetName val="전압"/>
      <sheetName val="조도"/>
      <sheetName val="동력"/>
      <sheetName val="예산명세서"/>
      <sheetName val="자료입력"/>
      <sheetName val="약품공급2"/>
      <sheetName val="STBOX"/>
      <sheetName val="2000_11월설계내역"/>
      <sheetName val="준검_내역서"/>
      <sheetName val="1_수,변전설비_(1차작업)"/>
      <sheetName val="2_옥외전력(침매함-수정-1차작업)"/>
      <sheetName val="3_옥외전력(사장교-수정-1차작업)"/>
      <sheetName val="4_인입선교체공사"/>
      <sheetName val="1__가로등_설치공사(2공구)"/>
      <sheetName val="내역서_(2)"/>
      <sheetName val="2000,9월_일위"/>
      <sheetName val="토공,철콘"/>
      <sheetName val="Customer Databas"/>
      <sheetName val="약품설비"/>
      <sheetName val="내역(포장)"/>
      <sheetName val="2000전체분"/>
      <sheetName val="전기혼잡제경비(45)"/>
      <sheetName val="덕소내역"/>
      <sheetName val="을지"/>
      <sheetName val="견적율"/>
      <sheetName val="인건비"/>
      <sheetName val="기기리스트"/>
      <sheetName val="제출내역 (2)"/>
      <sheetName val="담장산출"/>
      <sheetName val="사용자단가"/>
      <sheetName val="사용자일위"/>
      <sheetName val="한강운반비"/>
      <sheetName val="의왕내역"/>
      <sheetName val="3.하중산정4.지지력"/>
      <sheetName val="횡배수관집현황(2공구)"/>
      <sheetName val="자  재"/>
      <sheetName val="건축외주"/>
      <sheetName val="이토변실(A3-LINE)"/>
      <sheetName val="산출목록표"/>
      <sheetName val="순공사비"/>
      <sheetName val="충주"/>
      <sheetName val="관급자재대"/>
      <sheetName val="물집"/>
      <sheetName val="자탐"/>
      <sheetName val="매립"/>
      <sheetName val="Sheet13"/>
      <sheetName val="Sheet14"/>
      <sheetName val="전기자료"/>
      <sheetName val="유림골조"/>
      <sheetName val="tong du toan"/>
      <sheetName val="코드"/>
      <sheetName val="TRE TABLE"/>
      <sheetName val="C1ㅇ"/>
      <sheetName val="계좌번호"/>
      <sheetName val="공사현황 "/>
      <sheetName val="투입현황"/>
      <sheetName val="중,재,유청구"/>
      <sheetName val="직영"/>
      <sheetName val="투입현황 (LG)"/>
      <sheetName val="중기가동"/>
      <sheetName val="외주기성(이재남)"/>
      <sheetName val="사토운반"/>
      <sheetName val="외주모작투입"/>
      <sheetName val="외주공제현황"/>
      <sheetName val="용역 (2)"/>
      <sheetName val="목공"/>
      <sheetName val="철근"/>
      <sheetName val="이상헌"/>
      <sheetName val="경유사용내역  "/>
      <sheetName val="휘발유사용내역   (2)"/>
      <sheetName val="설계서(7)"/>
      <sheetName val="관급"/>
      <sheetName val="CC16-내역서"/>
      <sheetName val="실행(표지,갑,을)"/>
      <sheetName val="에너지동"/>
      <sheetName val="내역서 제출"/>
      <sheetName val="7단가"/>
      <sheetName val="BEND LOSS"/>
      <sheetName val="danga"/>
      <sheetName val="ilch"/>
      <sheetName val="기계경비일람"/>
      <sheetName val="BEND_LOSS"/>
      <sheetName val="설직재-1"/>
      <sheetName val="EJ"/>
      <sheetName val="변압기 및 발전기 용량"/>
      <sheetName val="기자재대비표"/>
      <sheetName val="연습"/>
      <sheetName val="BOQ-Summary_Form A1"/>
      <sheetName val="BOQ-Summary_Form A2"/>
      <sheetName val="BOQ-Summary_Form A3"/>
      <sheetName val="Attachment_A"/>
      <sheetName val="elect QC"/>
      <sheetName val="Quezon"/>
      <sheetName val="bulcan"/>
      <sheetName val="Bulacan"/>
      <sheetName val="자단"/>
      <sheetName val="COPING"/>
      <sheetName val="유치원내역"/>
      <sheetName val="공통가설"/>
      <sheetName val="Module1"/>
      <sheetName val="건              축"/>
      <sheetName val="별표 "/>
      <sheetName val="단가대비표"/>
      <sheetName val="실행내역 "/>
      <sheetName val="guard(mac)"/>
      <sheetName val="MYUN(MAC)"/>
      <sheetName val="tggwan(mac)"/>
      <sheetName val="suk(mac)"/>
      <sheetName val="1월"/>
      <sheetName val="주소록"/>
      <sheetName val="2003상반기노임기준"/>
      <sheetName val="투찰"/>
      <sheetName val="내역서1"/>
      <sheetName val="직재"/>
      <sheetName val="재집"/>
      <sheetName val="Sheet6"/>
      <sheetName val="일위대가(목록)"/>
      <sheetName val="S.중기사용료"/>
      <sheetName val="입력란"/>
      <sheetName val="97노임단가"/>
      <sheetName val="3차설계"/>
      <sheetName val="G.R300경비"/>
      <sheetName val="접지수량"/>
      <sheetName val="말고개터널조명전압강하"/>
      <sheetName val="경상비"/>
      <sheetName val="간접비계산"/>
      <sheetName val="입력"/>
      <sheetName val="MAT_N048"/>
      <sheetName val="산출내역서집계표"/>
      <sheetName val="통신단가조사"/>
      <sheetName val="Proposal"/>
      <sheetName val="일위대가(1)"/>
      <sheetName val="대림경상68억"/>
      <sheetName val="Macro2"/>
      <sheetName val="Macro1"/>
      <sheetName val="날개벽"/>
      <sheetName val="차액보증"/>
      <sheetName val="건축내역"/>
      <sheetName val="식재인부"/>
      <sheetName val="DAN"/>
      <sheetName val="백호우계수"/>
      <sheetName val="초기화면"/>
      <sheetName val="관급자재"/>
      <sheetName val="결재갑지"/>
      <sheetName val="변경도급"/>
      <sheetName val="설계"/>
      <sheetName val="교량전기"/>
      <sheetName val="과천MAIN"/>
      <sheetName val="5호광장_(만점)"/>
      <sheetName val="인천국제_(만점)_(2)"/>
      <sheetName val="총_원가계산"/>
      <sheetName val="2_대외공문"/>
      <sheetName val="3.자재비(총괄)"/>
      <sheetName val="실행예산"/>
      <sheetName val="인사자료총집계"/>
      <sheetName val="토공집계표"/>
      <sheetName val="공문"/>
      <sheetName val="과세표준율-2"/>
      <sheetName val="면적분양가"/>
      <sheetName val="분양면적(1123)"/>
      <sheetName val="출력소스"/>
      <sheetName val="D&amp;P특기사항"/>
      <sheetName val="원형1호맨홀토공수량"/>
      <sheetName val="J"/>
      <sheetName val="설계카드"/>
      <sheetName val="유입량"/>
      <sheetName val="인입관수량총괄"/>
      <sheetName val="48일위"/>
      <sheetName val="22수량"/>
      <sheetName val="3련 BOX"/>
      <sheetName val="제잡비"/>
      <sheetName val="U-TYPE(1)"/>
      <sheetName val="신우"/>
      <sheetName val="품셈TABLE"/>
      <sheetName val="산근(목록)"/>
      <sheetName val="토공"/>
      <sheetName val="이형관중량"/>
      <sheetName val="동력부하(도산)"/>
      <sheetName val="단가산출서"/>
      <sheetName val="단가조사-2"/>
      <sheetName val="소요자재"/>
      <sheetName val="노무산출서"/>
      <sheetName val="A"/>
      <sheetName val="설계서"/>
      <sheetName val="Chart1"/>
      <sheetName val="단위내역목록"/>
      <sheetName val="단위내역서"/>
      <sheetName val="총괄표"/>
      <sheetName val="원가(1)"/>
      <sheetName val="원가(2)"/>
      <sheetName val="공량산출서"/>
      <sheetName val="간지"/>
      <sheetName val="1.설계설명서"/>
      <sheetName val="3.예정공정표"/>
      <sheetName val="4.설계예산서"/>
      <sheetName val="공사원가"/>
      <sheetName val="재경"/>
      <sheetName val="5.일위대가"/>
      <sheetName val="6.철거발생품예정조서"/>
      <sheetName val="7.지급자재조서"/>
      <sheetName val="8.가격조사서"/>
      <sheetName val="CABLE SIZE-3"/>
      <sheetName val="조도계산서 (도서)"/>
      <sheetName val="가도공"/>
      <sheetName val="토공(1)"/>
      <sheetName val="일용직"/>
      <sheetName val="일반공사"/>
      <sheetName val="정공공사"/>
      <sheetName val="주안3차A-A"/>
      <sheetName val="원가"/>
      <sheetName val="VXXXXXX"/>
      <sheetName val="실내기 사양 (부경대)"/>
      <sheetName val="설계예산서"/>
      <sheetName val="2.조명기구철거(일괄철거분)"/>
      <sheetName val="EP0618"/>
      <sheetName val="단위세대물량"/>
      <sheetName val="접속도로"/>
      <sheetName val="접속도로1"/>
      <sheetName val="암거단위"/>
      <sheetName val="P-산#1-1(WOWA1)"/>
      <sheetName val="날개벽수량표"/>
      <sheetName val="CTEMCOST"/>
      <sheetName val="예비품"/>
      <sheetName val="조경"/>
      <sheetName val="간접비"/>
      <sheetName val="문학간접"/>
      <sheetName val="간접"/>
      <sheetName val="C3"/>
      <sheetName val="빌딩 안내"/>
      <sheetName val="단가산출서(기계)"/>
      <sheetName val="총괄"/>
      <sheetName val="Front"/>
      <sheetName val="wall"/>
      <sheetName val="학생내역"/>
      <sheetName val="21301동"/>
      <sheetName val="건축공정"/>
      <sheetName val="방진공정"/>
      <sheetName val="조경공정"/>
      <sheetName val="수량산출(음암)"/>
      <sheetName val="돌담교 상부수량"/>
      <sheetName val="Ekog10"/>
      <sheetName val="AHU집계"/>
      <sheetName val="공조기휀"/>
      <sheetName val="공조기"/>
      <sheetName val="당초"/>
      <sheetName val="1.수인터널"/>
      <sheetName val="98수문일위"/>
      <sheetName val="(A)내역서"/>
      <sheetName val="정보매체A동"/>
      <sheetName val="982월원안"/>
      <sheetName val="nys"/>
      <sheetName val="평가내역"/>
      <sheetName val="001"/>
      <sheetName val="세부내역"/>
      <sheetName val="예산변경사항"/>
      <sheetName val="갑지1"/>
      <sheetName val="Upgrades pricing"/>
      <sheetName val="웅진교-S2"/>
      <sheetName val="전차선로 물량표"/>
      <sheetName val="기술자료 (연수)"/>
      <sheetName val="설비"/>
      <sheetName val="품셈총괄표"/>
      <sheetName val="(14)전기품셈정산"/>
      <sheetName val="(12)전기경비"/>
      <sheetName val="견적의뢰서"/>
      <sheetName val="AS포장복구 "/>
      <sheetName val="시설물일위"/>
      <sheetName val="가설공사"/>
      <sheetName val="단가결정"/>
      <sheetName val="내역아"/>
      <sheetName val="울타리"/>
      <sheetName val="설비공사"/>
      <sheetName val="단가조사"/>
      <sheetName val="LOPCALC"/>
      <sheetName val="주현(해보)"/>
      <sheetName val="주현(영광)"/>
      <sheetName val="맨홀물량"/>
      <sheetName val="단가산출2"/>
      <sheetName val="969910( R)"/>
      <sheetName val="견적990322"/>
      <sheetName val="B부대공"/>
      <sheetName val="횡 연장"/>
      <sheetName val="내역갑지"/>
      <sheetName val="교각1"/>
      <sheetName val="3.골재원검토의견서 갑지"/>
      <sheetName val="보건노"/>
      <sheetName val="김남권내역9"/>
      <sheetName val="TDI ISBL"/>
      <sheetName val="M_F"/>
      <sheetName val="Graph (LGEN)"/>
      <sheetName val="out_prog"/>
      <sheetName val="선적schedule (2)"/>
      <sheetName val="산#3-1"/>
      <sheetName val="산#3-2"/>
      <sheetName val="산#3-2-2"/>
      <sheetName val="RFP002"/>
      <sheetName val="TIE-INS"/>
      <sheetName val="날개벽(TYPE1)"/>
      <sheetName val="계수시트"/>
      <sheetName val="경비"/>
      <sheetName val="Baby일위대가"/>
      <sheetName val="원가집계"/>
      <sheetName val="대리점주소록(0208)"/>
      <sheetName val="견"/>
      <sheetName val="토목변경"/>
      <sheetName val="주요량(96)"/>
      <sheetName val="투자효율분석"/>
      <sheetName val="공정집계_국별"/>
      <sheetName val="백암비스타내역"/>
      <sheetName val="지구단위계획"/>
      <sheetName val="FORM-0"/>
      <sheetName val="SHL"/>
      <sheetName val="내역표지"/>
      <sheetName val="설계기준"/>
      <sheetName val="내역1"/>
      <sheetName val="신내택지내역서"/>
      <sheetName val="몰탈재료산출"/>
      <sheetName val="hvac(제어동)"/>
      <sheetName val="WORK"/>
      <sheetName val="단가표 "/>
      <sheetName val="PL"/>
      <sheetName val="TEMP1"/>
      <sheetName val="TEMP2"/>
      <sheetName val="금액내역서"/>
      <sheetName val="가공비"/>
      <sheetName val="각형맨홀"/>
      <sheetName val="설계서(본관)"/>
      <sheetName val="입찰"/>
      <sheetName val="현경"/>
      <sheetName val="기타(2)"/>
      <sheetName val="감액총괄표"/>
      <sheetName val="골조시행"/>
      <sheetName val="인원계획"/>
      <sheetName val="STORAGE"/>
      <sheetName val="관기성공.내"/>
      <sheetName val="우수"/>
      <sheetName val="도급"/>
      <sheetName val="숫자"/>
      <sheetName val="착공계"/>
      <sheetName val="현장대리인계"/>
      <sheetName val="위임장"/>
      <sheetName val="안전관리지정계"/>
      <sheetName val="기술요원계"/>
      <sheetName val="예정공정표"/>
      <sheetName val="안전관리계획서"/>
      <sheetName val="안전관리계획안"/>
      <sheetName val="안전관리 각서"/>
      <sheetName val="안전교육계획"/>
      <sheetName val="재직증명서"/>
      <sheetName val="경력증명서"/>
      <sheetName val="99노임기준"/>
      <sheetName val="단위단가"/>
      <sheetName val="3BL공동구 수량"/>
      <sheetName val="일위대가목록"/>
      <sheetName val="6PILE  (돌출)"/>
      <sheetName val="TC표지"/>
      <sheetName val="잡철물"/>
      <sheetName val="손익분석"/>
      <sheetName val="b_balju"/>
      <sheetName val="주경기-오배수"/>
      <sheetName val="ÀÏÀ§,ÇÑÀü"/>
      <sheetName val="¿ø°¡°è»ê¼­"/>
      <sheetName val="´Ü°¡Á¶»ç¼­"/>
      <sheetName val="1. °¡·Îµî ¼³Ä¡°ø»ç(2°ø±¸)"/>
      <sheetName val="³»¿ª¼­ (2)"/>
      <sheetName val="Ã¶°Å»êÃâ±Ù°Å"/>
      <sheetName val="Àü±â"/>
      <sheetName val="견적조건"/>
      <sheetName val="Sheet4"/>
      <sheetName val="상 부"/>
      <sheetName val="예산총괄"/>
      <sheetName val="설계예산서(2_소천우회토목)"/>
      <sheetName val="Sheet1 (3)"/>
      <sheetName val="Macro(전선)"/>
      <sheetName val="공통단가"/>
      <sheetName val="운반비"/>
      <sheetName val="2000양배"/>
      <sheetName val="일위_한전"/>
      <sheetName val="일위_파일"/>
      <sheetName val="_REF"/>
      <sheetName val="G-IL"/>
      <sheetName val="BU"/>
      <sheetName val="IL"/>
      <sheetName val="EQ-R1"/>
      <sheetName val="부속동"/>
      <sheetName val="변경내역대비표(2)"/>
      <sheetName val="FA설치명세"/>
      <sheetName val="가설건물"/>
      <sheetName val="#3_일위대가목록"/>
      <sheetName val="부대공Ⅱ"/>
      <sheetName val="공사진행"/>
      <sheetName val="Calc V1.2"/>
      <sheetName val="Calc V1.2 (2)"/>
      <sheetName val="BASIC (2)"/>
      <sheetName val="11.자재단가"/>
      <sheetName val="경비2내역"/>
      <sheetName val="경비대가"/>
      <sheetName val="경비산출"/>
      <sheetName val="COST"/>
      <sheetName val="이설집계"/>
      <sheetName val="전송망집계"/>
      <sheetName val="단가산출1"/>
      <sheetName val="3-2.동원인원"/>
      <sheetName val="견적"/>
      <sheetName val="DB"/>
      <sheetName val="조건"/>
      <sheetName val="PART_DISCOUNT"/>
      <sheetName val="3.공통공사대비"/>
      <sheetName val="봉양~조차장간고하개명(신설)"/>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도담구내 개소별 명세"/>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증감대비"/>
      <sheetName val="bm(CIcable)"/>
      <sheetName val="공사기본내용입력"/>
      <sheetName val="수로교총재료집계"/>
      <sheetName val="48일위(기존)"/>
      <sheetName val="위치조서"/>
      <sheetName val="J형측구단위수량"/>
      <sheetName val="교각계산"/>
      <sheetName val="참조"/>
      <sheetName val="참조 (2)"/>
      <sheetName val="철콘견적"/>
      <sheetName val="일반전기"/>
      <sheetName val="공사비집계표"/>
      <sheetName val="노임,자재"/>
      <sheetName val="기계경비"/>
      <sheetName val="각종양식"/>
      <sheetName val="통합"/>
      <sheetName val="보도육교"/>
      <sheetName val="생태육교"/>
      <sheetName val="__MAIN"/>
      <sheetName val="발전기"/>
      <sheetName val="GEN"/>
      <sheetName val="Sheet9"/>
      <sheetName val="원가계산서-총괄"/>
      <sheetName val="FAX표지 (2)"/>
      <sheetName val="공종별집계표"/>
      <sheetName val="02상노임"/>
      <sheetName val="밸브설치"/>
    </sheetNames>
    <definedNames>
      <definedName name="Macro6"/>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sheetData sheetId="85" refreshError="1"/>
      <sheetData sheetId="86" refreshError="1"/>
      <sheetData sheetId="87" refreshError="1"/>
      <sheetData sheetId="88" refreshError="1"/>
      <sheetData sheetId="89"/>
      <sheetData sheetId="90" refreshError="1"/>
      <sheetData sheetId="9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sheetData sheetId="150" refreshError="1"/>
      <sheetData sheetId="151" refreshError="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refreshError="1"/>
      <sheetData sheetId="183" refreshError="1"/>
      <sheetData sheetId="184"/>
      <sheetData sheetId="185"/>
      <sheetData sheetId="186"/>
      <sheetData sheetId="187"/>
      <sheetData sheetId="188"/>
      <sheetData sheetId="189"/>
      <sheetData sheetId="190"/>
      <sheetData sheetId="19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sheetData sheetId="210" refreshError="1"/>
      <sheetData sheetId="211" refreshError="1"/>
      <sheetData sheetId="212"/>
      <sheetData sheetId="213" refreshError="1"/>
      <sheetData sheetId="214" refreshError="1"/>
      <sheetData sheetId="215" refreshError="1"/>
      <sheetData sheetId="216" refreshError="1"/>
      <sheetData sheetId="217"/>
      <sheetData sheetId="218"/>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sheetData sheetId="232" refreshError="1"/>
      <sheetData sheetId="233" refreshError="1"/>
      <sheetData sheetId="234" refreshError="1"/>
      <sheetData sheetId="235" refreshError="1"/>
      <sheetData sheetId="236"/>
      <sheetData sheetId="237" refreshError="1"/>
      <sheetData sheetId="238" refreshError="1"/>
      <sheetData sheetId="239" refreshError="1"/>
      <sheetData sheetId="240" refreshError="1"/>
      <sheetData sheetId="241"/>
      <sheetData sheetId="242" refreshError="1"/>
      <sheetData sheetId="243" refreshError="1"/>
      <sheetData sheetId="244" refreshError="1"/>
      <sheetData sheetId="245" refreshError="1"/>
      <sheetData sheetId="246" refreshError="1"/>
      <sheetData sheetId="247" refreshError="1"/>
      <sheetData sheetId="248"/>
      <sheetData sheetId="249" refreshError="1"/>
      <sheetData sheetId="250" refreshError="1"/>
      <sheetData sheetId="251"/>
      <sheetData sheetId="252"/>
      <sheetData sheetId="253" refreshError="1"/>
      <sheetData sheetId="254" refreshError="1"/>
      <sheetData sheetId="255"/>
      <sheetData sheetId="256"/>
      <sheetData sheetId="257"/>
      <sheetData sheetId="258"/>
      <sheetData sheetId="259" refreshError="1"/>
      <sheetData sheetId="260"/>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sheetData sheetId="306" refreshError="1"/>
      <sheetData sheetId="307" refreshError="1"/>
      <sheetData sheetId="308" refreshError="1"/>
      <sheetData sheetId="309" refreshError="1"/>
      <sheetData sheetId="310"/>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sheetData sheetId="358"/>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sheetData sheetId="371" refreshError="1"/>
      <sheetData sheetId="372" refreshError="1"/>
      <sheetData sheetId="373"/>
      <sheetData sheetId="374" refreshError="1"/>
      <sheetData sheetId="375" refreshError="1"/>
      <sheetData sheetId="376" refreshError="1"/>
      <sheetData sheetId="377" refreshError="1"/>
      <sheetData sheetId="378" refreshError="1"/>
      <sheetData sheetId="379"/>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sheetData sheetId="393"/>
      <sheetData sheetId="394"/>
      <sheetData sheetId="395"/>
      <sheetData sheetId="396"/>
      <sheetData sheetId="397" refreshError="1"/>
      <sheetData sheetId="398"/>
      <sheetData sheetId="399"/>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sheetData sheetId="419" refreshError="1"/>
      <sheetData sheetId="420" refreshError="1"/>
      <sheetData sheetId="421" refreshError="1"/>
      <sheetData sheetId="422" refreshError="1"/>
      <sheetData sheetId="423"/>
      <sheetData sheetId="424"/>
      <sheetData sheetId="425" refreshError="1"/>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sheetData sheetId="445"/>
      <sheetData sheetId="446" refreshError="1"/>
      <sheetData sheetId="447"/>
      <sheetData sheetId="448"/>
      <sheetData sheetId="449"/>
      <sheetData sheetId="450"/>
      <sheetData sheetId="451"/>
      <sheetData sheetId="452"/>
      <sheetData sheetId="453"/>
      <sheetData sheetId="454"/>
      <sheetData sheetId="455"/>
      <sheetData sheetId="456" refreshError="1"/>
      <sheetData sheetId="457"/>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sheetData sheetId="469"/>
      <sheetData sheetId="470" refreshError="1"/>
      <sheetData sheetId="471" refreshError="1"/>
      <sheetData sheetId="472" refreshError="1"/>
      <sheetData sheetId="473" refreshError="1"/>
      <sheetData sheetId="474" refreshError="1"/>
      <sheetData sheetId="475" refreshError="1"/>
      <sheetData sheetId="476"/>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refreshError="1"/>
      <sheetData sheetId="498" refreshError="1"/>
      <sheetData sheetId="499" refreshError="1"/>
      <sheetData sheetId="500" refreshError="1"/>
      <sheetData sheetId="501" refreshError="1"/>
      <sheetData sheetId="502"/>
      <sheetData sheetId="503" refreshError="1"/>
      <sheetData sheetId="504"/>
      <sheetData sheetId="505"/>
      <sheetData sheetId="506"/>
      <sheetData sheetId="507"/>
      <sheetData sheetId="508"/>
      <sheetData sheetId="509"/>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sheetData sheetId="526" refreshError="1"/>
      <sheetData sheetId="527" refreshError="1"/>
      <sheetData sheetId="528" refreshError="1"/>
      <sheetData sheetId="529" refreshError="1"/>
      <sheetData sheetId="530" refreshError="1"/>
      <sheetData sheetId="531" refreshError="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refreshError="1"/>
      <sheetData sheetId="549" refreshError="1"/>
      <sheetData sheetId="550"/>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sheetData sheetId="564"/>
      <sheetData sheetId="565" refreshError="1"/>
      <sheetData sheetId="566" refreshError="1"/>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refreshError="1"/>
      <sheetData sheetId="605" refreshError="1"/>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sheetData sheetId="725" refreshError="1"/>
      <sheetData sheetId="726"/>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효성CB 1P기초"/>
      <sheetName val="철주철거8.8"/>
      <sheetName val="철주8.8M신설"/>
      <sheetName val="철주신11.3M용"/>
      <sheetName val="철주철11.3M용"/>
      <sheetName val="빔신5M하부용"/>
      <sheetName val="빔철거5M하부용"/>
      <sheetName val="빔신5M상부용"/>
      <sheetName val="빔철5M상부용"/>
      <sheetName val="DS가대철거"/>
      <sheetName val="주변압기"/>
      <sheetName val="단로기용기초"/>
      <sheetName val="O,PT,LA기초"/>
      <sheetName val="지지주용기초"/>
      <sheetName val="지지주신"/>
      <sheetName val="빔7M신"/>
      <sheetName val="OT용가대신"/>
      <sheetName val="모선신설"/>
      <sheetName val="모선철거"/>
      <sheetName val="LA용가대신"/>
      <sheetName val="PT가대신"/>
      <sheetName val="DS가대신"/>
      <sheetName val="철주기초"/>
      <sheetName val="닛신4P기초"/>
      <sheetName val="분전함신설"/>
      <sheetName val="접지1종"/>
      <sheetName val="기계경비(시간당)"/>
      <sheetName val="램머"/>
      <sheetName val="설비"/>
      <sheetName val="전선 및 전선관"/>
      <sheetName val="빗물받이(910-510-410)"/>
      <sheetName val="조명시설"/>
      <sheetName val="단가조사-2"/>
      <sheetName val="토목"/>
      <sheetName val="공사원가계산서"/>
      <sheetName val="설계산출표지"/>
      <sheetName val="도급예산내역서총괄표"/>
      <sheetName val="을부담운반비"/>
      <sheetName val="운반비산출"/>
      <sheetName val="월래"/>
      <sheetName val="조명율표"/>
      <sheetName val="설계산출기초"/>
      <sheetName val="도급예산내역서봉투"/>
      <sheetName val="노임"/>
      <sheetName val="일위단위"/>
      <sheetName val="자재단가"/>
      <sheetName val="동원인원"/>
      <sheetName val="증산변경"/>
      <sheetName val="공리일"/>
      <sheetName val="일위대가"/>
      <sheetName val="일반부표"/>
      <sheetName val="산출금액내역"/>
      <sheetName val="기초자료입력"/>
      <sheetName val="준공정산"/>
      <sheetName val="사통"/>
      <sheetName val="내역서"/>
      <sheetName val="기초자료"/>
      <sheetName val="단가 (2)"/>
      <sheetName val="본공사"/>
      <sheetName val="단가"/>
      <sheetName val="기안"/>
      <sheetName val="본서하반기"/>
      <sheetName val="하반기(지구대)"/>
      <sheetName val="Sheet6"/>
      <sheetName val="자재대"/>
      <sheetName val="원가계산서 "/>
      <sheetName val="경산"/>
      <sheetName val="평가데이터"/>
      <sheetName val="내역단위"/>
      <sheetName val="코드명"/>
      <sheetName val="구조물단위표"/>
      <sheetName val="관포설품"/>
      <sheetName val="토적단위"/>
      <sheetName val="동원단위"/>
      <sheetName val="인수공규격"/>
      <sheetName val="구조물절단규격"/>
      <sheetName val="거리별운반단가"/>
      <sheetName val="점검총괄"/>
      <sheetName val="라.공사비"/>
      <sheetName val="다.도서인쇄비"/>
      <sheetName val="수량산출"/>
      <sheetName val="요율"/>
      <sheetName val="설계서"/>
      <sheetName val="1차 내역서"/>
      <sheetName val="청천내"/>
      <sheetName val="공사노임"/>
      <sheetName val="갑지"/>
      <sheetName val="#REF"/>
      <sheetName val="준검 내역서"/>
      <sheetName val="공사개요"/>
      <sheetName val="순공사비"/>
      <sheetName val="현장소운반"/>
      <sheetName val="관구보호몰탈"/>
      <sheetName val="2. 공원조도"/>
      <sheetName val="Sheet1"/>
      <sheetName val="내역_FILE"/>
      <sheetName val="wall"/>
      <sheetName val="Baby일위대가"/>
      <sheetName val="철거산출근거"/>
      <sheetName val="9GNG운반"/>
      <sheetName val="공비대비"/>
      <sheetName val="말뚝물량"/>
      <sheetName val="공사현황"/>
      <sheetName val="노임단가"/>
      <sheetName val="data spec"/>
      <sheetName val="견적단가"/>
      <sheetName val="데이타"/>
      <sheetName val="설계명세서"/>
      <sheetName val="기계경비_시간당_"/>
      <sheetName val="토목공사"/>
      <sheetName val="30집계표"/>
      <sheetName val="내역"/>
      <sheetName val="설계내역서"/>
      <sheetName val="계양가시설"/>
      <sheetName val="SANBAISU"/>
      <sheetName val="database"/>
      <sheetName val="부하계산"/>
      <sheetName val="DATE"/>
      <sheetName val="용수량(생활용수)"/>
      <sheetName val="단가표"/>
      <sheetName val="견적대비"/>
      <sheetName val="Sheet1 (2)"/>
      <sheetName val="총괄메뉴"/>
      <sheetName val="공종구간"/>
      <sheetName val="내역서01"/>
      <sheetName val="계수시트"/>
      <sheetName val="원가계산서"/>
      <sheetName val="공사설계"/>
      <sheetName val="명세서"/>
      <sheetName val="이름정의"/>
      <sheetName val="총괄"/>
      <sheetName val="수정시산표"/>
      <sheetName val="도근좌표"/>
      <sheetName val="입력"/>
      <sheetName val="조경"/>
      <sheetName val="설계"/>
      <sheetName val="시중노임"/>
      <sheetName val="입찰견적보고서"/>
      <sheetName val="중기사용료산출근거"/>
      <sheetName val="단가산출"/>
      <sheetName val="현장경비"/>
      <sheetName val="갑지(추정)"/>
      <sheetName val="노무비"/>
      <sheetName val="직재"/>
      <sheetName val="공종목록표"/>
      <sheetName val="총투입계"/>
      <sheetName val="코스모공장 (어음)"/>
      <sheetName val="Sheet5"/>
      <sheetName val="자료입력"/>
      <sheetName val="예산명세서"/>
      <sheetName val="★개략견적"/>
      <sheetName val="코드"/>
      <sheetName val="코드표"/>
      <sheetName val="변수값"/>
      <sheetName val="중기상차"/>
      <sheetName val="AS복구"/>
      <sheetName val="중기터파기"/>
      <sheetName val="건축내역"/>
      <sheetName val="돈암사업"/>
      <sheetName val="총괄변경내역서"/>
      <sheetName val="식재인부"/>
      <sheetName val="원가+내역"/>
      <sheetName val="평내중"/>
      <sheetName val="공구"/>
      <sheetName val="공사"/>
      <sheetName val="공내역"/>
      <sheetName val="갑지_추정_"/>
      <sheetName val="DATA"/>
      <sheetName val="형틀공사"/>
      <sheetName val="초기화면"/>
      <sheetName val="1차공사-일위대가"/>
      <sheetName val="원가계산"/>
      <sheetName val="투찰금액"/>
      <sheetName val="진주방향"/>
      <sheetName val="L_RPTB02_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간지"/>
      <sheetName val="갑지"/>
      <sheetName val="원가"/>
      <sheetName val="도급내역서"/>
      <sheetName val="사급내역서"/>
      <sheetName val="관급내역서"/>
      <sheetName val="관급적용단가"/>
      <sheetName val="일위대가"/>
      <sheetName val="산출집계표"/>
      <sheetName val="터널등산근"/>
      <sheetName val="터널조명산근"/>
      <sheetName val="전기실산근"/>
      <sheetName val="터널내산근"/>
      <sheetName val="관리동옥외등산근"/>
      <sheetName val="등열약산근"/>
      <sheetName val="방범산근"/>
      <sheetName val="동력산근"/>
      <sheetName val="가로등설치대가"/>
      <sheetName val="가로등기초대가"/>
      <sheetName val="맨홀대가"/>
      <sheetName val="기타경비산출근거"/>
      <sheetName val="한전외선공사비"/>
      <sheetName val="적용단가"/>
      <sheetName val="인건비 "/>
      <sheetName val="2. 공원조도"/>
      <sheetName val="샘플"/>
      <sheetName val="맨홀수량산출"/>
      <sheetName val="G.R300경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집계"/>
      <sheetName val="관로집계"/>
      <sheetName val="대로근거"/>
      <sheetName val="대로토공"/>
      <sheetName val="중로근거"/>
      <sheetName val="중로토공"/>
      <sheetName val="소로근거"/>
      <sheetName val="소로토공"/>
      <sheetName val="비포장근거"/>
      <sheetName val="비포장토공"/>
      <sheetName val="연결관수량"/>
      <sheetName val="우수받이수량"/>
      <sheetName val="집수정수량"/>
      <sheetName val="집수정단위"/>
      <sheetName val="U형측구수량"/>
      <sheetName val="U형측구단위"/>
      <sheetName val="산마루측구수량"/>
      <sheetName val="산마루측구단위"/>
      <sheetName val="도수로수량"/>
      <sheetName val="도수로단위"/>
      <sheetName val="횡단배수구수량"/>
      <sheetName val="횡단배수구단위"/>
      <sheetName val="말뚝지지력산정"/>
      <sheetName val="기초일위"/>
      <sheetName val="시설일위"/>
      <sheetName val="조명일위"/>
      <sheetName val="토공(우물통,기타) "/>
      <sheetName val="임시전기공사설계서"/>
      <sheetName val="소일위대가코드표"/>
      <sheetName val="9509"/>
      <sheetName val="토공(1공구)"/>
      <sheetName val="일위대가"/>
      <sheetName val="SORCE1"/>
      <sheetName val="집계표"/>
      <sheetName val="1.취수장"/>
      <sheetName val="철근단면적"/>
      <sheetName val="ABUT수량-A1"/>
      <sheetName val="CON포장수량"/>
      <sheetName val="CONUNIT"/>
      <sheetName val="포장공"/>
      <sheetName val="제직재"/>
      <sheetName val="설직재-1"/>
      <sheetName val="제-노임"/>
    </sheetNames>
    <sheetDataSet>
      <sheetData sheetId="0" refreshError="1"/>
      <sheetData sheetId="1" refreshError="1"/>
      <sheetData sheetId="2"/>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교량별공사금액"/>
      <sheetName val="교량별집계표"/>
      <sheetName val="총괄집계표"/>
      <sheetName val="원효행주(10호)"/>
      <sheetName val="가양대교(6호)"/>
      <sheetName val="양화대교(4호)"/>
      <sheetName val="동작대교(9호)"/>
      <sheetName val="원효대교(5호)"/>
      <sheetName val="성수대교"/>
      <sheetName val="동호대교"/>
      <sheetName val="원가계산서"/>
      <sheetName val="내역서"/>
      <sheetName val="일위대가목록"/>
      <sheetName val="식재일위"/>
      <sheetName val="시설일위대가"/>
      <sheetName val="기초일위대가"/>
      <sheetName val="노임단가"/>
      <sheetName val="단가조사"/>
      <sheetName val="중기집계"/>
      <sheetName val="중기일위"/>
      <sheetName val="중기단가"/>
      <sheetName val="VXXXXX"/>
      <sheetName val="일위대가"/>
      <sheetName val="일위대가(내역)"/>
      <sheetName val="자금청구서"/>
      <sheetName val="정산보고서"/>
      <sheetName val="전도금갑"/>
      <sheetName val="계정별지출내역"/>
      <sheetName val="노무명세서"/>
      <sheetName val="장비대투입현황"/>
      <sheetName val="재료비투입현황"/>
      <sheetName val="data"/>
      <sheetName val="현장운영일보"/>
      <sheetName val="함바식당"/>
      <sheetName val="Sheet1"/>
      <sheetName val="Sheet3"/>
      <sheetName val="Sheet4"/>
      <sheetName val="Sheet2"/>
      <sheetName val="사업수지대비"/>
      <sheetName val="사업수지대비 (2)"/>
      <sheetName val="상무보고자료"/>
      <sheetName val="공사개요 "/>
      <sheetName val="실행견적조건"/>
      <sheetName val="당초대비분석"/>
      <sheetName val="VE및추가案"/>
      <sheetName val="갑지"/>
      <sheetName val="집계표"/>
      <sheetName val="추가투입분"/>
      <sheetName val="공통가설"/>
      <sheetName val="골조분석"/>
      <sheetName val="건축공사(현장안)"/>
      <sheetName val="건축공사 (당초수량)"/>
      <sheetName val="토목공사"/>
      <sheetName val="조경"/>
      <sheetName val="조직도"/>
      <sheetName val="기초자료"/>
      <sheetName val="계약보증보험율"/>
      <sheetName val="업체LIST"/>
      <sheetName val="현장설명"/>
      <sheetName val="FAX 양식"/>
      <sheetName val="FAX 양식 (2)"/>
      <sheetName val="최초실행用"/>
      <sheetName val="사업수지"/>
      <sheetName val="보고(실행)"/>
      <sheetName val="보고(1안))"/>
      <sheetName val="산출근거(1안)"/>
      <sheetName val="토공레벨근거"/>
      <sheetName val="암판정근거"/>
      <sheetName val="spec근거"/>
      <sheetName val="칸막이공사"/>
      <sheetName val="VE"/>
      <sheetName val="내역서(ve)"/>
      <sheetName val="첨부1"/>
      <sheetName val="첨부3"/>
      <sheetName val="첨부3 (화강석수정)"/>
      <sheetName val="칸막이(외벽제외)"/>
      <sheetName val="첨부2"/>
      <sheetName val="보고쉬트"/>
      <sheetName val="보고쉬트 (2)"/>
      <sheetName val="000000"/>
      <sheetName val="XXXX"/>
      <sheetName val="ITC집계2차 "/>
      <sheetName val="재료비"/>
      <sheetName val="향후투입분석"/>
      <sheetName val="노무비"/>
      <sheetName val="외주비"/>
      <sheetName val="장비비"/>
      <sheetName val="경비"/>
      <sheetName val="공종별"/>
      <sheetName val="SUM"/>
      <sheetName val="집행내역"/>
      <sheetName val="완성예측원가"/>
      <sheetName val="현장관리비실행분개"/>
      <sheetName val="현장관리비실행분개 (2)"/>
      <sheetName val="결제시보고"/>
      <sheetName val="민원보상비"/>
      <sheetName val="영업팀대통"/>
      <sheetName val="M-M"/>
      <sheetName val="미계약분"/>
      <sheetName val="코드변경"/>
      <sheetName val="예비비"/>
      <sheetName val="인건비투입현황"/>
      <sheetName val="모르터 배합"/>
      <sheetName val="표지"/>
      <sheetName val="목차"/>
      <sheetName val="공사개요"/>
      <sheetName val="특화관련"/>
      <sheetName val="실제사업계획및실적"/>
      <sheetName val="주요현안 및 해결방안"/>
      <sheetName val="공사진행현황1-2-3 "/>
      <sheetName val="민원현황도 (2)"/>
      <sheetName val="민원현황도"/>
      <sheetName val="주요현안 및 해결방안 (3)"/>
      <sheetName val="공사원가현황"/>
      <sheetName val="공사현황"/>
      <sheetName val="공사집행계획서"/>
      <sheetName val="사유별 증가사유"/>
      <sheetName val="갑지 (2)"/>
      <sheetName val="을지(예비비)"/>
      <sheetName val="을지(건축) (2)"/>
      <sheetName val="공통가설(DCN)"/>
      <sheetName val="을지(토목) (2)"/>
      <sheetName val="건축내역서(DCN)"/>
      <sheetName val="Sheet1 (2)"/>
      <sheetName val="Sheet1 (3)"/>
      <sheetName val="실시공문"/>
      <sheetName val="품의서"/>
      <sheetName val="명단"/>
      <sheetName val="세부내용"/>
      <sheetName val="일정표"/>
      <sheetName val="강사"/>
      <sheetName val="소요비용"/>
      <sheetName val="체크사항"/>
      <sheetName val="주의사항"/>
      <sheetName val="대상분석"/>
      <sheetName val="조별편성"/>
      <sheetName val="출석표"/>
      <sheetName val="인원확인"/>
      <sheetName val="배방도"/>
      <sheetName val="과정설문"/>
      <sheetName val="평가지"/>
      <sheetName val="좌석배치도"/>
      <sheetName val="배경"/>
      <sheetName val="개요"/>
      <sheetName val="세부1"/>
      <sheetName val="세부1 (2)"/>
      <sheetName val="세부2"/>
      <sheetName val="세부2(2)"/>
      <sheetName val="세부3"/>
      <sheetName val="세부3 (2)"/>
      <sheetName val="향후신입"/>
      <sheetName val="향후신입 (2)"/>
      <sheetName val="과정상세"/>
      <sheetName val="브로셔"/>
      <sheetName val="Curri_0314"/>
      <sheetName val="2.교육과정구성도"/>
      <sheetName val="과정기술서"/>
      <sheetName val="과정기술서 (2)"/>
      <sheetName val="지정"/>
      <sheetName val="지정 (2)"/>
      <sheetName val="계획1"/>
      <sheetName val="계획1 (2)"/>
      <sheetName val="계획2"/>
      <sheetName val="계획2 (2)"/>
      <sheetName val="경인"/>
      <sheetName val="경인 (2)"/>
      <sheetName val="세부내용 (2)"/>
      <sheetName val="노동경비"/>
      <sheetName val="노동경비 (2)"/>
      <sheetName val="강사프로필"/>
      <sheetName val="Chart1"/>
      <sheetName val="Chart7"/>
      <sheetName val="안양"/>
      <sheetName val="창녕"/>
      <sheetName val="사전1"/>
      <sheetName val="소요경비"/>
      <sheetName val="사용내역"/>
      <sheetName val="인간관계"/>
      <sheetName val="준비목록"/>
      <sheetName val="사외경비비교"/>
      <sheetName val="Chart4"/>
      <sheetName val="점검내용"/>
      <sheetName val="점검명단_시간_장소"/>
      <sheetName val="점검표(총원)"/>
      <sheetName val="점검표(사업장별)"/>
      <sheetName val="점검표(PG별)"/>
      <sheetName val="점검표(Pu별)"/>
      <sheetName val="점검분석"/>
      <sheetName val="점검분석 (2)"/>
      <sheetName val="점검표(마포)"/>
      <sheetName val="점검표(청담)"/>
      <sheetName val="점검표(안양)"/>
      <sheetName val="점검표(창원)"/>
      <sheetName val="점검표(기타)"/>
      <sheetName val="Chart9"/>
      <sheetName val="분석"/>
      <sheetName val="상세자료"/>
      <sheetName val="상세자료 (2)"/>
      <sheetName val="참석율자료"/>
      <sheetName val="그래프데이타"/>
      <sheetName val="그래프데이타 (2)"/>
      <sheetName val="점검결과"/>
      <sheetName val="점검결과 (2)"/>
      <sheetName val="점검결과 (3)"/>
      <sheetName val="명단(12.28)"/>
      <sheetName val="호명명단"/>
      <sheetName val="보고명단"/>
      <sheetName val="명단(1.3)"/>
      <sheetName val="수료증작성명단"/>
      <sheetName val="최종정리명단"/>
      <sheetName val="최종정리명단 (2)"/>
      <sheetName val="공장견학명단"/>
      <sheetName val="공장견학명단 (2)"/>
      <sheetName val="평가"/>
      <sheetName val="평가 (2)"/>
      <sheetName val="평가 (3)"/>
      <sheetName val="조상무면담"/>
      <sheetName val="장기자랑명단"/>
      <sheetName val="생일자명단"/>
      <sheetName val="배차명단"/>
      <sheetName val="배포용배차명단"/>
      <sheetName val="조편성"/>
      <sheetName val="배방표"/>
      <sheetName val="강당배치도"/>
      <sheetName val="분반시편성"/>
      <sheetName val="101강의실"/>
      <sheetName val="102강의실"/>
      <sheetName val="103강의실"/>
      <sheetName val="104강의실"/>
      <sheetName val="경주배방"/>
      <sheetName val="서울종합편성표"/>
      <sheetName val="서울편성"/>
      <sheetName val="서울편성 (2)"/>
      <sheetName val="서울강의실배치도 (2)"/>
      <sheetName val="1211과정목적"/>
      <sheetName val="1211과정목적 (2)"/>
      <sheetName val="03일정표(9)"/>
      <sheetName val="03일정표(A반) (3)"/>
      <sheetName val="03일정표(B반) (4)"/>
      <sheetName val="03일정표(C반) (5)"/>
      <sheetName val="03일정표(D반) (6)"/>
      <sheetName val="03일정표(VIP)"/>
      <sheetName val="점검명단_시간_장소 (3)"/>
      <sheetName val="점검명단_시간_장소 (2)"/>
      <sheetName val="점검양식"/>
      <sheetName val="현장조사노임단가분석"/>
      <sheetName val="정부노임단가분석"/>
      <sheetName val="현장+정부짬뽕"/>
      <sheetName val="총괄분석(정부)"/>
      <sheetName val="정부노임단가분석 (2)"/>
      <sheetName val="CHECKLIST(동래)"/>
      <sheetName val="CHECKLIST(작성용) "/>
      <sheetName val="APT"/>
      <sheetName val="부속동"/>
      <sheetName val="철콘비교표"/>
      <sheetName val="보고서"/>
      <sheetName val="대비표(총괄인상적용시)"/>
      <sheetName val="대비표(형틀)"/>
      <sheetName val="대비표(철근)"/>
      <sheetName val="대비표(conc)"/>
      <sheetName val="단가적용기준"/>
      <sheetName val="대비표(인상전)"/>
      <sheetName val="대비표(인상적용시)"/>
      <sheetName val="2004 (수정)대체투입분"/>
      <sheetName val="Chart14"/>
      <sheetName val="계약율"/>
      <sheetName val="대주단용"/>
      <sheetName val="대주단용 (2)"/>
      <sheetName val="05년3월"/>
      <sheetName val="05년3월 (2)"/>
      <sheetName val="계약"/>
      <sheetName val="잔여계약"/>
      <sheetName val="sheet"/>
      <sheetName val="벽돌쌓기 (표준형)"/>
      <sheetName val="SCHEDULE"/>
      <sheetName val="ELECTRIC"/>
      <sheetName val="CTEMCOST"/>
      <sheetName val="현장조직표"/>
      <sheetName val="보조"/>
      <sheetName val="조직"/>
      <sheetName val="포인트도출"/>
      <sheetName val="Action plan"/>
      <sheetName val="포인트도출 (2)"/>
      <sheetName val="원가율변동"/>
      <sheetName val="통합발주"/>
      <sheetName val="원가율"/>
      <sheetName val="목표관리금액"/>
      <sheetName val="총괄표"/>
      <sheetName val="건축공사 내역서(MODERN TYPE)"/>
      <sheetName val="건축공사 내역서 (CLASSIC TYPE) "/>
      <sheetName val="내역"/>
      <sheetName val="공사비변동"/>
      <sheetName val="공사비변동 (2)"/>
      <sheetName val="총괄현황 (2)"/>
      <sheetName val="총괄현황"/>
      <sheetName val="ve집계"/>
      <sheetName val="VE1 (4)"/>
      <sheetName val="VE1 (5)"/>
      <sheetName val="VE1 (6)"/>
      <sheetName val="VE1 (7)"/>
      <sheetName val="VE1 (8)"/>
      <sheetName val="VE1 (3)"/>
      <sheetName val="당초 대비"/>
      <sheetName val="금회작성기준"/>
      <sheetName val="총괄"/>
      <sheetName val="세부내역"/>
      <sheetName val="파크뷰대비"/>
      <sheetName val="내부조건변경"/>
      <sheetName val="견적기준2"/>
      <sheetName val="견적조건"/>
      <sheetName val="철골 ITP"/>
      <sheetName val="철골 ITP (11.21)"/>
      <sheetName val="CHECK(자재반입)"/>
      <sheetName val="(A-BOLT)"/>
      <sheetName val="ERECTION (2)"/>
      <sheetName val="설치기준"/>
      <sheetName val="BOLTING"/>
      <sheetName val="WELDING"/>
      <sheetName val="보할"/>
      <sheetName val="DATA2"/>
      <sheetName val="DATA-설비"/>
      <sheetName val="DATA-전기"/>
      <sheetName val="설계서"/>
      <sheetName val="일위대가-호표"/>
      <sheetName val="노임"/>
      <sheetName val="중기"/>
      <sheetName val="단가조사서"/>
      <sheetName val="갑지2"/>
      <sheetName val="2003년 REVIEW"/>
      <sheetName val="2004 공정계획"/>
      <sheetName val="2004 주요공종 추진계획 (파워포인트 복사용) (2)"/>
      <sheetName val="2004 주요공종 추진계획 (파워포인트 복사용) (3)"/>
      <sheetName val="2004 주요공종 추진계획 (04년10월 보고용)"/>
      <sheetName val="2004 공정계획 (파워포인트복사용)"/>
      <sheetName val="지우지 마시오"/>
      <sheetName val="인천논현동"/>
      <sheetName val="타설일자"/>
      <sheetName val="준공추정"/>
      <sheetName val="준공추정정리"/>
      <sheetName val="계약및원가추이"/>
      <sheetName val="계약및원가추이 (2)"/>
      <sheetName val="전체공정"/>
      <sheetName val="공정현황"/>
      <sheetName val="원가상승요인"/>
      <sheetName val="원가절감요인"/>
      <sheetName val="하도급,발주처문제"/>
      <sheetName val="현장직원"/>
      <sheetName val="원가추이"/>
      <sheetName val="원가추이분석"/>
      <sheetName val="첨부 1"/>
      <sheetName val="첨부 2 (매출(원가율)분석)"/>
      <sheetName val="첨부 2-1(도급계약현황)"/>
      <sheetName val="첨부 3 (준공추정)"/>
      <sheetName val="첨부 3-1(을)"/>
      <sheetName val="첨부 3-3(취하현황)"/>
      <sheetName val="첨부 6"/>
      <sheetName val="첨부 5-1"/>
      <sheetName val="첨부 6-1"/>
      <sheetName val="첨부 4"/>
      <sheetName val="첨부 5"/>
      <sheetName val="월간업무(4월)"/>
      <sheetName val="공정표"/>
      <sheetName val="월간업무-PPT"/>
      <sheetName val="예정공정표(5월)-PPT"/>
      <sheetName val="공정진행사진"/>
      <sheetName val="토공집계"/>
      <sheetName val="공종별집계"/>
      <sheetName val="현장안"/>
      <sheetName val="방안"/>
      <sheetName val="도급단가비교"/>
      <sheetName val="토공집계 (2)"/>
      <sheetName val="토사반출계획"/>
      <sheetName val="전체공정표"/>
      <sheetName val="도면"/>
      <sheetName val="스켄도면"/>
      <sheetName val="Sheet5"/>
      <sheetName val="중장기수주및매출계획"/>
      <sheetName val="건토목내역"/>
      <sheetName val="부지정지공사"/>
      <sheetName val="건축토공사"/>
      <sheetName val="건축토공사 (2)"/>
      <sheetName val="공정사진"/>
      <sheetName val="전체예정공정표"/>
      <sheetName val="공정표(전월)"/>
      <sheetName val="공정표(당월)"/>
      <sheetName val="현안문제"/>
      <sheetName val="하도,발주,감리와의 현안문제"/>
      <sheetName val="현장직원문제"/>
      <sheetName val="도급계약및설변예상"/>
      <sheetName val="준공추정추이분석"/>
      <sheetName val="5"/>
      <sheetName val="5-1"/>
      <sheetName val="현안문제 및 원가절감요인"/>
      <sheetName val="하도급자현안문제 및 현장직원문제"/>
      <sheetName val="현장직원문제DATA"/>
      <sheetName val="원가현황"/>
      <sheetName val="04년실적및05년계획"/>
      <sheetName val="실적및계획첨부"/>
      <sheetName val="중점추진과제-1"/>
      <sheetName val="중점추진과제-2"/>
      <sheetName val="중점추진과제-3"/>
      <sheetName val="중점추진과제-4"/>
      <sheetName val="현장비젼및슬로건"/>
      <sheetName val="취하미수"/>
      <sheetName val="매출손익"/>
      <sheetName val="4.현장현황"/>
      <sheetName val="찬재♥정희2"/>
      <sheetName val="찬재♥정희3"/>
      <sheetName val="사업부별총괄 (2)"/>
      <sheetName val="1수주7"/>
      <sheetName val="2내역7"/>
      <sheetName val="8손익전사7"/>
      <sheetName val="연간전사"/>
      <sheetName val="ENG (2)"/>
      <sheetName val="DPCT"/>
      <sheetName val="손익(건설)"/>
      <sheetName val="연간추정"/>
      <sheetName val="7-2영업외7 (2)"/>
      <sheetName val="7-5예차입7"/>
      <sheetName val="연간일반비"/>
      <sheetName val="7-1일반7"/>
      <sheetName val="4-1기타손익"/>
      <sheetName val="요약"/>
      <sheetName val="목차(PT용)"/>
      <sheetName val="수주추세"/>
      <sheetName val="6현장분석(토목)"/>
      <sheetName val="6현장분석(건축)"/>
      <sheetName val="6현장분석(플랜트)"/>
      <sheetName val="6현장분석(주택)"/>
      <sheetName val="5경상이익7 (2)"/>
      <sheetName val="6전년대비"/>
      <sheetName val="손익_OH"/>
      <sheetName val="7-2영업외7"/>
      <sheetName val="7-3미수금7"/>
      <sheetName val="7-4미수추이7"/>
      <sheetName val="추정손익(건설)"/>
      <sheetName val="추정손익_전사"/>
      <sheetName val="건설(수입이자)"/>
      <sheetName val="10-1자금운용01"/>
      <sheetName val="10분양(아파트)01"/>
      <sheetName val="10-2자체수금01"/>
      <sheetName val="10-3도급대여금01"/>
      <sheetName val="01월별수주계획01"/>
      <sheetName val="03월별손익계획"/>
      <sheetName val="2003월별영업외수지"/>
      <sheetName val="2003기타손익계획"/>
      <sheetName val="월별일반비"/>
      <sheetName val="TOTAL손익"/>
      <sheetName val="손익(총괄)"/>
      <sheetName val="손익(ENG)"/>
      <sheetName val="손익(물류)"/>
      <sheetName val="예차입"/>
      <sheetName val="수주추이"/>
      <sheetName val="주택분양계획"/>
      <sheetName val="특수"/>
      <sheetName val="철구외"/>
      <sheetName val="투자계획"/>
      <sheetName val="손익(ENG) (2)"/>
      <sheetName val="특수 (2)"/>
      <sheetName val="철구"/>
      <sheetName val="투자계획 (2)"/>
      <sheetName val="기획팀"/>
      <sheetName val="과제계획"/>
      <sheetName val="05경영실적"/>
      <sheetName val="사업부합의서"/>
      <sheetName val="염상무님"/>
      <sheetName val="손익(ENG)(미보고)"/>
      <sheetName val="특수(미보고)"/>
      <sheetName val="철구(미보고)"/>
      <sheetName val="dpct(미보고)"/>
      <sheetName val="최종상품안"/>
      <sheetName val="2004년도"/>
      <sheetName val="손익총괄"/>
      <sheetName val="손익실적분석"/>
      <sheetName val="Master Schedule"/>
      <sheetName val="공정-현황"/>
      <sheetName val="공정-대책"/>
      <sheetName val="QSE"/>
      <sheetName val="부실징후-집계"/>
      <sheetName val="휴무실적"/>
      <sheetName val="RISK관리"/>
      <sheetName val="변경금액 (1차제출)"/>
      <sheetName val="1차설계미팅자료 (SK-중일)"/>
      <sheetName val="2차설계미팅후 변경"/>
      <sheetName val="2차설계미팅후 변경 (SK보고)"/>
      <sheetName val="계단실"/>
      <sheetName val="계단실 (2)"/>
      <sheetName val="임원KPI"/>
      <sheetName val="자리이동"/>
      <sheetName val="임원별평가"/>
      <sheetName val="집계"/>
      <sheetName val="집계 (2)"/>
      <sheetName val="기성고조서"/>
      <sheetName val="수량산출서(변경도면) "/>
      <sheetName val="Chart6"/>
      <sheetName val="pjt별 변동추이_보고서삽입용"/>
      <sheetName val="총괄수정공정표"/>
      <sheetName val="월간공정표"/>
      <sheetName val="첨부6"/>
      <sheetName val="업무서신"/>
      <sheetName val="첨부 3-2(공현병지)"/>
      <sheetName val="구미주공"/>
      <sheetName val="안전관리계획"/>
      <sheetName val="안전관리계획 (2)"/>
      <sheetName val="총괄 집계"/>
      <sheetName val="건축집계"/>
      <sheetName val="전기집계"/>
      <sheetName val="설비집계"/>
      <sheetName val="건축내역대비"/>
      <sheetName val="Plant-건축내역"/>
      <sheetName val="Arch-건축내역"/>
      <sheetName val="elec-건축내역"/>
      <sheetName val="원가절감집계"/>
      <sheetName val="식재공사"/>
      <sheetName val="표지 "/>
      <sheetName val="1.공사개요 "/>
      <sheetName val="2.3.위치,조감"/>
      <sheetName val="5.조직도"/>
      <sheetName val="6.하도급현황"/>
      <sheetName val="7. 공사추진현황"/>
      <sheetName val="8.문제점대책"/>
      <sheetName val="예정공정표(수정)"/>
      <sheetName val="첨부물"/>
      <sheetName val="첨부물-2"/>
      <sheetName val="첨부물-3"/>
      <sheetName val="첨부물-3 Rev.1"/>
      <sheetName val="12.20일 협의사항 정리"/>
      <sheetName val="경비제외"/>
      <sheetName val="지주토목내역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sheetData sheetId="29"/>
      <sheetData sheetId="30"/>
      <sheetData sheetId="3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변압기 및 발전기 용량"/>
      <sheetName val="간선계산"/>
      <sheetName val="MCC부하"/>
      <sheetName val="전등부하"/>
      <sheetName val="조도계산서"/>
      <sheetName val="SHEET10"/>
      <sheetName val="인건비 "/>
      <sheetName val="하부철근수량"/>
      <sheetName val="DATA"/>
      <sheetName val="데이타"/>
      <sheetName val="인건비"/>
      <sheetName val="Sheet1"/>
      <sheetName val="수목표준대가"/>
      <sheetName val="내역서(기계)"/>
      <sheetName val="노무비"/>
      <sheetName val="2. 공원조도(전통공원)"/>
      <sheetName val="N賃率-職"/>
      <sheetName val="기계경비(시간당)"/>
      <sheetName val="램머"/>
      <sheetName val="횡배수관재료-"/>
      <sheetName val="계산서(직선부)"/>
      <sheetName val="포장재료집계표"/>
      <sheetName val="콘크리트측구연장"/>
      <sheetName val="포장공"/>
      <sheetName val="-몰탈콘크리트"/>
      <sheetName val="-배수구조물공토공"/>
      <sheetName val="7단가"/>
      <sheetName val="노임단가"/>
      <sheetName val="단가산출"/>
      <sheetName val="파주여중계산서"/>
      <sheetName val="노임"/>
      <sheetName val="MATERIAL"/>
      <sheetName val="횡배수관"/>
      <sheetName val="배선DATA"/>
      <sheetName val="설비비4"/>
      <sheetName val="DATE"/>
      <sheetName val="수량산출근거(본선)"/>
      <sheetName val="EQ-R1"/>
      <sheetName val="일위대가"/>
      <sheetName val="경비산출서"/>
      <sheetName val="수량산출"/>
      <sheetName val="단가조사"/>
      <sheetName val="코드표"/>
      <sheetName val="ITEM"/>
      <sheetName val="횡배수관집현황(2공구)"/>
      <sheetName val="1.3 고압 부하계산서"/>
      <sheetName val="수량산출서"/>
      <sheetName val="DATA1"/>
      <sheetName val="식재가격"/>
      <sheetName val="식재총괄"/>
      <sheetName val="일위목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내역서"/>
      <sheetName val="집계표"/>
      <sheetName val="입찰안"/>
      <sheetName val="내역"/>
      <sheetName val="#REF"/>
      <sheetName val="차액보증"/>
      <sheetName val="Macro3"/>
      <sheetName val="보할공정표"/>
      <sheetName val="Book1"/>
      <sheetName val="자재"/>
      <sheetName val="노무"/>
      <sheetName val="장비"/>
      <sheetName val="외주"/>
      <sheetName val="총괄표"/>
      <sheetName val="결재"/>
      <sheetName val="Sheet5"/>
      <sheetName val="변압기 및 발전기 용량"/>
      <sheetName val="DATA"/>
      <sheetName val="데이타"/>
      <sheetName val="인건비 "/>
      <sheetName val="N賃率-職"/>
      <sheetName val="노임"/>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이토변실(A3-LINE)"/>
      <sheetName val="입찰안"/>
      <sheetName val="노임"/>
      <sheetName val="1.수인터널"/>
      <sheetName val="DATA"/>
      <sheetName val="데이타"/>
      <sheetName val="우수공"/>
      <sheetName val="tggwan(mac)"/>
      <sheetName val="#REF"/>
      <sheetName val="N賃率-職"/>
      <sheetName val="일위대가표 (2)"/>
      <sheetName val="노무비"/>
      <sheetName val="98NS-N"/>
      <sheetName val="한강운반비"/>
      <sheetName val="공사비"/>
      <sheetName val="중산교"/>
      <sheetName val="하수급견적대비"/>
      <sheetName val="자재단가표"/>
      <sheetName val="일위대가"/>
      <sheetName val="수량산출"/>
      <sheetName val="횡배수관집현황(2공구)"/>
      <sheetName val="보안등"/>
      <sheetName val="포장공자재집계표"/>
      <sheetName val="단위수량"/>
      <sheetName val="맨홀조서"/>
      <sheetName val="차액보증"/>
      <sheetName val="공사설계"/>
      <sheetName val="Sheet1 (2)"/>
      <sheetName val="설계가"/>
      <sheetName val="몰탈재료산출"/>
      <sheetName val="단가산출서"/>
      <sheetName val="Sheet1"/>
      <sheetName val="6공구(당초)"/>
      <sheetName val="소야공정계획표"/>
      <sheetName val="연장및면적(좌측)"/>
      <sheetName val="포장면적산출"/>
      <sheetName val="날개벽"/>
      <sheetName val="횡배수관기초"/>
      <sheetName val="횡배수관수량집계"/>
      <sheetName val="보도경계블럭"/>
      <sheetName val="input"/>
      <sheetName val="단면 (2)"/>
      <sheetName val="가도공"/>
      <sheetName val="BSD (2)"/>
      <sheetName val="DATE"/>
      <sheetName val="MOTOR"/>
      <sheetName val="일반공사"/>
      <sheetName val="COPING"/>
      <sheetName val="준검 내역서"/>
      <sheetName val="토공계산서(부체도로)"/>
      <sheetName val="Sheet2"/>
      <sheetName val="Sheet3"/>
      <sheetName val="당초"/>
      <sheetName val="조명시설"/>
      <sheetName val="웅진교-S2"/>
      <sheetName val="토공계산"/>
      <sheetName val="집계표"/>
      <sheetName val="터파기및재료"/>
      <sheetName val="J형측구단위수량"/>
      <sheetName val="일위대가표"/>
      <sheetName val="I.설계조건"/>
      <sheetName val="예정공정완"/>
      <sheetName val="02 SLAB"/>
      <sheetName val="05 BOX"/>
      <sheetName val="공사비집계"/>
      <sheetName val="6PILE  (돌출)"/>
      <sheetName val="기초공"/>
      <sheetName val="기둥(원형)"/>
      <sheetName val="건축내역"/>
      <sheetName val="XXXXXX"/>
      <sheetName val="주요자재집계"/>
      <sheetName val="몰탈자재집계"/>
      <sheetName val="수량총괄집계"/>
      <sheetName val="철근총괄집계"/>
      <sheetName val="BOX수량집계"/>
      <sheetName val="BOX철근"/>
      <sheetName val="BOX수량"/>
      <sheetName val="출입문수량집계"/>
      <sheetName val="출입문철근"/>
      <sheetName val="출입문(A-A)수량"/>
      <sheetName val="출입문(B-B)수량"/>
      <sheetName val="출입문(C-C)수량 "/>
      <sheetName val="출입문(D-D)수량"/>
      <sheetName val="출입문마감부"/>
      <sheetName val="접속슬래브"/>
      <sheetName val="U-TYPE수량집계"/>
      <sheetName val="U-TYPE철근"/>
      <sheetName val="U-TYPE(334~360)"/>
      <sheetName val="U-TYPE(360~380)"/>
      <sheetName val="U-TYPE(380~400)"/>
      <sheetName val="U-TYPE(400~420)"/>
      <sheetName val="간지"/>
      <sheetName val="3련 BOX"/>
      <sheetName val="type-F"/>
      <sheetName val="교각1"/>
      <sheetName val="산출근거"/>
      <sheetName val="지급자재"/>
      <sheetName val="대전-교대(A1-A2)"/>
      <sheetName val="노임단가"/>
      <sheetName val="단가조사"/>
      <sheetName val="설계조건"/>
      <sheetName val="수목표준대가"/>
      <sheetName val="Proposal"/>
      <sheetName val="집수정(600-700)"/>
      <sheetName val="대로근거"/>
      <sheetName val="중로근거"/>
      <sheetName val="토공A"/>
      <sheetName val="업무량"/>
      <sheetName val="COPING-1"/>
      <sheetName val="역T형교대-2수량"/>
      <sheetName val="대비"/>
      <sheetName val="BQ(실행)"/>
      <sheetName val="계산서(곡선부)"/>
      <sheetName val="-치수표(곡선부)"/>
      <sheetName val="포장수량집계"/>
      <sheetName val="토공(우물통,기타) "/>
      <sheetName val="우수"/>
      <sheetName val="일반수량집계표"/>
      <sheetName val="내역"/>
      <sheetName val="데리네이타현황"/>
      <sheetName val="토사(PE)"/>
      <sheetName val="하부철근수량"/>
      <sheetName val="자료"/>
      <sheetName val="Macro(발전기)"/>
      <sheetName val="TYPE1"/>
      <sheetName val="5.모델링"/>
      <sheetName val="노임(1차)"/>
      <sheetName val="수량산출서"/>
      <sheetName val="규준틀"/>
      <sheetName val="산출"/>
      <sheetName val="토지조서"/>
      <sheetName val="산출목록표"/>
      <sheetName val="J直材4"/>
      <sheetName val="우각부보강"/>
      <sheetName val="설비"/>
      <sheetName val="말뚝지지력산정"/>
      <sheetName val="단면가정"/>
      <sheetName val="비탈면보호공수량산출"/>
      <sheetName val="맨홀수량산출(A-LINE)"/>
      <sheetName val="버스운행안내"/>
      <sheetName val="근태계획서"/>
      <sheetName val="예방접종계획"/>
      <sheetName val="화재 탐지 설비"/>
      <sheetName val="Total"/>
      <sheetName val="내역서"/>
      <sheetName val="날개벽(좌,우=45도,75도)"/>
      <sheetName val="000000"/>
      <sheetName val="설비내역서"/>
      <sheetName val="건축내역서"/>
      <sheetName val="전기내역서"/>
      <sheetName val="요율"/>
      <sheetName val="앵커구조계산"/>
      <sheetName val="소업1교"/>
      <sheetName val="원형1호맨홀토공수량"/>
      <sheetName val="토적계산서"/>
      <sheetName val="우배수"/>
      <sheetName val="포장공"/>
      <sheetName val="경비2내역"/>
      <sheetName val="화산경계"/>
      <sheetName val="총괄"/>
      <sheetName val="공사비명세서"/>
      <sheetName val="터널조도"/>
      <sheetName val="세목전체"/>
      <sheetName val="안정검토"/>
      <sheetName val="조건표"/>
      <sheetName val="0529토지이용_Intersect"/>
      <sheetName val="코드표"/>
      <sheetName val="암거단위"/>
      <sheetName val="ⴭⴭⴭⴭⴭ"/>
      <sheetName val="자재단가"/>
      <sheetName val="&lt;목록&gt;"/>
      <sheetName val="금호"/>
      <sheetName val="낙찰표"/>
      <sheetName val="단위중량"/>
      <sheetName val="변압기 및 발전기 용량"/>
      <sheetName val="단면검토"/>
      <sheetName val="충주"/>
      <sheetName val="1.설계조건"/>
      <sheetName val="도로토적"/>
      <sheetName val="정부노임단가"/>
      <sheetName val="실행철강하도"/>
      <sheetName val="조명율표"/>
      <sheetName val="맨홀되메우기"/>
      <sheetName val="입고장부 (4)"/>
      <sheetName val="본체"/>
      <sheetName val="논산"/>
      <sheetName val="변화치수"/>
      <sheetName val="단위단가"/>
      <sheetName val="산근1,2"/>
      <sheetName val="상부공"/>
      <sheetName val="3BL공동구 수량"/>
      <sheetName val="경산"/>
      <sheetName val="토적표"/>
      <sheetName val="공통가설"/>
      <sheetName val="공사개요"/>
      <sheetName val="건축집계표"/>
      <sheetName val="Customer Databas"/>
      <sheetName val="골재산출"/>
      <sheetName val="골재및자재집계표"/>
      <sheetName val="A-4"/>
      <sheetName val="첨부1"/>
      <sheetName val="수안보-MBR1"/>
      <sheetName val="철근단면적"/>
      <sheetName val="보차도경계석"/>
      <sheetName val="I一般比"/>
      <sheetName val="Y-WORK"/>
      <sheetName val="일위대가목차"/>
      <sheetName val="공량산출서"/>
      <sheetName val="XL4Poppy"/>
      <sheetName val="설계변경내역서"/>
      <sheetName val="Dae_Jiju"/>
      <sheetName val="DANGA"/>
      <sheetName val="Sikje_ingun"/>
      <sheetName val="TREE_D"/>
      <sheetName val="t형"/>
      <sheetName val="노임목록"/>
      <sheetName val="일위목록"/>
      <sheetName val="자재목록"/>
      <sheetName val="중기목록"/>
      <sheetName val="횡배수관"/>
      <sheetName val="자재집게표 "/>
      <sheetName val="을"/>
      <sheetName val="입력"/>
      <sheetName val="횡날개수집"/>
      <sheetName val="심사계산"/>
      <sheetName val="심사물량"/>
      <sheetName val="1단계"/>
      <sheetName val="산출내역서집계표"/>
      <sheetName val="전기일위대가"/>
      <sheetName val="단가비교표"/>
      <sheetName val="설계예산서"/>
      <sheetName val="예산내역서"/>
      <sheetName val="원가계산서"/>
      <sheetName val="wall"/>
      <sheetName val="2000년1차"/>
      <sheetName val="전체철근집계"/>
      <sheetName val="공내역"/>
      <sheetName val="종배수관(신)"/>
      <sheetName val="적용단위길이"/>
      <sheetName val="자료입력"/>
      <sheetName val="종배수관면벽신"/>
      <sheetName val="BSD_(2)"/>
      <sheetName val="8.석축단위(H=1.5M)"/>
      <sheetName val="crude.SLAB RE-bar"/>
      <sheetName val="FRT_O"/>
      <sheetName val="FAB_I"/>
      <sheetName val="노견단위수량"/>
      <sheetName val="예정(3)"/>
      <sheetName val="BID"/>
      <sheetName val="설계총괄표"/>
      <sheetName val="예산변경사항"/>
      <sheetName val="배수관공"/>
      <sheetName val="가시설단위수량"/>
      <sheetName val="INPUT(덕도방향-시점)"/>
      <sheetName val="개요"/>
      <sheetName val="위치조서"/>
      <sheetName val="사각맨홀"/>
      <sheetName val="진주방향"/>
      <sheetName val="98수문일위"/>
      <sheetName val="T형( 파일기초) 공현1교"/>
      <sheetName val="주형"/>
      <sheetName val="반중력식옹벽"/>
      <sheetName val="H-pile(298x299)"/>
      <sheetName val="H-pile(250x250)"/>
      <sheetName val="인건비"/>
      <sheetName val="횡배수관토공수량"/>
      <sheetName val="2000전체분"/>
      <sheetName val="3.바닥판설계"/>
      <sheetName val="횡배수관재료-"/>
      <sheetName val="계산서(직선부)"/>
      <sheetName val="포장재료집계표"/>
      <sheetName val="콘크리트측구연장"/>
      <sheetName val="-몰탈콘크리트"/>
      <sheetName val="-배수구조물공토공"/>
      <sheetName val="ilch"/>
      <sheetName val="경비_원본"/>
      <sheetName val="부대내역"/>
      <sheetName val="C3"/>
      <sheetName val="4)유동표"/>
      <sheetName val="배수공집계표"/>
      <sheetName val="기계경비"/>
      <sheetName val="일반자재"/>
      <sheetName val="배수공"/>
      <sheetName val="TEL"/>
      <sheetName val="견적서세부내용"/>
      <sheetName val="견적내용입력"/>
      <sheetName val="발신정보"/>
      <sheetName val="sheets"/>
      <sheetName val="토공집계"/>
      <sheetName val="단 box"/>
      <sheetName val="wing"/>
      <sheetName val="말뚝물량"/>
      <sheetName val="중간부"/>
      <sheetName val="RAHMEN"/>
      <sheetName val="깨기"/>
      <sheetName val="하조서"/>
      <sheetName val="수로단위수량"/>
      <sheetName val="포장재료(1)"/>
      <sheetName val="자재"/>
      <sheetName val="공사"/>
      <sheetName val="특별교실"/>
      <sheetName val="dtt0301"/>
      <sheetName val="투찰"/>
      <sheetName val="8.PILE  (돌출)"/>
      <sheetName val="총괄표"/>
      <sheetName val="인공산출"/>
      <sheetName val="통합"/>
      <sheetName val="단면치수"/>
      <sheetName val="공구원가계산"/>
      <sheetName val="일반부표"/>
      <sheetName val="품셈TABLE"/>
      <sheetName val="순성토"/>
      <sheetName val="2.단면가정"/>
      <sheetName val="4.말뚝설계"/>
      <sheetName val="수문일1"/>
      <sheetName val="구조물철거타공정이월"/>
      <sheetName val="방음벽 기초 일반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sheetData sheetId="112"/>
      <sheetData sheetId="113"/>
      <sheetData sheetId="114"/>
      <sheetData sheetId="115"/>
      <sheetData sheetId="116"/>
      <sheetData sheetId="117"/>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sheetData sheetId="248"/>
      <sheetData sheetId="249"/>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방호시설검토"/>
      <sheetName val="부대내역"/>
      <sheetName val="foxz"/>
      <sheetName val="표지"/>
      <sheetName val="실행집계"/>
      <sheetName val="원실행"/>
      <sheetName val="공통가설계"/>
      <sheetName val="공통가설비"/>
      <sheetName val="현관계"/>
      <sheetName val="현관"/>
      <sheetName val="원가LIST"/>
      <sheetName val="월별투입계획"/>
      <sheetName val="N賃率-職"/>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목차,삽지"/>
      <sheetName val="조정내역"/>
      <sheetName val="계약심사-조정원가계산서"/>
      <sheetName val="원가계산서"/>
      <sheetName val="갑지(2)"/>
      <sheetName val="총괄집계표"/>
      <sheetName val="갑지(3)"/>
      <sheetName val="설계내역서"/>
      <sheetName val="갑지(4)"/>
      <sheetName val="일위대가집계표"/>
      <sheetName val="일위대가"/>
      <sheetName val="기계경비목록"/>
      <sheetName val="단가비교표"/>
      <sheetName val="노무비 근거"/>
      <sheetName val="고재비 내역서"/>
      <sheetName val="기초설계"/>
    </sheetNames>
    <sheetDataSet>
      <sheetData sheetId="0"/>
      <sheetData sheetId="1"/>
      <sheetData sheetId="2"/>
      <sheetData sheetId="3"/>
      <sheetData sheetId="4">
        <row r="11">
          <cell r="J11">
            <v>1</v>
          </cell>
        </row>
      </sheetData>
      <sheetData sheetId="5"/>
      <sheetData sheetId="6"/>
      <sheetData sheetId="7"/>
      <sheetData sheetId="8"/>
      <sheetData sheetId="9"/>
      <sheetData sheetId="10"/>
      <sheetData sheetId="11">
        <row r="2">
          <cell r="C2" t="str">
            <v>호표</v>
          </cell>
          <cell r="D2" t="str">
            <v>품명</v>
          </cell>
          <cell r="E2" t="str">
            <v>규 격</v>
          </cell>
          <cell r="F2" t="str">
            <v>단위</v>
          </cell>
          <cell r="G2" t="str">
            <v>수량</v>
          </cell>
          <cell r="H2" t="str">
            <v>재  료  비</v>
          </cell>
          <cell r="J2" t="str">
            <v>노  무  비</v>
          </cell>
          <cell r="L2" t="str">
            <v>경     비</v>
          </cell>
          <cell r="N2" t="str">
            <v>총     액</v>
          </cell>
          <cell r="P2" t="str">
            <v>비  고</v>
          </cell>
        </row>
        <row r="3">
          <cell r="H3" t="str">
            <v>단가</v>
          </cell>
          <cell r="I3" t="str">
            <v>금  액</v>
          </cell>
          <cell r="J3" t="str">
            <v>단가</v>
          </cell>
          <cell r="K3" t="str">
            <v>금  액</v>
          </cell>
          <cell r="L3" t="str">
            <v>단가</v>
          </cell>
          <cell r="M3" t="str">
            <v>금  액</v>
          </cell>
          <cell r="N3" t="str">
            <v>단가</v>
          </cell>
          <cell r="O3" t="str">
            <v>금  액</v>
          </cell>
        </row>
        <row r="4">
          <cell r="C4" t="str">
            <v>▣ 토목공사</v>
          </cell>
        </row>
        <row r="5">
          <cell r="A5">
            <v>1</v>
          </cell>
          <cell r="B5">
            <v>3</v>
          </cell>
          <cell r="C5" t="str">
            <v>제1호표</v>
          </cell>
          <cell r="D5" t="str">
            <v>터파기(경질토사)</v>
          </cell>
          <cell r="E5" t="str">
            <v>(기계70%+인력30%),(0~1㎥)</v>
          </cell>
          <cell r="F5" t="str">
            <v>㎥</v>
          </cell>
          <cell r="G5">
            <v>1</v>
          </cell>
          <cell r="I5">
            <v>293</v>
          </cell>
          <cell r="K5">
            <v>6491</v>
          </cell>
          <cell r="M5">
            <v>428</v>
          </cell>
          <cell r="O5">
            <v>7212</v>
          </cell>
          <cell r="P5" t="str">
            <v>CDE100311100</v>
          </cell>
        </row>
        <row r="6">
          <cell r="D6" t="str">
            <v>터파기(경질토사)</v>
          </cell>
          <cell r="E6" t="str">
            <v>(기계70%+인력30%),(0~1㎥)</v>
          </cell>
          <cell r="F6" t="str">
            <v>㎥</v>
          </cell>
        </row>
        <row r="7">
          <cell r="D7" t="str">
            <v>1. 인력터파기(30%),(0~1㎥)</v>
          </cell>
          <cell r="P7" t="str">
            <v>토3-1-3</v>
          </cell>
        </row>
        <row r="8">
          <cell r="D8" t="str">
            <v>보통인부</v>
          </cell>
          <cell r="E8" t="str">
            <v>0.26*0.3</v>
          </cell>
          <cell r="F8" t="str">
            <v>인</v>
          </cell>
          <cell r="G8">
            <v>7.8E-2</v>
          </cell>
          <cell r="J8">
            <v>148510</v>
          </cell>
          <cell r="K8">
            <v>11583</v>
          </cell>
          <cell r="N8">
            <v>148510</v>
          </cell>
          <cell r="O8">
            <v>11583</v>
          </cell>
        </row>
        <row r="9">
          <cell r="D9" t="str">
            <v>2. 기계터파기(백호우0.6㎥급)(70%)</v>
          </cell>
          <cell r="G9">
            <v>1</v>
          </cell>
          <cell r="P9" t="str">
            <v>토10-5</v>
          </cell>
        </row>
        <row r="10">
          <cell r="D10" t="str">
            <v xml:space="preserve">  Q = 3600 x q x k x f x E /Cm [㎥/hr] = 47.25</v>
          </cell>
          <cell r="G10">
            <v>47.25</v>
          </cell>
        </row>
        <row r="11">
          <cell r="D11" t="str">
            <v xml:space="preserve">  Q : 시간당 작업량[㎥/hr]</v>
          </cell>
        </row>
        <row r="12">
          <cell r="D12" t="str">
            <v xml:space="preserve">  q : 디퍼 또는 버킷용량[㎥] = 0.6</v>
          </cell>
        </row>
        <row r="13">
          <cell r="D13" t="str">
            <v xml:space="preserve">  k : 디퍼 또는 버킷계수 = 0.7</v>
          </cell>
        </row>
        <row r="14">
          <cell r="D14" t="str">
            <v xml:space="preserve">  f : 체적환산계수 = 1.25</v>
          </cell>
          <cell r="P14" t="str">
            <v>토1-24</v>
          </cell>
        </row>
        <row r="15">
          <cell r="D15" t="str">
            <v xml:space="preserve">  E : 작업효율 = 0.45</v>
          </cell>
        </row>
        <row r="16">
          <cell r="D16" t="str">
            <v xml:space="preserve">  Cm : 1회 사이클의 시간[sec] = 18(90°)</v>
          </cell>
        </row>
        <row r="17">
          <cell r="D17" t="str">
            <v>재료비</v>
          </cell>
          <cell r="E17" t="str">
            <v>시간당단가*1/Q*70%</v>
          </cell>
          <cell r="F17" t="str">
            <v>hr</v>
          </cell>
          <cell r="G17">
            <v>1.4814814814814814E-2</v>
          </cell>
          <cell r="H17">
            <v>14599</v>
          </cell>
          <cell r="I17">
            <v>216</v>
          </cell>
          <cell r="N17">
            <v>14599</v>
          </cell>
          <cell r="O17">
            <v>216</v>
          </cell>
          <cell r="P17" t="str">
            <v>제m1호표</v>
          </cell>
        </row>
        <row r="18">
          <cell r="D18" t="str">
            <v>노무비</v>
          </cell>
          <cell r="E18" t="str">
            <v>시간당단가*1/Q*70%</v>
          </cell>
          <cell r="F18" t="str">
            <v>hr</v>
          </cell>
          <cell r="G18">
            <v>1.4814814814814814E-2</v>
          </cell>
          <cell r="J18">
            <v>44299</v>
          </cell>
          <cell r="K18">
            <v>656</v>
          </cell>
          <cell r="N18">
            <v>44299</v>
          </cell>
          <cell r="O18">
            <v>656</v>
          </cell>
        </row>
        <row r="19">
          <cell r="D19" t="str">
            <v>경비</v>
          </cell>
          <cell r="E19" t="str">
            <v>시간당단가*1/Q*70%</v>
          </cell>
          <cell r="F19" t="str">
            <v>hr</v>
          </cell>
          <cell r="G19">
            <v>1.4814814814814814E-2</v>
          </cell>
          <cell r="L19">
            <v>24238</v>
          </cell>
          <cell r="M19">
            <v>359</v>
          </cell>
          <cell r="N19">
            <v>24238</v>
          </cell>
          <cell r="O19">
            <v>359</v>
          </cell>
        </row>
        <row r="20">
          <cell r="D20" t="str">
            <v>소계</v>
          </cell>
          <cell r="I20">
            <v>216</v>
          </cell>
          <cell r="K20">
            <v>656</v>
          </cell>
          <cell r="M20">
            <v>359</v>
          </cell>
          <cell r="O20">
            <v>1231</v>
          </cell>
        </row>
        <row r="21">
          <cell r="D21" t="str">
            <v>합계</v>
          </cell>
          <cell r="F21" t="str">
            <v>㎥</v>
          </cell>
          <cell r="G21">
            <v>1</v>
          </cell>
          <cell r="I21">
            <v>216</v>
          </cell>
          <cell r="K21">
            <v>12239</v>
          </cell>
          <cell r="M21">
            <v>359</v>
          </cell>
          <cell r="O21">
            <v>12814</v>
          </cell>
        </row>
        <row r="22">
          <cell r="A22" t="str">
            <v>1-1</v>
          </cell>
          <cell r="C22" t="str">
            <v>제1-1호표</v>
          </cell>
          <cell r="D22" t="str">
            <v>터파기(경질토사)</v>
          </cell>
          <cell r="E22" t="str">
            <v>(기계70%+인력30%),(1~2㎥)</v>
          </cell>
          <cell r="F22" t="str">
            <v>㎥</v>
          </cell>
          <cell r="G22">
            <v>1</v>
          </cell>
          <cell r="I22">
            <v>304</v>
          </cell>
          <cell r="K22">
            <v>7577</v>
          </cell>
          <cell r="M22">
            <v>445</v>
          </cell>
          <cell r="O22">
            <v>8326</v>
          </cell>
          <cell r="P22" t="str">
            <v>CDE100312100</v>
          </cell>
        </row>
        <row r="23">
          <cell r="D23" t="str">
            <v>터파기(경질토사)</v>
          </cell>
          <cell r="E23" t="str">
            <v>(기계70%+인력30%),(1~2㎥)</v>
          </cell>
          <cell r="F23" t="str">
            <v>㎥</v>
          </cell>
        </row>
        <row r="24">
          <cell r="D24" t="str">
            <v>1. 인력터파기(30%),(1~2㎥)</v>
          </cell>
          <cell r="P24" t="str">
            <v>토3-1-3</v>
          </cell>
        </row>
        <row r="25">
          <cell r="D25" t="str">
            <v>보통인부</v>
          </cell>
          <cell r="E25" t="str">
            <v>0.35*0.3</v>
          </cell>
          <cell r="F25" t="str">
            <v>인</v>
          </cell>
          <cell r="G25">
            <v>0.105</v>
          </cell>
          <cell r="J25">
            <v>148510</v>
          </cell>
          <cell r="K25">
            <v>15593</v>
          </cell>
          <cell r="N25">
            <v>148510</v>
          </cell>
          <cell r="O25">
            <v>15593</v>
          </cell>
        </row>
        <row r="26">
          <cell r="D26" t="str">
            <v>2. 기계터파기(백호우0.6㎥급)(70%)</v>
          </cell>
          <cell r="G26">
            <v>1</v>
          </cell>
          <cell r="P26" t="str">
            <v>토10-5</v>
          </cell>
        </row>
        <row r="27">
          <cell r="D27" t="str">
            <v xml:space="preserve">  Q = 3600 x q x k x f x E /Cm [㎥/hr] = 47.25</v>
          </cell>
          <cell r="G27">
            <v>47.25</v>
          </cell>
        </row>
        <row r="28">
          <cell r="D28" t="str">
            <v xml:space="preserve">  Q : 시간당 작업량[㎥/hr]</v>
          </cell>
        </row>
        <row r="29">
          <cell r="D29" t="str">
            <v xml:space="preserve">  q : 디퍼 또는 버킷용량[㎥] = 0.6</v>
          </cell>
        </row>
        <row r="30">
          <cell r="D30" t="str">
            <v xml:space="preserve">  k : 디퍼 또는 버킷계수 = 0.7</v>
          </cell>
        </row>
        <row r="31">
          <cell r="D31" t="str">
            <v xml:space="preserve">  f : 체적환산계수 = 1.25</v>
          </cell>
          <cell r="P31" t="str">
            <v>토1-24</v>
          </cell>
        </row>
        <row r="32">
          <cell r="D32" t="str">
            <v xml:space="preserve">  E : 작업효율 = 0.45</v>
          </cell>
        </row>
        <row r="33">
          <cell r="D33" t="str">
            <v xml:space="preserve">  Cm : 1회 사이클의 시간[sec] = 18(90°)</v>
          </cell>
        </row>
        <row r="34">
          <cell r="D34" t="str">
            <v>재료비</v>
          </cell>
          <cell r="E34" t="str">
            <v>시간당단가*1/Q*70%</v>
          </cell>
          <cell r="F34" t="str">
            <v>hr</v>
          </cell>
          <cell r="G34">
            <v>1.4814814814814814E-2</v>
          </cell>
          <cell r="H34">
            <v>14599</v>
          </cell>
          <cell r="I34">
            <v>216</v>
          </cell>
          <cell r="N34">
            <v>14599</v>
          </cell>
          <cell r="O34">
            <v>216</v>
          </cell>
          <cell r="P34" t="str">
            <v>제m1호표</v>
          </cell>
        </row>
        <row r="35">
          <cell r="D35" t="str">
            <v>노무비</v>
          </cell>
          <cell r="E35" t="str">
            <v>시간당단가*1/Q*70%</v>
          </cell>
          <cell r="F35" t="str">
            <v>hr</v>
          </cell>
          <cell r="G35">
            <v>1.4814814814814814E-2</v>
          </cell>
          <cell r="J35">
            <v>44299</v>
          </cell>
          <cell r="K35">
            <v>656</v>
          </cell>
          <cell r="N35">
            <v>44299</v>
          </cell>
          <cell r="O35">
            <v>656</v>
          </cell>
        </row>
        <row r="36">
          <cell r="D36" t="str">
            <v>경비</v>
          </cell>
          <cell r="E36" t="str">
            <v>시간당단가*1/Q*70%</v>
          </cell>
          <cell r="F36" t="str">
            <v>hr</v>
          </cell>
          <cell r="G36">
            <v>1.4814814814814814E-2</v>
          </cell>
          <cell r="L36">
            <v>24238</v>
          </cell>
          <cell r="M36">
            <v>359</v>
          </cell>
          <cell r="N36">
            <v>24238</v>
          </cell>
          <cell r="O36">
            <v>359</v>
          </cell>
        </row>
        <row r="37">
          <cell r="D37" t="str">
            <v>소계</v>
          </cell>
          <cell r="I37">
            <v>216</v>
          </cell>
          <cell r="K37">
            <v>656</v>
          </cell>
          <cell r="M37">
            <v>359</v>
          </cell>
          <cell r="O37">
            <v>1231</v>
          </cell>
        </row>
        <row r="38">
          <cell r="D38" t="str">
            <v>합계</v>
          </cell>
          <cell r="F38" t="str">
            <v>㎥</v>
          </cell>
          <cell r="G38">
            <v>1</v>
          </cell>
          <cell r="I38">
            <v>216</v>
          </cell>
          <cell r="K38">
            <v>16249</v>
          </cell>
          <cell r="M38">
            <v>359</v>
          </cell>
          <cell r="O38">
            <v>16824</v>
          </cell>
        </row>
        <row r="39">
          <cell r="A39">
            <v>2</v>
          </cell>
          <cell r="B39">
            <v>3</v>
          </cell>
          <cell r="C39" t="str">
            <v>제2호표</v>
          </cell>
          <cell r="D39" t="str">
            <v>터파기(경질토사)</v>
          </cell>
          <cell r="E39" t="str">
            <v>인력100%, 0~1m</v>
          </cell>
          <cell r="F39" t="str">
            <v>㎥</v>
          </cell>
          <cell r="G39">
            <v>1</v>
          </cell>
          <cell r="I39">
            <v>0</v>
          </cell>
          <cell r="K39">
            <v>38612</v>
          </cell>
          <cell r="M39">
            <v>0</v>
          </cell>
          <cell r="O39">
            <v>38612</v>
          </cell>
          <cell r="P39" t="str">
            <v>토3-1-3</v>
          </cell>
        </row>
        <row r="40">
          <cell r="D40" t="str">
            <v>터파기(경질토사)</v>
          </cell>
          <cell r="E40" t="str">
            <v>인력100%, 0~1m</v>
          </cell>
          <cell r="F40" t="str">
            <v>㎥</v>
          </cell>
        </row>
        <row r="41">
          <cell r="C41" t="str">
            <v>노무비</v>
          </cell>
          <cell r="D41" t="str">
            <v>보통인부</v>
          </cell>
          <cell r="E41">
            <v>0.26</v>
          </cell>
          <cell r="F41" t="str">
            <v>인</v>
          </cell>
          <cell r="G41">
            <v>0.26</v>
          </cell>
          <cell r="J41">
            <v>148510</v>
          </cell>
          <cell r="K41">
            <v>38612</v>
          </cell>
          <cell r="N41">
            <v>148510</v>
          </cell>
          <cell r="O41">
            <v>38612</v>
          </cell>
        </row>
        <row r="42">
          <cell r="A42">
            <v>3</v>
          </cell>
          <cell r="B42">
            <v>3</v>
          </cell>
          <cell r="C42" t="str">
            <v>제3호표</v>
          </cell>
          <cell r="D42" t="str">
            <v>터파기(경질토사)</v>
          </cell>
          <cell r="E42" t="str">
            <v>인력100%, 1~2m</v>
          </cell>
          <cell r="F42" t="str">
            <v>㎥</v>
          </cell>
          <cell r="G42">
            <v>1</v>
          </cell>
          <cell r="I42">
            <v>0</v>
          </cell>
          <cell r="K42">
            <v>51978</v>
          </cell>
          <cell r="M42">
            <v>0</v>
          </cell>
          <cell r="O42">
            <v>51978</v>
          </cell>
          <cell r="P42" t="str">
            <v>토3-1-3</v>
          </cell>
        </row>
        <row r="43">
          <cell r="D43" t="str">
            <v>터파기(경질토사)</v>
          </cell>
          <cell r="E43" t="str">
            <v>인력100%, 1~2m</v>
          </cell>
          <cell r="F43" t="str">
            <v>㎥</v>
          </cell>
        </row>
        <row r="44">
          <cell r="C44" t="str">
            <v>노무비</v>
          </cell>
          <cell r="D44" t="str">
            <v>보통인부</v>
          </cell>
          <cell r="E44">
            <v>0.35</v>
          </cell>
          <cell r="F44" t="str">
            <v>인</v>
          </cell>
          <cell r="G44">
            <v>0.35</v>
          </cell>
          <cell r="J44">
            <v>148510</v>
          </cell>
          <cell r="K44">
            <v>51978</v>
          </cell>
          <cell r="N44">
            <v>148510</v>
          </cell>
          <cell r="O44">
            <v>51978</v>
          </cell>
        </row>
        <row r="45">
          <cell r="A45">
            <v>4</v>
          </cell>
          <cell r="B45">
            <v>3</v>
          </cell>
          <cell r="C45" t="str">
            <v>제4호표</v>
          </cell>
          <cell r="D45" t="str">
            <v>되메우기 및 다짐(토사)</v>
          </cell>
          <cell r="E45" t="str">
            <v>(기계90%+인력10%)</v>
          </cell>
          <cell r="F45" t="str">
            <v>㎥</v>
          </cell>
          <cell r="G45">
            <v>1</v>
          </cell>
          <cell r="I45">
            <v>433</v>
          </cell>
          <cell r="K45">
            <v>5323</v>
          </cell>
          <cell r="M45">
            <v>433</v>
          </cell>
          <cell r="O45">
            <v>6189</v>
          </cell>
          <cell r="P45" t="str">
            <v>CDH110100000</v>
          </cell>
        </row>
        <row r="46">
          <cell r="D46" t="str">
            <v>되메우기 및 다짐(토사)</v>
          </cell>
          <cell r="E46" t="str">
            <v>(기계90%+인력10%)</v>
          </cell>
          <cell r="F46" t="str">
            <v>㎥</v>
          </cell>
        </row>
        <row r="47">
          <cell r="D47" t="str">
            <v>1. 인력되메우기(10%)</v>
          </cell>
          <cell r="P47" t="str">
            <v>토3-1-3</v>
          </cell>
        </row>
        <row r="48">
          <cell r="D48" t="str">
            <v>보통인부</v>
          </cell>
          <cell r="E48" t="str">
            <v>0.1*0.1=0.01</v>
          </cell>
          <cell r="F48" t="str">
            <v>인</v>
          </cell>
          <cell r="G48">
            <v>1.0000000000000002E-2</v>
          </cell>
          <cell r="J48">
            <v>148510</v>
          </cell>
          <cell r="K48">
            <v>1485</v>
          </cell>
          <cell r="N48">
            <v>148510</v>
          </cell>
          <cell r="O48">
            <v>1485</v>
          </cell>
        </row>
        <row r="49">
          <cell r="D49" t="str">
            <v>2. 기계터파기(백호우0.6㎥급)(90%)</v>
          </cell>
          <cell r="G49">
            <v>1</v>
          </cell>
          <cell r="P49" t="str">
            <v>토10-5</v>
          </cell>
        </row>
        <row r="50">
          <cell r="D50" t="str">
            <v xml:space="preserve">  Q = 3600 x q x k x f x E /Cm [㎥/hr] = 47.25</v>
          </cell>
          <cell r="G50">
            <v>47.25</v>
          </cell>
        </row>
        <row r="51">
          <cell r="D51" t="str">
            <v xml:space="preserve">  Q : 시간당 작업량[㎥/hr]</v>
          </cell>
        </row>
        <row r="52">
          <cell r="D52" t="str">
            <v xml:space="preserve">  q : 디퍼 또는 버킷용량[㎥] = 0.6</v>
          </cell>
        </row>
        <row r="53">
          <cell r="D53" t="str">
            <v xml:space="preserve">  k : 디퍼 또는 버킷계수 = 0.7</v>
          </cell>
        </row>
        <row r="54">
          <cell r="D54" t="str">
            <v xml:space="preserve">  f : 체적환산계수 = 1.25</v>
          </cell>
          <cell r="P54" t="str">
            <v>토1-24</v>
          </cell>
        </row>
        <row r="55">
          <cell r="D55" t="str">
            <v xml:space="preserve">  E : 작업효율 = 0.45</v>
          </cell>
        </row>
        <row r="56">
          <cell r="D56" t="str">
            <v xml:space="preserve">  Cm : 1회 사이클의 시간[sec] = 18(90°)</v>
          </cell>
        </row>
        <row r="57">
          <cell r="D57" t="str">
            <v>재료비</v>
          </cell>
          <cell r="E57" t="str">
            <v>시간당단가*1/Q*90%</v>
          </cell>
          <cell r="F57" t="str">
            <v>hr</v>
          </cell>
          <cell r="G57">
            <v>1.9047619047619046E-2</v>
          </cell>
          <cell r="H57">
            <v>14599</v>
          </cell>
          <cell r="I57">
            <v>278</v>
          </cell>
          <cell r="N57">
            <v>14599</v>
          </cell>
          <cell r="O57">
            <v>278</v>
          </cell>
          <cell r="P57" t="str">
            <v>제m1호표</v>
          </cell>
        </row>
        <row r="58">
          <cell r="D58" t="str">
            <v>노무비</v>
          </cell>
          <cell r="E58" t="str">
            <v>시간당단가*1/Q*90%</v>
          </cell>
          <cell r="F58" t="str">
            <v>hr</v>
          </cell>
          <cell r="G58">
            <v>1.9047619047619046E-2</v>
          </cell>
          <cell r="J58">
            <v>44299</v>
          </cell>
          <cell r="K58">
            <v>843</v>
          </cell>
          <cell r="N58">
            <v>44299</v>
          </cell>
          <cell r="O58">
            <v>843</v>
          </cell>
        </row>
        <row r="59">
          <cell r="D59" t="str">
            <v>경비</v>
          </cell>
          <cell r="E59" t="str">
            <v>시간당단가*1/Q*90%</v>
          </cell>
          <cell r="F59" t="str">
            <v>hr</v>
          </cell>
          <cell r="G59">
            <v>1.9047619047619046E-2</v>
          </cell>
          <cell r="L59">
            <v>24238</v>
          </cell>
          <cell r="M59">
            <v>461</v>
          </cell>
          <cell r="N59">
            <v>24238</v>
          </cell>
          <cell r="O59">
            <v>461</v>
          </cell>
        </row>
        <row r="60">
          <cell r="D60" t="str">
            <v>소계</v>
          </cell>
          <cell r="I60">
            <v>278</v>
          </cell>
          <cell r="K60">
            <v>843</v>
          </cell>
          <cell r="M60">
            <v>461</v>
          </cell>
          <cell r="O60">
            <v>1582</v>
          </cell>
        </row>
        <row r="61">
          <cell r="D61" t="str">
            <v>3. 다짐(래머 80kg)</v>
          </cell>
          <cell r="G61">
            <v>1</v>
          </cell>
          <cell r="P61" t="str">
            <v>토10-14</v>
          </cell>
        </row>
        <row r="62">
          <cell r="D62" t="str">
            <v xml:space="preserve">  Q = A x N x H x f x E / P [㎥/hr] = 3.4</v>
          </cell>
          <cell r="G62">
            <v>2.8989473684210529</v>
          </cell>
        </row>
        <row r="63">
          <cell r="D63" t="str">
            <v xml:space="preserve">  Q : 시간당 작업량(다짐상태)[㎥/hr]</v>
          </cell>
        </row>
        <row r="64">
          <cell r="D64" t="str">
            <v xml:space="preserve">  A : 1회당 유효 다짐면적[㎡] = 0.28 x 0.33 = 0.09</v>
          </cell>
        </row>
        <row r="65">
          <cell r="D65" t="str">
            <v xml:space="preserve">  N : 1시간당 타격횟수 = 36,000[회/hr]</v>
          </cell>
        </row>
        <row r="66">
          <cell r="D66" t="str">
            <v xml:space="preserve">  H : 다짐두께 = 0.15[m]</v>
          </cell>
        </row>
        <row r="67">
          <cell r="D67" t="str">
            <v xml:space="preserve">  f : 체적환산계수 = 0.85/1.25 = 0.68</v>
          </cell>
          <cell r="P67" t="str">
            <v>토1-24</v>
          </cell>
        </row>
        <row r="68">
          <cell r="D68" t="str">
            <v xml:space="preserve">  E : 작업효율 = 0.5</v>
          </cell>
        </row>
        <row r="69">
          <cell r="D69" t="str">
            <v xml:space="preserve">  P : 중복다짐횟수 = 57</v>
          </cell>
        </row>
        <row r="70">
          <cell r="D70" t="str">
            <v>재료비</v>
          </cell>
          <cell r="E70" t="str">
            <v>시간당단가*1/Q</v>
          </cell>
          <cell r="F70" t="str">
            <v>hr</v>
          </cell>
          <cell r="G70">
            <v>0.34495279593318806</v>
          </cell>
          <cell r="H70">
            <v>929</v>
          </cell>
          <cell r="I70">
            <v>320</v>
          </cell>
          <cell r="N70">
            <v>929</v>
          </cell>
          <cell r="O70">
            <v>320</v>
          </cell>
          <cell r="P70" t="str">
            <v>제m3호표</v>
          </cell>
        </row>
        <row r="71">
          <cell r="D71" t="str">
            <v>노무비</v>
          </cell>
          <cell r="E71" t="str">
            <v>시간당단가*1/Q</v>
          </cell>
          <cell r="F71" t="str">
            <v>hr</v>
          </cell>
          <cell r="G71">
            <v>0.34495279593318806</v>
          </cell>
          <cell r="J71">
            <v>28571</v>
          </cell>
          <cell r="K71">
            <v>9855</v>
          </cell>
          <cell r="N71">
            <v>28571</v>
          </cell>
          <cell r="O71">
            <v>9855</v>
          </cell>
        </row>
        <row r="72">
          <cell r="D72" t="str">
            <v>경비</v>
          </cell>
          <cell r="E72" t="str">
            <v>시간당단가*1/Q</v>
          </cell>
          <cell r="F72" t="str">
            <v>hr</v>
          </cell>
          <cell r="G72">
            <v>0.34495279593318806</v>
          </cell>
          <cell r="L72">
            <v>457</v>
          </cell>
          <cell r="M72">
            <v>157</v>
          </cell>
          <cell r="N72">
            <v>457</v>
          </cell>
          <cell r="O72">
            <v>157</v>
          </cell>
        </row>
        <row r="73">
          <cell r="D73" t="str">
            <v>소계</v>
          </cell>
          <cell r="I73">
            <v>320</v>
          </cell>
          <cell r="K73">
            <v>9855</v>
          </cell>
          <cell r="M73">
            <v>157</v>
          </cell>
          <cell r="O73">
            <v>10332</v>
          </cell>
        </row>
        <row r="74">
          <cell r="D74" t="str">
            <v>합계</v>
          </cell>
          <cell r="F74" t="str">
            <v>㎥</v>
          </cell>
          <cell r="G74">
            <v>1</v>
          </cell>
          <cell r="I74">
            <v>598</v>
          </cell>
          <cell r="K74">
            <v>12183</v>
          </cell>
          <cell r="M74">
            <v>618</v>
          </cell>
          <cell r="O74">
            <v>13399</v>
          </cell>
        </row>
        <row r="75">
          <cell r="A75">
            <v>5</v>
          </cell>
          <cell r="B75">
            <v>3</v>
          </cell>
          <cell r="C75" t="str">
            <v>제5호표</v>
          </cell>
          <cell r="D75" t="str">
            <v>되메우기 및 다짐</v>
          </cell>
          <cell r="E75" t="str">
            <v>인력100%</v>
          </cell>
          <cell r="F75" t="str">
            <v>㎥</v>
          </cell>
          <cell r="G75">
            <v>1</v>
          </cell>
          <cell r="I75">
            <v>0</v>
          </cell>
          <cell r="K75">
            <v>14851</v>
          </cell>
          <cell r="M75">
            <v>0</v>
          </cell>
          <cell r="O75">
            <v>14851</v>
          </cell>
          <cell r="P75" t="str">
            <v>토3-1-3</v>
          </cell>
        </row>
        <row r="76">
          <cell r="D76" t="str">
            <v>되메우기 및 다짐</v>
          </cell>
          <cell r="E76" t="str">
            <v>인력100%</v>
          </cell>
          <cell r="F76" t="str">
            <v>㎥</v>
          </cell>
        </row>
        <row r="77">
          <cell r="C77" t="str">
            <v>노무비</v>
          </cell>
          <cell r="D77" t="str">
            <v>보통인부</v>
          </cell>
          <cell r="E77">
            <v>0.1</v>
          </cell>
          <cell r="F77" t="str">
            <v>인</v>
          </cell>
          <cell r="G77">
            <v>0.1</v>
          </cell>
          <cell r="J77">
            <v>148510</v>
          </cell>
          <cell r="K77">
            <v>14851</v>
          </cell>
          <cell r="N77">
            <v>148510</v>
          </cell>
          <cell r="O77">
            <v>14851</v>
          </cell>
        </row>
        <row r="78">
          <cell r="A78">
            <v>6</v>
          </cell>
          <cell r="B78">
            <v>3</v>
          </cell>
          <cell r="C78" t="str">
            <v>제6호표</v>
          </cell>
          <cell r="D78" t="str">
            <v>잔토처리(사토장)</v>
          </cell>
          <cell r="F78" t="str">
            <v>㎥</v>
          </cell>
          <cell r="G78">
            <v>1</v>
          </cell>
          <cell r="I78">
            <v>2096</v>
          </cell>
          <cell r="K78">
            <v>18693</v>
          </cell>
          <cell r="M78">
            <v>3038</v>
          </cell>
          <cell r="O78">
            <v>23827</v>
          </cell>
        </row>
        <row r="79">
          <cell r="D79" t="str">
            <v>1)적사(백호우 0.6㎥)</v>
          </cell>
          <cell r="E79" t="str">
            <v>절토, 터파기와 동시에 상차</v>
          </cell>
        </row>
        <row r="80">
          <cell r="D80" t="str">
            <v>2)운반(D/T 2.5ton)</v>
          </cell>
          <cell r="P80" t="str">
            <v>토10-11</v>
          </cell>
        </row>
        <row r="81">
          <cell r="D81" t="str">
            <v>q=T*L/rt</v>
          </cell>
          <cell r="E81" t="str">
            <v>2.5*1.25/1.6</v>
          </cell>
          <cell r="F81" t="str">
            <v>㎥</v>
          </cell>
          <cell r="G81">
            <v>1.953125</v>
          </cell>
          <cell r="P81" t="str">
            <v>토01-10</v>
          </cell>
        </row>
        <row r="82">
          <cell r="D82" t="str">
            <v>t1 = q/백호우(Q)*60</v>
          </cell>
          <cell r="E82" t="str">
            <v>1.95/47.25*60</v>
          </cell>
          <cell r="F82" t="str">
            <v>min</v>
          </cell>
          <cell r="G82">
            <v>2.4761904761904763</v>
          </cell>
        </row>
        <row r="83">
          <cell r="D83" t="str">
            <v>t2 = 37.14</v>
          </cell>
          <cell r="E83" t="str">
            <v>(10/30+10/35)*60</v>
          </cell>
          <cell r="F83" t="str">
            <v>min</v>
          </cell>
          <cell r="G83">
            <v>37.142857142857146</v>
          </cell>
        </row>
        <row r="84">
          <cell r="D84" t="str">
            <v>t3 = 1.05, t4 = 0.42, t5 = 0.5</v>
          </cell>
          <cell r="F84" t="str">
            <v>min</v>
          </cell>
        </row>
        <row r="85">
          <cell r="D85" t="str">
            <v>Cm = t1+t2+t3+t4+t5</v>
          </cell>
          <cell r="E85" t="str">
            <v>1.95+2.48+37.14+1.05+0.42+0.5</v>
          </cell>
          <cell r="F85" t="str">
            <v>min</v>
          </cell>
          <cell r="G85">
            <v>43.542172619047619</v>
          </cell>
        </row>
        <row r="86">
          <cell r="D86" t="str">
            <v>Q = 60*q*f*E/Cm</v>
          </cell>
          <cell r="E86" t="str">
            <v>60*1.95*0.8*0.9/43.54</v>
          </cell>
          <cell r="F86" t="str">
            <v>㎥</v>
          </cell>
          <cell r="G86">
            <v>1.9377765261784381</v>
          </cell>
        </row>
        <row r="87">
          <cell r="D87" t="str">
            <v>트럭</v>
          </cell>
          <cell r="E87" t="str">
            <v>2.5ton</v>
          </cell>
          <cell r="F87" t="str">
            <v>대</v>
          </cell>
          <cell r="G87">
            <v>1</v>
          </cell>
        </row>
        <row r="88">
          <cell r="D88" t="str">
            <v>재료비</v>
          </cell>
          <cell r="E88" t="str">
            <v>시간당단가*1/Q</v>
          </cell>
          <cell r="F88" t="str">
            <v>hr</v>
          </cell>
          <cell r="G88">
            <v>0.51605537918871258</v>
          </cell>
          <cell r="H88">
            <v>4062</v>
          </cell>
          <cell r="I88">
            <v>2096</v>
          </cell>
          <cell r="N88">
            <v>4062</v>
          </cell>
          <cell r="O88">
            <v>2096</v>
          </cell>
          <cell r="P88" t="str">
            <v>제m17호표</v>
          </cell>
        </row>
        <row r="89">
          <cell r="D89" t="str">
            <v>노무비</v>
          </cell>
          <cell r="E89" t="str">
            <v>시간당단가*1/Q</v>
          </cell>
          <cell r="F89" t="str">
            <v>hr</v>
          </cell>
          <cell r="G89">
            <v>0.51605537918871258</v>
          </cell>
          <cell r="J89">
            <v>36224</v>
          </cell>
          <cell r="K89">
            <v>18693</v>
          </cell>
          <cell r="N89">
            <v>36224</v>
          </cell>
          <cell r="O89">
            <v>18693</v>
          </cell>
        </row>
        <row r="90">
          <cell r="D90" t="str">
            <v>경비</v>
          </cell>
          <cell r="E90" t="str">
            <v>시간당단가*1/Q</v>
          </cell>
          <cell r="F90" t="str">
            <v>hr</v>
          </cell>
          <cell r="G90">
            <v>0.51605537918871258</v>
          </cell>
          <cell r="L90">
            <v>5887</v>
          </cell>
          <cell r="M90">
            <v>3038</v>
          </cell>
          <cell r="N90">
            <v>5887</v>
          </cell>
          <cell r="O90">
            <v>3038</v>
          </cell>
        </row>
        <row r="91">
          <cell r="A91">
            <v>7</v>
          </cell>
          <cell r="B91">
            <v>3</v>
          </cell>
          <cell r="C91" t="str">
            <v>제7호표</v>
          </cell>
          <cell r="D91" t="str">
            <v>아스팔트,투스콘 포장절단(야간)</v>
          </cell>
          <cell r="E91" t="str">
            <v>블레이드(D = 320~400, T = 3.2mm)</v>
          </cell>
          <cell r="F91" t="str">
            <v>m</v>
          </cell>
          <cell r="G91">
            <v>1</v>
          </cell>
          <cell r="I91">
            <v>388</v>
          </cell>
          <cell r="K91">
            <v>2507</v>
          </cell>
          <cell r="M91">
            <v>170</v>
          </cell>
          <cell r="O91">
            <v>3065</v>
          </cell>
          <cell r="P91" t="str">
            <v>토10-3-2-3</v>
          </cell>
        </row>
        <row r="92">
          <cell r="D92" t="str">
            <v>아스팔트,투스콘 포장절단(야간)</v>
          </cell>
          <cell r="E92" t="str">
            <v>블레이드(D = 320~400, T = 3.2mm)</v>
          </cell>
        </row>
        <row r="93">
          <cell r="D93" t="str">
            <v>1.절단 재료비</v>
          </cell>
        </row>
        <row r="94">
          <cell r="D94" t="str">
            <v xml:space="preserve"> 1) 블레이드(D = 320~400, T = 3.2mm), 0.31개/100m</v>
          </cell>
        </row>
        <row r="95">
          <cell r="D95" t="str">
            <v xml:space="preserve">  재료비</v>
          </cell>
          <cell r="E95" t="str">
            <v>0.31*3.5</v>
          </cell>
          <cell r="G95">
            <v>1.085</v>
          </cell>
          <cell r="H95">
            <v>28600</v>
          </cell>
          <cell r="I95">
            <v>31031</v>
          </cell>
          <cell r="N95">
            <v>28600</v>
          </cell>
          <cell r="O95">
            <v>31031</v>
          </cell>
        </row>
        <row r="96">
          <cell r="D96" t="str">
            <v xml:space="preserve"> 2. 노무비</v>
          </cell>
          <cell r="N96">
            <v>0</v>
          </cell>
          <cell r="O96">
            <v>0</v>
          </cell>
        </row>
        <row r="97">
          <cell r="D97" t="str">
            <v>특별인부</v>
          </cell>
          <cell r="E97" t="str">
            <v>1*1.25</v>
          </cell>
          <cell r="F97" t="str">
            <v>인</v>
          </cell>
          <cell r="G97">
            <v>1.25</v>
          </cell>
          <cell r="J97">
            <v>187435</v>
          </cell>
          <cell r="K97">
            <v>234293</v>
          </cell>
          <cell r="N97">
            <v>187435</v>
          </cell>
          <cell r="O97">
            <v>234293</v>
          </cell>
          <cell r="P97" t="str">
            <v>토1-16</v>
          </cell>
        </row>
        <row r="98">
          <cell r="D98" t="str">
            <v>보통인부</v>
          </cell>
          <cell r="E98" t="str">
            <v>2*1.25</v>
          </cell>
          <cell r="F98" t="str">
            <v>인</v>
          </cell>
          <cell r="G98">
            <v>2.5</v>
          </cell>
          <cell r="J98">
            <v>148510</v>
          </cell>
          <cell r="K98">
            <v>371275</v>
          </cell>
          <cell r="N98">
            <v>148510</v>
          </cell>
          <cell r="O98">
            <v>371275</v>
          </cell>
          <cell r="P98" t="str">
            <v>토1-16</v>
          </cell>
        </row>
        <row r="99">
          <cell r="D99" t="str">
            <v>3. 기계경비</v>
          </cell>
          <cell r="N99">
            <v>0</v>
          </cell>
          <cell r="O99">
            <v>0</v>
          </cell>
        </row>
        <row r="100">
          <cell r="D100" t="str">
            <v>3.1 살수차</v>
          </cell>
          <cell r="E100" t="str">
            <v>5,500ℓ</v>
          </cell>
          <cell r="F100" t="str">
            <v>대</v>
          </cell>
          <cell r="G100">
            <v>1</v>
          </cell>
          <cell r="N100">
            <v>0</v>
          </cell>
          <cell r="O100">
            <v>0</v>
          </cell>
        </row>
        <row r="101">
          <cell r="D101" t="str">
            <v xml:space="preserve">  재료비</v>
          </cell>
          <cell r="E101" t="str">
            <v>시간당단가</v>
          </cell>
          <cell r="F101" t="str">
            <v>hr</v>
          </cell>
          <cell r="G101">
            <v>8</v>
          </cell>
          <cell r="H101">
            <v>12271</v>
          </cell>
          <cell r="I101">
            <v>98168</v>
          </cell>
          <cell r="N101">
            <v>12271</v>
          </cell>
          <cell r="O101">
            <v>98168</v>
          </cell>
          <cell r="P101" t="str">
            <v>제m12호표</v>
          </cell>
        </row>
        <row r="102">
          <cell r="D102" t="str">
            <v xml:space="preserve">  노무비</v>
          </cell>
          <cell r="E102" t="str">
            <v>시간당단가*1.25</v>
          </cell>
          <cell r="F102" t="str">
            <v>hr</v>
          </cell>
          <cell r="G102">
            <v>10</v>
          </cell>
          <cell r="J102">
            <v>36224</v>
          </cell>
          <cell r="K102">
            <v>362240</v>
          </cell>
          <cell r="N102">
            <v>36224</v>
          </cell>
          <cell r="O102">
            <v>362240</v>
          </cell>
          <cell r="P102" t="str">
            <v>토1-16</v>
          </cell>
        </row>
        <row r="103">
          <cell r="D103" t="str">
            <v xml:space="preserve">  경비</v>
          </cell>
          <cell r="E103" t="str">
            <v>시간당단가</v>
          </cell>
          <cell r="F103" t="str">
            <v>hr</v>
          </cell>
          <cell r="G103">
            <v>8</v>
          </cell>
          <cell r="L103">
            <v>8908</v>
          </cell>
          <cell r="M103">
            <v>71264</v>
          </cell>
          <cell r="N103">
            <v>8908</v>
          </cell>
          <cell r="O103">
            <v>71264</v>
          </cell>
        </row>
        <row r="104">
          <cell r="D104" t="str">
            <v>소계</v>
          </cell>
          <cell r="I104">
            <v>98168</v>
          </cell>
          <cell r="K104">
            <v>362240</v>
          </cell>
          <cell r="M104">
            <v>71264</v>
          </cell>
          <cell r="N104">
            <v>0</v>
          </cell>
          <cell r="O104">
            <v>531672</v>
          </cell>
        </row>
        <row r="105">
          <cell r="D105" t="str">
            <v>3.2. 커터</v>
          </cell>
          <cell r="E105" t="str">
            <v>320~400mm</v>
          </cell>
          <cell r="F105" t="str">
            <v>대</v>
          </cell>
          <cell r="G105">
            <v>1</v>
          </cell>
          <cell r="N105">
            <v>0</v>
          </cell>
          <cell r="O105">
            <v>0</v>
          </cell>
        </row>
        <row r="106">
          <cell r="D106" t="str">
            <v xml:space="preserve">  재료비</v>
          </cell>
          <cell r="E106" t="str">
            <v>시간당단가</v>
          </cell>
          <cell r="F106" t="str">
            <v>hr</v>
          </cell>
          <cell r="G106">
            <v>8</v>
          </cell>
          <cell r="H106">
            <v>8111</v>
          </cell>
          <cell r="I106">
            <v>64888</v>
          </cell>
          <cell r="N106">
            <v>8111</v>
          </cell>
          <cell r="O106">
            <v>64888</v>
          </cell>
          <cell r="P106" t="str">
            <v>제m5호표</v>
          </cell>
        </row>
        <row r="107">
          <cell r="D107" t="str">
            <v xml:space="preserve">  노무비</v>
          </cell>
          <cell r="E107" t="str">
            <v>시간당단가*1.25</v>
          </cell>
          <cell r="F107" t="str">
            <v>hr</v>
          </cell>
          <cell r="G107">
            <v>10</v>
          </cell>
          <cell r="J107">
            <v>28571</v>
          </cell>
          <cell r="K107">
            <v>285710</v>
          </cell>
          <cell r="N107">
            <v>28571</v>
          </cell>
          <cell r="O107">
            <v>285710</v>
          </cell>
        </row>
        <row r="108">
          <cell r="D108" t="str">
            <v xml:space="preserve">  경비</v>
          </cell>
          <cell r="E108" t="str">
            <v>시간당단가</v>
          </cell>
          <cell r="F108" t="str">
            <v>hr</v>
          </cell>
          <cell r="G108">
            <v>8</v>
          </cell>
          <cell r="L108">
            <v>1777</v>
          </cell>
          <cell r="M108">
            <v>14216</v>
          </cell>
          <cell r="N108">
            <v>1777</v>
          </cell>
          <cell r="O108">
            <v>14216</v>
          </cell>
        </row>
        <row r="109">
          <cell r="D109" t="str">
            <v>소계</v>
          </cell>
          <cell r="I109">
            <v>64888</v>
          </cell>
          <cell r="K109">
            <v>285710</v>
          </cell>
          <cell r="M109">
            <v>14216</v>
          </cell>
          <cell r="N109">
            <v>0</v>
          </cell>
          <cell r="O109">
            <v>364814</v>
          </cell>
        </row>
        <row r="110">
          <cell r="D110" t="str">
            <v>m당 단가</v>
          </cell>
          <cell r="E110" t="str">
            <v>1/500</v>
          </cell>
          <cell r="F110" t="str">
            <v>식</v>
          </cell>
          <cell r="G110">
            <v>2E-3</v>
          </cell>
          <cell r="I110">
            <v>388</v>
          </cell>
          <cell r="K110">
            <v>2507</v>
          </cell>
          <cell r="M110">
            <v>170</v>
          </cell>
          <cell r="N110">
            <v>0</v>
          </cell>
          <cell r="O110">
            <v>3065</v>
          </cell>
        </row>
        <row r="111">
          <cell r="D111" t="str">
            <v>합계</v>
          </cell>
          <cell r="F111" t="str">
            <v>m</v>
          </cell>
          <cell r="G111">
            <v>1</v>
          </cell>
          <cell r="I111">
            <v>388</v>
          </cell>
          <cell r="K111">
            <v>2507</v>
          </cell>
          <cell r="M111">
            <v>170</v>
          </cell>
          <cell r="N111">
            <v>0</v>
          </cell>
          <cell r="O111">
            <v>3065</v>
          </cell>
        </row>
        <row r="112">
          <cell r="A112">
            <v>8</v>
          </cell>
          <cell r="B112">
            <v>3</v>
          </cell>
          <cell r="C112" t="str">
            <v>제8호표</v>
          </cell>
          <cell r="D112" t="str">
            <v>아스팔트,투스콘 포장절단</v>
          </cell>
          <cell r="E112" t="str">
            <v>블레이드(D = 320~400, T = 3.2mm)</v>
          </cell>
          <cell r="F112" t="str">
            <v>m</v>
          </cell>
          <cell r="G112">
            <v>1</v>
          </cell>
          <cell r="I112">
            <v>388</v>
          </cell>
          <cell r="K112">
            <v>2005</v>
          </cell>
          <cell r="M112">
            <v>170</v>
          </cell>
          <cell r="O112">
            <v>2563</v>
          </cell>
          <cell r="P112" t="str">
            <v>토10-3-2-3</v>
          </cell>
        </row>
        <row r="113">
          <cell r="D113" t="str">
            <v>아스팔트,투스콘 포장절단</v>
          </cell>
          <cell r="E113" t="str">
            <v>블레이드(D = 320~400, T = 3.2mm)</v>
          </cell>
        </row>
        <row r="114">
          <cell r="D114" t="str">
            <v>1.절단 재료비</v>
          </cell>
        </row>
        <row r="115">
          <cell r="D115" t="str">
            <v xml:space="preserve"> 1) 블레이드(D = 320~400, T = 3.2mm), 0.31개/100m</v>
          </cell>
        </row>
        <row r="116">
          <cell r="D116" t="str">
            <v xml:space="preserve">  재료비</v>
          </cell>
          <cell r="E116" t="str">
            <v>0.31*3.5</v>
          </cell>
          <cell r="G116">
            <v>1.085</v>
          </cell>
          <cell r="H116">
            <v>28600</v>
          </cell>
          <cell r="I116">
            <v>31031</v>
          </cell>
          <cell r="N116">
            <v>28600</v>
          </cell>
          <cell r="O116">
            <v>31031</v>
          </cell>
        </row>
        <row r="117">
          <cell r="D117" t="str">
            <v xml:space="preserve"> 2. 노무비</v>
          </cell>
          <cell r="N117">
            <v>0</v>
          </cell>
          <cell r="O117">
            <v>0</v>
          </cell>
        </row>
        <row r="118">
          <cell r="D118" t="str">
            <v>특별인부</v>
          </cell>
          <cell r="E118">
            <v>1</v>
          </cell>
          <cell r="F118" t="str">
            <v>인</v>
          </cell>
          <cell r="G118">
            <v>1</v>
          </cell>
          <cell r="J118">
            <v>187435</v>
          </cell>
          <cell r="K118">
            <v>187435</v>
          </cell>
          <cell r="N118">
            <v>187435</v>
          </cell>
          <cell r="O118">
            <v>187435</v>
          </cell>
        </row>
        <row r="119">
          <cell r="D119" t="str">
            <v>보통인부</v>
          </cell>
          <cell r="E119">
            <v>2</v>
          </cell>
          <cell r="F119" t="str">
            <v>인</v>
          </cell>
          <cell r="G119">
            <v>2</v>
          </cell>
          <cell r="J119">
            <v>148510</v>
          </cell>
          <cell r="K119">
            <v>297020</v>
          </cell>
          <cell r="N119">
            <v>148510</v>
          </cell>
          <cell r="O119">
            <v>297020</v>
          </cell>
        </row>
        <row r="120">
          <cell r="D120" t="str">
            <v>3. 기계경비</v>
          </cell>
          <cell r="N120">
            <v>0</v>
          </cell>
          <cell r="O120">
            <v>0</v>
          </cell>
        </row>
        <row r="121">
          <cell r="D121" t="str">
            <v>3.1 살수차</v>
          </cell>
          <cell r="E121" t="str">
            <v>5,500ℓ</v>
          </cell>
          <cell r="F121" t="str">
            <v>대</v>
          </cell>
          <cell r="G121">
            <v>1</v>
          </cell>
          <cell r="N121">
            <v>0</v>
          </cell>
          <cell r="O121">
            <v>0</v>
          </cell>
        </row>
        <row r="122">
          <cell r="D122" t="str">
            <v xml:space="preserve">  재료비</v>
          </cell>
          <cell r="E122" t="str">
            <v>시간당단가</v>
          </cell>
          <cell r="F122" t="str">
            <v>hr</v>
          </cell>
          <cell r="G122">
            <v>8</v>
          </cell>
          <cell r="H122">
            <v>12271</v>
          </cell>
          <cell r="I122">
            <v>98168</v>
          </cell>
          <cell r="N122">
            <v>12271</v>
          </cell>
          <cell r="O122">
            <v>98168</v>
          </cell>
          <cell r="P122" t="str">
            <v>제m12호표</v>
          </cell>
        </row>
        <row r="123">
          <cell r="D123" t="str">
            <v xml:space="preserve">  노무비</v>
          </cell>
          <cell r="E123" t="str">
            <v>시간당단가</v>
          </cell>
          <cell r="F123" t="str">
            <v>hr</v>
          </cell>
          <cell r="G123">
            <v>8</v>
          </cell>
          <cell r="J123">
            <v>36224</v>
          </cell>
          <cell r="K123">
            <v>289792</v>
          </cell>
          <cell r="N123">
            <v>36224</v>
          </cell>
          <cell r="O123">
            <v>289792</v>
          </cell>
        </row>
        <row r="124">
          <cell r="D124" t="str">
            <v xml:space="preserve">  경비</v>
          </cell>
          <cell r="E124" t="str">
            <v>시간당단가</v>
          </cell>
          <cell r="F124" t="str">
            <v>hr</v>
          </cell>
          <cell r="G124">
            <v>8</v>
          </cell>
          <cell r="L124">
            <v>8908</v>
          </cell>
          <cell r="M124">
            <v>71264</v>
          </cell>
          <cell r="N124">
            <v>8908</v>
          </cell>
          <cell r="O124">
            <v>71264</v>
          </cell>
        </row>
        <row r="125">
          <cell r="D125" t="str">
            <v>소계</v>
          </cell>
          <cell r="I125">
            <v>98168</v>
          </cell>
          <cell r="K125">
            <v>289792</v>
          </cell>
          <cell r="M125">
            <v>71264</v>
          </cell>
          <cell r="N125">
            <v>0</v>
          </cell>
          <cell r="O125">
            <v>459224</v>
          </cell>
        </row>
        <row r="126">
          <cell r="D126" t="str">
            <v>3.2. 콘크리트 캇타</v>
          </cell>
          <cell r="F126" t="str">
            <v>대</v>
          </cell>
          <cell r="G126">
            <v>1</v>
          </cell>
          <cell r="N126">
            <v>0</v>
          </cell>
          <cell r="O126">
            <v>0</v>
          </cell>
        </row>
        <row r="127">
          <cell r="D127" t="str">
            <v xml:space="preserve">  재료비</v>
          </cell>
          <cell r="E127" t="str">
            <v>시간당단가</v>
          </cell>
          <cell r="F127" t="str">
            <v>hr</v>
          </cell>
          <cell r="G127">
            <v>8</v>
          </cell>
          <cell r="H127">
            <v>8111</v>
          </cell>
          <cell r="I127">
            <v>64888</v>
          </cell>
          <cell r="N127">
            <v>8111</v>
          </cell>
          <cell r="O127">
            <v>64888</v>
          </cell>
          <cell r="P127" t="str">
            <v>제m5호표</v>
          </cell>
        </row>
        <row r="128">
          <cell r="D128" t="str">
            <v xml:space="preserve">  노무비</v>
          </cell>
          <cell r="E128" t="str">
            <v>시간당단가</v>
          </cell>
          <cell r="F128" t="str">
            <v>hr</v>
          </cell>
          <cell r="G128">
            <v>8</v>
          </cell>
          <cell r="J128">
            <v>28571</v>
          </cell>
          <cell r="K128">
            <v>228568</v>
          </cell>
          <cell r="N128">
            <v>28571</v>
          </cell>
          <cell r="O128">
            <v>228568</v>
          </cell>
        </row>
        <row r="129">
          <cell r="D129" t="str">
            <v xml:space="preserve">  경비</v>
          </cell>
          <cell r="E129" t="str">
            <v>시간당단가</v>
          </cell>
          <cell r="F129" t="str">
            <v>hr</v>
          </cell>
          <cell r="G129">
            <v>8</v>
          </cell>
          <cell r="L129">
            <v>1777</v>
          </cell>
          <cell r="M129">
            <v>14216</v>
          </cell>
          <cell r="N129">
            <v>1777</v>
          </cell>
          <cell r="O129">
            <v>14216</v>
          </cell>
        </row>
        <row r="130">
          <cell r="D130" t="str">
            <v>소계</v>
          </cell>
          <cell r="I130">
            <v>64888</v>
          </cell>
          <cell r="K130">
            <v>228568</v>
          </cell>
          <cell r="M130">
            <v>14216</v>
          </cell>
          <cell r="N130">
            <v>0</v>
          </cell>
          <cell r="O130">
            <v>307672</v>
          </cell>
        </row>
        <row r="131">
          <cell r="D131" t="str">
            <v>m당 단가</v>
          </cell>
          <cell r="E131" t="str">
            <v>1/500</v>
          </cell>
          <cell r="F131" t="str">
            <v>식</v>
          </cell>
          <cell r="G131">
            <v>2E-3</v>
          </cell>
          <cell r="I131">
            <v>388</v>
          </cell>
          <cell r="K131">
            <v>2005</v>
          </cell>
          <cell r="M131">
            <v>170</v>
          </cell>
          <cell r="N131">
            <v>0</v>
          </cell>
          <cell r="O131">
            <v>2563</v>
          </cell>
        </row>
        <row r="132">
          <cell r="D132" t="str">
            <v>합계</v>
          </cell>
          <cell r="F132" t="str">
            <v>m</v>
          </cell>
          <cell r="G132">
            <v>1</v>
          </cell>
          <cell r="I132">
            <v>388</v>
          </cell>
          <cell r="K132">
            <v>2005</v>
          </cell>
          <cell r="M132">
            <v>170</v>
          </cell>
          <cell r="N132">
            <v>0</v>
          </cell>
          <cell r="O132">
            <v>2563</v>
          </cell>
        </row>
        <row r="133">
          <cell r="A133">
            <v>9</v>
          </cell>
          <cell r="B133">
            <v>3</v>
          </cell>
          <cell r="C133" t="str">
            <v>제9호표</v>
          </cell>
          <cell r="D133" t="str">
            <v>아스팔트,투스콘 포장깨기(야간)</v>
          </cell>
          <cell r="E133" t="str">
            <v>대형브레이커+굴삭기(무한궤도) 0.2㎥</v>
          </cell>
          <cell r="F133" t="str">
            <v>㎥</v>
          </cell>
          <cell r="G133">
            <v>1</v>
          </cell>
          <cell r="I133">
            <v>4440</v>
          </cell>
          <cell r="K133">
            <v>44901</v>
          </cell>
          <cell r="M133">
            <v>8666</v>
          </cell>
          <cell r="O133">
            <v>58007</v>
          </cell>
          <cell r="P133" t="str">
            <v>토10-20</v>
          </cell>
        </row>
        <row r="134">
          <cell r="D134" t="str">
            <v>아스팔트,투스콘 포장깨기(야간)</v>
          </cell>
          <cell r="E134" t="str">
            <v>대형브레이커+굴삭기(무한궤도) 0.2㎥</v>
          </cell>
        </row>
        <row r="135">
          <cell r="D135" t="str">
            <v>기계작업 능력  Q = 1.75 [㎥/hr]</v>
          </cell>
          <cell r="G135">
            <v>1.75</v>
          </cell>
        </row>
        <row r="136">
          <cell r="D136" t="str">
            <v>1. 기계경비</v>
          </cell>
        </row>
        <row r="137">
          <cell r="D137" t="str">
            <v>재료비</v>
          </cell>
          <cell r="E137" t="str">
            <v>시간당단가*1/Q</v>
          </cell>
          <cell r="F137" t="str">
            <v>hr</v>
          </cell>
          <cell r="G137">
            <v>0.5714285714285714</v>
          </cell>
          <cell r="H137">
            <v>6140</v>
          </cell>
          <cell r="I137">
            <v>3508</v>
          </cell>
          <cell r="N137">
            <v>6140</v>
          </cell>
          <cell r="O137">
            <v>3508</v>
          </cell>
          <cell r="P137" t="str">
            <v>제m15호표</v>
          </cell>
        </row>
        <row r="138">
          <cell r="D138" t="str">
            <v>노무비</v>
          </cell>
          <cell r="E138" t="str">
            <v>시간당단가*1/Q*1.25</v>
          </cell>
          <cell r="F138" t="str">
            <v>hr</v>
          </cell>
          <cell r="G138">
            <v>0.71428571428571419</v>
          </cell>
          <cell r="J138">
            <v>44299</v>
          </cell>
          <cell r="K138">
            <v>31642</v>
          </cell>
          <cell r="N138">
            <v>44299</v>
          </cell>
          <cell r="O138">
            <v>31642</v>
          </cell>
        </row>
        <row r="139">
          <cell r="D139" t="str">
            <v>경비</v>
          </cell>
          <cell r="E139" t="str">
            <v>시간당단가*1/Q</v>
          </cell>
          <cell r="F139" t="str">
            <v>hr</v>
          </cell>
          <cell r="G139">
            <v>0.5714285714285714</v>
          </cell>
          <cell r="L139">
            <v>15166</v>
          </cell>
          <cell r="M139">
            <v>8666</v>
          </cell>
          <cell r="N139">
            <v>15166</v>
          </cell>
          <cell r="O139">
            <v>8666</v>
          </cell>
          <cell r="P139" t="str">
            <v>제m15+m23호표</v>
          </cell>
        </row>
        <row r="140">
          <cell r="B140" t="str">
            <v>보통인부</v>
          </cell>
          <cell r="D140" t="str">
            <v>2.작업보조(보통인부)</v>
          </cell>
          <cell r="E140" t="str">
            <v>1/(Q*8)*1.25</v>
          </cell>
          <cell r="F140" t="str">
            <v>인</v>
          </cell>
          <cell r="G140">
            <v>8.9285714285714274E-2</v>
          </cell>
          <cell r="J140">
            <v>148510</v>
          </cell>
          <cell r="K140">
            <v>13259</v>
          </cell>
          <cell r="N140">
            <v>148510</v>
          </cell>
          <cell r="O140">
            <v>13259</v>
          </cell>
        </row>
        <row r="141">
          <cell r="D141" t="str">
            <v>3.치즐 소모량</v>
          </cell>
          <cell r="E141" t="str">
            <v>0.008/Q</v>
          </cell>
          <cell r="F141" t="str">
            <v>본</v>
          </cell>
          <cell r="G141">
            <v>4.5714285714285718E-3</v>
          </cell>
          <cell r="H141">
            <v>204000</v>
          </cell>
          <cell r="I141">
            <v>932</v>
          </cell>
          <cell r="N141">
            <v>204000</v>
          </cell>
          <cell r="O141">
            <v>932</v>
          </cell>
        </row>
        <row r="142">
          <cell r="A142">
            <v>10</v>
          </cell>
          <cell r="B142">
            <v>3</v>
          </cell>
          <cell r="C142" t="str">
            <v>제10호표</v>
          </cell>
          <cell r="D142" t="str">
            <v>아스팔트,투스콘 포장깨기</v>
          </cell>
          <cell r="E142" t="str">
            <v>대형브레이커+굴삭기(무한궤도) 0.2㎡</v>
          </cell>
          <cell r="F142" t="str">
            <v>㎥</v>
          </cell>
          <cell r="G142">
            <v>1</v>
          </cell>
          <cell r="I142">
            <v>4440</v>
          </cell>
          <cell r="K142">
            <v>35920</v>
          </cell>
          <cell r="M142">
            <v>8666</v>
          </cell>
          <cell r="O142">
            <v>49026</v>
          </cell>
          <cell r="P142" t="str">
            <v>토10-20</v>
          </cell>
        </row>
        <row r="143">
          <cell r="D143" t="str">
            <v>아스팔트,투스콘 포장깨기</v>
          </cell>
          <cell r="E143" t="str">
            <v>대형브레이커+굴삭기(무한궤도) 0.2㎡</v>
          </cell>
        </row>
        <row r="144">
          <cell r="D144" t="str">
            <v>기계작업 능력  Q = 1.75 [㎥/hr]</v>
          </cell>
          <cell r="G144">
            <v>1.75</v>
          </cell>
        </row>
        <row r="145">
          <cell r="D145" t="str">
            <v>1. 기계경비</v>
          </cell>
        </row>
        <row r="146">
          <cell r="D146" t="str">
            <v>재료비</v>
          </cell>
          <cell r="E146" t="str">
            <v>시간당단가*1/Q</v>
          </cell>
          <cell r="F146" t="str">
            <v>hr</v>
          </cell>
          <cell r="G146">
            <v>0.5714285714285714</v>
          </cell>
          <cell r="H146">
            <v>6140</v>
          </cell>
          <cell r="I146">
            <v>3508</v>
          </cell>
          <cell r="N146">
            <v>6140</v>
          </cell>
          <cell r="O146">
            <v>3508</v>
          </cell>
          <cell r="P146" t="str">
            <v>제m15호표</v>
          </cell>
        </row>
        <row r="147">
          <cell r="D147" t="str">
            <v>노무비</v>
          </cell>
          <cell r="E147" t="str">
            <v>시간당단가*1/Q</v>
          </cell>
          <cell r="F147" t="str">
            <v>hr</v>
          </cell>
          <cell r="G147">
            <v>0.5714285714285714</v>
          </cell>
          <cell r="J147">
            <v>44299</v>
          </cell>
          <cell r="K147">
            <v>25313</v>
          </cell>
          <cell r="N147">
            <v>44299</v>
          </cell>
          <cell r="O147">
            <v>25313</v>
          </cell>
        </row>
        <row r="148">
          <cell r="D148" t="str">
            <v>경비</v>
          </cell>
          <cell r="E148" t="str">
            <v>시간당단가*1/Q</v>
          </cell>
          <cell r="F148" t="str">
            <v>hr</v>
          </cell>
          <cell r="G148">
            <v>0.5714285714285714</v>
          </cell>
          <cell r="L148">
            <v>15166</v>
          </cell>
          <cell r="M148">
            <v>8666</v>
          </cell>
          <cell r="N148">
            <v>15166</v>
          </cell>
          <cell r="O148">
            <v>8666</v>
          </cell>
          <cell r="P148" t="str">
            <v>제m15+m23호표</v>
          </cell>
        </row>
        <row r="149">
          <cell r="B149" t="str">
            <v>보통인부</v>
          </cell>
          <cell r="D149" t="str">
            <v>2.작업보조(보통인부)</v>
          </cell>
          <cell r="E149" t="str">
            <v>1/(Q*8)</v>
          </cell>
          <cell r="F149" t="str">
            <v>인</v>
          </cell>
          <cell r="G149">
            <v>7.1428571428571425E-2</v>
          </cell>
          <cell r="J149">
            <v>148510</v>
          </cell>
          <cell r="K149">
            <v>10607</v>
          </cell>
          <cell r="N149">
            <v>148510</v>
          </cell>
          <cell r="O149">
            <v>10607</v>
          </cell>
        </row>
        <row r="150">
          <cell r="D150" t="str">
            <v>3.치즐 소모량</v>
          </cell>
          <cell r="E150" t="str">
            <v>0.008/Q</v>
          </cell>
          <cell r="F150" t="str">
            <v>본</v>
          </cell>
          <cell r="G150">
            <v>4.5714285714285718E-3</v>
          </cell>
          <cell r="H150">
            <v>204000</v>
          </cell>
          <cell r="I150">
            <v>932</v>
          </cell>
          <cell r="N150">
            <v>204000</v>
          </cell>
          <cell r="O150">
            <v>932</v>
          </cell>
        </row>
        <row r="151">
          <cell r="D151" t="str">
            <v>합계</v>
          </cell>
          <cell r="F151" t="str">
            <v>㎥</v>
          </cell>
          <cell r="I151">
            <v>4440</v>
          </cell>
          <cell r="K151">
            <v>35920</v>
          </cell>
          <cell r="M151">
            <v>8666</v>
          </cell>
          <cell r="O151">
            <v>49026</v>
          </cell>
        </row>
        <row r="152">
          <cell r="A152">
            <v>11</v>
          </cell>
          <cell r="B152">
            <v>3</v>
          </cell>
          <cell r="C152" t="str">
            <v>제11호표</v>
          </cell>
          <cell r="D152" t="str">
            <v>구조물 헐기(야간)</v>
          </cell>
          <cell r="E152" t="str">
            <v>대형브레이커+굴삭기(무한궤도) 0.7㎡</v>
          </cell>
          <cell r="F152" t="str">
            <v>㎥</v>
          </cell>
          <cell r="G152">
            <v>1</v>
          </cell>
          <cell r="I152">
            <v>5725</v>
          </cell>
          <cell r="J152">
            <v>0</v>
          </cell>
          <cell r="K152">
            <v>36358</v>
          </cell>
          <cell r="L152">
            <v>0</v>
          </cell>
          <cell r="M152">
            <v>9937</v>
          </cell>
          <cell r="O152">
            <v>52020</v>
          </cell>
          <cell r="P152" t="str">
            <v>제12호표-야간할증25%</v>
          </cell>
        </row>
        <row r="153">
          <cell r="D153" t="str">
            <v>구조물 헐기(야간)</v>
          </cell>
          <cell r="E153" t="str">
            <v>대형브레이커+굴삭기(무한궤도) 0.7㎡</v>
          </cell>
        </row>
        <row r="154">
          <cell r="D154" t="str">
            <v xml:space="preserve">작업 능력 </v>
          </cell>
          <cell r="E154" t="str">
            <v>Q=(2.6+4.6)/2=3.6㎥/hr</v>
          </cell>
        </row>
        <row r="155">
          <cell r="D155" t="str">
            <v>재료비</v>
          </cell>
          <cell r="E155" t="str">
            <v>시간당단가*1/Q</v>
          </cell>
          <cell r="F155" t="str">
            <v>hr</v>
          </cell>
          <cell r="G155">
            <v>0.27777777777777779</v>
          </cell>
          <cell r="H155">
            <v>14364</v>
          </cell>
          <cell r="I155">
            <v>3990</v>
          </cell>
          <cell r="N155">
            <v>14364</v>
          </cell>
          <cell r="O155">
            <v>3990</v>
          </cell>
          <cell r="P155" t="str">
            <v>제m16호표</v>
          </cell>
        </row>
        <row r="156">
          <cell r="D156" t="str">
            <v>노무비</v>
          </cell>
          <cell r="E156" t="str">
            <v>시간당단가*1/Q*1.25</v>
          </cell>
          <cell r="F156" t="str">
            <v>hr</v>
          </cell>
          <cell r="G156">
            <v>0.34722222222222221</v>
          </cell>
          <cell r="J156">
            <v>44299</v>
          </cell>
          <cell r="K156">
            <v>15381</v>
          </cell>
          <cell r="N156">
            <v>44299</v>
          </cell>
          <cell r="O156">
            <v>15381</v>
          </cell>
        </row>
        <row r="157">
          <cell r="D157" t="str">
            <v>경비</v>
          </cell>
          <cell r="E157" t="str">
            <v>시간당단가*1/Q</v>
          </cell>
          <cell r="F157" t="str">
            <v>hr</v>
          </cell>
          <cell r="G157">
            <v>0.27777777777777779</v>
          </cell>
          <cell r="L157">
            <v>21780</v>
          </cell>
          <cell r="M157">
            <v>6050</v>
          </cell>
          <cell r="N157">
            <v>21780</v>
          </cell>
          <cell r="O157">
            <v>6050</v>
          </cell>
          <cell r="P157" t="str">
            <v>제m16호표</v>
          </cell>
        </row>
        <row r="158">
          <cell r="D158" t="str">
            <v>2.작업보조(보통인부)</v>
          </cell>
          <cell r="E158" t="str">
            <v>1일단가/(Q*8)*1.25</v>
          </cell>
          <cell r="F158" t="str">
            <v>인</v>
          </cell>
          <cell r="G158">
            <v>4.3402777777777776E-2</v>
          </cell>
          <cell r="J158">
            <v>148510</v>
          </cell>
          <cell r="K158">
            <v>6445</v>
          </cell>
          <cell r="N158">
            <v>148510</v>
          </cell>
          <cell r="O158">
            <v>6445</v>
          </cell>
          <cell r="P158" t="str">
            <v>토1-16-4</v>
          </cell>
        </row>
        <row r="159">
          <cell r="D159" t="str">
            <v>치즐소모량</v>
          </cell>
          <cell r="E159" t="str">
            <v>0.01/Q</v>
          </cell>
          <cell r="F159" t="str">
            <v>본</v>
          </cell>
          <cell r="G159">
            <v>2.7777777777777779E-3</v>
          </cell>
          <cell r="H159">
            <v>204000</v>
          </cell>
          <cell r="I159">
            <v>566</v>
          </cell>
          <cell r="N159">
            <v>204000</v>
          </cell>
          <cell r="O159">
            <v>566</v>
          </cell>
        </row>
        <row r="160">
          <cell r="A160">
            <v>12</v>
          </cell>
          <cell r="B160">
            <v>3</v>
          </cell>
          <cell r="C160" t="str">
            <v>제12호표</v>
          </cell>
          <cell r="D160" t="str">
            <v>구조물 헐기</v>
          </cell>
          <cell r="E160" t="str">
            <v>대형브레이커+굴삭기(무한궤도) 0.7㎡</v>
          </cell>
          <cell r="F160" t="str">
            <v>㎥</v>
          </cell>
          <cell r="G160">
            <v>1</v>
          </cell>
          <cell r="I160">
            <v>5725</v>
          </cell>
          <cell r="K160">
            <v>29087</v>
          </cell>
          <cell r="M160">
            <v>9937</v>
          </cell>
          <cell r="O160">
            <v>44749</v>
          </cell>
          <cell r="P160" t="str">
            <v>CDC110200000</v>
          </cell>
        </row>
        <row r="161">
          <cell r="D161" t="str">
            <v>구조물 헐기</v>
          </cell>
          <cell r="E161" t="str">
            <v>대형브레이커+굴삭기(무한궤도) 0.7㎡</v>
          </cell>
        </row>
        <row r="162">
          <cell r="D162" t="str">
            <v xml:space="preserve">작업 능력 </v>
          </cell>
          <cell r="E162" t="str">
            <v>Q=(2.6+4.6)/2=3.6㎥/hr</v>
          </cell>
        </row>
        <row r="163">
          <cell r="D163" t="str">
            <v>재료비</v>
          </cell>
          <cell r="E163" t="str">
            <v>시간당단가*1/Q</v>
          </cell>
          <cell r="F163" t="str">
            <v>hr</v>
          </cell>
          <cell r="G163">
            <v>0.27777777777777779</v>
          </cell>
          <cell r="H163">
            <v>14364</v>
          </cell>
          <cell r="I163">
            <v>3990</v>
          </cell>
          <cell r="N163">
            <v>14364</v>
          </cell>
          <cell r="O163">
            <v>3990</v>
          </cell>
          <cell r="P163" t="str">
            <v>제m16호표</v>
          </cell>
        </row>
        <row r="164">
          <cell r="D164" t="str">
            <v>노무비</v>
          </cell>
          <cell r="E164" t="str">
            <v>시간당단가*1/Q</v>
          </cell>
          <cell r="F164" t="str">
            <v>hr</v>
          </cell>
          <cell r="G164">
            <v>0.27777777777777779</v>
          </cell>
          <cell r="J164">
            <v>44299</v>
          </cell>
          <cell r="K164">
            <v>12305</v>
          </cell>
          <cell r="N164">
            <v>44299</v>
          </cell>
          <cell r="O164">
            <v>12305</v>
          </cell>
        </row>
        <row r="165">
          <cell r="D165" t="str">
            <v>경비</v>
          </cell>
          <cell r="E165" t="str">
            <v>시간당단가*1/Q</v>
          </cell>
          <cell r="F165" t="str">
            <v>hr</v>
          </cell>
          <cell r="G165">
            <v>0.27777777777777779</v>
          </cell>
          <cell r="L165">
            <v>21780</v>
          </cell>
          <cell r="M165">
            <v>6050</v>
          </cell>
          <cell r="N165">
            <v>21780</v>
          </cell>
          <cell r="O165">
            <v>6050</v>
          </cell>
          <cell r="P165" t="str">
            <v>제m16호표</v>
          </cell>
        </row>
        <row r="166">
          <cell r="D166" t="str">
            <v>작업보조(보통인부)</v>
          </cell>
          <cell r="E166" t="str">
            <v>1일단가/(Q*8)</v>
          </cell>
          <cell r="F166" t="str">
            <v>인</v>
          </cell>
          <cell r="G166">
            <v>3.4722222222222224E-2</v>
          </cell>
          <cell r="J166">
            <v>148510</v>
          </cell>
          <cell r="K166">
            <v>5156</v>
          </cell>
          <cell r="N166">
            <v>148510</v>
          </cell>
          <cell r="O166">
            <v>5156</v>
          </cell>
        </row>
        <row r="167">
          <cell r="D167" t="str">
            <v>치즐소모량</v>
          </cell>
          <cell r="E167" t="str">
            <v>0.01/Q</v>
          </cell>
          <cell r="F167" t="str">
            <v>본</v>
          </cell>
          <cell r="G167">
            <v>2.7777777777777779E-3</v>
          </cell>
          <cell r="H167">
            <v>204000</v>
          </cell>
          <cell r="I167">
            <v>566</v>
          </cell>
          <cell r="N167">
            <v>204000</v>
          </cell>
          <cell r="O167">
            <v>566</v>
          </cell>
        </row>
        <row r="168">
          <cell r="A168">
            <v>13</v>
          </cell>
          <cell r="B168">
            <v>3</v>
          </cell>
          <cell r="C168" t="str">
            <v>제13호표</v>
          </cell>
          <cell r="D168" t="str">
            <v>소규모 포장복구</v>
          </cell>
          <cell r="E168" t="str">
            <v>기층 및 표층 포설 및 다짐</v>
          </cell>
          <cell r="F168" t="str">
            <v>㎡</v>
          </cell>
          <cell r="G168">
            <v>1</v>
          </cell>
          <cell r="I168">
            <v>28079</v>
          </cell>
          <cell r="K168">
            <v>59892</v>
          </cell>
          <cell r="M168">
            <v>6758</v>
          </cell>
          <cell r="O168">
            <v>94729</v>
          </cell>
          <cell r="P168" t="str">
            <v>토1-11-5</v>
          </cell>
        </row>
        <row r="169">
          <cell r="D169" t="str">
            <v>소규모 포장복구</v>
          </cell>
          <cell r="E169" t="str">
            <v>기층 및 표층 포설 및 다짐</v>
          </cell>
        </row>
        <row r="170">
          <cell r="D170" t="str">
            <v>1. 재료비</v>
          </cell>
          <cell r="E170" t="str">
            <v>시공량 : 45㎡</v>
          </cell>
        </row>
        <row r="171">
          <cell r="D171" t="str">
            <v>아스팔트 #467</v>
          </cell>
          <cell r="E171" t="str">
            <v>45㎡ x 0.15 x 2.35 = 15.8625ton</v>
          </cell>
          <cell r="F171" t="str">
            <v>ton</v>
          </cell>
          <cell r="G171">
            <v>15.862500000000001</v>
          </cell>
          <cell r="H171">
            <v>63000</v>
          </cell>
          <cell r="I171">
            <v>999337</v>
          </cell>
          <cell r="N171">
            <v>63000</v>
          </cell>
          <cell r="O171">
            <v>999337</v>
          </cell>
        </row>
        <row r="172">
          <cell r="D172" t="str">
            <v>프라임코팅(mc-1)</v>
          </cell>
          <cell r="E172" t="str">
            <v>0.45a x 75ℓ/a / 200ℓ = 0.16875</v>
          </cell>
          <cell r="F172" t="str">
            <v>D/M</v>
          </cell>
          <cell r="G172">
            <v>0.16875000000000001</v>
          </cell>
          <cell r="H172">
            <v>260000</v>
          </cell>
          <cell r="I172">
            <v>43875</v>
          </cell>
          <cell r="N172">
            <v>260000</v>
          </cell>
          <cell r="O172">
            <v>43875</v>
          </cell>
        </row>
        <row r="173">
          <cell r="D173" t="str">
            <v>2. 노무비</v>
          </cell>
          <cell r="E173" t="str">
            <v>시공량 : 45㎡</v>
          </cell>
          <cell r="N173">
            <v>0</v>
          </cell>
          <cell r="O173">
            <v>0</v>
          </cell>
        </row>
        <row r="174">
          <cell r="D174" t="str">
            <v>포장공</v>
          </cell>
          <cell r="E174">
            <v>3</v>
          </cell>
          <cell r="G174">
            <v>3</v>
          </cell>
          <cell r="J174">
            <v>225104</v>
          </cell>
          <cell r="K174">
            <v>675312</v>
          </cell>
          <cell r="N174">
            <v>225104</v>
          </cell>
          <cell r="O174">
            <v>675312</v>
          </cell>
        </row>
        <row r="175">
          <cell r="D175" t="str">
            <v>보통인부</v>
          </cell>
          <cell r="E175">
            <v>1</v>
          </cell>
          <cell r="G175">
            <v>1</v>
          </cell>
          <cell r="J175">
            <v>148510</v>
          </cell>
          <cell r="K175">
            <v>148510</v>
          </cell>
          <cell r="N175">
            <v>148510</v>
          </cell>
          <cell r="O175">
            <v>148510</v>
          </cell>
        </row>
        <row r="176">
          <cell r="D176" t="str">
            <v>공구손료</v>
          </cell>
          <cell r="E176" t="str">
            <v>노무비의</v>
          </cell>
          <cell r="F176" t="str">
            <v>%</v>
          </cell>
          <cell r="G176">
            <v>3</v>
          </cell>
          <cell r="H176">
            <v>823822</v>
          </cell>
          <cell r="I176">
            <v>24714</v>
          </cell>
          <cell r="M176">
            <v>0</v>
          </cell>
          <cell r="N176">
            <v>823822</v>
          </cell>
          <cell r="O176">
            <v>24714</v>
          </cell>
        </row>
        <row r="177">
          <cell r="D177" t="str">
            <v>3. 기계경비</v>
          </cell>
          <cell r="E177" t="str">
            <v>시공량 : 45㎡</v>
          </cell>
          <cell r="N177">
            <v>0</v>
          </cell>
          <cell r="O177">
            <v>0</v>
          </cell>
        </row>
        <row r="178">
          <cell r="D178" t="str">
            <v>3.1 굴삭기</v>
          </cell>
          <cell r="E178" t="str">
            <v>0.18㎥</v>
          </cell>
          <cell r="F178" t="str">
            <v>대</v>
          </cell>
          <cell r="G178">
            <v>1</v>
          </cell>
          <cell r="N178">
            <v>0</v>
          </cell>
          <cell r="O178">
            <v>0</v>
          </cell>
        </row>
        <row r="179">
          <cell r="D179" t="str">
            <v>재료비</v>
          </cell>
          <cell r="E179" t="str">
            <v>시간당단가</v>
          </cell>
          <cell r="F179" t="str">
            <v>hr</v>
          </cell>
          <cell r="G179">
            <v>8</v>
          </cell>
          <cell r="H179">
            <v>7048</v>
          </cell>
          <cell r="I179">
            <v>56384</v>
          </cell>
          <cell r="N179">
            <v>7048</v>
          </cell>
          <cell r="O179">
            <v>56384</v>
          </cell>
          <cell r="P179" t="str">
            <v>제m27호표</v>
          </cell>
        </row>
        <row r="180">
          <cell r="D180" t="str">
            <v>노무비</v>
          </cell>
          <cell r="E180" t="str">
            <v>시간당단가</v>
          </cell>
          <cell r="F180" t="str">
            <v>hr</v>
          </cell>
          <cell r="G180">
            <v>8</v>
          </cell>
          <cell r="J180">
            <v>44299</v>
          </cell>
          <cell r="K180">
            <v>354392</v>
          </cell>
          <cell r="N180">
            <v>44299</v>
          </cell>
          <cell r="O180">
            <v>354392</v>
          </cell>
        </row>
        <row r="181">
          <cell r="D181" t="str">
            <v>경비</v>
          </cell>
          <cell r="E181" t="str">
            <v>시간당단가</v>
          </cell>
          <cell r="F181" t="str">
            <v>hr</v>
          </cell>
          <cell r="G181">
            <v>8</v>
          </cell>
          <cell r="L181">
            <v>14357</v>
          </cell>
          <cell r="M181">
            <v>114856</v>
          </cell>
          <cell r="N181">
            <v>14357</v>
          </cell>
          <cell r="O181">
            <v>114856</v>
          </cell>
        </row>
        <row r="182">
          <cell r="D182" t="str">
            <v>3.2 로더(타이어)</v>
          </cell>
          <cell r="E182" t="str">
            <v>0.57㎥</v>
          </cell>
          <cell r="F182" t="str">
            <v>대</v>
          </cell>
          <cell r="G182">
            <v>1</v>
          </cell>
          <cell r="N182">
            <v>0</v>
          </cell>
          <cell r="O182">
            <v>0</v>
          </cell>
        </row>
        <row r="183">
          <cell r="D183" t="str">
            <v>재료비</v>
          </cell>
          <cell r="E183" t="str">
            <v>시간당단가</v>
          </cell>
          <cell r="F183" t="str">
            <v>hr</v>
          </cell>
          <cell r="G183">
            <v>8</v>
          </cell>
          <cell r="H183">
            <v>5115</v>
          </cell>
          <cell r="I183">
            <v>40920</v>
          </cell>
          <cell r="N183">
            <v>5115</v>
          </cell>
          <cell r="O183">
            <v>40920</v>
          </cell>
          <cell r="P183" t="str">
            <v>제m14호표</v>
          </cell>
        </row>
        <row r="184">
          <cell r="D184" t="str">
            <v>노무비</v>
          </cell>
          <cell r="E184" t="str">
            <v>시간당단가</v>
          </cell>
          <cell r="F184" t="str">
            <v>hr</v>
          </cell>
          <cell r="G184">
            <v>8</v>
          </cell>
          <cell r="J184">
            <v>44299</v>
          </cell>
          <cell r="K184">
            <v>354392</v>
          </cell>
          <cell r="N184">
            <v>44299</v>
          </cell>
          <cell r="O184">
            <v>354392</v>
          </cell>
        </row>
        <row r="185">
          <cell r="D185" t="str">
            <v>경비</v>
          </cell>
          <cell r="E185" t="str">
            <v>시간당단가</v>
          </cell>
          <cell r="F185" t="str">
            <v>hr</v>
          </cell>
          <cell r="G185">
            <v>8</v>
          </cell>
          <cell r="L185">
            <v>6564</v>
          </cell>
          <cell r="M185">
            <v>52512</v>
          </cell>
          <cell r="N185">
            <v>6564</v>
          </cell>
          <cell r="O185">
            <v>52512</v>
          </cell>
        </row>
        <row r="186">
          <cell r="D186" t="str">
            <v>3.3 진동롤러(진동+타이어)</v>
          </cell>
          <cell r="E186" t="str">
            <v>2.5ton</v>
          </cell>
          <cell r="F186" t="str">
            <v>대</v>
          </cell>
          <cell r="G186">
            <v>1</v>
          </cell>
          <cell r="N186">
            <v>0</v>
          </cell>
          <cell r="O186">
            <v>0</v>
          </cell>
        </row>
        <row r="187">
          <cell r="D187" t="str">
            <v>재료비</v>
          </cell>
          <cell r="E187" t="str">
            <v>시간당단가</v>
          </cell>
          <cell r="F187" t="str">
            <v>hr</v>
          </cell>
          <cell r="G187">
            <v>8</v>
          </cell>
          <cell r="H187">
            <v>2637</v>
          </cell>
          <cell r="I187">
            <v>21096</v>
          </cell>
          <cell r="N187">
            <v>2637</v>
          </cell>
          <cell r="O187">
            <v>21096</v>
          </cell>
          <cell r="P187" t="str">
            <v>제m28호표</v>
          </cell>
        </row>
        <row r="188">
          <cell r="D188" t="str">
            <v>노무비</v>
          </cell>
          <cell r="E188" t="str">
            <v>시간당단가</v>
          </cell>
          <cell r="F188" t="str">
            <v>hr</v>
          </cell>
          <cell r="G188">
            <v>8</v>
          </cell>
          <cell r="J188">
            <v>44299</v>
          </cell>
          <cell r="K188">
            <v>354392</v>
          </cell>
          <cell r="N188">
            <v>44299</v>
          </cell>
          <cell r="O188">
            <v>354392</v>
          </cell>
        </row>
        <row r="189">
          <cell r="D189" t="str">
            <v>경비</v>
          </cell>
          <cell r="E189" t="str">
            <v>시간당단가</v>
          </cell>
          <cell r="F189" t="str">
            <v>hr</v>
          </cell>
          <cell r="G189">
            <v>8</v>
          </cell>
          <cell r="L189">
            <v>4634</v>
          </cell>
          <cell r="M189">
            <v>37072</v>
          </cell>
          <cell r="N189">
            <v>4634</v>
          </cell>
          <cell r="O189">
            <v>37072</v>
          </cell>
        </row>
        <row r="190">
          <cell r="D190" t="str">
            <v>3.4 아스팔트스프레이어</v>
          </cell>
          <cell r="E190" t="str">
            <v>400ℓ</v>
          </cell>
          <cell r="F190" t="str">
            <v>대</v>
          </cell>
          <cell r="G190">
            <v>1</v>
          </cell>
          <cell r="N190">
            <v>0</v>
          </cell>
          <cell r="O190">
            <v>0</v>
          </cell>
        </row>
        <row r="191">
          <cell r="D191" t="str">
            <v>재료비</v>
          </cell>
          <cell r="E191" t="str">
            <v>시간당단가</v>
          </cell>
          <cell r="F191" t="str">
            <v>hr</v>
          </cell>
          <cell r="G191">
            <v>8</v>
          </cell>
          <cell r="H191">
            <v>1535</v>
          </cell>
          <cell r="I191">
            <v>12280</v>
          </cell>
          <cell r="N191">
            <v>1535</v>
          </cell>
          <cell r="O191">
            <v>12280</v>
          </cell>
          <cell r="P191" t="str">
            <v>제m10호표</v>
          </cell>
        </row>
        <row r="192">
          <cell r="D192" t="str">
            <v>노무비</v>
          </cell>
          <cell r="E192" t="str">
            <v>시간당단가</v>
          </cell>
          <cell r="F192" t="str">
            <v>hr</v>
          </cell>
          <cell r="G192">
            <v>8</v>
          </cell>
          <cell r="J192">
            <v>28571</v>
          </cell>
          <cell r="K192">
            <v>228568</v>
          </cell>
          <cell r="N192">
            <v>28571</v>
          </cell>
          <cell r="O192">
            <v>228568</v>
          </cell>
        </row>
        <row r="193">
          <cell r="D193" t="str">
            <v>경비</v>
          </cell>
          <cell r="E193" t="str">
            <v>시간당단가</v>
          </cell>
          <cell r="F193" t="str">
            <v>hr</v>
          </cell>
          <cell r="G193">
            <v>8</v>
          </cell>
          <cell r="L193">
            <v>687</v>
          </cell>
          <cell r="M193">
            <v>5496</v>
          </cell>
          <cell r="N193">
            <v>687</v>
          </cell>
          <cell r="O193">
            <v>5496</v>
          </cell>
        </row>
        <row r="194">
          <cell r="D194" t="str">
            <v>3.5 트럭</v>
          </cell>
          <cell r="E194" t="str">
            <v>2.5ton</v>
          </cell>
          <cell r="F194" t="str">
            <v>대</v>
          </cell>
          <cell r="G194">
            <v>2</v>
          </cell>
          <cell r="N194">
            <v>0</v>
          </cell>
          <cell r="O194">
            <v>0</v>
          </cell>
        </row>
        <row r="195">
          <cell r="D195" t="str">
            <v>재료비</v>
          </cell>
          <cell r="E195" t="str">
            <v>시간당단가</v>
          </cell>
          <cell r="F195" t="str">
            <v>hr</v>
          </cell>
          <cell r="G195">
            <v>16</v>
          </cell>
          <cell r="H195">
            <v>4062</v>
          </cell>
          <cell r="I195">
            <v>64992</v>
          </cell>
          <cell r="N195">
            <v>4062</v>
          </cell>
          <cell r="O195">
            <v>64992</v>
          </cell>
          <cell r="P195" t="str">
            <v>제m17호표</v>
          </cell>
        </row>
        <row r="196">
          <cell r="D196" t="str">
            <v>노무비</v>
          </cell>
          <cell r="E196" t="str">
            <v>시간당단가</v>
          </cell>
          <cell r="F196" t="str">
            <v>hr</v>
          </cell>
          <cell r="G196">
            <v>16</v>
          </cell>
          <cell r="J196">
            <v>36224</v>
          </cell>
          <cell r="K196">
            <v>579584</v>
          </cell>
          <cell r="N196">
            <v>36224</v>
          </cell>
          <cell r="O196">
            <v>579584</v>
          </cell>
        </row>
        <row r="197">
          <cell r="D197" t="str">
            <v>경비</v>
          </cell>
          <cell r="E197" t="str">
            <v>시간당단가</v>
          </cell>
          <cell r="F197" t="str">
            <v>hr</v>
          </cell>
          <cell r="G197">
            <v>16</v>
          </cell>
          <cell r="L197">
            <v>5887</v>
          </cell>
          <cell r="M197">
            <v>94192</v>
          </cell>
          <cell r="N197">
            <v>5887</v>
          </cell>
          <cell r="O197">
            <v>94192</v>
          </cell>
        </row>
        <row r="198">
          <cell r="D198" t="str">
            <v>계</v>
          </cell>
          <cell r="E198" t="str">
            <v>45㎡</v>
          </cell>
          <cell r="I198">
            <v>1263598</v>
          </cell>
          <cell r="K198">
            <v>2695150</v>
          </cell>
          <cell r="M198">
            <v>304128</v>
          </cell>
          <cell r="N198">
            <v>0</v>
          </cell>
          <cell r="O198">
            <v>4262876</v>
          </cell>
        </row>
        <row r="199">
          <cell r="D199" t="str">
            <v>계</v>
          </cell>
          <cell r="E199" t="str">
            <v>1㎡</v>
          </cell>
          <cell r="G199">
            <v>2.2222222222222223E-2</v>
          </cell>
          <cell r="I199">
            <v>28079</v>
          </cell>
          <cell r="K199">
            <v>59892</v>
          </cell>
          <cell r="M199">
            <v>6758</v>
          </cell>
          <cell r="N199">
            <v>0</v>
          </cell>
          <cell r="O199">
            <v>94729</v>
          </cell>
        </row>
        <row r="200">
          <cell r="D200" t="str">
            <v>합계</v>
          </cell>
          <cell r="F200" t="str">
            <v>㎡</v>
          </cell>
          <cell r="G200">
            <v>1</v>
          </cell>
          <cell r="I200">
            <v>28079</v>
          </cell>
          <cell r="K200">
            <v>59892</v>
          </cell>
          <cell r="M200">
            <v>6758</v>
          </cell>
          <cell r="N200">
            <v>0</v>
          </cell>
          <cell r="O200">
            <v>94729</v>
          </cell>
        </row>
        <row r="201">
          <cell r="A201">
            <v>14</v>
          </cell>
          <cell r="B201">
            <v>3</v>
          </cell>
          <cell r="C201" t="str">
            <v>제14호표</v>
          </cell>
          <cell r="D201" t="str">
            <v>보조기층 부설(야간)</v>
          </cell>
          <cell r="E201" t="str">
            <v>인력식 소규모 장비사용</v>
          </cell>
          <cell r="F201" t="str">
            <v>㎥</v>
          </cell>
          <cell r="G201">
            <v>1</v>
          </cell>
          <cell r="I201">
            <v>21567</v>
          </cell>
          <cell r="K201">
            <v>12223</v>
          </cell>
          <cell r="M201">
            <v>1859</v>
          </cell>
          <cell r="O201">
            <v>35649</v>
          </cell>
          <cell r="P201" t="str">
            <v>토10-2-2</v>
          </cell>
        </row>
        <row r="202">
          <cell r="D202" t="str">
            <v>보조기층 부설(야간)</v>
          </cell>
          <cell r="E202" t="str">
            <v>인력식 소규모 장비사용</v>
          </cell>
        </row>
        <row r="203">
          <cell r="D203" t="str">
            <v>1. 재료비</v>
          </cell>
          <cell r="E203" t="str">
            <v>시공량 : 150㎡</v>
          </cell>
        </row>
        <row r="204">
          <cell r="B204" t="str">
            <v>혼합골재보조기층용</v>
          </cell>
          <cell r="D204" t="str">
            <v>혼합골재</v>
          </cell>
          <cell r="E204" t="str">
            <v>보조기층용</v>
          </cell>
          <cell r="F204" t="str">
            <v>㎥</v>
          </cell>
          <cell r="G204">
            <v>150</v>
          </cell>
          <cell r="H204">
            <v>20000</v>
          </cell>
          <cell r="I204">
            <v>3000000</v>
          </cell>
          <cell r="N204">
            <v>20000</v>
          </cell>
          <cell r="O204">
            <v>3000000</v>
          </cell>
        </row>
        <row r="205">
          <cell r="D205" t="str">
            <v>2. 노무비</v>
          </cell>
          <cell r="E205" t="str">
            <v>시공량 : 150㎡</v>
          </cell>
          <cell r="N205">
            <v>0</v>
          </cell>
          <cell r="O205">
            <v>0</v>
          </cell>
        </row>
        <row r="206">
          <cell r="D206" t="str">
            <v>보통인부</v>
          </cell>
          <cell r="E206" t="str">
            <v>4*1.25</v>
          </cell>
          <cell r="F206" t="str">
            <v>인</v>
          </cell>
          <cell r="G206">
            <v>5</v>
          </cell>
          <cell r="J206">
            <v>148510</v>
          </cell>
          <cell r="K206">
            <v>742550</v>
          </cell>
          <cell r="N206">
            <v>148510</v>
          </cell>
          <cell r="O206">
            <v>742550</v>
          </cell>
        </row>
        <row r="207">
          <cell r="D207" t="str">
            <v>3. 기계경비</v>
          </cell>
          <cell r="E207" t="str">
            <v>시공량 : 150㎡</v>
          </cell>
          <cell r="N207">
            <v>0</v>
          </cell>
          <cell r="O207">
            <v>0</v>
          </cell>
        </row>
        <row r="208">
          <cell r="D208" t="str">
            <v>3.1 굴삭기</v>
          </cell>
          <cell r="E208" t="str">
            <v>0.6㎥</v>
          </cell>
          <cell r="F208" t="str">
            <v>대</v>
          </cell>
          <cell r="G208">
            <v>1</v>
          </cell>
          <cell r="N208">
            <v>0</v>
          </cell>
          <cell r="O208">
            <v>0</v>
          </cell>
        </row>
        <row r="209">
          <cell r="D209" t="str">
            <v>재료비</v>
          </cell>
          <cell r="E209" t="str">
            <v>시간당단가</v>
          </cell>
          <cell r="F209" t="str">
            <v>hr</v>
          </cell>
          <cell r="G209">
            <v>8</v>
          </cell>
          <cell r="H209">
            <v>14599</v>
          </cell>
          <cell r="I209">
            <v>116792</v>
          </cell>
          <cell r="N209">
            <v>14599</v>
          </cell>
          <cell r="O209">
            <v>116792</v>
          </cell>
          <cell r="P209" t="str">
            <v>제m1호표</v>
          </cell>
        </row>
        <row r="210">
          <cell r="D210" t="str">
            <v>노무비</v>
          </cell>
          <cell r="E210" t="str">
            <v>시간당단가*1.25</v>
          </cell>
          <cell r="F210" t="str">
            <v>hr</v>
          </cell>
          <cell r="G210">
            <v>10</v>
          </cell>
          <cell r="J210">
            <v>44299</v>
          </cell>
          <cell r="K210">
            <v>442990</v>
          </cell>
          <cell r="N210">
            <v>44299</v>
          </cell>
          <cell r="O210">
            <v>442990</v>
          </cell>
        </row>
        <row r="211">
          <cell r="D211" t="str">
            <v>경비</v>
          </cell>
          <cell r="E211" t="str">
            <v>시간당단가</v>
          </cell>
          <cell r="F211" t="str">
            <v>hr</v>
          </cell>
          <cell r="G211">
            <v>8</v>
          </cell>
          <cell r="L211">
            <v>24238</v>
          </cell>
          <cell r="M211">
            <v>193904</v>
          </cell>
          <cell r="N211">
            <v>24238</v>
          </cell>
          <cell r="O211">
            <v>193904</v>
          </cell>
        </row>
        <row r="212">
          <cell r="D212" t="str">
            <v>3.2 진동롤러(핸드가이드식)</v>
          </cell>
          <cell r="E212" t="str">
            <v>0.7ton</v>
          </cell>
          <cell r="F212" t="str">
            <v>대</v>
          </cell>
          <cell r="G212">
            <v>1</v>
          </cell>
          <cell r="N212">
            <v>0</v>
          </cell>
          <cell r="O212">
            <v>0</v>
          </cell>
        </row>
        <row r="213">
          <cell r="D213" t="str">
            <v>재료비</v>
          </cell>
          <cell r="E213" t="str">
            <v>시간당단가</v>
          </cell>
          <cell r="F213" t="str">
            <v>hr</v>
          </cell>
          <cell r="G213">
            <v>8</v>
          </cell>
          <cell r="H213">
            <v>2523</v>
          </cell>
          <cell r="I213">
            <v>20184</v>
          </cell>
          <cell r="N213">
            <v>2523</v>
          </cell>
          <cell r="O213">
            <v>20184</v>
          </cell>
          <cell r="P213" t="str">
            <v>제m9호표</v>
          </cell>
        </row>
        <row r="214">
          <cell r="D214" t="str">
            <v>노무비</v>
          </cell>
          <cell r="E214" t="str">
            <v>시간당단가*1.25</v>
          </cell>
          <cell r="F214" t="str">
            <v>hr</v>
          </cell>
          <cell r="G214">
            <v>10</v>
          </cell>
          <cell r="J214">
            <v>28571</v>
          </cell>
          <cell r="K214">
            <v>285710</v>
          </cell>
          <cell r="N214">
            <v>28571</v>
          </cell>
          <cell r="O214">
            <v>285710</v>
          </cell>
        </row>
        <row r="215">
          <cell r="D215" t="str">
            <v>경비</v>
          </cell>
          <cell r="E215" t="str">
            <v>시간당단가</v>
          </cell>
          <cell r="F215" t="str">
            <v>hr</v>
          </cell>
          <cell r="G215">
            <v>8</v>
          </cell>
          <cell r="L215">
            <v>1712</v>
          </cell>
          <cell r="M215">
            <v>13696</v>
          </cell>
          <cell r="N215">
            <v>1712</v>
          </cell>
          <cell r="O215">
            <v>13696</v>
          </cell>
          <cell r="P215" t="str">
            <v>야간할증 25%</v>
          </cell>
        </row>
        <row r="216">
          <cell r="D216" t="str">
            <v>3.3 살수차</v>
          </cell>
          <cell r="E216" t="str">
            <v>5,500ℓ</v>
          </cell>
          <cell r="F216" t="str">
            <v>대</v>
          </cell>
          <cell r="G216">
            <v>1</v>
          </cell>
          <cell r="N216">
            <v>0</v>
          </cell>
          <cell r="O216">
            <v>0</v>
          </cell>
        </row>
        <row r="217">
          <cell r="D217" t="str">
            <v xml:space="preserve">  재료비</v>
          </cell>
          <cell r="E217" t="str">
            <v>시간당단가</v>
          </cell>
          <cell r="F217" t="str">
            <v>hr</v>
          </cell>
          <cell r="G217">
            <v>8</v>
          </cell>
          <cell r="H217">
            <v>12271</v>
          </cell>
          <cell r="I217">
            <v>98168</v>
          </cell>
          <cell r="N217">
            <v>12271</v>
          </cell>
          <cell r="O217">
            <v>98168</v>
          </cell>
          <cell r="P217" t="str">
            <v>제m12호표</v>
          </cell>
        </row>
        <row r="218">
          <cell r="D218" t="str">
            <v xml:space="preserve">  노무비</v>
          </cell>
          <cell r="E218" t="str">
            <v>시간당단가*1.25</v>
          </cell>
          <cell r="F218" t="str">
            <v>hr</v>
          </cell>
          <cell r="G218">
            <v>10</v>
          </cell>
          <cell r="J218">
            <v>36224</v>
          </cell>
          <cell r="K218">
            <v>362240</v>
          </cell>
          <cell r="N218">
            <v>36224</v>
          </cell>
          <cell r="O218">
            <v>362240</v>
          </cell>
        </row>
        <row r="219">
          <cell r="D219" t="str">
            <v xml:space="preserve">  경비</v>
          </cell>
          <cell r="E219" t="str">
            <v>시간당단가</v>
          </cell>
          <cell r="F219" t="str">
            <v>hr</v>
          </cell>
          <cell r="G219">
            <v>8</v>
          </cell>
          <cell r="L219">
            <v>8908</v>
          </cell>
          <cell r="M219">
            <v>71264</v>
          </cell>
          <cell r="N219">
            <v>8908</v>
          </cell>
          <cell r="O219">
            <v>71264</v>
          </cell>
        </row>
        <row r="220">
          <cell r="D220" t="str">
            <v>계</v>
          </cell>
          <cell r="E220" t="str">
            <v>150㎡</v>
          </cell>
          <cell r="I220">
            <v>3235144</v>
          </cell>
          <cell r="K220">
            <v>1833490</v>
          </cell>
          <cell r="M220">
            <v>278864</v>
          </cell>
          <cell r="N220">
            <v>0</v>
          </cell>
          <cell r="O220">
            <v>5347498</v>
          </cell>
        </row>
        <row r="221">
          <cell r="D221" t="str">
            <v>계</v>
          </cell>
          <cell r="E221" t="str">
            <v>1㎡</v>
          </cell>
          <cell r="G221">
            <v>6.6666666666666671E-3</v>
          </cell>
          <cell r="I221">
            <v>21567</v>
          </cell>
          <cell r="K221">
            <v>12223</v>
          </cell>
          <cell r="M221">
            <v>1859</v>
          </cell>
          <cell r="N221">
            <v>0</v>
          </cell>
          <cell r="O221">
            <v>35649</v>
          </cell>
        </row>
        <row r="222">
          <cell r="D222" t="str">
            <v>합계</v>
          </cell>
          <cell r="F222" t="str">
            <v>㎥</v>
          </cell>
          <cell r="G222">
            <v>1</v>
          </cell>
          <cell r="I222">
            <v>21567</v>
          </cell>
          <cell r="K222">
            <v>12223</v>
          </cell>
          <cell r="M222">
            <v>1859</v>
          </cell>
          <cell r="N222">
            <v>0</v>
          </cell>
          <cell r="O222">
            <v>35649</v>
          </cell>
        </row>
        <row r="223">
          <cell r="A223">
            <v>15</v>
          </cell>
          <cell r="B223">
            <v>3</v>
          </cell>
          <cell r="C223" t="str">
            <v>제15호표</v>
          </cell>
          <cell r="D223" t="str">
            <v>보조기층 부설</v>
          </cell>
          <cell r="E223" t="str">
            <v>인력식 소규모 장비사용</v>
          </cell>
          <cell r="F223" t="str">
            <v>㎥</v>
          </cell>
          <cell r="G223">
            <v>1</v>
          </cell>
          <cell r="I223">
            <v>21567</v>
          </cell>
          <cell r="K223">
            <v>9778</v>
          </cell>
          <cell r="M223">
            <v>1859</v>
          </cell>
          <cell r="O223">
            <v>33204</v>
          </cell>
          <cell r="P223" t="str">
            <v>토10-2-2</v>
          </cell>
        </row>
        <row r="224">
          <cell r="D224" t="str">
            <v>보조기층 부설</v>
          </cell>
          <cell r="E224" t="str">
            <v>인력식 소규모 장비사용</v>
          </cell>
        </row>
        <row r="225">
          <cell r="D225" t="str">
            <v>1. 재료비</v>
          </cell>
          <cell r="E225" t="str">
            <v>시공량 : 150㎡</v>
          </cell>
        </row>
        <row r="226">
          <cell r="B226" t="str">
            <v>혼합골재보조기층용</v>
          </cell>
          <cell r="D226" t="str">
            <v>혼합골재</v>
          </cell>
          <cell r="E226" t="str">
            <v>보조기층용</v>
          </cell>
          <cell r="F226" t="str">
            <v>㎥</v>
          </cell>
          <cell r="G226">
            <v>150</v>
          </cell>
          <cell r="H226">
            <v>20000</v>
          </cell>
          <cell r="I226">
            <v>3000000</v>
          </cell>
          <cell r="N226">
            <v>20000</v>
          </cell>
          <cell r="O226">
            <v>3000000</v>
          </cell>
        </row>
        <row r="227">
          <cell r="D227" t="str">
            <v>2. 노무비</v>
          </cell>
          <cell r="E227" t="str">
            <v>시공량 : 150㎡</v>
          </cell>
          <cell r="N227">
            <v>0</v>
          </cell>
          <cell r="O227">
            <v>0</v>
          </cell>
        </row>
        <row r="228">
          <cell r="D228" t="str">
            <v>보통인부</v>
          </cell>
          <cell r="E228">
            <v>4</v>
          </cell>
          <cell r="F228" t="str">
            <v>인</v>
          </cell>
          <cell r="G228">
            <v>4</v>
          </cell>
          <cell r="J228">
            <v>148510</v>
          </cell>
          <cell r="K228">
            <v>594040</v>
          </cell>
          <cell r="N228">
            <v>148510</v>
          </cell>
          <cell r="O228">
            <v>594040</v>
          </cell>
        </row>
        <row r="229">
          <cell r="D229" t="str">
            <v>3. 기계경비</v>
          </cell>
          <cell r="E229" t="str">
            <v>시공량 : 150㎡</v>
          </cell>
          <cell r="N229">
            <v>0</v>
          </cell>
          <cell r="O229">
            <v>0</v>
          </cell>
        </row>
        <row r="230">
          <cell r="D230" t="str">
            <v>3.1 굴삭기</v>
          </cell>
          <cell r="E230" t="str">
            <v>0.6㎥</v>
          </cell>
          <cell r="F230" t="str">
            <v>대</v>
          </cell>
          <cell r="G230">
            <v>1</v>
          </cell>
          <cell r="N230">
            <v>0</v>
          </cell>
          <cell r="O230">
            <v>0</v>
          </cell>
        </row>
        <row r="231">
          <cell r="D231" t="str">
            <v>재료비</v>
          </cell>
          <cell r="E231" t="str">
            <v>시간당단가</v>
          </cell>
          <cell r="F231" t="str">
            <v>hr</v>
          </cell>
          <cell r="G231">
            <v>8</v>
          </cell>
          <cell r="H231">
            <v>14599</v>
          </cell>
          <cell r="I231">
            <v>116792</v>
          </cell>
          <cell r="N231">
            <v>14599</v>
          </cell>
          <cell r="O231">
            <v>116792</v>
          </cell>
          <cell r="P231" t="str">
            <v>제m1호표</v>
          </cell>
        </row>
        <row r="232">
          <cell r="D232" t="str">
            <v>노무비</v>
          </cell>
          <cell r="E232" t="str">
            <v>시간당단가</v>
          </cell>
          <cell r="F232" t="str">
            <v>hr</v>
          </cell>
          <cell r="G232">
            <v>8</v>
          </cell>
          <cell r="J232">
            <v>44299</v>
          </cell>
          <cell r="K232">
            <v>354392</v>
          </cell>
          <cell r="N232">
            <v>44299</v>
          </cell>
          <cell r="O232">
            <v>354392</v>
          </cell>
        </row>
        <row r="233">
          <cell r="D233" t="str">
            <v>경비</v>
          </cell>
          <cell r="E233" t="str">
            <v>시간당단가</v>
          </cell>
          <cell r="F233" t="str">
            <v>hr</v>
          </cell>
          <cell r="G233">
            <v>8</v>
          </cell>
          <cell r="L233">
            <v>24238</v>
          </cell>
          <cell r="M233">
            <v>193904</v>
          </cell>
          <cell r="N233">
            <v>24238</v>
          </cell>
          <cell r="O233">
            <v>193904</v>
          </cell>
        </row>
        <row r="234">
          <cell r="D234" t="str">
            <v>3.2 진동롤러(핸드가이드식)</v>
          </cell>
          <cell r="E234" t="str">
            <v>0.7ton</v>
          </cell>
          <cell r="F234" t="str">
            <v>대</v>
          </cell>
          <cell r="G234">
            <v>1</v>
          </cell>
          <cell r="N234">
            <v>0</v>
          </cell>
          <cell r="O234">
            <v>0</v>
          </cell>
        </row>
        <row r="235">
          <cell r="D235" t="str">
            <v>재료비</v>
          </cell>
          <cell r="E235" t="str">
            <v>시간당단가</v>
          </cell>
          <cell r="F235" t="str">
            <v>hr</v>
          </cell>
          <cell r="G235">
            <v>8</v>
          </cell>
          <cell r="H235">
            <v>2523</v>
          </cell>
          <cell r="I235">
            <v>20184</v>
          </cell>
          <cell r="N235">
            <v>2523</v>
          </cell>
          <cell r="O235">
            <v>20184</v>
          </cell>
          <cell r="P235" t="str">
            <v>제m9호표</v>
          </cell>
        </row>
        <row r="236">
          <cell r="D236" t="str">
            <v>노무비</v>
          </cell>
          <cell r="E236" t="str">
            <v>시간당단가</v>
          </cell>
          <cell r="F236" t="str">
            <v>hr</v>
          </cell>
          <cell r="G236">
            <v>8</v>
          </cell>
          <cell r="J236">
            <v>28571</v>
          </cell>
          <cell r="K236">
            <v>228568</v>
          </cell>
          <cell r="N236">
            <v>28571</v>
          </cell>
          <cell r="O236">
            <v>228568</v>
          </cell>
        </row>
        <row r="237">
          <cell r="D237" t="str">
            <v>경비</v>
          </cell>
          <cell r="E237" t="str">
            <v>시간당단가</v>
          </cell>
          <cell r="F237" t="str">
            <v>hr</v>
          </cell>
          <cell r="G237">
            <v>8</v>
          </cell>
          <cell r="L237">
            <v>1712</v>
          </cell>
          <cell r="M237">
            <v>13696</v>
          </cell>
          <cell r="N237">
            <v>1712</v>
          </cell>
          <cell r="O237">
            <v>13696</v>
          </cell>
        </row>
        <row r="238">
          <cell r="D238" t="str">
            <v>3.3 살수차</v>
          </cell>
          <cell r="E238" t="str">
            <v>5,500ℓ</v>
          </cell>
          <cell r="F238" t="str">
            <v>대</v>
          </cell>
          <cell r="G238">
            <v>1</v>
          </cell>
          <cell r="N238">
            <v>0</v>
          </cell>
          <cell r="O238">
            <v>0</v>
          </cell>
        </row>
        <row r="239">
          <cell r="D239" t="str">
            <v xml:space="preserve">  재료비</v>
          </cell>
          <cell r="E239" t="str">
            <v>시간당단가</v>
          </cell>
          <cell r="F239" t="str">
            <v>hr</v>
          </cell>
          <cell r="G239">
            <v>8</v>
          </cell>
          <cell r="H239">
            <v>12271</v>
          </cell>
          <cell r="I239">
            <v>98168</v>
          </cell>
          <cell r="N239">
            <v>12271</v>
          </cell>
          <cell r="O239">
            <v>98168</v>
          </cell>
          <cell r="P239" t="str">
            <v>제m12호표</v>
          </cell>
        </row>
        <row r="240">
          <cell r="D240" t="str">
            <v xml:space="preserve">  노무비</v>
          </cell>
          <cell r="E240" t="str">
            <v>시간당단가</v>
          </cell>
          <cell r="F240" t="str">
            <v>hr</v>
          </cell>
          <cell r="G240">
            <v>8</v>
          </cell>
          <cell r="J240">
            <v>36224</v>
          </cell>
          <cell r="K240">
            <v>289792</v>
          </cell>
          <cell r="N240">
            <v>36224</v>
          </cell>
          <cell r="O240">
            <v>289792</v>
          </cell>
        </row>
        <row r="241">
          <cell r="D241" t="str">
            <v xml:space="preserve">  경비</v>
          </cell>
          <cell r="E241" t="str">
            <v>시간당단가</v>
          </cell>
          <cell r="F241" t="str">
            <v>hr</v>
          </cell>
          <cell r="G241">
            <v>8</v>
          </cell>
          <cell r="L241">
            <v>8908</v>
          </cell>
          <cell r="M241">
            <v>71264</v>
          </cell>
          <cell r="N241">
            <v>8908</v>
          </cell>
          <cell r="O241">
            <v>71264</v>
          </cell>
        </row>
        <row r="242">
          <cell r="D242" t="str">
            <v>계</v>
          </cell>
          <cell r="E242" t="str">
            <v>150㎡</v>
          </cell>
          <cell r="I242">
            <v>3235144</v>
          </cell>
          <cell r="K242">
            <v>1466792</v>
          </cell>
          <cell r="M242">
            <v>278864</v>
          </cell>
          <cell r="N242">
            <v>0</v>
          </cell>
          <cell r="O242">
            <v>4980800</v>
          </cell>
        </row>
        <row r="243">
          <cell r="D243" t="str">
            <v>계</v>
          </cell>
          <cell r="E243" t="str">
            <v>1㎡</v>
          </cell>
          <cell r="G243">
            <v>6.6666666666666671E-3</v>
          </cell>
          <cell r="I243">
            <v>21567</v>
          </cell>
          <cell r="K243">
            <v>9778</v>
          </cell>
          <cell r="M243">
            <v>1859</v>
          </cell>
          <cell r="N243">
            <v>0</v>
          </cell>
          <cell r="O243">
            <v>33204</v>
          </cell>
        </row>
        <row r="244">
          <cell r="D244" t="str">
            <v>합계</v>
          </cell>
          <cell r="F244" t="str">
            <v>㎥</v>
          </cell>
          <cell r="G244">
            <v>1</v>
          </cell>
          <cell r="I244">
            <v>21567</v>
          </cell>
          <cell r="K244">
            <v>9778</v>
          </cell>
          <cell r="M244">
            <v>1859</v>
          </cell>
          <cell r="N244">
            <v>0</v>
          </cell>
          <cell r="O244">
            <v>33204</v>
          </cell>
        </row>
        <row r="245">
          <cell r="A245">
            <v>16</v>
          </cell>
          <cell r="B245">
            <v>3</v>
          </cell>
          <cell r="C245" t="str">
            <v>제16호표</v>
          </cell>
          <cell r="D245" t="str">
            <v>보도용 투스콘포장</v>
          </cell>
          <cell r="E245" t="str">
            <v>적색 (180Kg/㎠)</v>
          </cell>
          <cell r="F245" t="str">
            <v>㎡</v>
          </cell>
          <cell r="G245">
            <v>1</v>
          </cell>
          <cell r="I245">
            <v>14850</v>
          </cell>
          <cell r="K245">
            <v>3611</v>
          </cell>
          <cell r="M245">
            <v>529</v>
          </cell>
          <cell r="O245">
            <v>18990</v>
          </cell>
          <cell r="P245" t="str">
            <v>토10-3-3</v>
          </cell>
        </row>
        <row r="246">
          <cell r="D246" t="str">
            <v>보도용 투스콘포장</v>
          </cell>
          <cell r="E246" t="str">
            <v>적색 (180Kg/㎠)</v>
          </cell>
        </row>
        <row r="247">
          <cell r="D247" t="str">
            <v>1. 재료비</v>
          </cell>
          <cell r="E247" t="str">
            <v>시공량 : 400㎡</v>
          </cell>
        </row>
        <row r="248">
          <cell r="B248" t="str">
            <v>칼라투수아스콘(적색)180Kg/㎠</v>
          </cell>
          <cell r="D248" t="str">
            <v>칼라투수아스콘(적색)</v>
          </cell>
          <cell r="E248" t="str">
            <v>400 x 0.06 = 24㎥</v>
          </cell>
          <cell r="F248" t="str">
            <v>㎥</v>
          </cell>
          <cell r="G248">
            <v>24</v>
          </cell>
          <cell r="H248">
            <v>240000</v>
          </cell>
          <cell r="I248">
            <v>5760000</v>
          </cell>
          <cell r="J248">
            <v>0</v>
          </cell>
          <cell r="L248">
            <v>0</v>
          </cell>
          <cell r="N248">
            <v>240000</v>
          </cell>
          <cell r="O248">
            <v>5760000</v>
          </cell>
        </row>
        <row r="249">
          <cell r="D249" t="str">
            <v>2. 노무비</v>
          </cell>
          <cell r="E249" t="str">
            <v>시공량 : 400㎡</v>
          </cell>
          <cell r="N249">
            <v>0</v>
          </cell>
          <cell r="O249">
            <v>0</v>
          </cell>
        </row>
        <row r="250">
          <cell r="D250" t="str">
            <v>특별인부</v>
          </cell>
          <cell r="F250" t="str">
            <v>인</v>
          </cell>
          <cell r="G250">
            <v>1</v>
          </cell>
          <cell r="J250">
            <v>187435</v>
          </cell>
          <cell r="K250">
            <v>187435</v>
          </cell>
          <cell r="N250">
            <v>187435</v>
          </cell>
          <cell r="O250">
            <v>187435</v>
          </cell>
        </row>
        <row r="251">
          <cell r="D251" t="str">
            <v>보통인부</v>
          </cell>
          <cell r="F251" t="str">
            <v>인</v>
          </cell>
          <cell r="G251">
            <v>3</v>
          </cell>
          <cell r="J251">
            <v>148510</v>
          </cell>
          <cell r="K251">
            <v>445530</v>
          </cell>
          <cell r="N251">
            <v>148510</v>
          </cell>
          <cell r="O251">
            <v>445530</v>
          </cell>
        </row>
        <row r="252">
          <cell r="D252" t="str">
            <v>잡재료</v>
          </cell>
          <cell r="E252" t="str">
            <v>노무비의 5%</v>
          </cell>
          <cell r="F252" t="str">
            <v>%</v>
          </cell>
          <cell r="G252">
            <v>5</v>
          </cell>
          <cell r="H252">
            <v>632965</v>
          </cell>
          <cell r="I252">
            <v>31648</v>
          </cell>
          <cell r="N252">
            <v>632965</v>
          </cell>
          <cell r="O252">
            <v>31648</v>
          </cell>
        </row>
        <row r="253">
          <cell r="D253" t="str">
            <v>3. 기계경비</v>
          </cell>
          <cell r="E253" t="str">
            <v>시공량 : 400㎡</v>
          </cell>
          <cell r="N253">
            <v>0</v>
          </cell>
          <cell r="O253">
            <v>0</v>
          </cell>
        </row>
        <row r="254">
          <cell r="D254" t="str">
            <v>3.1 플레이트 콤팩트</v>
          </cell>
          <cell r="E254" t="str">
            <v>1.5ton</v>
          </cell>
          <cell r="F254" t="str">
            <v>대</v>
          </cell>
          <cell r="G254">
            <v>1</v>
          </cell>
          <cell r="N254">
            <v>0</v>
          </cell>
          <cell r="O254">
            <v>0</v>
          </cell>
        </row>
        <row r="255">
          <cell r="D255" t="str">
            <v>재료비</v>
          </cell>
          <cell r="E255" t="str">
            <v>시간당단가</v>
          </cell>
          <cell r="F255" t="str">
            <v>hr</v>
          </cell>
          <cell r="G255">
            <v>8</v>
          </cell>
          <cell r="H255">
            <v>1448</v>
          </cell>
          <cell r="I255">
            <v>11584</v>
          </cell>
          <cell r="N255">
            <v>1448</v>
          </cell>
          <cell r="O255">
            <v>11584</v>
          </cell>
          <cell r="P255" t="str">
            <v>제m2호표</v>
          </cell>
        </row>
        <row r="256">
          <cell r="D256" t="str">
            <v>노무비</v>
          </cell>
          <cell r="E256" t="str">
            <v>시간당단가</v>
          </cell>
          <cell r="F256" t="str">
            <v>hr</v>
          </cell>
          <cell r="G256">
            <v>8</v>
          </cell>
          <cell r="J256">
            <v>28571</v>
          </cell>
          <cell r="K256">
            <v>228568</v>
          </cell>
          <cell r="N256">
            <v>28571</v>
          </cell>
          <cell r="O256">
            <v>228568</v>
          </cell>
        </row>
        <row r="257">
          <cell r="D257" t="str">
            <v>경비</v>
          </cell>
          <cell r="E257" t="str">
            <v>시간당단가</v>
          </cell>
          <cell r="F257" t="str">
            <v>hr</v>
          </cell>
          <cell r="G257">
            <v>8</v>
          </cell>
          <cell r="L257">
            <v>539</v>
          </cell>
          <cell r="M257">
            <v>4312</v>
          </cell>
          <cell r="N257">
            <v>539</v>
          </cell>
          <cell r="O257">
            <v>4312</v>
          </cell>
        </row>
        <row r="258">
          <cell r="D258" t="str">
            <v>3.2 진동롤러(핸드가이드식)</v>
          </cell>
          <cell r="E258" t="str">
            <v>0.7ton</v>
          </cell>
          <cell r="F258" t="str">
            <v>대</v>
          </cell>
          <cell r="G258">
            <v>1</v>
          </cell>
          <cell r="N258">
            <v>0</v>
          </cell>
          <cell r="O258">
            <v>0</v>
          </cell>
        </row>
        <row r="259">
          <cell r="D259" t="str">
            <v>재료비</v>
          </cell>
          <cell r="E259" t="str">
            <v>시간당단가</v>
          </cell>
          <cell r="F259" t="str">
            <v>hr</v>
          </cell>
          <cell r="G259">
            <v>8</v>
          </cell>
          <cell r="H259">
            <v>2523</v>
          </cell>
          <cell r="I259">
            <v>20184</v>
          </cell>
          <cell r="N259">
            <v>2523</v>
          </cell>
          <cell r="O259">
            <v>20184</v>
          </cell>
          <cell r="P259" t="str">
            <v>제m9호표</v>
          </cell>
        </row>
        <row r="260">
          <cell r="D260" t="str">
            <v>노무비</v>
          </cell>
          <cell r="E260" t="str">
            <v>시간당단가</v>
          </cell>
          <cell r="F260" t="str">
            <v>hr</v>
          </cell>
          <cell r="G260">
            <v>8</v>
          </cell>
          <cell r="J260">
            <v>28571</v>
          </cell>
          <cell r="K260">
            <v>228568</v>
          </cell>
          <cell r="N260">
            <v>28571</v>
          </cell>
          <cell r="O260">
            <v>228568</v>
          </cell>
        </row>
        <row r="261">
          <cell r="D261" t="str">
            <v>경비</v>
          </cell>
          <cell r="E261" t="str">
            <v>시간당단가</v>
          </cell>
          <cell r="F261" t="str">
            <v>hr</v>
          </cell>
          <cell r="G261">
            <v>8</v>
          </cell>
          <cell r="L261">
            <v>1712</v>
          </cell>
          <cell r="M261">
            <v>13696</v>
          </cell>
          <cell r="N261">
            <v>1712</v>
          </cell>
          <cell r="O261">
            <v>13696</v>
          </cell>
        </row>
        <row r="262">
          <cell r="D262" t="str">
            <v>3.3 굴삭기</v>
          </cell>
          <cell r="E262" t="str">
            <v>0.6㎥</v>
          </cell>
          <cell r="F262" t="str">
            <v>대</v>
          </cell>
          <cell r="G262">
            <v>1</v>
          </cell>
          <cell r="N262">
            <v>0</v>
          </cell>
          <cell r="O262">
            <v>0</v>
          </cell>
        </row>
        <row r="263">
          <cell r="D263" t="str">
            <v>재료비</v>
          </cell>
          <cell r="E263" t="str">
            <v>시간당단가</v>
          </cell>
          <cell r="F263" t="str">
            <v>hr</v>
          </cell>
          <cell r="G263">
            <v>8</v>
          </cell>
          <cell r="H263">
            <v>14599</v>
          </cell>
          <cell r="I263">
            <v>116792</v>
          </cell>
          <cell r="N263">
            <v>14599</v>
          </cell>
          <cell r="O263">
            <v>116792</v>
          </cell>
          <cell r="P263" t="str">
            <v>제m1호표</v>
          </cell>
        </row>
        <row r="264">
          <cell r="D264" t="str">
            <v>노무비</v>
          </cell>
          <cell r="E264" t="str">
            <v>시간당단가</v>
          </cell>
          <cell r="F264" t="str">
            <v>hr</v>
          </cell>
          <cell r="G264">
            <v>8</v>
          </cell>
          <cell r="J264">
            <v>44299</v>
          </cell>
          <cell r="K264">
            <v>354392</v>
          </cell>
          <cell r="N264">
            <v>44299</v>
          </cell>
          <cell r="O264">
            <v>354392</v>
          </cell>
        </row>
        <row r="265">
          <cell r="D265" t="str">
            <v>경비</v>
          </cell>
          <cell r="E265" t="str">
            <v>시간당단가</v>
          </cell>
          <cell r="F265" t="str">
            <v>hr</v>
          </cell>
          <cell r="G265">
            <v>8</v>
          </cell>
          <cell r="L265">
            <v>24238</v>
          </cell>
          <cell r="M265">
            <v>193904</v>
          </cell>
          <cell r="N265">
            <v>24238</v>
          </cell>
          <cell r="O265">
            <v>193904</v>
          </cell>
        </row>
        <row r="266">
          <cell r="D266" t="str">
            <v>계</v>
          </cell>
          <cell r="E266" t="str">
            <v>400㎡</v>
          </cell>
          <cell r="I266">
            <v>5940208</v>
          </cell>
          <cell r="K266">
            <v>1444493</v>
          </cell>
          <cell r="M266">
            <v>211912</v>
          </cell>
          <cell r="N266">
            <v>0</v>
          </cell>
          <cell r="O266">
            <v>7596613</v>
          </cell>
        </row>
        <row r="267">
          <cell r="D267" t="str">
            <v>계</v>
          </cell>
          <cell r="E267" t="str">
            <v>1㎡</v>
          </cell>
          <cell r="G267">
            <v>2.5000000000000001E-3</v>
          </cell>
          <cell r="I267">
            <v>14850</v>
          </cell>
          <cell r="K267">
            <v>3611</v>
          </cell>
          <cell r="M267">
            <v>529</v>
          </cell>
          <cell r="N267">
            <v>0</v>
          </cell>
          <cell r="O267">
            <v>18990</v>
          </cell>
        </row>
        <row r="268">
          <cell r="D268" t="str">
            <v>합계</v>
          </cell>
          <cell r="F268" t="str">
            <v>㎡</v>
          </cell>
          <cell r="G268">
            <v>1</v>
          </cell>
          <cell r="I268">
            <v>14850</v>
          </cell>
          <cell r="K268">
            <v>3611</v>
          </cell>
          <cell r="M268">
            <v>529</v>
          </cell>
          <cell r="N268">
            <v>0</v>
          </cell>
          <cell r="O268">
            <v>18990</v>
          </cell>
        </row>
        <row r="269">
          <cell r="A269">
            <v>17</v>
          </cell>
          <cell r="B269">
            <v>3</v>
          </cell>
          <cell r="C269" t="str">
            <v>제17호표</v>
          </cell>
          <cell r="D269" t="str">
            <v>택코팅</v>
          </cell>
          <cell r="E269" t="str">
            <v>RSC-4</v>
          </cell>
          <cell r="F269" t="str">
            <v>㎡</v>
          </cell>
          <cell r="G269">
            <v>1</v>
          </cell>
          <cell r="I269">
            <v>211</v>
          </cell>
          <cell r="K269">
            <v>65</v>
          </cell>
          <cell r="M269">
            <v>0</v>
          </cell>
          <cell r="O269">
            <v>276</v>
          </cell>
          <cell r="P269" t="str">
            <v>토10-3-1</v>
          </cell>
        </row>
        <row r="270">
          <cell r="D270" t="str">
            <v>택코팅</v>
          </cell>
          <cell r="E270" t="str">
            <v>RSC-4</v>
          </cell>
        </row>
        <row r="271">
          <cell r="D271" t="str">
            <v>1. 재료비</v>
          </cell>
          <cell r="E271" t="str">
            <v>시공량: 8000㎡=80a</v>
          </cell>
          <cell r="P271" t="str">
            <v>a(아르)=100㎡</v>
          </cell>
        </row>
        <row r="272">
          <cell r="B272" t="str">
            <v>택코팅RSC-4</v>
          </cell>
          <cell r="D272" t="str">
            <v>택코팅</v>
          </cell>
          <cell r="E272" t="str">
            <v>80a x 30ℓ/a / 200ℓ</v>
          </cell>
          <cell r="F272" t="str">
            <v>D/M</v>
          </cell>
          <cell r="G272">
            <v>12</v>
          </cell>
          <cell r="H272">
            <v>140000</v>
          </cell>
          <cell r="I272">
            <v>1680000</v>
          </cell>
          <cell r="K272">
            <v>0</v>
          </cell>
          <cell r="M272">
            <v>0</v>
          </cell>
          <cell r="N272">
            <v>140000</v>
          </cell>
          <cell r="O272">
            <v>1680000</v>
          </cell>
        </row>
        <row r="273">
          <cell r="D273" t="str">
            <v>2. 노무비</v>
          </cell>
          <cell r="E273" t="str">
            <v>시공량 : 8000㎡</v>
          </cell>
          <cell r="N273">
            <v>0</v>
          </cell>
          <cell r="O273">
            <v>0</v>
          </cell>
        </row>
        <row r="274">
          <cell r="D274" t="str">
            <v>보통인부</v>
          </cell>
          <cell r="E274">
            <v>2</v>
          </cell>
          <cell r="F274" t="str">
            <v>인</v>
          </cell>
          <cell r="G274">
            <v>2</v>
          </cell>
          <cell r="J274">
            <v>148510</v>
          </cell>
          <cell r="K274">
            <v>297020</v>
          </cell>
          <cell r="N274">
            <v>148510</v>
          </cell>
          <cell r="O274">
            <v>297020</v>
          </cell>
        </row>
        <row r="275">
          <cell r="D275" t="str">
            <v>3. 기계경비</v>
          </cell>
          <cell r="E275" t="str">
            <v>시공량 : 8000㎡</v>
          </cell>
          <cell r="N275">
            <v>0</v>
          </cell>
          <cell r="O275">
            <v>0</v>
          </cell>
        </row>
        <row r="276">
          <cell r="D276" t="str">
            <v>아스팔트스프레이어(수동식)</v>
          </cell>
          <cell r="E276" t="str">
            <v>400ℓ</v>
          </cell>
          <cell r="F276" t="str">
            <v>대</v>
          </cell>
          <cell r="G276">
            <v>1</v>
          </cell>
          <cell r="N276">
            <v>0</v>
          </cell>
          <cell r="O276">
            <v>0</v>
          </cell>
        </row>
        <row r="277">
          <cell r="D277" t="str">
            <v>재료비</v>
          </cell>
          <cell r="E277" t="str">
            <v>시간당단가</v>
          </cell>
          <cell r="F277" t="str">
            <v>hr</v>
          </cell>
          <cell r="G277">
            <v>8</v>
          </cell>
          <cell r="H277">
            <v>1535</v>
          </cell>
          <cell r="I277">
            <v>12280</v>
          </cell>
          <cell r="N277">
            <v>1535</v>
          </cell>
          <cell r="O277">
            <v>12280</v>
          </cell>
          <cell r="P277" t="str">
            <v>제m10호표</v>
          </cell>
        </row>
        <row r="278">
          <cell r="D278" t="str">
            <v>노무비</v>
          </cell>
          <cell r="E278" t="str">
            <v>시간당단가</v>
          </cell>
          <cell r="F278" t="str">
            <v>hr</v>
          </cell>
          <cell r="G278">
            <v>8</v>
          </cell>
          <cell r="J278">
            <v>28571</v>
          </cell>
          <cell r="K278">
            <v>228568</v>
          </cell>
          <cell r="N278">
            <v>28571</v>
          </cell>
          <cell r="O278">
            <v>228568</v>
          </cell>
        </row>
        <row r="279">
          <cell r="D279" t="str">
            <v>경비</v>
          </cell>
          <cell r="E279" t="str">
            <v>시간당단가</v>
          </cell>
          <cell r="F279" t="str">
            <v>hr</v>
          </cell>
          <cell r="G279">
            <v>8</v>
          </cell>
          <cell r="L279">
            <v>687</v>
          </cell>
          <cell r="M279">
            <v>5496</v>
          </cell>
          <cell r="N279">
            <v>687</v>
          </cell>
          <cell r="O279">
            <v>5496</v>
          </cell>
        </row>
        <row r="280">
          <cell r="D280" t="str">
            <v>계</v>
          </cell>
          <cell r="E280" t="str">
            <v>8,000㎡</v>
          </cell>
          <cell r="I280">
            <v>1692280</v>
          </cell>
          <cell r="K280">
            <v>525588</v>
          </cell>
          <cell r="M280">
            <v>5496</v>
          </cell>
          <cell r="N280">
            <v>0</v>
          </cell>
          <cell r="O280">
            <v>2223364</v>
          </cell>
        </row>
        <row r="281">
          <cell r="D281" t="str">
            <v>계</v>
          </cell>
          <cell r="E281" t="str">
            <v>㎡당</v>
          </cell>
          <cell r="F281" t="str">
            <v>㎡</v>
          </cell>
          <cell r="G281">
            <v>1.25E-4</v>
          </cell>
          <cell r="I281">
            <v>211</v>
          </cell>
          <cell r="K281">
            <v>65</v>
          </cell>
          <cell r="M281">
            <v>0</v>
          </cell>
          <cell r="N281">
            <v>0</v>
          </cell>
          <cell r="O281">
            <v>276</v>
          </cell>
        </row>
        <row r="282">
          <cell r="A282">
            <v>18</v>
          </cell>
          <cell r="B282">
            <v>3</v>
          </cell>
          <cell r="C282" t="str">
            <v>제18호표</v>
          </cell>
          <cell r="D282" t="str">
            <v>절삭후 아스팔트 덧씌우기</v>
          </cell>
          <cell r="E282" t="str">
            <v>밀링깊이 70mm이하</v>
          </cell>
          <cell r="F282" t="str">
            <v>㎡</v>
          </cell>
          <cell r="G282">
            <v>1</v>
          </cell>
          <cell r="I282">
            <v>870</v>
          </cell>
          <cell r="K282">
            <v>2466</v>
          </cell>
          <cell r="M282">
            <v>1288</v>
          </cell>
          <cell r="O282">
            <v>4624</v>
          </cell>
          <cell r="P282" t="str">
            <v>토1-11-1</v>
          </cell>
        </row>
        <row r="283">
          <cell r="D283" t="str">
            <v>절삭후 아스팔트 덧씌우기</v>
          </cell>
          <cell r="E283" t="str">
            <v>밀링깊이 70mm이하</v>
          </cell>
        </row>
        <row r="284">
          <cell r="B284" t="str">
            <v>택코팅RSC-4</v>
          </cell>
          <cell r="D284" t="str">
            <v>택코팅</v>
          </cell>
          <cell r="E284" t="str">
            <v>RSC-4</v>
          </cell>
          <cell r="F284" t="str">
            <v>㎡</v>
          </cell>
          <cell r="G284">
            <v>1800</v>
          </cell>
          <cell r="H284">
            <v>211</v>
          </cell>
          <cell r="I284">
            <v>379800</v>
          </cell>
          <cell r="J284">
            <v>65</v>
          </cell>
          <cell r="K284">
            <v>117000</v>
          </cell>
          <cell r="L284">
            <v>0</v>
          </cell>
          <cell r="M284">
            <v>0</v>
          </cell>
          <cell r="N284">
            <v>276</v>
          </cell>
          <cell r="O284">
            <v>496800</v>
          </cell>
          <cell r="P284" t="str">
            <v>제17호표</v>
          </cell>
        </row>
        <row r="285">
          <cell r="D285" t="str">
            <v>1. 노무비</v>
          </cell>
          <cell r="E285" t="str">
            <v>시공량 : 1800㎡</v>
          </cell>
          <cell r="I285">
            <v>0</v>
          </cell>
          <cell r="K285">
            <v>0</v>
          </cell>
          <cell r="N285">
            <v>0</v>
          </cell>
          <cell r="O285">
            <v>0</v>
          </cell>
        </row>
        <row r="286">
          <cell r="D286" t="str">
            <v>포장공</v>
          </cell>
          <cell r="E286">
            <v>4</v>
          </cell>
          <cell r="F286" t="str">
            <v>인</v>
          </cell>
          <cell r="G286">
            <v>4</v>
          </cell>
          <cell r="I286">
            <v>0</v>
          </cell>
          <cell r="J286">
            <v>225104</v>
          </cell>
          <cell r="K286">
            <v>900416</v>
          </cell>
          <cell r="N286">
            <v>225104</v>
          </cell>
          <cell r="O286">
            <v>900416</v>
          </cell>
        </row>
        <row r="287">
          <cell r="D287" t="str">
            <v>보통인부</v>
          </cell>
          <cell r="E287">
            <v>2</v>
          </cell>
          <cell r="F287" t="str">
            <v>인</v>
          </cell>
          <cell r="G287">
            <v>2</v>
          </cell>
          <cell r="I287">
            <v>0</v>
          </cell>
          <cell r="J287">
            <v>148510</v>
          </cell>
          <cell r="K287">
            <v>297020</v>
          </cell>
          <cell r="N287">
            <v>148510</v>
          </cell>
          <cell r="O287">
            <v>297020</v>
          </cell>
        </row>
        <row r="288">
          <cell r="D288" t="str">
            <v>2. 기계경비</v>
          </cell>
          <cell r="E288" t="str">
            <v>시공량 : 1800㎡</v>
          </cell>
          <cell r="I288">
            <v>0</v>
          </cell>
          <cell r="K288">
            <v>0</v>
          </cell>
          <cell r="N288">
            <v>0</v>
          </cell>
          <cell r="O288">
            <v>0</v>
          </cell>
        </row>
        <row r="289">
          <cell r="D289" t="str">
            <v>2.1 노면파쇄기</v>
          </cell>
          <cell r="E289" t="str">
            <v>2m</v>
          </cell>
          <cell r="F289" t="str">
            <v>대</v>
          </cell>
          <cell r="G289">
            <v>1</v>
          </cell>
          <cell r="I289">
            <v>0</v>
          </cell>
          <cell r="K289">
            <v>0</v>
          </cell>
          <cell r="N289">
            <v>0</v>
          </cell>
          <cell r="O289">
            <v>0</v>
          </cell>
        </row>
        <row r="290">
          <cell r="D290" t="str">
            <v>재료비</v>
          </cell>
          <cell r="E290" t="str">
            <v>시간당단가</v>
          </cell>
          <cell r="F290" t="str">
            <v>hr</v>
          </cell>
          <cell r="G290">
            <v>8</v>
          </cell>
          <cell r="H290">
            <v>62048</v>
          </cell>
          <cell r="I290">
            <v>496384</v>
          </cell>
          <cell r="N290">
            <v>62048</v>
          </cell>
          <cell r="O290">
            <v>496384</v>
          </cell>
          <cell r="P290" t="str">
            <v>제m11호표</v>
          </cell>
        </row>
        <row r="291">
          <cell r="D291" t="str">
            <v>노무비</v>
          </cell>
          <cell r="E291" t="str">
            <v>시간당단가</v>
          </cell>
          <cell r="F291" t="str">
            <v>hr</v>
          </cell>
          <cell r="G291">
            <v>8</v>
          </cell>
          <cell r="J291">
            <v>44299</v>
          </cell>
          <cell r="K291">
            <v>354392</v>
          </cell>
          <cell r="N291">
            <v>44299</v>
          </cell>
          <cell r="O291">
            <v>354392</v>
          </cell>
        </row>
        <row r="292">
          <cell r="D292" t="str">
            <v>경비</v>
          </cell>
          <cell r="E292" t="str">
            <v>시간당단가</v>
          </cell>
          <cell r="F292" t="str">
            <v>hr</v>
          </cell>
          <cell r="G292">
            <v>8</v>
          </cell>
          <cell r="L292">
            <v>149399</v>
          </cell>
          <cell r="M292">
            <v>1195192</v>
          </cell>
          <cell r="N292">
            <v>149399</v>
          </cell>
          <cell r="O292">
            <v>1195192</v>
          </cell>
        </row>
        <row r="293">
          <cell r="D293" t="str">
            <v>2.2 로더(타이어)+소형노면파쇄기</v>
          </cell>
          <cell r="E293" t="str">
            <v>0.95㎥</v>
          </cell>
          <cell r="F293" t="str">
            <v>대</v>
          </cell>
          <cell r="G293">
            <v>1</v>
          </cell>
          <cell r="I293">
            <v>0</v>
          </cell>
          <cell r="K293">
            <v>0</v>
          </cell>
          <cell r="M293">
            <v>0</v>
          </cell>
          <cell r="N293">
            <v>0</v>
          </cell>
          <cell r="O293">
            <v>0</v>
          </cell>
        </row>
        <row r="294">
          <cell r="D294" t="str">
            <v>2.2.1로더(타이어)</v>
          </cell>
          <cell r="E294" t="str">
            <v>0.95㎥</v>
          </cell>
          <cell r="I294">
            <v>0</v>
          </cell>
          <cell r="K294">
            <v>0</v>
          </cell>
          <cell r="M294">
            <v>0</v>
          </cell>
          <cell r="N294">
            <v>0</v>
          </cell>
          <cell r="O294">
            <v>0</v>
          </cell>
        </row>
        <row r="295">
          <cell r="D295" t="str">
            <v>재료비</v>
          </cell>
          <cell r="E295" t="str">
            <v>시간당단가</v>
          </cell>
          <cell r="F295" t="str">
            <v>hr</v>
          </cell>
          <cell r="G295">
            <v>8</v>
          </cell>
          <cell r="H295">
            <v>9061</v>
          </cell>
          <cell r="I295">
            <v>72488</v>
          </cell>
          <cell r="N295">
            <v>9061</v>
          </cell>
          <cell r="O295">
            <v>72488</v>
          </cell>
          <cell r="P295" t="str">
            <v>제m25호표</v>
          </cell>
        </row>
        <row r="296">
          <cell r="D296" t="str">
            <v>노무비</v>
          </cell>
          <cell r="E296" t="str">
            <v>시간당단가</v>
          </cell>
          <cell r="F296" t="str">
            <v>hr</v>
          </cell>
          <cell r="G296">
            <v>8</v>
          </cell>
          <cell r="J296">
            <v>44299</v>
          </cell>
          <cell r="K296">
            <v>354392</v>
          </cell>
          <cell r="N296">
            <v>44299</v>
          </cell>
          <cell r="O296">
            <v>354392</v>
          </cell>
        </row>
        <row r="297">
          <cell r="D297" t="str">
            <v>경비</v>
          </cell>
          <cell r="E297" t="str">
            <v>시간당단가</v>
          </cell>
          <cell r="F297" t="str">
            <v>hr</v>
          </cell>
          <cell r="G297">
            <v>8</v>
          </cell>
          <cell r="L297">
            <v>8121</v>
          </cell>
          <cell r="M297">
            <v>64968</v>
          </cell>
          <cell r="N297">
            <v>8121</v>
          </cell>
          <cell r="O297">
            <v>64968</v>
          </cell>
        </row>
        <row r="298">
          <cell r="D298" t="str">
            <v>2.2.2소형노면파쇄기</v>
          </cell>
          <cell r="E298" t="str">
            <v>0.95㎥</v>
          </cell>
          <cell r="I298">
            <v>0</v>
          </cell>
          <cell r="K298">
            <v>0</v>
          </cell>
          <cell r="M298">
            <v>0</v>
          </cell>
          <cell r="N298">
            <v>0</v>
          </cell>
          <cell r="O298">
            <v>0</v>
          </cell>
        </row>
        <row r="299">
          <cell r="D299" t="str">
            <v>재료비</v>
          </cell>
          <cell r="E299" t="str">
            <v>시간당단가</v>
          </cell>
          <cell r="F299" t="str">
            <v>hr</v>
          </cell>
          <cell r="G299">
            <v>8</v>
          </cell>
          <cell r="H299">
            <v>0</v>
          </cell>
          <cell r="I299">
            <v>0</v>
          </cell>
          <cell r="N299">
            <v>0</v>
          </cell>
          <cell r="O299">
            <v>0</v>
          </cell>
          <cell r="P299" t="str">
            <v>제m26호표</v>
          </cell>
        </row>
        <row r="300">
          <cell r="D300" t="str">
            <v>노무비</v>
          </cell>
          <cell r="E300" t="str">
            <v>시간당단가</v>
          </cell>
          <cell r="F300" t="str">
            <v>hr</v>
          </cell>
          <cell r="G300">
            <v>8</v>
          </cell>
          <cell r="J300">
            <v>0</v>
          </cell>
          <cell r="K300">
            <v>0</v>
          </cell>
          <cell r="N300">
            <v>0</v>
          </cell>
          <cell r="O300">
            <v>0</v>
          </cell>
        </row>
        <row r="301">
          <cell r="D301" t="str">
            <v>경비</v>
          </cell>
          <cell r="E301" t="str">
            <v>시간당단가</v>
          </cell>
          <cell r="F301" t="str">
            <v>hr</v>
          </cell>
          <cell r="G301">
            <v>8</v>
          </cell>
          <cell r="L301">
            <v>10097</v>
          </cell>
          <cell r="M301">
            <v>80776</v>
          </cell>
          <cell r="N301">
            <v>10097</v>
          </cell>
          <cell r="O301">
            <v>80776</v>
          </cell>
        </row>
        <row r="302">
          <cell r="D302" t="str">
            <v>2.3 로더(타이어)</v>
          </cell>
          <cell r="E302" t="str">
            <v>0.57㎥</v>
          </cell>
          <cell r="F302" t="str">
            <v>대</v>
          </cell>
          <cell r="G302">
            <v>1</v>
          </cell>
          <cell r="I302">
            <v>0</v>
          </cell>
          <cell r="K302">
            <v>0</v>
          </cell>
          <cell r="M302">
            <v>0</v>
          </cell>
          <cell r="N302">
            <v>0</v>
          </cell>
          <cell r="O302">
            <v>0</v>
          </cell>
        </row>
        <row r="303">
          <cell r="D303" t="str">
            <v>재료비</v>
          </cell>
          <cell r="E303" t="str">
            <v>시간당단가</v>
          </cell>
          <cell r="F303" t="str">
            <v>hr</v>
          </cell>
          <cell r="G303">
            <v>8</v>
          </cell>
          <cell r="H303">
            <v>5115</v>
          </cell>
          <cell r="I303">
            <v>40920</v>
          </cell>
          <cell r="N303">
            <v>5115</v>
          </cell>
          <cell r="O303">
            <v>40920</v>
          </cell>
          <cell r="P303" t="str">
            <v>제m14호표</v>
          </cell>
        </row>
        <row r="304">
          <cell r="D304" t="str">
            <v>노무비</v>
          </cell>
          <cell r="E304" t="str">
            <v>시간당단가</v>
          </cell>
          <cell r="F304" t="str">
            <v>hr</v>
          </cell>
          <cell r="G304">
            <v>8</v>
          </cell>
          <cell r="J304">
            <v>44299</v>
          </cell>
          <cell r="K304">
            <v>354392</v>
          </cell>
          <cell r="N304">
            <v>44299</v>
          </cell>
          <cell r="O304">
            <v>354392</v>
          </cell>
        </row>
        <row r="305">
          <cell r="D305" t="str">
            <v>경비</v>
          </cell>
          <cell r="E305" t="str">
            <v>시간당단가</v>
          </cell>
          <cell r="F305" t="str">
            <v>hr</v>
          </cell>
          <cell r="G305">
            <v>8</v>
          </cell>
          <cell r="L305">
            <v>6564</v>
          </cell>
          <cell r="M305">
            <v>52512</v>
          </cell>
          <cell r="N305">
            <v>6564</v>
          </cell>
          <cell r="O305">
            <v>52512</v>
          </cell>
        </row>
        <row r="306">
          <cell r="D306" t="str">
            <v>2.4 아스팔트 피니셔</v>
          </cell>
          <cell r="E306" t="str">
            <v>3.0m</v>
          </cell>
          <cell r="F306" t="str">
            <v>대</v>
          </cell>
          <cell r="G306">
            <v>1</v>
          </cell>
          <cell r="I306">
            <v>0</v>
          </cell>
          <cell r="K306">
            <v>0</v>
          </cell>
          <cell r="M306">
            <v>0</v>
          </cell>
          <cell r="N306">
            <v>0</v>
          </cell>
          <cell r="O306">
            <v>0</v>
          </cell>
        </row>
        <row r="307">
          <cell r="D307" t="str">
            <v>재료비</v>
          </cell>
          <cell r="E307" t="str">
            <v>시간당단가</v>
          </cell>
          <cell r="F307" t="str">
            <v>hr</v>
          </cell>
          <cell r="G307">
            <v>8</v>
          </cell>
          <cell r="H307">
            <v>14118</v>
          </cell>
          <cell r="I307">
            <v>112944</v>
          </cell>
          <cell r="N307">
            <v>14118</v>
          </cell>
          <cell r="O307">
            <v>112944</v>
          </cell>
          <cell r="P307" t="str">
            <v>제m4호표</v>
          </cell>
        </row>
        <row r="308">
          <cell r="D308" t="str">
            <v>노무비</v>
          </cell>
          <cell r="E308" t="str">
            <v>시간당단가</v>
          </cell>
          <cell r="F308" t="str">
            <v>hr</v>
          </cell>
          <cell r="G308">
            <v>8</v>
          </cell>
          <cell r="J308">
            <v>44299</v>
          </cell>
          <cell r="K308">
            <v>354392</v>
          </cell>
          <cell r="N308">
            <v>44299</v>
          </cell>
          <cell r="O308">
            <v>354392</v>
          </cell>
        </row>
        <row r="309">
          <cell r="D309" t="str">
            <v>경비</v>
          </cell>
          <cell r="E309" t="str">
            <v>시간당단가</v>
          </cell>
          <cell r="F309" t="str">
            <v>hr</v>
          </cell>
          <cell r="G309">
            <v>8</v>
          </cell>
          <cell r="L309">
            <v>49004</v>
          </cell>
          <cell r="M309">
            <v>392032</v>
          </cell>
          <cell r="N309">
            <v>49004</v>
          </cell>
          <cell r="O309">
            <v>392032</v>
          </cell>
        </row>
        <row r="310">
          <cell r="D310" t="str">
            <v>2.5 머캐덤롤러</v>
          </cell>
          <cell r="E310" t="str">
            <v>10~12ton</v>
          </cell>
          <cell r="F310" t="str">
            <v>대</v>
          </cell>
          <cell r="G310">
            <v>1</v>
          </cell>
          <cell r="I310">
            <v>0</v>
          </cell>
          <cell r="K310">
            <v>0</v>
          </cell>
          <cell r="M310">
            <v>0</v>
          </cell>
          <cell r="N310">
            <v>0</v>
          </cell>
          <cell r="O310">
            <v>0</v>
          </cell>
        </row>
        <row r="311">
          <cell r="D311" t="str">
            <v>재료비</v>
          </cell>
          <cell r="E311" t="str">
            <v>시간당단가</v>
          </cell>
          <cell r="F311" t="str">
            <v>hr</v>
          </cell>
          <cell r="G311">
            <v>8</v>
          </cell>
          <cell r="H311">
            <v>11138</v>
          </cell>
          <cell r="I311">
            <v>89104</v>
          </cell>
          <cell r="N311">
            <v>11138</v>
          </cell>
          <cell r="O311">
            <v>89104</v>
          </cell>
          <cell r="P311" t="str">
            <v>제m8호표</v>
          </cell>
        </row>
        <row r="312">
          <cell r="D312" t="str">
            <v>노무비</v>
          </cell>
          <cell r="E312" t="str">
            <v>시간당단가</v>
          </cell>
          <cell r="F312" t="str">
            <v>hr</v>
          </cell>
          <cell r="G312">
            <v>8</v>
          </cell>
          <cell r="J312">
            <v>44299</v>
          </cell>
          <cell r="K312">
            <v>354392</v>
          </cell>
          <cell r="N312">
            <v>44299</v>
          </cell>
          <cell r="O312">
            <v>354392</v>
          </cell>
        </row>
        <row r="313">
          <cell r="D313" t="str">
            <v>경비</v>
          </cell>
          <cell r="E313" t="str">
            <v>시간당단가</v>
          </cell>
          <cell r="F313" t="str">
            <v>hr</v>
          </cell>
          <cell r="G313">
            <v>8</v>
          </cell>
          <cell r="L313">
            <v>10707</v>
          </cell>
          <cell r="M313">
            <v>85656</v>
          </cell>
          <cell r="N313">
            <v>10707</v>
          </cell>
          <cell r="O313">
            <v>85656</v>
          </cell>
        </row>
        <row r="314">
          <cell r="D314" t="str">
            <v>2.6 타이어롤러</v>
          </cell>
          <cell r="E314" t="str">
            <v>8~15ton</v>
          </cell>
          <cell r="F314" t="str">
            <v>대</v>
          </cell>
          <cell r="G314">
            <v>1</v>
          </cell>
          <cell r="I314">
            <v>0</v>
          </cell>
          <cell r="K314">
            <v>0</v>
          </cell>
          <cell r="M314">
            <v>0</v>
          </cell>
          <cell r="N314">
            <v>0</v>
          </cell>
          <cell r="O314">
            <v>0</v>
          </cell>
        </row>
        <row r="315">
          <cell r="D315" t="str">
            <v>재료비</v>
          </cell>
          <cell r="E315" t="str">
            <v>시간당단가</v>
          </cell>
          <cell r="F315" t="str">
            <v>hr</v>
          </cell>
          <cell r="G315">
            <v>8</v>
          </cell>
          <cell r="H315">
            <v>9987</v>
          </cell>
          <cell r="I315">
            <v>79896</v>
          </cell>
          <cell r="N315">
            <v>9987</v>
          </cell>
          <cell r="O315">
            <v>79896</v>
          </cell>
          <cell r="P315" t="str">
            <v>제m7호표</v>
          </cell>
        </row>
        <row r="316">
          <cell r="D316" t="str">
            <v>노무비</v>
          </cell>
          <cell r="E316" t="str">
            <v>시간당단가</v>
          </cell>
          <cell r="F316" t="str">
            <v>hr</v>
          </cell>
          <cell r="G316">
            <v>8</v>
          </cell>
          <cell r="J316">
            <v>44299</v>
          </cell>
          <cell r="K316">
            <v>354392</v>
          </cell>
          <cell r="N316">
            <v>44299</v>
          </cell>
          <cell r="O316">
            <v>354392</v>
          </cell>
        </row>
        <row r="317">
          <cell r="D317" t="str">
            <v>경비</v>
          </cell>
          <cell r="E317" t="str">
            <v>시간당단가</v>
          </cell>
          <cell r="F317" t="str">
            <v>hr</v>
          </cell>
          <cell r="G317">
            <v>8</v>
          </cell>
          <cell r="L317">
            <v>16629</v>
          </cell>
          <cell r="M317">
            <v>133032</v>
          </cell>
          <cell r="N317">
            <v>16629</v>
          </cell>
          <cell r="O317">
            <v>133032</v>
          </cell>
        </row>
        <row r="318">
          <cell r="D318" t="str">
            <v>2.7 탠덤롤러</v>
          </cell>
          <cell r="E318" t="str">
            <v>5~8ton</v>
          </cell>
          <cell r="F318" t="str">
            <v>대</v>
          </cell>
          <cell r="G318">
            <v>1</v>
          </cell>
          <cell r="I318">
            <v>0</v>
          </cell>
          <cell r="K318">
            <v>0</v>
          </cell>
          <cell r="M318">
            <v>0</v>
          </cell>
          <cell r="N318">
            <v>0</v>
          </cell>
          <cell r="O318">
            <v>0</v>
          </cell>
        </row>
        <row r="319">
          <cell r="D319" t="str">
            <v>재료비</v>
          </cell>
          <cell r="E319" t="str">
            <v>시간당단가</v>
          </cell>
          <cell r="F319" t="str">
            <v>hr</v>
          </cell>
          <cell r="G319">
            <v>8</v>
          </cell>
          <cell r="H319">
            <v>5988</v>
          </cell>
          <cell r="I319">
            <v>47904</v>
          </cell>
          <cell r="N319">
            <v>5988</v>
          </cell>
          <cell r="O319">
            <v>47904</v>
          </cell>
          <cell r="P319" t="str">
            <v>제m6호표</v>
          </cell>
        </row>
        <row r="320">
          <cell r="D320" t="str">
            <v>노무비</v>
          </cell>
          <cell r="E320" t="str">
            <v>시간당단가</v>
          </cell>
          <cell r="F320" t="str">
            <v>hr</v>
          </cell>
          <cell r="G320">
            <v>8</v>
          </cell>
          <cell r="J320">
            <v>44299</v>
          </cell>
          <cell r="K320">
            <v>354392</v>
          </cell>
          <cell r="N320">
            <v>44299</v>
          </cell>
          <cell r="O320">
            <v>354392</v>
          </cell>
        </row>
        <row r="321">
          <cell r="D321" t="str">
            <v>경비</v>
          </cell>
          <cell r="E321" t="str">
            <v>시간당단가</v>
          </cell>
          <cell r="F321" t="str">
            <v>hr</v>
          </cell>
          <cell r="G321">
            <v>8</v>
          </cell>
          <cell r="L321">
            <v>7944</v>
          </cell>
          <cell r="M321">
            <v>63552</v>
          </cell>
          <cell r="N321">
            <v>7944</v>
          </cell>
          <cell r="O321">
            <v>63552</v>
          </cell>
        </row>
        <row r="322">
          <cell r="D322" t="str">
            <v>2.8 아스팔트 디스트리뷰터</v>
          </cell>
          <cell r="E322" t="str">
            <v>3,800ℓ</v>
          </cell>
          <cell r="F322" t="str">
            <v>대</v>
          </cell>
          <cell r="G322">
            <v>1</v>
          </cell>
          <cell r="I322">
            <v>0</v>
          </cell>
          <cell r="K322">
            <v>0</v>
          </cell>
          <cell r="M322">
            <v>0</v>
          </cell>
          <cell r="N322">
            <v>0</v>
          </cell>
          <cell r="O322">
            <v>0</v>
          </cell>
        </row>
        <row r="323">
          <cell r="D323" t="str">
            <v>재료비</v>
          </cell>
          <cell r="E323" t="str">
            <v>시간당단가</v>
          </cell>
          <cell r="F323" t="str">
            <v>hr</v>
          </cell>
          <cell r="G323">
            <v>8</v>
          </cell>
          <cell r="H323">
            <v>13829</v>
          </cell>
          <cell r="I323">
            <v>110632</v>
          </cell>
          <cell r="N323">
            <v>13829</v>
          </cell>
          <cell r="O323">
            <v>110632</v>
          </cell>
          <cell r="P323" t="str">
            <v>제m24호표</v>
          </cell>
        </row>
        <row r="324">
          <cell r="D324" t="str">
            <v>노무비</v>
          </cell>
          <cell r="E324" t="str">
            <v>시간당단가</v>
          </cell>
          <cell r="F324" t="str">
            <v>hr</v>
          </cell>
          <cell r="G324">
            <v>8</v>
          </cell>
          <cell r="J324">
            <v>44299</v>
          </cell>
          <cell r="K324">
            <v>354392</v>
          </cell>
          <cell r="N324">
            <v>44299</v>
          </cell>
          <cell r="O324">
            <v>354392</v>
          </cell>
        </row>
        <row r="325">
          <cell r="D325" t="str">
            <v>경비</v>
          </cell>
          <cell r="E325" t="str">
            <v>시간당단가</v>
          </cell>
          <cell r="F325" t="str">
            <v>hr</v>
          </cell>
          <cell r="G325">
            <v>8</v>
          </cell>
          <cell r="L325">
            <v>14361</v>
          </cell>
          <cell r="M325">
            <v>114888</v>
          </cell>
          <cell r="N325">
            <v>14361</v>
          </cell>
          <cell r="O325">
            <v>114888</v>
          </cell>
        </row>
        <row r="326">
          <cell r="D326" t="str">
            <v>2.9 살수차</v>
          </cell>
          <cell r="E326" t="str">
            <v>16,000ℓ</v>
          </cell>
          <cell r="F326" t="str">
            <v>대</v>
          </cell>
          <cell r="G326">
            <v>1</v>
          </cell>
          <cell r="I326">
            <v>0</v>
          </cell>
          <cell r="K326">
            <v>0</v>
          </cell>
          <cell r="M326">
            <v>0</v>
          </cell>
          <cell r="N326">
            <v>0</v>
          </cell>
          <cell r="O326">
            <v>0</v>
          </cell>
        </row>
        <row r="327">
          <cell r="D327" t="str">
            <v>재료비</v>
          </cell>
          <cell r="E327" t="str">
            <v>시간당단가</v>
          </cell>
          <cell r="F327" t="str">
            <v>hr</v>
          </cell>
          <cell r="G327">
            <v>8</v>
          </cell>
          <cell r="H327">
            <v>17021</v>
          </cell>
          <cell r="I327">
            <v>136168</v>
          </cell>
          <cell r="N327">
            <v>17021</v>
          </cell>
          <cell r="O327">
            <v>136168</v>
          </cell>
          <cell r="P327" t="str">
            <v>제m13호표</v>
          </cell>
        </row>
        <row r="328">
          <cell r="D328" t="str">
            <v>노무비</v>
          </cell>
          <cell r="E328" t="str">
            <v>시간당단가</v>
          </cell>
          <cell r="F328" t="str">
            <v>hr</v>
          </cell>
          <cell r="G328">
            <v>8</v>
          </cell>
          <cell r="J328">
            <v>36224</v>
          </cell>
          <cell r="K328">
            <v>289792</v>
          </cell>
          <cell r="N328">
            <v>36224</v>
          </cell>
          <cell r="O328">
            <v>289792</v>
          </cell>
        </row>
        <row r="329">
          <cell r="D329" t="str">
            <v>경비</v>
          </cell>
          <cell r="E329" t="str">
            <v>시간당단가</v>
          </cell>
          <cell r="F329" t="str">
            <v>hr</v>
          </cell>
          <cell r="G329">
            <v>8</v>
          </cell>
          <cell r="L329">
            <v>17085</v>
          </cell>
          <cell r="M329">
            <v>136680</v>
          </cell>
          <cell r="N329">
            <v>17085</v>
          </cell>
          <cell r="O329">
            <v>136680</v>
          </cell>
        </row>
        <row r="330">
          <cell r="D330" t="str">
            <v>계</v>
          </cell>
          <cell r="E330" t="str">
            <v>1800㎡</v>
          </cell>
          <cell r="I330">
            <v>1566240</v>
          </cell>
          <cell r="K330">
            <v>4439364</v>
          </cell>
          <cell r="M330">
            <v>2319288</v>
          </cell>
          <cell r="N330">
            <v>0</v>
          </cell>
          <cell r="O330">
            <v>8324892</v>
          </cell>
        </row>
        <row r="331">
          <cell r="D331" t="str">
            <v>계</v>
          </cell>
          <cell r="E331" t="str">
            <v>㎡당</v>
          </cell>
          <cell r="F331" t="str">
            <v>㎡</v>
          </cell>
          <cell r="G331">
            <v>5.5555555555555556E-4</v>
          </cell>
          <cell r="I331">
            <v>870</v>
          </cell>
          <cell r="K331">
            <v>2466</v>
          </cell>
          <cell r="M331">
            <v>1288</v>
          </cell>
          <cell r="N331">
            <v>0</v>
          </cell>
          <cell r="O331">
            <v>4624</v>
          </cell>
        </row>
        <row r="332">
          <cell r="D332" t="str">
            <v>합계</v>
          </cell>
          <cell r="F332" t="str">
            <v>㎡</v>
          </cell>
          <cell r="G332">
            <v>1</v>
          </cell>
          <cell r="I332">
            <v>870</v>
          </cell>
          <cell r="K332">
            <v>2466</v>
          </cell>
          <cell r="M332">
            <v>1288</v>
          </cell>
          <cell r="N332">
            <v>0</v>
          </cell>
          <cell r="O332">
            <v>4624</v>
          </cell>
        </row>
        <row r="333">
          <cell r="D333" t="str">
            <v>폐기물처리</v>
          </cell>
          <cell r="F333" t="str">
            <v>㎥</v>
          </cell>
          <cell r="G333">
            <v>0.21000000000000002</v>
          </cell>
          <cell r="N333">
            <v>0</v>
          </cell>
          <cell r="O333">
            <v>0</v>
          </cell>
          <cell r="P333" t="str">
            <v>별도처리</v>
          </cell>
        </row>
        <row r="334">
          <cell r="A334">
            <v>19</v>
          </cell>
          <cell r="B334">
            <v>3</v>
          </cell>
          <cell r="C334" t="str">
            <v>제19호표</v>
          </cell>
          <cell r="D334" t="str">
            <v>보도블럭 철거 및 복구</v>
          </cell>
          <cell r="E334" t="str">
            <v>소형고압블럭</v>
          </cell>
          <cell r="F334" t="str">
            <v>㎡</v>
          </cell>
          <cell r="G334">
            <v>1</v>
          </cell>
          <cell r="I334">
            <v>1980</v>
          </cell>
          <cell r="K334">
            <v>6982</v>
          </cell>
          <cell r="M334">
            <v>884</v>
          </cell>
          <cell r="O334">
            <v>9846</v>
          </cell>
          <cell r="P334" t="str">
            <v>토10-3-3</v>
          </cell>
        </row>
        <row r="335">
          <cell r="D335" t="str">
            <v>보도블럭 철거 및 복구</v>
          </cell>
          <cell r="E335" t="str">
            <v>소형고압블럭</v>
          </cell>
          <cell r="F335" t="str">
            <v>㎡</v>
          </cell>
          <cell r="G335">
            <v>1</v>
          </cell>
        </row>
        <row r="336">
          <cell r="D336" t="str">
            <v>소형고압블록포장(보도포장) 일당 300㎡</v>
          </cell>
        </row>
        <row r="337">
          <cell r="D337" t="str">
            <v>플레이드콤펙터</v>
          </cell>
          <cell r="E337" t="str">
            <v>1.5ton</v>
          </cell>
          <cell r="F337" t="str">
            <v>hr</v>
          </cell>
          <cell r="G337">
            <v>8</v>
          </cell>
          <cell r="H337">
            <v>1448</v>
          </cell>
          <cell r="I337">
            <v>11584</v>
          </cell>
          <cell r="J337">
            <v>28571</v>
          </cell>
          <cell r="K337">
            <v>228568</v>
          </cell>
          <cell r="L337">
            <v>539</v>
          </cell>
          <cell r="M337">
            <v>4312</v>
          </cell>
          <cell r="N337">
            <v>30558</v>
          </cell>
          <cell r="O337">
            <v>244464</v>
          </cell>
          <cell r="P337" t="str">
            <v>제m2호표</v>
          </cell>
        </row>
        <row r="338">
          <cell r="D338" t="str">
            <v>굴삭기</v>
          </cell>
          <cell r="E338" t="str">
            <v>0.6㎥</v>
          </cell>
          <cell r="F338" t="str">
            <v>hr</v>
          </cell>
          <cell r="G338">
            <v>8</v>
          </cell>
          <cell r="H338">
            <v>14599</v>
          </cell>
          <cell r="I338">
            <v>116792</v>
          </cell>
          <cell r="J338">
            <v>44299</v>
          </cell>
          <cell r="K338">
            <v>354392</v>
          </cell>
          <cell r="L338">
            <v>24238</v>
          </cell>
          <cell r="M338">
            <v>193904</v>
          </cell>
          <cell r="N338">
            <v>83136</v>
          </cell>
          <cell r="O338">
            <v>665088</v>
          </cell>
          <cell r="P338" t="str">
            <v>제m1호표</v>
          </cell>
        </row>
        <row r="339">
          <cell r="D339" t="str">
            <v>특별인부</v>
          </cell>
          <cell r="E339">
            <v>2</v>
          </cell>
          <cell r="G339">
            <v>2</v>
          </cell>
          <cell r="I339">
            <v>0</v>
          </cell>
          <cell r="J339">
            <v>187435</v>
          </cell>
          <cell r="K339">
            <v>374870</v>
          </cell>
          <cell r="M339">
            <v>0</v>
          </cell>
          <cell r="N339">
            <v>187435</v>
          </cell>
          <cell r="O339">
            <v>374870</v>
          </cell>
        </row>
        <row r="340">
          <cell r="D340" t="str">
            <v>보통인부</v>
          </cell>
          <cell r="E340">
            <v>4</v>
          </cell>
          <cell r="G340">
            <v>4</v>
          </cell>
          <cell r="I340">
            <v>0</v>
          </cell>
          <cell r="J340">
            <v>148510</v>
          </cell>
          <cell r="K340">
            <v>594040</v>
          </cell>
          <cell r="M340">
            <v>0</v>
          </cell>
          <cell r="N340">
            <v>148510</v>
          </cell>
          <cell r="O340">
            <v>594040</v>
          </cell>
        </row>
        <row r="341">
          <cell r="B341" t="str">
            <v>모래세사,왕사(도착도)</v>
          </cell>
          <cell r="D341" t="str">
            <v>모래</v>
          </cell>
          <cell r="E341" t="str">
            <v>t=4cm, 4.4*3=13.2</v>
          </cell>
          <cell r="F341" t="str">
            <v>㎥</v>
          </cell>
          <cell r="G341">
            <v>13.200000000000001</v>
          </cell>
          <cell r="H341">
            <v>30000</v>
          </cell>
          <cell r="I341">
            <v>396000</v>
          </cell>
          <cell r="K341">
            <v>0</v>
          </cell>
          <cell r="M341">
            <v>0</v>
          </cell>
          <cell r="N341">
            <v>30000</v>
          </cell>
          <cell r="O341">
            <v>396000</v>
          </cell>
        </row>
        <row r="342">
          <cell r="D342" t="str">
            <v>잡재료비</v>
          </cell>
          <cell r="E342" t="str">
            <v>노무비의 5%</v>
          </cell>
          <cell r="F342" t="str">
            <v>%</v>
          </cell>
          <cell r="G342">
            <v>5</v>
          </cell>
          <cell r="H342">
            <v>968910</v>
          </cell>
          <cell r="I342">
            <v>48445</v>
          </cell>
          <cell r="K342">
            <v>0</v>
          </cell>
          <cell r="M342">
            <v>0</v>
          </cell>
          <cell r="N342">
            <v>968910</v>
          </cell>
          <cell r="O342">
            <v>48445</v>
          </cell>
        </row>
        <row r="343">
          <cell r="D343" t="str">
            <v>공구손료</v>
          </cell>
          <cell r="E343" t="str">
            <v>노무비의</v>
          </cell>
          <cell r="F343" t="str">
            <v>%</v>
          </cell>
          <cell r="G343">
            <v>3</v>
          </cell>
          <cell r="H343">
            <v>968910</v>
          </cell>
          <cell r="I343">
            <v>29067</v>
          </cell>
          <cell r="K343">
            <v>0</v>
          </cell>
          <cell r="M343">
            <v>0</v>
          </cell>
          <cell r="N343">
            <v>968910</v>
          </cell>
          <cell r="O343">
            <v>29067</v>
          </cell>
        </row>
        <row r="344">
          <cell r="D344" t="str">
            <v>계</v>
          </cell>
          <cell r="E344" t="str">
            <v>300㎡</v>
          </cell>
          <cell r="I344">
            <v>601888</v>
          </cell>
          <cell r="K344">
            <v>1551870</v>
          </cell>
          <cell r="M344">
            <v>198216</v>
          </cell>
          <cell r="N344">
            <v>0</v>
          </cell>
          <cell r="O344">
            <v>2351974</v>
          </cell>
        </row>
        <row r="345">
          <cell r="D345" t="str">
            <v>계</v>
          </cell>
          <cell r="E345" t="str">
            <v xml:space="preserve">1㎡당 </v>
          </cell>
          <cell r="G345">
            <v>3.0000000000000001E-3</v>
          </cell>
          <cell r="I345">
            <v>1805</v>
          </cell>
          <cell r="K345">
            <v>4655</v>
          </cell>
          <cell r="M345">
            <v>594</v>
          </cell>
          <cell r="N345">
            <v>0</v>
          </cell>
          <cell r="O345">
            <v>7054</v>
          </cell>
        </row>
        <row r="346">
          <cell r="D346" t="str">
            <v>보도블럭 철거</v>
          </cell>
          <cell r="N346">
            <v>0</v>
          </cell>
          <cell r="O346">
            <v>0</v>
          </cell>
        </row>
        <row r="347">
          <cell r="D347" t="str">
            <v>해체노무비</v>
          </cell>
          <cell r="E347" t="str">
            <v>설치노무비의 50%</v>
          </cell>
          <cell r="F347" t="str">
            <v>식</v>
          </cell>
          <cell r="G347">
            <v>0.5</v>
          </cell>
          <cell r="J347">
            <v>4655</v>
          </cell>
          <cell r="K347">
            <v>2327</v>
          </cell>
          <cell r="N347">
            <v>4655</v>
          </cell>
          <cell r="O347">
            <v>2327</v>
          </cell>
          <cell r="P347" t="str">
            <v>굴삭기노임포함</v>
          </cell>
        </row>
        <row r="348">
          <cell r="D348" t="str">
            <v>굴삭기</v>
          </cell>
          <cell r="E348" t="str">
            <v>설치비의 50%(노무비 제외)</v>
          </cell>
          <cell r="F348" t="str">
            <v>식</v>
          </cell>
          <cell r="G348">
            <v>0.5</v>
          </cell>
          <cell r="H348">
            <v>350</v>
          </cell>
          <cell r="I348">
            <v>175</v>
          </cell>
          <cell r="K348">
            <v>0</v>
          </cell>
          <cell r="L348">
            <v>581</v>
          </cell>
          <cell r="M348">
            <v>290.5</v>
          </cell>
          <cell r="N348">
            <v>931</v>
          </cell>
          <cell r="O348">
            <v>465</v>
          </cell>
          <cell r="P348" t="str">
            <v>노임제외</v>
          </cell>
        </row>
        <row r="349">
          <cell r="D349" t="str">
            <v>계</v>
          </cell>
          <cell r="E349" t="str">
            <v>1㎡당</v>
          </cell>
          <cell r="I349">
            <v>175</v>
          </cell>
          <cell r="K349">
            <v>2327</v>
          </cell>
          <cell r="M349">
            <v>290</v>
          </cell>
          <cell r="N349">
            <v>0</v>
          </cell>
          <cell r="O349">
            <v>2792</v>
          </cell>
        </row>
        <row r="350">
          <cell r="D350" t="str">
            <v>합계</v>
          </cell>
          <cell r="F350" t="str">
            <v>㎡</v>
          </cell>
          <cell r="G350">
            <v>1</v>
          </cell>
          <cell r="I350">
            <v>1980</v>
          </cell>
          <cell r="K350">
            <v>6982</v>
          </cell>
          <cell r="M350">
            <v>884</v>
          </cell>
          <cell r="N350">
            <v>0</v>
          </cell>
          <cell r="O350">
            <v>9846</v>
          </cell>
        </row>
        <row r="351">
          <cell r="A351">
            <v>20</v>
          </cell>
          <cell r="B351">
            <v>3</v>
          </cell>
          <cell r="C351" t="str">
            <v>제20호표</v>
          </cell>
          <cell r="D351" t="str">
            <v>보도블럭 철거</v>
          </cell>
          <cell r="E351" t="str">
            <v>소형고압블럭</v>
          </cell>
          <cell r="F351" t="str">
            <v>㎡</v>
          </cell>
          <cell r="G351">
            <v>1</v>
          </cell>
          <cell r="I351">
            <v>175</v>
          </cell>
          <cell r="J351">
            <v>0</v>
          </cell>
          <cell r="K351">
            <v>2327</v>
          </cell>
          <cell r="L351">
            <v>0</v>
          </cell>
          <cell r="M351">
            <v>290</v>
          </cell>
          <cell r="O351">
            <v>2792</v>
          </cell>
          <cell r="P351" t="str">
            <v>토10-3-3</v>
          </cell>
        </row>
        <row r="352">
          <cell r="D352" t="str">
            <v>보도블럭 철거</v>
          </cell>
          <cell r="E352" t="str">
            <v>소형고압블럭</v>
          </cell>
          <cell r="F352" t="str">
            <v>㎡</v>
          </cell>
          <cell r="G352">
            <v>1</v>
          </cell>
        </row>
        <row r="353">
          <cell r="D353" t="str">
            <v>해체노무비</v>
          </cell>
          <cell r="E353" t="str">
            <v>설치노무비의 50%</v>
          </cell>
          <cell r="F353" t="str">
            <v>식</v>
          </cell>
          <cell r="G353">
            <v>0.5</v>
          </cell>
          <cell r="J353">
            <v>4655</v>
          </cell>
          <cell r="K353">
            <v>2327</v>
          </cell>
          <cell r="N353">
            <v>4655</v>
          </cell>
          <cell r="O353">
            <v>2327</v>
          </cell>
          <cell r="P353" t="str">
            <v>굴삭기노임포함</v>
          </cell>
        </row>
        <row r="354">
          <cell r="D354" t="str">
            <v>굴삭기</v>
          </cell>
          <cell r="E354" t="str">
            <v>설치비의 50%</v>
          </cell>
          <cell r="F354" t="str">
            <v>식</v>
          </cell>
          <cell r="G354">
            <v>0.5</v>
          </cell>
          <cell r="H354">
            <v>350</v>
          </cell>
          <cell r="I354">
            <v>175</v>
          </cell>
          <cell r="J354">
            <v>0</v>
          </cell>
          <cell r="K354">
            <v>0</v>
          </cell>
          <cell r="L354">
            <v>581</v>
          </cell>
          <cell r="M354">
            <v>290</v>
          </cell>
          <cell r="N354">
            <v>931</v>
          </cell>
          <cell r="O354">
            <v>465</v>
          </cell>
          <cell r="P354" t="str">
            <v>노임제외</v>
          </cell>
        </row>
        <row r="355">
          <cell r="D355" t="str">
            <v>계</v>
          </cell>
          <cell r="E355" t="str">
            <v>1㎡당</v>
          </cell>
          <cell r="G355">
            <v>1</v>
          </cell>
          <cell r="I355">
            <v>175</v>
          </cell>
          <cell r="K355">
            <v>2327</v>
          </cell>
          <cell r="M355">
            <v>290</v>
          </cell>
          <cell r="N355">
            <v>0</v>
          </cell>
          <cell r="O355">
            <v>2792</v>
          </cell>
        </row>
        <row r="356">
          <cell r="A356">
            <v>21</v>
          </cell>
          <cell r="B356">
            <v>3</v>
          </cell>
          <cell r="C356" t="str">
            <v>제21호표</v>
          </cell>
          <cell r="D356" t="str">
            <v>보도블럭 설치</v>
          </cell>
          <cell r="E356" t="str">
            <v>소형고압블럭(신설)</v>
          </cell>
          <cell r="F356" t="str">
            <v>㎡</v>
          </cell>
          <cell r="G356">
            <v>1</v>
          </cell>
          <cell r="I356">
            <v>10646</v>
          </cell>
          <cell r="K356">
            <v>5172</v>
          </cell>
          <cell r="M356">
            <v>660</v>
          </cell>
          <cell r="O356">
            <v>16478</v>
          </cell>
          <cell r="P356" t="str">
            <v>토 10-3-3</v>
          </cell>
        </row>
        <row r="357">
          <cell r="D357" t="str">
            <v>보도블럭 설치</v>
          </cell>
          <cell r="E357" t="str">
            <v>소형고압블럭(신설)</v>
          </cell>
          <cell r="F357" t="str">
            <v>㎡</v>
          </cell>
          <cell r="G357">
            <v>1</v>
          </cell>
        </row>
        <row r="358">
          <cell r="D358" t="str">
            <v>소형고압블록포장(보도포장) 일당 300㎡</v>
          </cell>
        </row>
        <row r="359">
          <cell r="D359" t="str">
            <v>플레이드콤펙터</v>
          </cell>
          <cell r="E359" t="str">
            <v>1.5ton</v>
          </cell>
          <cell r="F359" t="str">
            <v>hr</v>
          </cell>
          <cell r="G359">
            <v>8</v>
          </cell>
          <cell r="H359">
            <v>1448</v>
          </cell>
          <cell r="I359">
            <v>11584</v>
          </cell>
          <cell r="J359">
            <v>28571</v>
          </cell>
          <cell r="K359">
            <v>228568</v>
          </cell>
          <cell r="L359">
            <v>539</v>
          </cell>
          <cell r="M359">
            <v>4312</v>
          </cell>
          <cell r="N359">
            <v>30558</v>
          </cell>
          <cell r="O359">
            <v>244464</v>
          </cell>
          <cell r="P359" t="str">
            <v>제m2호표</v>
          </cell>
        </row>
        <row r="360">
          <cell r="D360" t="str">
            <v>굴삭기</v>
          </cell>
          <cell r="E360" t="str">
            <v>0.6㎥</v>
          </cell>
          <cell r="F360" t="str">
            <v>hr</v>
          </cell>
          <cell r="G360">
            <v>8</v>
          </cell>
          <cell r="H360">
            <v>14599</v>
          </cell>
          <cell r="I360">
            <v>116792</v>
          </cell>
          <cell r="J360">
            <v>44299</v>
          </cell>
          <cell r="K360">
            <v>354392</v>
          </cell>
          <cell r="L360">
            <v>24238</v>
          </cell>
          <cell r="M360">
            <v>193904</v>
          </cell>
          <cell r="N360">
            <v>83136</v>
          </cell>
          <cell r="O360">
            <v>665088</v>
          </cell>
          <cell r="P360" t="str">
            <v>제m1호표</v>
          </cell>
        </row>
        <row r="361">
          <cell r="D361" t="str">
            <v>특별인부</v>
          </cell>
          <cell r="E361">
            <v>2</v>
          </cell>
          <cell r="G361">
            <v>2</v>
          </cell>
          <cell r="I361">
            <v>0</v>
          </cell>
          <cell r="J361">
            <v>187435</v>
          </cell>
          <cell r="K361">
            <v>374870</v>
          </cell>
          <cell r="M361">
            <v>0</v>
          </cell>
          <cell r="N361">
            <v>187435</v>
          </cell>
          <cell r="O361">
            <v>374870</v>
          </cell>
        </row>
        <row r="362">
          <cell r="D362" t="str">
            <v>보통인부</v>
          </cell>
          <cell r="E362">
            <v>4</v>
          </cell>
          <cell r="G362">
            <v>4</v>
          </cell>
          <cell r="I362">
            <v>0</v>
          </cell>
          <cell r="J362">
            <v>148510</v>
          </cell>
          <cell r="K362">
            <v>594040</v>
          </cell>
          <cell r="M362">
            <v>0</v>
          </cell>
          <cell r="N362">
            <v>148510</v>
          </cell>
          <cell r="O362">
            <v>594040</v>
          </cell>
        </row>
        <row r="363">
          <cell r="D363" t="str">
            <v>블록</v>
          </cell>
          <cell r="E363" t="str">
            <v>t=7cm, 108*3=324</v>
          </cell>
          <cell r="F363" t="str">
            <v>㎡</v>
          </cell>
          <cell r="G363">
            <v>324</v>
          </cell>
          <cell r="H363">
            <v>8000</v>
          </cell>
          <cell r="I363">
            <v>2592000</v>
          </cell>
          <cell r="K363">
            <v>0</v>
          </cell>
          <cell r="M363">
            <v>0</v>
          </cell>
          <cell r="N363">
            <v>8000</v>
          </cell>
          <cell r="O363">
            <v>2592000</v>
          </cell>
        </row>
        <row r="364">
          <cell r="D364" t="str">
            <v>모래</v>
          </cell>
          <cell r="E364" t="str">
            <v>t=4cm</v>
          </cell>
          <cell r="F364" t="str">
            <v>㎥</v>
          </cell>
          <cell r="G364">
            <v>13.200000000000001</v>
          </cell>
          <cell r="H364">
            <v>30000</v>
          </cell>
          <cell r="I364">
            <v>396000</v>
          </cell>
          <cell r="K364">
            <v>0</v>
          </cell>
          <cell r="M364">
            <v>0</v>
          </cell>
          <cell r="N364">
            <v>30000</v>
          </cell>
          <cell r="O364">
            <v>396000</v>
          </cell>
        </row>
        <row r="365">
          <cell r="D365" t="str">
            <v>잡재료비</v>
          </cell>
          <cell r="E365" t="str">
            <v>노무비의 5%</v>
          </cell>
          <cell r="F365" t="str">
            <v>%</v>
          </cell>
          <cell r="G365">
            <v>5</v>
          </cell>
          <cell r="H365">
            <v>968910</v>
          </cell>
          <cell r="I365">
            <v>48445</v>
          </cell>
          <cell r="K365">
            <v>0</v>
          </cell>
          <cell r="M365">
            <v>0</v>
          </cell>
          <cell r="N365">
            <v>968910</v>
          </cell>
          <cell r="O365">
            <v>48445</v>
          </cell>
        </row>
        <row r="366">
          <cell r="D366" t="str">
            <v>공구손료</v>
          </cell>
          <cell r="E366" t="str">
            <v>노무비의</v>
          </cell>
          <cell r="F366" t="str">
            <v>%</v>
          </cell>
          <cell r="G366">
            <v>3</v>
          </cell>
          <cell r="H366">
            <v>968910</v>
          </cell>
          <cell r="I366">
            <v>29067</v>
          </cell>
          <cell r="K366">
            <v>0</v>
          </cell>
          <cell r="M366">
            <v>0</v>
          </cell>
          <cell r="N366">
            <v>968910</v>
          </cell>
          <cell r="O366">
            <v>29067</v>
          </cell>
        </row>
        <row r="367">
          <cell r="D367" t="str">
            <v>계</v>
          </cell>
          <cell r="E367" t="str">
            <v>300㎡</v>
          </cell>
          <cell r="F367" t="str">
            <v>㎡</v>
          </cell>
          <cell r="I367">
            <v>3193888</v>
          </cell>
          <cell r="K367">
            <v>1551870</v>
          </cell>
          <cell r="M367">
            <v>198216</v>
          </cell>
          <cell r="N367">
            <v>0</v>
          </cell>
          <cell r="O367">
            <v>4943974</v>
          </cell>
        </row>
        <row r="368">
          <cell r="D368" t="str">
            <v>㎡당</v>
          </cell>
          <cell r="E368" t="str">
            <v>1㎡당 신설</v>
          </cell>
          <cell r="F368" t="str">
            <v>㎡</v>
          </cell>
          <cell r="G368">
            <v>3.3333333333333335E-3</v>
          </cell>
          <cell r="I368">
            <v>10646</v>
          </cell>
          <cell r="K368">
            <v>5172</v>
          </cell>
          <cell r="M368">
            <v>660</v>
          </cell>
          <cell r="N368">
            <v>0</v>
          </cell>
          <cell r="O368">
            <v>16478</v>
          </cell>
        </row>
        <row r="369">
          <cell r="D369" t="str">
            <v>합계</v>
          </cell>
          <cell r="F369" t="str">
            <v>㎡</v>
          </cell>
          <cell r="G369">
            <v>1</v>
          </cell>
          <cell r="I369">
            <v>10646</v>
          </cell>
          <cell r="K369">
            <v>5172</v>
          </cell>
          <cell r="M369">
            <v>660</v>
          </cell>
          <cell r="N369">
            <v>0</v>
          </cell>
          <cell r="O369">
            <v>16478</v>
          </cell>
        </row>
        <row r="370">
          <cell r="A370">
            <v>22</v>
          </cell>
          <cell r="B370">
            <v>3</v>
          </cell>
          <cell r="C370" t="str">
            <v>제22호표</v>
          </cell>
          <cell r="D370" t="str">
            <v>보도블럭재사용 복구</v>
          </cell>
          <cell r="E370" t="str">
            <v>소형고압블럭</v>
          </cell>
          <cell r="F370" t="str">
            <v>㎡</v>
          </cell>
          <cell r="G370">
            <v>1</v>
          </cell>
          <cell r="I370">
            <v>2006</v>
          </cell>
          <cell r="J370">
            <v>0</v>
          </cell>
          <cell r="K370">
            <v>5172</v>
          </cell>
          <cell r="L370">
            <v>0</v>
          </cell>
          <cell r="M370">
            <v>660</v>
          </cell>
          <cell r="O370">
            <v>7838</v>
          </cell>
          <cell r="P370" t="str">
            <v>토10-3-3</v>
          </cell>
        </row>
        <row r="371">
          <cell r="D371" t="str">
            <v>보도블럭재사용 복구</v>
          </cell>
          <cell r="E371" t="str">
            <v>소형고압블럭</v>
          </cell>
          <cell r="F371" t="str">
            <v>㎡</v>
          </cell>
          <cell r="G371">
            <v>1</v>
          </cell>
        </row>
        <row r="372">
          <cell r="D372" t="str">
            <v>소형고압블록포장(보도포장) 일당 300㎡</v>
          </cell>
        </row>
        <row r="373">
          <cell r="D373" t="str">
            <v>플레이드콤펙터</v>
          </cell>
          <cell r="E373" t="str">
            <v>1.5ton</v>
          </cell>
          <cell r="F373" t="str">
            <v>hr</v>
          </cell>
          <cell r="G373">
            <v>8</v>
          </cell>
          <cell r="H373">
            <v>1448</v>
          </cell>
          <cell r="I373">
            <v>11584</v>
          </cell>
          <cell r="J373">
            <v>28571</v>
          </cell>
          <cell r="K373">
            <v>228568</v>
          </cell>
          <cell r="L373">
            <v>539</v>
          </cell>
          <cell r="M373">
            <v>4312</v>
          </cell>
          <cell r="N373">
            <v>30558</v>
          </cell>
          <cell r="O373">
            <v>244464</v>
          </cell>
          <cell r="P373" t="str">
            <v>제m2호표</v>
          </cell>
        </row>
        <row r="374">
          <cell r="D374" t="str">
            <v>굴삭기</v>
          </cell>
          <cell r="E374" t="str">
            <v>0.6㎥</v>
          </cell>
          <cell r="F374" t="str">
            <v>hr</v>
          </cell>
          <cell r="G374">
            <v>8</v>
          </cell>
          <cell r="H374">
            <v>14599</v>
          </cell>
          <cell r="I374">
            <v>116792</v>
          </cell>
          <cell r="J374">
            <v>44299</v>
          </cell>
          <cell r="K374">
            <v>354392</v>
          </cell>
          <cell r="L374">
            <v>24238</v>
          </cell>
          <cell r="M374">
            <v>193904</v>
          </cell>
          <cell r="N374">
            <v>83136</v>
          </cell>
          <cell r="O374">
            <v>665088</v>
          </cell>
          <cell r="P374" t="str">
            <v>제m1호표</v>
          </cell>
        </row>
        <row r="375">
          <cell r="D375" t="str">
            <v>특별인부</v>
          </cell>
          <cell r="E375">
            <v>2</v>
          </cell>
          <cell r="G375">
            <v>2</v>
          </cell>
          <cell r="I375">
            <v>0</v>
          </cell>
          <cell r="J375">
            <v>187435</v>
          </cell>
          <cell r="K375">
            <v>374870</v>
          </cell>
          <cell r="M375">
            <v>0</v>
          </cell>
          <cell r="N375">
            <v>187435</v>
          </cell>
          <cell r="O375">
            <v>374870</v>
          </cell>
        </row>
        <row r="376">
          <cell r="D376" t="str">
            <v>보통인부</v>
          </cell>
          <cell r="E376">
            <v>4</v>
          </cell>
          <cell r="G376">
            <v>4</v>
          </cell>
          <cell r="I376">
            <v>0</v>
          </cell>
          <cell r="J376">
            <v>148510</v>
          </cell>
          <cell r="K376">
            <v>594040</v>
          </cell>
          <cell r="M376">
            <v>0</v>
          </cell>
          <cell r="N376">
            <v>148510</v>
          </cell>
          <cell r="O376">
            <v>594040</v>
          </cell>
        </row>
        <row r="377">
          <cell r="B377" t="str">
            <v>모래세사,왕사(도착도)</v>
          </cell>
          <cell r="D377" t="str">
            <v>모래</v>
          </cell>
          <cell r="E377" t="str">
            <v>t=4cm</v>
          </cell>
          <cell r="F377" t="str">
            <v>㎥</v>
          </cell>
          <cell r="G377">
            <v>13.200000000000001</v>
          </cell>
          <cell r="H377">
            <v>30000</v>
          </cell>
          <cell r="I377">
            <v>396000</v>
          </cell>
          <cell r="K377">
            <v>0</v>
          </cell>
          <cell r="M377">
            <v>0</v>
          </cell>
          <cell r="N377">
            <v>30000</v>
          </cell>
          <cell r="O377">
            <v>396000</v>
          </cell>
        </row>
        <row r="378">
          <cell r="D378" t="str">
            <v>잡재료비</v>
          </cell>
          <cell r="E378" t="str">
            <v>노무비의 5%</v>
          </cell>
          <cell r="F378" t="str">
            <v>%</v>
          </cell>
          <cell r="G378">
            <v>5</v>
          </cell>
          <cell r="H378">
            <v>968910</v>
          </cell>
          <cell r="I378">
            <v>48445</v>
          </cell>
          <cell r="K378">
            <v>0</v>
          </cell>
          <cell r="M378">
            <v>0</v>
          </cell>
          <cell r="N378">
            <v>968910</v>
          </cell>
          <cell r="O378">
            <v>48445</v>
          </cell>
        </row>
        <row r="379">
          <cell r="D379" t="str">
            <v>공구손료</v>
          </cell>
          <cell r="E379" t="str">
            <v>노무비의</v>
          </cell>
          <cell r="F379" t="str">
            <v>%</v>
          </cell>
          <cell r="G379">
            <v>3</v>
          </cell>
          <cell r="H379">
            <v>968910</v>
          </cell>
          <cell r="I379">
            <v>29067</v>
          </cell>
          <cell r="K379">
            <v>0</v>
          </cell>
          <cell r="M379">
            <v>0</v>
          </cell>
          <cell r="N379">
            <v>968910</v>
          </cell>
          <cell r="O379">
            <v>29067</v>
          </cell>
        </row>
        <row r="380">
          <cell r="D380" t="str">
            <v>계</v>
          </cell>
          <cell r="E380" t="str">
            <v>300㎡</v>
          </cell>
          <cell r="I380">
            <v>601888</v>
          </cell>
          <cell r="K380">
            <v>1551870</v>
          </cell>
          <cell r="M380">
            <v>198216</v>
          </cell>
          <cell r="N380">
            <v>0</v>
          </cell>
          <cell r="O380">
            <v>2351974</v>
          </cell>
        </row>
        <row r="381">
          <cell r="D381" t="str">
            <v>계</v>
          </cell>
          <cell r="E381" t="str">
            <v>1㎡</v>
          </cell>
          <cell r="G381">
            <v>3.3333333333333335E-3</v>
          </cell>
          <cell r="I381">
            <v>2006</v>
          </cell>
          <cell r="K381">
            <v>5172</v>
          </cell>
          <cell r="M381">
            <v>660</v>
          </cell>
          <cell r="N381">
            <v>0</v>
          </cell>
          <cell r="O381">
            <v>7838</v>
          </cell>
        </row>
        <row r="382">
          <cell r="A382">
            <v>23</v>
          </cell>
          <cell r="B382">
            <v>3</v>
          </cell>
          <cell r="C382" t="str">
            <v>제23호표</v>
          </cell>
          <cell r="D382" t="str">
            <v>보차도경계석 설치</v>
          </cell>
          <cell r="E382" t="str">
            <v>200 x 300 x 1000</v>
          </cell>
          <cell r="F382" t="str">
            <v>m</v>
          </cell>
          <cell r="G382">
            <v>1</v>
          </cell>
          <cell r="I382">
            <v>19727</v>
          </cell>
          <cell r="K382">
            <v>14972</v>
          </cell>
          <cell r="M382">
            <v>1818</v>
          </cell>
          <cell r="O382">
            <v>36517</v>
          </cell>
          <cell r="P382" t="str">
            <v>CLF300320300</v>
          </cell>
        </row>
        <row r="383">
          <cell r="D383" t="str">
            <v>보차도경계석 설치</v>
          </cell>
          <cell r="E383" t="str">
            <v>200 x 300 x 1000</v>
          </cell>
          <cell r="F383" t="str">
            <v>m</v>
          </cell>
          <cell r="G383">
            <v>1</v>
          </cell>
        </row>
        <row r="384">
          <cell r="D384" t="str">
            <v>시공량 : 50m</v>
          </cell>
        </row>
        <row r="385">
          <cell r="B385" t="str">
            <v>화강석 보차도경계석200 x 300 x 1000</v>
          </cell>
          <cell r="C385" t="str">
            <v>재료비</v>
          </cell>
          <cell r="D385" t="str">
            <v>화강석 보차도경계석</v>
          </cell>
          <cell r="E385" t="str">
            <v>200 x 300 x 1000</v>
          </cell>
          <cell r="F385" t="str">
            <v>EA</v>
          </cell>
          <cell r="G385">
            <v>50</v>
          </cell>
          <cell r="H385">
            <v>31080</v>
          </cell>
          <cell r="I385">
            <v>1554000</v>
          </cell>
          <cell r="N385">
            <v>31080</v>
          </cell>
          <cell r="O385">
            <v>1554000</v>
          </cell>
        </row>
        <row r="386">
          <cell r="C386" t="str">
            <v>기계경비</v>
          </cell>
          <cell r="D386" t="str">
            <v>트럭탑재형크레인(5ton)</v>
          </cell>
          <cell r="F386" t="str">
            <v>hr</v>
          </cell>
          <cell r="G386">
            <v>8</v>
          </cell>
          <cell r="H386">
            <v>6211</v>
          </cell>
          <cell r="I386">
            <v>49688</v>
          </cell>
          <cell r="J386">
            <v>36224</v>
          </cell>
          <cell r="K386">
            <v>289792</v>
          </cell>
          <cell r="L386">
            <v>9469</v>
          </cell>
          <cell r="M386">
            <v>75752</v>
          </cell>
          <cell r="N386">
            <v>51904</v>
          </cell>
          <cell r="O386">
            <v>415232</v>
          </cell>
          <cell r="P386" t="str">
            <v>제m19호표</v>
          </cell>
        </row>
        <row r="387">
          <cell r="B387" t="str">
            <v>보통인부1</v>
          </cell>
          <cell r="C387" t="str">
            <v>노무비</v>
          </cell>
          <cell r="D387" t="str">
            <v>특별인부</v>
          </cell>
          <cell r="E387">
            <v>3</v>
          </cell>
          <cell r="F387" t="str">
            <v>인</v>
          </cell>
          <cell r="G387">
            <v>3</v>
          </cell>
          <cell r="J387">
            <v>187435</v>
          </cell>
          <cell r="K387">
            <v>562305</v>
          </cell>
          <cell r="N387">
            <v>187435</v>
          </cell>
          <cell r="O387">
            <v>562305</v>
          </cell>
        </row>
        <row r="388">
          <cell r="D388" t="str">
            <v>보통인부</v>
          </cell>
          <cell r="E388">
            <v>1</v>
          </cell>
          <cell r="F388" t="str">
            <v>인</v>
          </cell>
          <cell r="G388">
            <v>1</v>
          </cell>
          <cell r="J388">
            <v>148510</v>
          </cell>
          <cell r="K388">
            <v>148510</v>
          </cell>
          <cell r="N388">
            <v>148510</v>
          </cell>
          <cell r="O388">
            <v>148510</v>
          </cell>
        </row>
        <row r="389">
          <cell r="D389" t="str">
            <v>계</v>
          </cell>
          <cell r="E389" t="str">
            <v>50m당</v>
          </cell>
          <cell r="I389">
            <v>1603688</v>
          </cell>
          <cell r="K389">
            <v>1000607</v>
          </cell>
          <cell r="M389">
            <v>75752</v>
          </cell>
          <cell r="O389">
            <v>2680047</v>
          </cell>
        </row>
        <row r="390">
          <cell r="D390" t="str">
            <v>계</v>
          </cell>
          <cell r="E390" t="str">
            <v>1m당</v>
          </cell>
          <cell r="I390">
            <v>32073</v>
          </cell>
          <cell r="K390">
            <v>20012</v>
          </cell>
          <cell r="M390">
            <v>1515</v>
          </cell>
          <cell r="O390">
            <v>53600</v>
          </cell>
        </row>
        <row r="391">
          <cell r="A391">
            <v>24</v>
          </cell>
          <cell r="B391">
            <v>3</v>
          </cell>
          <cell r="C391" t="str">
            <v>제24호표</v>
          </cell>
          <cell r="D391" t="str">
            <v>보도(블럭) 굴착 및 복구</v>
          </cell>
          <cell r="E391" t="str">
            <v>전선관 70C, 2열 이하</v>
          </cell>
          <cell r="F391" t="str">
            <v>m</v>
          </cell>
          <cell r="G391">
            <v>1</v>
          </cell>
          <cell r="I391">
            <v>7952</v>
          </cell>
          <cell r="K391">
            <v>17475</v>
          </cell>
          <cell r="M391">
            <v>2114</v>
          </cell>
          <cell r="O391">
            <v>27541</v>
          </cell>
          <cell r="P391" t="str">
            <v>도면 EE-17</v>
          </cell>
        </row>
        <row r="392">
          <cell r="D392" t="str">
            <v>보도(블럭) 굴착 및 복구</v>
          </cell>
          <cell r="E392" t="str">
            <v>전선관 70C, 2열 이하</v>
          </cell>
          <cell r="F392" t="str">
            <v>m</v>
          </cell>
          <cell r="G392">
            <v>1</v>
          </cell>
        </row>
        <row r="393">
          <cell r="B393" t="str">
            <v>보도블럭 철거 및 복구소형고압블럭</v>
          </cell>
          <cell r="D393" t="str">
            <v>보도블럭 철거 및 복구</v>
          </cell>
          <cell r="E393" t="str">
            <v>소형고압블럭</v>
          </cell>
          <cell r="F393" t="str">
            <v>㎡</v>
          </cell>
          <cell r="G393">
            <v>1.8</v>
          </cell>
          <cell r="H393">
            <v>1980</v>
          </cell>
          <cell r="I393">
            <v>3564</v>
          </cell>
          <cell r="J393">
            <v>6982</v>
          </cell>
          <cell r="K393">
            <v>12567</v>
          </cell>
          <cell r="L393">
            <v>884</v>
          </cell>
          <cell r="M393">
            <v>1591</v>
          </cell>
          <cell r="N393">
            <v>9846</v>
          </cell>
          <cell r="O393">
            <v>17722</v>
          </cell>
          <cell r="P393" t="str">
            <v>제19호표</v>
          </cell>
        </row>
        <row r="394">
          <cell r="B394" t="str">
            <v>터파기(경질토사)(기계70%+인력30%),(0~1㎥)</v>
          </cell>
          <cell r="D394" t="str">
            <v>터파기(경질토사)</v>
          </cell>
          <cell r="E394" t="str">
            <v>(기계70%+인력30%),(0~1㎥)</v>
          </cell>
          <cell r="F394" t="str">
            <v>㎥</v>
          </cell>
          <cell r="G394">
            <v>0.3</v>
          </cell>
          <cell r="H394">
            <v>293</v>
          </cell>
          <cell r="I394">
            <v>87</v>
          </cell>
          <cell r="J394">
            <v>6491</v>
          </cell>
          <cell r="K394">
            <v>1947</v>
          </cell>
          <cell r="L394">
            <v>428</v>
          </cell>
          <cell r="M394">
            <v>128</v>
          </cell>
          <cell r="N394">
            <v>7212</v>
          </cell>
          <cell r="O394">
            <v>2162</v>
          </cell>
          <cell r="P394" t="str">
            <v>제1호표</v>
          </cell>
        </row>
        <row r="395">
          <cell r="B395" t="str">
            <v>되메우기 및 다짐(토사)(기계90%+인력10%)</v>
          </cell>
          <cell r="D395" t="str">
            <v>되메우기 및 다짐(토사)</v>
          </cell>
          <cell r="E395" t="str">
            <v>(기계90%+인력10%)</v>
          </cell>
          <cell r="F395" t="str">
            <v>㎥</v>
          </cell>
          <cell r="G395">
            <v>0.19789999999999999</v>
          </cell>
          <cell r="H395">
            <v>433</v>
          </cell>
          <cell r="I395">
            <v>85</v>
          </cell>
          <cell r="J395">
            <v>5323</v>
          </cell>
          <cell r="K395">
            <v>1053</v>
          </cell>
          <cell r="L395">
            <v>433</v>
          </cell>
          <cell r="M395">
            <v>85</v>
          </cell>
          <cell r="N395">
            <v>6189</v>
          </cell>
          <cell r="O395">
            <v>1223</v>
          </cell>
          <cell r="P395" t="str">
            <v>제4호표</v>
          </cell>
        </row>
        <row r="396">
          <cell r="B396" t="str">
            <v>모래세사,왕사(도착도)</v>
          </cell>
          <cell r="D396" t="str">
            <v>모래</v>
          </cell>
          <cell r="E396" t="str">
            <v>세사,왕사(도착도)</v>
          </cell>
          <cell r="F396" t="str">
            <v>㎥</v>
          </cell>
          <cell r="G396">
            <v>0.13339999999999999</v>
          </cell>
          <cell r="H396">
            <v>30000</v>
          </cell>
          <cell r="I396">
            <v>4002</v>
          </cell>
          <cell r="K396">
            <v>0</v>
          </cell>
          <cell r="M396">
            <v>0</v>
          </cell>
          <cell r="N396">
            <v>30000</v>
          </cell>
          <cell r="O396">
            <v>4002</v>
          </cell>
        </row>
        <row r="397">
          <cell r="B397" t="str">
            <v>잔토처리(사토장)0</v>
          </cell>
          <cell r="D397" t="str">
            <v>잔토처리(사토장)</v>
          </cell>
          <cell r="E397">
            <v>0</v>
          </cell>
          <cell r="F397" t="str">
            <v>㎥</v>
          </cell>
          <cell r="G397">
            <v>0.1021</v>
          </cell>
          <cell r="H397">
            <v>2096</v>
          </cell>
          <cell r="I397">
            <v>214</v>
          </cell>
          <cell r="J397">
            <v>18693</v>
          </cell>
          <cell r="K397">
            <v>1908</v>
          </cell>
          <cell r="L397">
            <v>3038</v>
          </cell>
          <cell r="M397">
            <v>310</v>
          </cell>
          <cell r="N397">
            <v>23827</v>
          </cell>
          <cell r="O397">
            <v>2432</v>
          </cell>
          <cell r="P397" t="str">
            <v>제6호표</v>
          </cell>
        </row>
        <row r="398">
          <cell r="D398" t="str">
            <v>폐기물처리</v>
          </cell>
          <cell r="F398" t="str">
            <v>㎥</v>
          </cell>
          <cell r="G398">
            <v>2.52E-2</v>
          </cell>
          <cell r="P398" t="str">
            <v>별도처리</v>
          </cell>
        </row>
        <row r="399">
          <cell r="A399">
            <v>25</v>
          </cell>
          <cell r="B399">
            <v>3</v>
          </cell>
          <cell r="C399" t="str">
            <v>제25호표</v>
          </cell>
          <cell r="D399" t="str">
            <v>보도(투스콘) 굴착 및 복구</v>
          </cell>
          <cell r="E399" t="str">
            <v>전선관 70C, 2열 이하</v>
          </cell>
          <cell r="F399" t="str">
            <v>m</v>
          </cell>
          <cell r="G399">
            <v>1</v>
          </cell>
          <cell r="I399">
            <v>36444</v>
          </cell>
          <cell r="K399">
            <v>22589</v>
          </cell>
          <cell r="M399">
            <v>3332</v>
          </cell>
          <cell r="O399">
            <v>62365</v>
          </cell>
          <cell r="P399" t="str">
            <v>도면 EE-17</v>
          </cell>
        </row>
        <row r="400">
          <cell r="D400" t="str">
            <v>보도(투스콘) 굴착 및 복구</v>
          </cell>
          <cell r="E400" t="str">
            <v>전선관 70C, 2열 이하</v>
          </cell>
          <cell r="F400" t="str">
            <v>m</v>
          </cell>
          <cell r="G400">
            <v>1</v>
          </cell>
        </row>
        <row r="401">
          <cell r="B401" t="str">
            <v>아스팔트,투스콘 포장절단블레이드(D = 320~400, T = 3.2mm)</v>
          </cell>
          <cell r="D401" t="str">
            <v>아스팔트,투스콘 포장절단</v>
          </cell>
          <cell r="E401" t="str">
            <v>블레이드(D = 320~400, T = 3.2mm)</v>
          </cell>
          <cell r="F401" t="str">
            <v>m</v>
          </cell>
          <cell r="G401">
            <v>2</v>
          </cell>
          <cell r="H401">
            <v>388</v>
          </cell>
          <cell r="I401">
            <v>776</v>
          </cell>
          <cell r="J401">
            <v>2005</v>
          </cell>
          <cell r="K401">
            <v>4010</v>
          </cell>
          <cell r="L401">
            <v>170</v>
          </cell>
          <cell r="M401">
            <v>340</v>
          </cell>
          <cell r="N401">
            <v>2563</v>
          </cell>
          <cell r="O401">
            <v>5126</v>
          </cell>
          <cell r="P401" t="str">
            <v>제8호표</v>
          </cell>
        </row>
        <row r="402">
          <cell r="B402" t="str">
            <v>아스팔트,투스콘 포장깨기대형브레이커+굴삭기(무한궤도) 0.2㎡</v>
          </cell>
          <cell r="D402" t="str">
            <v>아스팔트,투스콘 포장깨기</v>
          </cell>
          <cell r="E402" t="str">
            <v>대형브레이커+굴삭기(무한궤도) 0.2㎡</v>
          </cell>
          <cell r="F402" t="str">
            <v>㎥</v>
          </cell>
          <cell r="G402">
            <v>0.108</v>
          </cell>
          <cell r="H402">
            <v>4440</v>
          </cell>
          <cell r="I402">
            <v>479</v>
          </cell>
          <cell r="J402">
            <v>35920</v>
          </cell>
          <cell r="K402">
            <v>3879</v>
          </cell>
          <cell r="L402">
            <v>8666</v>
          </cell>
          <cell r="M402">
            <v>935</v>
          </cell>
          <cell r="N402">
            <v>49026</v>
          </cell>
          <cell r="O402">
            <v>5293</v>
          </cell>
          <cell r="P402" t="str">
            <v>제10호표</v>
          </cell>
        </row>
        <row r="403">
          <cell r="B403" t="str">
            <v>터파기(경질토사)(기계70%+인력30%),(0~1㎥)</v>
          </cell>
          <cell r="D403" t="str">
            <v>터파기(경질토사)</v>
          </cell>
          <cell r="E403" t="str">
            <v>(기계70%+인력30%),(0~1㎥)</v>
          </cell>
          <cell r="F403" t="str">
            <v>㎥</v>
          </cell>
          <cell r="G403">
            <v>0.33500000000000002</v>
          </cell>
          <cell r="H403">
            <v>293</v>
          </cell>
          <cell r="I403">
            <v>98</v>
          </cell>
          <cell r="J403">
            <v>6491</v>
          </cell>
          <cell r="K403">
            <v>2174</v>
          </cell>
          <cell r="L403">
            <v>428</v>
          </cell>
          <cell r="M403">
            <v>143</v>
          </cell>
          <cell r="N403">
            <v>7212</v>
          </cell>
          <cell r="O403">
            <v>2415</v>
          </cell>
          <cell r="P403" t="str">
            <v>제1호표</v>
          </cell>
        </row>
        <row r="404">
          <cell r="B404" t="str">
            <v>되메우기 및 다짐(토사)(기계90%+인력10%)</v>
          </cell>
          <cell r="D404" t="str">
            <v>되메우기 및 다짐(토사)</v>
          </cell>
          <cell r="E404" t="str">
            <v>(기계90%+인력10%)</v>
          </cell>
          <cell r="F404" t="str">
            <v>㎥</v>
          </cell>
          <cell r="G404">
            <v>0.1492</v>
          </cell>
          <cell r="H404">
            <v>433</v>
          </cell>
          <cell r="I404">
            <v>64</v>
          </cell>
          <cell r="J404">
            <v>5323</v>
          </cell>
          <cell r="K404">
            <v>794</v>
          </cell>
          <cell r="L404">
            <v>433</v>
          </cell>
          <cell r="M404">
            <v>64</v>
          </cell>
          <cell r="N404">
            <v>6189</v>
          </cell>
          <cell r="O404">
            <v>922</v>
          </cell>
          <cell r="P404" t="str">
            <v>제4호표</v>
          </cell>
        </row>
        <row r="405">
          <cell r="B405" t="str">
            <v>보조기층 부설인력식 소규모 장비사용</v>
          </cell>
          <cell r="D405" t="str">
            <v>보조기층 부설</v>
          </cell>
          <cell r="E405" t="str">
            <v>인력식 소규모 장비사용</v>
          </cell>
          <cell r="F405" t="str">
            <v>㎥</v>
          </cell>
          <cell r="G405">
            <v>0.18</v>
          </cell>
          <cell r="H405">
            <v>21567</v>
          </cell>
          <cell r="I405">
            <v>3882</v>
          </cell>
          <cell r="J405">
            <v>9778</v>
          </cell>
          <cell r="K405">
            <v>1760</v>
          </cell>
          <cell r="L405">
            <v>1859</v>
          </cell>
          <cell r="M405">
            <v>334</v>
          </cell>
          <cell r="N405">
            <v>33204</v>
          </cell>
          <cell r="O405">
            <v>5976</v>
          </cell>
          <cell r="P405" t="str">
            <v>제15호표</v>
          </cell>
        </row>
        <row r="406">
          <cell r="B406" t="str">
            <v>모래세사,왕사(도착도)</v>
          </cell>
          <cell r="D406" t="str">
            <v>모래</v>
          </cell>
          <cell r="E406" t="str">
            <v>세사,왕사(도착도)</v>
          </cell>
          <cell r="F406" t="str">
            <v>㎥</v>
          </cell>
          <cell r="G406">
            <v>0.13420000000000001</v>
          </cell>
          <cell r="H406">
            <v>30000</v>
          </cell>
          <cell r="I406">
            <v>4026</v>
          </cell>
          <cell r="K406">
            <v>0</v>
          </cell>
          <cell r="M406">
            <v>0</v>
          </cell>
          <cell r="N406">
            <v>30000</v>
          </cell>
          <cell r="O406">
            <v>4026</v>
          </cell>
        </row>
        <row r="407">
          <cell r="B407" t="str">
            <v>잔토처리(사토장)0</v>
          </cell>
          <cell r="D407" t="str">
            <v>잔토처리(사토장)</v>
          </cell>
          <cell r="E407">
            <v>0</v>
          </cell>
          <cell r="F407" t="str">
            <v>㎥</v>
          </cell>
          <cell r="G407">
            <v>0.18579999999999999</v>
          </cell>
          <cell r="H407">
            <v>2096</v>
          </cell>
          <cell r="I407">
            <v>389</v>
          </cell>
          <cell r="J407">
            <v>18693</v>
          </cell>
          <cell r="K407">
            <v>3473</v>
          </cell>
          <cell r="L407">
            <v>3038</v>
          </cell>
          <cell r="M407">
            <v>564</v>
          </cell>
          <cell r="N407">
            <v>23827</v>
          </cell>
          <cell r="O407">
            <v>4426</v>
          </cell>
          <cell r="P407" t="str">
            <v>제6호표</v>
          </cell>
        </row>
        <row r="408">
          <cell r="B408" t="str">
            <v>보도용 투스콘포장적색 (180Kg/㎠)</v>
          </cell>
          <cell r="D408" t="str">
            <v>보도용 투스콘포장</v>
          </cell>
          <cell r="E408" t="str">
            <v>적색 (180Kg/㎠)</v>
          </cell>
          <cell r="F408" t="str">
            <v>㎡</v>
          </cell>
          <cell r="G408">
            <v>1.8</v>
          </cell>
          <cell r="H408">
            <v>14850</v>
          </cell>
          <cell r="I408">
            <v>26730</v>
          </cell>
          <cell r="J408">
            <v>3611</v>
          </cell>
          <cell r="K408">
            <v>6499</v>
          </cell>
          <cell r="L408">
            <v>529</v>
          </cell>
          <cell r="M408">
            <v>952</v>
          </cell>
          <cell r="N408">
            <v>18990</v>
          </cell>
          <cell r="O408">
            <v>34181</v>
          </cell>
          <cell r="P408" t="str">
            <v>제16호표</v>
          </cell>
        </row>
        <row r="409">
          <cell r="D409" t="str">
            <v>폐기물처리</v>
          </cell>
          <cell r="F409" t="str">
            <v>㎥</v>
          </cell>
          <cell r="G409">
            <v>0.108</v>
          </cell>
          <cell r="N409">
            <v>0</v>
          </cell>
          <cell r="O409">
            <v>0</v>
          </cell>
          <cell r="P409" t="str">
            <v>별도처리</v>
          </cell>
        </row>
        <row r="410">
          <cell r="A410">
            <v>26</v>
          </cell>
          <cell r="B410">
            <v>3</v>
          </cell>
          <cell r="C410" t="str">
            <v>제26호표</v>
          </cell>
          <cell r="D410" t="str">
            <v>아스팔트 굴착 및 복구</v>
          </cell>
          <cell r="E410" t="str">
            <v>ELP 100C, 2열 이하</v>
          </cell>
          <cell r="F410" t="str">
            <v>m</v>
          </cell>
          <cell r="G410">
            <v>1</v>
          </cell>
          <cell r="I410">
            <v>36836</v>
          </cell>
          <cell r="K410">
            <v>83652</v>
          </cell>
          <cell r="M410">
            <v>9911</v>
          </cell>
          <cell r="O410">
            <v>130399</v>
          </cell>
          <cell r="P410" t="str">
            <v>도면 EE-17</v>
          </cell>
        </row>
        <row r="411">
          <cell r="D411" t="str">
            <v>아스팔트 굴착 및 복구</v>
          </cell>
          <cell r="E411" t="str">
            <v>ELP 100C, 2열 이하</v>
          </cell>
          <cell r="F411" t="str">
            <v>m</v>
          </cell>
          <cell r="G411">
            <v>1</v>
          </cell>
        </row>
        <row r="412">
          <cell r="B412" t="str">
            <v>아스팔트,투스콘 포장절단블레이드(D = 320~400, T = 3.2mm)</v>
          </cell>
          <cell r="D412" t="str">
            <v>아스팔트,투스콘 포장절단</v>
          </cell>
          <cell r="E412" t="str">
            <v>블레이드(D = 320~400, T = 3.2mm)</v>
          </cell>
          <cell r="F412" t="str">
            <v>m</v>
          </cell>
          <cell r="G412">
            <v>2</v>
          </cell>
          <cell r="H412">
            <v>388</v>
          </cell>
          <cell r="I412">
            <v>776</v>
          </cell>
          <cell r="J412">
            <v>2005</v>
          </cell>
          <cell r="K412">
            <v>4010</v>
          </cell>
          <cell r="L412">
            <v>170</v>
          </cell>
          <cell r="M412">
            <v>340</v>
          </cell>
          <cell r="N412">
            <v>2563</v>
          </cell>
          <cell r="O412">
            <v>5126</v>
          </cell>
          <cell r="P412" t="str">
            <v>제8호표</v>
          </cell>
        </row>
        <row r="413">
          <cell r="B413" t="str">
            <v>아스팔트,투스콘 포장깨기대형브레이커+굴삭기(무한궤도) 0.2㎡</v>
          </cell>
          <cell r="D413" t="str">
            <v>아스팔트,투스콘 포장깨기</v>
          </cell>
          <cell r="E413" t="str">
            <v>대형브레이커+굴삭기(무한궤도) 0.2㎡</v>
          </cell>
          <cell r="F413" t="str">
            <v>㎥</v>
          </cell>
          <cell r="G413">
            <v>0.105</v>
          </cell>
          <cell r="H413">
            <v>4440</v>
          </cell>
          <cell r="I413">
            <v>466</v>
          </cell>
          <cell r="J413">
            <v>35920</v>
          </cell>
          <cell r="K413">
            <v>3771</v>
          </cell>
          <cell r="L413">
            <v>8666</v>
          </cell>
          <cell r="M413">
            <v>909</v>
          </cell>
          <cell r="N413">
            <v>49026</v>
          </cell>
          <cell r="O413">
            <v>5146</v>
          </cell>
          <cell r="P413" t="str">
            <v>제10호표</v>
          </cell>
        </row>
        <row r="414">
          <cell r="B414" t="str">
            <v>터파기(경질토사)(기계70%+인력30%),(0~1㎥)</v>
          </cell>
          <cell r="D414" t="str">
            <v>터파기(경질토사)</v>
          </cell>
          <cell r="E414" t="str">
            <v>(기계70%+인력30%),(0~1㎥)</v>
          </cell>
          <cell r="F414" t="str">
            <v>㎥</v>
          </cell>
          <cell r="G414">
            <v>0.83330000000000004</v>
          </cell>
          <cell r="H414">
            <v>293</v>
          </cell>
          <cell r="I414">
            <v>244</v>
          </cell>
          <cell r="J414">
            <v>6491</v>
          </cell>
          <cell r="K414">
            <v>5408</v>
          </cell>
          <cell r="L414">
            <v>428</v>
          </cell>
          <cell r="M414">
            <v>356</v>
          </cell>
          <cell r="N414">
            <v>7212</v>
          </cell>
          <cell r="O414">
            <v>6008</v>
          </cell>
          <cell r="P414" t="str">
            <v>제1호표</v>
          </cell>
        </row>
        <row r="415">
          <cell r="B415" t="str">
            <v>되메우기 및 다짐(토사)(기계90%+인력10%)</v>
          </cell>
          <cell r="D415" t="str">
            <v>되메우기 및 다짐(토사)</v>
          </cell>
          <cell r="E415" t="str">
            <v>(기계90%+인력10%)</v>
          </cell>
          <cell r="F415" t="str">
            <v>㎥</v>
          </cell>
          <cell r="G415">
            <v>0.47539999999999999</v>
          </cell>
          <cell r="H415">
            <v>433</v>
          </cell>
          <cell r="I415">
            <v>205</v>
          </cell>
          <cell r="J415">
            <v>5323</v>
          </cell>
          <cell r="K415">
            <v>2530</v>
          </cell>
          <cell r="L415">
            <v>433</v>
          </cell>
          <cell r="M415">
            <v>205</v>
          </cell>
          <cell r="N415">
            <v>6189</v>
          </cell>
          <cell r="O415">
            <v>2940</v>
          </cell>
          <cell r="P415" t="str">
            <v>제4호표</v>
          </cell>
        </row>
        <row r="416">
          <cell r="B416" t="str">
            <v>보조기층 부설인력식 소규모 장비사용</v>
          </cell>
          <cell r="D416" t="str">
            <v>보조기층 부설</v>
          </cell>
          <cell r="E416" t="str">
            <v>인력식 소규모 장비사용</v>
          </cell>
          <cell r="F416" t="str">
            <v>㎥</v>
          </cell>
          <cell r="G416">
            <v>0.13819999999999999</v>
          </cell>
          <cell r="H416">
            <v>21567</v>
          </cell>
          <cell r="I416">
            <v>2980</v>
          </cell>
          <cell r="J416">
            <v>9778</v>
          </cell>
          <cell r="K416">
            <v>1351</v>
          </cell>
          <cell r="L416">
            <v>1859</v>
          </cell>
          <cell r="M416">
            <v>256</v>
          </cell>
          <cell r="N416">
            <v>33204</v>
          </cell>
          <cell r="O416">
            <v>4587</v>
          </cell>
          <cell r="P416" t="str">
            <v>제15호표</v>
          </cell>
        </row>
        <row r="417">
          <cell r="B417" t="str">
            <v>모래세사,왕사(도착도)</v>
          </cell>
          <cell r="D417" t="str">
            <v>모래</v>
          </cell>
          <cell r="E417" t="str">
            <v>세사,왕사(도착도)</v>
          </cell>
          <cell r="F417" t="str">
            <v>㎥</v>
          </cell>
          <cell r="G417">
            <v>0.11119999999999999</v>
          </cell>
          <cell r="H417">
            <v>30000</v>
          </cell>
          <cell r="I417">
            <v>3336</v>
          </cell>
          <cell r="K417">
            <v>0</v>
          </cell>
          <cell r="M417">
            <v>0</v>
          </cell>
          <cell r="N417">
            <v>30000</v>
          </cell>
          <cell r="O417">
            <v>3336</v>
          </cell>
        </row>
        <row r="418">
          <cell r="B418" t="str">
            <v>잔토처리(사토장)0</v>
          </cell>
          <cell r="D418" t="str">
            <v>잔토처리(사토장)</v>
          </cell>
          <cell r="E418">
            <v>0</v>
          </cell>
          <cell r="F418" t="str">
            <v>㎥</v>
          </cell>
          <cell r="G418">
            <v>0.3579</v>
          </cell>
          <cell r="H418">
            <v>2096</v>
          </cell>
          <cell r="I418">
            <v>750</v>
          </cell>
          <cell r="J418">
            <v>18693</v>
          </cell>
          <cell r="K418">
            <v>6690</v>
          </cell>
          <cell r="L418">
            <v>3038</v>
          </cell>
          <cell r="M418">
            <v>1087</v>
          </cell>
          <cell r="N418">
            <v>23827</v>
          </cell>
          <cell r="O418">
            <v>8527</v>
          </cell>
          <cell r="P418" t="str">
            <v>제6호표</v>
          </cell>
        </row>
        <row r="419">
          <cell r="B419" t="str">
            <v>소규모 포장복구기층 및 표층 포설 및 다짐</v>
          </cell>
          <cell r="D419" t="str">
            <v>소규모 포장복구</v>
          </cell>
          <cell r="E419" t="str">
            <v>기층 및 표층 포설 및 다짐</v>
          </cell>
          <cell r="F419" t="str">
            <v>㎡</v>
          </cell>
          <cell r="G419">
            <v>1</v>
          </cell>
          <cell r="H419">
            <v>28079</v>
          </cell>
          <cell r="I419">
            <v>28079</v>
          </cell>
          <cell r="J419">
            <v>59892</v>
          </cell>
          <cell r="K419">
            <v>59892</v>
          </cell>
          <cell r="L419">
            <v>6758</v>
          </cell>
          <cell r="M419">
            <v>6758</v>
          </cell>
          <cell r="N419">
            <v>94729</v>
          </cell>
          <cell r="O419">
            <v>94729</v>
          </cell>
          <cell r="P419" t="str">
            <v>제13호표</v>
          </cell>
        </row>
        <row r="420">
          <cell r="D420" t="str">
            <v>폐기물처리</v>
          </cell>
          <cell r="F420" t="str">
            <v>㎥</v>
          </cell>
          <cell r="G420">
            <v>0.255</v>
          </cell>
          <cell r="I420">
            <v>0</v>
          </cell>
          <cell r="K420">
            <v>0</v>
          </cell>
          <cell r="M420">
            <v>0</v>
          </cell>
          <cell r="N420">
            <v>0</v>
          </cell>
          <cell r="O420">
            <v>0</v>
          </cell>
          <cell r="P420" t="str">
            <v>별도처리</v>
          </cell>
        </row>
        <row r="421">
          <cell r="A421">
            <v>27</v>
          </cell>
          <cell r="B421">
            <v>3</v>
          </cell>
          <cell r="C421" t="str">
            <v>제27호표</v>
          </cell>
          <cell r="D421" t="str">
            <v>보차도경계석,ㄴ형측구</v>
          </cell>
          <cell r="E421" t="str">
            <v>200 x 300 x 1000</v>
          </cell>
          <cell r="F421" t="str">
            <v>m</v>
          </cell>
          <cell r="G421">
            <v>1</v>
          </cell>
          <cell r="I421">
            <v>26459</v>
          </cell>
          <cell r="K421">
            <v>22339</v>
          </cell>
          <cell r="M421">
            <v>2811</v>
          </cell>
          <cell r="O421">
            <v>51609</v>
          </cell>
        </row>
        <row r="422">
          <cell r="D422" t="str">
            <v>보차도경계석,ㄴ형측구</v>
          </cell>
          <cell r="E422" t="str">
            <v>200 x 300 x 1000</v>
          </cell>
          <cell r="F422" t="str">
            <v>m</v>
          </cell>
          <cell r="G422">
            <v>1</v>
          </cell>
        </row>
        <row r="423">
          <cell r="B423" t="str">
            <v>보차도경계석 설치200 x 300 x 1000</v>
          </cell>
          <cell r="D423" t="str">
            <v>보차도경계석 설치</v>
          </cell>
          <cell r="E423" t="str">
            <v>200 x 300 x 1000</v>
          </cell>
          <cell r="F423" t="str">
            <v>m</v>
          </cell>
          <cell r="G423">
            <v>1</v>
          </cell>
          <cell r="H423">
            <v>19727</v>
          </cell>
          <cell r="I423">
            <v>19727</v>
          </cell>
          <cell r="J423">
            <v>14972</v>
          </cell>
          <cell r="K423">
            <v>14972</v>
          </cell>
          <cell r="L423">
            <v>1818</v>
          </cell>
          <cell r="M423">
            <v>1818</v>
          </cell>
          <cell r="N423">
            <v>36517</v>
          </cell>
          <cell r="O423">
            <v>36517</v>
          </cell>
          <cell r="P423" t="str">
            <v>제23호표</v>
          </cell>
        </row>
        <row r="424">
          <cell r="B424" t="str">
            <v>레미콘타설, 1*0.3*0.3=0.09(무근 40mm,18MPa,8Cm)</v>
          </cell>
          <cell r="D424" t="str">
            <v>레미콘타설, 1*0.3*0.3=0.09</v>
          </cell>
          <cell r="E424" t="str">
            <v>(무근 40mm,18MPa,8Cm)</v>
          </cell>
          <cell r="F424" t="str">
            <v>㎥</v>
          </cell>
          <cell r="G424">
            <v>0.09</v>
          </cell>
          <cell r="H424">
            <v>68450</v>
          </cell>
          <cell r="I424">
            <v>6160</v>
          </cell>
          <cell r="J424">
            <v>49548</v>
          </cell>
          <cell r="K424">
            <v>4459</v>
          </cell>
          <cell r="L424">
            <v>0</v>
          </cell>
          <cell r="M424">
            <v>0</v>
          </cell>
          <cell r="N424">
            <v>117998</v>
          </cell>
          <cell r="O424">
            <v>10619</v>
          </cell>
          <cell r="P424" t="str">
            <v>제30호표</v>
          </cell>
        </row>
        <row r="425">
          <cell r="B425" t="str">
            <v>구조물 헐기대형브레이커+굴삭기(무한궤도) 0.7㎡</v>
          </cell>
          <cell r="D425" t="str">
            <v>구조물 헐기</v>
          </cell>
          <cell r="E425" t="str">
            <v>대형브레이커+굴삭기(무한궤도) 0.7㎡</v>
          </cell>
          <cell r="F425" t="str">
            <v>㎥</v>
          </cell>
          <cell r="G425">
            <v>0.1</v>
          </cell>
          <cell r="H425">
            <v>5725</v>
          </cell>
          <cell r="I425">
            <v>572</v>
          </cell>
          <cell r="J425">
            <v>29087</v>
          </cell>
          <cell r="K425">
            <v>2908</v>
          </cell>
          <cell r="L425">
            <v>9937</v>
          </cell>
          <cell r="M425">
            <v>993</v>
          </cell>
          <cell r="N425">
            <v>44749</v>
          </cell>
          <cell r="O425">
            <v>4473</v>
          </cell>
          <cell r="P425" t="str">
            <v>제12호표</v>
          </cell>
        </row>
        <row r="426">
          <cell r="A426">
            <v>28</v>
          </cell>
          <cell r="B426">
            <v>3</v>
          </cell>
          <cell r="C426" t="str">
            <v>제28호표</v>
          </cell>
          <cell r="D426" t="str">
            <v>SET ANCHOR(STS304)</v>
          </cell>
          <cell r="E426" t="str">
            <v>1/2",100mm</v>
          </cell>
          <cell r="F426" t="str">
            <v>개</v>
          </cell>
          <cell r="G426">
            <v>1</v>
          </cell>
          <cell r="I426">
            <v>1529</v>
          </cell>
          <cell r="K426">
            <v>9321</v>
          </cell>
          <cell r="M426">
            <v>0</v>
          </cell>
          <cell r="O426">
            <v>10850</v>
          </cell>
          <cell r="P426" t="str">
            <v>전5-29</v>
          </cell>
        </row>
        <row r="427">
          <cell r="D427" t="str">
            <v>SET ANCHOR(STS304)</v>
          </cell>
          <cell r="E427" t="str">
            <v>1/2",100mm</v>
          </cell>
          <cell r="F427" t="str">
            <v>개</v>
          </cell>
          <cell r="G427">
            <v>1</v>
          </cell>
        </row>
        <row r="428">
          <cell r="B428" t="str">
            <v>SET ANCHOR(STS304)1/2",100mm</v>
          </cell>
          <cell r="C428" t="str">
            <v>재료비</v>
          </cell>
          <cell r="D428" t="str">
            <v>SET ANCHOR(STS304)</v>
          </cell>
          <cell r="E428" t="str">
            <v>1/2",100mm</v>
          </cell>
          <cell r="F428" t="str">
            <v>개</v>
          </cell>
          <cell r="G428">
            <v>1</v>
          </cell>
          <cell r="H428">
            <v>1250</v>
          </cell>
          <cell r="I428">
            <v>1250</v>
          </cell>
          <cell r="N428">
            <v>1250</v>
          </cell>
          <cell r="O428">
            <v>1250</v>
          </cell>
        </row>
        <row r="429">
          <cell r="D429" t="str">
            <v>내선전공</v>
          </cell>
          <cell r="E429">
            <v>0.08</v>
          </cell>
          <cell r="F429" t="str">
            <v>인</v>
          </cell>
          <cell r="G429">
            <v>3.5999999999999997E-2</v>
          </cell>
          <cell r="J429">
            <v>258917</v>
          </cell>
          <cell r="K429">
            <v>9321</v>
          </cell>
          <cell r="M429">
            <v>0</v>
          </cell>
          <cell r="N429">
            <v>258917</v>
          </cell>
          <cell r="O429">
            <v>9321</v>
          </cell>
        </row>
        <row r="430">
          <cell r="D430" t="str">
            <v>공구손료</v>
          </cell>
          <cell r="E430" t="str">
            <v>노무비의</v>
          </cell>
          <cell r="F430" t="str">
            <v>%</v>
          </cell>
          <cell r="G430">
            <v>3</v>
          </cell>
          <cell r="H430">
            <v>9321</v>
          </cell>
          <cell r="I430">
            <v>279</v>
          </cell>
          <cell r="M430">
            <v>0</v>
          </cell>
          <cell r="N430">
            <v>9321</v>
          </cell>
          <cell r="O430">
            <v>279</v>
          </cell>
        </row>
        <row r="431">
          <cell r="A431">
            <v>29</v>
          </cell>
          <cell r="B431">
            <v>3</v>
          </cell>
          <cell r="C431" t="str">
            <v>제29호표</v>
          </cell>
          <cell r="D431" t="str">
            <v>레미콘타설</v>
          </cell>
          <cell r="E431" t="str">
            <v>(무근 25-180-8)</v>
          </cell>
          <cell r="F431" t="str">
            <v>㎥</v>
          </cell>
          <cell r="G431">
            <v>1</v>
          </cell>
          <cell r="I431">
            <v>66100</v>
          </cell>
          <cell r="K431">
            <v>49548</v>
          </cell>
          <cell r="M431">
            <v>0</v>
          </cell>
          <cell r="O431">
            <v>115648</v>
          </cell>
          <cell r="P431" t="str">
            <v>토6-1-1</v>
          </cell>
        </row>
        <row r="432">
          <cell r="D432" t="str">
            <v>레미콘타설</v>
          </cell>
          <cell r="E432" t="str">
            <v>(무근 25-180-8)</v>
          </cell>
          <cell r="P432" t="str">
            <v>레미콘 무근</v>
          </cell>
        </row>
        <row r="433">
          <cell r="B433" t="str">
            <v>레미콘(무근 25mm,18MPa,8Cm)</v>
          </cell>
          <cell r="C433" t="str">
            <v>재료비</v>
          </cell>
          <cell r="D433" t="str">
            <v>레미콘</v>
          </cell>
          <cell r="E433" t="str">
            <v>(무근 25mm,18MPa,8Cm)</v>
          </cell>
          <cell r="F433" t="str">
            <v>㎥</v>
          </cell>
          <cell r="G433">
            <v>1</v>
          </cell>
          <cell r="H433">
            <v>66100</v>
          </cell>
          <cell r="I433">
            <v>66100</v>
          </cell>
          <cell r="K433">
            <v>0</v>
          </cell>
          <cell r="M433">
            <v>0</v>
          </cell>
          <cell r="N433">
            <v>66100</v>
          </cell>
          <cell r="O433">
            <v>66100</v>
          </cell>
          <cell r="P433" t="str">
            <v>180=압축강도</v>
          </cell>
        </row>
        <row r="434">
          <cell r="C434" t="str">
            <v>노무비</v>
          </cell>
          <cell r="D434" t="str">
            <v>콘크리트공</v>
          </cell>
          <cell r="E434">
            <v>0.12</v>
          </cell>
          <cell r="F434" t="str">
            <v>인</v>
          </cell>
          <cell r="G434">
            <v>0.12</v>
          </cell>
          <cell r="I434">
            <v>0</v>
          </cell>
          <cell r="J434">
            <v>227269</v>
          </cell>
          <cell r="K434">
            <v>27272</v>
          </cell>
          <cell r="M434">
            <v>0</v>
          </cell>
          <cell r="N434">
            <v>227269</v>
          </cell>
          <cell r="O434">
            <v>27272</v>
          </cell>
        </row>
        <row r="435">
          <cell r="D435" t="str">
            <v>보통인부</v>
          </cell>
          <cell r="E435">
            <v>0.15</v>
          </cell>
          <cell r="F435" t="str">
            <v>인</v>
          </cell>
          <cell r="G435">
            <v>0.15</v>
          </cell>
          <cell r="I435">
            <v>0</v>
          </cell>
          <cell r="J435">
            <v>148510</v>
          </cell>
          <cell r="K435">
            <v>22276</v>
          </cell>
          <cell r="M435">
            <v>0</v>
          </cell>
          <cell r="N435">
            <v>148510</v>
          </cell>
          <cell r="O435">
            <v>22276</v>
          </cell>
        </row>
        <row r="436">
          <cell r="A436">
            <v>30</v>
          </cell>
          <cell r="B436">
            <v>3</v>
          </cell>
          <cell r="C436" t="str">
            <v>제30호표</v>
          </cell>
          <cell r="D436" t="str">
            <v>레미콘타설</v>
          </cell>
          <cell r="E436" t="str">
            <v>(무근 40-180-8)</v>
          </cell>
          <cell r="F436" t="str">
            <v>㎥</v>
          </cell>
          <cell r="G436">
            <v>1</v>
          </cell>
          <cell r="I436">
            <v>68450</v>
          </cell>
          <cell r="K436">
            <v>49548</v>
          </cell>
          <cell r="M436">
            <v>0</v>
          </cell>
          <cell r="O436">
            <v>117998</v>
          </cell>
          <cell r="P436" t="str">
            <v>토6-1-1</v>
          </cell>
        </row>
        <row r="437">
          <cell r="D437" t="str">
            <v>레미콘타설</v>
          </cell>
          <cell r="E437" t="str">
            <v>(무근 40-180-8)</v>
          </cell>
          <cell r="P437" t="str">
            <v>레미콘 무근</v>
          </cell>
        </row>
        <row r="438">
          <cell r="B438" t="str">
            <v>레미콘(무근 40mm,18MPa,8Cm)</v>
          </cell>
          <cell r="C438" t="str">
            <v>재료비</v>
          </cell>
          <cell r="D438" t="str">
            <v>레미콘</v>
          </cell>
          <cell r="E438" t="str">
            <v>(무근 40mm,18MPa,8Cm)</v>
          </cell>
          <cell r="F438" t="str">
            <v>㎥</v>
          </cell>
          <cell r="G438">
            <v>1</v>
          </cell>
          <cell r="H438">
            <v>68450</v>
          </cell>
          <cell r="I438">
            <v>68450</v>
          </cell>
          <cell r="K438">
            <v>0</v>
          </cell>
          <cell r="M438">
            <v>0</v>
          </cell>
          <cell r="N438">
            <v>68450</v>
          </cell>
          <cell r="O438">
            <v>68450</v>
          </cell>
          <cell r="P438" t="str">
            <v>180=압축강도</v>
          </cell>
        </row>
        <row r="439">
          <cell r="C439" t="str">
            <v>노무비</v>
          </cell>
          <cell r="D439" t="str">
            <v>콘크리트공</v>
          </cell>
          <cell r="E439">
            <v>0.12</v>
          </cell>
          <cell r="F439" t="str">
            <v>인</v>
          </cell>
          <cell r="G439">
            <v>0.12</v>
          </cell>
          <cell r="I439">
            <v>0</v>
          </cell>
          <cell r="J439">
            <v>227269</v>
          </cell>
          <cell r="K439">
            <v>27272</v>
          </cell>
          <cell r="M439">
            <v>0</v>
          </cell>
          <cell r="N439">
            <v>227269</v>
          </cell>
          <cell r="O439">
            <v>27272</v>
          </cell>
        </row>
        <row r="440">
          <cell r="D440" t="str">
            <v>보통인부</v>
          </cell>
          <cell r="E440">
            <v>0.15</v>
          </cell>
          <cell r="F440" t="str">
            <v>인</v>
          </cell>
          <cell r="G440">
            <v>0.15</v>
          </cell>
          <cell r="I440">
            <v>0</v>
          </cell>
          <cell r="J440">
            <v>148510</v>
          </cell>
          <cell r="K440">
            <v>22276</v>
          </cell>
          <cell r="M440">
            <v>0</v>
          </cell>
          <cell r="N440">
            <v>148510</v>
          </cell>
          <cell r="O440">
            <v>22276</v>
          </cell>
        </row>
        <row r="441">
          <cell r="A441">
            <v>31</v>
          </cell>
          <cell r="B441">
            <v>3</v>
          </cell>
          <cell r="C441" t="str">
            <v>제31호표</v>
          </cell>
          <cell r="D441" t="str">
            <v>인력비빔타설</v>
          </cell>
          <cell r="E441" t="str">
            <v>무근구조물25mm</v>
          </cell>
          <cell r="F441" t="str">
            <v>㎥</v>
          </cell>
          <cell r="G441">
            <v>1</v>
          </cell>
          <cell r="I441">
            <v>82760</v>
          </cell>
          <cell r="K441">
            <v>314956</v>
          </cell>
          <cell r="M441">
            <v>0</v>
          </cell>
          <cell r="O441">
            <v>397716</v>
          </cell>
          <cell r="P441" t="str">
            <v>토6-1-1</v>
          </cell>
        </row>
        <row r="442">
          <cell r="D442" t="str">
            <v>인력비빔타설</v>
          </cell>
          <cell r="E442" t="str">
            <v>무근구조물25mm</v>
          </cell>
        </row>
        <row r="443">
          <cell r="B443" t="str">
            <v>시멘트40kg</v>
          </cell>
          <cell r="C443" t="str">
            <v>재료비</v>
          </cell>
          <cell r="D443" t="str">
            <v>시멘트</v>
          </cell>
          <cell r="E443" t="str">
            <v>40kg</v>
          </cell>
          <cell r="F443" t="str">
            <v>kg</v>
          </cell>
          <cell r="G443">
            <v>346</v>
          </cell>
          <cell r="H443">
            <v>147.5</v>
          </cell>
          <cell r="I443">
            <v>51035</v>
          </cell>
          <cell r="K443">
            <v>0</v>
          </cell>
          <cell r="M443">
            <v>0</v>
          </cell>
          <cell r="N443">
            <v>147</v>
          </cell>
          <cell r="O443">
            <v>51035</v>
          </cell>
        </row>
        <row r="444">
          <cell r="B444" t="str">
            <v>모래세사,왕사(도착도)</v>
          </cell>
          <cell r="D444" t="str">
            <v>모래</v>
          </cell>
          <cell r="E444" t="str">
            <v>세사,왕사(도착도)</v>
          </cell>
          <cell r="F444" t="str">
            <v>㎥</v>
          </cell>
          <cell r="G444">
            <v>0.55200000000000005</v>
          </cell>
          <cell r="H444">
            <v>30000</v>
          </cell>
          <cell r="I444">
            <v>16560</v>
          </cell>
          <cell r="K444">
            <v>0</v>
          </cell>
          <cell r="M444">
            <v>0</v>
          </cell>
          <cell r="N444">
            <v>30000</v>
          </cell>
          <cell r="O444">
            <v>16560</v>
          </cell>
          <cell r="P444" t="str">
            <v>828/1500=0.552</v>
          </cell>
        </row>
        <row r="445">
          <cell r="B445" t="str">
            <v>자갈57, 25mm</v>
          </cell>
          <cell r="D445" t="str">
            <v>자갈</v>
          </cell>
          <cell r="E445" t="str">
            <v>57, 25mm</v>
          </cell>
          <cell r="F445" t="str">
            <v>㎥</v>
          </cell>
          <cell r="G445">
            <v>0.63187499999999996</v>
          </cell>
          <cell r="H445">
            <v>24000</v>
          </cell>
          <cell r="I445">
            <v>15165</v>
          </cell>
          <cell r="K445">
            <v>0</v>
          </cell>
          <cell r="M445">
            <v>0</v>
          </cell>
          <cell r="N445">
            <v>24000</v>
          </cell>
          <cell r="O445">
            <v>15165</v>
          </cell>
          <cell r="P445" t="str">
            <v>1011/1600=0.631875</v>
          </cell>
        </row>
        <row r="446">
          <cell r="C446" t="str">
            <v>노무비</v>
          </cell>
          <cell r="D446" t="str">
            <v>콘크리트공</v>
          </cell>
          <cell r="E446">
            <v>0.85</v>
          </cell>
          <cell r="F446" t="str">
            <v>인</v>
          </cell>
          <cell r="G446">
            <v>0.85</v>
          </cell>
          <cell r="I446">
            <v>0</v>
          </cell>
          <cell r="J446">
            <v>227269</v>
          </cell>
          <cell r="K446">
            <v>193178</v>
          </cell>
          <cell r="M446">
            <v>0</v>
          </cell>
          <cell r="N446">
            <v>227269</v>
          </cell>
          <cell r="O446">
            <v>193178</v>
          </cell>
        </row>
        <row r="447">
          <cell r="D447" t="str">
            <v>보통인부</v>
          </cell>
          <cell r="E447">
            <v>0.82</v>
          </cell>
          <cell r="F447" t="str">
            <v>인</v>
          </cell>
          <cell r="G447">
            <v>0.82</v>
          </cell>
          <cell r="I447">
            <v>0</v>
          </cell>
          <cell r="J447">
            <v>148510</v>
          </cell>
          <cell r="K447">
            <v>121778</v>
          </cell>
          <cell r="M447">
            <v>0</v>
          </cell>
          <cell r="N447">
            <v>148510</v>
          </cell>
          <cell r="O447">
            <v>121778</v>
          </cell>
        </row>
        <row r="448">
          <cell r="A448">
            <v>32</v>
          </cell>
          <cell r="B448">
            <v>3</v>
          </cell>
          <cell r="C448" t="str">
            <v>제32호표</v>
          </cell>
          <cell r="D448" t="str">
            <v>철근가공조립(간단)</v>
          </cell>
          <cell r="E448">
            <v>0</v>
          </cell>
          <cell r="F448" t="str">
            <v>ton</v>
          </cell>
          <cell r="G448">
            <v>1</v>
          </cell>
          <cell r="I448">
            <v>24275</v>
          </cell>
          <cell r="K448">
            <v>461233</v>
          </cell>
          <cell r="M448">
            <v>0</v>
          </cell>
          <cell r="O448">
            <v>485508</v>
          </cell>
          <cell r="P448" t="str">
            <v>CEE000100000</v>
          </cell>
        </row>
        <row r="449">
          <cell r="D449" t="str">
            <v>철근가공조립(간단)</v>
          </cell>
          <cell r="F449" t="str">
            <v>ton</v>
          </cell>
          <cell r="G449">
            <v>1</v>
          </cell>
        </row>
        <row r="450">
          <cell r="B450" t="str">
            <v>결속선#20</v>
          </cell>
          <cell r="C450" t="str">
            <v>재료비</v>
          </cell>
          <cell r="D450" t="str">
            <v>결속선</v>
          </cell>
          <cell r="E450" t="str">
            <v>#20</v>
          </cell>
          <cell r="F450" t="str">
            <v>Kg</v>
          </cell>
          <cell r="G450">
            <v>5</v>
          </cell>
          <cell r="H450">
            <v>1730</v>
          </cell>
          <cell r="I450">
            <v>8650</v>
          </cell>
          <cell r="N450">
            <v>1730</v>
          </cell>
          <cell r="O450">
            <v>8650</v>
          </cell>
        </row>
        <row r="451">
          <cell r="B451" t="str">
            <v>이형철근19mm</v>
          </cell>
          <cell r="D451" t="str">
            <v>이형철근</v>
          </cell>
          <cell r="E451" t="str">
            <v>19mm</v>
          </cell>
          <cell r="F451" t="str">
            <v>ton</v>
          </cell>
          <cell r="G451">
            <v>1</v>
          </cell>
          <cell r="H451">
            <v>1060000</v>
          </cell>
          <cell r="I451">
            <v>1060000</v>
          </cell>
          <cell r="N451">
            <v>1060000</v>
          </cell>
          <cell r="O451">
            <v>1060000</v>
          </cell>
        </row>
        <row r="452">
          <cell r="C452" t="str">
            <v>노무비</v>
          </cell>
          <cell r="D452" t="str">
            <v>철근공</v>
          </cell>
          <cell r="E452">
            <v>2.76</v>
          </cell>
          <cell r="F452" t="str">
            <v>인</v>
          </cell>
          <cell r="G452">
            <v>2.76</v>
          </cell>
          <cell r="J452">
            <v>236805</v>
          </cell>
          <cell r="K452">
            <v>295707</v>
          </cell>
          <cell r="N452">
            <v>236805</v>
          </cell>
          <cell r="O452">
            <v>295707</v>
          </cell>
          <cell r="P452">
            <v>0</v>
          </cell>
        </row>
        <row r="453">
          <cell r="D453" t="str">
            <v>보통인부</v>
          </cell>
          <cell r="E453">
            <v>1.04</v>
          </cell>
          <cell r="F453" t="str">
            <v>인</v>
          </cell>
          <cell r="G453">
            <v>1.04</v>
          </cell>
          <cell r="J453">
            <v>148510</v>
          </cell>
          <cell r="K453">
            <v>154450</v>
          </cell>
          <cell r="N453">
            <v>148510</v>
          </cell>
          <cell r="O453">
            <v>154450</v>
          </cell>
        </row>
        <row r="454">
          <cell r="D454" t="str">
            <v>공구손료</v>
          </cell>
          <cell r="E454" t="str">
            <v>노무비의</v>
          </cell>
          <cell r="F454" t="str">
            <v>%</v>
          </cell>
          <cell r="G454">
            <v>2</v>
          </cell>
          <cell r="I454">
            <v>2987</v>
          </cell>
          <cell r="M454">
            <v>0</v>
          </cell>
          <cell r="N454">
            <v>0</v>
          </cell>
          <cell r="O454">
            <v>2987</v>
          </cell>
        </row>
        <row r="455">
          <cell r="A455">
            <v>33</v>
          </cell>
          <cell r="B455">
            <v>3</v>
          </cell>
          <cell r="C455" t="str">
            <v>제33호표</v>
          </cell>
          <cell r="D455" t="str">
            <v>맨홀보수</v>
          </cell>
          <cell r="E455" t="str">
            <v>전기,통신용</v>
          </cell>
          <cell r="F455" t="str">
            <v>개소당</v>
          </cell>
          <cell r="G455">
            <v>1</v>
          </cell>
          <cell r="I455">
            <v>37895</v>
          </cell>
          <cell r="K455">
            <v>346934</v>
          </cell>
          <cell r="M455">
            <v>9408</v>
          </cell>
          <cell r="O455">
            <v>394237</v>
          </cell>
          <cell r="P455" t="str">
            <v>토10-4-2</v>
          </cell>
        </row>
        <row r="456">
          <cell r="D456" t="str">
            <v>맨홀보수</v>
          </cell>
          <cell r="E456" t="str">
            <v>전기,통신용</v>
          </cell>
          <cell r="F456" t="str">
            <v>개소당</v>
          </cell>
          <cell r="G456">
            <v>1</v>
          </cell>
          <cell r="I456">
            <v>0</v>
          </cell>
        </row>
        <row r="457">
          <cell r="E457" t="str">
            <v>시공량: 일일 5개소</v>
          </cell>
        </row>
        <row r="458">
          <cell r="D458" t="str">
            <v>커터</v>
          </cell>
          <cell r="E458" t="str">
            <v>320~400mm</v>
          </cell>
          <cell r="F458" t="str">
            <v>hr</v>
          </cell>
          <cell r="G458">
            <v>8</v>
          </cell>
          <cell r="H458">
            <v>8111</v>
          </cell>
          <cell r="I458">
            <v>64888</v>
          </cell>
          <cell r="J458">
            <v>28571</v>
          </cell>
          <cell r="K458">
            <v>228568</v>
          </cell>
          <cell r="L458">
            <v>1777</v>
          </cell>
          <cell r="M458">
            <v>14216</v>
          </cell>
          <cell r="N458">
            <v>38459</v>
          </cell>
          <cell r="O458">
            <v>307672</v>
          </cell>
          <cell r="P458" t="str">
            <v>제m5호표</v>
          </cell>
        </row>
        <row r="459">
          <cell r="D459" t="str">
            <v>페이브먼트브레이커</v>
          </cell>
          <cell r="E459" t="str">
            <v>25kg(55#)</v>
          </cell>
          <cell r="F459" t="str">
            <v>hr</v>
          </cell>
          <cell r="G459">
            <v>8</v>
          </cell>
          <cell r="H459">
            <v>0</v>
          </cell>
          <cell r="I459">
            <v>0</v>
          </cell>
          <cell r="J459">
            <v>0</v>
          </cell>
          <cell r="K459">
            <v>0</v>
          </cell>
          <cell r="L459">
            <v>433</v>
          </cell>
          <cell r="M459">
            <v>3464</v>
          </cell>
          <cell r="N459">
            <v>433</v>
          </cell>
          <cell r="O459">
            <v>3464</v>
          </cell>
          <cell r="P459" t="str">
            <v>제m21호표</v>
          </cell>
        </row>
        <row r="460">
          <cell r="D460" t="str">
            <v>공기압축기</v>
          </cell>
          <cell r="E460" t="str">
            <v>3.5㎥/mim</v>
          </cell>
          <cell r="F460" t="str">
            <v>hr</v>
          </cell>
          <cell r="G460">
            <v>8</v>
          </cell>
          <cell r="H460">
            <v>7299</v>
          </cell>
          <cell r="I460">
            <v>58392</v>
          </cell>
          <cell r="J460">
            <v>28571</v>
          </cell>
          <cell r="K460">
            <v>228568</v>
          </cell>
          <cell r="L460">
            <v>2160</v>
          </cell>
          <cell r="M460">
            <v>17280</v>
          </cell>
          <cell r="N460">
            <v>38030</v>
          </cell>
          <cell r="O460">
            <v>304240</v>
          </cell>
          <cell r="P460" t="str">
            <v>제m20호표</v>
          </cell>
        </row>
        <row r="461">
          <cell r="D461" t="str">
            <v>콘크리트믹스</v>
          </cell>
          <cell r="E461" t="str">
            <v>0.2㎥</v>
          </cell>
          <cell r="F461" t="str">
            <v>hr</v>
          </cell>
          <cell r="G461">
            <v>8</v>
          </cell>
          <cell r="H461">
            <v>1600</v>
          </cell>
          <cell r="I461">
            <v>12800</v>
          </cell>
          <cell r="J461">
            <v>28571</v>
          </cell>
          <cell r="K461">
            <v>228568</v>
          </cell>
          <cell r="L461">
            <v>971</v>
          </cell>
          <cell r="M461">
            <v>7768</v>
          </cell>
          <cell r="N461">
            <v>31142</v>
          </cell>
          <cell r="O461">
            <v>249136</v>
          </cell>
          <cell r="P461" t="str">
            <v>제m22호표</v>
          </cell>
        </row>
        <row r="462">
          <cell r="D462" t="str">
            <v>플레이트콤팩터</v>
          </cell>
          <cell r="E462" t="str">
            <v>1.5ton</v>
          </cell>
          <cell r="F462" t="str">
            <v>hr</v>
          </cell>
          <cell r="G462">
            <v>8</v>
          </cell>
          <cell r="H462">
            <v>1448</v>
          </cell>
          <cell r="I462">
            <v>11584</v>
          </cell>
          <cell r="J462">
            <v>28571</v>
          </cell>
          <cell r="K462">
            <v>228568</v>
          </cell>
          <cell r="L462">
            <v>539</v>
          </cell>
          <cell r="M462">
            <v>4312</v>
          </cell>
          <cell r="N462">
            <v>30558</v>
          </cell>
          <cell r="O462">
            <v>244464</v>
          </cell>
          <cell r="P462" t="str">
            <v>제m2호표</v>
          </cell>
        </row>
        <row r="463">
          <cell r="D463" t="str">
            <v>특별인부</v>
          </cell>
          <cell r="E463">
            <v>2</v>
          </cell>
          <cell r="F463" t="str">
            <v>인</v>
          </cell>
          <cell r="G463">
            <v>2</v>
          </cell>
          <cell r="I463">
            <v>0</v>
          </cell>
          <cell r="J463">
            <v>187435</v>
          </cell>
          <cell r="K463">
            <v>374870</v>
          </cell>
          <cell r="M463">
            <v>0</v>
          </cell>
          <cell r="N463">
            <v>187435</v>
          </cell>
          <cell r="O463">
            <v>374870</v>
          </cell>
        </row>
        <row r="464">
          <cell r="D464" t="str">
            <v>보통인부</v>
          </cell>
          <cell r="E464">
            <v>3</v>
          </cell>
          <cell r="F464" t="str">
            <v>인</v>
          </cell>
          <cell r="G464">
            <v>3</v>
          </cell>
          <cell r="I464">
            <v>0</v>
          </cell>
          <cell r="J464">
            <v>148510</v>
          </cell>
          <cell r="K464">
            <v>445530</v>
          </cell>
          <cell r="M464">
            <v>0</v>
          </cell>
          <cell r="N464">
            <v>148510</v>
          </cell>
          <cell r="O464">
            <v>445530</v>
          </cell>
        </row>
        <row r="465">
          <cell r="B465" t="str">
            <v>프라이머</v>
          </cell>
          <cell r="D465" t="str">
            <v>프라이머</v>
          </cell>
          <cell r="F465" t="str">
            <v>㎡</v>
          </cell>
          <cell r="G465">
            <v>2.75</v>
          </cell>
          <cell r="H465">
            <v>4444</v>
          </cell>
          <cell r="I465">
            <v>12221</v>
          </cell>
          <cell r="K465">
            <v>0</v>
          </cell>
          <cell r="M465">
            <v>0</v>
          </cell>
          <cell r="N465">
            <v>4444</v>
          </cell>
          <cell r="O465">
            <v>12221</v>
          </cell>
          <cell r="P465" t="str">
            <v>1.1*5/2</v>
          </cell>
        </row>
        <row r="466">
          <cell r="B466" t="str">
            <v>모르타르</v>
          </cell>
          <cell r="D466" t="str">
            <v>모르타르</v>
          </cell>
          <cell r="F466" t="str">
            <v>㎥</v>
          </cell>
          <cell r="G466">
            <v>4.2500000000000003E-2</v>
          </cell>
          <cell r="H466">
            <v>109740</v>
          </cell>
          <cell r="I466">
            <v>4663</v>
          </cell>
          <cell r="K466">
            <v>0</v>
          </cell>
          <cell r="M466">
            <v>0</v>
          </cell>
          <cell r="N466">
            <v>109740</v>
          </cell>
          <cell r="O466">
            <v>4663</v>
          </cell>
          <cell r="P466" t="str">
            <v>0.017*5/2</v>
          </cell>
        </row>
        <row r="467">
          <cell r="B467" t="str">
            <v>폴리머콘크리트</v>
          </cell>
          <cell r="D467" t="str">
            <v>폴리머콘크리트</v>
          </cell>
          <cell r="F467" t="str">
            <v>㎥</v>
          </cell>
          <cell r="G467">
            <v>0.16750000000000001</v>
          </cell>
          <cell r="H467">
            <v>1900</v>
          </cell>
          <cell r="I467">
            <v>318</v>
          </cell>
          <cell r="K467">
            <v>0</v>
          </cell>
          <cell r="M467">
            <v>0</v>
          </cell>
          <cell r="N467">
            <v>1900</v>
          </cell>
          <cell r="O467">
            <v>318</v>
          </cell>
          <cell r="P467" t="str">
            <v>0.031*5/2</v>
          </cell>
        </row>
        <row r="468">
          <cell r="D468" t="str">
            <v>공구손료</v>
          </cell>
          <cell r="E468" t="str">
            <v>노무비의</v>
          </cell>
          <cell r="F468" t="str">
            <v>%</v>
          </cell>
          <cell r="G468">
            <v>3</v>
          </cell>
          <cell r="H468">
            <v>820400</v>
          </cell>
          <cell r="I468">
            <v>24612</v>
          </cell>
          <cell r="K468">
            <v>0</v>
          </cell>
          <cell r="M468">
            <v>0</v>
          </cell>
          <cell r="N468">
            <v>820400</v>
          </cell>
          <cell r="O468">
            <v>24612</v>
          </cell>
        </row>
        <row r="469">
          <cell r="D469" t="str">
            <v>계</v>
          </cell>
          <cell r="E469" t="str">
            <v>5개소</v>
          </cell>
          <cell r="I469">
            <v>189478</v>
          </cell>
          <cell r="K469">
            <v>1734672</v>
          </cell>
          <cell r="M469">
            <v>47040</v>
          </cell>
          <cell r="N469">
            <v>0</v>
          </cell>
          <cell r="O469">
            <v>1971190</v>
          </cell>
        </row>
        <row r="470">
          <cell r="D470" t="str">
            <v>계</v>
          </cell>
          <cell r="E470" t="str">
            <v>1개소</v>
          </cell>
          <cell r="I470">
            <v>37895</v>
          </cell>
          <cell r="K470">
            <v>346934</v>
          </cell>
          <cell r="M470">
            <v>9408</v>
          </cell>
          <cell r="N470">
            <v>0</v>
          </cell>
          <cell r="O470">
            <v>394237</v>
          </cell>
        </row>
        <row r="471">
          <cell r="A471">
            <v>34</v>
          </cell>
          <cell r="C471" t="str">
            <v>제34호표</v>
          </cell>
          <cell r="D471" t="str">
            <v>칼라스톤블록 설치</v>
          </cell>
          <cell r="E471" t="str">
            <v>칼라스톤블럭(신설)</v>
          </cell>
          <cell r="F471" t="str">
            <v>㎡</v>
          </cell>
          <cell r="G471">
            <v>1</v>
          </cell>
          <cell r="I471">
            <v>39806</v>
          </cell>
          <cell r="K471">
            <v>5172</v>
          </cell>
          <cell r="M471">
            <v>660</v>
          </cell>
          <cell r="O471">
            <v>45638</v>
          </cell>
          <cell r="P471" t="str">
            <v>토10-3-3</v>
          </cell>
        </row>
        <row r="472">
          <cell r="D472" t="str">
            <v>칼라스톤블록 설치</v>
          </cell>
          <cell r="E472" t="str">
            <v>칼라스톤블럭(신설)</v>
          </cell>
          <cell r="F472" t="str">
            <v>㎡</v>
          </cell>
          <cell r="G472">
            <v>1</v>
          </cell>
        </row>
        <row r="473">
          <cell r="D473" t="str">
            <v>칼라스톤블록포장(보도포장) 일당 300㎡</v>
          </cell>
        </row>
        <row r="474">
          <cell r="D474" t="str">
            <v>플레이드콤펙터</v>
          </cell>
          <cell r="E474" t="str">
            <v>1.5ton</v>
          </cell>
          <cell r="F474" t="str">
            <v>hr</v>
          </cell>
          <cell r="G474">
            <v>8</v>
          </cell>
          <cell r="H474">
            <v>1448</v>
          </cell>
          <cell r="I474">
            <v>11584</v>
          </cell>
          <cell r="J474">
            <v>28571</v>
          </cell>
          <cell r="K474">
            <v>228568</v>
          </cell>
          <cell r="L474">
            <v>539</v>
          </cell>
          <cell r="M474">
            <v>4312</v>
          </cell>
          <cell r="N474">
            <v>30558</v>
          </cell>
          <cell r="O474">
            <v>244464</v>
          </cell>
          <cell r="P474" t="str">
            <v>제m2호표</v>
          </cell>
        </row>
        <row r="475">
          <cell r="D475" t="str">
            <v>굴삭기</v>
          </cell>
          <cell r="E475" t="str">
            <v>0.6㎥</v>
          </cell>
          <cell r="F475" t="str">
            <v>hr</v>
          </cell>
          <cell r="G475">
            <v>8</v>
          </cell>
          <cell r="H475">
            <v>14599</v>
          </cell>
          <cell r="I475">
            <v>116792</v>
          </cell>
          <cell r="J475">
            <v>44299</v>
          </cell>
          <cell r="K475">
            <v>354392</v>
          </cell>
          <cell r="L475">
            <v>24238</v>
          </cell>
          <cell r="M475">
            <v>193904</v>
          </cell>
          <cell r="N475">
            <v>83136</v>
          </cell>
          <cell r="O475">
            <v>665088</v>
          </cell>
          <cell r="P475" t="str">
            <v>제m1호표</v>
          </cell>
        </row>
        <row r="476">
          <cell r="D476" t="str">
            <v>특별인부</v>
          </cell>
          <cell r="E476">
            <v>2</v>
          </cell>
          <cell r="G476">
            <v>2</v>
          </cell>
          <cell r="I476">
            <v>0</v>
          </cell>
          <cell r="J476">
            <v>187435</v>
          </cell>
          <cell r="K476">
            <v>374870</v>
          </cell>
          <cell r="M476">
            <v>0</v>
          </cell>
          <cell r="N476">
            <v>187435</v>
          </cell>
          <cell r="O476">
            <v>374870</v>
          </cell>
        </row>
        <row r="477">
          <cell r="D477" t="str">
            <v>보통인부</v>
          </cell>
          <cell r="E477">
            <v>4</v>
          </cell>
          <cell r="G477">
            <v>4</v>
          </cell>
          <cell r="I477">
            <v>0</v>
          </cell>
          <cell r="J477">
            <v>148510</v>
          </cell>
          <cell r="K477">
            <v>594040</v>
          </cell>
          <cell r="M477">
            <v>0</v>
          </cell>
          <cell r="N477">
            <v>148510</v>
          </cell>
          <cell r="O477">
            <v>594040</v>
          </cell>
        </row>
        <row r="478">
          <cell r="B478" t="str">
            <v>칼라스톤블록200*200*60</v>
          </cell>
          <cell r="D478" t="str">
            <v>칼라스톤블록</v>
          </cell>
          <cell r="E478" t="str">
            <v>200*200*60, 108*3=324</v>
          </cell>
          <cell r="F478" t="str">
            <v>㎡</v>
          </cell>
          <cell r="G478">
            <v>324</v>
          </cell>
          <cell r="H478">
            <v>35000</v>
          </cell>
          <cell r="I478">
            <v>11340000</v>
          </cell>
          <cell r="K478">
            <v>0</v>
          </cell>
          <cell r="M478">
            <v>0</v>
          </cell>
          <cell r="N478">
            <v>35000</v>
          </cell>
          <cell r="O478">
            <v>11340000</v>
          </cell>
        </row>
        <row r="479">
          <cell r="B479" t="str">
            <v>모래세사,왕사(도착도)</v>
          </cell>
          <cell r="D479" t="str">
            <v>모래</v>
          </cell>
          <cell r="E479" t="str">
            <v>t=4cm</v>
          </cell>
          <cell r="F479" t="str">
            <v>㎥</v>
          </cell>
          <cell r="G479">
            <v>13.200000000000001</v>
          </cell>
          <cell r="H479">
            <v>30000</v>
          </cell>
          <cell r="I479">
            <v>396000</v>
          </cell>
          <cell r="K479">
            <v>0</v>
          </cell>
          <cell r="M479">
            <v>0</v>
          </cell>
          <cell r="N479">
            <v>30000</v>
          </cell>
          <cell r="O479">
            <v>396000</v>
          </cell>
        </row>
        <row r="480">
          <cell r="D480" t="str">
            <v>잡재료비</v>
          </cell>
          <cell r="E480" t="str">
            <v>노무비의 5%</v>
          </cell>
          <cell r="F480" t="str">
            <v>%</v>
          </cell>
          <cell r="G480">
            <v>5</v>
          </cell>
          <cell r="H480">
            <v>968910</v>
          </cell>
          <cell r="I480">
            <v>48445</v>
          </cell>
          <cell r="K480">
            <v>0</v>
          </cell>
          <cell r="M480">
            <v>0</v>
          </cell>
          <cell r="N480">
            <v>968910</v>
          </cell>
          <cell r="O480">
            <v>48445</v>
          </cell>
        </row>
        <row r="481">
          <cell r="D481" t="str">
            <v>공구손료</v>
          </cell>
          <cell r="E481" t="str">
            <v>노무비의</v>
          </cell>
          <cell r="F481" t="str">
            <v>%</v>
          </cell>
          <cell r="G481">
            <v>3</v>
          </cell>
          <cell r="H481">
            <v>968910</v>
          </cell>
          <cell r="I481">
            <v>29067</v>
          </cell>
          <cell r="K481">
            <v>0</v>
          </cell>
          <cell r="M481">
            <v>0</v>
          </cell>
          <cell r="N481">
            <v>968910</v>
          </cell>
          <cell r="O481">
            <v>29067</v>
          </cell>
        </row>
        <row r="482">
          <cell r="D482" t="str">
            <v>계</v>
          </cell>
          <cell r="E482" t="str">
            <v>300㎡</v>
          </cell>
          <cell r="F482" t="str">
            <v>㎡</v>
          </cell>
          <cell r="I482">
            <v>11941888</v>
          </cell>
          <cell r="K482">
            <v>1551870</v>
          </cell>
          <cell r="M482">
            <v>198216</v>
          </cell>
          <cell r="N482">
            <v>0</v>
          </cell>
          <cell r="O482">
            <v>13691974</v>
          </cell>
        </row>
        <row r="483">
          <cell r="D483" t="str">
            <v>㎡당</v>
          </cell>
          <cell r="E483" t="str">
            <v>1㎡당 신설</v>
          </cell>
          <cell r="F483" t="str">
            <v>㎡</v>
          </cell>
          <cell r="G483">
            <v>3.3333333333333335E-3</v>
          </cell>
          <cell r="I483">
            <v>39806</v>
          </cell>
          <cell r="K483">
            <v>5172</v>
          </cell>
          <cell r="M483">
            <v>660</v>
          </cell>
          <cell r="N483">
            <v>0</v>
          </cell>
          <cell r="O483">
            <v>45638</v>
          </cell>
        </row>
        <row r="484">
          <cell r="D484" t="str">
            <v>합계</v>
          </cell>
          <cell r="F484" t="str">
            <v>㎡</v>
          </cell>
          <cell r="G484">
            <v>1</v>
          </cell>
          <cell r="I484">
            <v>39806</v>
          </cell>
          <cell r="K484">
            <v>5172</v>
          </cell>
          <cell r="M484">
            <v>660</v>
          </cell>
          <cell r="N484">
            <v>0</v>
          </cell>
          <cell r="O484">
            <v>45638</v>
          </cell>
        </row>
        <row r="485">
          <cell r="A485">
            <v>35</v>
          </cell>
          <cell r="C485" t="str">
            <v>제35호표</v>
          </cell>
          <cell r="D485" t="str">
            <v>소형고압블록 신설</v>
          </cell>
          <cell r="E485" t="str">
            <v>U형, T=60㎜</v>
          </cell>
          <cell r="F485" t="str">
            <v>㎡</v>
          </cell>
          <cell r="G485">
            <v>1</v>
          </cell>
          <cell r="I485">
            <v>10646</v>
          </cell>
          <cell r="K485">
            <v>5172</v>
          </cell>
          <cell r="M485">
            <v>660</v>
          </cell>
          <cell r="O485">
            <v>16478</v>
          </cell>
          <cell r="P485" t="str">
            <v>토 10-3-3</v>
          </cell>
        </row>
        <row r="486">
          <cell r="D486" t="str">
            <v>소형고압블록 신설</v>
          </cell>
          <cell r="E486" t="str">
            <v>U형, T=60㎜</v>
          </cell>
          <cell r="F486" t="str">
            <v>㎡</v>
          </cell>
          <cell r="G486">
            <v>1</v>
          </cell>
        </row>
        <row r="487">
          <cell r="D487" t="str">
            <v>소형고압블록포장(보도포장) 일당 300㎡</v>
          </cell>
        </row>
        <row r="488">
          <cell r="D488" t="str">
            <v>플레이드콤펙터</v>
          </cell>
          <cell r="E488" t="str">
            <v>1.5ton</v>
          </cell>
          <cell r="F488" t="str">
            <v>hr</v>
          </cell>
          <cell r="G488">
            <v>8</v>
          </cell>
          <cell r="H488">
            <v>1448</v>
          </cell>
          <cell r="I488">
            <v>11584</v>
          </cell>
          <cell r="J488">
            <v>28571</v>
          </cell>
          <cell r="K488">
            <v>228568</v>
          </cell>
          <cell r="L488">
            <v>539</v>
          </cell>
          <cell r="M488">
            <v>4312</v>
          </cell>
          <cell r="N488">
            <v>30558</v>
          </cell>
          <cell r="O488">
            <v>244464</v>
          </cell>
          <cell r="P488" t="str">
            <v>제m2호표</v>
          </cell>
        </row>
        <row r="489">
          <cell r="D489" t="str">
            <v>굴삭기</v>
          </cell>
          <cell r="E489" t="str">
            <v>0.6㎥</v>
          </cell>
          <cell r="F489" t="str">
            <v>hr</v>
          </cell>
          <cell r="G489">
            <v>8</v>
          </cell>
          <cell r="H489">
            <v>14599</v>
          </cell>
          <cell r="I489">
            <v>116792</v>
          </cell>
          <cell r="J489">
            <v>44299</v>
          </cell>
          <cell r="K489">
            <v>354392</v>
          </cell>
          <cell r="L489">
            <v>24238</v>
          </cell>
          <cell r="M489">
            <v>193904</v>
          </cell>
          <cell r="N489">
            <v>83136</v>
          </cell>
          <cell r="O489">
            <v>665088</v>
          </cell>
          <cell r="P489" t="str">
            <v>제m1호표</v>
          </cell>
        </row>
        <row r="490">
          <cell r="D490" t="str">
            <v>특별인부</v>
          </cell>
          <cell r="E490">
            <v>2</v>
          </cell>
          <cell r="G490">
            <v>2</v>
          </cell>
          <cell r="J490">
            <v>187435</v>
          </cell>
          <cell r="K490">
            <v>374870</v>
          </cell>
          <cell r="N490">
            <v>187435</v>
          </cell>
          <cell r="O490">
            <v>374870</v>
          </cell>
        </row>
        <row r="491">
          <cell r="D491" t="str">
            <v>보통인부</v>
          </cell>
          <cell r="E491">
            <v>4</v>
          </cell>
          <cell r="G491">
            <v>4</v>
          </cell>
          <cell r="J491">
            <v>148510</v>
          </cell>
          <cell r="K491">
            <v>594040</v>
          </cell>
          <cell r="N491">
            <v>148510</v>
          </cell>
          <cell r="O491">
            <v>594040</v>
          </cell>
        </row>
        <row r="492">
          <cell r="B492" t="str">
            <v>소형고압블록U형, T=60㎜</v>
          </cell>
          <cell r="D492" t="str">
            <v>소형고압블록</v>
          </cell>
          <cell r="E492" t="str">
            <v>200*200*60, 108*3=324</v>
          </cell>
          <cell r="F492" t="str">
            <v>㎡</v>
          </cell>
          <cell r="G492">
            <v>324</v>
          </cell>
          <cell r="H492">
            <v>8000</v>
          </cell>
          <cell r="I492">
            <v>2592000</v>
          </cell>
          <cell r="N492">
            <v>8000</v>
          </cell>
          <cell r="O492">
            <v>2592000</v>
          </cell>
        </row>
        <row r="493">
          <cell r="B493" t="str">
            <v>모래세사,왕사(도착도)</v>
          </cell>
          <cell r="D493" t="str">
            <v>모래</v>
          </cell>
          <cell r="E493" t="str">
            <v>t=4cm</v>
          </cell>
          <cell r="F493" t="str">
            <v>㎥</v>
          </cell>
          <cell r="G493">
            <v>13.200000000000001</v>
          </cell>
          <cell r="H493">
            <v>30000</v>
          </cell>
          <cell r="I493">
            <v>396000.00000000006</v>
          </cell>
          <cell r="N493">
            <v>30000</v>
          </cell>
          <cell r="O493">
            <v>396000</v>
          </cell>
        </row>
        <row r="494">
          <cell r="D494" t="str">
            <v>잡재료비</v>
          </cell>
          <cell r="E494" t="str">
            <v>노무비의 5%</v>
          </cell>
          <cell r="F494" t="str">
            <v>%</v>
          </cell>
          <cell r="G494">
            <v>5</v>
          </cell>
          <cell r="H494">
            <v>968910</v>
          </cell>
          <cell r="I494">
            <v>48445</v>
          </cell>
          <cell r="N494">
            <v>968910</v>
          </cell>
          <cell r="O494">
            <v>48445</v>
          </cell>
        </row>
        <row r="495">
          <cell r="D495" t="str">
            <v>공구손료</v>
          </cell>
          <cell r="E495" t="str">
            <v>노무비의</v>
          </cell>
          <cell r="F495" t="str">
            <v>%</v>
          </cell>
          <cell r="G495">
            <v>3</v>
          </cell>
          <cell r="H495">
            <v>968910</v>
          </cell>
          <cell r="I495">
            <v>29067</v>
          </cell>
          <cell r="M495">
            <v>0</v>
          </cell>
          <cell r="N495">
            <v>968910</v>
          </cell>
          <cell r="O495">
            <v>29067</v>
          </cell>
        </row>
        <row r="496">
          <cell r="D496" t="str">
            <v>계</v>
          </cell>
          <cell r="E496" t="str">
            <v>300㎡</v>
          </cell>
          <cell r="F496" t="str">
            <v>㎡</v>
          </cell>
          <cell r="I496">
            <v>3193888</v>
          </cell>
          <cell r="K496">
            <v>1551870</v>
          </cell>
          <cell r="M496">
            <v>198216</v>
          </cell>
          <cell r="N496">
            <v>0</v>
          </cell>
          <cell r="O496">
            <v>4943974</v>
          </cell>
        </row>
        <row r="497">
          <cell r="D497" t="str">
            <v>㎡당</v>
          </cell>
          <cell r="E497" t="str">
            <v>1㎡당 신설</v>
          </cell>
          <cell r="F497" t="str">
            <v>㎡</v>
          </cell>
          <cell r="G497">
            <v>3.3333333333333335E-3</v>
          </cell>
          <cell r="I497">
            <v>10646</v>
          </cell>
          <cell r="K497">
            <v>5172</v>
          </cell>
          <cell r="M497">
            <v>660</v>
          </cell>
          <cell r="N497">
            <v>0</v>
          </cell>
          <cell r="O497">
            <v>16478</v>
          </cell>
        </row>
        <row r="498">
          <cell r="D498" t="str">
            <v>합계</v>
          </cell>
          <cell r="F498" t="str">
            <v>㎡</v>
          </cell>
          <cell r="G498">
            <v>1</v>
          </cell>
          <cell r="I498">
            <v>10646</v>
          </cell>
          <cell r="K498">
            <v>5172</v>
          </cell>
          <cell r="M498">
            <v>660</v>
          </cell>
          <cell r="N498">
            <v>0</v>
          </cell>
          <cell r="O498">
            <v>16478</v>
          </cell>
        </row>
        <row r="499">
          <cell r="A499">
            <v>36</v>
          </cell>
          <cell r="B499">
            <v>3</v>
          </cell>
          <cell r="C499" t="str">
            <v>제36호표</v>
          </cell>
          <cell r="D499" t="str">
            <v>PE전선관(지중)</v>
          </cell>
          <cell r="E499" t="str">
            <v>PE 54C 1열</v>
          </cell>
          <cell r="F499" t="str">
            <v>m</v>
          </cell>
          <cell r="G499">
            <v>1.05</v>
          </cell>
          <cell r="I499">
            <v>1998</v>
          </cell>
          <cell r="K499">
            <v>17998</v>
          </cell>
          <cell r="M499">
            <v>0</v>
          </cell>
          <cell r="O499">
            <v>19996</v>
          </cell>
          <cell r="P499" t="str">
            <v>전4-29</v>
          </cell>
        </row>
        <row r="500">
          <cell r="D500" t="str">
            <v>PE전선관(지중)</v>
          </cell>
          <cell r="E500" t="str">
            <v>PE 54C 1열</v>
          </cell>
        </row>
        <row r="501">
          <cell r="B501" t="str">
            <v>전선관PE 54C</v>
          </cell>
          <cell r="C501" t="str">
            <v>재료비</v>
          </cell>
          <cell r="D501" t="str">
            <v>전선관</v>
          </cell>
          <cell r="E501" t="str">
            <v>PE 54C</v>
          </cell>
          <cell r="F501" t="str">
            <v>m</v>
          </cell>
          <cell r="G501">
            <v>1.05</v>
          </cell>
          <cell r="H501">
            <v>1189</v>
          </cell>
          <cell r="I501">
            <v>1248</v>
          </cell>
          <cell r="N501">
            <v>1189</v>
          </cell>
          <cell r="O501">
            <v>1248</v>
          </cell>
          <cell r="P501" t="str">
            <v>전1-6</v>
          </cell>
        </row>
        <row r="502">
          <cell r="D502" t="str">
            <v>잡재료비</v>
          </cell>
          <cell r="E502" t="str">
            <v>배관배선의</v>
          </cell>
          <cell r="F502" t="str">
            <v>%</v>
          </cell>
          <cell r="G502">
            <v>2</v>
          </cell>
          <cell r="H502">
            <v>1248</v>
          </cell>
          <cell r="I502">
            <v>24</v>
          </cell>
          <cell r="N502">
            <v>1248</v>
          </cell>
          <cell r="O502">
            <v>24</v>
          </cell>
        </row>
        <row r="503">
          <cell r="D503" t="str">
            <v>전선관 부속자재</v>
          </cell>
          <cell r="E503" t="str">
            <v>배관의</v>
          </cell>
          <cell r="F503" t="str">
            <v>%</v>
          </cell>
          <cell r="G503">
            <v>15</v>
          </cell>
          <cell r="H503">
            <v>1248</v>
          </cell>
          <cell r="I503">
            <v>187</v>
          </cell>
          <cell r="N503">
            <v>1248</v>
          </cell>
          <cell r="O503">
            <v>187</v>
          </cell>
        </row>
        <row r="504">
          <cell r="C504" t="str">
            <v>노무비</v>
          </cell>
          <cell r="D504" t="str">
            <v>배전전공</v>
          </cell>
          <cell r="E504" t="str">
            <v>(0.031*0.6*1.3)*(1+0.1)</v>
          </cell>
          <cell r="F504" t="str">
            <v>인</v>
          </cell>
          <cell r="G504">
            <v>2.6598000000000004E-2</v>
          </cell>
          <cell r="J504">
            <v>379666</v>
          </cell>
          <cell r="K504">
            <v>10098</v>
          </cell>
          <cell r="N504">
            <v>379666</v>
          </cell>
          <cell r="O504">
            <v>10098</v>
          </cell>
          <cell r="P504" t="str">
            <v>신호등공사 30%</v>
          </cell>
        </row>
        <row r="505">
          <cell r="D505" t="str">
            <v>보통인부</v>
          </cell>
          <cell r="E505" t="str">
            <v>(0.062*0.6*1.3)*(1+0.1)</v>
          </cell>
          <cell r="F505" t="str">
            <v>인</v>
          </cell>
          <cell r="G505">
            <v>5.3196000000000007E-2</v>
          </cell>
          <cell r="J505">
            <v>148510</v>
          </cell>
          <cell r="K505">
            <v>7900</v>
          </cell>
          <cell r="N505">
            <v>148510</v>
          </cell>
          <cell r="O505">
            <v>7900</v>
          </cell>
        </row>
        <row r="506">
          <cell r="D506" t="str">
            <v>공구손료</v>
          </cell>
          <cell r="E506" t="str">
            <v>노무비의</v>
          </cell>
          <cell r="F506" t="str">
            <v>%</v>
          </cell>
          <cell r="G506">
            <v>3</v>
          </cell>
          <cell r="H506">
            <v>17998</v>
          </cell>
          <cell r="I506">
            <v>539</v>
          </cell>
          <cell r="M506">
            <v>0</v>
          </cell>
          <cell r="N506">
            <v>17998</v>
          </cell>
          <cell r="O506">
            <v>539</v>
          </cell>
        </row>
        <row r="507">
          <cell r="A507">
            <v>37</v>
          </cell>
          <cell r="B507">
            <v>3</v>
          </cell>
          <cell r="C507" t="str">
            <v>제37호표</v>
          </cell>
          <cell r="D507" t="str">
            <v>파상형경질폴리에틸렌전선관(지중)</v>
          </cell>
          <cell r="E507" t="str">
            <v>ELP 30C</v>
          </cell>
          <cell r="F507" t="str">
            <v>m</v>
          </cell>
          <cell r="G507">
            <v>1.03</v>
          </cell>
          <cell r="I507">
            <v>535</v>
          </cell>
          <cell r="K507">
            <v>7188</v>
          </cell>
          <cell r="M507">
            <v>0</v>
          </cell>
          <cell r="O507">
            <v>7723</v>
          </cell>
          <cell r="P507" t="str">
            <v>전4-31</v>
          </cell>
        </row>
        <row r="508">
          <cell r="D508" t="str">
            <v>파상형경질폴리에틸렌전선관(지중)</v>
          </cell>
          <cell r="E508" t="str">
            <v>ELP 30C</v>
          </cell>
        </row>
        <row r="509">
          <cell r="B509" t="str">
            <v>전선관ELP 30C</v>
          </cell>
          <cell r="C509" t="str">
            <v>재료비</v>
          </cell>
          <cell r="D509" t="str">
            <v>전선관</v>
          </cell>
          <cell r="E509" t="str">
            <v>ELP 30C</v>
          </cell>
          <cell r="F509" t="str">
            <v>m</v>
          </cell>
          <cell r="G509">
            <v>1.03</v>
          </cell>
          <cell r="H509">
            <v>305</v>
          </cell>
          <cell r="I509">
            <v>314</v>
          </cell>
          <cell r="N509">
            <v>305</v>
          </cell>
          <cell r="O509">
            <v>314</v>
          </cell>
          <cell r="P509" t="str">
            <v>전1-6</v>
          </cell>
        </row>
        <row r="510">
          <cell r="D510" t="str">
            <v>잡재료비</v>
          </cell>
          <cell r="E510" t="str">
            <v>배관배선의</v>
          </cell>
          <cell r="F510" t="str">
            <v>%</v>
          </cell>
          <cell r="G510">
            <v>2</v>
          </cell>
          <cell r="H510">
            <v>314</v>
          </cell>
          <cell r="I510">
            <v>6</v>
          </cell>
          <cell r="N510">
            <v>314</v>
          </cell>
          <cell r="O510">
            <v>6</v>
          </cell>
        </row>
        <row r="511">
          <cell r="C511" t="str">
            <v>노무비</v>
          </cell>
          <cell r="D511" t="str">
            <v>배전전공</v>
          </cell>
          <cell r="E511" t="str">
            <v>(0.006*1.5)*(1+0.1)</v>
          </cell>
          <cell r="F511" t="str">
            <v>인</v>
          </cell>
          <cell r="G511">
            <v>9.9000000000000025E-3</v>
          </cell>
          <cell r="J511">
            <v>379666</v>
          </cell>
          <cell r="K511">
            <v>3758</v>
          </cell>
          <cell r="N511">
            <v>379666</v>
          </cell>
          <cell r="O511">
            <v>3758</v>
          </cell>
          <cell r="P511" t="str">
            <v>신호등공사 50%</v>
          </cell>
        </row>
        <row r="512">
          <cell r="D512" t="str">
            <v>보통인부</v>
          </cell>
          <cell r="E512" t="str">
            <v>(0.014*1.5)*(1+0.1)</v>
          </cell>
          <cell r="F512" t="str">
            <v>인</v>
          </cell>
          <cell r="G512">
            <v>2.3100000000000002E-2</v>
          </cell>
          <cell r="J512">
            <v>148510</v>
          </cell>
          <cell r="K512">
            <v>3430</v>
          </cell>
          <cell r="N512">
            <v>148510</v>
          </cell>
          <cell r="O512">
            <v>3430</v>
          </cell>
        </row>
        <row r="513">
          <cell r="D513" t="str">
            <v>공구손료</v>
          </cell>
          <cell r="E513" t="str">
            <v>노무비의</v>
          </cell>
          <cell r="F513" t="str">
            <v>%</v>
          </cell>
          <cell r="G513">
            <v>3</v>
          </cell>
          <cell r="H513">
            <v>7188</v>
          </cell>
          <cell r="I513">
            <v>215</v>
          </cell>
          <cell r="M513">
            <v>0</v>
          </cell>
          <cell r="N513">
            <v>7188</v>
          </cell>
          <cell r="O513">
            <v>215</v>
          </cell>
        </row>
        <row r="514">
          <cell r="A514">
            <v>38</v>
          </cell>
          <cell r="C514" t="str">
            <v>제38호표</v>
          </cell>
          <cell r="D514" t="str">
            <v>파상형경질폴리에틸렌전선관(지중)</v>
          </cell>
          <cell r="E514" t="str">
            <v>ELP 50C 1열</v>
          </cell>
          <cell r="F514" t="str">
            <v>m</v>
          </cell>
          <cell r="G514">
            <v>1.05</v>
          </cell>
          <cell r="I514">
            <v>971</v>
          </cell>
          <cell r="K514">
            <v>8795</v>
          </cell>
          <cell r="M514">
            <v>0</v>
          </cell>
          <cell r="O514">
            <v>9766</v>
          </cell>
          <cell r="P514" t="str">
            <v>전4-31</v>
          </cell>
        </row>
        <row r="515">
          <cell r="D515" t="str">
            <v>파상형경질폴리에틸렌전선관(지중)</v>
          </cell>
          <cell r="E515" t="str">
            <v>ELP 50C 1열</v>
          </cell>
        </row>
        <row r="516">
          <cell r="B516" t="str">
            <v>전선관ELP 50C</v>
          </cell>
          <cell r="C516" t="str">
            <v>재료비</v>
          </cell>
          <cell r="D516" t="str">
            <v>전선관</v>
          </cell>
          <cell r="E516" t="str">
            <v>ELP 50C</v>
          </cell>
          <cell r="F516" t="str">
            <v>m</v>
          </cell>
          <cell r="G516">
            <v>1.05</v>
          </cell>
          <cell r="H516">
            <v>578</v>
          </cell>
          <cell r="I516">
            <v>606</v>
          </cell>
          <cell r="N516">
            <v>578</v>
          </cell>
          <cell r="O516">
            <v>606</v>
          </cell>
          <cell r="P516" t="str">
            <v>전1-6</v>
          </cell>
        </row>
        <row r="517">
          <cell r="D517" t="str">
            <v>잡재료비</v>
          </cell>
          <cell r="E517" t="str">
            <v>배관배선의</v>
          </cell>
          <cell r="F517" t="str">
            <v>%</v>
          </cell>
          <cell r="G517">
            <v>2</v>
          </cell>
          <cell r="H517">
            <v>606</v>
          </cell>
          <cell r="I517">
            <v>12</v>
          </cell>
          <cell r="N517">
            <v>606</v>
          </cell>
          <cell r="O517">
            <v>12</v>
          </cell>
        </row>
        <row r="518">
          <cell r="D518" t="str">
            <v>전선관 부속자재</v>
          </cell>
          <cell r="E518" t="str">
            <v>배관의</v>
          </cell>
          <cell r="F518" t="str">
            <v>%</v>
          </cell>
          <cell r="G518">
            <v>15</v>
          </cell>
          <cell r="H518">
            <v>606</v>
          </cell>
          <cell r="I518">
            <v>90</v>
          </cell>
          <cell r="N518">
            <v>606</v>
          </cell>
          <cell r="O518">
            <v>90</v>
          </cell>
        </row>
        <row r="519">
          <cell r="C519" t="str">
            <v>노무비</v>
          </cell>
          <cell r="D519" t="str">
            <v>배전전공</v>
          </cell>
          <cell r="E519" t="str">
            <v>(0.007*1.5)*(1+0.1)</v>
          </cell>
          <cell r="F519" t="str">
            <v>인</v>
          </cell>
          <cell r="G519">
            <v>1.1550000000000001E-2</v>
          </cell>
          <cell r="J519">
            <v>379666</v>
          </cell>
          <cell r="K519">
            <v>4385</v>
          </cell>
          <cell r="N519">
            <v>379666</v>
          </cell>
          <cell r="O519">
            <v>4385</v>
          </cell>
          <cell r="P519" t="str">
            <v>신호등공사 50%</v>
          </cell>
        </row>
        <row r="520">
          <cell r="D520" t="str">
            <v>보통인부</v>
          </cell>
          <cell r="E520" t="str">
            <v>(0.018*1.5)*(1+0.1)</v>
          </cell>
          <cell r="F520" t="str">
            <v>인</v>
          </cell>
          <cell r="G520">
            <v>2.9699999999999997E-2</v>
          </cell>
          <cell r="J520">
            <v>148510</v>
          </cell>
          <cell r="K520">
            <v>4410</v>
          </cell>
          <cell r="N520">
            <v>148510</v>
          </cell>
          <cell r="O520">
            <v>4410</v>
          </cell>
        </row>
        <row r="521">
          <cell r="D521" t="str">
            <v>공구손료</v>
          </cell>
          <cell r="E521" t="str">
            <v>노무비의</v>
          </cell>
          <cell r="F521" t="str">
            <v>%</v>
          </cell>
          <cell r="G521">
            <v>3</v>
          </cell>
          <cell r="H521">
            <v>8795</v>
          </cell>
          <cell r="I521">
            <v>263</v>
          </cell>
          <cell r="M521">
            <v>0</v>
          </cell>
          <cell r="N521">
            <v>8795</v>
          </cell>
          <cell r="O521">
            <v>263</v>
          </cell>
        </row>
        <row r="522">
          <cell r="A522">
            <v>39</v>
          </cell>
          <cell r="C522" t="str">
            <v>제39호표</v>
          </cell>
          <cell r="D522" t="str">
            <v>파상형경질폴리에틸렌전선관(지중)</v>
          </cell>
          <cell r="E522" t="str">
            <v>ELP 100C 1열</v>
          </cell>
          <cell r="F522" t="str">
            <v>m</v>
          </cell>
          <cell r="G522">
            <v>1.05</v>
          </cell>
          <cell r="I522">
            <v>2393</v>
          </cell>
          <cell r="K522">
            <v>16338</v>
          </cell>
          <cell r="M522">
            <v>0</v>
          </cell>
          <cell r="O522">
            <v>18731</v>
          </cell>
          <cell r="P522" t="str">
            <v>전4-31</v>
          </cell>
        </row>
        <row r="523">
          <cell r="D523" t="str">
            <v>파상형경질폴리에틸렌전선관(지중)</v>
          </cell>
          <cell r="E523" t="str">
            <v>ELP 100C 1열</v>
          </cell>
        </row>
        <row r="524">
          <cell r="B524" t="str">
            <v>전선관ELP 100C</v>
          </cell>
          <cell r="C524" t="str">
            <v>재료비</v>
          </cell>
          <cell r="D524" t="str">
            <v>전선관</v>
          </cell>
          <cell r="E524" t="str">
            <v>ELP 100C</v>
          </cell>
          <cell r="F524" t="str">
            <v>m</v>
          </cell>
          <cell r="G524">
            <v>1.05</v>
          </cell>
          <cell r="H524">
            <v>1550</v>
          </cell>
          <cell r="I524">
            <v>1627</v>
          </cell>
          <cell r="N524">
            <v>1550</v>
          </cell>
          <cell r="O524">
            <v>1627</v>
          </cell>
          <cell r="P524" t="str">
            <v>전1-6</v>
          </cell>
        </row>
        <row r="525">
          <cell r="D525" t="str">
            <v>잡재료비</v>
          </cell>
          <cell r="E525" t="str">
            <v>배관배선의</v>
          </cell>
          <cell r="F525" t="str">
            <v>%</v>
          </cell>
          <cell r="G525">
            <v>2</v>
          </cell>
          <cell r="H525">
            <v>1627</v>
          </cell>
          <cell r="I525">
            <v>32</v>
          </cell>
          <cell r="N525">
            <v>1627</v>
          </cell>
          <cell r="O525">
            <v>32</v>
          </cell>
        </row>
        <row r="526">
          <cell r="D526" t="str">
            <v>전선관 부속자재</v>
          </cell>
          <cell r="E526" t="str">
            <v>배관의</v>
          </cell>
          <cell r="F526" t="str">
            <v>%</v>
          </cell>
          <cell r="G526">
            <v>15</v>
          </cell>
          <cell r="H526">
            <v>1627</v>
          </cell>
          <cell r="I526">
            <v>244</v>
          </cell>
          <cell r="N526">
            <v>1627</v>
          </cell>
          <cell r="O526">
            <v>244</v>
          </cell>
        </row>
        <row r="527">
          <cell r="C527" t="str">
            <v>노무비</v>
          </cell>
          <cell r="D527" t="str">
            <v>배전전공</v>
          </cell>
          <cell r="E527" t="str">
            <v>(0.012*1.5)*(1+0.1)</v>
          </cell>
          <cell r="F527" t="str">
            <v>인</v>
          </cell>
          <cell r="G527">
            <v>1.9800000000000005E-2</v>
          </cell>
          <cell r="J527">
            <v>379666</v>
          </cell>
          <cell r="K527">
            <v>7517</v>
          </cell>
          <cell r="N527">
            <v>379666</v>
          </cell>
          <cell r="O527">
            <v>7517</v>
          </cell>
        </row>
        <row r="528">
          <cell r="D528" t="str">
            <v>보통인부</v>
          </cell>
          <cell r="E528" t="str">
            <v>(0.036*1.5)*(1+0.1)</v>
          </cell>
          <cell r="F528" t="str">
            <v>인</v>
          </cell>
          <cell r="G528">
            <v>5.9399999999999994E-2</v>
          </cell>
          <cell r="J528">
            <v>148510</v>
          </cell>
          <cell r="K528">
            <v>8821</v>
          </cell>
          <cell r="N528">
            <v>148510</v>
          </cell>
          <cell r="O528">
            <v>8821</v>
          </cell>
        </row>
        <row r="529">
          <cell r="D529" t="str">
            <v>공구손료</v>
          </cell>
          <cell r="E529" t="str">
            <v>노무비의</v>
          </cell>
          <cell r="F529" t="str">
            <v>%</v>
          </cell>
          <cell r="G529">
            <v>3</v>
          </cell>
          <cell r="H529">
            <v>16338</v>
          </cell>
          <cell r="I529">
            <v>490</v>
          </cell>
          <cell r="M529">
            <v>0</v>
          </cell>
          <cell r="N529">
            <v>16338</v>
          </cell>
          <cell r="O529">
            <v>490</v>
          </cell>
        </row>
        <row r="530">
          <cell r="A530">
            <v>40</v>
          </cell>
          <cell r="C530" t="str">
            <v>제40호표</v>
          </cell>
          <cell r="D530" t="str">
            <v>파상형경질폴리에틸렌전선관(지중)</v>
          </cell>
          <cell r="E530" t="str">
            <v>ELP 100C 2열</v>
          </cell>
          <cell r="F530" t="str">
            <v>m</v>
          </cell>
          <cell r="G530">
            <v>1</v>
          </cell>
          <cell r="I530">
            <v>4616</v>
          </cell>
          <cell r="K530">
            <v>29409</v>
          </cell>
          <cell r="M530">
            <v>0</v>
          </cell>
          <cell r="O530">
            <v>34025</v>
          </cell>
          <cell r="P530" t="str">
            <v>전4-31</v>
          </cell>
        </row>
        <row r="531">
          <cell r="D531" t="str">
            <v>파상형경질폴리에틸렌전선관(지중)</v>
          </cell>
          <cell r="E531" t="str">
            <v>ELP 100C 2열</v>
          </cell>
        </row>
        <row r="532">
          <cell r="B532" t="str">
            <v>전선관ELP 100C</v>
          </cell>
          <cell r="C532" t="str">
            <v>재료비</v>
          </cell>
          <cell r="D532" t="str">
            <v>전선관</v>
          </cell>
          <cell r="E532" t="str">
            <v>ELP 100C</v>
          </cell>
          <cell r="F532" t="str">
            <v>m</v>
          </cell>
          <cell r="G532">
            <v>2.06</v>
          </cell>
          <cell r="H532">
            <v>1550</v>
          </cell>
          <cell r="I532">
            <v>3193</v>
          </cell>
          <cell r="N532">
            <v>1550</v>
          </cell>
          <cell r="O532">
            <v>3193</v>
          </cell>
          <cell r="P532" t="str">
            <v>전1-6</v>
          </cell>
        </row>
        <row r="533">
          <cell r="D533" t="str">
            <v>잡재료비</v>
          </cell>
          <cell r="E533" t="str">
            <v>배관배선의</v>
          </cell>
          <cell r="F533" t="str">
            <v>%</v>
          </cell>
          <cell r="G533">
            <v>2</v>
          </cell>
          <cell r="H533">
            <v>3193</v>
          </cell>
          <cell r="I533">
            <v>63</v>
          </cell>
          <cell r="N533">
            <v>3193</v>
          </cell>
          <cell r="O533">
            <v>63</v>
          </cell>
        </row>
        <row r="534">
          <cell r="D534" t="str">
            <v>전선관 부속자재</v>
          </cell>
          <cell r="E534" t="str">
            <v>배관의</v>
          </cell>
          <cell r="F534" t="str">
            <v>%</v>
          </cell>
          <cell r="G534">
            <v>15</v>
          </cell>
          <cell r="H534">
            <v>3193</v>
          </cell>
          <cell r="I534">
            <v>478</v>
          </cell>
          <cell r="N534">
            <v>3193</v>
          </cell>
          <cell r="O534">
            <v>478</v>
          </cell>
        </row>
        <row r="535">
          <cell r="C535" t="str">
            <v>노무비</v>
          </cell>
          <cell r="D535" t="str">
            <v>배전전공</v>
          </cell>
          <cell r="E535" t="str">
            <v>(0.012*1.5*1.8)*(1+0.1)</v>
          </cell>
          <cell r="F535" t="str">
            <v>인</v>
          </cell>
          <cell r="G535">
            <v>3.5640000000000012E-2</v>
          </cell>
          <cell r="J535">
            <v>379666</v>
          </cell>
          <cell r="K535">
            <v>13531</v>
          </cell>
          <cell r="N535">
            <v>379666</v>
          </cell>
          <cell r="O535">
            <v>13531</v>
          </cell>
        </row>
        <row r="536">
          <cell r="D536" t="str">
            <v>보통인부</v>
          </cell>
          <cell r="E536" t="str">
            <v>(0.036*1.5*1.8)*(1+0.1)</v>
          </cell>
          <cell r="F536" t="str">
            <v>인</v>
          </cell>
          <cell r="G536">
            <v>0.10692</v>
          </cell>
          <cell r="J536">
            <v>148510</v>
          </cell>
          <cell r="K536">
            <v>15878</v>
          </cell>
          <cell r="N536">
            <v>148510</v>
          </cell>
          <cell r="O536">
            <v>15878</v>
          </cell>
        </row>
        <row r="537">
          <cell r="D537" t="str">
            <v>공구손료</v>
          </cell>
          <cell r="E537" t="str">
            <v>노무비의</v>
          </cell>
          <cell r="F537" t="str">
            <v>%</v>
          </cell>
          <cell r="G537">
            <v>3</v>
          </cell>
          <cell r="H537">
            <v>29409</v>
          </cell>
          <cell r="I537">
            <v>882</v>
          </cell>
          <cell r="M537">
            <v>0</v>
          </cell>
          <cell r="N537">
            <v>29409</v>
          </cell>
          <cell r="O537">
            <v>882</v>
          </cell>
        </row>
        <row r="538">
          <cell r="A538">
            <v>41</v>
          </cell>
          <cell r="B538">
            <v>3</v>
          </cell>
          <cell r="C538" t="str">
            <v>제41호표</v>
          </cell>
          <cell r="D538" t="str">
            <v>후강전선관(노출)</v>
          </cell>
          <cell r="E538" t="str">
            <v>ST 36C 1열</v>
          </cell>
          <cell r="F538" t="str">
            <v>m</v>
          </cell>
          <cell r="G538">
            <v>1.05</v>
          </cell>
          <cell r="I538">
            <v>5622</v>
          </cell>
          <cell r="K538">
            <v>26125</v>
          </cell>
          <cell r="M538">
            <v>0</v>
          </cell>
          <cell r="O538">
            <v>31747</v>
          </cell>
          <cell r="P538" t="str">
            <v>전4-29</v>
          </cell>
        </row>
        <row r="539">
          <cell r="D539" t="str">
            <v>후강전선관(노출)</v>
          </cell>
          <cell r="E539" t="str">
            <v>ST 36C 1열</v>
          </cell>
        </row>
        <row r="540">
          <cell r="B540" t="str">
            <v>전선관ST 36C</v>
          </cell>
          <cell r="C540" t="str">
            <v>재료비</v>
          </cell>
          <cell r="D540" t="str">
            <v>전선관</v>
          </cell>
          <cell r="E540" t="str">
            <v>ST 36C</v>
          </cell>
          <cell r="F540" t="str">
            <v>m</v>
          </cell>
          <cell r="G540">
            <v>1.05</v>
          </cell>
          <cell r="H540">
            <v>3940</v>
          </cell>
          <cell r="I540">
            <v>4137</v>
          </cell>
          <cell r="N540">
            <v>3940</v>
          </cell>
          <cell r="O540">
            <v>4137</v>
          </cell>
          <cell r="P540" t="str">
            <v>전1-6</v>
          </cell>
        </row>
        <row r="541">
          <cell r="D541" t="str">
            <v>잡재료비</v>
          </cell>
          <cell r="E541" t="str">
            <v>배관배선의</v>
          </cell>
          <cell r="F541" t="str">
            <v>%</v>
          </cell>
          <cell r="G541">
            <v>2</v>
          </cell>
          <cell r="H541">
            <v>4137</v>
          </cell>
          <cell r="I541">
            <v>82</v>
          </cell>
          <cell r="N541">
            <v>4137</v>
          </cell>
          <cell r="O541">
            <v>82</v>
          </cell>
        </row>
        <row r="542">
          <cell r="D542" t="str">
            <v>전선관 부속자재</v>
          </cell>
          <cell r="E542" t="str">
            <v>배관의</v>
          </cell>
          <cell r="F542" t="str">
            <v>%</v>
          </cell>
          <cell r="G542">
            <v>15</v>
          </cell>
          <cell r="H542">
            <v>4137</v>
          </cell>
          <cell r="I542">
            <v>620</v>
          </cell>
          <cell r="N542">
            <v>4137</v>
          </cell>
          <cell r="O542">
            <v>620</v>
          </cell>
        </row>
        <row r="543">
          <cell r="C543" t="str">
            <v>노무비</v>
          </cell>
          <cell r="D543" t="str">
            <v>배전전공</v>
          </cell>
          <cell r="E543" t="str">
            <v>(0.027*1.3)*(1+0.1)</v>
          </cell>
          <cell r="F543" t="str">
            <v>인</v>
          </cell>
          <cell r="G543">
            <v>3.8610000000000005E-2</v>
          </cell>
          <cell r="J543">
            <v>379666</v>
          </cell>
          <cell r="K543">
            <v>14658</v>
          </cell>
          <cell r="M543">
            <v>0</v>
          </cell>
          <cell r="N543">
            <v>379666</v>
          </cell>
          <cell r="O543">
            <v>14658</v>
          </cell>
        </row>
        <row r="544">
          <cell r="D544" t="str">
            <v>보통인부</v>
          </cell>
          <cell r="E544" t="str">
            <v>(0.054*1.3)*(1+0.1)</v>
          </cell>
          <cell r="F544" t="str">
            <v>인</v>
          </cell>
          <cell r="G544">
            <v>7.7220000000000011E-2</v>
          </cell>
          <cell r="J544">
            <v>148510</v>
          </cell>
          <cell r="K544">
            <v>11467</v>
          </cell>
          <cell r="M544">
            <v>0</v>
          </cell>
          <cell r="N544">
            <v>148510</v>
          </cell>
          <cell r="O544">
            <v>11467</v>
          </cell>
        </row>
        <row r="545">
          <cell r="D545" t="str">
            <v>공구손료</v>
          </cell>
          <cell r="E545" t="str">
            <v>노무비의</v>
          </cell>
          <cell r="F545" t="str">
            <v>%</v>
          </cell>
          <cell r="G545">
            <v>3</v>
          </cell>
          <cell r="H545">
            <v>26125</v>
          </cell>
          <cell r="I545">
            <v>783</v>
          </cell>
          <cell r="M545">
            <v>0</v>
          </cell>
          <cell r="N545">
            <v>26125</v>
          </cell>
          <cell r="O545">
            <v>783</v>
          </cell>
        </row>
        <row r="546">
          <cell r="A546">
            <v>42</v>
          </cell>
          <cell r="B546">
            <v>3</v>
          </cell>
          <cell r="C546" t="str">
            <v>제42호표</v>
          </cell>
          <cell r="D546" t="str">
            <v>케이블 신설(지중)</v>
          </cell>
          <cell r="E546" t="str">
            <v>600V F-CV 2C/4㎟</v>
          </cell>
          <cell r="F546" t="str">
            <v>m</v>
          </cell>
          <cell r="G546">
            <v>1.03</v>
          </cell>
          <cell r="I546">
            <v>1862</v>
          </cell>
          <cell r="K546">
            <v>4687</v>
          </cell>
          <cell r="M546">
            <v>0</v>
          </cell>
          <cell r="O546">
            <v>6549</v>
          </cell>
          <cell r="P546" t="str">
            <v>전4-34</v>
          </cell>
        </row>
        <row r="547">
          <cell r="D547" t="str">
            <v>케이블 신설(지중)</v>
          </cell>
          <cell r="E547" t="str">
            <v>600V F-CV 2C/4㎟</v>
          </cell>
        </row>
        <row r="548">
          <cell r="B548" t="str">
            <v>케이블600V F-CV 2C/4㎟</v>
          </cell>
          <cell r="C548" t="str">
            <v>재료비</v>
          </cell>
          <cell r="D548" t="str">
            <v>케이블</v>
          </cell>
          <cell r="E548" t="str">
            <v>600V F-CV 2C/4㎟</v>
          </cell>
          <cell r="F548" t="str">
            <v>m</v>
          </cell>
          <cell r="G548">
            <v>1.03</v>
          </cell>
          <cell r="H548">
            <v>1640</v>
          </cell>
          <cell r="I548">
            <v>1689</v>
          </cell>
          <cell r="K548">
            <v>0</v>
          </cell>
          <cell r="M548">
            <v>0</v>
          </cell>
          <cell r="N548">
            <v>1640</v>
          </cell>
          <cell r="O548">
            <v>1689</v>
          </cell>
          <cell r="P548" t="str">
            <v>전1-6</v>
          </cell>
        </row>
        <row r="549">
          <cell r="D549" t="str">
            <v>잡재료비</v>
          </cell>
          <cell r="E549" t="str">
            <v>배관배선의</v>
          </cell>
          <cell r="F549" t="str">
            <v>%</v>
          </cell>
          <cell r="G549">
            <v>2</v>
          </cell>
          <cell r="H549">
            <v>1689</v>
          </cell>
          <cell r="I549">
            <v>33</v>
          </cell>
          <cell r="N549">
            <v>1689</v>
          </cell>
          <cell r="O549">
            <v>33</v>
          </cell>
        </row>
        <row r="550">
          <cell r="C550" t="str">
            <v>노무비</v>
          </cell>
          <cell r="D550" t="str">
            <v>저압케이블공</v>
          </cell>
          <cell r="E550" t="str">
            <v>(0.00462*1.4*1.5)*(1+0.15)</v>
          </cell>
          <cell r="F550" t="str">
            <v>인</v>
          </cell>
          <cell r="G550">
            <v>1.1157299999999998E-2</v>
          </cell>
          <cell r="J550">
            <v>271717</v>
          </cell>
          <cell r="K550">
            <v>3031</v>
          </cell>
          <cell r="M550">
            <v>0</v>
          </cell>
          <cell r="N550">
            <v>271717</v>
          </cell>
          <cell r="O550">
            <v>3031</v>
          </cell>
        </row>
        <row r="551">
          <cell r="D551" t="str">
            <v>보통인부</v>
          </cell>
          <cell r="E551" t="str">
            <v>(0.00462*1.4*1.5)*(1+0.15)</v>
          </cell>
          <cell r="F551" t="str">
            <v>인</v>
          </cell>
          <cell r="G551">
            <v>1.1157299999999998E-2</v>
          </cell>
          <cell r="J551">
            <v>148510</v>
          </cell>
          <cell r="K551">
            <v>1656</v>
          </cell>
          <cell r="M551">
            <v>0</v>
          </cell>
          <cell r="N551">
            <v>148510</v>
          </cell>
          <cell r="O551">
            <v>1656</v>
          </cell>
        </row>
        <row r="552">
          <cell r="D552" t="str">
            <v>공구손료</v>
          </cell>
          <cell r="E552" t="str">
            <v>노무비의</v>
          </cell>
          <cell r="F552" t="str">
            <v>%</v>
          </cell>
          <cell r="G552">
            <v>3</v>
          </cell>
          <cell r="H552">
            <v>4687</v>
          </cell>
          <cell r="I552">
            <v>140</v>
          </cell>
          <cell r="M552">
            <v>0</v>
          </cell>
          <cell r="N552">
            <v>4687</v>
          </cell>
          <cell r="O552">
            <v>140</v>
          </cell>
        </row>
        <row r="553">
          <cell r="A553">
            <v>43</v>
          </cell>
          <cell r="B553">
            <v>3</v>
          </cell>
          <cell r="C553" t="str">
            <v>제43호표</v>
          </cell>
          <cell r="D553" t="str">
            <v>케이블 신설(가공)</v>
          </cell>
          <cell r="E553" t="str">
            <v>600V F-CV 2C/4㎟</v>
          </cell>
          <cell r="F553" t="str">
            <v>m</v>
          </cell>
          <cell r="G553">
            <v>1.03</v>
          </cell>
          <cell r="I553">
            <v>1896</v>
          </cell>
          <cell r="K553">
            <v>5829</v>
          </cell>
          <cell r="M553">
            <v>0</v>
          </cell>
          <cell r="O553">
            <v>7725</v>
          </cell>
          <cell r="P553" t="str">
            <v>전4-34</v>
          </cell>
        </row>
        <row r="554">
          <cell r="D554" t="str">
            <v>케이블 신설(가공)</v>
          </cell>
          <cell r="E554" t="str">
            <v>600V F-CV 2C/4㎟</v>
          </cell>
        </row>
        <row r="555">
          <cell r="B555" t="str">
            <v>케이블600V F-CV 2C/4㎟</v>
          </cell>
          <cell r="C555" t="str">
            <v>재료비</v>
          </cell>
          <cell r="D555" t="str">
            <v>케이블</v>
          </cell>
          <cell r="E555" t="str">
            <v>600V F-CV 2C/4㎟</v>
          </cell>
          <cell r="F555" t="str">
            <v>m</v>
          </cell>
          <cell r="G555">
            <v>1.03</v>
          </cell>
          <cell r="H555">
            <v>1640</v>
          </cell>
          <cell r="I555">
            <v>1689</v>
          </cell>
          <cell r="K555">
            <v>0</v>
          </cell>
          <cell r="M555">
            <v>0</v>
          </cell>
          <cell r="N555">
            <v>1640</v>
          </cell>
          <cell r="O555">
            <v>1689</v>
          </cell>
          <cell r="P555" t="str">
            <v>전1-6</v>
          </cell>
        </row>
        <row r="556">
          <cell r="D556" t="str">
            <v>잡재료비</v>
          </cell>
          <cell r="E556" t="str">
            <v>배관배선의</v>
          </cell>
          <cell r="F556" t="str">
            <v>%</v>
          </cell>
          <cell r="G556">
            <v>2</v>
          </cell>
          <cell r="H556">
            <v>1689</v>
          </cell>
          <cell r="I556">
            <v>33</v>
          </cell>
          <cell r="N556">
            <v>1689</v>
          </cell>
          <cell r="O556">
            <v>33</v>
          </cell>
        </row>
        <row r="557">
          <cell r="C557" t="str">
            <v>노무비</v>
          </cell>
          <cell r="D557" t="str">
            <v>저압케이블공</v>
          </cell>
          <cell r="E557" t="str">
            <v>(0.00462*1.4*1.5*1.3)*(1+0.1)</v>
          </cell>
          <cell r="F557" t="str">
            <v>인</v>
          </cell>
          <cell r="G557">
            <v>1.3873859999999998E-2</v>
          </cell>
          <cell r="J557">
            <v>271717</v>
          </cell>
          <cell r="K557">
            <v>3769</v>
          </cell>
          <cell r="M557">
            <v>0</v>
          </cell>
          <cell r="N557">
            <v>271717</v>
          </cell>
          <cell r="O557">
            <v>3769</v>
          </cell>
          <cell r="P557" t="str">
            <v>번화가 10%</v>
          </cell>
        </row>
        <row r="558">
          <cell r="D558" t="str">
            <v>보통인부</v>
          </cell>
          <cell r="E558" t="str">
            <v>(0.00462*1.4*1.5*1.3)*(1+0.1)</v>
          </cell>
          <cell r="F558" t="str">
            <v>인</v>
          </cell>
          <cell r="G558">
            <v>1.3873859999999998E-2</v>
          </cell>
          <cell r="J558">
            <v>148510</v>
          </cell>
          <cell r="K558">
            <v>2060</v>
          </cell>
          <cell r="M558">
            <v>0</v>
          </cell>
          <cell r="N558">
            <v>148510</v>
          </cell>
          <cell r="O558">
            <v>2060</v>
          </cell>
        </row>
        <row r="559">
          <cell r="D559" t="str">
            <v>공구손료</v>
          </cell>
          <cell r="E559" t="str">
            <v>노무비의</v>
          </cell>
          <cell r="F559" t="str">
            <v>%</v>
          </cell>
          <cell r="G559">
            <v>3</v>
          </cell>
          <cell r="H559">
            <v>5829</v>
          </cell>
          <cell r="I559">
            <v>174</v>
          </cell>
          <cell r="M559">
            <v>0</v>
          </cell>
          <cell r="N559">
            <v>5829</v>
          </cell>
          <cell r="O559">
            <v>174</v>
          </cell>
        </row>
        <row r="560">
          <cell r="A560">
            <v>44</v>
          </cell>
          <cell r="B560">
            <v>3</v>
          </cell>
          <cell r="C560" t="str">
            <v>제44호표</v>
          </cell>
          <cell r="D560" t="str">
            <v>케이블 신설(지중)</v>
          </cell>
          <cell r="E560" t="str">
            <v>600V F-CV 2C/6㎟</v>
          </cell>
          <cell r="F560" t="str">
            <v>m</v>
          </cell>
          <cell r="G560">
            <v>1.03</v>
          </cell>
          <cell r="I560">
            <v>2407</v>
          </cell>
          <cell r="K560">
            <v>4687</v>
          </cell>
          <cell r="M560">
            <v>0</v>
          </cell>
          <cell r="O560">
            <v>7094</v>
          </cell>
          <cell r="P560" t="str">
            <v>전4-34</v>
          </cell>
        </row>
        <row r="561">
          <cell r="D561" t="str">
            <v>케이블 신설(지중)</v>
          </cell>
          <cell r="E561" t="str">
            <v>600V F-CV 2C/6㎟</v>
          </cell>
        </row>
        <row r="562">
          <cell r="B562" t="str">
            <v>케이블600V F-CV 2C/6㎟</v>
          </cell>
          <cell r="C562" t="str">
            <v>재료비</v>
          </cell>
          <cell r="D562" t="str">
            <v>케이블</v>
          </cell>
          <cell r="E562" t="str">
            <v>600V F-CV 2C/6㎟</v>
          </cell>
          <cell r="F562" t="str">
            <v>m</v>
          </cell>
          <cell r="G562">
            <v>1.03</v>
          </cell>
          <cell r="H562">
            <v>2159</v>
          </cell>
          <cell r="I562">
            <v>2223</v>
          </cell>
          <cell r="K562">
            <v>0</v>
          </cell>
          <cell r="M562">
            <v>0</v>
          </cell>
          <cell r="N562">
            <v>2159</v>
          </cell>
          <cell r="O562">
            <v>2223</v>
          </cell>
          <cell r="P562" t="str">
            <v>전1-6</v>
          </cell>
        </row>
        <row r="563">
          <cell r="D563" t="str">
            <v>잡재료비</v>
          </cell>
          <cell r="E563" t="str">
            <v>배관배선의</v>
          </cell>
          <cell r="F563" t="str">
            <v>%</v>
          </cell>
          <cell r="G563">
            <v>2</v>
          </cell>
          <cell r="H563">
            <v>2223</v>
          </cell>
          <cell r="I563">
            <v>44</v>
          </cell>
          <cell r="N563">
            <v>2223</v>
          </cell>
          <cell r="O563">
            <v>44</v>
          </cell>
        </row>
        <row r="564">
          <cell r="C564" t="str">
            <v>노무비</v>
          </cell>
          <cell r="D564" t="str">
            <v>저압케이블공</v>
          </cell>
          <cell r="E564" t="str">
            <v>(0.00462*1.4*1.5)*(1+0.15)</v>
          </cell>
          <cell r="F564" t="str">
            <v>인</v>
          </cell>
          <cell r="G564">
            <v>1.1157299999999998E-2</v>
          </cell>
          <cell r="J564">
            <v>271717</v>
          </cell>
          <cell r="K564">
            <v>3031</v>
          </cell>
          <cell r="M564">
            <v>0</v>
          </cell>
          <cell r="N564">
            <v>271717</v>
          </cell>
          <cell r="O564">
            <v>3031</v>
          </cell>
          <cell r="P564" t="str">
            <v>번화가 15%</v>
          </cell>
        </row>
        <row r="565">
          <cell r="D565" t="str">
            <v>보통인부</v>
          </cell>
          <cell r="E565" t="str">
            <v>(0.00462*1.4*1.5)*(1+0.15)</v>
          </cell>
          <cell r="F565" t="str">
            <v>인</v>
          </cell>
          <cell r="G565">
            <v>1.1157299999999998E-2</v>
          </cell>
          <cell r="J565">
            <v>148510</v>
          </cell>
          <cell r="K565">
            <v>1656</v>
          </cell>
          <cell r="M565">
            <v>0</v>
          </cell>
          <cell r="N565">
            <v>148510</v>
          </cell>
          <cell r="O565">
            <v>1656</v>
          </cell>
        </row>
        <row r="566">
          <cell r="D566" t="str">
            <v>공구손료</v>
          </cell>
          <cell r="E566" t="str">
            <v>노무비의</v>
          </cell>
          <cell r="F566" t="str">
            <v>%</v>
          </cell>
          <cell r="G566">
            <v>3</v>
          </cell>
          <cell r="H566">
            <v>4687</v>
          </cell>
          <cell r="I566">
            <v>140</v>
          </cell>
          <cell r="M566">
            <v>0</v>
          </cell>
          <cell r="N566">
            <v>4687</v>
          </cell>
          <cell r="O566">
            <v>140</v>
          </cell>
        </row>
        <row r="567">
          <cell r="A567">
            <v>45</v>
          </cell>
          <cell r="B567">
            <v>3</v>
          </cell>
          <cell r="C567" t="str">
            <v>제45호표</v>
          </cell>
          <cell r="D567" t="str">
            <v>케이블 신설(가공)</v>
          </cell>
          <cell r="E567" t="str">
            <v>600V F-CV 2C/6㎟</v>
          </cell>
          <cell r="F567" t="str">
            <v>m</v>
          </cell>
          <cell r="G567">
            <v>1.03</v>
          </cell>
          <cell r="I567">
            <v>2441</v>
          </cell>
          <cell r="K567">
            <v>5829</v>
          </cell>
          <cell r="M567">
            <v>0</v>
          </cell>
          <cell r="O567">
            <v>8270</v>
          </cell>
          <cell r="P567" t="str">
            <v>전4-34</v>
          </cell>
        </row>
        <row r="568">
          <cell r="D568" t="str">
            <v>케이블 신설(가공)</v>
          </cell>
          <cell r="E568" t="str">
            <v>600V F-CV 2C/6㎟</v>
          </cell>
        </row>
        <row r="569">
          <cell r="B569" t="str">
            <v>케이블600V F-CV 2C/6㎟</v>
          </cell>
          <cell r="C569" t="str">
            <v>재료비</v>
          </cell>
          <cell r="D569" t="str">
            <v>케이블</v>
          </cell>
          <cell r="E569" t="str">
            <v>600V F-CV 2C/6㎟</v>
          </cell>
          <cell r="F569" t="str">
            <v>m</v>
          </cell>
          <cell r="G569">
            <v>1.03</v>
          </cell>
          <cell r="H569">
            <v>2159</v>
          </cell>
          <cell r="I569">
            <v>2223</v>
          </cell>
          <cell r="K569">
            <v>0</v>
          </cell>
          <cell r="M569">
            <v>0</v>
          </cell>
          <cell r="N569">
            <v>2159</v>
          </cell>
          <cell r="O569">
            <v>2223</v>
          </cell>
          <cell r="P569" t="str">
            <v>전1-6</v>
          </cell>
        </row>
        <row r="570">
          <cell r="D570" t="str">
            <v>잡재료비</v>
          </cell>
          <cell r="E570" t="str">
            <v>배관배선의</v>
          </cell>
          <cell r="F570" t="str">
            <v>%</v>
          </cell>
          <cell r="G570">
            <v>2</v>
          </cell>
          <cell r="H570">
            <v>2223</v>
          </cell>
          <cell r="I570">
            <v>44</v>
          </cell>
          <cell r="N570">
            <v>2223</v>
          </cell>
          <cell r="O570">
            <v>44</v>
          </cell>
        </row>
        <row r="571">
          <cell r="C571" t="str">
            <v>노무비</v>
          </cell>
          <cell r="D571" t="str">
            <v>저압케이블공</v>
          </cell>
          <cell r="E571" t="str">
            <v>(0.00462*1.4*1.5*1.3)*(1+0.1)</v>
          </cell>
          <cell r="F571" t="str">
            <v>인</v>
          </cell>
          <cell r="G571">
            <v>1.3873859999999998E-2</v>
          </cell>
          <cell r="J571">
            <v>271717</v>
          </cell>
          <cell r="K571">
            <v>3769</v>
          </cell>
          <cell r="M571">
            <v>0</v>
          </cell>
          <cell r="N571">
            <v>271717</v>
          </cell>
          <cell r="O571">
            <v>3769</v>
          </cell>
          <cell r="P571" t="str">
            <v>번화가 10%</v>
          </cell>
        </row>
        <row r="572">
          <cell r="D572" t="str">
            <v>보통인부</v>
          </cell>
          <cell r="E572" t="str">
            <v>(0.00462*1.4*1.5*1.3)*(1+0.1)</v>
          </cell>
          <cell r="F572" t="str">
            <v>인</v>
          </cell>
          <cell r="G572">
            <v>1.3873859999999998E-2</v>
          </cell>
          <cell r="J572">
            <v>148510</v>
          </cell>
          <cell r="K572">
            <v>2060</v>
          </cell>
          <cell r="M572">
            <v>0</v>
          </cell>
          <cell r="N572">
            <v>148510</v>
          </cell>
          <cell r="O572">
            <v>2060</v>
          </cell>
        </row>
        <row r="573">
          <cell r="D573" t="str">
            <v>공구손료</v>
          </cell>
          <cell r="E573" t="str">
            <v>노무비의</v>
          </cell>
          <cell r="F573" t="str">
            <v>%</v>
          </cell>
          <cell r="G573">
            <v>3</v>
          </cell>
          <cell r="H573">
            <v>5829</v>
          </cell>
          <cell r="I573">
            <v>174</v>
          </cell>
          <cell r="M573">
            <v>0</v>
          </cell>
          <cell r="N573">
            <v>5829</v>
          </cell>
          <cell r="O573">
            <v>174</v>
          </cell>
        </row>
        <row r="574">
          <cell r="A574">
            <v>46</v>
          </cell>
          <cell r="B574">
            <v>3</v>
          </cell>
          <cell r="C574" t="str">
            <v>제46호표</v>
          </cell>
          <cell r="D574" t="str">
            <v>케이블 신설(지중)</v>
          </cell>
          <cell r="E574" t="str">
            <v>F-CVV 5C/1.5㎟</v>
          </cell>
          <cell r="F574" t="str">
            <v>m</v>
          </cell>
          <cell r="G574">
            <v>1.03</v>
          </cell>
          <cell r="I574">
            <v>2138</v>
          </cell>
          <cell r="K574">
            <v>9999</v>
          </cell>
          <cell r="M574">
            <v>0</v>
          </cell>
          <cell r="O574">
            <v>12137</v>
          </cell>
          <cell r="P574" t="str">
            <v>전5-13</v>
          </cell>
        </row>
        <row r="575">
          <cell r="D575" t="str">
            <v>케이블 신설(지중)</v>
          </cell>
          <cell r="E575" t="str">
            <v>F-CVV 5C/1.5㎟</v>
          </cell>
        </row>
        <row r="576">
          <cell r="B576" t="str">
            <v>케이블F-CVV 5C/1.5㎟</v>
          </cell>
          <cell r="C576" t="str">
            <v>재료비</v>
          </cell>
          <cell r="D576" t="str">
            <v>케이블</v>
          </cell>
          <cell r="E576" t="str">
            <v>F-CVV 5C/1.5㎟</v>
          </cell>
          <cell r="F576" t="str">
            <v>m</v>
          </cell>
          <cell r="G576">
            <v>1.03</v>
          </cell>
          <cell r="H576">
            <v>1751</v>
          </cell>
          <cell r="I576">
            <v>1803</v>
          </cell>
          <cell r="N576">
            <v>1751</v>
          </cell>
          <cell r="O576">
            <v>1803</v>
          </cell>
          <cell r="P576" t="str">
            <v>전1-6</v>
          </cell>
        </row>
        <row r="577">
          <cell r="D577" t="str">
            <v>잡재료비</v>
          </cell>
          <cell r="E577" t="str">
            <v>배관배선의</v>
          </cell>
          <cell r="F577" t="str">
            <v>%</v>
          </cell>
          <cell r="G577">
            <v>2</v>
          </cell>
          <cell r="H577">
            <v>1803</v>
          </cell>
          <cell r="I577">
            <v>36</v>
          </cell>
          <cell r="N577">
            <v>1803</v>
          </cell>
          <cell r="O577">
            <v>36</v>
          </cell>
        </row>
        <row r="578">
          <cell r="C578" t="str">
            <v>노무비</v>
          </cell>
          <cell r="D578" t="str">
            <v>저압케이블공</v>
          </cell>
          <cell r="E578" t="str">
            <v>(0.032)*(1+0.15)</v>
          </cell>
          <cell r="F578" t="str">
            <v>인</v>
          </cell>
          <cell r="G578">
            <v>3.6799999999999999E-2</v>
          </cell>
          <cell r="J578">
            <v>271717</v>
          </cell>
          <cell r="K578">
            <v>9999</v>
          </cell>
          <cell r="M578">
            <v>0</v>
          </cell>
          <cell r="N578">
            <v>271717</v>
          </cell>
          <cell r="O578">
            <v>9999</v>
          </cell>
          <cell r="P578" t="str">
            <v>번화가 15%</v>
          </cell>
        </row>
        <row r="579">
          <cell r="D579" t="str">
            <v>공구손료</v>
          </cell>
          <cell r="E579" t="str">
            <v>노무비의</v>
          </cell>
          <cell r="F579" t="str">
            <v>%</v>
          </cell>
          <cell r="G579">
            <v>3</v>
          </cell>
          <cell r="H579">
            <v>9999</v>
          </cell>
          <cell r="I579">
            <v>299</v>
          </cell>
          <cell r="M579">
            <v>0</v>
          </cell>
          <cell r="N579">
            <v>9999</v>
          </cell>
          <cell r="O579">
            <v>299</v>
          </cell>
        </row>
        <row r="580">
          <cell r="A580">
            <v>47</v>
          </cell>
          <cell r="C580" t="str">
            <v>제47호표</v>
          </cell>
          <cell r="D580" t="str">
            <v>케이블 신설(지중)</v>
          </cell>
          <cell r="E580" t="str">
            <v>F-CVV 5C/1.5㎟ 2열</v>
          </cell>
          <cell r="F580" t="str">
            <v>m</v>
          </cell>
          <cell r="G580">
            <v>1</v>
          </cell>
          <cell r="I580">
            <v>4218</v>
          </cell>
          <cell r="K580">
            <v>17998</v>
          </cell>
          <cell r="M580">
            <v>0</v>
          </cell>
          <cell r="O580">
            <v>22216</v>
          </cell>
          <cell r="P580" t="str">
            <v>전5-13-11</v>
          </cell>
        </row>
        <row r="581">
          <cell r="D581" t="str">
            <v>케이블 신설(지중)</v>
          </cell>
          <cell r="E581" t="str">
            <v>F-CVV 5C/1.5㎟ 2열</v>
          </cell>
        </row>
        <row r="582">
          <cell r="B582" t="str">
            <v>케이블F-CVV 5C/1.5㎟</v>
          </cell>
          <cell r="C582" t="str">
            <v>재료비</v>
          </cell>
          <cell r="D582" t="str">
            <v>케이블</v>
          </cell>
          <cell r="E582" t="str">
            <v>F-CVV 5C/1.5㎟</v>
          </cell>
          <cell r="F582" t="str">
            <v>m</v>
          </cell>
          <cell r="G582">
            <v>2.06</v>
          </cell>
          <cell r="H582">
            <v>1751</v>
          </cell>
          <cell r="I582">
            <v>3607</v>
          </cell>
          <cell r="N582">
            <v>1751</v>
          </cell>
          <cell r="O582">
            <v>3607</v>
          </cell>
          <cell r="P582" t="str">
            <v>전1-6</v>
          </cell>
        </row>
        <row r="583">
          <cell r="D583" t="str">
            <v>잡재료비</v>
          </cell>
          <cell r="E583" t="str">
            <v>배관배선의</v>
          </cell>
          <cell r="F583" t="str">
            <v>%</v>
          </cell>
          <cell r="G583">
            <v>2</v>
          </cell>
          <cell r="H583">
            <v>3607</v>
          </cell>
          <cell r="I583">
            <v>72</v>
          </cell>
          <cell r="N583">
            <v>3607</v>
          </cell>
          <cell r="O583">
            <v>72</v>
          </cell>
        </row>
        <row r="584">
          <cell r="C584" t="str">
            <v>노무비</v>
          </cell>
          <cell r="D584" t="str">
            <v>저압케이블공</v>
          </cell>
          <cell r="E584" t="str">
            <v>(0.032*1.8)*(1+0.15)</v>
          </cell>
          <cell r="F584" t="str">
            <v>인</v>
          </cell>
          <cell r="G584">
            <v>6.6240000000000007E-2</v>
          </cell>
          <cell r="J584">
            <v>271717</v>
          </cell>
          <cell r="K584">
            <v>17998</v>
          </cell>
          <cell r="M584">
            <v>0</v>
          </cell>
          <cell r="N584">
            <v>271717</v>
          </cell>
          <cell r="O584">
            <v>17998</v>
          </cell>
          <cell r="P584" t="str">
            <v>번화가 15%</v>
          </cell>
        </row>
        <row r="585">
          <cell r="D585" t="str">
            <v>공구손료</v>
          </cell>
          <cell r="E585" t="str">
            <v>노무비의</v>
          </cell>
          <cell r="F585" t="str">
            <v>%</v>
          </cell>
          <cell r="G585">
            <v>3</v>
          </cell>
          <cell r="H585">
            <v>17998</v>
          </cell>
          <cell r="I585">
            <v>539</v>
          </cell>
          <cell r="M585">
            <v>0</v>
          </cell>
          <cell r="N585">
            <v>17998</v>
          </cell>
          <cell r="O585">
            <v>539</v>
          </cell>
        </row>
        <row r="586">
          <cell r="A586">
            <v>48</v>
          </cell>
          <cell r="C586" t="str">
            <v>제48호표</v>
          </cell>
          <cell r="D586" t="str">
            <v>케이블 신설(지중)</v>
          </cell>
          <cell r="E586" t="str">
            <v>F-CVV 5C/1.5㎟ 3열</v>
          </cell>
          <cell r="F586" t="str">
            <v>m</v>
          </cell>
          <cell r="G586">
            <v>1</v>
          </cell>
          <cell r="I586">
            <v>6297</v>
          </cell>
          <cell r="K586">
            <v>25997</v>
          </cell>
          <cell r="M586">
            <v>0</v>
          </cell>
          <cell r="O586">
            <v>32294</v>
          </cell>
          <cell r="P586" t="str">
            <v>전5-13-11</v>
          </cell>
        </row>
        <row r="587">
          <cell r="D587" t="str">
            <v>케이블 신설(지중)</v>
          </cell>
          <cell r="E587" t="str">
            <v>F-CVV 5C/1.5㎟ 3열</v>
          </cell>
        </row>
        <row r="588">
          <cell r="B588" t="str">
            <v>케이블F-CVV 5C/1.5㎟</v>
          </cell>
          <cell r="C588" t="str">
            <v>재료비</v>
          </cell>
          <cell r="D588" t="str">
            <v>케이블</v>
          </cell>
          <cell r="E588" t="str">
            <v>F-CVV 5C/1.5㎟</v>
          </cell>
          <cell r="F588" t="str">
            <v>m</v>
          </cell>
          <cell r="G588">
            <v>3.09</v>
          </cell>
          <cell r="H588">
            <v>1751</v>
          </cell>
          <cell r="I588">
            <v>5410</v>
          </cell>
          <cell r="N588">
            <v>1751</v>
          </cell>
          <cell r="O588">
            <v>5410</v>
          </cell>
          <cell r="P588" t="str">
            <v>전1-6</v>
          </cell>
        </row>
        <row r="589">
          <cell r="D589" t="str">
            <v>잡재료비</v>
          </cell>
          <cell r="E589" t="str">
            <v>배관배선의</v>
          </cell>
          <cell r="F589" t="str">
            <v>%</v>
          </cell>
          <cell r="G589">
            <v>2</v>
          </cell>
          <cell r="H589">
            <v>5410</v>
          </cell>
          <cell r="I589">
            <v>108</v>
          </cell>
          <cell r="N589">
            <v>5410</v>
          </cell>
          <cell r="O589">
            <v>108</v>
          </cell>
        </row>
        <row r="590">
          <cell r="C590" t="str">
            <v>노무비</v>
          </cell>
          <cell r="D590" t="str">
            <v>저압케이블공</v>
          </cell>
          <cell r="E590" t="str">
            <v>(0.032*2.6)*(1+0.15)</v>
          </cell>
          <cell r="F590" t="str">
            <v>인</v>
          </cell>
          <cell r="G590">
            <v>9.5680000000000001E-2</v>
          </cell>
          <cell r="J590">
            <v>271717</v>
          </cell>
          <cell r="K590">
            <v>25997</v>
          </cell>
          <cell r="M590">
            <v>0</v>
          </cell>
          <cell r="N590">
            <v>271717</v>
          </cell>
          <cell r="O590">
            <v>25997</v>
          </cell>
          <cell r="P590" t="str">
            <v>번화가 15%</v>
          </cell>
        </row>
        <row r="591">
          <cell r="D591" t="str">
            <v>공구손료</v>
          </cell>
          <cell r="E591" t="str">
            <v>노무비의</v>
          </cell>
          <cell r="F591" t="str">
            <v>%</v>
          </cell>
          <cell r="G591">
            <v>3</v>
          </cell>
          <cell r="H591">
            <v>25997</v>
          </cell>
          <cell r="I591">
            <v>779</v>
          </cell>
          <cell r="M591">
            <v>0</v>
          </cell>
          <cell r="N591">
            <v>25997</v>
          </cell>
          <cell r="O591">
            <v>779</v>
          </cell>
        </row>
        <row r="592">
          <cell r="A592">
            <v>49</v>
          </cell>
          <cell r="C592" t="str">
            <v>제49호표</v>
          </cell>
          <cell r="D592" t="str">
            <v>케이블 신설(지중)</v>
          </cell>
          <cell r="E592" t="str">
            <v>F-CVV 5C/1.5㎟ 4열</v>
          </cell>
          <cell r="F592" t="str">
            <v>m</v>
          </cell>
          <cell r="G592">
            <v>1</v>
          </cell>
          <cell r="I592">
            <v>8377</v>
          </cell>
          <cell r="K592">
            <v>33997</v>
          </cell>
          <cell r="M592">
            <v>0</v>
          </cell>
          <cell r="O592">
            <v>42374</v>
          </cell>
          <cell r="P592" t="str">
            <v>전5-13-11</v>
          </cell>
        </row>
        <row r="593">
          <cell r="D593" t="str">
            <v>케이블 신설(지중)</v>
          </cell>
          <cell r="E593" t="str">
            <v>F-CVV 5C/1.5㎟ 4열</v>
          </cell>
        </row>
        <row r="594">
          <cell r="B594" t="str">
            <v>케이블F-CVV 5C/1.5㎟</v>
          </cell>
          <cell r="C594" t="str">
            <v>재료비</v>
          </cell>
          <cell r="D594" t="str">
            <v>케이블</v>
          </cell>
          <cell r="E594" t="str">
            <v>F-CVV 5C/1.5㎟</v>
          </cell>
          <cell r="F594" t="str">
            <v>m</v>
          </cell>
          <cell r="G594">
            <v>4.12</v>
          </cell>
          <cell r="H594">
            <v>1751</v>
          </cell>
          <cell r="I594">
            <v>7214</v>
          </cell>
          <cell r="N594">
            <v>1751</v>
          </cell>
          <cell r="O594">
            <v>7214</v>
          </cell>
          <cell r="P594" t="str">
            <v>전1-6</v>
          </cell>
        </row>
        <row r="595">
          <cell r="D595" t="str">
            <v>잡재료비</v>
          </cell>
          <cell r="E595" t="str">
            <v>배관배선의</v>
          </cell>
          <cell r="F595" t="str">
            <v>%</v>
          </cell>
          <cell r="G595">
            <v>2</v>
          </cell>
          <cell r="H595">
            <v>7214</v>
          </cell>
          <cell r="I595">
            <v>144</v>
          </cell>
          <cell r="N595">
            <v>7214</v>
          </cell>
          <cell r="O595">
            <v>144</v>
          </cell>
        </row>
        <row r="596">
          <cell r="C596" t="str">
            <v>노무비</v>
          </cell>
          <cell r="D596" t="str">
            <v>저압케이블공</v>
          </cell>
          <cell r="E596" t="str">
            <v>(0.032*3.4)*(1+0.15)</v>
          </cell>
          <cell r="F596" t="str">
            <v>인</v>
          </cell>
          <cell r="G596">
            <v>0.12511999999999998</v>
          </cell>
          <cell r="J596">
            <v>271717</v>
          </cell>
          <cell r="K596">
            <v>33997</v>
          </cell>
          <cell r="M596">
            <v>0</v>
          </cell>
          <cell r="N596">
            <v>271717</v>
          </cell>
          <cell r="O596">
            <v>33997</v>
          </cell>
          <cell r="P596" t="str">
            <v>번화가 15%</v>
          </cell>
        </row>
        <row r="597">
          <cell r="D597" t="str">
            <v>공구손료</v>
          </cell>
          <cell r="E597" t="str">
            <v>노무비의</v>
          </cell>
          <cell r="F597" t="str">
            <v>%</v>
          </cell>
          <cell r="G597">
            <v>3</v>
          </cell>
          <cell r="H597">
            <v>33997</v>
          </cell>
          <cell r="I597">
            <v>1019</v>
          </cell>
          <cell r="M597">
            <v>0</v>
          </cell>
          <cell r="N597">
            <v>33997</v>
          </cell>
          <cell r="O597">
            <v>1019</v>
          </cell>
        </row>
        <row r="598">
          <cell r="A598">
            <v>50</v>
          </cell>
          <cell r="C598" t="str">
            <v>제50호표</v>
          </cell>
          <cell r="D598" t="str">
            <v>케이블 신설(지중)</v>
          </cell>
          <cell r="E598" t="str">
            <v>F-CVV 5C/1.5㎟ 5열</v>
          </cell>
          <cell r="F598" t="str">
            <v>m</v>
          </cell>
          <cell r="G598">
            <v>1</v>
          </cell>
          <cell r="I598">
            <v>10456</v>
          </cell>
          <cell r="K598">
            <v>41996</v>
          </cell>
          <cell r="M598">
            <v>0</v>
          </cell>
          <cell r="O598">
            <v>52452</v>
          </cell>
          <cell r="P598" t="str">
            <v>전5-13-11</v>
          </cell>
        </row>
        <row r="599">
          <cell r="D599" t="str">
            <v>케이블 신설(지중)</v>
          </cell>
          <cell r="E599" t="str">
            <v>F-CVV 5C/1.5㎟ 5열</v>
          </cell>
        </row>
        <row r="600">
          <cell r="B600" t="str">
            <v>케이블F-CVV 5C/1.5㎟</v>
          </cell>
          <cell r="C600" t="str">
            <v>재료비</v>
          </cell>
          <cell r="D600" t="str">
            <v>케이블</v>
          </cell>
          <cell r="E600" t="str">
            <v>F-CVV 5C/1.5㎟</v>
          </cell>
          <cell r="F600" t="str">
            <v>m</v>
          </cell>
          <cell r="G600">
            <v>5.15</v>
          </cell>
          <cell r="H600">
            <v>1751</v>
          </cell>
          <cell r="I600">
            <v>9017</v>
          </cell>
          <cell r="N600">
            <v>1751</v>
          </cell>
          <cell r="O600">
            <v>9017</v>
          </cell>
          <cell r="P600" t="str">
            <v>전1-6</v>
          </cell>
        </row>
        <row r="601">
          <cell r="D601" t="str">
            <v>잡재료비</v>
          </cell>
          <cell r="E601" t="str">
            <v>배관배선의</v>
          </cell>
          <cell r="F601" t="str">
            <v>%</v>
          </cell>
          <cell r="G601">
            <v>2</v>
          </cell>
          <cell r="H601">
            <v>9017</v>
          </cell>
          <cell r="I601">
            <v>180</v>
          </cell>
          <cell r="N601">
            <v>9017</v>
          </cell>
          <cell r="O601">
            <v>180</v>
          </cell>
        </row>
        <row r="602">
          <cell r="C602" t="str">
            <v>노무비</v>
          </cell>
          <cell r="D602" t="str">
            <v>저압케이블공</v>
          </cell>
          <cell r="E602" t="str">
            <v>(0.032*4.2)*(1+0.15)</v>
          </cell>
          <cell r="F602" t="str">
            <v>인</v>
          </cell>
          <cell r="G602">
            <v>0.15456</v>
          </cell>
          <cell r="J602">
            <v>271717</v>
          </cell>
          <cell r="K602">
            <v>41996</v>
          </cell>
          <cell r="M602">
            <v>0</v>
          </cell>
          <cell r="N602">
            <v>271717</v>
          </cell>
          <cell r="O602">
            <v>41996</v>
          </cell>
        </row>
        <row r="603">
          <cell r="D603" t="str">
            <v>공구손료</v>
          </cell>
          <cell r="E603" t="str">
            <v>노무비의</v>
          </cell>
          <cell r="F603" t="str">
            <v>%</v>
          </cell>
          <cell r="G603">
            <v>3</v>
          </cell>
          <cell r="H603">
            <v>41996</v>
          </cell>
          <cell r="I603">
            <v>1259</v>
          </cell>
          <cell r="M603">
            <v>0</v>
          </cell>
          <cell r="N603">
            <v>41996</v>
          </cell>
          <cell r="O603">
            <v>1259</v>
          </cell>
        </row>
        <row r="604">
          <cell r="A604">
            <v>51</v>
          </cell>
          <cell r="C604" t="str">
            <v>제51호표</v>
          </cell>
          <cell r="D604" t="str">
            <v>케이블 신설(지중)</v>
          </cell>
          <cell r="E604" t="str">
            <v>F-CVV 5C/1.5㎟ 6열</v>
          </cell>
          <cell r="F604" t="str">
            <v>m</v>
          </cell>
          <cell r="G604">
            <v>1</v>
          </cell>
          <cell r="I604">
            <v>12536</v>
          </cell>
          <cell r="K604">
            <v>49995</v>
          </cell>
          <cell r="M604">
            <v>0</v>
          </cell>
          <cell r="O604">
            <v>62531</v>
          </cell>
          <cell r="P604" t="str">
            <v>전5-13-11</v>
          </cell>
        </row>
        <row r="605">
          <cell r="D605" t="str">
            <v>케이블 신설(지중)</v>
          </cell>
          <cell r="E605" t="str">
            <v>F-CVV 5C/1.5㎟ 6열</v>
          </cell>
        </row>
        <row r="606">
          <cell r="B606" t="str">
            <v>케이블F-CVV 5C/1.5㎟</v>
          </cell>
          <cell r="C606" t="str">
            <v>재료비</v>
          </cell>
          <cell r="D606" t="str">
            <v>케이블</v>
          </cell>
          <cell r="E606" t="str">
            <v>F-CVV 5C/1.5㎟</v>
          </cell>
          <cell r="F606" t="str">
            <v>m</v>
          </cell>
          <cell r="G606">
            <v>6.18</v>
          </cell>
          <cell r="H606">
            <v>1751</v>
          </cell>
          <cell r="I606">
            <v>10821</v>
          </cell>
          <cell r="N606">
            <v>1751</v>
          </cell>
          <cell r="O606">
            <v>10821</v>
          </cell>
          <cell r="P606" t="str">
            <v>전1-6</v>
          </cell>
        </row>
        <row r="607">
          <cell r="D607" t="str">
            <v>잡재료비</v>
          </cell>
          <cell r="E607" t="str">
            <v>배관배선의</v>
          </cell>
          <cell r="F607" t="str">
            <v>%</v>
          </cell>
          <cell r="G607">
            <v>2</v>
          </cell>
          <cell r="H607">
            <v>10821</v>
          </cell>
          <cell r="I607">
            <v>216</v>
          </cell>
          <cell r="N607">
            <v>10821</v>
          </cell>
          <cell r="O607">
            <v>216</v>
          </cell>
        </row>
        <row r="608">
          <cell r="C608" t="str">
            <v>노무비</v>
          </cell>
          <cell r="D608" t="str">
            <v>저압케이블공</v>
          </cell>
          <cell r="E608" t="str">
            <v>(0.032*5.0)*(1+0.15)</v>
          </cell>
          <cell r="F608" t="str">
            <v>인</v>
          </cell>
          <cell r="G608">
            <v>0.184</v>
          </cell>
          <cell r="J608">
            <v>271717</v>
          </cell>
          <cell r="K608">
            <v>49995</v>
          </cell>
          <cell r="M608">
            <v>0</v>
          </cell>
          <cell r="N608">
            <v>271717</v>
          </cell>
          <cell r="O608">
            <v>49995</v>
          </cell>
        </row>
        <row r="609">
          <cell r="D609" t="str">
            <v>공구손료</v>
          </cell>
          <cell r="E609" t="str">
            <v>노무비의</v>
          </cell>
          <cell r="F609" t="str">
            <v>%</v>
          </cell>
          <cell r="G609">
            <v>3</v>
          </cell>
          <cell r="H609">
            <v>49995</v>
          </cell>
          <cell r="I609">
            <v>1499</v>
          </cell>
          <cell r="M609">
            <v>0</v>
          </cell>
          <cell r="N609">
            <v>49995</v>
          </cell>
          <cell r="O609">
            <v>1499</v>
          </cell>
        </row>
        <row r="610">
          <cell r="A610">
            <v>52</v>
          </cell>
          <cell r="C610" t="str">
            <v>제52호표</v>
          </cell>
          <cell r="D610" t="str">
            <v>케이블 신설(지중)</v>
          </cell>
          <cell r="E610" t="str">
            <v>F-CVV 5C/1.5㎟ 7열</v>
          </cell>
          <cell r="F610" t="str">
            <v>m</v>
          </cell>
          <cell r="G610">
            <v>1</v>
          </cell>
          <cell r="I610">
            <v>14615</v>
          </cell>
          <cell r="K610">
            <v>57995</v>
          </cell>
          <cell r="M610">
            <v>0</v>
          </cell>
          <cell r="O610">
            <v>72610</v>
          </cell>
          <cell r="P610" t="str">
            <v>전5-13-11</v>
          </cell>
        </row>
        <row r="611">
          <cell r="D611" t="str">
            <v>케이블 신설(지중)</v>
          </cell>
          <cell r="E611" t="str">
            <v>F-CVV 5C/1.5㎟ 7열</v>
          </cell>
        </row>
        <row r="612">
          <cell r="B612" t="str">
            <v>케이블F-CVV 5C/1.5㎟</v>
          </cell>
          <cell r="C612" t="str">
            <v>재료비</v>
          </cell>
          <cell r="D612" t="str">
            <v>케이블</v>
          </cell>
          <cell r="E612" t="str">
            <v>F-CVV 5C/1.5㎟</v>
          </cell>
          <cell r="F612" t="str">
            <v>m</v>
          </cell>
          <cell r="G612">
            <v>7.21</v>
          </cell>
          <cell r="H612">
            <v>1751</v>
          </cell>
          <cell r="I612">
            <v>12624</v>
          </cell>
          <cell r="N612">
            <v>1751</v>
          </cell>
          <cell r="O612">
            <v>12624</v>
          </cell>
          <cell r="P612" t="str">
            <v>전1-6</v>
          </cell>
        </row>
        <row r="613">
          <cell r="D613" t="str">
            <v>잡재료비</v>
          </cell>
          <cell r="E613" t="str">
            <v>배관배선의</v>
          </cell>
          <cell r="F613" t="str">
            <v>%</v>
          </cell>
          <cell r="G613">
            <v>2</v>
          </cell>
          <cell r="H613">
            <v>12624</v>
          </cell>
          <cell r="I613">
            <v>252</v>
          </cell>
          <cell r="N613">
            <v>12624</v>
          </cell>
          <cell r="O613">
            <v>252</v>
          </cell>
        </row>
        <row r="614">
          <cell r="C614" t="str">
            <v>노무비</v>
          </cell>
          <cell r="D614" t="str">
            <v>저압케이블공</v>
          </cell>
          <cell r="E614" t="str">
            <v>(0.032*5.8)*(1+0.15)</v>
          </cell>
          <cell r="F614" t="str">
            <v>인</v>
          </cell>
          <cell r="G614">
            <v>0.21343999999999996</v>
          </cell>
          <cell r="J614">
            <v>271717</v>
          </cell>
          <cell r="K614">
            <v>57995</v>
          </cell>
          <cell r="M614">
            <v>0</v>
          </cell>
          <cell r="N614">
            <v>271717</v>
          </cell>
          <cell r="O614">
            <v>57995</v>
          </cell>
        </row>
        <row r="615">
          <cell r="D615" t="str">
            <v>공구손료</v>
          </cell>
          <cell r="E615" t="str">
            <v>노무비의</v>
          </cell>
          <cell r="F615" t="str">
            <v>%</v>
          </cell>
          <cell r="G615">
            <v>3</v>
          </cell>
          <cell r="H615">
            <v>57995</v>
          </cell>
          <cell r="I615">
            <v>1739</v>
          </cell>
          <cell r="M615">
            <v>0</v>
          </cell>
          <cell r="N615">
            <v>57995</v>
          </cell>
          <cell r="O615">
            <v>1739</v>
          </cell>
        </row>
        <row r="616">
          <cell r="A616">
            <v>53</v>
          </cell>
          <cell r="C616" t="str">
            <v>제53호표</v>
          </cell>
          <cell r="D616" t="str">
            <v>케이블 신설(지중)</v>
          </cell>
          <cell r="E616" t="str">
            <v>F-CVV 5C/1.5㎟ 8열</v>
          </cell>
          <cell r="F616" t="str">
            <v>m</v>
          </cell>
          <cell r="G616">
            <v>1</v>
          </cell>
          <cell r="I616">
            <v>16695</v>
          </cell>
          <cell r="K616">
            <v>65994</v>
          </cell>
          <cell r="M616">
            <v>0</v>
          </cell>
          <cell r="O616">
            <v>82689</v>
          </cell>
          <cell r="P616" t="str">
            <v>전5-13-11</v>
          </cell>
        </row>
        <row r="617">
          <cell r="D617" t="str">
            <v>케이블 신설(지중)</v>
          </cell>
          <cell r="E617" t="str">
            <v>F-CVV 5C/1.5㎟ 8열</v>
          </cell>
        </row>
        <row r="618">
          <cell r="B618" t="str">
            <v>케이블F-CVV 5C/1.5㎟</v>
          </cell>
          <cell r="C618" t="str">
            <v>재료비</v>
          </cell>
          <cell r="D618" t="str">
            <v>케이블</v>
          </cell>
          <cell r="E618" t="str">
            <v>F-CVV 5C/1.5㎟</v>
          </cell>
          <cell r="F618" t="str">
            <v>m</v>
          </cell>
          <cell r="G618">
            <v>8.24</v>
          </cell>
          <cell r="H618">
            <v>1751</v>
          </cell>
          <cell r="I618">
            <v>14428</v>
          </cell>
          <cell r="N618">
            <v>1751</v>
          </cell>
          <cell r="O618">
            <v>14428</v>
          </cell>
          <cell r="P618" t="str">
            <v>전1-6</v>
          </cell>
        </row>
        <row r="619">
          <cell r="D619" t="str">
            <v>잡재료비</v>
          </cell>
          <cell r="E619" t="str">
            <v>배관배선의</v>
          </cell>
          <cell r="F619" t="str">
            <v>%</v>
          </cell>
          <cell r="G619">
            <v>2</v>
          </cell>
          <cell r="H619">
            <v>14428</v>
          </cell>
          <cell r="I619">
            <v>288</v>
          </cell>
          <cell r="N619">
            <v>14428</v>
          </cell>
          <cell r="O619">
            <v>288</v>
          </cell>
        </row>
        <row r="620">
          <cell r="C620" t="str">
            <v>노무비</v>
          </cell>
          <cell r="D620" t="str">
            <v>저압케이블공</v>
          </cell>
          <cell r="E620" t="str">
            <v>(0.032*6.6)*(1+0.15)</v>
          </cell>
          <cell r="F620" t="str">
            <v>인</v>
          </cell>
          <cell r="G620">
            <v>0.24287999999999998</v>
          </cell>
          <cell r="J620">
            <v>271717</v>
          </cell>
          <cell r="K620">
            <v>65994</v>
          </cell>
          <cell r="M620">
            <v>0</v>
          </cell>
          <cell r="N620">
            <v>271717</v>
          </cell>
          <cell r="O620">
            <v>65994</v>
          </cell>
        </row>
        <row r="621">
          <cell r="D621" t="str">
            <v>공구손료</v>
          </cell>
          <cell r="E621" t="str">
            <v>노무비의</v>
          </cell>
          <cell r="F621" t="str">
            <v>%</v>
          </cell>
          <cell r="G621">
            <v>3</v>
          </cell>
          <cell r="H621">
            <v>65994</v>
          </cell>
          <cell r="I621">
            <v>1979</v>
          </cell>
          <cell r="M621">
            <v>0</v>
          </cell>
          <cell r="N621">
            <v>65994</v>
          </cell>
          <cell r="O621">
            <v>1979</v>
          </cell>
        </row>
        <row r="622">
          <cell r="A622">
            <v>54</v>
          </cell>
          <cell r="C622" t="str">
            <v>제54호표</v>
          </cell>
          <cell r="D622" t="str">
            <v>케이블 신설(지중)</v>
          </cell>
          <cell r="E622" t="str">
            <v>F-CVV 5C/1.5㎟ 9열</v>
          </cell>
          <cell r="F622" t="str">
            <v>m</v>
          </cell>
          <cell r="G622">
            <v>1</v>
          </cell>
          <cell r="I622">
            <v>18774</v>
          </cell>
          <cell r="K622">
            <v>73993</v>
          </cell>
          <cell r="M622">
            <v>0</v>
          </cell>
          <cell r="O622">
            <v>92767</v>
          </cell>
          <cell r="P622" t="str">
            <v>전5-13-11</v>
          </cell>
        </row>
        <row r="623">
          <cell r="D623" t="str">
            <v>케이블 신설(지중)</v>
          </cell>
          <cell r="E623" t="str">
            <v>F-CVV 5C/1.5㎟ 9열</v>
          </cell>
        </row>
        <row r="624">
          <cell r="B624" t="str">
            <v>케이블F-CVV 5C/1.5㎟</v>
          </cell>
          <cell r="C624" t="str">
            <v>재료비</v>
          </cell>
          <cell r="D624" t="str">
            <v>케이블</v>
          </cell>
          <cell r="E624" t="str">
            <v>F-CVV 5C/1.5㎟</v>
          </cell>
          <cell r="F624" t="str">
            <v>m</v>
          </cell>
          <cell r="G624">
            <v>9.27</v>
          </cell>
          <cell r="H624">
            <v>1751</v>
          </cell>
          <cell r="I624">
            <v>16231</v>
          </cell>
          <cell r="N624">
            <v>1751</v>
          </cell>
          <cell r="O624">
            <v>16231</v>
          </cell>
          <cell r="P624" t="str">
            <v>전1-6</v>
          </cell>
        </row>
        <row r="625">
          <cell r="D625" t="str">
            <v>잡재료비</v>
          </cell>
          <cell r="E625" t="str">
            <v>배관배선의</v>
          </cell>
          <cell r="F625" t="str">
            <v>%</v>
          </cell>
          <cell r="G625">
            <v>2</v>
          </cell>
          <cell r="H625">
            <v>16231</v>
          </cell>
          <cell r="I625">
            <v>324</v>
          </cell>
          <cell r="N625">
            <v>16231</v>
          </cell>
          <cell r="O625">
            <v>324</v>
          </cell>
        </row>
        <row r="626">
          <cell r="C626" t="str">
            <v>노무비</v>
          </cell>
          <cell r="D626" t="str">
            <v>저압케이블공</v>
          </cell>
          <cell r="E626" t="str">
            <v>(0.032*7.4)*(1+0.15)</v>
          </cell>
          <cell r="F626" t="str">
            <v>인</v>
          </cell>
          <cell r="G626">
            <v>0.27232000000000001</v>
          </cell>
          <cell r="J626">
            <v>271717</v>
          </cell>
          <cell r="K626">
            <v>73993</v>
          </cell>
          <cell r="M626">
            <v>0</v>
          </cell>
          <cell r="N626">
            <v>271717</v>
          </cell>
          <cell r="O626">
            <v>73993</v>
          </cell>
        </row>
        <row r="627">
          <cell r="D627" t="str">
            <v>공구손료</v>
          </cell>
          <cell r="E627" t="str">
            <v>노무비의</v>
          </cell>
          <cell r="F627" t="str">
            <v>%</v>
          </cell>
          <cell r="G627">
            <v>3</v>
          </cell>
          <cell r="H627">
            <v>73993</v>
          </cell>
          <cell r="I627">
            <v>2219</v>
          </cell>
          <cell r="M627">
            <v>0</v>
          </cell>
          <cell r="N627">
            <v>73993</v>
          </cell>
          <cell r="O627">
            <v>2219</v>
          </cell>
        </row>
        <row r="628">
          <cell r="A628">
            <v>55</v>
          </cell>
          <cell r="C628" t="str">
            <v>제55호표</v>
          </cell>
          <cell r="D628" t="str">
            <v>케이블 신설(지중)</v>
          </cell>
          <cell r="E628" t="str">
            <v>F-CVV 5C/1.5㎟ 10열</v>
          </cell>
          <cell r="F628" t="str">
            <v>m</v>
          </cell>
          <cell r="G628">
            <v>1</v>
          </cell>
          <cell r="I628">
            <v>20854</v>
          </cell>
          <cell r="K628">
            <v>81993</v>
          </cell>
          <cell r="M628">
            <v>0</v>
          </cell>
          <cell r="O628">
            <v>102847</v>
          </cell>
          <cell r="P628" t="str">
            <v>전5-13-11</v>
          </cell>
        </row>
        <row r="629">
          <cell r="D629" t="str">
            <v>케이블 신설(지중)</v>
          </cell>
          <cell r="E629" t="str">
            <v>F-CVV 5C/1.5㎟ 10열</v>
          </cell>
        </row>
        <row r="630">
          <cell r="B630" t="str">
            <v>케이블F-CVV 5C/1.5㎟</v>
          </cell>
          <cell r="C630" t="str">
            <v>재료비</v>
          </cell>
          <cell r="D630" t="str">
            <v>케이블</v>
          </cell>
          <cell r="E630" t="str">
            <v>F-CVV 5C/1.5㎟</v>
          </cell>
          <cell r="F630" t="str">
            <v>m</v>
          </cell>
          <cell r="G630">
            <v>10.3</v>
          </cell>
          <cell r="H630">
            <v>1751</v>
          </cell>
          <cell r="I630">
            <v>18035</v>
          </cell>
          <cell r="N630">
            <v>1751</v>
          </cell>
          <cell r="O630">
            <v>18035</v>
          </cell>
          <cell r="P630" t="str">
            <v>전1-6</v>
          </cell>
        </row>
        <row r="631">
          <cell r="D631" t="str">
            <v>잡재료비</v>
          </cell>
          <cell r="E631" t="str">
            <v>배관배선의</v>
          </cell>
          <cell r="F631" t="str">
            <v>%</v>
          </cell>
          <cell r="G631">
            <v>2</v>
          </cell>
          <cell r="H631">
            <v>18035</v>
          </cell>
          <cell r="I631">
            <v>360</v>
          </cell>
          <cell r="N631">
            <v>18035</v>
          </cell>
          <cell r="O631">
            <v>360</v>
          </cell>
        </row>
        <row r="632">
          <cell r="C632" t="str">
            <v>노무비</v>
          </cell>
          <cell r="D632" t="str">
            <v>저압케이블공</v>
          </cell>
          <cell r="E632" t="str">
            <v>(0.032*8.2)*(1+0.15)</v>
          </cell>
          <cell r="F632" t="str">
            <v>인</v>
          </cell>
          <cell r="G632">
            <v>0.30175999999999992</v>
          </cell>
          <cell r="J632">
            <v>271717</v>
          </cell>
          <cell r="K632">
            <v>81993</v>
          </cell>
          <cell r="M632">
            <v>0</v>
          </cell>
          <cell r="N632">
            <v>271717</v>
          </cell>
          <cell r="O632">
            <v>81993</v>
          </cell>
        </row>
        <row r="633">
          <cell r="D633" t="str">
            <v>공구손료</v>
          </cell>
          <cell r="E633" t="str">
            <v>노무비의</v>
          </cell>
          <cell r="F633" t="str">
            <v>%</v>
          </cell>
          <cell r="G633">
            <v>3</v>
          </cell>
          <cell r="H633">
            <v>81993</v>
          </cell>
          <cell r="I633">
            <v>2459</v>
          </cell>
          <cell r="M633">
            <v>0</v>
          </cell>
          <cell r="N633">
            <v>81993</v>
          </cell>
          <cell r="O633">
            <v>2459</v>
          </cell>
        </row>
        <row r="634">
          <cell r="A634">
            <v>56</v>
          </cell>
          <cell r="C634" t="str">
            <v>제56호표</v>
          </cell>
          <cell r="D634" t="str">
            <v>케이블 신설(지중)</v>
          </cell>
          <cell r="E634" t="str">
            <v>F-CVV 5C/1.5㎟ 11열</v>
          </cell>
          <cell r="F634" t="str">
            <v>m</v>
          </cell>
          <cell r="G634">
            <v>1</v>
          </cell>
          <cell r="I634">
            <v>22933</v>
          </cell>
          <cell r="K634">
            <v>89992</v>
          </cell>
          <cell r="M634">
            <v>0</v>
          </cell>
          <cell r="O634">
            <v>112925</v>
          </cell>
          <cell r="P634" t="str">
            <v>전5-13-11</v>
          </cell>
        </row>
        <row r="635">
          <cell r="D635" t="str">
            <v>케이블 신설(지중)</v>
          </cell>
          <cell r="E635" t="str">
            <v>F-CVV 5C/1.5㎟ 11열</v>
          </cell>
        </row>
        <row r="636">
          <cell r="B636" t="str">
            <v>케이블F-CVV 5C/1.5㎟</v>
          </cell>
          <cell r="C636" t="str">
            <v>재료비</v>
          </cell>
          <cell r="D636" t="str">
            <v>케이블</v>
          </cell>
          <cell r="E636" t="str">
            <v>F-CVV 5C/1.5㎟</v>
          </cell>
          <cell r="F636" t="str">
            <v>m</v>
          </cell>
          <cell r="G636">
            <v>11.33</v>
          </cell>
          <cell r="H636">
            <v>1751</v>
          </cell>
          <cell r="I636">
            <v>19838</v>
          </cell>
          <cell r="N636">
            <v>1751</v>
          </cell>
          <cell r="O636">
            <v>19838</v>
          </cell>
          <cell r="P636" t="str">
            <v>전1-6</v>
          </cell>
        </row>
        <row r="637">
          <cell r="D637" t="str">
            <v>잡재료비</v>
          </cell>
          <cell r="E637" t="str">
            <v>배관배선의</v>
          </cell>
          <cell r="F637" t="str">
            <v>%</v>
          </cell>
          <cell r="G637">
            <v>2</v>
          </cell>
          <cell r="H637">
            <v>19838</v>
          </cell>
          <cell r="I637">
            <v>396</v>
          </cell>
          <cell r="N637">
            <v>19838</v>
          </cell>
          <cell r="O637">
            <v>396</v>
          </cell>
        </row>
        <row r="638">
          <cell r="C638" t="str">
            <v>노무비</v>
          </cell>
          <cell r="D638" t="str">
            <v>저압케이블공</v>
          </cell>
          <cell r="E638" t="str">
            <v>(0.032*9.0)*(1+0.15)</v>
          </cell>
          <cell r="F638" t="str">
            <v>인</v>
          </cell>
          <cell r="G638">
            <v>0.33119999999999999</v>
          </cell>
          <cell r="J638">
            <v>271717</v>
          </cell>
          <cell r="K638">
            <v>89992</v>
          </cell>
          <cell r="M638">
            <v>0</v>
          </cell>
          <cell r="N638">
            <v>271717</v>
          </cell>
          <cell r="O638">
            <v>89992</v>
          </cell>
        </row>
        <row r="639">
          <cell r="D639" t="str">
            <v>공구손료</v>
          </cell>
          <cell r="E639" t="str">
            <v>노무비의</v>
          </cell>
          <cell r="F639" t="str">
            <v>%</v>
          </cell>
          <cell r="G639">
            <v>3</v>
          </cell>
          <cell r="H639">
            <v>89992</v>
          </cell>
          <cell r="I639">
            <v>2699</v>
          </cell>
          <cell r="M639">
            <v>0</v>
          </cell>
          <cell r="N639">
            <v>89992</v>
          </cell>
          <cell r="O639">
            <v>2699</v>
          </cell>
        </row>
        <row r="640">
          <cell r="A640">
            <v>57</v>
          </cell>
          <cell r="C640" t="str">
            <v>제57호표</v>
          </cell>
          <cell r="D640" t="str">
            <v>케이블 신설(지중)</v>
          </cell>
          <cell r="E640" t="str">
            <v>F-CVV 5C/1.5㎟ 12열</v>
          </cell>
          <cell r="F640" t="str">
            <v>m</v>
          </cell>
          <cell r="G640">
            <v>1</v>
          </cell>
          <cell r="I640">
            <v>25013</v>
          </cell>
          <cell r="K640">
            <v>97992</v>
          </cell>
          <cell r="M640">
            <v>0</v>
          </cell>
          <cell r="O640">
            <v>123005</v>
          </cell>
          <cell r="P640" t="str">
            <v>전5-13-11</v>
          </cell>
        </row>
        <row r="641">
          <cell r="D641" t="str">
            <v>케이블 신설(지중)</v>
          </cell>
          <cell r="E641" t="str">
            <v>F-CVV 5C/1.5㎟ 12열</v>
          </cell>
        </row>
        <row r="642">
          <cell r="B642" t="str">
            <v>케이블F-CVV 5C/1.5㎟</v>
          </cell>
          <cell r="C642" t="str">
            <v>재료비</v>
          </cell>
          <cell r="D642" t="str">
            <v>케이블</v>
          </cell>
          <cell r="E642" t="str">
            <v>F-CVV 5C/1.5㎟</v>
          </cell>
          <cell r="F642" t="str">
            <v>m</v>
          </cell>
          <cell r="G642">
            <v>12.36</v>
          </cell>
          <cell r="H642">
            <v>1751</v>
          </cell>
          <cell r="I642">
            <v>21642</v>
          </cell>
          <cell r="N642">
            <v>1751</v>
          </cell>
          <cell r="O642">
            <v>21642</v>
          </cell>
          <cell r="P642" t="str">
            <v>전1-6</v>
          </cell>
        </row>
        <row r="643">
          <cell r="D643" t="str">
            <v>잡재료비</v>
          </cell>
          <cell r="E643" t="str">
            <v>배관배선의</v>
          </cell>
          <cell r="F643" t="str">
            <v>%</v>
          </cell>
          <cell r="G643">
            <v>2</v>
          </cell>
          <cell r="H643">
            <v>21642</v>
          </cell>
          <cell r="I643">
            <v>432</v>
          </cell>
          <cell r="N643">
            <v>21642</v>
          </cell>
          <cell r="O643">
            <v>432</v>
          </cell>
        </row>
        <row r="644">
          <cell r="C644" t="str">
            <v>노무비</v>
          </cell>
          <cell r="D644" t="str">
            <v>저압케이블공</v>
          </cell>
          <cell r="E644" t="str">
            <v>(0.032*9.8)*(1+0.15)</v>
          </cell>
          <cell r="F644" t="str">
            <v>인</v>
          </cell>
          <cell r="G644">
            <v>0.36064000000000002</v>
          </cell>
          <cell r="J644">
            <v>271717</v>
          </cell>
          <cell r="K644">
            <v>97992</v>
          </cell>
          <cell r="M644">
            <v>0</v>
          </cell>
          <cell r="N644">
            <v>271717</v>
          </cell>
          <cell r="O644">
            <v>97992</v>
          </cell>
        </row>
        <row r="645">
          <cell r="D645" t="str">
            <v>공구손료</v>
          </cell>
          <cell r="E645" t="str">
            <v>노무비의</v>
          </cell>
          <cell r="F645" t="str">
            <v>%</v>
          </cell>
          <cell r="G645">
            <v>3</v>
          </cell>
          <cell r="H645">
            <v>97992</v>
          </cell>
          <cell r="I645">
            <v>2939</v>
          </cell>
          <cell r="M645">
            <v>0</v>
          </cell>
          <cell r="N645">
            <v>97992</v>
          </cell>
          <cell r="O645">
            <v>2939</v>
          </cell>
        </row>
        <row r="646">
          <cell r="A646">
            <v>58</v>
          </cell>
          <cell r="C646" t="str">
            <v>제58호표</v>
          </cell>
          <cell r="D646" t="str">
            <v>케이블 신설(지중)</v>
          </cell>
          <cell r="E646" t="str">
            <v>F-CVV 5C/1.5㎟ 13열</v>
          </cell>
          <cell r="F646" t="str">
            <v>m</v>
          </cell>
          <cell r="G646">
            <v>1</v>
          </cell>
          <cell r="I646">
            <v>27092</v>
          </cell>
          <cell r="K646">
            <v>105991</v>
          </cell>
          <cell r="M646">
            <v>0</v>
          </cell>
          <cell r="O646">
            <v>133083</v>
          </cell>
          <cell r="P646" t="str">
            <v>전5-13-11</v>
          </cell>
        </row>
        <row r="647">
          <cell r="D647" t="str">
            <v>케이블 신설(지중)</v>
          </cell>
          <cell r="E647" t="str">
            <v>F-CVV 5C/1.5㎟ 13열</v>
          </cell>
        </row>
        <row r="648">
          <cell r="B648" t="str">
            <v>케이블F-CVV 5C/1.5㎟</v>
          </cell>
          <cell r="C648" t="str">
            <v>재료비</v>
          </cell>
          <cell r="D648" t="str">
            <v>케이블</v>
          </cell>
          <cell r="E648" t="str">
            <v>F-CVV 5C/1.5㎟</v>
          </cell>
          <cell r="F648" t="str">
            <v>m</v>
          </cell>
          <cell r="G648">
            <v>13.39</v>
          </cell>
          <cell r="H648">
            <v>1751</v>
          </cell>
          <cell r="I648">
            <v>23445</v>
          </cell>
          <cell r="N648">
            <v>1751</v>
          </cell>
          <cell r="O648">
            <v>23445</v>
          </cell>
          <cell r="P648" t="str">
            <v>전1-6</v>
          </cell>
        </row>
        <row r="649">
          <cell r="D649" t="str">
            <v>잡재료비</v>
          </cell>
          <cell r="E649" t="str">
            <v>배관배선의</v>
          </cell>
          <cell r="F649" t="str">
            <v>%</v>
          </cell>
          <cell r="G649">
            <v>2</v>
          </cell>
          <cell r="H649">
            <v>23445</v>
          </cell>
          <cell r="I649">
            <v>468</v>
          </cell>
          <cell r="N649">
            <v>23445</v>
          </cell>
          <cell r="O649">
            <v>468</v>
          </cell>
        </row>
        <row r="650">
          <cell r="C650" t="str">
            <v>노무비</v>
          </cell>
          <cell r="D650" t="str">
            <v>저압케이블공</v>
          </cell>
          <cell r="E650" t="str">
            <v>(0.032*10.6)*(1+0.15)</v>
          </cell>
          <cell r="F650" t="str">
            <v>인</v>
          </cell>
          <cell r="G650">
            <v>0.39007999999999998</v>
          </cell>
          <cell r="J650">
            <v>271717</v>
          </cell>
          <cell r="K650">
            <v>105991</v>
          </cell>
          <cell r="M650">
            <v>0</v>
          </cell>
          <cell r="N650">
            <v>271717</v>
          </cell>
          <cell r="O650">
            <v>105991</v>
          </cell>
        </row>
        <row r="651">
          <cell r="D651" t="str">
            <v>공구손료</v>
          </cell>
          <cell r="E651" t="str">
            <v>노무비의</v>
          </cell>
          <cell r="F651" t="str">
            <v>%</v>
          </cell>
          <cell r="G651">
            <v>3</v>
          </cell>
          <cell r="H651">
            <v>105991</v>
          </cell>
          <cell r="I651">
            <v>3179</v>
          </cell>
          <cell r="M651">
            <v>0</v>
          </cell>
          <cell r="N651">
            <v>105991</v>
          </cell>
          <cell r="O651">
            <v>3179</v>
          </cell>
        </row>
        <row r="652">
          <cell r="A652">
            <v>59</v>
          </cell>
          <cell r="C652" t="str">
            <v>제59호표</v>
          </cell>
          <cell r="D652" t="str">
            <v>케이블 신설(지중)</v>
          </cell>
          <cell r="E652" t="str">
            <v>F-CVV 5C/1.5㎟ 14열</v>
          </cell>
          <cell r="F652" t="str">
            <v>m</v>
          </cell>
          <cell r="G652">
            <v>1</v>
          </cell>
          <cell r="I652">
            <v>29172</v>
          </cell>
          <cell r="K652">
            <v>113990</v>
          </cell>
          <cell r="M652">
            <v>0</v>
          </cell>
          <cell r="O652">
            <v>143162</v>
          </cell>
          <cell r="P652" t="str">
            <v>전5-13-11</v>
          </cell>
        </row>
        <row r="653">
          <cell r="D653" t="str">
            <v>케이블 신설(지중)</v>
          </cell>
          <cell r="E653" t="str">
            <v>F-CVV 5C/1.5㎟ 14열</v>
          </cell>
        </row>
        <row r="654">
          <cell r="B654" t="str">
            <v>케이블F-CVV 5C/1.5㎟</v>
          </cell>
          <cell r="C654" t="str">
            <v>재료비</v>
          </cell>
          <cell r="D654" t="str">
            <v>케이블</v>
          </cell>
          <cell r="E654" t="str">
            <v>F-CVV 5C/1.5㎟</v>
          </cell>
          <cell r="F654" t="str">
            <v>m</v>
          </cell>
          <cell r="G654">
            <v>14.42</v>
          </cell>
          <cell r="H654">
            <v>1751</v>
          </cell>
          <cell r="I654">
            <v>25249</v>
          </cell>
          <cell r="N654">
            <v>1751</v>
          </cell>
          <cell r="O654">
            <v>25249</v>
          </cell>
          <cell r="P654" t="str">
            <v>전1-6</v>
          </cell>
        </row>
        <row r="655">
          <cell r="D655" t="str">
            <v>잡재료비</v>
          </cell>
          <cell r="E655" t="str">
            <v>배관배선의</v>
          </cell>
          <cell r="F655" t="str">
            <v>%</v>
          </cell>
          <cell r="G655">
            <v>2</v>
          </cell>
          <cell r="H655">
            <v>25249</v>
          </cell>
          <cell r="I655">
            <v>504</v>
          </cell>
          <cell r="N655">
            <v>25249</v>
          </cell>
          <cell r="O655">
            <v>504</v>
          </cell>
        </row>
        <row r="656">
          <cell r="C656" t="str">
            <v>노무비</v>
          </cell>
          <cell r="D656" t="str">
            <v>저압케이블공</v>
          </cell>
          <cell r="E656" t="str">
            <v>(0.032*11.4)*(1+0.15)</v>
          </cell>
          <cell r="F656" t="str">
            <v>인</v>
          </cell>
          <cell r="G656">
            <v>0.41952</v>
          </cell>
          <cell r="J656">
            <v>271717</v>
          </cell>
          <cell r="K656">
            <v>113990</v>
          </cell>
          <cell r="M656">
            <v>0</v>
          </cell>
          <cell r="N656">
            <v>271717</v>
          </cell>
          <cell r="O656">
            <v>113990</v>
          </cell>
        </row>
        <row r="657">
          <cell r="D657" t="str">
            <v>공구손료</v>
          </cell>
          <cell r="E657" t="str">
            <v>노무비의</v>
          </cell>
          <cell r="F657" t="str">
            <v>%</v>
          </cell>
          <cell r="G657">
            <v>3</v>
          </cell>
          <cell r="H657">
            <v>113990</v>
          </cell>
          <cell r="I657">
            <v>3419</v>
          </cell>
          <cell r="M657">
            <v>0</v>
          </cell>
          <cell r="N657">
            <v>113990</v>
          </cell>
          <cell r="O657">
            <v>3419</v>
          </cell>
        </row>
        <row r="658">
          <cell r="A658">
            <v>60</v>
          </cell>
          <cell r="C658" t="str">
            <v>제60호표</v>
          </cell>
          <cell r="D658" t="str">
            <v>케이블 신설(지중)</v>
          </cell>
          <cell r="E658" t="str">
            <v>F-CVV 5C/1.5㎟ 15열</v>
          </cell>
          <cell r="F658" t="str">
            <v>m</v>
          </cell>
          <cell r="G658">
            <v>1</v>
          </cell>
          <cell r="I658">
            <v>31252</v>
          </cell>
          <cell r="K658">
            <v>121990</v>
          </cell>
          <cell r="M658">
            <v>0</v>
          </cell>
          <cell r="O658">
            <v>153242</v>
          </cell>
          <cell r="P658" t="str">
            <v>전5-13-11</v>
          </cell>
        </row>
        <row r="659">
          <cell r="D659" t="str">
            <v>케이블 신설(지중)</v>
          </cell>
          <cell r="E659" t="str">
            <v>F-CVV 5C/1.5㎟ 15열</v>
          </cell>
        </row>
        <row r="660">
          <cell r="B660" t="str">
            <v>케이블F-CVV 5C/1.5㎟</v>
          </cell>
          <cell r="C660" t="str">
            <v>재료비</v>
          </cell>
          <cell r="D660" t="str">
            <v>케이블</v>
          </cell>
          <cell r="E660" t="str">
            <v>F-CVV 5C/1.5㎟</v>
          </cell>
          <cell r="F660" t="str">
            <v>m</v>
          </cell>
          <cell r="G660">
            <v>15.45</v>
          </cell>
          <cell r="H660">
            <v>1751</v>
          </cell>
          <cell r="I660">
            <v>27052</v>
          </cell>
          <cell r="N660">
            <v>1751</v>
          </cell>
          <cell r="O660">
            <v>27052</v>
          </cell>
          <cell r="P660" t="str">
            <v>전1-6</v>
          </cell>
        </row>
        <row r="661">
          <cell r="D661" t="str">
            <v>잡재료비</v>
          </cell>
          <cell r="E661" t="str">
            <v>배관배선의</v>
          </cell>
          <cell r="F661" t="str">
            <v>%</v>
          </cell>
          <cell r="G661">
            <v>2</v>
          </cell>
          <cell r="H661">
            <v>27052</v>
          </cell>
          <cell r="I661">
            <v>541</v>
          </cell>
          <cell r="N661">
            <v>27052</v>
          </cell>
          <cell r="O661">
            <v>541</v>
          </cell>
        </row>
        <row r="662">
          <cell r="C662" t="str">
            <v>노무비</v>
          </cell>
          <cell r="D662" t="str">
            <v>저압케이블공</v>
          </cell>
          <cell r="E662" t="str">
            <v>(0.032*12.2)*(1+0.15)</v>
          </cell>
          <cell r="F662" t="str">
            <v>인</v>
          </cell>
          <cell r="G662">
            <v>0.44895999999999991</v>
          </cell>
          <cell r="J662">
            <v>271717</v>
          </cell>
          <cell r="K662">
            <v>121990</v>
          </cell>
          <cell r="M662">
            <v>0</v>
          </cell>
          <cell r="N662">
            <v>271717</v>
          </cell>
          <cell r="O662">
            <v>121990</v>
          </cell>
        </row>
        <row r="663">
          <cell r="D663" t="str">
            <v>공구손료</v>
          </cell>
          <cell r="E663" t="str">
            <v>노무비의</v>
          </cell>
          <cell r="F663" t="str">
            <v>%</v>
          </cell>
          <cell r="G663">
            <v>3</v>
          </cell>
          <cell r="H663">
            <v>121990</v>
          </cell>
          <cell r="I663">
            <v>3659</v>
          </cell>
          <cell r="M663">
            <v>0</v>
          </cell>
          <cell r="N663">
            <v>121990</v>
          </cell>
          <cell r="O663">
            <v>3659</v>
          </cell>
        </row>
        <row r="664">
          <cell r="A664">
            <v>61</v>
          </cell>
          <cell r="C664" t="str">
            <v>제61호표</v>
          </cell>
          <cell r="D664" t="str">
            <v>케이블 신설(지중)</v>
          </cell>
          <cell r="E664" t="str">
            <v>F-CVV 5C/1.5㎟ 16열</v>
          </cell>
          <cell r="F664" t="str">
            <v>m</v>
          </cell>
          <cell r="G664">
            <v>1</v>
          </cell>
          <cell r="I664">
            <v>33332</v>
          </cell>
          <cell r="K664">
            <v>129989</v>
          </cell>
          <cell r="M664">
            <v>0</v>
          </cell>
          <cell r="O664">
            <v>163321</v>
          </cell>
          <cell r="P664" t="str">
            <v>전5-13-11</v>
          </cell>
        </row>
        <row r="665">
          <cell r="D665" t="str">
            <v>케이블 신설(지중)</v>
          </cell>
          <cell r="E665" t="str">
            <v>F-CVV 5C/1.5㎟ 16열</v>
          </cell>
        </row>
        <row r="666">
          <cell r="B666" t="str">
            <v>케이블F-CVV 5C/1.5㎟</v>
          </cell>
          <cell r="C666" t="str">
            <v>재료비</v>
          </cell>
          <cell r="D666" t="str">
            <v>케이블</v>
          </cell>
          <cell r="E666" t="str">
            <v>F-CVV 5C/1.5㎟</v>
          </cell>
          <cell r="F666" t="str">
            <v>m</v>
          </cell>
          <cell r="G666">
            <v>16.48</v>
          </cell>
          <cell r="H666">
            <v>1751</v>
          </cell>
          <cell r="I666">
            <v>28856</v>
          </cell>
          <cell r="N666">
            <v>1751</v>
          </cell>
          <cell r="O666">
            <v>28856</v>
          </cell>
          <cell r="P666" t="str">
            <v>전1-6</v>
          </cell>
        </row>
        <row r="667">
          <cell r="D667" t="str">
            <v>잡재료비</v>
          </cell>
          <cell r="E667" t="str">
            <v>배관배선의</v>
          </cell>
          <cell r="F667" t="str">
            <v>%</v>
          </cell>
          <cell r="G667">
            <v>2</v>
          </cell>
          <cell r="H667">
            <v>28856</v>
          </cell>
          <cell r="I667">
            <v>577</v>
          </cell>
          <cell r="N667">
            <v>28856</v>
          </cell>
          <cell r="O667">
            <v>577</v>
          </cell>
        </row>
        <row r="668">
          <cell r="C668" t="str">
            <v>노무비</v>
          </cell>
          <cell r="D668" t="str">
            <v>저압케이블공</v>
          </cell>
          <cell r="E668" t="str">
            <v>(0.032*13.0)*(1+0.15)</v>
          </cell>
          <cell r="F668" t="str">
            <v>인</v>
          </cell>
          <cell r="G668">
            <v>0.47839999999999999</v>
          </cell>
          <cell r="J668">
            <v>271717</v>
          </cell>
          <cell r="K668">
            <v>129989</v>
          </cell>
          <cell r="M668">
            <v>0</v>
          </cell>
          <cell r="N668">
            <v>271717</v>
          </cell>
          <cell r="O668">
            <v>129989</v>
          </cell>
        </row>
        <row r="669">
          <cell r="D669" t="str">
            <v>공구손료</v>
          </cell>
          <cell r="E669" t="str">
            <v>노무비의</v>
          </cell>
          <cell r="F669" t="str">
            <v>%</v>
          </cell>
          <cell r="G669">
            <v>3</v>
          </cell>
          <cell r="H669">
            <v>129989</v>
          </cell>
          <cell r="I669">
            <v>3899</v>
          </cell>
          <cell r="M669">
            <v>0</v>
          </cell>
          <cell r="N669">
            <v>129989</v>
          </cell>
          <cell r="O669">
            <v>3899</v>
          </cell>
        </row>
        <row r="670">
          <cell r="A670">
            <v>62</v>
          </cell>
          <cell r="C670" t="str">
            <v>제62호표</v>
          </cell>
          <cell r="D670" t="str">
            <v>케이블 신설(지중)</v>
          </cell>
          <cell r="E670" t="str">
            <v>F-CVV 5C/1.5㎟ 17열</v>
          </cell>
          <cell r="F670" t="str">
            <v>m</v>
          </cell>
          <cell r="G670">
            <v>1</v>
          </cell>
          <cell r="I670">
            <v>35412</v>
          </cell>
          <cell r="K670">
            <v>137988</v>
          </cell>
          <cell r="M670">
            <v>0</v>
          </cell>
          <cell r="O670">
            <v>173400</v>
          </cell>
          <cell r="P670" t="str">
            <v>전5-13-11</v>
          </cell>
        </row>
        <row r="671">
          <cell r="D671" t="str">
            <v>케이블 신설(지중)</v>
          </cell>
          <cell r="E671" t="str">
            <v>F-CVV 5C/1.5㎟ 17열</v>
          </cell>
        </row>
        <row r="672">
          <cell r="B672" t="str">
            <v>케이블F-CVV 5C/1.5㎟</v>
          </cell>
          <cell r="C672" t="str">
            <v>재료비</v>
          </cell>
          <cell r="D672" t="str">
            <v>케이블</v>
          </cell>
          <cell r="E672" t="str">
            <v>F-CVV 5C/1.5㎟</v>
          </cell>
          <cell r="F672" t="str">
            <v>m</v>
          </cell>
          <cell r="G672">
            <v>17.510000000000002</v>
          </cell>
          <cell r="H672">
            <v>1751</v>
          </cell>
          <cell r="I672">
            <v>30660</v>
          </cell>
          <cell r="N672">
            <v>1751</v>
          </cell>
          <cell r="O672">
            <v>30660</v>
          </cell>
          <cell r="P672" t="str">
            <v>전1-6</v>
          </cell>
        </row>
        <row r="673">
          <cell r="D673" t="str">
            <v>잡재료비</v>
          </cell>
          <cell r="E673" t="str">
            <v>배관배선의</v>
          </cell>
          <cell r="F673" t="str">
            <v>%</v>
          </cell>
          <cell r="G673">
            <v>2</v>
          </cell>
          <cell r="H673">
            <v>30660</v>
          </cell>
          <cell r="I673">
            <v>613</v>
          </cell>
          <cell r="N673">
            <v>30660</v>
          </cell>
          <cell r="O673">
            <v>613</v>
          </cell>
        </row>
        <row r="674">
          <cell r="C674" t="str">
            <v>노무비</v>
          </cell>
          <cell r="D674" t="str">
            <v>저압케이블공</v>
          </cell>
          <cell r="E674" t="str">
            <v>(0.032*13.8)*(1+0.15)</v>
          </cell>
          <cell r="F674" t="str">
            <v>인</v>
          </cell>
          <cell r="G674">
            <v>0.50784000000000007</v>
          </cell>
          <cell r="J674">
            <v>271717</v>
          </cell>
          <cell r="K674">
            <v>137988</v>
          </cell>
          <cell r="M674">
            <v>0</v>
          </cell>
          <cell r="N674">
            <v>271717</v>
          </cell>
          <cell r="O674">
            <v>137988</v>
          </cell>
        </row>
        <row r="675">
          <cell r="D675" t="str">
            <v>공구손료</v>
          </cell>
          <cell r="E675" t="str">
            <v>노무비의</v>
          </cell>
          <cell r="F675" t="str">
            <v>%</v>
          </cell>
          <cell r="G675">
            <v>3</v>
          </cell>
          <cell r="H675">
            <v>137988</v>
          </cell>
          <cell r="I675">
            <v>4139</v>
          </cell>
          <cell r="M675">
            <v>0</v>
          </cell>
          <cell r="N675">
            <v>137988</v>
          </cell>
          <cell r="O675">
            <v>4139</v>
          </cell>
        </row>
        <row r="676">
          <cell r="A676">
            <v>63</v>
          </cell>
          <cell r="C676" t="str">
            <v>제63호표</v>
          </cell>
          <cell r="D676" t="str">
            <v>케이블 신설(지중)</v>
          </cell>
          <cell r="E676" t="str">
            <v>F-CVV 5C/1.5㎟ 18열</v>
          </cell>
          <cell r="F676" t="str">
            <v>m</v>
          </cell>
          <cell r="G676">
            <v>1</v>
          </cell>
          <cell r="I676">
            <v>37491</v>
          </cell>
          <cell r="K676">
            <v>145988</v>
          </cell>
          <cell r="M676">
            <v>0</v>
          </cell>
          <cell r="O676">
            <v>183479</v>
          </cell>
          <cell r="P676" t="str">
            <v>전5-13-11</v>
          </cell>
        </row>
        <row r="677">
          <cell r="D677" t="str">
            <v>케이블 신설(지중)</v>
          </cell>
          <cell r="E677" t="str">
            <v>F-CVV 5C/1.5㎟ 18열</v>
          </cell>
        </row>
        <row r="678">
          <cell r="B678" t="str">
            <v>케이블F-CVV 5C/1.5㎟</v>
          </cell>
          <cell r="C678" t="str">
            <v>재료비</v>
          </cell>
          <cell r="D678" t="str">
            <v>케이블</v>
          </cell>
          <cell r="E678" t="str">
            <v>F-CVV 5C/1.5㎟</v>
          </cell>
          <cell r="F678" t="str">
            <v>m</v>
          </cell>
          <cell r="G678">
            <v>18.54</v>
          </cell>
          <cell r="H678">
            <v>1751</v>
          </cell>
          <cell r="I678">
            <v>32463</v>
          </cell>
          <cell r="N678">
            <v>1751</v>
          </cell>
          <cell r="O678">
            <v>32463</v>
          </cell>
          <cell r="P678" t="str">
            <v>전1-6</v>
          </cell>
        </row>
        <row r="679">
          <cell r="D679" t="str">
            <v>잡재료비</v>
          </cell>
          <cell r="E679" t="str">
            <v>배관배선의</v>
          </cell>
          <cell r="F679" t="str">
            <v>%</v>
          </cell>
          <cell r="G679">
            <v>2</v>
          </cell>
          <cell r="H679">
            <v>32463</v>
          </cell>
          <cell r="I679">
            <v>649</v>
          </cell>
          <cell r="N679">
            <v>32463</v>
          </cell>
          <cell r="O679">
            <v>649</v>
          </cell>
        </row>
        <row r="680">
          <cell r="C680" t="str">
            <v>노무비</v>
          </cell>
          <cell r="D680" t="str">
            <v>저압케이블공</v>
          </cell>
          <cell r="E680" t="str">
            <v>(0.032*14.6)*(1+0.15)</v>
          </cell>
          <cell r="F680" t="str">
            <v>인</v>
          </cell>
          <cell r="G680">
            <v>0.53727999999999998</v>
          </cell>
          <cell r="J680">
            <v>271717</v>
          </cell>
          <cell r="K680">
            <v>145988</v>
          </cell>
          <cell r="M680">
            <v>0</v>
          </cell>
          <cell r="N680">
            <v>271717</v>
          </cell>
          <cell r="O680">
            <v>145988</v>
          </cell>
        </row>
        <row r="681">
          <cell r="D681" t="str">
            <v>공구손료</v>
          </cell>
          <cell r="E681" t="str">
            <v>노무비의</v>
          </cell>
          <cell r="F681" t="str">
            <v>%</v>
          </cell>
          <cell r="G681">
            <v>3</v>
          </cell>
          <cell r="H681">
            <v>145988</v>
          </cell>
          <cell r="I681">
            <v>4379</v>
          </cell>
          <cell r="M681">
            <v>0</v>
          </cell>
          <cell r="N681">
            <v>145988</v>
          </cell>
          <cell r="O681">
            <v>4379</v>
          </cell>
        </row>
        <row r="682">
          <cell r="A682">
            <v>64</v>
          </cell>
          <cell r="C682" t="str">
            <v>제64호표</v>
          </cell>
          <cell r="D682" t="str">
            <v>케이블 신설(지중)</v>
          </cell>
          <cell r="E682" t="str">
            <v>F-CVV 5C/1.5㎟ 19열</v>
          </cell>
          <cell r="F682" t="str">
            <v>m</v>
          </cell>
          <cell r="G682">
            <v>1</v>
          </cell>
          <cell r="I682">
            <v>39571</v>
          </cell>
          <cell r="K682">
            <v>153987</v>
          </cell>
          <cell r="M682">
            <v>0</v>
          </cell>
          <cell r="O682">
            <v>193558</v>
          </cell>
          <cell r="P682" t="str">
            <v>전5-13-11</v>
          </cell>
        </row>
        <row r="683">
          <cell r="D683" t="str">
            <v>케이블 신설(지중)</v>
          </cell>
          <cell r="E683" t="str">
            <v>F-CVV 5C/1.5㎟ 19열</v>
          </cell>
        </row>
        <row r="684">
          <cell r="B684" t="str">
            <v>케이블F-CVV 5C/1.5㎟</v>
          </cell>
          <cell r="C684" t="str">
            <v>재료비</v>
          </cell>
          <cell r="D684" t="str">
            <v>케이블</v>
          </cell>
          <cell r="E684" t="str">
            <v>F-CVV 5C/1.5㎟</v>
          </cell>
          <cell r="F684" t="str">
            <v>m</v>
          </cell>
          <cell r="G684">
            <v>19.57</v>
          </cell>
          <cell r="H684">
            <v>1751</v>
          </cell>
          <cell r="I684">
            <v>34267</v>
          </cell>
          <cell r="N684">
            <v>1751</v>
          </cell>
          <cell r="O684">
            <v>34267</v>
          </cell>
          <cell r="P684" t="str">
            <v>전1-6</v>
          </cell>
        </row>
        <row r="685">
          <cell r="D685" t="str">
            <v>잡재료비</v>
          </cell>
          <cell r="E685" t="str">
            <v>배관배선의</v>
          </cell>
          <cell r="F685" t="str">
            <v>%</v>
          </cell>
          <cell r="G685">
            <v>2</v>
          </cell>
          <cell r="H685">
            <v>34267</v>
          </cell>
          <cell r="I685">
            <v>685</v>
          </cell>
          <cell r="N685">
            <v>34267</v>
          </cell>
          <cell r="O685">
            <v>685</v>
          </cell>
        </row>
        <row r="686">
          <cell r="C686" t="str">
            <v>노무비</v>
          </cell>
          <cell r="D686" t="str">
            <v>저압케이블공</v>
          </cell>
          <cell r="E686" t="str">
            <v>(0.032*15.4)*(1+0.15)</v>
          </cell>
          <cell r="F686" t="str">
            <v>인</v>
          </cell>
          <cell r="G686">
            <v>0.56672</v>
          </cell>
          <cell r="J686">
            <v>271717</v>
          </cell>
          <cell r="K686">
            <v>153987</v>
          </cell>
          <cell r="M686">
            <v>0</v>
          </cell>
          <cell r="N686">
            <v>271717</v>
          </cell>
          <cell r="O686">
            <v>153987</v>
          </cell>
        </row>
        <row r="687">
          <cell r="D687" t="str">
            <v>공구손료</v>
          </cell>
          <cell r="E687" t="str">
            <v>노무비의</v>
          </cell>
          <cell r="F687" t="str">
            <v>%</v>
          </cell>
          <cell r="G687">
            <v>3</v>
          </cell>
          <cell r="H687">
            <v>153987</v>
          </cell>
          <cell r="I687">
            <v>4619</v>
          </cell>
          <cell r="M687">
            <v>0</v>
          </cell>
          <cell r="N687">
            <v>153987</v>
          </cell>
          <cell r="O687">
            <v>4619</v>
          </cell>
        </row>
        <row r="688">
          <cell r="A688">
            <v>65</v>
          </cell>
          <cell r="C688" t="str">
            <v>제65호표</v>
          </cell>
          <cell r="D688" t="str">
            <v>케이블 신설(지중)</v>
          </cell>
          <cell r="E688" t="str">
            <v>F-CVV 5C/1.5㎟ 20열</v>
          </cell>
          <cell r="F688" t="str">
            <v>m</v>
          </cell>
          <cell r="G688">
            <v>1</v>
          </cell>
          <cell r="I688">
            <v>41650</v>
          </cell>
          <cell r="K688">
            <v>161986</v>
          </cell>
          <cell r="M688">
            <v>0</v>
          </cell>
          <cell r="O688">
            <v>203636</v>
          </cell>
          <cell r="P688" t="str">
            <v>전5-13-11</v>
          </cell>
        </row>
        <row r="689">
          <cell r="D689" t="str">
            <v>케이블 신설(지중)</v>
          </cell>
          <cell r="E689" t="str">
            <v>F-CVV 5C/1.5㎟ 20열</v>
          </cell>
        </row>
        <row r="690">
          <cell r="B690" t="str">
            <v>케이블F-CVV 5C/1.5㎟</v>
          </cell>
          <cell r="C690" t="str">
            <v>재료비</v>
          </cell>
          <cell r="D690" t="str">
            <v>케이블</v>
          </cell>
          <cell r="E690" t="str">
            <v>F-CVV 5C/1.5㎟</v>
          </cell>
          <cell r="F690" t="str">
            <v>m</v>
          </cell>
          <cell r="G690">
            <v>20.6</v>
          </cell>
          <cell r="H690">
            <v>1751</v>
          </cell>
          <cell r="I690">
            <v>36070</v>
          </cell>
          <cell r="N690">
            <v>1751</v>
          </cell>
          <cell r="O690">
            <v>36070</v>
          </cell>
          <cell r="P690" t="str">
            <v>전1-6</v>
          </cell>
        </row>
        <row r="691">
          <cell r="D691" t="str">
            <v>잡재료비</v>
          </cell>
          <cell r="E691" t="str">
            <v>배관배선의</v>
          </cell>
          <cell r="F691" t="str">
            <v>%</v>
          </cell>
          <cell r="G691">
            <v>2</v>
          </cell>
          <cell r="H691">
            <v>36070</v>
          </cell>
          <cell r="I691">
            <v>721</v>
          </cell>
          <cell r="N691">
            <v>36070</v>
          </cell>
          <cell r="O691">
            <v>721</v>
          </cell>
        </row>
        <row r="692">
          <cell r="C692" t="str">
            <v>노무비</v>
          </cell>
          <cell r="D692" t="str">
            <v>저압케이블공</v>
          </cell>
          <cell r="E692" t="str">
            <v>(0.032*16.2)*(1+0.15)</v>
          </cell>
          <cell r="F692" t="str">
            <v>인</v>
          </cell>
          <cell r="G692">
            <v>0.59615999999999991</v>
          </cell>
          <cell r="J692">
            <v>271717</v>
          </cell>
          <cell r="K692">
            <v>161986</v>
          </cell>
          <cell r="M692">
            <v>0</v>
          </cell>
          <cell r="N692">
            <v>271717</v>
          </cell>
          <cell r="O692">
            <v>161986</v>
          </cell>
        </row>
        <row r="693">
          <cell r="D693" t="str">
            <v>공구손료</v>
          </cell>
          <cell r="E693" t="str">
            <v>노무비의</v>
          </cell>
          <cell r="F693" t="str">
            <v>%</v>
          </cell>
          <cell r="G693">
            <v>3</v>
          </cell>
          <cell r="H693">
            <v>161986</v>
          </cell>
          <cell r="I693">
            <v>4859</v>
          </cell>
          <cell r="M693">
            <v>0</v>
          </cell>
          <cell r="N693">
            <v>161986</v>
          </cell>
          <cell r="O693">
            <v>4859</v>
          </cell>
        </row>
        <row r="694">
          <cell r="A694">
            <v>66</v>
          </cell>
          <cell r="C694" t="str">
            <v>제66호표</v>
          </cell>
          <cell r="D694" t="str">
            <v>케이블 신설(지중)</v>
          </cell>
          <cell r="E694" t="str">
            <v>F-CVV 5C/1.5㎟ 21열</v>
          </cell>
          <cell r="F694" t="str">
            <v>m</v>
          </cell>
          <cell r="G694">
            <v>1</v>
          </cell>
          <cell r="I694">
            <v>43730</v>
          </cell>
          <cell r="K694">
            <v>169986</v>
          </cell>
          <cell r="M694">
            <v>0</v>
          </cell>
          <cell r="O694">
            <v>213716</v>
          </cell>
          <cell r="P694" t="str">
            <v>전5-13-11</v>
          </cell>
        </row>
        <row r="695">
          <cell r="D695" t="str">
            <v>케이블 신설(지중)</v>
          </cell>
          <cell r="E695" t="str">
            <v>F-CVV 5C/1.5㎟ 21열</v>
          </cell>
        </row>
        <row r="696">
          <cell r="B696" t="str">
            <v>케이블F-CVV 5C/1.5㎟</v>
          </cell>
          <cell r="C696" t="str">
            <v>재료비</v>
          </cell>
          <cell r="D696" t="str">
            <v>케이블</v>
          </cell>
          <cell r="E696" t="str">
            <v>F-CVV 5C/1.5㎟</v>
          </cell>
          <cell r="F696" t="str">
            <v>m</v>
          </cell>
          <cell r="G696">
            <v>21.63</v>
          </cell>
          <cell r="H696">
            <v>1751</v>
          </cell>
          <cell r="I696">
            <v>37874</v>
          </cell>
          <cell r="N696">
            <v>1751</v>
          </cell>
          <cell r="O696">
            <v>37874</v>
          </cell>
          <cell r="P696" t="str">
            <v>전1-6</v>
          </cell>
        </row>
        <row r="697">
          <cell r="D697" t="str">
            <v>잡재료비</v>
          </cell>
          <cell r="E697" t="str">
            <v>배관배선의</v>
          </cell>
          <cell r="F697" t="str">
            <v>%</v>
          </cell>
          <cell r="G697">
            <v>2</v>
          </cell>
          <cell r="H697">
            <v>37874</v>
          </cell>
          <cell r="I697">
            <v>757</v>
          </cell>
          <cell r="N697">
            <v>37874</v>
          </cell>
          <cell r="O697">
            <v>757</v>
          </cell>
        </row>
        <row r="698">
          <cell r="C698" t="str">
            <v>노무비</v>
          </cell>
          <cell r="D698" t="str">
            <v>저압케이블공</v>
          </cell>
          <cell r="E698" t="str">
            <v>(0.032*17.0)*(1+0.15)</v>
          </cell>
          <cell r="F698" t="str">
            <v>인</v>
          </cell>
          <cell r="G698">
            <v>0.62560000000000004</v>
          </cell>
          <cell r="J698">
            <v>271717</v>
          </cell>
          <cell r="K698">
            <v>169986</v>
          </cell>
          <cell r="M698">
            <v>0</v>
          </cell>
          <cell r="N698">
            <v>271717</v>
          </cell>
          <cell r="O698">
            <v>169986</v>
          </cell>
        </row>
        <row r="699">
          <cell r="D699" t="str">
            <v>공구손료</v>
          </cell>
          <cell r="E699" t="str">
            <v>노무비의</v>
          </cell>
          <cell r="F699" t="str">
            <v>%</v>
          </cell>
          <cell r="G699">
            <v>3</v>
          </cell>
          <cell r="H699">
            <v>169986</v>
          </cell>
          <cell r="I699">
            <v>5099</v>
          </cell>
          <cell r="M699">
            <v>0</v>
          </cell>
          <cell r="N699">
            <v>169986</v>
          </cell>
          <cell r="O699">
            <v>5099</v>
          </cell>
        </row>
        <row r="700">
          <cell r="A700">
            <v>67</v>
          </cell>
          <cell r="C700" t="str">
            <v>제67호표</v>
          </cell>
          <cell r="D700" t="str">
            <v>케이블 신설(지중)</v>
          </cell>
          <cell r="E700" t="str">
            <v>F-CVV 5C/1.5㎟ 22열</v>
          </cell>
          <cell r="F700" t="str">
            <v>m</v>
          </cell>
          <cell r="G700">
            <v>1</v>
          </cell>
          <cell r="I700">
            <v>45809</v>
          </cell>
          <cell r="K700">
            <v>177985</v>
          </cell>
          <cell r="M700">
            <v>0</v>
          </cell>
          <cell r="O700">
            <v>223794</v>
          </cell>
          <cell r="P700" t="str">
            <v>전5-13-11</v>
          </cell>
        </row>
        <row r="701">
          <cell r="D701" t="str">
            <v>케이블 신설(지중)</v>
          </cell>
          <cell r="E701" t="str">
            <v>F-CVV 5C/1.5㎟ 22열</v>
          </cell>
        </row>
        <row r="702">
          <cell r="B702" t="str">
            <v>케이블F-CVV 5C/1.5㎟</v>
          </cell>
          <cell r="C702" t="str">
            <v>재료비</v>
          </cell>
          <cell r="D702" t="str">
            <v>케이블</v>
          </cell>
          <cell r="E702" t="str">
            <v>F-CVV 5C/1.5㎟</v>
          </cell>
          <cell r="F702" t="str">
            <v>m</v>
          </cell>
          <cell r="G702">
            <v>22.66</v>
          </cell>
          <cell r="H702">
            <v>1751</v>
          </cell>
          <cell r="I702">
            <v>39677</v>
          </cell>
          <cell r="N702">
            <v>1751</v>
          </cell>
          <cell r="O702">
            <v>39677</v>
          </cell>
          <cell r="P702" t="str">
            <v>전1-6</v>
          </cell>
        </row>
        <row r="703">
          <cell r="D703" t="str">
            <v>잡재료비</v>
          </cell>
          <cell r="E703" t="str">
            <v>배관배선의</v>
          </cell>
          <cell r="F703" t="str">
            <v>%</v>
          </cell>
          <cell r="G703">
            <v>2</v>
          </cell>
          <cell r="H703">
            <v>39677</v>
          </cell>
          <cell r="I703">
            <v>793</v>
          </cell>
          <cell r="N703">
            <v>39677</v>
          </cell>
          <cell r="O703">
            <v>793</v>
          </cell>
        </row>
        <row r="704">
          <cell r="C704" t="str">
            <v>노무비</v>
          </cell>
          <cell r="D704" t="str">
            <v>저압케이블공</v>
          </cell>
          <cell r="E704" t="str">
            <v>(0.032*17.8)*(1+0.15)</v>
          </cell>
          <cell r="F704" t="str">
            <v>인</v>
          </cell>
          <cell r="G704">
            <v>0.65503999999999996</v>
          </cell>
          <cell r="J704">
            <v>271717</v>
          </cell>
          <cell r="K704">
            <v>177985</v>
          </cell>
          <cell r="M704">
            <v>0</v>
          </cell>
          <cell r="N704">
            <v>271717</v>
          </cell>
          <cell r="O704">
            <v>177985</v>
          </cell>
        </row>
        <row r="705">
          <cell r="D705" t="str">
            <v>공구손료</v>
          </cell>
          <cell r="E705" t="str">
            <v>노무비의</v>
          </cell>
          <cell r="F705" t="str">
            <v>%</v>
          </cell>
          <cell r="G705">
            <v>3</v>
          </cell>
          <cell r="H705">
            <v>177985</v>
          </cell>
          <cell r="I705">
            <v>5339</v>
          </cell>
          <cell r="M705">
            <v>0</v>
          </cell>
          <cell r="N705">
            <v>177985</v>
          </cell>
          <cell r="O705">
            <v>5339</v>
          </cell>
        </row>
        <row r="706">
          <cell r="A706">
            <v>68</v>
          </cell>
          <cell r="C706" t="str">
            <v>제68호표</v>
          </cell>
          <cell r="D706" t="str">
            <v>케이블 신설(지중)</v>
          </cell>
          <cell r="E706" t="str">
            <v>F-CVV 5C/1.5㎟ 23열</v>
          </cell>
          <cell r="F706" t="str">
            <v>m</v>
          </cell>
          <cell r="G706">
            <v>1</v>
          </cell>
          <cell r="I706">
            <v>47889</v>
          </cell>
          <cell r="K706">
            <v>185984</v>
          </cell>
          <cell r="M706">
            <v>0</v>
          </cell>
          <cell r="O706">
            <v>233873</v>
          </cell>
          <cell r="P706" t="str">
            <v>전5-13-11</v>
          </cell>
        </row>
        <row r="707">
          <cell r="D707" t="str">
            <v>케이블 신설(지중)</v>
          </cell>
          <cell r="E707" t="str">
            <v>F-CVV 5C/1.5㎟ 23열</v>
          </cell>
        </row>
        <row r="708">
          <cell r="B708" t="str">
            <v>케이블F-CVV 5C/1.5㎟</v>
          </cell>
          <cell r="C708" t="str">
            <v>재료비</v>
          </cell>
          <cell r="D708" t="str">
            <v>케이블</v>
          </cell>
          <cell r="E708" t="str">
            <v>F-CVV 5C/1.5㎟</v>
          </cell>
          <cell r="F708" t="str">
            <v>m</v>
          </cell>
          <cell r="G708">
            <v>23.69</v>
          </cell>
          <cell r="H708">
            <v>1751</v>
          </cell>
          <cell r="I708">
            <v>41481</v>
          </cell>
          <cell r="N708">
            <v>1751</v>
          </cell>
          <cell r="O708">
            <v>41481</v>
          </cell>
          <cell r="P708" t="str">
            <v>전1-6</v>
          </cell>
        </row>
        <row r="709">
          <cell r="D709" t="str">
            <v>잡재료비</v>
          </cell>
          <cell r="E709" t="str">
            <v>배관배선의</v>
          </cell>
          <cell r="F709" t="str">
            <v>%</v>
          </cell>
          <cell r="G709">
            <v>2</v>
          </cell>
          <cell r="H709">
            <v>41481</v>
          </cell>
          <cell r="I709">
            <v>829</v>
          </cell>
          <cell r="N709">
            <v>41481</v>
          </cell>
          <cell r="O709">
            <v>829</v>
          </cell>
        </row>
        <row r="710">
          <cell r="C710" t="str">
            <v>노무비</v>
          </cell>
          <cell r="D710" t="str">
            <v>저압케이블공</v>
          </cell>
          <cell r="E710" t="str">
            <v>(0.032*18.6)*(1+0.15)</v>
          </cell>
          <cell r="F710" t="str">
            <v>인</v>
          </cell>
          <cell r="G710">
            <v>0.68447999999999998</v>
          </cell>
          <cell r="J710">
            <v>271717</v>
          </cell>
          <cell r="K710">
            <v>185984</v>
          </cell>
          <cell r="M710">
            <v>0</v>
          </cell>
          <cell r="N710">
            <v>271717</v>
          </cell>
          <cell r="O710">
            <v>185984</v>
          </cell>
        </row>
        <row r="711">
          <cell r="D711" t="str">
            <v>공구손료</v>
          </cell>
          <cell r="E711" t="str">
            <v>노무비의</v>
          </cell>
          <cell r="F711" t="str">
            <v>%</v>
          </cell>
          <cell r="G711">
            <v>3</v>
          </cell>
          <cell r="H711">
            <v>185984</v>
          </cell>
          <cell r="I711">
            <v>5579</v>
          </cell>
          <cell r="M711">
            <v>0</v>
          </cell>
          <cell r="N711">
            <v>185984</v>
          </cell>
          <cell r="O711">
            <v>5579</v>
          </cell>
        </row>
        <row r="712">
          <cell r="A712">
            <v>69</v>
          </cell>
          <cell r="C712" t="str">
            <v>제69호표</v>
          </cell>
          <cell r="D712" t="str">
            <v>케이블 신설(지중)</v>
          </cell>
          <cell r="E712" t="str">
            <v>F-CVV 5C/1.5㎟ 24열</v>
          </cell>
          <cell r="F712" t="str">
            <v>m</v>
          </cell>
          <cell r="G712">
            <v>1</v>
          </cell>
          <cell r="I712">
            <v>49968</v>
          </cell>
          <cell r="K712">
            <v>193984</v>
          </cell>
          <cell r="M712">
            <v>0</v>
          </cell>
          <cell r="O712">
            <v>243952</v>
          </cell>
          <cell r="P712" t="str">
            <v>전5-13-11</v>
          </cell>
        </row>
        <row r="713">
          <cell r="D713" t="str">
            <v>케이블 신설(지중)</v>
          </cell>
          <cell r="E713" t="str">
            <v>F-CVV 5C/1.5㎟ 24열</v>
          </cell>
        </row>
        <row r="714">
          <cell r="B714" t="str">
            <v>케이블F-CVV 5C/1.5㎟</v>
          </cell>
          <cell r="C714" t="str">
            <v>재료비</v>
          </cell>
          <cell r="D714" t="str">
            <v>케이블</v>
          </cell>
          <cell r="E714" t="str">
            <v>F-CVV 5C/1.5㎟</v>
          </cell>
          <cell r="F714" t="str">
            <v>m</v>
          </cell>
          <cell r="G714">
            <v>24.72</v>
          </cell>
          <cell r="H714">
            <v>1751</v>
          </cell>
          <cell r="I714">
            <v>43284</v>
          </cell>
          <cell r="N714">
            <v>1751</v>
          </cell>
          <cell r="O714">
            <v>43284</v>
          </cell>
          <cell r="P714" t="str">
            <v>전1-6</v>
          </cell>
        </row>
        <row r="715">
          <cell r="D715" t="str">
            <v>잡재료비</v>
          </cell>
          <cell r="E715" t="str">
            <v>배관배선의</v>
          </cell>
          <cell r="F715" t="str">
            <v>%</v>
          </cell>
          <cell r="G715">
            <v>2</v>
          </cell>
          <cell r="H715">
            <v>43284</v>
          </cell>
          <cell r="I715">
            <v>865</v>
          </cell>
          <cell r="N715">
            <v>43284</v>
          </cell>
          <cell r="O715">
            <v>865</v>
          </cell>
        </row>
        <row r="716">
          <cell r="C716" t="str">
            <v>노무비</v>
          </cell>
          <cell r="D716" t="str">
            <v>저압케이블공</v>
          </cell>
          <cell r="E716" t="str">
            <v>(0.032*19.4)*(1+0.15)</v>
          </cell>
          <cell r="F716" t="str">
            <v>인</v>
          </cell>
          <cell r="G716">
            <v>0.71392</v>
          </cell>
          <cell r="J716">
            <v>271717</v>
          </cell>
          <cell r="K716">
            <v>193984</v>
          </cell>
          <cell r="M716">
            <v>0</v>
          </cell>
          <cell r="N716">
            <v>271717</v>
          </cell>
          <cell r="O716">
            <v>193984</v>
          </cell>
        </row>
        <row r="717">
          <cell r="D717" t="str">
            <v>공구손료</v>
          </cell>
          <cell r="E717" t="str">
            <v>노무비의</v>
          </cell>
          <cell r="F717" t="str">
            <v>%</v>
          </cell>
          <cell r="G717">
            <v>3</v>
          </cell>
          <cell r="H717">
            <v>193984</v>
          </cell>
          <cell r="I717">
            <v>5819</v>
          </cell>
          <cell r="M717">
            <v>0</v>
          </cell>
          <cell r="N717">
            <v>193984</v>
          </cell>
          <cell r="O717">
            <v>5819</v>
          </cell>
        </row>
        <row r="718">
          <cell r="A718">
            <v>70</v>
          </cell>
          <cell r="C718" t="str">
            <v>제70호표</v>
          </cell>
          <cell r="D718" t="str">
            <v>케이블 신설(지중)</v>
          </cell>
          <cell r="E718" t="str">
            <v>F-CVV 5C/1.5㎟ 25열</v>
          </cell>
          <cell r="F718" t="str">
            <v>m</v>
          </cell>
          <cell r="G718">
            <v>1</v>
          </cell>
          <cell r="I718">
            <v>52048</v>
          </cell>
          <cell r="K718">
            <v>201983</v>
          </cell>
          <cell r="M718">
            <v>0</v>
          </cell>
          <cell r="O718">
            <v>254031</v>
          </cell>
          <cell r="P718" t="str">
            <v>전5-13-11</v>
          </cell>
        </row>
        <row r="719">
          <cell r="D719" t="str">
            <v>케이블 신설(지중)</v>
          </cell>
          <cell r="E719" t="str">
            <v>F-CVV 5C/1.5㎟ 25열</v>
          </cell>
        </row>
        <row r="720">
          <cell r="B720" t="str">
            <v>케이블F-CVV 5C/1.5㎟</v>
          </cell>
          <cell r="C720" t="str">
            <v>재료비</v>
          </cell>
          <cell r="D720" t="str">
            <v>케이블</v>
          </cell>
          <cell r="E720" t="str">
            <v>F-CVV 5C/1.5㎟</v>
          </cell>
          <cell r="F720" t="str">
            <v>m</v>
          </cell>
          <cell r="G720">
            <v>25.75</v>
          </cell>
          <cell r="H720">
            <v>1751</v>
          </cell>
          <cell r="I720">
            <v>45088</v>
          </cell>
          <cell r="N720">
            <v>1751</v>
          </cell>
          <cell r="O720">
            <v>45088</v>
          </cell>
          <cell r="P720" t="str">
            <v>전1-6</v>
          </cell>
        </row>
        <row r="721">
          <cell r="D721" t="str">
            <v>잡재료비</v>
          </cell>
          <cell r="E721" t="str">
            <v>배관배선의</v>
          </cell>
          <cell r="F721" t="str">
            <v>%</v>
          </cell>
          <cell r="G721">
            <v>2</v>
          </cell>
          <cell r="H721">
            <v>45088</v>
          </cell>
          <cell r="I721">
            <v>901</v>
          </cell>
          <cell r="N721">
            <v>45088</v>
          </cell>
          <cell r="O721">
            <v>901</v>
          </cell>
        </row>
        <row r="722">
          <cell r="C722" t="str">
            <v>노무비</v>
          </cell>
          <cell r="D722" t="str">
            <v>저압케이블공</v>
          </cell>
          <cell r="E722" t="str">
            <v>(0.032*20.2)*(1+0.15)</v>
          </cell>
          <cell r="F722" t="str">
            <v>인</v>
          </cell>
          <cell r="G722">
            <v>0.74335999999999991</v>
          </cell>
          <cell r="J722">
            <v>271717</v>
          </cell>
          <cell r="K722">
            <v>201983</v>
          </cell>
          <cell r="M722">
            <v>0</v>
          </cell>
          <cell r="N722">
            <v>271717</v>
          </cell>
          <cell r="O722">
            <v>201983</v>
          </cell>
        </row>
        <row r="723">
          <cell r="D723" t="str">
            <v>공구손료</v>
          </cell>
          <cell r="E723" t="str">
            <v>노무비의</v>
          </cell>
          <cell r="F723" t="str">
            <v>%</v>
          </cell>
          <cell r="G723">
            <v>3</v>
          </cell>
          <cell r="H723">
            <v>201983</v>
          </cell>
          <cell r="I723">
            <v>6059</v>
          </cell>
          <cell r="M723">
            <v>0</v>
          </cell>
          <cell r="N723">
            <v>201983</v>
          </cell>
          <cell r="O723">
            <v>6059</v>
          </cell>
        </row>
        <row r="724">
          <cell r="A724">
            <v>71</v>
          </cell>
          <cell r="B724">
            <v>3</v>
          </cell>
          <cell r="C724" t="str">
            <v>제71호표</v>
          </cell>
          <cell r="D724" t="str">
            <v>케이블 신설(가공)</v>
          </cell>
          <cell r="E724" t="str">
            <v>F-CVV 5C/1.5㎟</v>
          </cell>
          <cell r="F724" t="str">
            <v>m</v>
          </cell>
          <cell r="G724">
            <v>1.03</v>
          </cell>
          <cell r="I724">
            <v>2211</v>
          </cell>
          <cell r="K724">
            <v>12433</v>
          </cell>
          <cell r="M724">
            <v>0</v>
          </cell>
          <cell r="O724">
            <v>14644</v>
          </cell>
          <cell r="P724" t="str">
            <v>전5-13</v>
          </cell>
        </row>
        <row r="725">
          <cell r="D725" t="str">
            <v>케이블 신설(가공)</v>
          </cell>
          <cell r="E725" t="str">
            <v>F-CVV 5C/1.5㎟</v>
          </cell>
        </row>
        <row r="726">
          <cell r="B726" t="str">
            <v>케이블F-CVV 5C/1.5㎟</v>
          </cell>
          <cell r="C726" t="str">
            <v>재료비</v>
          </cell>
          <cell r="D726" t="str">
            <v>케이블</v>
          </cell>
          <cell r="E726" t="str">
            <v>F-CVV 5C/1.5㎟</v>
          </cell>
          <cell r="F726" t="str">
            <v>m</v>
          </cell>
          <cell r="G726">
            <v>1.03</v>
          </cell>
          <cell r="H726">
            <v>1751</v>
          </cell>
          <cell r="I726">
            <v>1803</v>
          </cell>
          <cell r="N726">
            <v>1751</v>
          </cell>
          <cell r="O726">
            <v>1803</v>
          </cell>
          <cell r="P726" t="str">
            <v>전1-6</v>
          </cell>
        </row>
        <row r="727">
          <cell r="D727" t="str">
            <v>잡재료비</v>
          </cell>
          <cell r="E727" t="str">
            <v>배관배선의</v>
          </cell>
          <cell r="F727" t="str">
            <v>%</v>
          </cell>
          <cell r="G727">
            <v>2</v>
          </cell>
          <cell r="H727">
            <v>1803</v>
          </cell>
          <cell r="I727">
            <v>36</v>
          </cell>
          <cell r="N727">
            <v>1803</v>
          </cell>
          <cell r="O727">
            <v>36</v>
          </cell>
        </row>
        <row r="728">
          <cell r="C728" t="str">
            <v>노무비</v>
          </cell>
          <cell r="D728" t="str">
            <v>저압케이블공</v>
          </cell>
          <cell r="E728" t="str">
            <v>(0.032*1.3)*(1+0.1)</v>
          </cell>
          <cell r="F728" t="str">
            <v>인</v>
          </cell>
          <cell r="G728">
            <v>4.5760000000000009E-2</v>
          </cell>
          <cell r="J728">
            <v>271717</v>
          </cell>
          <cell r="K728">
            <v>12433</v>
          </cell>
          <cell r="M728">
            <v>0</v>
          </cell>
          <cell r="N728">
            <v>271717</v>
          </cell>
          <cell r="O728">
            <v>12433</v>
          </cell>
        </row>
        <row r="729">
          <cell r="D729" t="str">
            <v>공구손료</v>
          </cell>
          <cell r="E729" t="str">
            <v>노무비의</v>
          </cell>
          <cell r="F729" t="str">
            <v>%</v>
          </cell>
          <cell r="G729">
            <v>3</v>
          </cell>
          <cell r="H729">
            <v>12433</v>
          </cell>
          <cell r="I729">
            <v>372</v>
          </cell>
          <cell r="M729">
            <v>0</v>
          </cell>
          <cell r="N729">
            <v>12433</v>
          </cell>
          <cell r="O729">
            <v>372</v>
          </cell>
        </row>
        <row r="730">
          <cell r="A730">
            <v>72</v>
          </cell>
          <cell r="C730" t="str">
            <v>제72호표</v>
          </cell>
          <cell r="D730" t="str">
            <v>케이블 신설(가공)</v>
          </cell>
          <cell r="E730" t="str">
            <v>F-CVV 5C/1.5㎟ 2열</v>
          </cell>
          <cell r="F730" t="str">
            <v>m</v>
          </cell>
          <cell r="G730">
            <v>1</v>
          </cell>
          <cell r="I730">
            <v>4350</v>
          </cell>
          <cell r="K730">
            <v>22380</v>
          </cell>
          <cell r="M730">
            <v>0</v>
          </cell>
          <cell r="O730">
            <v>26730</v>
          </cell>
          <cell r="P730" t="str">
            <v>전5-13-11</v>
          </cell>
        </row>
        <row r="731">
          <cell r="D731" t="str">
            <v>케이블 신설(가공)</v>
          </cell>
          <cell r="E731" t="str">
            <v>F-CVV 5C/1.5㎟ 2열</v>
          </cell>
        </row>
        <row r="732">
          <cell r="B732" t="str">
            <v>케이블F-CVV 5C/1.5㎟</v>
          </cell>
          <cell r="C732" t="str">
            <v>재료비</v>
          </cell>
          <cell r="D732" t="str">
            <v>케이블</v>
          </cell>
          <cell r="E732" t="str">
            <v>F-CVV 5C/1.5㎟</v>
          </cell>
          <cell r="F732" t="str">
            <v>m</v>
          </cell>
          <cell r="G732">
            <v>2.06</v>
          </cell>
          <cell r="H732">
            <v>1751</v>
          </cell>
          <cell r="I732">
            <v>3607</v>
          </cell>
          <cell r="N732">
            <v>1751</v>
          </cell>
          <cell r="O732">
            <v>3607</v>
          </cell>
          <cell r="P732" t="str">
            <v>전1-6</v>
          </cell>
        </row>
        <row r="733">
          <cell r="D733" t="str">
            <v>잡재료비</v>
          </cell>
          <cell r="E733" t="str">
            <v>배관배선의</v>
          </cell>
          <cell r="F733" t="str">
            <v>%</v>
          </cell>
          <cell r="G733">
            <v>2</v>
          </cell>
          <cell r="H733">
            <v>3607</v>
          </cell>
          <cell r="I733">
            <v>72</v>
          </cell>
          <cell r="N733">
            <v>3607</v>
          </cell>
          <cell r="O733">
            <v>72</v>
          </cell>
        </row>
        <row r="734">
          <cell r="C734" t="str">
            <v>노무비</v>
          </cell>
          <cell r="D734" t="str">
            <v>저압케이블공</v>
          </cell>
          <cell r="E734" t="str">
            <v>(0.032*1.3*1.8)*(1+0.1)</v>
          </cell>
          <cell r="F734" t="str">
            <v>인</v>
          </cell>
          <cell r="G734">
            <v>8.2368000000000025E-2</v>
          </cell>
          <cell r="J734">
            <v>271717</v>
          </cell>
          <cell r="K734">
            <v>22380</v>
          </cell>
          <cell r="M734">
            <v>0</v>
          </cell>
          <cell r="N734">
            <v>271717</v>
          </cell>
          <cell r="O734">
            <v>22380</v>
          </cell>
        </row>
        <row r="735">
          <cell r="D735" t="str">
            <v>공구손료</v>
          </cell>
          <cell r="E735" t="str">
            <v>노무비의</v>
          </cell>
          <cell r="F735" t="str">
            <v>%</v>
          </cell>
          <cell r="G735">
            <v>3</v>
          </cell>
          <cell r="H735">
            <v>22380</v>
          </cell>
          <cell r="I735">
            <v>671</v>
          </cell>
          <cell r="M735">
            <v>0</v>
          </cell>
          <cell r="N735">
            <v>22380</v>
          </cell>
          <cell r="O735">
            <v>671</v>
          </cell>
        </row>
        <row r="736">
          <cell r="A736">
            <v>73</v>
          </cell>
          <cell r="C736" t="str">
            <v>제73호표</v>
          </cell>
          <cell r="D736" t="str">
            <v>케이블 신설(가공)</v>
          </cell>
          <cell r="E736" t="str">
            <v>F-CVV 5C/1.5㎟ 3열</v>
          </cell>
          <cell r="F736" t="str">
            <v>m</v>
          </cell>
          <cell r="G736">
            <v>1</v>
          </cell>
          <cell r="I736">
            <v>6487</v>
          </cell>
          <cell r="K736">
            <v>32327</v>
          </cell>
          <cell r="M736">
            <v>0</v>
          </cell>
          <cell r="O736">
            <v>38814</v>
          </cell>
          <cell r="P736" t="str">
            <v>전5-13-11</v>
          </cell>
        </row>
        <row r="737">
          <cell r="D737" t="str">
            <v>케이블 신설(가공)</v>
          </cell>
          <cell r="E737" t="str">
            <v>F-CVV 5C/1.5㎟ 3열</v>
          </cell>
        </row>
        <row r="738">
          <cell r="B738" t="str">
            <v>케이블F-CVV 5C/1.5㎟</v>
          </cell>
          <cell r="C738" t="str">
            <v>재료비</v>
          </cell>
          <cell r="D738" t="str">
            <v>케이블</v>
          </cell>
          <cell r="E738" t="str">
            <v>F-CVV 5C/1.5㎟</v>
          </cell>
          <cell r="F738" t="str">
            <v>m</v>
          </cell>
          <cell r="G738">
            <v>3.09</v>
          </cell>
          <cell r="H738">
            <v>1751</v>
          </cell>
          <cell r="I738">
            <v>5410</v>
          </cell>
          <cell r="N738">
            <v>1751</v>
          </cell>
          <cell r="O738">
            <v>5410</v>
          </cell>
          <cell r="P738" t="str">
            <v>전1-6</v>
          </cell>
        </row>
        <row r="739">
          <cell r="D739" t="str">
            <v>잡재료비</v>
          </cell>
          <cell r="E739" t="str">
            <v>배관배선의</v>
          </cell>
          <cell r="F739" t="str">
            <v>%</v>
          </cell>
          <cell r="G739">
            <v>2</v>
          </cell>
          <cell r="H739">
            <v>5410</v>
          </cell>
          <cell r="I739">
            <v>108</v>
          </cell>
          <cell r="N739">
            <v>5410</v>
          </cell>
          <cell r="O739">
            <v>108</v>
          </cell>
        </row>
        <row r="740">
          <cell r="C740" t="str">
            <v>노무비</v>
          </cell>
          <cell r="D740" t="str">
            <v>저압케이블공</v>
          </cell>
          <cell r="E740" t="str">
            <v>(0.032*1.3*2.6)*(1+0.1)</v>
          </cell>
          <cell r="F740" t="str">
            <v>인</v>
          </cell>
          <cell r="G740">
            <v>0.11897600000000003</v>
          </cell>
          <cell r="J740">
            <v>271717</v>
          </cell>
          <cell r="K740">
            <v>32327</v>
          </cell>
          <cell r="M740">
            <v>0</v>
          </cell>
          <cell r="N740">
            <v>271717</v>
          </cell>
          <cell r="O740">
            <v>32327</v>
          </cell>
        </row>
        <row r="741">
          <cell r="D741" t="str">
            <v>공구손료</v>
          </cell>
          <cell r="E741" t="str">
            <v>노무비의</v>
          </cell>
          <cell r="F741" t="str">
            <v>%</v>
          </cell>
          <cell r="G741">
            <v>3</v>
          </cell>
          <cell r="H741">
            <v>32327</v>
          </cell>
          <cell r="I741">
            <v>969</v>
          </cell>
          <cell r="M741">
            <v>0</v>
          </cell>
          <cell r="N741">
            <v>32327</v>
          </cell>
          <cell r="O741">
            <v>969</v>
          </cell>
        </row>
        <row r="742">
          <cell r="A742">
            <v>74</v>
          </cell>
          <cell r="C742" t="str">
            <v>제74호표</v>
          </cell>
          <cell r="D742" t="str">
            <v>케이블 신설(가공)</v>
          </cell>
          <cell r="E742" t="str">
            <v>F-CVV 5C/1.5㎟ 4열</v>
          </cell>
          <cell r="F742" t="str">
            <v>m</v>
          </cell>
          <cell r="G742">
            <v>1</v>
          </cell>
          <cell r="I742">
            <v>8626</v>
          </cell>
          <cell r="K742">
            <v>42274</v>
          </cell>
          <cell r="M742">
            <v>0</v>
          </cell>
          <cell r="O742">
            <v>50900</v>
          </cell>
          <cell r="P742" t="str">
            <v>전5-13-11</v>
          </cell>
        </row>
        <row r="743">
          <cell r="D743" t="str">
            <v>케이블 신설(가공)</v>
          </cell>
          <cell r="E743" t="str">
            <v>F-CVV 5C/1.5㎟ 4열</v>
          </cell>
        </row>
        <row r="744">
          <cell r="B744" t="str">
            <v>케이블F-CVV 5C/1.5㎟</v>
          </cell>
          <cell r="C744" t="str">
            <v>재료비</v>
          </cell>
          <cell r="D744" t="str">
            <v>케이블</v>
          </cell>
          <cell r="E744" t="str">
            <v>F-CVV 5C/1.5㎟</v>
          </cell>
          <cell r="F744" t="str">
            <v>m</v>
          </cell>
          <cell r="G744">
            <v>4.12</v>
          </cell>
          <cell r="H744">
            <v>1751</v>
          </cell>
          <cell r="I744">
            <v>7214</v>
          </cell>
          <cell r="N744">
            <v>1751</v>
          </cell>
          <cell r="O744">
            <v>7214</v>
          </cell>
          <cell r="P744" t="str">
            <v>전1-6</v>
          </cell>
        </row>
        <row r="745">
          <cell r="D745" t="str">
            <v>잡재료비</v>
          </cell>
          <cell r="E745" t="str">
            <v>배관배선의</v>
          </cell>
          <cell r="F745" t="str">
            <v>%</v>
          </cell>
          <cell r="G745">
            <v>2</v>
          </cell>
          <cell r="H745">
            <v>7214</v>
          </cell>
          <cell r="I745">
            <v>144</v>
          </cell>
          <cell r="N745">
            <v>7214</v>
          </cell>
          <cell r="O745">
            <v>144</v>
          </cell>
        </row>
        <row r="746">
          <cell r="C746" t="str">
            <v>노무비</v>
          </cell>
          <cell r="D746" t="str">
            <v>저압케이블공</v>
          </cell>
          <cell r="E746" t="str">
            <v>(0.032*1.3*3.4)*(1+0.1)</v>
          </cell>
          <cell r="F746" t="str">
            <v>인</v>
          </cell>
          <cell r="G746">
            <v>0.15558400000000003</v>
          </cell>
          <cell r="J746">
            <v>271717</v>
          </cell>
          <cell r="K746">
            <v>42274</v>
          </cell>
          <cell r="M746">
            <v>0</v>
          </cell>
          <cell r="N746">
            <v>271717</v>
          </cell>
          <cell r="O746">
            <v>42274</v>
          </cell>
        </row>
        <row r="747">
          <cell r="D747" t="str">
            <v>공구손료</v>
          </cell>
          <cell r="E747" t="str">
            <v>노무비의</v>
          </cell>
          <cell r="F747" t="str">
            <v>%</v>
          </cell>
          <cell r="G747">
            <v>3</v>
          </cell>
          <cell r="H747">
            <v>42274</v>
          </cell>
          <cell r="I747">
            <v>1268</v>
          </cell>
          <cell r="M747">
            <v>0</v>
          </cell>
          <cell r="N747">
            <v>42274</v>
          </cell>
          <cell r="O747">
            <v>1268</v>
          </cell>
        </row>
        <row r="748">
          <cell r="A748">
            <v>75</v>
          </cell>
          <cell r="C748" t="str">
            <v>제75호표</v>
          </cell>
          <cell r="D748" t="str">
            <v>케이블 신설(가공)</v>
          </cell>
          <cell r="E748" t="str">
            <v>F-CVV 5C/1.5㎟ 5열</v>
          </cell>
          <cell r="F748" t="str">
            <v>m</v>
          </cell>
          <cell r="G748">
            <v>1</v>
          </cell>
          <cell r="I748">
            <v>10763</v>
          </cell>
          <cell r="K748">
            <v>52221</v>
          </cell>
          <cell r="M748">
            <v>0</v>
          </cell>
          <cell r="O748">
            <v>62984</v>
          </cell>
          <cell r="P748" t="str">
            <v>전5-13-11</v>
          </cell>
        </row>
        <row r="749">
          <cell r="D749" t="str">
            <v>케이블 신설(가공)</v>
          </cell>
          <cell r="E749" t="str">
            <v>F-CVV 5C/1.5㎟ 5열</v>
          </cell>
        </row>
        <row r="750">
          <cell r="B750" t="str">
            <v>케이블F-CVV 5C/1.5㎟</v>
          </cell>
          <cell r="C750" t="str">
            <v>재료비</v>
          </cell>
          <cell r="D750" t="str">
            <v>케이블</v>
          </cell>
          <cell r="E750" t="str">
            <v>F-CVV 5C/1.5㎟</v>
          </cell>
          <cell r="F750" t="str">
            <v>m</v>
          </cell>
          <cell r="G750">
            <v>5.15</v>
          </cell>
          <cell r="H750">
            <v>1751</v>
          </cell>
          <cell r="I750">
            <v>9017</v>
          </cell>
          <cell r="N750">
            <v>1751</v>
          </cell>
          <cell r="O750">
            <v>9017</v>
          </cell>
          <cell r="P750" t="str">
            <v>전1-6</v>
          </cell>
        </row>
        <row r="751">
          <cell r="D751" t="str">
            <v>잡재료비</v>
          </cell>
          <cell r="E751" t="str">
            <v>배관배선의</v>
          </cell>
          <cell r="F751" t="str">
            <v>%</v>
          </cell>
          <cell r="G751">
            <v>2</v>
          </cell>
          <cell r="H751">
            <v>9017</v>
          </cell>
          <cell r="I751">
            <v>180</v>
          </cell>
          <cell r="N751">
            <v>9017</v>
          </cell>
          <cell r="O751">
            <v>180</v>
          </cell>
        </row>
        <row r="752">
          <cell r="C752" t="str">
            <v>노무비</v>
          </cell>
          <cell r="D752" t="str">
            <v>저압케이블공</v>
          </cell>
          <cell r="E752" t="str">
            <v>(0.032*1.3*4.2)*(1+0.1)</v>
          </cell>
          <cell r="F752" t="str">
            <v>인</v>
          </cell>
          <cell r="G752">
            <v>0.19219200000000006</v>
          </cell>
          <cell r="J752">
            <v>271717</v>
          </cell>
          <cell r="K752">
            <v>52221</v>
          </cell>
          <cell r="M752">
            <v>0</v>
          </cell>
          <cell r="N752">
            <v>271717</v>
          </cell>
          <cell r="O752">
            <v>52221</v>
          </cell>
        </row>
        <row r="753">
          <cell r="D753" t="str">
            <v>공구손료</v>
          </cell>
          <cell r="E753" t="str">
            <v>노무비의</v>
          </cell>
          <cell r="F753" t="str">
            <v>%</v>
          </cell>
          <cell r="G753">
            <v>3</v>
          </cell>
          <cell r="H753">
            <v>52221</v>
          </cell>
          <cell r="I753">
            <v>1566</v>
          </cell>
          <cell r="M753">
            <v>0</v>
          </cell>
          <cell r="N753">
            <v>52221</v>
          </cell>
          <cell r="O753">
            <v>1566</v>
          </cell>
        </row>
        <row r="754">
          <cell r="A754">
            <v>76</v>
          </cell>
          <cell r="B754">
            <v>3</v>
          </cell>
          <cell r="C754" t="str">
            <v>제76호표</v>
          </cell>
          <cell r="D754" t="str">
            <v>접지선 신설(지중)</v>
          </cell>
          <cell r="E754" t="str">
            <v>F-GV 4㎟</v>
          </cell>
          <cell r="F754" t="str">
            <v>m</v>
          </cell>
          <cell r="G754">
            <v>1</v>
          </cell>
          <cell r="I754">
            <v>764</v>
          </cell>
          <cell r="K754">
            <v>1786</v>
          </cell>
          <cell r="M754">
            <v>0</v>
          </cell>
          <cell r="O754">
            <v>2550</v>
          </cell>
          <cell r="P754" t="str">
            <v>전 3-38</v>
          </cell>
        </row>
        <row r="755">
          <cell r="D755" t="str">
            <v>접지선 신설(지중)</v>
          </cell>
          <cell r="E755" t="str">
            <v>F-GV 4㎟</v>
          </cell>
        </row>
        <row r="756">
          <cell r="B756" t="str">
            <v>전선F-GV 4㎟</v>
          </cell>
          <cell r="C756" t="str">
            <v>재료비</v>
          </cell>
          <cell r="D756" t="str">
            <v>전선</v>
          </cell>
          <cell r="E756" t="str">
            <v>F-GV 4㎟</v>
          </cell>
          <cell r="F756" t="str">
            <v>m</v>
          </cell>
          <cell r="G756">
            <v>1.03</v>
          </cell>
          <cell r="H756">
            <v>678</v>
          </cell>
          <cell r="I756">
            <v>698</v>
          </cell>
          <cell r="J756">
            <v>0</v>
          </cell>
          <cell r="L756">
            <v>0</v>
          </cell>
          <cell r="N756">
            <v>678</v>
          </cell>
          <cell r="O756">
            <v>698</v>
          </cell>
          <cell r="P756" t="str">
            <v>전1-6</v>
          </cell>
        </row>
        <row r="757">
          <cell r="D757" t="str">
            <v>잡재료비</v>
          </cell>
          <cell r="E757" t="str">
            <v>배관배선의</v>
          </cell>
          <cell r="F757" t="str">
            <v>%</v>
          </cell>
          <cell r="G757">
            <v>2</v>
          </cell>
          <cell r="H757">
            <v>698</v>
          </cell>
          <cell r="I757">
            <v>13</v>
          </cell>
          <cell r="N757">
            <v>698</v>
          </cell>
          <cell r="O757">
            <v>13</v>
          </cell>
        </row>
        <row r="758">
          <cell r="C758" t="str">
            <v>노무비</v>
          </cell>
          <cell r="D758" t="str">
            <v>내선전공</v>
          </cell>
          <cell r="E758" t="str">
            <v>(0.006)*(1+0.15)</v>
          </cell>
          <cell r="F758" t="str">
            <v>인</v>
          </cell>
          <cell r="G758">
            <v>6.8999999999999999E-3</v>
          </cell>
          <cell r="J758">
            <v>258917</v>
          </cell>
          <cell r="K758">
            <v>1786</v>
          </cell>
          <cell r="N758">
            <v>258917</v>
          </cell>
          <cell r="O758">
            <v>1786</v>
          </cell>
        </row>
        <row r="759">
          <cell r="D759" t="str">
            <v>공구손료</v>
          </cell>
          <cell r="E759" t="str">
            <v>노무비의</v>
          </cell>
          <cell r="F759" t="str">
            <v>%</v>
          </cell>
          <cell r="G759">
            <v>3</v>
          </cell>
          <cell r="H759">
            <v>1786</v>
          </cell>
          <cell r="I759">
            <v>53</v>
          </cell>
          <cell r="M759">
            <v>0</v>
          </cell>
          <cell r="N759">
            <v>1786</v>
          </cell>
          <cell r="O759">
            <v>53</v>
          </cell>
        </row>
        <row r="760">
          <cell r="A760">
            <v>77</v>
          </cell>
          <cell r="B760">
            <v>3</v>
          </cell>
          <cell r="C760" t="str">
            <v>제77호표</v>
          </cell>
          <cell r="D760" t="str">
            <v>접지선 신설(지중)</v>
          </cell>
          <cell r="E760" t="str">
            <v>F-GV 10㎟</v>
          </cell>
          <cell r="F760" t="str">
            <v>m</v>
          </cell>
          <cell r="G760">
            <v>1</v>
          </cell>
          <cell r="I760">
            <v>1370</v>
          </cell>
          <cell r="K760">
            <v>1786</v>
          </cell>
          <cell r="M760">
            <v>0</v>
          </cell>
          <cell r="O760">
            <v>3156</v>
          </cell>
          <cell r="P760" t="str">
            <v>전 3-38</v>
          </cell>
        </row>
        <row r="761">
          <cell r="D761" t="str">
            <v>접지선 신설(지중)</v>
          </cell>
          <cell r="E761" t="str">
            <v>F-GV 10㎟</v>
          </cell>
        </row>
        <row r="762">
          <cell r="B762" t="str">
            <v>전선F-GV 10㎟</v>
          </cell>
          <cell r="C762" t="str">
            <v>재료비</v>
          </cell>
          <cell r="D762" t="str">
            <v>전선</v>
          </cell>
          <cell r="E762" t="str">
            <v>F-GV 10㎟</v>
          </cell>
          <cell r="F762" t="str">
            <v>m</v>
          </cell>
          <cell r="G762">
            <v>1.03</v>
          </cell>
          <cell r="H762">
            <v>1255</v>
          </cell>
          <cell r="I762">
            <v>1292</v>
          </cell>
          <cell r="J762">
            <v>0</v>
          </cell>
          <cell r="L762">
            <v>0</v>
          </cell>
          <cell r="N762">
            <v>1255</v>
          </cell>
          <cell r="O762">
            <v>1292</v>
          </cell>
          <cell r="P762" t="str">
            <v>전1-6</v>
          </cell>
        </row>
        <row r="763">
          <cell r="D763" t="str">
            <v>잡재료비</v>
          </cell>
          <cell r="E763" t="str">
            <v>배관배선의</v>
          </cell>
          <cell r="F763" t="str">
            <v>%</v>
          </cell>
          <cell r="G763">
            <v>2</v>
          </cell>
          <cell r="H763">
            <v>1292</v>
          </cell>
          <cell r="I763">
            <v>25</v>
          </cell>
          <cell r="N763">
            <v>1292</v>
          </cell>
          <cell r="O763">
            <v>25</v>
          </cell>
        </row>
        <row r="764">
          <cell r="C764" t="str">
            <v>노무비</v>
          </cell>
          <cell r="D764" t="str">
            <v>내선전공</v>
          </cell>
          <cell r="E764" t="str">
            <v>(0.006)*(1+0.15)</v>
          </cell>
          <cell r="F764" t="str">
            <v>인</v>
          </cell>
          <cell r="G764">
            <v>6.8999999999999999E-3</v>
          </cell>
          <cell r="I764">
            <v>0</v>
          </cell>
          <cell r="J764">
            <v>258917</v>
          </cell>
          <cell r="K764">
            <v>1786</v>
          </cell>
          <cell r="M764">
            <v>0</v>
          </cell>
          <cell r="N764">
            <v>258917</v>
          </cell>
          <cell r="O764">
            <v>1786</v>
          </cell>
          <cell r="P764">
            <v>0</v>
          </cell>
        </row>
        <row r="765">
          <cell r="D765" t="str">
            <v>공구손료</v>
          </cell>
          <cell r="E765" t="str">
            <v>노무비의</v>
          </cell>
          <cell r="F765" t="str">
            <v>%</v>
          </cell>
          <cell r="G765">
            <v>3</v>
          </cell>
          <cell r="H765">
            <v>1786</v>
          </cell>
          <cell r="I765">
            <v>53</v>
          </cell>
          <cell r="M765">
            <v>0</v>
          </cell>
          <cell r="N765">
            <v>1786</v>
          </cell>
          <cell r="O765">
            <v>53</v>
          </cell>
        </row>
        <row r="766">
          <cell r="A766">
            <v>78</v>
          </cell>
          <cell r="B766">
            <v>3</v>
          </cell>
          <cell r="C766" t="str">
            <v>제78호표</v>
          </cell>
          <cell r="D766" t="str">
            <v>핸드홀 신설(보도블럭)</v>
          </cell>
          <cell r="E766" t="str">
            <v>800x800x800</v>
          </cell>
          <cell r="F766" t="str">
            <v>개소</v>
          </cell>
          <cell r="G766">
            <v>1</v>
          </cell>
          <cell r="I766">
            <v>394647</v>
          </cell>
          <cell r="K766">
            <v>28617</v>
          </cell>
          <cell r="M766">
            <v>3378</v>
          </cell>
          <cell r="O766">
            <v>426642</v>
          </cell>
          <cell r="P766" t="str">
            <v>도면 EE-16</v>
          </cell>
        </row>
        <row r="767">
          <cell r="D767" t="str">
            <v>핸드홀 신설(보도블럭)</v>
          </cell>
          <cell r="E767" t="str">
            <v>800x800x800</v>
          </cell>
        </row>
        <row r="768">
          <cell r="B768" t="str">
            <v>터파기(경질토사)(기계70%+인력30%),(0~1㎥)</v>
          </cell>
          <cell r="D768" t="str">
            <v>터파기(경질토사)</v>
          </cell>
          <cell r="E768" t="str">
            <v>(기계70%+인력30%),(0~1㎥)</v>
          </cell>
          <cell r="F768" t="str">
            <v>㎥</v>
          </cell>
          <cell r="G768">
            <v>1.1155999999999999</v>
          </cell>
          <cell r="H768">
            <v>293</v>
          </cell>
          <cell r="I768">
            <v>326</v>
          </cell>
          <cell r="J768">
            <v>6491</v>
          </cell>
          <cell r="K768">
            <v>7241</v>
          </cell>
          <cell r="L768">
            <v>428</v>
          </cell>
          <cell r="M768">
            <v>477</v>
          </cell>
          <cell r="N768">
            <v>7212</v>
          </cell>
          <cell r="O768">
            <v>8044</v>
          </cell>
          <cell r="P768" t="str">
            <v>제1호표</v>
          </cell>
        </row>
        <row r="769">
          <cell r="B769" t="str">
            <v>되메우기 및 다짐(토사)(기계90%+인력10%)</v>
          </cell>
          <cell r="D769" t="str">
            <v>되메우기 및 다짐(토사)</v>
          </cell>
          <cell r="E769" t="str">
            <v>(기계90%+인력10%)</v>
          </cell>
          <cell r="F769" t="str">
            <v>㎥</v>
          </cell>
          <cell r="G769">
            <v>0.60360000000000003</v>
          </cell>
          <cell r="H769">
            <v>433</v>
          </cell>
          <cell r="I769">
            <v>261</v>
          </cell>
          <cell r="J769">
            <v>5323</v>
          </cell>
          <cell r="K769">
            <v>3212</v>
          </cell>
          <cell r="L769">
            <v>433</v>
          </cell>
          <cell r="M769">
            <v>261</v>
          </cell>
          <cell r="N769">
            <v>6189</v>
          </cell>
          <cell r="O769">
            <v>3734</v>
          </cell>
          <cell r="P769" t="str">
            <v>제4호표</v>
          </cell>
        </row>
        <row r="770">
          <cell r="B770" t="str">
            <v>모래세사,왕사(도착도)</v>
          </cell>
          <cell r="D770" t="str">
            <v>모래</v>
          </cell>
          <cell r="E770" t="str">
            <v>세사,왕사(도착도)</v>
          </cell>
          <cell r="F770" t="str">
            <v>㎥</v>
          </cell>
          <cell r="G770">
            <v>2.7E-2</v>
          </cell>
          <cell r="H770">
            <v>30000</v>
          </cell>
          <cell r="I770">
            <v>810</v>
          </cell>
          <cell r="N770">
            <v>30000</v>
          </cell>
          <cell r="O770">
            <v>810</v>
          </cell>
        </row>
        <row r="771">
          <cell r="B771" t="str">
            <v>잔토처리(사토장)0</v>
          </cell>
          <cell r="D771" t="str">
            <v>잔토처리(사토장)</v>
          </cell>
          <cell r="E771">
            <v>0</v>
          </cell>
          <cell r="F771" t="str">
            <v>㎥</v>
          </cell>
          <cell r="G771">
            <v>0.51200000000000001</v>
          </cell>
          <cell r="H771">
            <v>2096</v>
          </cell>
          <cell r="I771">
            <v>1073</v>
          </cell>
          <cell r="J771">
            <v>18693</v>
          </cell>
          <cell r="K771">
            <v>9570</v>
          </cell>
          <cell r="L771">
            <v>3038</v>
          </cell>
          <cell r="M771">
            <v>1555</v>
          </cell>
          <cell r="N771">
            <v>23827</v>
          </cell>
          <cell r="O771">
            <v>12198</v>
          </cell>
          <cell r="P771" t="str">
            <v>제6호표</v>
          </cell>
        </row>
        <row r="772">
          <cell r="B772" t="str">
            <v>핸드홀(800x800x800)주물뚜껑포함</v>
          </cell>
          <cell r="D772" t="str">
            <v>핸드홀(800x800x800)</v>
          </cell>
          <cell r="E772" t="str">
            <v>주물뚜껑포함</v>
          </cell>
          <cell r="F772" t="str">
            <v>개</v>
          </cell>
          <cell r="G772">
            <v>1</v>
          </cell>
          <cell r="H772">
            <v>390000</v>
          </cell>
          <cell r="I772">
            <v>390000</v>
          </cell>
          <cell r="K772">
            <v>0</v>
          </cell>
          <cell r="M772">
            <v>0</v>
          </cell>
          <cell r="N772">
            <v>390000</v>
          </cell>
          <cell r="O772">
            <v>390000</v>
          </cell>
        </row>
        <row r="773">
          <cell r="B773" t="str">
            <v>보도블럭 철거소형고압블럭</v>
          </cell>
          <cell r="D773" t="str">
            <v>보도블럭 철거</v>
          </cell>
          <cell r="E773" t="str">
            <v>소형고압블럭</v>
          </cell>
          <cell r="F773" t="str">
            <v>㎡</v>
          </cell>
          <cell r="G773">
            <v>1.5875999999999999</v>
          </cell>
          <cell r="H773">
            <v>175</v>
          </cell>
          <cell r="I773">
            <v>277</v>
          </cell>
          <cell r="J773">
            <v>2327</v>
          </cell>
          <cell r="K773">
            <v>3694</v>
          </cell>
          <cell r="L773">
            <v>290</v>
          </cell>
          <cell r="M773">
            <v>460</v>
          </cell>
          <cell r="N773">
            <v>2792</v>
          </cell>
          <cell r="O773">
            <v>4431</v>
          </cell>
          <cell r="P773" t="str">
            <v>제20호표</v>
          </cell>
        </row>
        <row r="774">
          <cell r="B774" t="str">
            <v>보도블럭재사용 복구소형고압블럭</v>
          </cell>
          <cell r="D774" t="str">
            <v>보도블럭재사용 복구</v>
          </cell>
          <cell r="E774" t="str">
            <v>소형고압블럭</v>
          </cell>
          <cell r="F774" t="str">
            <v>㎡</v>
          </cell>
          <cell r="G774">
            <v>0.9476</v>
          </cell>
          <cell r="H774">
            <v>2006</v>
          </cell>
          <cell r="I774">
            <v>1900</v>
          </cell>
          <cell r="J774">
            <v>5172</v>
          </cell>
          <cell r="K774">
            <v>4900</v>
          </cell>
          <cell r="L774">
            <v>660</v>
          </cell>
          <cell r="M774">
            <v>625</v>
          </cell>
          <cell r="N774">
            <v>7838</v>
          </cell>
          <cell r="O774">
            <v>7425</v>
          </cell>
          <cell r="P774" t="str">
            <v>제22호표</v>
          </cell>
        </row>
        <row r="775">
          <cell r="D775" t="str">
            <v>폐기물처리(보도블럭)</v>
          </cell>
          <cell r="F775" t="str">
            <v>㎥</v>
          </cell>
          <cell r="G775">
            <v>4.48E-2</v>
          </cell>
          <cell r="P775" t="str">
            <v>별도처리</v>
          </cell>
        </row>
        <row r="776">
          <cell r="A776">
            <v>79</v>
          </cell>
          <cell r="B776">
            <v>3</v>
          </cell>
          <cell r="C776" t="str">
            <v>제79호표</v>
          </cell>
          <cell r="D776" t="str">
            <v>핸드홀 신설(투스콘)</v>
          </cell>
          <cell r="E776" t="str">
            <v>800x800x800</v>
          </cell>
          <cell r="F776" t="str">
            <v>개소</v>
          </cell>
          <cell r="G776">
            <v>1</v>
          </cell>
          <cell r="I776">
            <v>410959</v>
          </cell>
          <cell r="K776">
            <v>37886</v>
          </cell>
          <cell r="M776">
            <v>4649</v>
          </cell>
          <cell r="O776">
            <v>453494</v>
          </cell>
          <cell r="P776" t="str">
            <v>도면 EE-16</v>
          </cell>
        </row>
        <row r="777">
          <cell r="D777" t="str">
            <v>핸드홀 신설(투스콘)</v>
          </cell>
          <cell r="E777" t="str">
            <v>800x800x800</v>
          </cell>
        </row>
        <row r="778">
          <cell r="B778" t="str">
            <v>터파기(경질토사)(기계70%+인력30%),(0~1㎥)</v>
          </cell>
          <cell r="D778" t="str">
            <v>터파기(경질토사)</v>
          </cell>
          <cell r="E778" t="str">
            <v>(기계70%+인력30%),(0~1㎥)</v>
          </cell>
          <cell r="F778" t="str">
            <v>㎥</v>
          </cell>
          <cell r="G778">
            <v>1.1155999999999999</v>
          </cell>
          <cell r="H778">
            <v>293</v>
          </cell>
          <cell r="I778">
            <v>326</v>
          </cell>
          <cell r="J778">
            <v>6491</v>
          </cell>
          <cell r="K778">
            <v>7241</v>
          </cell>
          <cell r="L778">
            <v>428</v>
          </cell>
          <cell r="M778">
            <v>477</v>
          </cell>
          <cell r="N778">
            <v>7212</v>
          </cell>
          <cell r="O778">
            <v>8044</v>
          </cell>
          <cell r="P778" t="str">
            <v>제1호표</v>
          </cell>
        </row>
        <row r="779">
          <cell r="B779" t="str">
            <v>되메우기 및 다짐(토사)(기계90%+인력10%)</v>
          </cell>
          <cell r="D779" t="str">
            <v>되메우기 및 다짐(토사)</v>
          </cell>
          <cell r="E779" t="str">
            <v>(기계90%+인력10%)</v>
          </cell>
          <cell r="F779" t="str">
            <v>㎥</v>
          </cell>
          <cell r="G779">
            <v>0.60360000000000003</v>
          </cell>
          <cell r="H779">
            <v>433</v>
          </cell>
          <cell r="I779">
            <v>261</v>
          </cell>
          <cell r="J779">
            <v>5323</v>
          </cell>
          <cell r="K779">
            <v>3212</v>
          </cell>
          <cell r="L779">
            <v>433</v>
          </cell>
          <cell r="M779">
            <v>261</v>
          </cell>
          <cell r="N779">
            <v>6189</v>
          </cell>
          <cell r="O779">
            <v>3734</v>
          </cell>
          <cell r="P779" t="str">
            <v>제4호표</v>
          </cell>
        </row>
        <row r="780">
          <cell r="B780" t="str">
            <v>보조기층 부설인력식 소규모 장비사용</v>
          </cell>
          <cell r="D780" t="str">
            <v>보조기층 부설</v>
          </cell>
          <cell r="E780" t="str">
            <v>인력식 소규모 장비사용</v>
          </cell>
          <cell r="F780" t="str">
            <v>㎥</v>
          </cell>
          <cell r="G780">
            <v>9.4700000000000006E-2</v>
          </cell>
          <cell r="H780">
            <v>21567</v>
          </cell>
          <cell r="I780">
            <v>2042</v>
          </cell>
          <cell r="J780">
            <v>9778</v>
          </cell>
          <cell r="K780">
            <v>925</v>
          </cell>
          <cell r="L780">
            <v>1859</v>
          </cell>
          <cell r="M780">
            <v>176</v>
          </cell>
          <cell r="N780">
            <v>33204</v>
          </cell>
          <cell r="O780">
            <v>3143</v>
          </cell>
          <cell r="P780" t="str">
            <v>제15호표</v>
          </cell>
        </row>
        <row r="781">
          <cell r="B781" t="str">
            <v>모래세사,왕사(도착도)</v>
          </cell>
          <cell r="D781" t="str">
            <v>모래</v>
          </cell>
          <cell r="E781" t="str">
            <v>세사,왕사(도착도)</v>
          </cell>
          <cell r="F781" t="str">
            <v>㎥</v>
          </cell>
          <cell r="G781">
            <v>2.7E-2</v>
          </cell>
          <cell r="H781">
            <v>30000</v>
          </cell>
          <cell r="I781">
            <v>810</v>
          </cell>
          <cell r="N781">
            <v>30000</v>
          </cell>
          <cell r="O781">
            <v>810</v>
          </cell>
        </row>
        <row r="782">
          <cell r="B782" t="str">
            <v>잔토처리(사토장)0</v>
          </cell>
          <cell r="D782" t="str">
            <v>잔토처리(사토장)</v>
          </cell>
          <cell r="E782">
            <v>0</v>
          </cell>
          <cell r="F782" t="str">
            <v>㎥</v>
          </cell>
          <cell r="G782">
            <v>0.51200000000000001</v>
          </cell>
          <cell r="H782">
            <v>2096</v>
          </cell>
          <cell r="I782">
            <v>1073</v>
          </cell>
          <cell r="J782">
            <v>18693</v>
          </cell>
          <cell r="K782">
            <v>9570</v>
          </cell>
          <cell r="L782">
            <v>3038</v>
          </cell>
          <cell r="M782">
            <v>1555</v>
          </cell>
          <cell r="N782">
            <v>23827</v>
          </cell>
          <cell r="O782">
            <v>12198</v>
          </cell>
          <cell r="P782" t="str">
            <v>제6호표</v>
          </cell>
        </row>
        <row r="783">
          <cell r="B783" t="str">
            <v>핸드홀(800x800x800)주물뚜껑포함</v>
          </cell>
          <cell r="D783" t="str">
            <v>핸드홀(800x800x800)</v>
          </cell>
          <cell r="E783" t="str">
            <v>주물뚜껑포함</v>
          </cell>
          <cell r="F783" t="str">
            <v>개</v>
          </cell>
          <cell r="G783">
            <v>1</v>
          </cell>
          <cell r="H783">
            <v>390000</v>
          </cell>
          <cell r="I783">
            <v>390000</v>
          </cell>
          <cell r="K783">
            <v>0</v>
          </cell>
          <cell r="M783">
            <v>0</v>
          </cell>
          <cell r="N783">
            <v>390000</v>
          </cell>
          <cell r="O783">
            <v>390000</v>
          </cell>
        </row>
        <row r="784">
          <cell r="B784" t="str">
            <v>아스팔트,투스콘 포장절단블레이드(D = 320~400, T = 3.2mm)</v>
          </cell>
          <cell r="D784" t="str">
            <v>아스팔트,투스콘 포장절단</v>
          </cell>
          <cell r="E784" t="str">
            <v>블레이드(D = 320~400, T = 3.2mm)</v>
          </cell>
          <cell r="F784" t="str">
            <v>m</v>
          </cell>
          <cell r="G784">
            <v>5.04</v>
          </cell>
          <cell r="H784">
            <v>388</v>
          </cell>
          <cell r="I784">
            <v>1955</v>
          </cell>
          <cell r="J784">
            <v>2005</v>
          </cell>
          <cell r="K784">
            <v>10105</v>
          </cell>
          <cell r="L784">
            <v>170</v>
          </cell>
          <cell r="M784">
            <v>856</v>
          </cell>
          <cell r="N784">
            <v>2563</v>
          </cell>
          <cell r="O784">
            <v>12916</v>
          </cell>
          <cell r="P784" t="str">
            <v>제8호표</v>
          </cell>
        </row>
        <row r="785">
          <cell r="B785" t="str">
            <v>아스팔트,투스콘 포장깨기대형브레이커+굴삭기(무한궤도) 0.2㎡</v>
          </cell>
          <cell r="D785" t="str">
            <v>아스팔트,투스콘 포장깨기</v>
          </cell>
          <cell r="E785" t="str">
            <v>대형브레이커+굴삭기(무한궤도) 0.2㎡</v>
          </cell>
          <cell r="F785" t="str">
            <v>㎥</v>
          </cell>
          <cell r="G785">
            <v>9.5000000000000001E-2</v>
          </cell>
          <cell r="H785">
            <v>4440</v>
          </cell>
          <cell r="I785">
            <v>421</v>
          </cell>
          <cell r="J785">
            <v>35920</v>
          </cell>
          <cell r="K785">
            <v>3412</v>
          </cell>
          <cell r="L785">
            <v>8666</v>
          </cell>
          <cell r="M785">
            <v>823</v>
          </cell>
          <cell r="N785">
            <v>49026</v>
          </cell>
          <cell r="O785">
            <v>4656</v>
          </cell>
          <cell r="P785" t="str">
            <v>제10호표</v>
          </cell>
        </row>
        <row r="786">
          <cell r="B786" t="str">
            <v>보도용 투스콘포장적색 (180Kg/㎠)</v>
          </cell>
          <cell r="D786" t="str">
            <v>보도용 투스콘포장</v>
          </cell>
          <cell r="E786" t="str">
            <v>적색 (180Kg/㎠)</v>
          </cell>
          <cell r="F786" t="str">
            <v>㎡</v>
          </cell>
          <cell r="G786">
            <v>0.9476</v>
          </cell>
          <cell r="H786">
            <v>14850</v>
          </cell>
          <cell r="I786">
            <v>14071</v>
          </cell>
          <cell r="J786">
            <v>3611</v>
          </cell>
          <cell r="K786">
            <v>3421</v>
          </cell>
          <cell r="L786">
            <v>529</v>
          </cell>
          <cell r="M786">
            <v>501</v>
          </cell>
          <cell r="N786">
            <v>18990</v>
          </cell>
          <cell r="O786">
            <v>17993</v>
          </cell>
          <cell r="P786" t="str">
            <v>제16호표</v>
          </cell>
        </row>
        <row r="787">
          <cell r="B787" t="str">
            <v>폐기물처리(투스콘)</v>
          </cell>
          <cell r="D787" t="str">
            <v>폐기물처리(투스콘)</v>
          </cell>
          <cell r="F787" t="str">
            <v>㎥</v>
          </cell>
          <cell r="G787">
            <v>9.5000000000000001E-2</v>
          </cell>
          <cell r="P787" t="str">
            <v>별도처리</v>
          </cell>
        </row>
        <row r="788">
          <cell r="A788">
            <v>80</v>
          </cell>
          <cell r="C788" t="str">
            <v>제80호표</v>
          </cell>
          <cell r="D788" t="str">
            <v>핸드홀 신설(보도블럭)</v>
          </cell>
          <cell r="E788" t="str">
            <v>600x600x600</v>
          </cell>
          <cell r="F788" t="str">
            <v>개소</v>
          </cell>
          <cell r="G788">
            <v>1</v>
          </cell>
          <cell r="I788">
            <v>354647</v>
          </cell>
          <cell r="K788">
            <v>28617</v>
          </cell>
          <cell r="M788">
            <v>3378</v>
          </cell>
          <cell r="O788">
            <v>386642</v>
          </cell>
          <cell r="P788" t="str">
            <v>도면 EE-16</v>
          </cell>
        </row>
        <row r="789">
          <cell r="D789" t="str">
            <v>핸드홀 신설(보도블럭)</v>
          </cell>
          <cell r="E789" t="str">
            <v>600x600x600</v>
          </cell>
        </row>
        <row r="790">
          <cell r="B790" t="str">
            <v>터파기(경질토사)(기계70%+인력30%),(0~1㎥)</v>
          </cell>
          <cell r="D790" t="str">
            <v>터파기(경질토사)</v>
          </cell>
          <cell r="E790" t="str">
            <v>(기계70%+인력30%),(0~1㎥)</v>
          </cell>
          <cell r="F790" t="str">
            <v>㎥</v>
          </cell>
          <cell r="G790">
            <v>1.1155999999999999</v>
          </cell>
          <cell r="H790">
            <v>293</v>
          </cell>
          <cell r="I790">
            <v>326</v>
          </cell>
          <cell r="J790">
            <v>6491</v>
          </cell>
          <cell r="K790">
            <v>7241</v>
          </cell>
          <cell r="L790">
            <v>428</v>
          </cell>
          <cell r="M790">
            <v>477</v>
          </cell>
          <cell r="N790">
            <v>7212</v>
          </cell>
          <cell r="O790">
            <v>8044</v>
          </cell>
          <cell r="P790" t="str">
            <v>제1호표</v>
          </cell>
        </row>
        <row r="791">
          <cell r="B791" t="str">
            <v>되메우기 및 다짐(토사)(기계90%+인력10%)</v>
          </cell>
          <cell r="D791" t="str">
            <v>되메우기 및 다짐(토사)</v>
          </cell>
          <cell r="E791" t="str">
            <v>(기계90%+인력10%)</v>
          </cell>
          <cell r="F791" t="str">
            <v>㎥</v>
          </cell>
          <cell r="G791">
            <v>0.60360000000000003</v>
          </cell>
          <cell r="H791">
            <v>433</v>
          </cell>
          <cell r="I791">
            <v>261</v>
          </cell>
          <cell r="J791">
            <v>5323</v>
          </cell>
          <cell r="K791">
            <v>3212</v>
          </cell>
          <cell r="L791">
            <v>433</v>
          </cell>
          <cell r="M791">
            <v>261</v>
          </cell>
          <cell r="N791">
            <v>6189</v>
          </cell>
          <cell r="O791">
            <v>3734</v>
          </cell>
          <cell r="P791" t="str">
            <v>제4호표</v>
          </cell>
        </row>
        <row r="792">
          <cell r="B792" t="str">
            <v>모래세사,왕사(도착도)</v>
          </cell>
          <cell r="D792" t="str">
            <v>모래</v>
          </cell>
          <cell r="E792" t="str">
            <v>세사,왕사(도착도)</v>
          </cell>
          <cell r="F792" t="str">
            <v>㎥</v>
          </cell>
          <cell r="G792">
            <v>2.7E-2</v>
          </cell>
          <cell r="H792">
            <v>30000</v>
          </cell>
          <cell r="I792">
            <v>810</v>
          </cell>
          <cell r="N792">
            <v>30000</v>
          </cell>
          <cell r="O792">
            <v>810</v>
          </cell>
        </row>
        <row r="793">
          <cell r="B793" t="str">
            <v>잔토처리(사토장)0</v>
          </cell>
          <cell r="D793" t="str">
            <v>잔토처리(사토장)</v>
          </cell>
          <cell r="E793">
            <v>0</v>
          </cell>
          <cell r="F793" t="str">
            <v>㎥</v>
          </cell>
          <cell r="G793">
            <v>0.51200000000000001</v>
          </cell>
          <cell r="H793">
            <v>2096</v>
          </cell>
          <cell r="I793">
            <v>1073</v>
          </cell>
          <cell r="J793">
            <v>18693</v>
          </cell>
          <cell r="K793">
            <v>9570</v>
          </cell>
          <cell r="L793">
            <v>3038</v>
          </cell>
          <cell r="M793">
            <v>1555</v>
          </cell>
          <cell r="N793">
            <v>23827</v>
          </cell>
          <cell r="O793">
            <v>12198</v>
          </cell>
          <cell r="P793" t="str">
            <v>제6호표</v>
          </cell>
        </row>
        <row r="794">
          <cell r="B794" t="str">
            <v>핸드홀(600x600x600)주물뚜껑포함</v>
          </cell>
          <cell r="D794" t="str">
            <v>핸드홀(600x600x600)</v>
          </cell>
          <cell r="E794" t="str">
            <v>주물뚜껑포함</v>
          </cell>
          <cell r="F794" t="str">
            <v>개</v>
          </cell>
          <cell r="G794">
            <v>1</v>
          </cell>
          <cell r="H794">
            <v>350000</v>
          </cell>
          <cell r="I794">
            <v>350000</v>
          </cell>
          <cell r="K794">
            <v>0</v>
          </cell>
          <cell r="M794">
            <v>0</v>
          </cell>
          <cell r="N794">
            <v>350000</v>
          </cell>
          <cell r="O794">
            <v>350000</v>
          </cell>
        </row>
        <row r="795">
          <cell r="B795" t="str">
            <v>보도블럭 철거소형고압블럭</v>
          </cell>
          <cell r="D795" t="str">
            <v>보도블럭 철거</v>
          </cell>
          <cell r="E795" t="str">
            <v>소형고압블럭</v>
          </cell>
          <cell r="F795" t="str">
            <v>㎡</v>
          </cell>
          <cell r="G795">
            <v>1.5875999999999999</v>
          </cell>
          <cell r="H795">
            <v>175</v>
          </cell>
          <cell r="I795">
            <v>277</v>
          </cell>
          <cell r="J795">
            <v>2327</v>
          </cell>
          <cell r="K795">
            <v>3694</v>
          </cell>
          <cell r="L795">
            <v>290</v>
          </cell>
          <cell r="M795">
            <v>460</v>
          </cell>
          <cell r="N795">
            <v>2792</v>
          </cell>
          <cell r="O795">
            <v>4431</v>
          </cell>
          <cell r="P795" t="str">
            <v>제20호표</v>
          </cell>
        </row>
        <row r="796">
          <cell r="B796" t="str">
            <v>보도블럭재사용 복구소형고압블럭</v>
          </cell>
          <cell r="D796" t="str">
            <v>보도블럭재사용 복구</v>
          </cell>
          <cell r="E796" t="str">
            <v>소형고압블럭</v>
          </cell>
          <cell r="F796" t="str">
            <v>㎡</v>
          </cell>
          <cell r="G796">
            <v>0.9476</v>
          </cell>
          <cell r="H796">
            <v>2006</v>
          </cell>
          <cell r="I796">
            <v>1900</v>
          </cell>
          <cell r="J796">
            <v>5172</v>
          </cell>
          <cell r="K796">
            <v>4900</v>
          </cell>
          <cell r="L796">
            <v>660</v>
          </cell>
          <cell r="M796">
            <v>625</v>
          </cell>
          <cell r="N796">
            <v>7838</v>
          </cell>
          <cell r="O796">
            <v>7425</v>
          </cell>
          <cell r="P796" t="str">
            <v>제22호표</v>
          </cell>
        </row>
        <row r="797">
          <cell r="B797" t="str">
            <v>폐기물처리(보도블럭)</v>
          </cell>
          <cell r="D797" t="str">
            <v>폐기물처리(보도블럭)</v>
          </cell>
          <cell r="F797" t="str">
            <v>㎥</v>
          </cell>
          <cell r="G797">
            <v>4.48E-2</v>
          </cell>
          <cell r="P797" t="str">
            <v>별도처리</v>
          </cell>
        </row>
        <row r="798">
          <cell r="A798">
            <v>81</v>
          </cell>
          <cell r="C798" t="str">
            <v>제81호표</v>
          </cell>
          <cell r="D798" t="str">
            <v>핸드홀 신설(투스콘)</v>
          </cell>
          <cell r="E798" t="str">
            <v>600x600x600</v>
          </cell>
          <cell r="F798" t="str">
            <v>개소</v>
          </cell>
          <cell r="G798">
            <v>1</v>
          </cell>
          <cell r="I798">
            <v>370959</v>
          </cell>
          <cell r="K798">
            <v>37886</v>
          </cell>
          <cell r="M798">
            <v>4649</v>
          </cell>
          <cell r="O798">
            <v>413494</v>
          </cell>
          <cell r="P798" t="str">
            <v>도면 EE-16</v>
          </cell>
        </row>
        <row r="799">
          <cell r="D799" t="str">
            <v>핸드홀 신설(투스콘)</v>
          </cell>
          <cell r="E799" t="str">
            <v>600x600x600</v>
          </cell>
        </row>
        <row r="800">
          <cell r="B800" t="str">
            <v>터파기(경질토사)(기계70%+인력30%),(0~1㎥)</v>
          </cell>
          <cell r="D800" t="str">
            <v>터파기(경질토사)</v>
          </cell>
          <cell r="E800" t="str">
            <v>(기계70%+인력30%),(0~1㎥)</v>
          </cell>
          <cell r="F800" t="str">
            <v>㎥</v>
          </cell>
          <cell r="G800">
            <v>1.1155999999999999</v>
          </cell>
          <cell r="H800">
            <v>293</v>
          </cell>
          <cell r="I800">
            <v>326</v>
          </cell>
          <cell r="J800">
            <v>6491</v>
          </cell>
          <cell r="K800">
            <v>7241</v>
          </cell>
          <cell r="L800">
            <v>428</v>
          </cell>
          <cell r="M800">
            <v>477</v>
          </cell>
          <cell r="N800">
            <v>7212</v>
          </cell>
          <cell r="O800">
            <v>8044</v>
          </cell>
          <cell r="P800" t="str">
            <v>제1호표</v>
          </cell>
        </row>
        <row r="801">
          <cell r="B801" t="str">
            <v>되메우기 및 다짐(토사)(기계90%+인력10%)</v>
          </cell>
          <cell r="D801" t="str">
            <v>되메우기 및 다짐(토사)</v>
          </cell>
          <cell r="E801" t="str">
            <v>(기계90%+인력10%)</v>
          </cell>
          <cell r="F801" t="str">
            <v>㎥</v>
          </cell>
          <cell r="G801">
            <v>0.60360000000000003</v>
          </cell>
          <cell r="H801">
            <v>433</v>
          </cell>
          <cell r="I801">
            <v>261</v>
          </cell>
          <cell r="J801">
            <v>5323</v>
          </cell>
          <cell r="K801">
            <v>3212</v>
          </cell>
          <cell r="L801">
            <v>433</v>
          </cell>
          <cell r="M801">
            <v>261</v>
          </cell>
          <cell r="N801">
            <v>6189</v>
          </cell>
          <cell r="O801">
            <v>3734</v>
          </cell>
          <cell r="P801" t="str">
            <v>제4호표</v>
          </cell>
        </row>
        <row r="802">
          <cell r="B802" t="str">
            <v>보조기층 부설인력식 소규모 장비사용</v>
          </cell>
          <cell r="D802" t="str">
            <v>보조기층 부설</v>
          </cell>
          <cell r="E802" t="str">
            <v>인력식 소규모 장비사용</v>
          </cell>
          <cell r="F802" t="str">
            <v>㎥</v>
          </cell>
          <cell r="G802">
            <v>9.4700000000000006E-2</v>
          </cell>
          <cell r="H802">
            <v>21567</v>
          </cell>
          <cell r="I802">
            <v>2042</v>
          </cell>
          <cell r="J802">
            <v>9778</v>
          </cell>
          <cell r="K802">
            <v>925</v>
          </cell>
          <cell r="L802">
            <v>1859</v>
          </cell>
          <cell r="M802">
            <v>176</v>
          </cell>
          <cell r="N802">
            <v>33204</v>
          </cell>
          <cell r="O802">
            <v>3143</v>
          </cell>
          <cell r="P802" t="str">
            <v>제15호표</v>
          </cell>
        </row>
        <row r="803">
          <cell r="B803" t="str">
            <v>모래세사,왕사(도착도)</v>
          </cell>
          <cell r="D803" t="str">
            <v>모래</v>
          </cell>
          <cell r="E803" t="str">
            <v>세사,왕사(도착도)</v>
          </cell>
          <cell r="F803" t="str">
            <v>㎥</v>
          </cell>
          <cell r="G803">
            <v>2.7E-2</v>
          </cell>
          <cell r="H803">
            <v>30000</v>
          </cell>
          <cell r="I803">
            <v>810</v>
          </cell>
          <cell r="N803">
            <v>30000</v>
          </cell>
          <cell r="O803">
            <v>810</v>
          </cell>
        </row>
        <row r="804">
          <cell r="B804" t="str">
            <v>잔토처리(사토장)0</v>
          </cell>
          <cell r="D804" t="str">
            <v>잔토처리(사토장)</v>
          </cell>
          <cell r="E804">
            <v>0</v>
          </cell>
          <cell r="F804" t="str">
            <v>㎥</v>
          </cell>
          <cell r="G804">
            <v>0.51200000000000001</v>
          </cell>
          <cell r="H804">
            <v>2096</v>
          </cell>
          <cell r="I804">
            <v>1073</v>
          </cell>
          <cell r="J804">
            <v>18693</v>
          </cell>
          <cell r="K804">
            <v>9570</v>
          </cell>
          <cell r="L804">
            <v>3038</v>
          </cell>
          <cell r="M804">
            <v>1555</v>
          </cell>
          <cell r="N804">
            <v>23827</v>
          </cell>
          <cell r="O804">
            <v>12198</v>
          </cell>
          <cell r="P804" t="str">
            <v>제6호표</v>
          </cell>
        </row>
        <row r="805">
          <cell r="B805" t="str">
            <v>핸드홀(600x600x600)주물뚜껑포함</v>
          </cell>
          <cell r="D805" t="str">
            <v>핸드홀(600x600x600)</v>
          </cell>
          <cell r="E805" t="str">
            <v>주물뚜껑포함</v>
          </cell>
          <cell r="F805" t="str">
            <v>개</v>
          </cell>
          <cell r="G805">
            <v>1</v>
          </cell>
          <cell r="H805">
            <v>350000</v>
          </cell>
          <cell r="I805">
            <v>350000</v>
          </cell>
          <cell r="K805">
            <v>0</v>
          </cell>
          <cell r="M805">
            <v>0</v>
          </cell>
          <cell r="N805">
            <v>350000</v>
          </cell>
          <cell r="O805">
            <v>350000</v>
          </cell>
        </row>
        <row r="806">
          <cell r="B806" t="str">
            <v>아스팔트,투스콘 포장절단블레이드(D = 320~400, T = 3.2mm)</v>
          </cell>
          <cell r="D806" t="str">
            <v>아스팔트,투스콘 포장절단</v>
          </cell>
          <cell r="E806" t="str">
            <v>블레이드(D = 320~400, T = 3.2mm)</v>
          </cell>
          <cell r="F806" t="str">
            <v>m</v>
          </cell>
          <cell r="G806">
            <v>5.04</v>
          </cell>
          <cell r="H806">
            <v>388</v>
          </cell>
          <cell r="I806">
            <v>1955</v>
          </cell>
          <cell r="J806">
            <v>2005</v>
          </cell>
          <cell r="K806">
            <v>10105</v>
          </cell>
          <cell r="L806">
            <v>170</v>
          </cell>
          <cell r="M806">
            <v>856</v>
          </cell>
          <cell r="N806">
            <v>2563</v>
          </cell>
          <cell r="O806">
            <v>12916</v>
          </cell>
          <cell r="P806" t="str">
            <v>제8호표</v>
          </cell>
        </row>
        <row r="807">
          <cell r="B807" t="str">
            <v>아스팔트,투스콘 포장깨기대형브레이커+굴삭기(무한궤도) 0.2㎡</v>
          </cell>
          <cell r="D807" t="str">
            <v>아스팔트,투스콘 포장깨기</v>
          </cell>
          <cell r="E807" t="str">
            <v>대형브레이커+굴삭기(무한궤도) 0.2㎡</v>
          </cell>
          <cell r="F807" t="str">
            <v>㎥</v>
          </cell>
          <cell r="G807">
            <v>9.5000000000000001E-2</v>
          </cell>
          <cell r="H807">
            <v>4440</v>
          </cell>
          <cell r="I807">
            <v>421</v>
          </cell>
          <cell r="J807">
            <v>35920</v>
          </cell>
          <cell r="K807">
            <v>3412</v>
          </cell>
          <cell r="L807">
            <v>8666</v>
          </cell>
          <cell r="M807">
            <v>823</v>
          </cell>
          <cell r="N807">
            <v>49026</v>
          </cell>
          <cell r="O807">
            <v>4656</v>
          </cell>
          <cell r="P807" t="str">
            <v>제10호표</v>
          </cell>
        </row>
        <row r="808">
          <cell r="D808" t="str">
            <v>보도용 투스콘포장</v>
          </cell>
          <cell r="E808" t="str">
            <v>적색 (180Kg/㎠)</v>
          </cell>
          <cell r="F808" t="str">
            <v>㎡</v>
          </cell>
          <cell r="G808">
            <v>0.9476</v>
          </cell>
          <cell r="H808">
            <v>14850</v>
          </cell>
          <cell r="I808">
            <v>14071</v>
          </cell>
          <cell r="J808">
            <v>3611</v>
          </cell>
          <cell r="K808">
            <v>3421</v>
          </cell>
          <cell r="L808">
            <v>529</v>
          </cell>
          <cell r="M808">
            <v>501</v>
          </cell>
          <cell r="N808">
            <v>18990</v>
          </cell>
          <cell r="O808">
            <v>17993</v>
          </cell>
          <cell r="P808" t="str">
            <v>제16호표</v>
          </cell>
        </row>
        <row r="809">
          <cell r="D809" t="str">
            <v>폐기물처리(투스콘)</v>
          </cell>
          <cell r="F809" t="str">
            <v>㎥</v>
          </cell>
          <cell r="G809">
            <v>9.5000000000000001E-2</v>
          </cell>
          <cell r="P809" t="str">
            <v>별도처리</v>
          </cell>
        </row>
        <row r="810">
          <cell r="A810">
            <v>82</v>
          </cell>
          <cell r="B810">
            <v>3</v>
          </cell>
          <cell r="C810" t="str">
            <v>제82호표</v>
          </cell>
          <cell r="D810" t="str">
            <v>철주기초 설치(보도블럭)</v>
          </cell>
          <cell r="E810" t="str">
            <v>800 x 1400 x 2000(Ø300)</v>
          </cell>
          <cell r="F810" t="str">
            <v>개소</v>
          </cell>
          <cell r="G810">
            <v>1</v>
          </cell>
          <cell r="I810">
            <v>961822</v>
          </cell>
          <cell r="K810">
            <v>422288</v>
          </cell>
          <cell r="M810">
            <v>19146</v>
          </cell>
          <cell r="O810">
            <v>1403256</v>
          </cell>
          <cell r="P810" t="str">
            <v>도면 EE-09</v>
          </cell>
        </row>
        <row r="811">
          <cell r="D811" t="str">
            <v>철주기초 설치(보도블럭)</v>
          </cell>
          <cell r="E811" t="str">
            <v>800 x 1400 x 2000(Ø300)</v>
          </cell>
        </row>
        <row r="812">
          <cell r="B812" t="str">
            <v>철주기초앙카Ø300</v>
          </cell>
          <cell r="D812" t="str">
            <v>철주기초앙카</v>
          </cell>
          <cell r="E812" t="str">
            <v>Ø300</v>
          </cell>
          <cell r="F812" t="str">
            <v>개</v>
          </cell>
          <cell r="G812">
            <v>1</v>
          </cell>
          <cell r="H812">
            <v>700000</v>
          </cell>
          <cell r="I812">
            <v>700000</v>
          </cell>
          <cell r="N812">
            <v>700000</v>
          </cell>
          <cell r="O812">
            <v>700000</v>
          </cell>
        </row>
        <row r="813">
          <cell r="B813" t="str">
            <v>터파기(경질토사)(기계70%+인력30%),(1~2㎥)</v>
          </cell>
          <cell r="D813" t="str">
            <v>터파기(경질토사)</v>
          </cell>
          <cell r="E813" t="str">
            <v>(기계70%+인력30%),(1~2㎥)</v>
          </cell>
          <cell r="F813" t="str">
            <v>㎥</v>
          </cell>
          <cell r="G813">
            <v>6.89</v>
          </cell>
          <cell r="H813">
            <v>304</v>
          </cell>
          <cell r="I813">
            <v>2094</v>
          </cell>
          <cell r="J813">
            <v>7577</v>
          </cell>
          <cell r="K813">
            <v>52205</v>
          </cell>
          <cell r="L813">
            <v>445</v>
          </cell>
          <cell r="M813">
            <v>3066</v>
          </cell>
          <cell r="N813">
            <v>8326</v>
          </cell>
          <cell r="O813">
            <v>57365</v>
          </cell>
          <cell r="P813" t="str">
            <v>제1-1호표</v>
          </cell>
        </row>
        <row r="814">
          <cell r="B814" t="str">
            <v>되메우기 및 다짐(토사)(기계90%+인력10%)</v>
          </cell>
          <cell r="D814" t="str">
            <v>되메우기 및 다짐(토사)</v>
          </cell>
          <cell r="E814" t="str">
            <v>(기계90%+인력10%)</v>
          </cell>
          <cell r="F814" t="str">
            <v>㎥</v>
          </cell>
          <cell r="G814">
            <v>3.4649999999999999</v>
          </cell>
          <cell r="H814">
            <v>433</v>
          </cell>
          <cell r="I814">
            <v>1500</v>
          </cell>
          <cell r="J814">
            <v>5323</v>
          </cell>
          <cell r="K814">
            <v>18444</v>
          </cell>
          <cell r="L814">
            <v>433</v>
          </cell>
          <cell r="M814">
            <v>1500</v>
          </cell>
          <cell r="N814">
            <v>6189</v>
          </cell>
          <cell r="O814">
            <v>21444</v>
          </cell>
          <cell r="P814" t="str">
            <v>제4호표</v>
          </cell>
        </row>
        <row r="815">
          <cell r="B815" t="str">
            <v>모래세사,왕사(도착도)</v>
          </cell>
          <cell r="D815" t="str">
            <v>모래</v>
          </cell>
          <cell r="E815" t="str">
            <v>세사,왕사(도착도)</v>
          </cell>
          <cell r="F815" t="str">
            <v>㎥</v>
          </cell>
          <cell r="G815">
            <v>0.121</v>
          </cell>
          <cell r="H815">
            <v>30000</v>
          </cell>
          <cell r="I815">
            <v>3630</v>
          </cell>
          <cell r="N815">
            <v>30000</v>
          </cell>
          <cell r="O815">
            <v>3630</v>
          </cell>
        </row>
        <row r="816">
          <cell r="B816" t="str">
            <v>잔토처리(사토장)0</v>
          </cell>
          <cell r="D816" t="str">
            <v>잔토처리(사토장)</v>
          </cell>
          <cell r="E816">
            <v>0</v>
          </cell>
          <cell r="F816" t="str">
            <v>㎥</v>
          </cell>
          <cell r="G816">
            <v>3.4249999999999998</v>
          </cell>
          <cell r="H816">
            <v>2096</v>
          </cell>
          <cell r="I816">
            <v>7178</v>
          </cell>
          <cell r="J816">
            <v>18693</v>
          </cell>
          <cell r="K816">
            <v>64023</v>
          </cell>
          <cell r="L816">
            <v>3038</v>
          </cell>
          <cell r="M816">
            <v>10405</v>
          </cell>
          <cell r="N816">
            <v>23827</v>
          </cell>
          <cell r="O816">
            <v>81606</v>
          </cell>
          <cell r="P816" t="str">
            <v>제6호표</v>
          </cell>
        </row>
        <row r="817">
          <cell r="B817" t="str">
            <v>레미콘타설(무근 25-180-8)</v>
          </cell>
          <cell r="D817" t="str">
            <v>레미콘타설</v>
          </cell>
          <cell r="E817" t="str">
            <v>(무근 25-180-8)</v>
          </cell>
          <cell r="F817" t="str">
            <v>㎥</v>
          </cell>
          <cell r="G817">
            <v>3.4249999999999998</v>
          </cell>
          <cell r="H817">
            <v>66100</v>
          </cell>
          <cell r="I817">
            <v>226392</v>
          </cell>
          <cell r="J817">
            <v>49548</v>
          </cell>
          <cell r="K817">
            <v>169701</v>
          </cell>
          <cell r="L817">
            <v>0</v>
          </cell>
          <cell r="M817">
            <v>0</v>
          </cell>
          <cell r="N817">
            <v>115648</v>
          </cell>
          <cell r="O817">
            <v>396093</v>
          </cell>
          <cell r="P817" t="str">
            <v>제29호표</v>
          </cell>
        </row>
        <row r="818">
          <cell r="B818" t="str">
            <v>보도블럭 철거소형고압블럭</v>
          </cell>
          <cell r="D818" t="str">
            <v>보도블럭 철거</v>
          </cell>
          <cell r="E818" t="str">
            <v>소형고압블럭</v>
          </cell>
          <cell r="F818" t="str">
            <v>㎡</v>
          </cell>
          <cell r="G818">
            <v>4.84</v>
          </cell>
          <cell r="H818">
            <v>175</v>
          </cell>
          <cell r="I818">
            <v>847</v>
          </cell>
          <cell r="J818">
            <v>2327</v>
          </cell>
          <cell r="K818">
            <v>11262</v>
          </cell>
          <cell r="L818">
            <v>290</v>
          </cell>
          <cell r="M818">
            <v>1403</v>
          </cell>
          <cell r="N818">
            <v>2792</v>
          </cell>
          <cell r="O818">
            <v>13512</v>
          </cell>
          <cell r="P818" t="str">
            <v>제20호표</v>
          </cell>
        </row>
        <row r="819">
          <cell r="B819" t="str">
            <v>보도블럭재사용 복구소형고압블럭</v>
          </cell>
          <cell r="D819" t="str">
            <v>보도블럭재사용 복구</v>
          </cell>
          <cell r="E819" t="str">
            <v>소형고압블럭</v>
          </cell>
          <cell r="F819" t="str">
            <v>㎡</v>
          </cell>
          <cell r="G819">
            <v>4.2</v>
          </cell>
          <cell r="H819">
            <v>2006</v>
          </cell>
          <cell r="I819">
            <v>8425</v>
          </cell>
          <cell r="J819">
            <v>5172</v>
          </cell>
          <cell r="K819">
            <v>21722</v>
          </cell>
          <cell r="L819">
            <v>660</v>
          </cell>
          <cell r="M819">
            <v>2772</v>
          </cell>
          <cell r="N819">
            <v>7838</v>
          </cell>
          <cell r="O819">
            <v>32919</v>
          </cell>
          <cell r="P819" t="str">
            <v>제22호표</v>
          </cell>
        </row>
        <row r="820">
          <cell r="B820" t="str">
            <v>파상형경질폴리에틸렌전선관(지중)ELP 30C</v>
          </cell>
          <cell r="D820" t="str">
            <v>파상형경질폴리에틸렌전선관(지중)</v>
          </cell>
          <cell r="E820" t="str">
            <v>ELP 30C</v>
          </cell>
          <cell r="F820" t="str">
            <v>m</v>
          </cell>
          <cell r="G820">
            <v>2</v>
          </cell>
          <cell r="H820">
            <v>535</v>
          </cell>
          <cell r="I820">
            <v>1070</v>
          </cell>
          <cell r="J820">
            <v>7188</v>
          </cell>
          <cell r="K820">
            <v>14376</v>
          </cell>
          <cell r="L820">
            <v>0</v>
          </cell>
          <cell r="M820">
            <v>0</v>
          </cell>
          <cell r="N820">
            <v>7723</v>
          </cell>
          <cell r="O820">
            <v>15446</v>
          </cell>
          <cell r="P820" t="str">
            <v>제37호표</v>
          </cell>
        </row>
        <row r="821">
          <cell r="B821" t="str">
            <v>접지선 신설(지중)F-GV 10㎟</v>
          </cell>
          <cell r="D821" t="str">
            <v>접지선 신설(지중)</v>
          </cell>
          <cell r="E821" t="str">
            <v>F-GV 10㎟</v>
          </cell>
          <cell r="F821" t="str">
            <v>m</v>
          </cell>
          <cell r="G821">
            <v>5.5</v>
          </cell>
          <cell r="H821">
            <v>1370</v>
          </cell>
          <cell r="I821">
            <v>7535</v>
          </cell>
          <cell r="J821">
            <v>1786</v>
          </cell>
          <cell r="K821">
            <v>9823</v>
          </cell>
          <cell r="L821">
            <v>0</v>
          </cell>
          <cell r="M821">
            <v>0</v>
          </cell>
          <cell r="N821">
            <v>3156</v>
          </cell>
          <cell r="O821">
            <v>17358</v>
          </cell>
          <cell r="P821" t="str">
            <v>제77호표</v>
          </cell>
        </row>
        <row r="822">
          <cell r="B822" t="str">
            <v>접지봉설치(2본)CU 14Ø x 1000L</v>
          </cell>
          <cell r="D822" t="str">
            <v>접지봉설치(2본)</v>
          </cell>
          <cell r="E822" t="str">
            <v>CU 14Ø x 1000L</v>
          </cell>
          <cell r="F822" t="str">
            <v>개소</v>
          </cell>
          <cell r="G822">
            <v>1</v>
          </cell>
          <cell r="H822">
            <v>3151</v>
          </cell>
          <cell r="I822">
            <v>3151</v>
          </cell>
          <cell r="J822">
            <v>60732</v>
          </cell>
          <cell r="K822">
            <v>60732</v>
          </cell>
          <cell r="L822">
            <v>0</v>
          </cell>
          <cell r="M822">
            <v>0</v>
          </cell>
          <cell r="N822">
            <v>63883</v>
          </cell>
          <cell r="O822">
            <v>63883</v>
          </cell>
          <cell r="P822" t="str">
            <v>제95호표</v>
          </cell>
        </row>
        <row r="823">
          <cell r="D823" t="str">
            <v>폐기물처리(보도블럭)</v>
          </cell>
          <cell r="F823" t="str">
            <v>㎥</v>
          </cell>
          <cell r="G823">
            <v>4.48E-2</v>
          </cell>
          <cell r="P823" t="str">
            <v>별도처리</v>
          </cell>
        </row>
        <row r="824">
          <cell r="A824">
            <v>83</v>
          </cell>
          <cell r="B824">
            <v>3</v>
          </cell>
          <cell r="C824" t="str">
            <v>제83호표</v>
          </cell>
          <cell r="D824" t="str">
            <v>철주기초 설치(투스콘)</v>
          </cell>
          <cell r="E824" t="str">
            <v>800 x 1400 x 2000(Ø300)</v>
          </cell>
          <cell r="F824" t="str">
            <v>개소</v>
          </cell>
          <cell r="G824">
            <v>1</v>
          </cell>
          <cell r="I824">
            <v>1028715</v>
          </cell>
          <cell r="K824">
            <v>437257</v>
          </cell>
          <cell r="M824">
            <v>22024</v>
          </cell>
          <cell r="O824">
            <v>1487996</v>
          </cell>
          <cell r="P824" t="str">
            <v>도면 EE-09</v>
          </cell>
        </row>
        <row r="825">
          <cell r="D825" t="str">
            <v>철주기초 설치(투스콘)</v>
          </cell>
          <cell r="E825" t="str">
            <v>800 x 1400 x 2000(Ø300)</v>
          </cell>
        </row>
        <row r="826">
          <cell r="B826" t="str">
            <v>철주기초앙카Ø300</v>
          </cell>
          <cell r="D826" t="str">
            <v>철주기초앙카</v>
          </cell>
          <cell r="E826" t="str">
            <v>Ø300</v>
          </cell>
          <cell r="F826" t="str">
            <v>개</v>
          </cell>
          <cell r="G826">
            <v>1</v>
          </cell>
          <cell r="H826">
            <v>700000</v>
          </cell>
          <cell r="I826">
            <v>700000</v>
          </cell>
          <cell r="N826">
            <v>700000</v>
          </cell>
          <cell r="O826">
            <v>700000</v>
          </cell>
        </row>
        <row r="827">
          <cell r="B827" t="str">
            <v>터파기(경질토사)(기계70%+인력30%),(1~2㎥)</v>
          </cell>
          <cell r="D827" t="str">
            <v>터파기(경질토사)</v>
          </cell>
          <cell r="E827" t="str">
            <v>(기계70%+인력30%),(1~2㎥)</v>
          </cell>
          <cell r="F827" t="str">
            <v>㎥</v>
          </cell>
          <cell r="G827">
            <v>6.9370000000000003</v>
          </cell>
          <cell r="H827">
            <v>304</v>
          </cell>
          <cell r="I827">
            <v>2108</v>
          </cell>
          <cell r="J827">
            <v>7577</v>
          </cell>
          <cell r="K827">
            <v>52561</v>
          </cell>
          <cell r="L827">
            <v>445</v>
          </cell>
          <cell r="M827">
            <v>3086</v>
          </cell>
          <cell r="N827">
            <v>8326</v>
          </cell>
          <cell r="O827">
            <v>57755</v>
          </cell>
          <cell r="P827" t="str">
            <v>제1-1호표</v>
          </cell>
        </row>
        <row r="828">
          <cell r="B828" t="str">
            <v>되메우기 및 다짐(토사)(기계90%+인력10%)</v>
          </cell>
          <cell r="D828" t="str">
            <v>되메우기 및 다짐(토사)</v>
          </cell>
          <cell r="E828" t="str">
            <v>(기계90%+인력10%)</v>
          </cell>
          <cell r="F828" t="str">
            <v>㎥</v>
          </cell>
          <cell r="G828">
            <v>3.512</v>
          </cell>
          <cell r="H828">
            <v>433</v>
          </cell>
          <cell r="I828">
            <v>1520</v>
          </cell>
          <cell r="J828">
            <v>5323</v>
          </cell>
          <cell r="K828">
            <v>18694</v>
          </cell>
          <cell r="L828">
            <v>433</v>
          </cell>
          <cell r="M828">
            <v>1520</v>
          </cell>
          <cell r="N828">
            <v>6189</v>
          </cell>
          <cell r="O828">
            <v>21734</v>
          </cell>
          <cell r="P828" t="str">
            <v>제4호표</v>
          </cell>
        </row>
        <row r="829">
          <cell r="B829" t="str">
            <v>모래세사,왕사(도착도)</v>
          </cell>
          <cell r="D829" t="str">
            <v>모래</v>
          </cell>
          <cell r="E829" t="str">
            <v>세사,왕사(도착도)</v>
          </cell>
          <cell r="F829" t="str">
            <v>㎥</v>
          </cell>
          <cell r="G829">
            <v>0.121</v>
          </cell>
          <cell r="H829">
            <v>30000</v>
          </cell>
          <cell r="I829">
            <v>3630</v>
          </cell>
          <cell r="N829">
            <v>30000</v>
          </cell>
          <cell r="O829">
            <v>3630</v>
          </cell>
        </row>
        <row r="830">
          <cell r="B830" t="str">
            <v>잔토처리(사토장)0</v>
          </cell>
          <cell r="D830" t="str">
            <v>잔토처리(사토장)</v>
          </cell>
          <cell r="E830">
            <v>0</v>
          </cell>
          <cell r="F830" t="str">
            <v>㎥</v>
          </cell>
          <cell r="G830">
            <v>3.4249999999999998</v>
          </cell>
          <cell r="H830">
            <v>2096</v>
          </cell>
          <cell r="I830">
            <v>7178</v>
          </cell>
          <cell r="J830">
            <v>18693</v>
          </cell>
          <cell r="K830">
            <v>64023</v>
          </cell>
          <cell r="L830">
            <v>3038</v>
          </cell>
          <cell r="M830">
            <v>10405</v>
          </cell>
          <cell r="N830">
            <v>23827</v>
          </cell>
          <cell r="O830">
            <v>81606</v>
          </cell>
          <cell r="P830" t="str">
            <v>제6호표</v>
          </cell>
        </row>
        <row r="831">
          <cell r="B831" t="str">
            <v>레미콘타설(무근 25-180-8)</v>
          </cell>
          <cell r="D831" t="str">
            <v>레미콘타설</v>
          </cell>
          <cell r="E831" t="str">
            <v>(무근 25-180-8)</v>
          </cell>
          <cell r="F831" t="str">
            <v>㎥</v>
          </cell>
          <cell r="G831">
            <v>3.4249999999999998</v>
          </cell>
          <cell r="H831">
            <v>66100</v>
          </cell>
          <cell r="I831">
            <v>226392</v>
          </cell>
          <cell r="J831">
            <v>49548</v>
          </cell>
          <cell r="K831">
            <v>169701</v>
          </cell>
          <cell r="L831">
            <v>0</v>
          </cell>
          <cell r="M831">
            <v>0</v>
          </cell>
          <cell r="N831">
            <v>115648</v>
          </cell>
          <cell r="O831">
            <v>396093</v>
          </cell>
          <cell r="P831" t="str">
            <v>제29호표</v>
          </cell>
        </row>
        <row r="832">
          <cell r="B832" t="str">
            <v>보조기층 부설인력식 소규모 장비사용</v>
          </cell>
          <cell r="D832" t="str">
            <v>보조기층 부설</v>
          </cell>
          <cell r="E832" t="str">
            <v>인력식 소규모 장비사용</v>
          </cell>
          <cell r="F832" t="str">
            <v>㎥</v>
          </cell>
          <cell r="G832">
            <v>0.42</v>
          </cell>
          <cell r="H832">
            <v>21567</v>
          </cell>
          <cell r="I832">
            <v>9058</v>
          </cell>
          <cell r="J832">
            <v>9778</v>
          </cell>
          <cell r="K832">
            <v>4106</v>
          </cell>
          <cell r="L832">
            <v>1859</v>
          </cell>
          <cell r="M832">
            <v>780</v>
          </cell>
          <cell r="N832">
            <v>33204</v>
          </cell>
          <cell r="O832">
            <v>13944</v>
          </cell>
          <cell r="P832" t="str">
            <v>제15호표</v>
          </cell>
        </row>
        <row r="833">
          <cell r="B833" t="str">
            <v>아스팔트,투스콘 포장절단블레이드(D = 320~400, T = 3.2mm)</v>
          </cell>
          <cell r="D833" t="str">
            <v>아스팔트,투스콘 포장절단</v>
          </cell>
          <cell r="E833" t="str">
            <v>블레이드(D = 320~400, T = 3.2mm)</v>
          </cell>
          <cell r="F833" t="str">
            <v>m</v>
          </cell>
          <cell r="G833">
            <v>8.8000000000000007</v>
          </cell>
          <cell r="H833">
            <v>388</v>
          </cell>
          <cell r="I833">
            <v>3414</v>
          </cell>
          <cell r="J833">
            <v>2005</v>
          </cell>
          <cell r="K833">
            <v>17644</v>
          </cell>
          <cell r="L833">
            <v>170</v>
          </cell>
          <cell r="M833">
            <v>1496</v>
          </cell>
          <cell r="N833">
            <v>2563</v>
          </cell>
          <cell r="O833">
            <v>22554</v>
          </cell>
          <cell r="P833" t="str">
            <v>제8호표</v>
          </cell>
        </row>
        <row r="834">
          <cell r="B834" t="str">
            <v>아스팔트,투스콘 포장깨기대형브레이커+굴삭기(무한궤도) 0.2㎡</v>
          </cell>
          <cell r="D834" t="str">
            <v>아스팔트,투스콘 포장깨기</v>
          </cell>
          <cell r="E834" t="str">
            <v>대형브레이커+굴삭기(무한궤도) 0.2㎡</v>
          </cell>
          <cell r="F834" t="str">
            <v>㎥</v>
          </cell>
          <cell r="G834">
            <v>0.29039999999999999</v>
          </cell>
          <cell r="H834">
            <v>4440</v>
          </cell>
          <cell r="I834">
            <v>1289</v>
          </cell>
          <cell r="J834">
            <v>35920</v>
          </cell>
          <cell r="K834">
            <v>10431</v>
          </cell>
          <cell r="L834">
            <v>8666</v>
          </cell>
          <cell r="M834">
            <v>2516</v>
          </cell>
          <cell r="N834">
            <v>49026</v>
          </cell>
          <cell r="O834">
            <v>14236</v>
          </cell>
          <cell r="P834" t="str">
            <v>제10호표</v>
          </cell>
        </row>
        <row r="835">
          <cell r="B835" t="str">
            <v>보도용 투스콘포장적색 (180Kg/㎠)</v>
          </cell>
          <cell r="D835" t="str">
            <v>보도용 투스콘포장</v>
          </cell>
          <cell r="E835" t="str">
            <v>적색 (180Kg/㎠)</v>
          </cell>
          <cell r="F835" t="str">
            <v>㎡</v>
          </cell>
          <cell r="G835">
            <v>4.2</v>
          </cell>
          <cell r="H835">
            <v>14850</v>
          </cell>
          <cell r="I835">
            <v>62370</v>
          </cell>
          <cell r="J835">
            <v>3611</v>
          </cell>
          <cell r="K835">
            <v>15166</v>
          </cell>
          <cell r="L835">
            <v>529</v>
          </cell>
          <cell r="M835">
            <v>2221</v>
          </cell>
          <cell r="N835">
            <v>18990</v>
          </cell>
          <cell r="O835">
            <v>79757</v>
          </cell>
          <cell r="P835" t="str">
            <v>제16호표</v>
          </cell>
        </row>
        <row r="836">
          <cell r="B836" t="str">
            <v>파상형경질폴리에틸렌전선관(지중)ELP 30C</v>
          </cell>
          <cell r="D836" t="str">
            <v>파상형경질폴리에틸렌전선관(지중)</v>
          </cell>
          <cell r="E836" t="str">
            <v>ELP 30C</v>
          </cell>
          <cell r="F836" t="str">
            <v>m</v>
          </cell>
          <cell r="G836">
            <v>2</v>
          </cell>
          <cell r="H836">
            <v>535</v>
          </cell>
          <cell r="I836">
            <v>1070</v>
          </cell>
          <cell r="J836">
            <v>7188</v>
          </cell>
          <cell r="K836">
            <v>14376</v>
          </cell>
          <cell r="L836">
            <v>0</v>
          </cell>
          <cell r="M836">
            <v>0</v>
          </cell>
          <cell r="N836">
            <v>7723</v>
          </cell>
          <cell r="O836">
            <v>15446</v>
          </cell>
          <cell r="P836" t="str">
            <v>제37호표</v>
          </cell>
        </row>
        <row r="837">
          <cell r="B837" t="str">
            <v>접지선 신설(지중)F-GV 10㎟</v>
          </cell>
          <cell r="D837" t="str">
            <v>접지선 신설(지중)</v>
          </cell>
          <cell r="E837" t="str">
            <v>F-GV 10㎟</v>
          </cell>
          <cell r="F837" t="str">
            <v>m</v>
          </cell>
          <cell r="G837">
            <v>5.5</v>
          </cell>
          <cell r="H837">
            <v>1370</v>
          </cell>
          <cell r="I837">
            <v>7535</v>
          </cell>
          <cell r="J837">
            <v>1786</v>
          </cell>
          <cell r="K837">
            <v>9823</v>
          </cell>
          <cell r="L837">
            <v>0</v>
          </cell>
          <cell r="M837">
            <v>0</v>
          </cell>
          <cell r="N837">
            <v>3156</v>
          </cell>
          <cell r="O837">
            <v>17358</v>
          </cell>
          <cell r="P837" t="str">
            <v>제77호표</v>
          </cell>
        </row>
        <row r="838">
          <cell r="B838" t="str">
            <v>접지봉설치(2본)CU 14Ø x 1000L</v>
          </cell>
          <cell r="D838" t="str">
            <v>접지봉설치(2본)</v>
          </cell>
          <cell r="E838" t="str">
            <v>CU 14Ø x 1000L</v>
          </cell>
          <cell r="F838" t="str">
            <v>개소</v>
          </cell>
          <cell r="G838">
            <v>1</v>
          </cell>
          <cell r="H838">
            <v>3151</v>
          </cell>
          <cell r="I838">
            <v>3151</v>
          </cell>
          <cell r="J838">
            <v>60732</v>
          </cell>
          <cell r="K838">
            <v>60732</v>
          </cell>
          <cell r="L838">
            <v>0</v>
          </cell>
          <cell r="M838">
            <v>0</v>
          </cell>
          <cell r="N838">
            <v>63883</v>
          </cell>
          <cell r="O838">
            <v>63883</v>
          </cell>
          <cell r="P838" t="str">
            <v>제95호표</v>
          </cell>
        </row>
        <row r="839">
          <cell r="D839" t="str">
            <v>폐기물처리(투스콘)</v>
          </cell>
          <cell r="F839" t="str">
            <v>㎥</v>
          </cell>
          <cell r="G839">
            <v>0.29039999999999999</v>
          </cell>
          <cell r="P839" t="str">
            <v>별도처리</v>
          </cell>
        </row>
        <row r="840">
          <cell r="A840">
            <v>84</v>
          </cell>
          <cell r="B840">
            <v>3</v>
          </cell>
          <cell r="C840" t="str">
            <v>제84호표</v>
          </cell>
          <cell r="D840" t="str">
            <v>철주기초 설치(보도블럭)</v>
          </cell>
          <cell r="E840" t="str">
            <v>800 x 1400 x 1800(Ø250)</v>
          </cell>
          <cell r="F840" t="str">
            <v>개소</v>
          </cell>
          <cell r="G840">
            <v>1</v>
          </cell>
          <cell r="I840">
            <v>714394</v>
          </cell>
          <cell r="K840">
            <v>394369</v>
          </cell>
          <cell r="M840">
            <v>17830</v>
          </cell>
          <cell r="O840">
            <v>1126593</v>
          </cell>
          <cell r="P840" t="str">
            <v>도면 EE-10</v>
          </cell>
        </row>
        <row r="841">
          <cell r="D841" t="str">
            <v>철주기초 설치(보도블럭)</v>
          </cell>
          <cell r="E841" t="str">
            <v>800 x 1400 x 1800(Ø250)</v>
          </cell>
        </row>
        <row r="842">
          <cell r="B842" t="str">
            <v>철주기초앙카Ø250</v>
          </cell>
          <cell r="D842" t="str">
            <v>철주기초앙카</v>
          </cell>
          <cell r="E842" t="str">
            <v>Ø250</v>
          </cell>
          <cell r="F842" t="str">
            <v>개</v>
          </cell>
          <cell r="G842">
            <v>1</v>
          </cell>
          <cell r="H842">
            <v>480000</v>
          </cell>
          <cell r="I842">
            <v>480000</v>
          </cell>
          <cell r="N842">
            <v>480000</v>
          </cell>
          <cell r="O842">
            <v>480000</v>
          </cell>
        </row>
        <row r="843">
          <cell r="B843" t="str">
            <v>터파기(경질토사)(기계70%+인력30%),(1~2㎥)</v>
          </cell>
          <cell r="D843" t="str">
            <v>터파기(경질토사)</v>
          </cell>
          <cell r="E843" t="str">
            <v>(기계70%+인력30%),(1~2㎥)</v>
          </cell>
          <cell r="F843" t="str">
            <v>㎥</v>
          </cell>
          <cell r="G843">
            <v>6.7539999999999996</v>
          </cell>
          <cell r="H843">
            <v>304</v>
          </cell>
          <cell r="I843">
            <v>2053</v>
          </cell>
          <cell r="J843">
            <v>7577</v>
          </cell>
          <cell r="K843">
            <v>51175</v>
          </cell>
          <cell r="L843">
            <v>445</v>
          </cell>
          <cell r="M843">
            <v>3005</v>
          </cell>
          <cell r="N843">
            <v>8326</v>
          </cell>
          <cell r="O843">
            <v>56233</v>
          </cell>
          <cell r="P843" t="str">
            <v>제1-1호표</v>
          </cell>
        </row>
        <row r="844">
          <cell r="B844" t="str">
            <v>되메우기 및 다짐(토사)(기계90%+인력10%)</v>
          </cell>
          <cell r="D844" t="str">
            <v>되메우기 및 다짐(토사)</v>
          </cell>
          <cell r="E844" t="str">
            <v>(기계90%+인력10%)</v>
          </cell>
          <cell r="F844" t="str">
            <v>㎥</v>
          </cell>
          <cell r="G844">
            <v>3.7240000000000002</v>
          </cell>
          <cell r="H844">
            <v>433</v>
          </cell>
          <cell r="I844">
            <v>1612</v>
          </cell>
          <cell r="J844">
            <v>5323</v>
          </cell>
          <cell r="K844">
            <v>19822</v>
          </cell>
          <cell r="L844">
            <v>433</v>
          </cell>
          <cell r="M844">
            <v>1612</v>
          </cell>
          <cell r="N844">
            <v>6189</v>
          </cell>
          <cell r="O844">
            <v>23046</v>
          </cell>
          <cell r="P844" t="str">
            <v>제4호표</v>
          </cell>
        </row>
        <row r="845">
          <cell r="B845" t="str">
            <v>모래세사,왕사(도착도)</v>
          </cell>
          <cell r="D845" t="str">
            <v>모래</v>
          </cell>
          <cell r="E845" t="str">
            <v>세사,왕사(도착도)</v>
          </cell>
          <cell r="F845" t="str">
            <v>㎥</v>
          </cell>
          <cell r="G845">
            <v>0.115</v>
          </cell>
          <cell r="H845">
            <v>30000</v>
          </cell>
          <cell r="I845">
            <v>3450</v>
          </cell>
          <cell r="N845">
            <v>30000</v>
          </cell>
          <cell r="O845">
            <v>3450</v>
          </cell>
        </row>
        <row r="846">
          <cell r="B846" t="str">
            <v>잔토처리(사토장)0</v>
          </cell>
          <cell r="D846" t="str">
            <v>잔토처리(사토장)</v>
          </cell>
          <cell r="E846">
            <v>0</v>
          </cell>
          <cell r="F846" t="str">
            <v>㎥</v>
          </cell>
          <cell r="G846">
            <v>3.03</v>
          </cell>
          <cell r="H846">
            <v>2096</v>
          </cell>
          <cell r="I846">
            <v>6350</v>
          </cell>
          <cell r="J846">
            <v>18693</v>
          </cell>
          <cell r="K846">
            <v>56639</v>
          </cell>
          <cell r="L846">
            <v>3038</v>
          </cell>
          <cell r="M846">
            <v>9205</v>
          </cell>
          <cell r="N846">
            <v>23827</v>
          </cell>
          <cell r="O846">
            <v>72194</v>
          </cell>
          <cell r="P846" t="str">
            <v>제6호표</v>
          </cell>
        </row>
        <row r="847">
          <cell r="B847" t="str">
            <v>레미콘타설(무근 25-180-8)</v>
          </cell>
          <cell r="D847" t="str">
            <v>레미콘타설</v>
          </cell>
          <cell r="E847" t="str">
            <v>(무근 25-180-8)</v>
          </cell>
          <cell r="F847" t="str">
            <v>㎥</v>
          </cell>
          <cell r="G847">
            <v>3.03</v>
          </cell>
          <cell r="H847">
            <v>66100</v>
          </cell>
          <cell r="I847">
            <v>200283</v>
          </cell>
          <cell r="J847">
            <v>49548</v>
          </cell>
          <cell r="K847">
            <v>150130</v>
          </cell>
          <cell r="L847">
            <v>0</v>
          </cell>
          <cell r="M847">
            <v>0</v>
          </cell>
          <cell r="N847">
            <v>115648</v>
          </cell>
          <cell r="O847">
            <v>350413</v>
          </cell>
          <cell r="P847" t="str">
            <v>제29호표</v>
          </cell>
        </row>
        <row r="848">
          <cell r="B848" t="str">
            <v>보도블럭 철거소형고압블럭</v>
          </cell>
          <cell r="D848" t="str">
            <v>보도블럭 철거</v>
          </cell>
          <cell r="E848" t="str">
            <v>소형고압블럭</v>
          </cell>
          <cell r="F848" t="str">
            <v>㎡</v>
          </cell>
          <cell r="G848">
            <v>4.665</v>
          </cell>
          <cell r="H848">
            <v>175</v>
          </cell>
          <cell r="I848">
            <v>816</v>
          </cell>
          <cell r="J848">
            <v>2327</v>
          </cell>
          <cell r="K848">
            <v>10855</v>
          </cell>
          <cell r="L848">
            <v>290</v>
          </cell>
          <cell r="M848">
            <v>1352</v>
          </cell>
          <cell r="N848">
            <v>2792</v>
          </cell>
          <cell r="O848">
            <v>13023</v>
          </cell>
          <cell r="P848" t="str">
            <v>제20호표</v>
          </cell>
        </row>
        <row r="849">
          <cell r="B849" t="str">
            <v>보도블럭재사용 복구소형고압블럭</v>
          </cell>
          <cell r="D849" t="str">
            <v>보도블럭재사용 복구</v>
          </cell>
          <cell r="E849" t="str">
            <v>소형고압블럭</v>
          </cell>
          <cell r="F849" t="str">
            <v>㎡</v>
          </cell>
          <cell r="G849">
            <v>4.0250000000000004</v>
          </cell>
          <cell r="H849">
            <v>2006</v>
          </cell>
          <cell r="I849">
            <v>8074</v>
          </cell>
          <cell r="J849">
            <v>5172</v>
          </cell>
          <cell r="K849">
            <v>20817</v>
          </cell>
          <cell r="L849">
            <v>660</v>
          </cell>
          <cell r="M849">
            <v>2656</v>
          </cell>
          <cell r="N849">
            <v>7838</v>
          </cell>
          <cell r="O849">
            <v>31547</v>
          </cell>
          <cell r="P849" t="str">
            <v>제22호표</v>
          </cell>
        </row>
        <row r="850">
          <cell r="B850" t="str">
            <v>파상형경질폴리에틸렌전선관(지중)ELP 30C</v>
          </cell>
          <cell r="D850" t="str">
            <v>파상형경질폴리에틸렌전선관(지중)</v>
          </cell>
          <cell r="E850" t="str">
            <v>ELP 30C</v>
          </cell>
          <cell r="F850" t="str">
            <v>m</v>
          </cell>
          <cell r="G850">
            <v>2</v>
          </cell>
          <cell r="H850">
            <v>535</v>
          </cell>
          <cell r="I850">
            <v>1070</v>
          </cell>
          <cell r="J850">
            <v>7188</v>
          </cell>
          <cell r="K850">
            <v>14376</v>
          </cell>
          <cell r="L850">
            <v>0</v>
          </cell>
          <cell r="M850">
            <v>0</v>
          </cell>
          <cell r="N850">
            <v>7723</v>
          </cell>
          <cell r="O850">
            <v>15446</v>
          </cell>
          <cell r="P850" t="str">
            <v>제37호표</v>
          </cell>
        </row>
        <row r="851">
          <cell r="B851" t="str">
            <v>접지선 신설(지중)F-GV 10㎟</v>
          </cell>
          <cell r="D851" t="str">
            <v>접지선 신설(지중)</v>
          </cell>
          <cell r="E851" t="str">
            <v>F-GV 10㎟</v>
          </cell>
          <cell r="F851" t="str">
            <v>m</v>
          </cell>
          <cell r="G851">
            <v>5.5</v>
          </cell>
          <cell r="H851">
            <v>1370</v>
          </cell>
          <cell r="I851">
            <v>7535</v>
          </cell>
          <cell r="J851">
            <v>1786</v>
          </cell>
          <cell r="K851">
            <v>9823</v>
          </cell>
          <cell r="L851">
            <v>0</v>
          </cell>
          <cell r="M851">
            <v>0</v>
          </cell>
          <cell r="N851">
            <v>3156</v>
          </cell>
          <cell r="O851">
            <v>17358</v>
          </cell>
          <cell r="P851" t="str">
            <v>제77호표</v>
          </cell>
        </row>
        <row r="852">
          <cell r="B852" t="str">
            <v>접지봉설치(2본)CU 14Ø x 1000L</v>
          </cell>
          <cell r="D852" t="str">
            <v>접지봉설치(2본)</v>
          </cell>
          <cell r="E852" t="str">
            <v>CU 14Ø x 1000L</v>
          </cell>
          <cell r="F852" t="str">
            <v>개소</v>
          </cell>
          <cell r="G852">
            <v>1</v>
          </cell>
          <cell r="H852">
            <v>3151</v>
          </cell>
          <cell r="I852">
            <v>3151</v>
          </cell>
          <cell r="J852">
            <v>60732</v>
          </cell>
          <cell r="K852">
            <v>60732</v>
          </cell>
          <cell r="L852">
            <v>0</v>
          </cell>
          <cell r="M852">
            <v>0</v>
          </cell>
          <cell r="N852">
            <v>63883</v>
          </cell>
          <cell r="O852">
            <v>63883</v>
          </cell>
          <cell r="P852" t="str">
            <v>제95호표</v>
          </cell>
        </row>
        <row r="853">
          <cell r="D853" t="str">
            <v>폐기물처리(보도블럭)</v>
          </cell>
          <cell r="F853" t="str">
            <v>㎥</v>
          </cell>
          <cell r="G853">
            <v>4.48E-2</v>
          </cell>
          <cell r="P853" t="str">
            <v>별도처리</v>
          </cell>
        </row>
        <row r="854">
          <cell r="A854">
            <v>85</v>
          </cell>
          <cell r="B854">
            <v>3</v>
          </cell>
          <cell r="C854" t="str">
            <v>제85호표</v>
          </cell>
          <cell r="D854" t="str">
            <v>철주기초 설치(투스콘)</v>
          </cell>
          <cell r="E854" t="str">
            <v>800 x 1400 x 1800(Ø250)</v>
          </cell>
          <cell r="F854" t="str">
            <v>개소</v>
          </cell>
          <cell r="G854">
            <v>1</v>
          </cell>
          <cell r="I854">
            <v>778571</v>
          </cell>
          <cell r="K854">
            <v>409109</v>
          </cell>
          <cell r="M854">
            <v>20631</v>
          </cell>
          <cell r="O854">
            <v>1208311</v>
          </cell>
          <cell r="P854" t="str">
            <v>도면 EE-10</v>
          </cell>
        </row>
        <row r="855">
          <cell r="D855" t="str">
            <v>철주기초 설치(투스콘)</v>
          </cell>
          <cell r="E855" t="str">
            <v>800 x 1400 x 1800(Ø250)</v>
          </cell>
        </row>
        <row r="856">
          <cell r="B856" t="str">
            <v>철주기초앙카Ø250</v>
          </cell>
          <cell r="D856" t="str">
            <v>철주기초앙카</v>
          </cell>
          <cell r="E856" t="str">
            <v>Ø250</v>
          </cell>
          <cell r="F856" t="str">
            <v>개</v>
          </cell>
          <cell r="G856">
            <v>1</v>
          </cell>
          <cell r="H856">
            <v>480000</v>
          </cell>
          <cell r="I856">
            <v>480000</v>
          </cell>
          <cell r="N856">
            <v>480000</v>
          </cell>
          <cell r="O856">
            <v>480000</v>
          </cell>
        </row>
        <row r="857">
          <cell r="B857" t="str">
            <v>터파기(경질토사)(기계70%+인력30%),(1~2㎥)</v>
          </cell>
          <cell r="D857" t="str">
            <v>터파기(경질토사)</v>
          </cell>
          <cell r="E857" t="str">
            <v>(기계70%+인력30%),(1~2㎥)</v>
          </cell>
          <cell r="F857" t="str">
            <v>㎥</v>
          </cell>
          <cell r="G857">
            <v>6.798</v>
          </cell>
          <cell r="H857">
            <v>304</v>
          </cell>
          <cell r="I857">
            <v>2066</v>
          </cell>
          <cell r="J857">
            <v>7577</v>
          </cell>
          <cell r="K857">
            <v>51508</v>
          </cell>
          <cell r="L857">
            <v>445</v>
          </cell>
          <cell r="M857">
            <v>3025</v>
          </cell>
          <cell r="N857">
            <v>8326</v>
          </cell>
          <cell r="O857">
            <v>56599</v>
          </cell>
          <cell r="P857" t="str">
            <v>제1-1호표</v>
          </cell>
        </row>
        <row r="858">
          <cell r="B858" t="str">
            <v>되메우기 및 다짐(토사)(기계90%+인력10%)</v>
          </cell>
          <cell r="D858" t="str">
            <v>되메우기 및 다짐(토사)</v>
          </cell>
          <cell r="E858" t="str">
            <v>(기계90%+인력10%)</v>
          </cell>
          <cell r="F858" t="str">
            <v>㎥</v>
          </cell>
          <cell r="G858">
            <v>3.7679999999999998</v>
          </cell>
          <cell r="H858">
            <v>433</v>
          </cell>
          <cell r="I858">
            <v>1631</v>
          </cell>
          <cell r="J858">
            <v>5323</v>
          </cell>
          <cell r="K858">
            <v>20057</v>
          </cell>
          <cell r="L858">
            <v>433</v>
          </cell>
          <cell r="M858">
            <v>1631</v>
          </cell>
          <cell r="N858">
            <v>6189</v>
          </cell>
          <cell r="O858">
            <v>23319</v>
          </cell>
          <cell r="P858" t="str">
            <v>제4호표</v>
          </cell>
        </row>
        <row r="859">
          <cell r="B859" t="str">
            <v>모래세사,왕사(도착도)</v>
          </cell>
          <cell r="D859" t="str">
            <v>모래</v>
          </cell>
          <cell r="E859" t="str">
            <v>세사,왕사(도착도)</v>
          </cell>
          <cell r="F859" t="str">
            <v>㎥</v>
          </cell>
          <cell r="G859">
            <v>0.115</v>
          </cell>
          <cell r="H859">
            <v>30000</v>
          </cell>
          <cell r="I859">
            <v>3450</v>
          </cell>
          <cell r="N859">
            <v>30000</v>
          </cell>
          <cell r="O859">
            <v>3450</v>
          </cell>
        </row>
        <row r="860">
          <cell r="B860" t="str">
            <v>잔토처리(사토장)0</v>
          </cell>
          <cell r="D860" t="str">
            <v>잔토처리(사토장)</v>
          </cell>
          <cell r="E860">
            <v>0</v>
          </cell>
          <cell r="F860" t="str">
            <v>㎥</v>
          </cell>
          <cell r="G860">
            <v>3.03</v>
          </cell>
          <cell r="H860">
            <v>2096</v>
          </cell>
          <cell r="I860">
            <v>6350</v>
          </cell>
          <cell r="J860">
            <v>18693</v>
          </cell>
          <cell r="K860">
            <v>56639</v>
          </cell>
          <cell r="L860">
            <v>3038</v>
          </cell>
          <cell r="M860">
            <v>9205</v>
          </cell>
          <cell r="N860">
            <v>23827</v>
          </cell>
          <cell r="O860">
            <v>72194</v>
          </cell>
          <cell r="P860" t="str">
            <v>제6호표</v>
          </cell>
        </row>
        <row r="861">
          <cell r="B861" t="str">
            <v>레미콘타설(무근 25-180-8)</v>
          </cell>
          <cell r="D861" t="str">
            <v>레미콘타설</v>
          </cell>
          <cell r="E861" t="str">
            <v>(무근 25-180-8)</v>
          </cell>
          <cell r="F861" t="str">
            <v>㎥</v>
          </cell>
          <cell r="G861">
            <v>3.03</v>
          </cell>
          <cell r="H861">
            <v>66100</v>
          </cell>
          <cell r="I861">
            <v>200283</v>
          </cell>
          <cell r="J861">
            <v>49548</v>
          </cell>
          <cell r="K861">
            <v>150130</v>
          </cell>
          <cell r="L861">
            <v>0</v>
          </cell>
          <cell r="M861">
            <v>0</v>
          </cell>
          <cell r="N861">
            <v>115648</v>
          </cell>
          <cell r="O861">
            <v>350413</v>
          </cell>
          <cell r="P861" t="str">
            <v>제29호표</v>
          </cell>
        </row>
        <row r="862">
          <cell r="B862" t="str">
            <v>보조기층 부설인력식 소규모 장비사용</v>
          </cell>
          <cell r="D862" t="str">
            <v>보조기층 부설</v>
          </cell>
          <cell r="E862" t="str">
            <v>인력식 소규모 장비사용</v>
          </cell>
          <cell r="F862" t="str">
            <v>㎥</v>
          </cell>
          <cell r="G862">
            <v>0.40200000000000002</v>
          </cell>
          <cell r="H862">
            <v>21567</v>
          </cell>
          <cell r="I862">
            <v>8669</v>
          </cell>
          <cell r="J862">
            <v>9778</v>
          </cell>
          <cell r="K862">
            <v>3930</v>
          </cell>
          <cell r="L862">
            <v>1859</v>
          </cell>
          <cell r="M862">
            <v>747</v>
          </cell>
          <cell r="N862">
            <v>33204</v>
          </cell>
          <cell r="O862">
            <v>13346</v>
          </cell>
          <cell r="P862" t="str">
            <v>제15호표</v>
          </cell>
        </row>
        <row r="863">
          <cell r="B863" t="str">
            <v>아스팔트,투스콘 포장절단블레이드(D = 320~400, T = 3.2mm)</v>
          </cell>
          <cell r="D863" t="str">
            <v>아스팔트,투스콘 포장절단</v>
          </cell>
          <cell r="E863" t="str">
            <v>블레이드(D = 320~400, T = 3.2mm)</v>
          </cell>
          <cell r="F863" t="str">
            <v>m</v>
          </cell>
          <cell r="G863">
            <v>8.64</v>
          </cell>
          <cell r="H863">
            <v>388</v>
          </cell>
          <cell r="I863">
            <v>3352</v>
          </cell>
          <cell r="J863">
            <v>2005</v>
          </cell>
          <cell r="K863">
            <v>17323</v>
          </cell>
          <cell r="L863">
            <v>170</v>
          </cell>
          <cell r="M863">
            <v>1468</v>
          </cell>
          <cell r="N863">
            <v>2563</v>
          </cell>
          <cell r="O863">
            <v>22143</v>
          </cell>
          <cell r="P863" t="str">
            <v>제8호표</v>
          </cell>
        </row>
        <row r="864">
          <cell r="B864" t="str">
            <v>아스팔트,투스콘 포장깨기대형브레이커+굴삭기(무한궤도) 0.2㎡</v>
          </cell>
          <cell r="D864" t="str">
            <v>아스팔트,투스콘 포장깨기</v>
          </cell>
          <cell r="E864" t="str">
            <v>대형브레이커+굴삭기(무한궤도) 0.2㎡</v>
          </cell>
          <cell r="F864" t="str">
            <v>㎥</v>
          </cell>
          <cell r="G864">
            <v>0.28000000000000003</v>
          </cell>
          <cell r="H864">
            <v>4440</v>
          </cell>
          <cell r="I864">
            <v>1243</v>
          </cell>
          <cell r="J864">
            <v>35920</v>
          </cell>
          <cell r="K864">
            <v>10057</v>
          </cell>
          <cell r="L864">
            <v>8666</v>
          </cell>
          <cell r="M864">
            <v>2426</v>
          </cell>
          <cell r="N864">
            <v>49026</v>
          </cell>
          <cell r="O864">
            <v>13726</v>
          </cell>
          <cell r="P864" t="str">
            <v>제10호표</v>
          </cell>
        </row>
        <row r="865">
          <cell r="B865" t="str">
            <v>보도용 투스콘포장적색 (180Kg/㎠)</v>
          </cell>
          <cell r="D865" t="str">
            <v>보도용 투스콘포장</v>
          </cell>
          <cell r="E865" t="str">
            <v>적색 (180Kg/㎠)</v>
          </cell>
          <cell r="F865" t="str">
            <v>㎡</v>
          </cell>
          <cell r="G865">
            <v>4.0250000000000004</v>
          </cell>
          <cell r="H865">
            <v>14850</v>
          </cell>
          <cell r="I865">
            <v>59771</v>
          </cell>
          <cell r="J865">
            <v>3611</v>
          </cell>
          <cell r="K865">
            <v>14534</v>
          </cell>
          <cell r="L865">
            <v>529</v>
          </cell>
          <cell r="M865">
            <v>2129</v>
          </cell>
          <cell r="N865">
            <v>18990</v>
          </cell>
          <cell r="O865">
            <v>76434</v>
          </cell>
          <cell r="P865" t="str">
            <v>제16호표</v>
          </cell>
        </row>
        <row r="866">
          <cell r="B866" t="str">
            <v>파상형경질폴리에틸렌전선관(지중)ELP 30C</v>
          </cell>
          <cell r="D866" t="str">
            <v>파상형경질폴리에틸렌전선관(지중)</v>
          </cell>
          <cell r="E866" t="str">
            <v>ELP 30C</v>
          </cell>
          <cell r="F866" t="str">
            <v>m</v>
          </cell>
          <cell r="G866">
            <v>2</v>
          </cell>
          <cell r="H866">
            <v>535</v>
          </cell>
          <cell r="I866">
            <v>1070</v>
          </cell>
          <cell r="J866">
            <v>7188</v>
          </cell>
          <cell r="K866">
            <v>14376</v>
          </cell>
          <cell r="L866">
            <v>0</v>
          </cell>
          <cell r="M866">
            <v>0</v>
          </cell>
          <cell r="N866">
            <v>7723</v>
          </cell>
          <cell r="O866">
            <v>15446</v>
          </cell>
          <cell r="P866" t="str">
            <v>제37호표</v>
          </cell>
        </row>
        <row r="867">
          <cell r="B867" t="str">
            <v>접지선 신설(지중)F-GV 10㎟</v>
          </cell>
          <cell r="D867" t="str">
            <v>접지선 신설(지중)</v>
          </cell>
          <cell r="E867" t="str">
            <v>F-GV 10㎟</v>
          </cell>
          <cell r="F867" t="str">
            <v>m</v>
          </cell>
          <cell r="G867">
            <v>5.5</v>
          </cell>
          <cell r="H867">
            <v>1370</v>
          </cell>
          <cell r="I867">
            <v>7535</v>
          </cell>
          <cell r="J867">
            <v>1786</v>
          </cell>
          <cell r="K867">
            <v>9823</v>
          </cell>
          <cell r="L867">
            <v>0</v>
          </cell>
          <cell r="M867">
            <v>0</v>
          </cell>
          <cell r="N867">
            <v>3156</v>
          </cell>
          <cell r="O867">
            <v>17358</v>
          </cell>
          <cell r="P867" t="str">
            <v>제77호표</v>
          </cell>
        </row>
        <row r="868">
          <cell r="B868" t="str">
            <v>접지봉설치(2본)CU 14Ø x 1000L</v>
          </cell>
          <cell r="D868" t="str">
            <v>접지봉설치(2본)</v>
          </cell>
          <cell r="E868" t="str">
            <v>CU 14Ø x 1000L</v>
          </cell>
          <cell r="F868" t="str">
            <v>개소</v>
          </cell>
          <cell r="G868">
            <v>1</v>
          </cell>
          <cell r="H868">
            <v>3151</v>
          </cell>
          <cell r="I868">
            <v>3151</v>
          </cell>
          <cell r="J868">
            <v>60732</v>
          </cell>
          <cell r="K868">
            <v>60732</v>
          </cell>
          <cell r="L868">
            <v>0</v>
          </cell>
          <cell r="M868">
            <v>0</v>
          </cell>
          <cell r="N868">
            <v>63883</v>
          </cell>
          <cell r="O868">
            <v>63883</v>
          </cell>
          <cell r="P868" t="str">
            <v>제95호표</v>
          </cell>
        </row>
        <row r="869">
          <cell r="D869" t="str">
            <v>폐기물처리(투스콘)</v>
          </cell>
          <cell r="F869" t="str">
            <v>㎥</v>
          </cell>
          <cell r="G869">
            <v>0.28000000000000003</v>
          </cell>
          <cell r="P869" t="str">
            <v>별도처리</v>
          </cell>
        </row>
        <row r="870">
          <cell r="A870">
            <v>86</v>
          </cell>
          <cell r="B870">
            <v>3</v>
          </cell>
          <cell r="C870" t="str">
            <v>제86호표</v>
          </cell>
          <cell r="D870" t="str">
            <v>철주기초 설치(보도블럭)</v>
          </cell>
          <cell r="E870" t="str">
            <v>800 x 1100 x 1200(Ø200)</v>
          </cell>
          <cell r="F870" t="str">
            <v>개소</v>
          </cell>
          <cell r="G870">
            <v>1</v>
          </cell>
          <cell r="I870">
            <v>502545</v>
          </cell>
          <cell r="K870">
            <v>218159</v>
          </cell>
          <cell r="M870">
            <v>8245</v>
          </cell>
          <cell r="O870">
            <v>728949</v>
          </cell>
          <cell r="P870" t="str">
            <v>도면 EE-11</v>
          </cell>
        </row>
        <row r="871">
          <cell r="D871" t="str">
            <v>철주기초 설치(보도블럭)</v>
          </cell>
          <cell r="E871" t="str">
            <v>800 x 1100 x 1200(Ø200)</v>
          </cell>
        </row>
        <row r="872">
          <cell r="B872" t="str">
            <v>철주기초앙카Ø200</v>
          </cell>
          <cell r="D872" t="str">
            <v>철주기초앙카</v>
          </cell>
          <cell r="E872" t="str">
            <v>Ø200</v>
          </cell>
          <cell r="F872" t="str">
            <v>개</v>
          </cell>
          <cell r="G872">
            <v>1</v>
          </cell>
          <cell r="H872">
            <v>400000</v>
          </cell>
          <cell r="I872">
            <v>400000</v>
          </cell>
          <cell r="N872">
            <v>400000</v>
          </cell>
          <cell r="O872">
            <v>400000</v>
          </cell>
        </row>
        <row r="873">
          <cell r="B873" t="str">
            <v>터파기(경질토사)(기계70%+인력30%),(1~2㎥)</v>
          </cell>
          <cell r="D873" t="str">
            <v>터파기(경질토사)</v>
          </cell>
          <cell r="E873" t="str">
            <v>(기계70%+인력30%),(1~2㎥)</v>
          </cell>
          <cell r="F873" t="str">
            <v>㎥</v>
          </cell>
          <cell r="G873">
            <v>2.9460000000000002</v>
          </cell>
          <cell r="H873">
            <v>304</v>
          </cell>
          <cell r="I873">
            <v>895</v>
          </cell>
          <cell r="J873">
            <v>7577</v>
          </cell>
          <cell r="K873">
            <v>22321</v>
          </cell>
          <cell r="L873">
            <v>445</v>
          </cell>
          <cell r="M873">
            <v>1310</v>
          </cell>
          <cell r="N873">
            <v>8326</v>
          </cell>
          <cell r="O873">
            <v>24526</v>
          </cell>
          <cell r="P873" t="str">
            <v>제1-1호표</v>
          </cell>
        </row>
        <row r="874">
          <cell r="B874" t="str">
            <v>되메우기 및 다짐(토사)(기계90%+인력10%)</v>
          </cell>
          <cell r="D874" t="str">
            <v>되메우기 및 다짐(토사)</v>
          </cell>
          <cell r="E874" t="str">
            <v>(기계90%+인력10%)</v>
          </cell>
          <cell r="F874" t="str">
            <v>㎥</v>
          </cell>
          <cell r="G874">
            <v>1.7529999999999999</v>
          </cell>
          <cell r="H874">
            <v>433</v>
          </cell>
          <cell r="I874">
            <v>759</v>
          </cell>
          <cell r="J874">
            <v>5323</v>
          </cell>
          <cell r="K874">
            <v>9331</v>
          </cell>
          <cell r="L874">
            <v>433</v>
          </cell>
          <cell r="M874">
            <v>759</v>
          </cell>
          <cell r="N874">
            <v>6189</v>
          </cell>
          <cell r="O874">
            <v>10849</v>
          </cell>
          <cell r="P874" t="str">
            <v>제4호표</v>
          </cell>
        </row>
        <row r="875">
          <cell r="B875" t="str">
            <v>모래세사,왕사(도착도)</v>
          </cell>
          <cell r="D875" t="str">
            <v>모래</v>
          </cell>
          <cell r="E875" t="str">
            <v>세사,왕사(도착도)</v>
          </cell>
          <cell r="F875" t="str">
            <v>㎥</v>
          </cell>
          <cell r="G875">
            <v>7.1999999999999995E-2</v>
          </cell>
          <cell r="H875">
            <v>30000</v>
          </cell>
          <cell r="I875">
            <v>2160</v>
          </cell>
          <cell r="N875">
            <v>30000</v>
          </cell>
          <cell r="O875">
            <v>2160</v>
          </cell>
        </row>
        <row r="876">
          <cell r="B876" t="str">
            <v>잔토처리(사토장)0</v>
          </cell>
          <cell r="D876" t="str">
            <v>잔토처리(사토장)</v>
          </cell>
          <cell r="E876">
            <v>0</v>
          </cell>
          <cell r="F876" t="str">
            <v>㎥</v>
          </cell>
          <cell r="G876">
            <v>1.1930000000000001</v>
          </cell>
          <cell r="H876">
            <v>2096</v>
          </cell>
          <cell r="I876">
            <v>2500</v>
          </cell>
          <cell r="J876">
            <v>18693</v>
          </cell>
          <cell r="K876">
            <v>22300</v>
          </cell>
          <cell r="L876">
            <v>3038</v>
          </cell>
          <cell r="M876">
            <v>3624</v>
          </cell>
          <cell r="N876">
            <v>23827</v>
          </cell>
          <cell r="O876">
            <v>28424</v>
          </cell>
          <cell r="P876" t="str">
            <v>제6호표</v>
          </cell>
        </row>
        <row r="877">
          <cell r="B877" t="str">
            <v>레미콘타설(무근 25-180-8)</v>
          </cell>
          <cell r="D877" t="str">
            <v>레미콘타설</v>
          </cell>
          <cell r="E877" t="str">
            <v>(무근 25-180-8)</v>
          </cell>
          <cell r="F877" t="str">
            <v>㎥</v>
          </cell>
          <cell r="G877">
            <v>1.1930000000000001</v>
          </cell>
          <cell r="H877">
            <v>66100</v>
          </cell>
          <cell r="I877">
            <v>78857</v>
          </cell>
          <cell r="J877">
            <v>49548</v>
          </cell>
          <cell r="K877">
            <v>59110</v>
          </cell>
          <cell r="L877">
            <v>0</v>
          </cell>
          <cell r="M877">
            <v>0</v>
          </cell>
          <cell r="N877">
            <v>115648</v>
          </cell>
          <cell r="O877">
            <v>137967</v>
          </cell>
          <cell r="P877" t="str">
            <v>제29호표</v>
          </cell>
        </row>
        <row r="878">
          <cell r="B878" t="str">
            <v>보도블럭 철거소형고압블럭</v>
          </cell>
          <cell r="D878" t="str">
            <v>보도블럭 철거</v>
          </cell>
          <cell r="E878" t="str">
            <v>소형고압블럭</v>
          </cell>
          <cell r="F878" t="str">
            <v>㎡</v>
          </cell>
          <cell r="G878">
            <v>3.0276000000000001</v>
          </cell>
          <cell r="H878">
            <v>175</v>
          </cell>
          <cell r="I878">
            <v>529</v>
          </cell>
          <cell r="J878">
            <v>2327</v>
          </cell>
          <cell r="K878">
            <v>7045</v>
          </cell>
          <cell r="L878">
            <v>290</v>
          </cell>
          <cell r="M878">
            <v>878</v>
          </cell>
          <cell r="N878">
            <v>2792</v>
          </cell>
          <cell r="O878">
            <v>8452</v>
          </cell>
          <cell r="P878" t="str">
            <v>제20호표</v>
          </cell>
        </row>
        <row r="879">
          <cell r="B879" t="str">
            <v>보도블럭재사용 복구소형고압블럭</v>
          </cell>
          <cell r="D879" t="str">
            <v>보도블럭재사용 복구</v>
          </cell>
          <cell r="E879" t="str">
            <v>소형고압블럭</v>
          </cell>
          <cell r="F879" t="str">
            <v>㎡</v>
          </cell>
          <cell r="G879">
            <v>2.5369999999999999</v>
          </cell>
          <cell r="H879">
            <v>2006</v>
          </cell>
          <cell r="I879">
            <v>5089</v>
          </cell>
          <cell r="J879">
            <v>5172</v>
          </cell>
          <cell r="K879">
            <v>13121</v>
          </cell>
          <cell r="L879">
            <v>660</v>
          </cell>
          <cell r="M879">
            <v>1674</v>
          </cell>
          <cell r="N879">
            <v>7838</v>
          </cell>
          <cell r="O879">
            <v>19884</v>
          </cell>
          <cell r="P879" t="str">
            <v>제22호표</v>
          </cell>
        </row>
        <row r="880">
          <cell r="B880" t="str">
            <v>파상형경질폴리에틸렌전선관(지중)ELP 30C</v>
          </cell>
          <cell r="D880" t="str">
            <v>파상형경질폴리에틸렌전선관(지중)</v>
          </cell>
          <cell r="E880" t="str">
            <v>ELP 30C</v>
          </cell>
          <cell r="F880" t="str">
            <v>m</v>
          </cell>
          <cell r="G880">
            <v>2</v>
          </cell>
          <cell r="H880">
            <v>535</v>
          </cell>
          <cell r="I880">
            <v>1070</v>
          </cell>
          <cell r="J880">
            <v>7188</v>
          </cell>
          <cell r="K880">
            <v>14376</v>
          </cell>
          <cell r="L880">
            <v>0</v>
          </cell>
          <cell r="M880">
            <v>0</v>
          </cell>
          <cell r="N880">
            <v>7723</v>
          </cell>
          <cell r="O880">
            <v>15446</v>
          </cell>
          <cell r="P880" t="str">
            <v>제37호표</v>
          </cell>
        </row>
        <row r="881">
          <cell r="B881" t="str">
            <v>접지선 신설(지중)F-GV 10㎟</v>
          </cell>
          <cell r="D881" t="str">
            <v>접지선 신설(지중)</v>
          </cell>
          <cell r="E881" t="str">
            <v>F-GV 10㎟</v>
          </cell>
          <cell r="F881" t="str">
            <v>m</v>
          </cell>
          <cell r="G881">
            <v>5.5</v>
          </cell>
          <cell r="H881">
            <v>1370</v>
          </cell>
          <cell r="I881">
            <v>7535</v>
          </cell>
          <cell r="J881">
            <v>1786</v>
          </cell>
          <cell r="K881">
            <v>9823</v>
          </cell>
          <cell r="L881">
            <v>0</v>
          </cell>
          <cell r="M881">
            <v>0</v>
          </cell>
          <cell r="N881">
            <v>3156</v>
          </cell>
          <cell r="O881">
            <v>17358</v>
          </cell>
          <cell r="P881" t="str">
            <v>제77호표</v>
          </cell>
        </row>
        <row r="882">
          <cell r="B882" t="str">
            <v>접지봉설치(2본)CU 14Ø x 1000L</v>
          </cell>
          <cell r="D882" t="str">
            <v>접지봉설치(2본)</v>
          </cell>
          <cell r="E882" t="str">
            <v>CU 14Ø x 1000L</v>
          </cell>
          <cell r="F882" t="str">
            <v>개소</v>
          </cell>
          <cell r="G882">
            <v>1</v>
          </cell>
          <cell r="H882">
            <v>3151</v>
          </cell>
          <cell r="I882">
            <v>3151</v>
          </cell>
          <cell r="J882">
            <v>60732</v>
          </cell>
          <cell r="K882">
            <v>60732</v>
          </cell>
          <cell r="L882">
            <v>0</v>
          </cell>
          <cell r="M882">
            <v>0</v>
          </cell>
          <cell r="N882">
            <v>63883</v>
          </cell>
          <cell r="O882">
            <v>63883</v>
          </cell>
          <cell r="P882" t="str">
            <v>제95호표</v>
          </cell>
        </row>
        <row r="883">
          <cell r="D883" t="str">
            <v>폐기물처리(보도블럭)</v>
          </cell>
          <cell r="F883" t="str">
            <v>㎥</v>
          </cell>
          <cell r="G883">
            <v>3.4299999999999997E-2</v>
          </cell>
          <cell r="P883" t="str">
            <v>별도처리</v>
          </cell>
        </row>
        <row r="884">
          <cell r="A884">
            <v>87</v>
          </cell>
          <cell r="B884">
            <v>3</v>
          </cell>
          <cell r="C884" t="str">
            <v>제87호표</v>
          </cell>
          <cell r="D884" t="str">
            <v>철주기초 설치(투스콘)</v>
          </cell>
          <cell r="E884" t="str">
            <v>800 x 1100 x 1200(Ø200)</v>
          </cell>
          <cell r="F884" t="str">
            <v>개소</v>
          </cell>
          <cell r="G884">
            <v>1</v>
          </cell>
          <cell r="I884">
            <v>559213</v>
          </cell>
          <cell r="K884">
            <v>229803</v>
          </cell>
          <cell r="M884">
            <v>10180</v>
          </cell>
          <cell r="O884">
            <v>799196</v>
          </cell>
          <cell r="P884" t="str">
            <v>도면 EE-11</v>
          </cell>
        </row>
        <row r="885">
          <cell r="D885" t="str">
            <v>철주기초 설치(투스콘)</v>
          </cell>
          <cell r="E885" t="str">
            <v>800 x 1100 x 1200(Ø200)</v>
          </cell>
        </row>
        <row r="886">
          <cell r="B886" t="str">
            <v>철주기초앙카Ø200</v>
          </cell>
          <cell r="D886" t="str">
            <v>철주기초앙카</v>
          </cell>
          <cell r="E886" t="str">
            <v>Ø200</v>
          </cell>
          <cell r="F886" t="str">
            <v>개</v>
          </cell>
          <cell r="G886">
            <v>1</v>
          </cell>
          <cell r="H886">
            <v>400000</v>
          </cell>
          <cell r="I886">
            <v>400000</v>
          </cell>
          <cell r="N886">
            <v>400000</v>
          </cell>
          <cell r="O886">
            <v>400000</v>
          </cell>
        </row>
        <row r="887">
          <cell r="B887" t="str">
            <v>터파기(경질토사)(기계70%+인력30%),(1~2㎥)</v>
          </cell>
          <cell r="D887" t="str">
            <v>터파기(경질토사)</v>
          </cell>
          <cell r="E887" t="str">
            <v>(기계70%+인력30%),(1~2㎥)</v>
          </cell>
          <cell r="F887" t="str">
            <v>㎥</v>
          </cell>
          <cell r="G887">
            <v>2.976</v>
          </cell>
          <cell r="H887">
            <v>304</v>
          </cell>
          <cell r="I887">
            <v>904</v>
          </cell>
          <cell r="J887">
            <v>7577</v>
          </cell>
          <cell r="K887">
            <v>22549</v>
          </cell>
          <cell r="L887">
            <v>445</v>
          </cell>
          <cell r="M887">
            <v>1324</v>
          </cell>
          <cell r="N887">
            <v>8326</v>
          </cell>
          <cell r="O887">
            <v>24777</v>
          </cell>
          <cell r="P887" t="str">
            <v>제1-1호표</v>
          </cell>
        </row>
        <row r="888">
          <cell r="B888" t="str">
            <v>되메우기 및 다짐(토사)(기계90%+인력10%)</v>
          </cell>
          <cell r="D888" t="str">
            <v>되메우기 및 다짐(토사)</v>
          </cell>
          <cell r="E888" t="str">
            <v>(기계90%+인력10%)</v>
          </cell>
          <cell r="F888" t="str">
            <v>㎥</v>
          </cell>
          <cell r="G888">
            <v>1.7829999999999999</v>
          </cell>
          <cell r="H888">
            <v>433</v>
          </cell>
          <cell r="I888">
            <v>772</v>
          </cell>
          <cell r="J888">
            <v>5323</v>
          </cell>
          <cell r="K888">
            <v>9490</v>
          </cell>
          <cell r="L888">
            <v>433</v>
          </cell>
          <cell r="M888">
            <v>772</v>
          </cell>
          <cell r="N888">
            <v>6189</v>
          </cell>
          <cell r="O888">
            <v>11034</v>
          </cell>
          <cell r="P888" t="str">
            <v>제4호표</v>
          </cell>
        </row>
        <row r="889">
          <cell r="B889" t="str">
            <v>보조기층 부설인력식 소규모 장비사용</v>
          </cell>
          <cell r="D889" t="str">
            <v>보조기층 부설</v>
          </cell>
          <cell r="E889" t="str">
            <v>인력식 소규모 장비사용</v>
          </cell>
          <cell r="F889" t="str">
            <v>㎥</v>
          </cell>
          <cell r="G889">
            <v>0.23799999999999999</v>
          </cell>
          <cell r="H889">
            <v>21567</v>
          </cell>
          <cell r="I889">
            <v>5132</v>
          </cell>
          <cell r="J889">
            <v>9778</v>
          </cell>
          <cell r="K889">
            <v>2327</v>
          </cell>
          <cell r="L889">
            <v>1859</v>
          </cell>
          <cell r="M889">
            <v>442</v>
          </cell>
          <cell r="N889">
            <v>33204</v>
          </cell>
          <cell r="O889">
            <v>7901</v>
          </cell>
          <cell r="P889" t="str">
            <v>제15호표</v>
          </cell>
        </row>
        <row r="890">
          <cell r="B890" t="str">
            <v>모래세사,왕사(도착도)</v>
          </cell>
          <cell r="D890" t="str">
            <v>모래</v>
          </cell>
          <cell r="E890" t="str">
            <v>세사,왕사(도착도)</v>
          </cell>
          <cell r="F890" t="str">
            <v>㎥</v>
          </cell>
          <cell r="G890">
            <v>0.67800000000000005</v>
          </cell>
          <cell r="H890">
            <v>30000</v>
          </cell>
          <cell r="I890">
            <v>20340</v>
          </cell>
          <cell r="N890">
            <v>30000</v>
          </cell>
          <cell r="O890">
            <v>20340</v>
          </cell>
        </row>
        <row r="891">
          <cell r="B891" t="str">
            <v>잔토처리(사토장)0</v>
          </cell>
          <cell r="D891" t="str">
            <v>잔토처리(사토장)</v>
          </cell>
          <cell r="E891">
            <v>0</v>
          </cell>
          <cell r="F891" t="str">
            <v>㎥</v>
          </cell>
          <cell r="G891">
            <v>1.1930000000000001</v>
          </cell>
          <cell r="H891">
            <v>2096</v>
          </cell>
          <cell r="I891">
            <v>2500</v>
          </cell>
          <cell r="J891">
            <v>18693</v>
          </cell>
          <cell r="K891">
            <v>22300</v>
          </cell>
          <cell r="L891">
            <v>3038</v>
          </cell>
          <cell r="M891">
            <v>3624</v>
          </cell>
          <cell r="N891">
            <v>23827</v>
          </cell>
          <cell r="O891">
            <v>28424</v>
          </cell>
          <cell r="P891" t="str">
            <v>제6호표</v>
          </cell>
        </row>
        <row r="892">
          <cell r="B892" t="str">
            <v>레미콘타설(무근 25-180-8)</v>
          </cell>
          <cell r="D892" t="str">
            <v>레미콘타설</v>
          </cell>
          <cell r="E892" t="str">
            <v>(무근 25-180-8)</v>
          </cell>
          <cell r="F892" t="str">
            <v>㎥</v>
          </cell>
          <cell r="G892">
            <v>1.1930000000000001</v>
          </cell>
          <cell r="H892">
            <v>66100</v>
          </cell>
          <cell r="I892">
            <v>78857</v>
          </cell>
          <cell r="J892">
            <v>49548</v>
          </cell>
          <cell r="K892">
            <v>59110</v>
          </cell>
          <cell r="L892">
            <v>0</v>
          </cell>
          <cell r="M892">
            <v>0</v>
          </cell>
          <cell r="N892">
            <v>115648</v>
          </cell>
          <cell r="O892">
            <v>137967</v>
          </cell>
          <cell r="P892" t="str">
            <v>제29호표</v>
          </cell>
        </row>
        <row r="893">
          <cell r="B893" t="str">
            <v>아스팔트,투스콘 포장절단블레이드(D = 320~400, T = 3.2mm)</v>
          </cell>
          <cell r="D893" t="str">
            <v>아스팔트,투스콘 포장절단</v>
          </cell>
          <cell r="E893" t="str">
            <v>블레이드(D = 320~400, T = 3.2mm)</v>
          </cell>
          <cell r="F893" t="str">
            <v>m</v>
          </cell>
          <cell r="G893">
            <v>6.96</v>
          </cell>
          <cell r="H893">
            <v>388</v>
          </cell>
          <cell r="I893">
            <v>2700</v>
          </cell>
          <cell r="J893">
            <v>2005</v>
          </cell>
          <cell r="K893">
            <v>13954</v>
          </cell>
          <cell r="L893">
            <v>170</v>
          </cell>
          <cell r="M893">
            <v>1183</v>
          </cell>
          <cell r="N893">
            <v>2563</v>
          </cell>
          <cell r="O893">
            <v>17837</v>
          </cell>
          <cell r="P893" t="str">
            <v>제8호표</v>
          </cell>
        </row>
        <row r="894">
          <cell r="B894" t="str">
            <v>아스팔트,투스콘 포장깨기대형브레이커+굴삭기(무한궤도) 0.2㎡</v>
          </cell>
          <cell r="D894" t="str">
            <v>아스팔트,투스콘 포장깨기</v>
          </cell>
          <cell r="E894" t="str">
            <v>대형브레이커+굴삭기(무한궤도) 0.2㎡</v>
          </cell>
          <cell r="F894" t="str">
            <v>㎥</v>
          </cell>
          <cell r="G894">
            <v>0.18160000000000001</v>
          </cell>
          <cell r="H894">
            <v>4440</v>
          </cell>
          <cell r="I894">
            <v>806</v>
          </cell>
          <cell r="J894">
            <v>35920</v>
          </cell>
          <cell r="K894">
            <v>6523</v>
          </cell>
          <cell r="L894">
            <v>8666</v>
          </cell>
          <cell r="M894">
            <v>1573</v>
          </cell>
          <cell r="N894">
            <v>49026</v>
          </cell>
          <cell r="O894">
            <v>8902</v>
          </cell>
          <cell r="P894" t="str">
            <v>제10호표</v>
          </cell>
        </row>
        <row r="895">
          <cell r="B895" t="str">
            <v>보도용 투스콘포장적색 (180Kg/㎠)</v>
          </cell>
          <cell r="D895" t="str">
            <v>보도용 투스콘포장</v>
          </cell>
          <cell r="E895" t="str">
            <v>적색 (180Kg/㎠)</v>
          </cell>
          <cell r="F895" t="str">
            <v>㎡</v>
          </cell>
          <cell r="G895">
            <v>2.387</v>
          </cell>
          <cell r="H895">
            <v>14850</v>
          </cell>
          <cell r="I895">
            <v>35446</v>
          </cell>
          <cell r="J895">
            <v>3611</v>
          </cell>
          <cell r="K895">
            <v>8619</v>
          </cell>
          <cell r="L895">
            <v>529</v>
          </cell>
          <cell r="M895">
            <v>1262</v>
          </cell>
          <cell r="N895">
            <v>18990</v>
          </cell>
          <cell r="O895">
            <v>45327</v>
          </cell>
          <cell r="P895" t="str">
            <v>제16호표</v>
          </cell>
        </row>
        <row r="896">
          <cell r="B896" t="str">
            <v>파상형경질폴리에틸렌전선관(지중)ELP 30C</v>
          </cell>
          <cell r="D896" t="str">
            <v>파상형경질폴리에틸렌전선관(지중)</v>
          </cell>
          <cell r="E896" t="str">
            <v>ELP 30C</v>
          </cell>
          <cell r="F896" t="str">
            <v>m</v>
          </cell>
          <cell r="G896">
            <v>2</v>
          </cell>
          <cell r="H896">
            <v>535</v>
          </cell>
          <cell r="I896">
            <v>1070</v>
          </cell>
          <cell r="J896">
            <v>7188</v>
          </cell>
          <cell r="K896">
            <v>14376</v>
          </cell>
          <cell r="L896">
            <v>0</v>
          </cell>
          <cell r="M896">
            <v>0</v>
          </cell>
          <cell r="N896">
            <v>7723</v>
          </cell>
          <cell r="O896">
            <v>15446</v>
          </cell>
          <cell r="P896" t="str">
            <v>제37호표</v>
          </cell>
        </row>
        <row r="897">
          <cell r="B897" t="str">
            <v>접지선 신설(지중)F-GV 10㎟</v>
          </cell>
          <cell r="D897" t="str">
            <v>접지선 신설(지중)</v>
          </cell>
          <cell r="E897" t="str">
            <v>F-GV 10㎟</v>
          </cell>
          <cell r="F897" t="str">
            <v>m</v>
          </cell>
          <cell r="G897">
            <v>5.5</v>
          </cell>
          <cell r="H897">
            <v>1370</v>
          </cell>
          <cell r="I897">
            <v>7535</v>
          </cell>
          <cell r="J897">
            <v>1786</v>
          </cell>
          <cell r="K897">
            <v>9823</v>
          </cell>
          <cell r="L897">
            <v>0</v>
          </cell>
          <cell r="M897">
            <v>0</v>
          </cell>
          <cell r="N897">
            <v>3156</v>
          </cell>
          <cell r="O897">
            <v>17358</v>
          </cell>
          <cell r="P897" t="str">
            <v>제77호표</v>
          </cell>
        </row>
        <row r="898">
          <cell r="B898" t="str">
            <v>접지봉설치(2본)CU 14Ø x 1000L</v>
          </cell>
          <cell r="D898" t="str">
            <v>접지봉설치(2본)</v>
          </cell>
          <cell r="E898" t="str">
            <v>CU 14Ø x 1000L</v>
          </cell>
          <cell r="F898" t="str">
            <v>개소</v>
          </cell>
          <cell r="G898">
            <v>1</v>
          </cell>
          <cell r="H898">
            <v>3151</v>
          </cell>
          <cell r="I898">
            <v>3151</v>
          </cell>
          <cell r="J898">
            <v>60732</v>
          </cell>
          <cell r="K898">
            <v>60732</v>
          </cell>
          <cell r="L898">
            <v>0</v>
          </cell>
          <cell r="M898">
            <v>0</v>
          </cell>
          <cell r="N898">
            <v>63883</v>
          </cell>
          <cell r="O898">
            <v>63883</v>
          </cell>
          <cell r="P898" t="str">
            <v>제95호표</v>
          </cell>
        </row>
        <row r="899">
          <cell r="D899" t="str">
            <v>폐기물처리(투스콘)</v>
          </cell>
          <cell r="F899" t="str">
            <v>㎥</v>
          </cell>
          <cell r="G899">
            <v>0.18160000000000001</v>
          </cell>
          <cell r="P899" t="str">
            <v>별도처리</v>
          </cell>
        </row>
        <row r="900">
          <cell r="A900">
            <v>88</v>
          </cell>
          <cell r="B900">
            <v>3</v>
          </cell>
          <cell r="C900" t="str">
            <v>제88호표</v>
          </cell>
          <cell r="D900" t="str">
            <v>보행등기초 설치(보도블럭)</v>
          </cell>
          <cell r="E900" t="str">
            <v>500 x 700 x 800(Ø125)</v>
          </cell>
          <cell r="F900" t="str">
            <v>개소</v>
          </cell>
          <cell r="G900">
            <v>1</v>
          </cell>
          <cell r="I900">
            <v>166346</v>
          </cell>
          <cell r="K900">
            <v>125671</v>
          </cell>
          <cell r="M900">
            <v>2963</v>
          </cell>
          <cell r="O900">
            <v>294980</v>
          </cell>
          <cell r="P900" t="str">
            <v>도면 EE-12</v>
          </cell>
        </row>
        <row r="901">
          <cell r="D901" t="str">
            <v>보행등기초 설치(보도블럭)</v>
          </cell>
          <cell r="E901" t="str">
            <v>500 x 700 x 800(Ø125)</v>
          </cell>
        </row>
        <row r="902">
          <cell r="B902" t="str">
            <v>보행등기초앙카Ø125</v>
          </cell>
          <cell r="D902" t="str">
            <v>보행등기초앙카</v>
          </cell>
          <cell r="E902" t="str">
            <v>Ø125</v>
          </cell>
          <cell r="F902" t="str">
            <v>개</v>
          </cell>
          <cell r="G902">
            <v>1</v>
          </cell>
          <cell r="H902">
            <v>120000</v>
          </cell>
          <cell r="I902">
            <v>120000</v>
          </cell>
          <cell r="N902">
            <v>120000</v>
          </cell>
          <cell r="O902">
            <v>120000</v>
          </cell>
        </row>
        <row r="903">
          <cell r="B903" t="str">
            <v>터파기(경질토사)(기계70%+인력30%),(0~1㎥)</v>
          </cell>
          <cell r="D903" t="str">
            <v>터파기(경질토사)</v>
          </cell>
          <cell r="E903" t="str">
            <v>(기계70%+인력30%),(0~1㎥)</v>
          </cell>
          <cell r="F903" t="str">
            <v>㎥</v>
          </cell>
          <cell r="G903">
            <v>1.006</v>
          </cell>
          <cell r="H903">
            <v>293</v>
          </cell>
          <cell r="I903">
            <v>294</v>
          </cell>
          <cell r="J903">
            <v>6491</v>
          </cell>
          <cell r="K903">
            <v>6529</v>
          </cell>
          <cell r="L903">
            <v>428</v>
          </cell>
          <cell r="M903">
            <v>430</v>
          </cell>
          <cell r="N903">
            <v>7212</v>
          </cell>
          <cell r="O903">
            <v>7253</v>
          </cell>
          <cell r="P903" t="str">
            <v>제1호표</v>
          </cell>
        </row>
        <row r="904">
          <cell r="B904" t="str">
            <v>되메우기 및 다짐(토사)(기계90%+인력10%)</v>
          </cell>
          <cell r="D904" t="str">
            <v>되메우기 및 다짐(토사)</v>
          </cell>
          <cell r="E904" t="str">
            <v>(기계90%+인력10%)</v>
          </cell>
          <cell r="F904" t="str">
            <v>㎥</v>
          </cell>
          <cell r="G904">
            <v>0.71599999999999997</v>
          </cell>
          <cell r="H904">
            <v>433</v>
          </cell>
          <cell r="I904">
            <v>310</v>
          </cell>
          <cell r="J904">
            <v>5323</v>
          </cell>
          <cell r="K904">
            <v>3811</v>
          </cell>
          <cell r="L904">
            <v>433</v>
          </cell>
          <cell r="M904">
            <v>310</v>
          </cell>
          <cell r="N904">
            <v>6189</v>
          </cell>
          <cell r="O904">
            <v>4431</v>
          </cell>
          <cell r="P904" t="str">
            <v>제4호표</v>
          </cell>
        </row>
        <row r="905">
          <cell r="B905" t="str">
            <v>모래세사,왕사(도착도)</v>
          </cell>
          <cell r="D905" t="str">
            <v>모래</v>
          </cell>
          <cell r="E905" t="str">
            <v>세사,왕사(도착도)</v>
          </cell>
          <cell r="F905" t="str">
            <v>㎥</v>
          </cell>
          <cell r="G905">
            <v>0.375</v>
          </cell>
          <cell r="H905">
            <v>30000</v>
          </cell>
          <cell r="I905">
            <v>11250</v>
          </cell>
          <cell r="N905">
            <v>30000</v>
          </cell>
          <cell r="O905">
            <v>11250</v>
          </cell>
        </row>
        <row r="906">
          <cell r="B906" t="str">
            <v>잔토처리(사토장)0</v>
          </cell>
          <cell r="D906" t="str">
            <v>잔토처리(사토장)</v>
          </cell>
          <cell r="E906">
            <v>0</v>
          </cell>
          <cell r="F906" t="str">
            <v>㎥</v>
          </cell>
          <cell r="G906">
            <v>0.28999999999999998</v>
          </cell>
          <cell r="H906">
            <v>2096</v>
          </cell>
          <cell r="I906">
            <v>607</v>
          </cell>
          <cell r="J906">
            <v>18693</v>
          </cell>
          <cell r="K906">
            <v>5420</v>
          </cell>
          <cell r="L906">
            <v>3038</v>
          </cell>
          <cell r="M906">
            <v>881</v>
          </cell>
          <cell r="N906">
            <v>23827</v>
          </cell>
          <cell r="O906">
            <v>6908</v>
          </cell>
          <cell r="P906" t="str">
            <v>제6호표</v>
          </cell>
        </row>
        <row r="907">
          <cell r="B907" t="str">
            <v>레미콘타설(무근 25-180-8)</v>
          </cell>
          <cell r="D907" t="str">
            <v>레미콘타설</v>
          </cell>
          <cell r="E907" t="str">
            <v>(무근 25-180-8)</v>
          </cell>
          <cell r="F907" t="str">
            <v>㎥</v>
          </cell>
          <cell r="G907">
            <v>0.28999999999999998</v>
          </cell>
          <cell r="H907">
            <v>66100</v>
          </cell>
          <cell r="I907">
            <v>19169</v>
          </cell>
          <cell r="J907">
            <v>49548</v>
          </cell>
          <cell r="K907">
            <v>14368</v>
          </cell>
          <cell r="L907">
            <v>0</v>
          </cell>
          <cell r="M907">
            <v>0</v>
          </cell>
          <cell r="N907">
            <v>115648</v>
          </cell>
          <cell r="O907">
            <v>33537</v>
          </cell>
          <cell r="P907" t="str">
            <v>제29호표</v>
          </cell>
        </row>
        <row r="908">
          <cell r="B908" t="str">
            <v>보도블럭 철거소형고압블럭</v>
          </cell>
          <cell r="D908" t="str">
            <v>보도블럭 철거</v>
          </cell>
          <cell r="E908" t="str">
            <v>소형고압블럭</v>
          </cell>
          <cell r="F908" t="str">
            <v>㎡</v>
          </cell>
          <cell r="G908">
            <v>1.5875999999999999</v>
          </cell>
          <cell r="H908">
            <v>175</v>
          </cell>
          <cell r="I908">
            <v>277</v>
          </cell>
          <cell r="J908">
            <v>2327</v>
          </cell>
          <cell r="K908">
            <v>3694</v>
          </cell>
          <cell r="L908">
            <v>290</v>
          </cell>
          <cell r="M908">
            <v>460</v>
          </cell>
          <cell r="N908">
            <v>2792</v>
          </cell>
          <cell r="O908">
            <v>4431</v>
          </cell>
          <cell r="P908" t="str">
            <v>제20호표</v>
          </cell>
        </row>
        <row r="909">
          <cell r="B909" t="str">
            <v>보도블럭재사용 복구소형고압블럭</v>
          </cell>
          <cell r="D909" t="str">
            <v>보도블럭재사용 복구</v>
          </cell>
          <cell r="E909" t="str">
            <v>소형고압블럭</v>
          </cell>
          <cell r="F909" t="str">
            <v>㎡</v>
          </cell>
          <cell r="G909">
            <v>1.3375999999999999</v>
          </cell>
          <cell r="H909">
            <v>2006</v>
          </cell>
          <cell r="I909">
            <v>2683</v>
          </cell>
          <cell r="J909">
            <v>5172</v>
          </cell>
          <cell r="K909">
            <v>6918</v>
          </cell>
          <cell r="L909">
            <v>660</v>
          </cell>
          <cell r="M909">
            <v>882</v>
          </cell>
          <cell r="N909">
            <v>7838</v>
          </cell>
          <cell r="O909">
            <v>10483</v>
          </cell>
          <cell r="P909" t="str">
            <v>제22호표</v>
          </cell>
        </row>
        <row r="910">
          <cell r="B910" t="str">
            <v>파상형경질폴리에틸렌전선관(지중)ELP 30C</v>
          </cell>
          <cell r="D910" t="str">
            <v>파상형경질폴리에틸렌전선관(지중)</v>
          </cell>
          <cell r="E910" t="str">
            <v>ELP 30C</v>
          </cell>
          <cell r="F910" t="str">
            <v>m</v>
          </cell>
          <cell r="G910">
            <v>2</v>
          </cell>
          <cell r="H910">
            <v>535</v>
          </cell>
          <cell r="I910">
            <v>1070</v>
          </cell>
          <cell r="J910">
            <v>7188</v>
          </cell>
          <cell r="K910">
            <v>14376</v>
          </cell>
          <cell r="L910">
            <v>0</v>
          </cell>
          <cell r="M910">
            <v>0</v>
          </cell>
          <cell r="N910">
            <v>7723</v>
          </cell>
          <cell r="O910">
            <v>15446</v>
          </cell>
          <cell r="P910" t="str">
            <v>제37호표</v>
          </cell>
        </row>
        <row r="911">
          <cell r="B911" t="str">
            <v>접지선 신설(지중)F-GV 10㎟</v>
          </cell>
          <cell r="D911" t="str">
            <v>접지선 신설(지중)</v>
          </cell>
          <cell r="E911" t="str">
            <v>F-GV 10㎟</v>
          </cell>
          <cell r="F911" t="str">
            <v>m</v>
          </cell>
          <cell r="G911">
            <v>5.5</v>
          </cell>
          <cell r="H911">
            <v>1370</v>
          </cell>
          <cell r="I911">
            <v>7535</v>
          </cell>
          <cell r="J911">
            <v>1786</v>
          </cell>
          <cell r="K911">
            <v>9823</v>
          </cell>
          <cell r="L911">
            <v>0</v>
          </cell>
          <cell r="M911">
            <v>0</v>
          </cell>
          <cell r="N911">
            <v>3156</v>
          </cell>
          <cell r="O911">
            <v>17358</v>
          </cell>
          <cell r="P911" t="str">
            <v>제77호표</v>
          </cell>
        </row>
        <row r="912">
          <cell r="B912" t="str">
            <v>접지봉설치(2본)CU 14Ø x 1000L</v>
          </cell>
          <cell r="D912" t="str">
            <v>접지봉설치(2본)</v>
          </cell>
          <cell r="E912" t="str">
            <v>CU 14Ø x 1000L</v>
          </cell>
          <cell r="F912" t="str">
            <v>개소</v>
          </cell>
          <cell r="G912">
            <v>1</v>
          </cell>
          <cell r="H912">
            <v>3151</v>
          </cell>
          <cell r="I912">
            <v>3151</v>
          </cell>
          <cell r="J912">
            <v>60732</v>
          </cell>
          <cell r="K912">
            <v>60732</v>
          </cell>
          <cell r="L912">
            <v>0</v>
          </cell>
          <cell r="M912">
            <v>0</v>
          </cell>
          <cell r="N912">
            <v>63883</v>
          </cell>
          <cell r="O912">
            <v>63883</v>
          </cell>
          <cell r="P912" t="str">
            <v>제95호표</v>
          </cell>
        </row>
        <row r="913">
          <cell r="D913" t="str">
            <v>폐기물처리(보도블럭)</v>
          </cell>
          <cell r="F913" t="str">
            <v>㎥</v>
          </cell>
          <cell r="G913">
            <v>1.7500000000000002E-2</v>
          </cell>
          <cell r="P913" t="str">
            <v>별도처리</v>
          </cell>
        </row>
        <row r="914">
          <cell r="A914">
            <v>89</v>
          </cell>
          <cell r="B914">
            <v>3</v>
          </cell>
          <cell r="C914" t="str">
            <v>제89호표</v>
          </cell>
          <cell r="D914" t="str">
            <v>보행등기초 설치(투스콘)</v>
          </cell>
          <cell r="E914" t="str">
            <v>500 x 700 x 800(Ø125)</v>
          </cell>
          <cell r="F914" t="str">
            <v>개소</v>
          </cell>
          <cell r="G914">
            <v>1</v>
          </cell>
          <cell r="I914">
            <v>188495</v>
          </cell>
          <cell r="K914">
            <v>134892</v>
          </cell>
          <cell r="M914">
            <v>4267</v>
          </cell>
          <cell r="O914">
            <v>327654</v>
          </cell>
          <cell r="P914" t="str">
            <v>도면 EE-12</v>
          </cell>
        </row>
        <row r="915">
          <cell r="D915" t="str">
            <v>보행등기초 설치(투스콘)</v>
          </cell>
          <cell r="E915" t="str">
            <v>500 x 700 x 800(Ø125)</v>
          </cell>
        </row>
        <row r="916">
          <cell r="B916" t="str">
            <v>보행등기초앙카Ø125</v>
          </cell>
          <cell r="D916" t="str">
            <v>보행등기초앙카</v>
          </cell>
          <cell r="E916" t="str">
            <v>Ø125</v>
          </cell>
          <cell r="F916" t="str">
            <v>개</v>
          </cell>
          <cell r="G916">
            <v>1</v>
          </cell>
          <cell r="H916">
            <v>120000</v>
          </cell>
          <cell r="I916">
            <v>120000</v>
          </cell>
          <cell r="N916">
            <v>120000</v>
          </cell>
          <cell r="O916">
            <v>120000</v>
          </cell>
        </row>
        <row r="917">
          <cell r="B917" t="str">
            <v>터파기(경질토사)(기계70%+인력30%),(0~1㎥)</v>
          </cell>
          <cell r="D917" t="str">
            <v>터파기(경질토사)</v>
          </cell>
          <cell r="E917" t="str">
            <v>(기계70%+인력30%),(0~1㎥)</v>
          </cell>
          <cell r="F917" t="str">
            <v>㎥</v>
          </cell>
          <cell r="G917">
            <v>1.022</v>
          </cell>
          <cell r="H917">
            <v>293</v>
          </cell>
          <cell r="I917">
            <v>299</v>
          </cell>
          <cell r="J917">
            <v>6491</v>
          </cell>
          <cell r="K917">
            <v>6633</v>
          </cell>
          <cell r="L917">
            <v>428</v>
          </cell>
          <cell r="M917">
            <v>437</v>
          </cell>
          <cell r="N917">
            <v>7212</v>
          </cell>
          <cell r="O917">
            <v>7369</v>
          </cell>
          <cell r="P917" t="str">
            <v>제1호표</v>
          </cell>
        </row>
        <row r="918">
          <cell r="B918" t="str">
            <v>되메우기 및 다짐(토사)(기계90%+인력10%)</v>
          </cell>
          <cell r="D918" t="str">
            <v>되메우기 및 다짐(토사)</v>
          </cell>
          <cell r="E918" t="str">
            <v>(기계90%+인력10%)</v>
          </cell>
          <cell r="F918" t="str">
            <v>㎥</v>
          </cell>
          <cell r="G918">
            <v>0.73199999999999998</v>
          </cell>
          <cell r="H918">
            <v>433</v>
          </cell>
          <cell r="I918">
            <v>316</v>
          </cell>
          <cell r="J918">
            <v>5323</v>
          </cell>
          <cell r="K918">
            <v>3896</v>
          </cell>
          <cell r="L918">
            <v>433</v>
          </cell>
          <cell r="M918">
            <v>316</v>
          </cell>
          <cell r="N918">
            <v>6189</v>
          </cell>
          <cell r="O918">
            <v>4528</v>
          </cell>
          <cell r="P918" t="str">
            <v>제4호표</v>
          </cell>
        </row>
        <row r="919">
          <cell r="B919" t="str">
            <v>보조기층 부설인력식 소규모 장비사용</v>
          </cell>
          <cell r="D919" t="str">
            <v>보조기층 부설</v>
          </cell>
          <cell r="E919" t="str">
            <v>인력식 소규모 장비사용</v>
          </cell>
          <cell r="F919" t="str">
            <v>㎥</v>
          </cell>
          <cell r="G919">
            <v>0.13300000000000001</v>
          </cell>
          <cell r="H919">
            <v>21567</v>
          </cell>
          <cell r="I919">
            <v>2868</v>
          </cell>
          <cell r="J919">
            <v>9778</v>
          </cell>
          <cell r="K919">
            <v>1300</v>
          </cell>
          <cell r="L919">
            <v>1859</v>
          </cell>
          <cell r="M919">
            <v>247</v>
          </cell>
          <cell r="N919">
            <v>33204</v>
          </cell>
          <cell r="O919">
            <v>4415</v>
          </cell>
          <cell r="P919" t="str">
            <v>제15호표</v>
          </cell>
        </row>
        <row r="920">
          <cell r="B920" t="str">
            <v>모래세사,왕사(도착도)</v>
          </cell>
          <cell r="D920" t="str">
            <v>모래</v>
          </cell>
          <cell r="E920" t="str">
            <v>세사,왕사(도착도)</v>
          </cell>
          <cell r="F920" t="str">
            <v>㎥</v>
          </cell>
          <cell r="G920">
            <v>0.375</v>
          </cell>
          <cell r="H920">
            <v>30000</v>
          </cell>
          <cell r="I920">
            <v>11250</v>
          </cell>
          <cell r="N920">
            <v>30000</v>
          </cell>
          <cell r="O920">
            <v>11250</v>
          </cell>
        </row>
        <row r="921">
          <cell r="B921" t="str">
            <v>잔토처리(사토장)0</v>
          </cell>
          <cell r="D921" t="str">
            <v>잔토처리(사토장)</v>
          </cell>
          <cell r="E921">
            <v>0</v>
          </cell>
          <cell r="F921" t="str">
            <v>㎥</v>
          </cell>
          <cell r="G921">
            <v>0.28999999999999998</v>
          </cell>
          <cell r="H921">
            <v>2096</v>
          </cell>
          <cell r="I921">
            <v>607</v>
          </cell>
          <cell r="J921">
            <v>18693</v>
          </cell>
          <cell r="K921">
            <v>5420</v>
          </cell>
          <cell r="L921">
            <v>3038</v>
          </cell>
          <cell r="M921">
            <v>881</v>
          </cell>
          <cell r="N921">
            <v>23827</v>
          </cell>
          <cell r="O921">
            <v>6908</v>
          </cell>
          <cell r="P921" t="str">
            <v>제6호표</v>
          </cell>
        </row>
        <row r="922">
          <cell r="B922" t="str">
            <v>레미콘타설(무근 25-180-8)</v>
          </cell>
          <cell r="D922" t="str">
            <v>레미콘타설</v>
          </cell>
          <cell r="E922" t="str">
            <v>(무근 25-180-8)</v>
          </cell>
          <cell r="F922" t="str">
            <v>㎥</v>
          </cell>
          <cell r="G922">
            <v>0.28999999999999998</v>
          </cell>
          <cell r="H922">
            <v>66100</v>
          </cell>
          <cell r="I922">
            <v>19169</v>
          </cell>
          <cell r="J922">
            <v>49548</v>
          </cell>
          <cell r="K922">
            <v>14368</v>
          </cell>
          <cell r="L922">
            <v>0</v>
          </cell>
          <cell r="M922">
            <v>0</v>
          </cell>
          <cell r="N922">
            <v>115648</v>
          </cell>
          <cell r="O922">
            <v>33537</v>
          </cell>
          <cell r="P922" t="str">
            <v>제29호표</v>
          </cell>
        </row>
        <row r="923">
          <cell r="B923" t="str">
            <v>아스팔트,투스콘 포장절단블레이드(D = 320~400, T = 3.2mm)</v>
          </cell>
          <cell r="D923" t="str">
            <v>아스팔트,투스콘 포장절단</v>
          </cell>
          <cell r="E923" t="str">
            <v>블레이드(D = 320~400, T = 3.2mm)</v>
          </cell>
          <cell r="F923" t="str">
            <v>m</v>
          </cell>
          <cell r="G923">
            <v>5.04</v>
          </cell>
          <cell r="H923">
            <v>388</v>
          </cell>
          <cell r="I923">
            <v>1955</v>
          </cell>
          <cell r="J923">
            <v>2005</v>
          </cell>
          <cell r="K923">
            <v>10105</v>
          </cell>
          <cell r="L923">
            <v>170</v>
          </cell>
          <cell r="M923">
            <v>856</v>
          </cell>
          <cell r="N923">
            <v>2563</v>
          </cell>
          <cell r="O923">
            <v>12916</v>
          </cell>
          <cell r="P923" t="str">
            <v>제8호표</v>
          </cell>
        </row>
        <row r="924">
          <cell r="B924" t="str">
            <v>아스팔트,투스콘 포장깨기대형브레이커+굴삭기(무한궤도) 0.2㎡</v>
          </cell>
          <cell r="D924" t="str">
            <v>아스팔트,투스콘 포장깨기</v>
          </cell>
          <cell r="E924" t="str">
            <v>대형브레이커+굴삭기(무한궤도) 0.2㎡</v>
          </cell>
          <cell r="F924" t="str">
            <v>㎥</v>
          </cell>
          <cell r="G924">
            <v>9.5000000000000001E-2</v>
          </cell>
          <cell r="H924">
            <v>4440</v>
          </cell>
          <cell r="I924">
            <v>421</v>
          </cell>
          <cell r="J924">
            <v>35920</v>
          </cell>
          <cell r="K924">
            <v>3412</v>
          </cell>
          <cell r="L924">
            <v>8666</v>
          </cell>
          <cell r="M924">
            <v>823</v>
          </cell>
          <cell r="N924">
            <v>49026</v>
          </cell>
          <cell r="O924">
            <v>4656</v>
          </cell>
          <cell r="P924" t="str">
            <v>제10호표</v>
          </cell>
        </row>
        <row r="925">
          <cell r="B925" t="str">
            <v>보도용 투스콘포장적색 (180Kg/㎠)</v>
          </cell>
          <cell r="D925" t="str">
            <v>보도용 투스콘포장</v>
          </cell>
          <cell r="E925" t="str">
            <v>적색 (180Kg/㎠)</v>
          </cell>
          <cell r="F925" t="str">
            <v>㎡</v>
          </cell>
          <cell r="G925">
            <v>1.337</v>
          </cell>
          <cell r="H925">
            <v>14850</v>
          </cell>
          <cell r="I925">
            <v>19854</v>
          </cell>
          <cell r="J925">
            <v>3611</v>
          </cell>
          <cell r="K925">
            <v>4827</v>
          </cell>
          <cell r="L925">
            <v>529</v>
          </cell>
          <cell r="M925">
            <v>707</v>
          </cell>
          <cell r="N925">
            <v>18990</v>
          </cell>
          <cell r="O925">
            <v>25388</v>
          </cell>
          <cell r="P925" t="str">
            <v>제16호표</v>
          </cell>
        </row>
        <row r="926">
          <cell r="B926" t="str">
            <v>파상형경질폴리에틸렌전선관(지중)ELP 30C</v>
          </cell>
          <cell r="D926" t="str">
            <v>파상형경질폴리에틸렌전선관(지중)</v>
          </cell>
          <cell r="E926" t="str">
            <v>ELP 30C</v>
          </cell>
          <cell r="F926" t="str">
            <v>m</v>
          </cell>
          <cell r="G926">
            <v>2</v>
          </cell>
          <cell r="H926">
            <v>535</v>
          </cell>
          <cell r="I926">
            <v>1070</v>
          </cell>
          <cell r="J926">
            <v>7188</v>
          </cell>
          <cell r="K926">
            <v>14376</v>
          </cell>
          <cell r="L926">
            <v>0</v>
          </cell>
          <cell r="M926">
            <v>0</v>
          </cell>
          <cell r="N926">
            <v>7723</v>
          </cell>
          <cell r="O926">
            <v>15446</v>
          </cell>
          <cell r="P926" t="str">
            <v>제37호표</v>
          </cell>
        </row>
        <row r="927">
          <cell r="B927" t="str">
            <v>접지선 신설(지중)F-GV 10㎟</v>
          </cell>
          <cell r="D927" t="str">
            <v>접지선 신설(지중)</v>
          </cell>
          <cell r="E927" t="str">
            <v>F-GV 10㎟</v>
          </cell>
          <cell r="F927" t="str">
            <v>m</v>
          </cell>
          <cell r="G927">
            <v>5.5</v>
          </cell>
          <cell r="H927">
            <v>1370</v>
          </cell>
          <cell r="I927">
            <v>7535</v>
          </cell>
          <cell r="J927">
            <v>1786</v>
          </cell>
          <cell r="K927">
            <v>9823</v>
          </cell>
          <cell r="L927">
            <v>0</v>
          </cell>
          <cell r="M927">
            <v>0</v>
          </cell>
          <cell r="N927">
            <v>3156</v>
          </cell>
          <cell r="O927">
            <v>17358</v>
          </cell>
          <cell r="P927" t="str">
            <v>제77호표</v>
          </cell>
        </row>
        <row r="928">
          <cell r="B928" t="str">
            <v>접지봉설치(2본)CU 14Ø x 1000L</v>
          </cell>
          <cell r="D928" t="str">
            <v>접지봉설치(2본)</v>
          </cell>
          <cell r="E928" t="str">
            <v>CU 14Ø x 1000L</v>
          </cell>
          <cell r="F928" t="str">
            <v>개소</v>
          </cell>
          <cell r="G928">
            <v>1</v>
          </cell>
          <cell r="H928">
            <v>3151</v>
          </cell>
          <cell r="I928">
            <v>3151</v>
          </cell>
          <cell r="J928">
            <v>60732</v>
          </cell>
          <cell r="K928">
            <v>60732</v>
          </cell>
          <cell r="L928">
            <v>0</v>
          </cell>
          <cell r="M928">
            <v>0</v>
          </cell>
          <cell r="N928">
            <v>63883</v>
          </cell>
          <cell r="O928">
            <v>63883</v>
          </cell>
          <cell r="P928" t="str">
            <v>제95호표</v>
          </cell>
        </row>
        <row r="929">
          <cell r="D929" t="str">
            <v>폐기물처리(투스콘)</v>
          </cell>
          <cell r="F929" t="str">
            <v>㎥</v>
          </cell>
          <cell r="G929">
            <v>9.5000000000000001E-2</v>
          </cell>
          <cell r="P929" t="str">
            <v>별도처리</v>
          </cell>
        </row>
        <row r="930">
          <cell r="A930">
            <v>90</v>
          </cell>
          <cell r="B930">
            <v>3</v>
          </cell>
          <cell r="C930" t="str">
            <v>제90호표</v>
          </cell>
          <cell r="D930" t="str">
            <v>제어기 기초 설치(보도블럭)</v>
          </cell>
          <cell r="E930" t="str">
            <v>650 x 500 x 800</v>
          </cell>
          <cell r="F930" t="str">
            <v>개소</v>
          </cell>
          <cell r="G930">
            <v>1</v>
          </cell>
          <cell r="I930">
            <v>175183</v>
          </cell>
          <cell r="K930">
            <v>104737</v>
          </cell>
          <cell r="M930">
            <v>1719</v>
          </cell>
          <cell r="O930">
            <v>281639</v>
          </cell>
          <cell r="P930" t="str">
            <v>도면 EE-20</v>
          </cell>
        </row>
        <row r="931">
          <cell r="D931" t="str">
            <v>제어기 기초 설치(보도블럭)</v>
          </cell>
          <cell r="E931" t="str">
            <v>650 x 500 x 800</v>
          </cell>
          <cell r="F931" t="str">
            <v>개소</v>
          </cell>
          <cell r="G931">
            <v>1</v>
          </cell>
        </row>
        <row r="932">
          <cell r="B932" t="str">
            <v>제어반 기초앙카 L앙카볼트,400mm*4개</v>
          </cell>
          <cell r="C932" t="str">
            <v>재료비</v>
          </cell>
          <cell r="D932" t="str">
            <v>제어반 기초앙카</v>
          </cell>
          <cell r="E932" t="str">
            <v xml:space="preserve"> L앙카볼트,400mm*4개</v>
          </cell>
          <cell r="F932" t="str">
            <v>개</v>
          </cell>
          <cell r="G932">
            <v>1</v>
          </cell>
          <cell r="H932">
            <v>140000</v>
          </cell>
          <cell r="I932">
            <v>140000</v>
          </cell>
          <cell r="J932">
            <v>0</v>
          </cell>
          <cell r="L932">
            <v>0</v>
          </cell>
          <cell r="N932">
            <v>140000</v>
          </cell>
          <cell r="O932">
            <v>140000</v>
          </cell>
        </row>
        <row r="933">
          <cell r="B933" t="str">
            <v>터파기(경질토사)(기계70%+인력30%),(0~1㎥)</v>
          </cell>
          <cell r="D933" t="str">
            <v>터파기(경질토사)</v>
          </cell>
          <cell r="E933" t="str">
            <v>(기계70%+인력30%),(0~1㎥)</v>
          </cell>
          <cell r="F933" t="str">
            <v>㎥</v>
          </cell>
          <cell r="G933">
            <v>0.69299999999999995</v>
          </cell>
          <cell r="H933">
            <v>293</v>
          </cell>
          <cell r="I933">
            <v>203</v>
          </cell>
          <cell r="J933">
            <v>6491</v>
          </cell>
          <cell r="K933">
            <v>4498</v>
          </cell>
          <cell r="L933">
            <v>428</v>
          </cell>
          <cell r="M933">
            <v>296</v>
          </cell>
          <cell r="N933">
            <v>7212</v>
          </cell>
          <cell r="O933">
            <v>4997</v>
          </cell>
          <cell r="P933" t="str">
            <v>제1호표</v>
          </cell>
        </row>
        <row r="934">
          <cell r="B934" t="str">
            <v>되메우기 및 다짐(토사)(기계90%+인력10%)</v>
          </cell>
          <cell r="D934" t="str">
            <v>되메우기 및 다짐(토사)</v>
          </cell>
          <cell r="E934" t="str">
            <v>(기계90%+인력10%)</v>
          </cell>
          <cell r="F934" t="str">
            <v>㎥</v>
          </cell>
          <cell r="G934">
            <v>0.35699999999999998</v>
          </cell>
          <cell r="H934">
            <v>433</v>
          </cell>
          <cell r="I934">
            <v>154</v>
          </cell>
          <cell r="J934">
            <v>5323</v>
          </cell>
          <cell r="K934">
            <v>1900</v>
          </cell>
          <cell r="L934">
            <v>433</v>
          </cell>
          <cell r="M934">
            <v>154</v>
          </cell>
          <cell r="N934">
            <v>6189</v>
          </cell>
          <cell r="O934">
            <v>2208</v>
          </cell>
          <cell r="P934" t="str">
            <v>제4호표</v>
          </cell>
        </row>
        <row r="935">
          <cell r="B935" t="str">
            <v>모래세사,왕사(도착도)</v>
          </cell>
          <cell r="D935" t="str">
            <v>모래</v>
          </cell>
          <cell r="E935" t="str">
            <v>세사,왕사(도착도)</v>
          </cell>
          <cell r="F935" t="str">
            <v>㎥</v>
          </cell>
          <cell r="G935">
            <v>1.7999999999999999E-2</v>
          </cell>
          <cell r="H935">
            <v>30000</v>
          </cell>
          <cell r="I935">
            <v>540</v>
          </cell>
          <cell r="N935">
            <v>30000</v>
          </cell>
          <cell r="O935">
            <v>540</v>
          </cell>
        </row>
        <row r="936">
          <cell r="B936" t="str">
            <v>잔토처리(사토장)0</v>
          </cell>
          <cell r="D936" t="str">
            <v>잔토처리(사토장)</v>
          </cell>
          <cell r="E936">
            <v>0</v>
          </cell>
          <cell r="F936" t="str">
            <v>㎥</v>
          </cell>
          <cell r="G936">
            <v>0.26</v>
          </cell>
          <cell r="H936">
            <v>2096</v>
          </cell>
          <cell r="I936">
            <v>544</v>
          </cell>
          <cell r="J936">
            <v>18693</v>
          </cell>
          <cell r="K936">
            <v>4860</v>
          </cell>
          <cell r="L936">
            <v>3038</v>
          </cell>
          <cell r="M936">
            <v>789</v>
          </cell>
          <cell r="N936">
            <v>23827</v>
          </cell>
          <cell r="O936">
            <v>6193</v>
          </cell>
          <cell r="P936" t="str">
            <v>제6호표</v>
          </cell>
        </row>
        <row r="937">
          <cell r="B937" t="str">
            <v>레미콘타설(무근 25-180-8)</v>
          </cell>
          <cell r="D937" t="str">
            <v>레미콘타설</v>
          </cell>
          <cell r="E937" t="str">
            <v>(무근 25-180-8)</v>
          </cell>
          <cell r="F937" t="str">
            <v>㎥</v>
          </cell>
          <cell r="G937">
            <v>0.26</v>
          </cell>
          <cell r="H937">
            <v>66100</v>
          </cell>
          <cell r="I937">
            <v>17186</v>
          </cell>
          <cell r="J937">
            <v>49548</v>
          </cell>
          <cell r="K937">
            <v>12882</v>
          </cell>
          <cell r="L937">
            <v>0</v>
          </cell>
          <cell r="M937">
            <v>0</v>
          </cell>
          <cell r="N937">
            <v>115648</v>
          </cell>
          <cell r="O937">
            <v>30068</v>
          </cell>
          <cell r="P937" t="str">
            <v>제29호표</v>
          </cell>
        </row>
        <row r="938">
          <cell r="B938" t="str">
            <v>보도블럭 철거 및 복구소형고압블럭</v>
          </cell>
          <cell r="D938" t="str">
            <v>보도블럭 철거 및 복구</v>
          </cell>
          <cell r="E938" t="str">
            <v>소형고압블럭</v>
          </cell>
          <cell r="F938" t="str">
            <v>㎡</v>
          </cell>
          <cell r="G938">
            <v>0.54300000000000004</v>
          </cell>
          <cell r="H938">
            <v>1980</v>
          </cell>
          <cell r="I938">
            <v>1075</v>
          </cell>
          <cell r="J938">
            <v>6982</v>
          </cell>
          <cell r="K938">
            <v>3791</v>
          </cell>
          <cell r="L938">
            <v>884</v>
          </cell>
          <cell r="M938">
            <v>480</v>
          </cell>
          <cell r="N938">
            <v>9846</v>
          </cell>
          <cell r="O938">
            <v>5346</v>
          </cell>
          <cell r="P938" t="str">
            <v>제19호표</v>
          </cell>
        </row>
        <row r="939">
          <cell r="B939" t="str">
            <v>접지선 신설(지중)F-GV 10㎟</v>
          </cell>
          <cell r="D939" t="str">
            <v>접지선 신설(지중)</v>
          </cell>
          <cell r="E939" t="str">
            <v>F-GV 10㎟</v>
          </cell>
          <cell r="F939" t="str">
            <v>m</v>
          </cell>
          <cell r="G939">
            <v>9</v>
          </cell>
          <cell r="H939">
            <v>1370</v>
          </cell>
          <cell r="I939">
            <v>12330</v>
          </cell>
          <cell r="J939">
            <v>1786</v>
          </cell>
          <cell r="K939">
            <v>16074</v>
          </cell>
          <cell r="L939">
            <v>0</v>
          </cell>
          <cell r="M939">
            <v>0</v>
          </cell>
          <cell r="N939">
            <v>3156</v>
          </cell>
          <cell r="O939">
            <v>28404</v>
          </cell>
          <cell r="P939" t="str">
            <v>제77호표</v>
          </cell>
        </row>
        <row r="940">
          <cell r="B940" t="str">
            <v>접지봉설치(2본)CU 14Ø x 1000L</v>
          </cell>
          <cell r="D940" t="str">
            <v>접지봉설치(2본)</v>
          </cell>
          <cell r="E940" t="str">
            <v>CU 14Ø x 1000L</v>
          </cell>
          <cell r="F940" t="str">
            <v>개소</v>
          </cell>
          <cell r="G940">
            <v>1</v>
          </cell>
          <cell r="H940">
            <v>3151</v>
          </cell>
          <cell r="I940">
            <v>3151</v>
          </cell>
          <cell r="J940">
            <v>60732</v>
          </cell>
          <cell r="K940">
            <v>60732</v>
          </cell>
          <cell r="L940">
            <v>0</v>
          </cell>
          <cell r="M940">
            <v>0</v>
          </cell>
          <cell r="N940">
            <v>63883</v>
          </cell>
          <cell r="O940">
            <v>63883</v>
          </cell>
          <cell r="P940" t="str">
            <v>제95호표</v>
          </cell>
        </row>
        <row r="941">
          <cell r="D941" t="str">
            <v>폐기물처리(보도블럭)</v>
          </cell>
          <cell r="F941" t="str">
            <v>㎥</v>
          </cell>
          <cell r="G941">
            <v>1.7500000000000002E-2</v>
          </cell>
          <cell r="P941" t="str">
            <v>별도처리</v>
          </cell>
        </row>
        <row r="942">
          <cell r="A942">
            <v>91</v>
          </cell>
          <cell r="B942">
            <v>3</v>
          </cell>
          <cell r="C942" t="str">
            <v>제91호표</v>
          </cell>
          <cell r="D942" t="str">
            <v>제어기 기초 설치(투스콘)</v>
          </cell>
          <cell r="E942" t="str">
            <v>650 x 500 x 800</v>
          </cell>
          <cell r="F942" t="str">
            <v>개소</v>
          </cell>
          <cell r="G942">
            <v>1</v>
          </cell>
          <cell r="I942">
            <v>185677</v>
          </cell>
          <cell r="K942">
            <v>117201</v>
          </cell>
          <cell r="M942">
            <v>3770</v>
          </cell>
          <cell r="O942">
            <v>306648</v>
          </cell>
          <cell r="P942" t="str">
            <v>도면 EE-20</v>
          </cell>
        </row>
        <row r="943">
          <cell r="D943" t="str">
            <v>제어기 기초 설치(투스콘)</v>
          </cell>
          <cell r="E943" t="str">
            <v>650 x 500 x 800</v>
          </cell>
          <cell r="F943" t="str">
            <v>개소</v>
          </cell>
          <cell r="G943">
            <v>1</v>
          </cell>
        </row>
        <row r="944">
          <cell r="B944" t="str">
            <v>제어반 기초앙카 L앙카볼트,400mm*4개</v>
          </cell>
          <cell r="C944" t="str">
            <v>재료비</v>
          </cell>
          <cell r="D944" t="str">
            <v>제어반 기초앙카</v>
          </cell>
          <cell r="E944" t="str">
            <v xml:space="preserve"> L앙카볼트,400mm*4개</v>
          </cell>
          <cell r="F944" t="str">
            <v>개</v>
          </cell>
          <cell r="G944">
            <v>1</v>
          </cell>
          <cell r="H944">
            <v>140000</v>
          </cell>
          <cell r="I944">
            <v>140000</v>
          </cell>
          <cell r="J944">
            <v>0</v>
          </cell>
          <cell r="L944">
            <v>0</v>
          </cell>
          <cell r="N944">
            <v>140000</v>
          </cell>
          <cell r="O944">
            <v>140000</v>
          </cell>
        </row>
        <row r="945">
          <cell r="B945" t="str">
            <v>터파기(경질토사)(기계70%+인력30%),(0~1㎥)</v>
          </cell>
          <cell r="D945" t="str">
            <v>터파기(경질토사)</v>
          </cell>
          <cell r="E945" t="str">
            <v>(기계70%+인력30%),(0~1㎥)</v>
          </cell>
          <cell r="F945" t="str">
            <v>㎥</v>
          </cell>
          <cell r="G945">
            <v>0.69299999999999995</v>
          </cell>
          <cell r="H945">
            <v>293</v>
          </cell>
          <cell r="I945">
            <v>203</v>
          </cell>
          <cell r="J945">
            <v>6491</v>
          </cell>
          <cell r="K945">
            <v>4498</v>
          </cell>
          <cell r="L945">
            <v>428</v>
          </cell>
          <cell r="M945">
            <v>296</v>
          </cell>
          <cell r="N945">
            <v>7212</v>
          </cell>
          <cell r="O945">
            <v>4997</v>
          </cell>
          <cell r="P945" t="str">
            <v>제1호표</v>
          </cell>
        </row>
        <row r="946">
          <cell r="B946" t="str">
            <v>되메우기 및 다짐(토사)(기계90%+인력10%)</v>
          </cell>
          <cell r="D946" t="str">
            <v>되메우기 및 다짐(토사)</v>
          </cell>
          <cell r="E946" t="str">
            <v>(기계90%+인력10%)</v>
          </cell>
          <cell r="F946" t="str">
            <v>㎥</v>
          </cell>
          <cell r="G946">
            <v>0.35699999999999998</v>
          </cell>
          <cell r="H946">
            <v>433</v>
          </cell>
          <cell r="I946">
            <v>154</v>
          </cell>
          <cell r="J946">
            <v>5323</v>
          </cell>
          <cell r="K946">
            <v>1900</v>
          </cell>
          <cell r="L946">
            <v>433</v>
          </cell>
          <cell r="M946">
            <v>154</v>
          </cell>
          <cell r="N946">
            <v>6189</v>
          </cell>
          <cell r="O946">
            <v>2208</v>
          </cell>
          <cell r="P946" t="str">
            <v>제4호표</v>
          </cell>
        </row>
        <row r="947">
          <cell r="B947" t="str">
            <v>보조기층 부설인력식 소규모 장비사용</v>
          </cell>
          <cell r="D947" t="str">
            <v>보조기층 부설</v>
          </cell>
          <cell r="E947" t="str">
            <v>인력식 소규모 장비사용</v>
          </cell>
          <cell r="F947" t="str">
            <v>㎥</v>
          </cell>
          <cell r="G947">
            <v>5.9700000000000003E-2</v>
          </cell>
          <cell r="H947">
            <v>21567</v>
          </cell>
          <cell r="I947">
            <v>1287</v>
          </cell>
          <cell r="J947">
            <v>9778</v>
          </cell>
          <cell r="K947">
            <v>583</v>
          </cell>
          <cell r="L947">
            <v>1859</v>
          </cell>
          <cell r="M947">
            <v>110</v>
          </cell>
          <cell r="N947">
            <v>33204</v>
          </cell>
          <cell r="O947">
            <v>1980</v>
          </cell>
          <cell r="P947" t="str">
            <v>제15호표</v>
          </cell>
        </row>
        <row r="948">
          <cell r="B948" t="str">
            <v>모래세사,왕사(도착도)</v>
          </cell>
          <cell r="D948" t="str">
            <v>모래</v>
          </cell>
          <cell r="E948" t="str">
            <v>세사,왕사(도착도)</v>
          </cell>
          <cell r="F948" t="str">
            <v>㎥</v>
          </cell>
          <cell r="G948">
            <v>1.7999999999999999E-2</v>
          </cell>
          <cell r="H948">
            <v>30000</v>
          </cell>
          <cell r="I948">
            <v>540</v>
          </cell>
          <cell r="N948">
            <v>30000</v>
          </cell>
          <cell r="O948">
            <v>540</v>
          </cell>
        </row>
        <row r="949">
          <cell r="B949" t="str">
            <v>잔토처리(사토장)0</v>
          </cell>
          <cell r="D949" t="str">
            <v>잔토처리(사토장)</v>
          </cell>
          <cell r="E949">
            <v>0</v>
          </cell>
          <cell r="F949" t="str">
            <v>㎥</v>
          </cell>
          <cell r="G949">
            <v>0.26</v>
          </cell>
          <cell r="H949">
            <v>2096</v>
          </cell>
          <cell r="I949">
            <v>544</v>
          </cell>
          <cell r="J949">
            <v>18693</v>
          </cell>
          <cell r="K949">
            <v>4860</v>
          </cell>
          <cell r="L949">
            <v>3038</v>
          </cell>
          <cell r="M949">
            <v>789</v>
          </cell>
          <cell r="N949">
            <v>23827</v>
          </cell>
          <cell r="O949">
            <v>6193</v>
          </cell>
          <cell r="P949" t="str">
            <v>제6호표</v>
          </cell>
        </row>
        <row r="950">
          <cell r="B950" t="str">
            <v>레미콘타설(무근 25-180-8)</v>
          </cell>
          <cell r="D950" t="str">
            <v>레미콘타설</v>
          </cell>
          <cell r="E950" t="str">
            <v>(무근 25-180-8)</v>
          </cell>
          <cell r="F950" t="str">
            <v>㎥</v>
          </cell>
          <cell r="G950">
            <v>0.26</v>
          </cell>
          <cell r="H950">
            <v>66100</v>
          </cell>
          <cell r="I950">
            <v>17186</v>
          </cell>
          <cell r="J950">
            <v>49548</v>
          </cell>
          <cell r="K950">
            <v>12882</v>
          </cell>
          <cell r="L950">
            <v>0</v>
          </cell>
          <cell r="M950">
            <v>0</v>
          </cell>
          <cell r="N950">
            <v>115648</v>
          </cell>
          <cell r="O950">
            <v>30068</v>
          </cell>
          <cell r="P950" t="str">
            <v>제29호표</v>
          </cell>
        </row>
        <row r="951">
          <cell r="B951" t="str">
            <v>아스팔트,투스콘 포장절단블레이드(D = 320~400, T = 3.2mm)</v>
          </cell>
          <cell r="D951" t="str">
            <v>아스팔트,투스콘 포장절단</v>
          </cell>
          <cell r="E951" t="str">
            <v>블레이드(D = 320~400, T = 3.2mm)</v>
          </cell>
          <cell r="F951" t="str">
            <v>m</v>
          </cell>
          <cell r="G951">
            <v>3.74</v>
          </cell>
          <cell r="H951">
            <v>388</v>
          </cell>
          <cell r="I951">
            <v>1451</v>
          </cell>
          <cell r="J951">
            <v>2005</v>
          </cell>
          <cell r="K951">
            <v>7498</v>
          </cell>
          <cell r="L951">
            <v>170</v>
          </cell>
          <cell r="M951">
            <v>635</v>
          </cell>
          <cell r="N951">
            <v>2563</v>
          </cell>
          <cell r="O951">
            <v>9584</v>
          </cell>
          <cell r="P951" t="str">
            <v>제8호표</v>
          </cell>
        </row>
        <row r="952">
          <cell r="B952" t="str">
            <v>아스팔트,투스콘 포장깨기대형브레이커+굴삭기(무한궤도) 0.2㎡</v>
          </cell>
          <cell r="D952" t="str">
            <v>아스팔트,투스콘 포장깨기</v>
          </cell>
          <cell r="E952" t="str">
            <v>대형브레이커+굴삭기(무한궤도) 0.2㎡</v>
          </cell>
          <cell r="F952" t="str">
            <v>㎥</v>
          </cell>
          <cell r="G952">
            <v>0.17299999999999999</v>
          </cell>
          <cell r="H952">
            <v>4440</v>
          </cell>
          <cell r="I952">
            <v>768</v>
          </cell>
          <cell r="J952">
            <v>35920</v>
          </cell>
          <cell r="K952">
            <v>6214</v>
          </cell>
          <cell r="L952">
            <v>8666</v>
          </cell>
          <cell r="M952">
            <v>1499</v>
          </cell>
          <cell r="N952">
            <v>49026</v>
          </cell>
          <cell r="O952">
            <v>8481</v>
          </cell>
          <cell r="P952" t="str">
            <v>제10호표</v>
          </cell>
        </row>
        <row r="953">
          <cell r="B953" t="str">
            <v>보도용 투스콘포장적색 (180Kg/㎠)</v>
          </cell>
          <cell r="D953" t="str">
            <v>보도용 투스콘포장</v>
          </cell>
          <cell r="E953" t="str">
            <v>적색 (180Kg/㎠)</v>
          </cell>
          <cell r="F953" t="str">
            <v>㎡</v>
          </cell>
          <cell r="G953">
            <v>0.54300000000000004</v>
          </cell>
          <cell r="H953">
            <v>14850</v>
          </cell>
          <cell r="I953">
            <v>8063</v>
          </cell>
          <cell r="J953">
            <v>3611</v>
          </cell>
          <cell r="K953">
            <v>1960</v>
          </cell>
          <cell r="L953">
            <v>529</v>
          </cell>
          <cell r="M953">
            <v>287</v>
          </cell>
          <cell r="N953">
            <v>18990</v>
          </cell>
          <cell r="O953">
            <v>10310</v>
          </cell>
          <cell r="P953" t="str">
            <v>제16호표</v>
          </cell>
        </row>
        <row r="954">
          <cell r="B954" t="str">
            <v>접지선 신설(지중)F-GV 10㎟</v>
          </cell>
          <cell r="D954" t="str">
            <v>접지선 신설(지중)</v>
          </cell>
          <cell r="E954" t="str">
            <v>F-GV 10㎟</v>
          </cell>
          <cell r="F954" t="str">
            <v>m</v>
          </cell>
          <cell r="G954">
            <v>9</v>
          </cell>
          <cell r="H954">
            <v>1370</v>
          </cell>
          <cell r="I954">
            <v>12330</v>
          </cell>
          <cell r="J954">
            <v>1786</v>
          </cell>
          <cell r="K954">
            <v>16074</v>
          </cell>
          <cell r="L954">
            <v>0</v>
          </cell>
          <cell r="M954">
            <v>0</v>
          </cell>
          <cell r="N954">
            <v>3156</v>
          </cell>
          <cell r="O954">
            <v>28404</v>
          </cell>
          <cell r="P954" t="str">
            <v>제77호표</v>
          </cell>
        </row>
        <row r="955">
          <cell r="B955" t="str">
            <v>접지봉설치(2본)CU 14Ø x 1000L</v>
          </cell>
          <cell r="D955" t="str">
            <v>접지봉설치(2본)</v>
          </cell>
          <cell r="E955" t="str">
            <v>CU 14Ø x 1000L</v>
          </cell>
          <cell r="F955" t="str">
            <v>개소</v>
          </cell>
          <cell r="G955">
            <v>1</v>
          </cell>
          <cell r="H955">
            <v>3151</v>
          </cell>
          <cell r="I955">
            <v>3151</v>
          </cell>
          <cell r="J955">
            <v>60732</v>
          </cell>
          <cell r="K955">
            <v>60732</v>
          </cell>
          <cell r="L955">
            <v>0</v>
          </cell>
          <cell r="M955">
            <v>0</v>
          </cell>
          <cell r="N955">
            <v>63883</v>
          </cell>
          <cell r="O955">
            <v>63883</v>
          </cell>
          <cell r="P955" t="str">
            <v>제95호표</v>
          </cell>
        </row>
        <row r="956">
          <cell r="D956" t="str">
            <v>폐기물처리(투스콘)</v>
          </cell>
          <cell r="F956" t="str">
            <v>㎥</v>
          </cell>
          <cell r="G956">
            <v>0.17299999999999999</v>
          </cell>
          <cell r="P956" t="str">
            <v>별도처리</v>
          </cell>
        </row>
        <row r="957">
          <cell r="A957">
            <v>92</v>
          </cell>
          <cell r="B957">
            <v>3</v>
          </cell>
          <cell r="C957" t="str">
            <v>제92호표</v>
          </cell>
          <cell r="D957" t="str">
            <v>표지판 지주용 기초 설치</v>
          </cell>
          <cell r="E957" t="str">
            <v>Ø60.5~Ø76.3</v>
          </cell>
          <cell r="F957" t="str">
            <v>개소</v>
          </cell>
          <cell r="G957">
            <v>1</v>
          </cell>
          <cell r="I957">
            <v>4666</v>
          </cell>
          <cell r="K957">
            <v>32930</v>
          </cell>
          <cell r="M957">
            <v>167</v>
          </cell>
          <cell r="O957">
            <v>37763</v>
          </cell>
          <cell r="P957" t="str">
            <v>교통안전표지 설치 도면</v>
          </cell>
        </row>
        <row r="958">
          <cell r="D958" t="str">
            <v>표지판 지주용 기초 설치</v>
          </cell>
          <cell r="E958" t="str">
            <v>Ø60.5~Ø76.3</v>
          </cell>
          <cell r="F958" t="str">
            <v>개소</v>
          </cell>
          <cell r="G958">
            <v>1</v>
          </cell>
        </row>
        <row r="959">
          <cell r="B959" t="str">
            <v>터파기(경질토사)인력100%, 0~1m</v>
          </cell>
          <cell r="D959" t="str">
            <v>터파기(경질토사)</v>
          </cell>
          <cell r="E959" t="str">
            <v>인력100%, 0~1m</v>
          </cell>
          <cell r="F959" t="str">
            <v>㎥</v>
          </cell>
          <cell r="G959">
            <v>0.28799999999999998</v>
          </cell>
          <cell r="H959">
            <v>0</v>
          </cell>
          <cell r="I959">
            <v>0</v>
          </cell>
          <cell r="J959">
            <v>38612</v>
          </cell>
          <cell r="K959">
            <v>11120</v>
          </cell>
          <cell r="L959">
            <v>0</v>
          </cell>
          <cell r="M959">
            <v>0</v>
          </cell>
          <cell r="N959">
            <v>38612</v>
          </cell>
          <cell r="O959">
            <v>11120</v>
          </cell>
          <cell r="P959" t="str">
            <v>제2호표</v>
          </cell>
        </row>
        <row r="960">
          <cell r="B960" t="str">
            <v>인력비빔타설무근구조물25mm</v>
          </cell>
          <cell r="D960" t="str">
            <v>인력비빔타설</v>
          </cell>
          <cell r="E960" t="str">
            <v>무근구조물25mm</v>
          </cell>
          <cell r="F960" t="str">
            <v>㎥</v>
          </cell>
          <cell r="G960">
            <v>5.5E-2</v>
          </cell>
          <cell r="H960">
            <v>82760</v>
          </cell>
          <cell r="I960">
            <v>4551</v>
          </cell>
          <cell r="J960">
            <v>314956</v>
          </cell>
          <cell r="K960">
            <v>17322</v>
          </cell>
          <cell r="L960">
            <v>0</v>
          </cell>
          <cell r="M960">
            <v>0</v>
          </cell>
          <cell r="N960">
            <v>397716</v>
          </cell>
          <cell r="O960">
            <v>21873</v>
          </cell>
          <cell r="P960" t="str">
            <v>제31호표</v>
          </cell>
        </row>
        <row r="961">
          <cell r="B961" t="str">
            <v>잔토처리(사토장)0</v>
          </cell>
          <cell r="D961" t="str">
            <v>잔토처리(사토장)</v>
          </cell>
          <cell r="E961">
            <v>0</v>
          </cell>
          <cell r="F961" t="str">
            <v>㎥</v>
          </cell>
          <cell r="G961">
            <v>5.5E-2</v>
          </cell>
          <cell r="H961">
            <v>2096</v>
          </cell>
          <cell r="I961">
            <v>115</v>
          </cell>
          <cell r="J961">
            <v>18693</v>
          </cell>
          <cell r="K961">
            <v>1028</v>
          </cell>
          <cell r="L961">
            <v>3038</v>
          </cell>
          <cell r="M961">
            <v>167</v>
          </cell>
          <cell r="N961">
            <v>23827</v>
          </cell>
          <cell r="O961">
            <v>1310</v>
          </cell>
          <cell r="P961" t="str">
            <v>제6호표</v>
          </cell>
        </row>
        <row r="962">
          <cell r="B962" t="str">
            <v>되메우기 및 다짐인력100%</v>
          </cell>
          <cell r="D962" t="str">
            <v>되메우기 및 다짐</v>
          </cell>
          <cell r="E962" t="str">
            <v>인력100%</v>
          </cell>
          <cell r="F962" t="str">
            <v>㎥</v>
          </cell>
          <cell r="G962">
            <v>0.23300000000000001</v>
          </cell>
          <cell r="H962">
            <v>0</v>
          </cell>
          <cell r="I962">
            <v>0</v>
          </cell>
          <cell r="J962">
            <v>14851</v>
          </cell>
          <cell r="K962">
            <v>3460</v>
          </cell>
          <cell r="L962">
            <v>0</v>
          </cell>
          <cell r="M962">
            <v>0</v>
          </cell>
          <cell r="N962">
            <v>14851</v>
          </cell>
          <cell r="O962">
            <v>3460</v>
          </cell>
          <cell r="P962" t="str">
            <v>제5호표</v>
          </cell>
        </row>
        <row r="963">
          <cell r="A963">
            <v>93</v>
          </cell>
          <cell r="B963">
            <v>3</v>
          </cell>
          <cell r="C963" t="str">
            <v>제93호표</v>
          </cell>
          <cell r="D963" t="str">
            <v>측주식 지주용 기초 설치</v>
          </cell>
          <cell r="E963" t="str">
            <v>Ø139.8+Ø76.3*6m-중형표지판용</v>
          </cell>
          <cell r="F963" t="str">
            <v>개소</v>
          </cell>
          <cell r="G963">
            <v>1</v>
          </cell>
          <cell r="I963">
            <v>167433</v>
          </cell>
          <cell r="K963">
            <v>303510</v>
          </cell>
          <cell r="M963">
            <v>1698</v>
          </cell>
          <cell r="O963">
            <v>472641</v>
          </cell>
          <cell r="P963" t="str">
            <v>교통안전표지 설치 도면</v>
          </cell>
        </row>
        <row r="964">
          <cell r="D964" t="str">
            <v>측주식 지주용 기초 설치</v>
          </cell>
          <cell r="E964" t="str">
            <v>Ø139.8+Ø76.3*6m-중형표지판용</v>
          </cell>
          <cell r="F964" t="str">
            <v>개소</v>
          </cell>
          <cell r="G964">
            <v>1</v>
          </cell>
        </row>
        <row r="965">
          <cell r="B965" t="str">
            <v>보행등기초앙카Ø125</v>
          </cell>
          <cell r="C965" t="str">
            <v>재료비</v>
          </cell>
          <cell r="D965" t="str">
            <v>보행등기초앙카</v>
          </cell>
          <cell r="E965" t="str">
            <v>Ø125</v>
          </cell>
          <cell r="F965" t="str">
            <v>개</v>
          </cell>
          <cell r="G965">
            <v>1</v>
          </cell>
          <cell r="H965">
            <v>120000</v>
          </cell>
          <cell r="I965">
            <v>120000</v>
          </cell>
          <cell r="J965">
            <v>0</v>
          </cell>
          <cell r="L965">
            <v>0</v>
          </cell>
          <cell r="N965">
            <v>120000</v>
          </cell>
          <cell r="O965">
            <v>120000</v>
          </cell>
        </row>
        <row r="966">
          <cell r="B966" t="str">
            <v>터파기(경질토사)인력100%, 1~2m</v>
          </cell>
          <cell r="D966" t="str">
            <v>터파기(경질토사)</v>
          </cell>
          <cell r="E966" t="str">
            <v>인력100%, 1~2m</v>
          </cell>
          <cell r="F966" t="str">
            <v>㎥</v>
          </cell>
          <cell r="G966">
            <v>1.875</v>
          </cell>
          <cell r="H966">
            <v>0</v>
          </cell>
          <cell r="I966">
            <v>0</v>
          </cell>
          <cell r="J966">
            <v>51978</v>
          </cell>
          <cell r="K966">
            <v>97458</v>
          </cell>
          <cell r="L966">
            <v>0</v>
          </cell>
          <cell r="M966">
            <v>0</v>
          </cell>
          <cell r="N966">
            <v>51978</v>
          </cell>
          <cell r="O966">
            <v>97458</v>
          </cell>
          <cell r="P966" t="str">
            <v>제3호표</v>
          </cell>
        </row>
        <row r="967">
          <cell r="B967" t="str">
            <v>인력비빔타설무근구조물25mm</v>
          </cell>
          <cell r="D967" t="str">
            <v>인력비빔타설</v>
          </cell>
          <cell r="E967" t="str">
            <v>무근구조물25mm</v>
          </cell>
          <cell r="F967" t="str">
            <v>㎥</v>
          </cell>
          <cell r="G967">
            <v>0.55900000000000005</v>
          </cell>
          <cell r="H967">
            <v>82760</v>
          </cell>
          <cell r="I967">
            <v>46262</v>
          </cell>
          <cell r="J967">
            <v>314956</v>
          </cell>
          <cell r="K967">
            <v>176060</v>
          </cell>
          <cell r="L967">
            <v>0</v>
          </cell>
          <cell r="M967">
            <v>0</v>
          </cell>
          <cell r="N967">
            <v>397716</v>
          </cell>
          <cell r="O967">
            <v>222322</v>
          </cell>
          <cell r="P967" t="str">
            <v>제31호표</v>
          </cell>
        </row>
        <row r="968">
          <cell r="B968" t="str">
            <v>잔토처리(사토장)0</v>
          </cell>
          <cell r="D968" t="str">
            <v>잔토처리(사토장)</v>
          </cell>
          <cell r="E968">
            <v>0</v>
          </cell>
          <cell r="F968" t="str">
            <v>㎥</v>
          </cell>
          <cell r="G968">
            <v>0.55900000000000005</v>
          </cell>
          <cell r="H968">
            <v>2096</v>
          </cell>
          <cell r="I968">
            <v>1171</v>
          </cell>
          <cell r="J968">
            <v>18693</v>
          </cell>
          <cell r="K968">
            <v>10449</v>
          </cell>
          <cell r="L968">
            <v>3038</v>
          </cell>
          <cell r="M968">
            <v>1698</v>
          </cell>
          <cell r="N968">
            <v>23827</v>
          </cell>
          <cell r="O968">
            <v>13318</v>
          </cell>
          <cell r="P968" t="str">
            <v>제6호표</v>
          </cell>
        </row>
        <row r="969">
          <cell r="B969" t="str">
            <v>되메우기 및 다짐인력100%</v>
          </cell>
          <cell r="D969" t="str">
            <v>되메우기 및 다짐</v>
          </cell>
          <cell r="E969" t="str">
            <v>인력100%</v>
          </cell>
          <cell r="F969" t="str">
            <v>㎥</v>
          </cell>
          <cell r="G969">
            <v>1.3160000000000001</v>
          </cell>
          <cell r="H969">
            <v>0</v>
          </cell>
          <cell r="I969">
            <v>0</v>
          </cell>
          <cell r="J969">
            <v>14851</v>
          </cell>
          <cell r="K969">
            <v>19543</v>
          </cell>
          <cell r="L969">
            <v>0</v>
          </cell>
          <cell r="M969">
            <v>0</v>
          </cell>
          <cell r="N969">
            <v>14851</v>
          </cell>
          <cell r="O969">
            <v>19543</v>
          </cell>
          <cell r="P969" t="str">
            <v>제5호표</v>
          </cell>
        </row>
        <row r="970">
          <cell r="A970">
            <v>94</v>
          </cell>
          <cell r="B970">
            <v>3</v>
          </cell>
          <cell r="C970" t="str">
            <v>제94호표</v>
          </cell>
          <cell r="D970" t="str">
            <v>접지봉설치(1본)</v>
          </cell>
          <cell r="E970" t="str">
            <v>CU 14Ø x 1000L</v>
          </cell>
          <cell r="F970" t="str">
            <v>개소</v>
          </cell>
          <cell r="G970">
            <v>1</v>
          </cell>
          <cell r="I970">
            <v>5561</v>
          </cell>
          <cell r="K970">
            <v>40360</v>
          </cell>
          <cell r="M970">
            <v>0</v>
          </cell>
          <cell r="O970">
            <v>45921</v>
          </cell>
          <cell r="P970" t="str">
            <v>전3-38</v>
          </cell>
        </row>
        <row r="971">
          <cell r="D971" t="str">
            <v>접지봉설치(1본)</v>
          </cell>
          <cell r="E971" t="str">
            <v>CU 14Ø x 1000L</v>
          </cell>
          <cell r="F971" t="str">
            <v>개소</v>
          </cell>
          <cell r="G971">
            <v>1</v>
          </cell>
        </row>
        <row r="972">
          <cell r="B972" t="str">
            <v>접지봉CU 14Ø x 1000L</v>
          </cell>
          <cell r="C972" t="str">
            <v>재료비</v>
          </cell>
          <cell r="D972" t="str">
            <v>접지봉</v>
          </cell>
          <cell r="E972" t="str">
            <v>CU 14Ø x 1000L</v>
          </cell>
          <cell r="F972" t="str">
            <v>개</v>
          </cell>
          <cell r="G972">
            <v>1</v>
          </cell>
          <cell r="H972">
            <v>3151</v>
          </cell>
          <cell r="I972">
            <v>3151</v>
          </cell>
          <cell r="J972">
            <v>0</v>
          </cell>
          <cell r="L972">
            <v>0</v>
          </cell>
          <cell r="N972">
            <v>3151</v>
          </cell>
          <cell r="O972">
            <v>3151</v>
          </cell>
        </row>
        <row r="973">
          <cell r="B973" t="str">
            <v>접지콘넥타14Ø</v>
          </cell>
          <cell r="D973" t="str">
            <v>접지콘넥타</v>
          </cell>
          <cell r="E973" t="str">
            <v>14Ø</v>
          </cell>
          <cell r="F973" t="str">
            <v>개</v>
          </cell>
          <cell r="G973">
            <v>1</v>
          </cell>
          <cell r="H973">
            <v>1200</v>
          </cell>
          <cell r="I973">
            <v>1200</v>
          </cell>
          <cell r="J973">
            <v>0</v>
          </cell>
          <cell r="L973">
            <v>0</v>
          </cell>
          <cell r="N973">
            <v>1200</v>
          </cell>
          <cell r="O973">
            <v>1200</v>
          </cell>
        </row>
        <row r="974">
          <cell r="C974" t="str">
            <v>노무비</v>
          </cell>
          <cell r="D974" t="str">
            <v>내선전공</v>
          </cell>
          <cell r="E974">
            <v>0.11</v>
          </cell>
          <cell r="F974" t="str">
            <v>인</v>
          </cell>
          <cell r="G974">
            <v>0.11</v>
          </cell>
          <cell r="I974">
            <v>0</v>
          </cell>
          <cell r="J974">
            <v>258917</v>
          </cell>
          <cell r="K974">
            <v>28480</v>
          </cell>
          <cell r="M974">
            <v>0</v>
          </cell>
          <cell r="N974">
            <v>258917</v>
          </cell>
          <cell r="O974">
            <v>28480</v>
          </cell>
          <cell r="P974">
            <v>0</v>
          </cell>
        </row>
        <row r="975">
          <cell r="D975" t="str">
            <v>보통인부</v>
          </cell>
          <cell r="E975">
            <v>0.08</v>
          </cell>
          <cell r="F975" t="str">
            <v>인</v>
          </cell>
          <cell r="G975">
            <v>0.08</v>
          </cell>
          <cell r="I975">
            <v>0</v>
          </cell>
          <cell r="J975">
            <v>148510</v>
          </cell>
          <cell r="K975">
            <v>11880</v>
          </cell>
          <cell r="M975">
            <v>0</v>
          </cell>
          <cell r="N975">
            <v>148510</v>
          </cell>
          <cell r="O975">
            <v>11880</v>
          </cell>
          <cell r="P975">
            <v>0</v>
          </cell>
        </row>
        <row r="976">
          <cell r="D976" t="str">
            <v>공구손료</v>
          </cell>
          <cell r="E976" t="str">
            <v>노무비의</v>
          </cell>
          <cell r="F976" t="str">
            <v>%</v>
          </cell>
          <cell r="G976">
            <v>3</v>
          </cell>
          <cell r="H976">
            <v>40360</v>
          </cell>
          <cell r="I976">
            <v>1210</v>
          </cell>
          <cell r="M976">
            <v>0</v>
          </cell>
          <cell r="N976">
            <v>40360</v>
          </cell>
          <cell r="O976">
            <v>1210</v>
          </cell>
        </row>
        <row r="977">
          <cell r="A977">
            <v>95</v>
          </cell>
          <cell r="B977">
            <v>3</v>
          </cell>
          <cell r="C977" t="str">
            <v>제95호표</v>
          </cell>
          <cell r="D977" t="str">
            <v>접지봉설치(2본)</v>
          </cell>
          <cell r="E977" t="str">
            <v>CU 14Ø x 1000L</v>
          </cell>
          <cell r="F977" t="str">
            <v>개소</v>
          </cell>
          <cell r="G977">
            <v>1</v>
          </cell>
          <cell r="I977">
            <v>10523</v>
          </cell>
          <cell r="K977">
            <v>60732</v>
          </cell>
          <cell r="M977">
            <v>0</v>
          </cell>
          <cell r="O977">
            <v>71255</v>
          </cell>
          <cell r="P977" t="str">
            <v>전3-38</v>
          </cell>
        </row>
        <row r="978">
          <cell r="D978" t="str">
            <v>접지봉설치(2본)</v>
          </cell>
          <cell r="E978" t="str">
            <v>CU 14Ø x 1000L</v>
          </cell>
          <cell r="F978" t="str">
            <v>개소</v>
          </cell>
          <cell r="G978">
            <v>1</v>
          </cell>
        </row>
        <row r="979">
          <cell r="B979" t="str">
            <v>접지봉CU 14Ø x 1000L</v>
          </cell>
          <cell r="C979" t="str">
            <v>재료비</v>
          </cell>
          <cell r="D979" t="str">
            <v>접지봉</v>
          </cell>
          <cell r="E979" t="str">
            <v>CU 14Ø x 1000L</v>
          </cell>
          <cell r="F979" t="str">
            <v>개</v>
          </cell>
          <cell r="G979">
            <v>2</v>
          </cell>
          <cell r="H979">
            <v>3151</v>
          </cell>
          <cell r="I979">
            <v>6302</v>
          </cell>
          <cell r="J979">
            <v>0</v>
          </cell>
          <cell r="L979">
            <v>0</v>
          </cell>
          <cell r="N979">
            <v>3151</v>
          </cell>
          <cell r="O979">
            <v>6302</v>
          </cell>
        </row>
        <row r="980">
          <cell r="B980" t="str">
            <v>접지콘넥타14Ø</v>
          </cell>
          <cell r="D980" t="str">
            <v>접지콘넥타</v>
          </cell>
          <cell r="E980" t="str">
            <v>14Ø</v>
          </cell>
          <cell r="F980" t="str">
            <v>개</v>
          </cell>
          <cell r="G980">
            <v>2</v>
          </cell>
          <cell r="H980">
            <v>1200</v>
          </cell>
          <cell r="I980">
            <v>2400</v>
          </cell>
          <cell r="J980">
            <v>0</v>
          </cell>
          <cell r="L980">
            <v>0</v>
          </cell>
          <cell r="N980">
            <v>1200</v>
          </cell>
          <cell r="O980">
            <v>2400</v>
          </cell>
        </row>
        <row r="981">
          <cell r="C981" t="str">
            <v>노무비</v>
          </cell>
          <cell r="D981" t="str">
            <v>내선전공</v>
          </cell>
          <cell r="E981">
            <v>0.16</v>
          </cell>
          <cell r="F981" t="str">
            <v>인</v>
          </cell>
          <cell r="G981">
            <v>0.16</v>
          </cell>
          <cell r="J981">
            <v>258917</v>
          </cell>
          <cell r="K981">
            <v>41426</v>
          </cell>
          <cell r="M981">
            <v>0</v>
          </cell>
          <cell r="N981">
            <v>258917</v>
          </cell>
          <cell r="O981">
            <v>41426</v>
          </cell>
          <cell r="P981">
            <v>0</v>
          </cell>
        </row>
        <row r="982">
          <cell r="D982" t="str">
            <v>보통인부</v>
          </cell>
          <cell r="E982">
            <v>0.13</v>
          </cell>
          <cell r="F982" t="str">
            <v>인</v>
          </cell>
          <cell r="G982">
            <v>0.13</v>
          </cell>
          <cell r="J982">
            <v>148510</v>
          </cell>
          <cell r="K982">
            <v>19306</v>
          </cell>
          <cell r="M982">
            <v>0</v>
          </cell>
          <cell r="N982">
            <v>148510</v>
          </cell>
          <cell r="O982">
            <v>19306</v>
          </cell>
          <cell r="P982">
            <v>0</v>
          </cell>
        </row>
        <row r="983">
          <cell r="D983" t="str">
            <v>공구손료</v>
          </cell>
          <cell r="E983" t="str">
            <v>노무비의</v>
          </cell>
          <cell r="F983" t="str">
            <v>%</v>
          </cell>
          <cell r="G983">
            <v>3</v>
          </cell>
          <cell r="H983">
            <v>60732</v>
          </cell>
          <cell r="I983">
            <v>1821</v>
          </cell>
          <cell r="M983">
            <v>0</v>
          </cell>
          <cell r="N983">
            <v>60732</v>
          </cell>
          <cell r="O983">
            <v>1821</v>
          </cell>
        </row>
        <row r="984">
          <cell r="A984">
            <v>96</v>
          </cell>
          <cell r="C984" t="str">
            <v>제96호표</v>
          </cell>
          <cell r="D984" t="str">
            <v>전선관 지지</v>
          </cell>
          <cell r="E984" t="str">
            <v>36C 1열</v>
          </cell>
          <cell r="F984" t="str">
            <v>개소</v>
          </cell>
          <cell r="G984">
            <v>1</v>
          </cell>
          <cell r="I984">
            <v>9964</v>
          </cell>
          <cell r="K984">
            <v>18642</v>
          </cell>
          <cell r="M984">
            <v>0</v>
          </cell>
          <cell r="O984">
            <v>28606</v>
          </cell>
        </row>
        <row r="985">
          <cell r="D985" t="str">
            <v>전선관 지지</v>
          </cell>
          <cell r="E985" t="str">
            <v>36C 1열</v>
          </cell>
          <cell r="F985" t="str">
            <v>개소</v>
          </cell>
          <cell r="G985">
            <v>1</v>
          </cell>
        </row>
        <row r="986">
          <cell r="B986" t="str">
            <v>C Channel(STS304)42x42x2.3tx3m</v>
          </cell>
          <cell r="C986" t="str">
            <v>재료비</v>
          </cell>
          <cell r="D986" t="str">
            <v>C Channel(STS304)</v>
          </cell>
          <cell r="E986" t="str">
            <v>42x42x2.3tx3m</v>
          </cell>
          <cell r="F986" t="str">
            <v>m</v>
          </cell>
          <cell r="G986">
            <v>0.11</v>
          </cell>
          <cell r="H986">
            <v>54000</v>
          </cell>
          <cell r="I986">
            <v>5940</v>
          </cell>
          <cell r="J986">
            <v>0</v>
          </cell>
          <cell r="L986">
            <v>0</v>
          </cell>
          <cell r="N986">
            <v>54000</v>
          </cell>
          <cell r="O986">
            <v>5940</v>
          </cell>
        </row>
        <row r="987">
          <cell r="B987" t="str">
            <v>파이프 클램프(STS304)36C</v>
          </cell>
          <cell r="D987" t="str">
            <v>파이프 클램프(STS304)</v>
          </cell>
          <cell r="E987" t="str">
            <v>36C</v>
          </cell>
          <cell r="F987" t="str">
            <v>개</v>
          </cell>
          <cell r="G987">
            <v>1</v>
          </cell>
          <cell r="H987">
            <v>966</v>
          </cell>
          <cell r="I987">
            <v>966</v>
          </cell>
          <cell r="J987">
            <v>0</v>
          </cell>
          <cell r="L987">
            <v>0</v>
          </cell>
          <cell r="N987">
            <v>966</v>
          </cell>
          <cell r="O987">
            <v>966</v>
          </cell>
        </row>
        <row r="988">
          <cell r="B988" t="str">
            <v>SET ANCHOR(STS304)1/2",100mm</v>
          </cell>
          <cell r="D988" t="str">
            <v>SET ANCHOR(STS304)</v>
          </cell>
          <cell r="E988" t="str">
            <v>1/2",100mm</v>
          </cell>
          <cell r="F988" t="str">
            <v>개</v>
          </cell>
          <cell r="G988">
            <v>2</v>
          </cell>
          <cell r="H988">
            <v>1529</v>
          </cell>
          <cell r="I988">
            <v>3058</v>
          </cell>
          <cell r="J988">
            <v>9321</v>
          </cell>
          <cell r="K988">
            <v>18642</v>
          </cell>
          <cell r="L988">
            <v>0</v>
          </cell>
          <cell r="M988">
            <v>0</v>
          </cell>
          <cell r="N988">
            <v>10850</v>
          </cell>
          <cell r="O988">
            <v>21700</v>
          </cell>
          <cell r="P988" t="str">
            <v>제28호표</v>
          </cell>
        </row>
        <row r="989">
          <cell r="A989">
            <v>97</v>
          </cell>
          <cell r="B989">
            <v>3</v>
          </cell>
          <cell r="C989" t="str">
            <v>제97호표</v>
          </cell>
          <cell r="D989" t="str">
            <v>전주용 입상관 설치</v>
          </cell>
          <cell r="E989" t="str">
            <v>D130x2m</v>
          </cell>
          <cell r="F989" t="str">
            <v>개</v>
          </cell>
          <cell r="G989">
            <v>1</v>
          </cell>
          <cell r="I989">
            <v>46081</v>
          </cell>
          <cell r="K989">
            <v>99862</v>
          </cell>
          <cell r="M989">
            <v>0</v>
          </cell>
          <cell r="O989">
            <v>145943</v>
          </cell>
          <cell r="P989" t="str">
            <v>전4-33</v>
          </cell>
        </row>
        <row r="990">
          <cell r="D990" t="str">
            <v>전주용 입상관 설치</v>
          </cell>
          <cell r="E990" t="str">
            <v>D130x2m</v>
          </cell>
          <cell r="F990" t="str">
            <v>개</v>
          </cell>
          <cell r="G990">
            <v>1</v>
          </cell>
        </row>
        <row r="991">
          <cell r="B991" t="str">
            <v>전주용 입상관D130x2m</v>
          </cell>
          <cell r="C991" t="str">
            <v>재료비</v>
          </cell>
          <cell r="D991" t="str">
            <v>전주용 입상관</v>
          </cell>
          <cell r="E991" t="str">
            <v>D130x2m</v>
          </cell>
          <cell r="F991" t="str">
            <v>개</v>
          </cell>
          <cell r="G991">
            <v>1</v>
          </cell>
          <cell r="H991">
            <v>35586</v>
          </cell>
          <cell r="I991">
            <v>35586</v>
          </cell>
          <cell r="N991">
            <v>35586</v>
          </cell>
          <cell r="O991">
            <v>35586</v>
          </cell>
        </row>
        <row r="992">
          <cell r="B992" t="str">
            <v>필름밴드1500mm</v>
          </cell>
          <cell r="D992" t="str">
            <v>필름밴드</v>
          </cell>
          <cell r="E992" t="str">
            <v>1500mm</v>
          </cell>
          <cell r="F992" t="str">
            <v>개</v>
          </cell>
          <cell r="G992">
            <v>3</v>
          </cell>
          <cell r="H992">
            <v>2500</v>
          </cell>
          <cell r="I992">
            <v>7500</v>
          </cell>
          <cell r="N992">
            <v>2500</v>
          </cell>
          <cell r="O992">
            <v>7500</v>
          </cell>
        </row>
        <row r="993">
          <cell r="C993" t="str">
            <v>노무비</v>
          </cell>
          <cell r="D993" t="str">
            <v>배전전공</v>
          </cell>
          <cell r="E993">
            <v>0.22</v>
          </cell>
          <cell r="F993" t="str">
            <v>인</v>
          </cell>
          <cell r="G993">
            <v>0.22</v>
          </cell>
          <cell r="J993">
            <v>379666</v>
          </cell>
          <cell r="K993">
            <v>83526</v>
          </cell>
          <cell r="N993">
            <v>379666</v>
          </cell>
          <cell r="O993">
            <v>83526</v>
          </cell>
          <cell r="P993">
            <v>0</v>
          </cell>
        </row>
        <row r="994">
          <cell r="D994" t="str">
            <v>보통인부</v>
          </cell>
          <cell r="E994">
            <v>0.11</v>
          </cell>
          <cell r="F994" t="str">
            <v>인</v>
          </cell>
          <cell r="G994">
            <v>0.11</v>
          </cell>
          <cell r="J994">
            <v>148510</v>
          </cell>
          <cell r="K994">
            <v>16336</v>
          </cell>
          <cell r="N994">
            <v>148510</v>
          </cell>
          <cell r="O994">
            <v>16336</v>
          </cell>
        </row>
        <row r="995">
          <cell r="D995" t="str">
            <v>공구손료</v>
          </cell>
          <cell r="E995" t="str">
            <v>노무비의</v>
          </cell>
          <cell r="F995" t="str">
            <v>%</v>
          </cell>
          <cell r="G995">
            <v>3</v>
          </cell>
          <cell r="H995">
            <v>99862</v>
          </cell>
          <cell r="I995">
            <v>2995</v>
          </cell>
          <cell r="M995">
            <v>0</v>
          </cell>
          <cell r="N995">
            <v>99862</v>
          </cell>
          <cell r="O995">
            <v>2995</v>
          </cell>
        </row>
        <row r="996">
          <cell r="A996">
            <v>98</v>
          </cell>
          <cell r="B996">
            <v>3</v>
          </cell>
          <cell r="C996" t="str">
            <v>제98호표</v>
          </cell>
          <cell r="D996" t="str">
            <v>절삭후 아스팔트 덧씌우기</v>
          </cell>
          <cell r="E996" t="str">
            <v>밀링깊이 70mm이하</v>
          </cell>
          <cell r="F996" t="str">
            <v>m</v>
          </cell>
          <cell r="G996">
            <v>1</v>
          </cell>
          <cell r="I996">
            <v>27778</v>
          </cell>
          <cell r="K996">
            <v>7398</v>
          </cell>
          <cell r="M996">
            <v>3864</v>
          </cell>
          <cell r="O996">
            <v>39040</v>
          </cell>
          <cell r="P996" t="str">
            <v>도면 EE-17</v>
          </cell>
        </row>
        <row r="997">
          <cell r="D997" t="str">
            <v>절삭후 아스팔트 덧씌우기</v>
          </cell>
          <cell r="E997" t="str">
            <v>밀링깊이 70mm이하</v>
          </cell>
          <cell r="F997" t="str">
            <v>m</v>
          </cell>
          <cell r="G997">
            <v>1</v>
          </cell>
        </row>
        <row r="998">
          <cell r="B998" t="str">
            <v>절삭후 아스팔트 덧씌우기밀링깊이 70mm이하</v>
          </cell>
          <cell r="D998" t="str">
            <v>절삭후 아스팔트 덧씌우기</v>
          </cell>
          <cell r="E998" t="str">
            <v>밀링깊이 70mm이하</v>
          </cell>
          <cell r="F998" t="str">
            <v>㎡</v>
          </cell>
          <cell r="G998">
            <v>3</v>
          </cell>
          <cell r="H998">
            <v>870</v>
          </cell>
          <cell r="I998">
            <v>2610</v>
          </cell>
          <cell r="J998">
            <v>2466</v>
          </cell>
          <cell r="K998">
            <v>7398</v>
          </cell>
          <cell r="L998">
            <v>1288</v>
          </cell>
          <cell r="M998">
            <v>3864</v>
          </cell>
          <cell r="N998">
            <v>4624</v>
          </cell>
          <cell r="O998">
            <v>13872</v>
          </cell>
          <cell r="P998" t="str">
            <v>제18호표</v>
          </cell>
        </row>
        <row r="999">
          <cell r="C999" t="str">
            <v>재료비</v>
          </cell>
          <cell r="D999" t="str">
            <v>표층 아스팔트(#78)</v>
          </cell>
          <cell r="E999" t="str">
            <v>3㎡ x 0.05 x 2.35 = 0.3525</v>
          </cell>
          <cell r="F999" t="str">
            <v>M/T</v>
          </cell>
          <cell r="G999">
            <v>0.35250000000000009</v>
          </cell>
          <cell r="H999">
            <v>71400</v>
          </cell>
          <cell r="I999">
            <v>25168</v>
          </cell>
          <cell r="N999">
            <v>71400</v>
          </cell>
          <cell r="O999">
            <v>25168</v>
          </cell>
        </row>
        <row r="1000">
          <cell r="A1000">
            <v>99</v>
          </cell>
          <cell r="B1000">
            <v>3</v>
          </cell>
          <cell r="C1000" t="str">
            <v>제99호표</v>
          </cell>
          <cell r="D1000" t="str">
            <v>교통신호철주 신설</v>
          </cell>
          <cell r="E1000" t="str">
            <v>Ø250 x 8m 용융도금 이하</v>
          </cell>
          <cell r="F1000" t="str">
            <v>본</v>
          </cell>
          <cell r="G1000">
            <v>1</v>
          </cell>
          <cell r="I1000">
            <v>45493</v>
          </cell>
          <cell r="K1000">
            <v>299914</v>
          </cell>
          <cell r="M1000">
            <v>11135</v>
          </cell>
          <cell r="O1000">
            <v>356542</v>
          </cell>
          <cell r="P1000" t="str">
            <v>전5-46-2</v>
          </cell>
        </row>
        <row r="1001">
          <cell r="D1001" t="str">
            <v>교통신호철주 신설</v>
          </cell>
          <cell r="E1001" t="str">
            <v>Ø250 x 8m 용융도금 이하</v>
          </cell>
        </row>
        <row r="1002">
          <cell r="B1002" t="str">
            <v>교통신호철주Ø250 x 8m 용융도금 이하</v>
          </cell>
          <cell r="C1002" t="str">
            <v>재료비</v>
          </cell>
          <cell r="D1002" t="str">
            <v>교통신호철주</v>
          </cell>
          <cell r="E1002" t="str">
            <v>Ø250 x 8m 용융도금 이하</v>
          </cell>
          <cell r="F1002" t="str">
            <v>본</v>
          </cell>
          <cell r="G1002">
            <v>1</v>
          </cell>
          <cell r="I1002">
            <v>0</v>
          </cell>
          <cell r="N1002">
            <v>0</v>
          </cell>
          <cell r="O1002">
            <v>0</v>
          </cell>
        </row>
        <row r="1003">
          <cell r="B1003" t="str">
            <v>앙카용볼트캡M24</v>
          </cell>
          <cell r="D1003" t="str">
            <v>앙카용볼트캡</v>
          </cell>
          <cell r="E1003" t="str">
            <v>M24</v>
          </cell>
          <cell r="F1003" t="str">
            <v>개</v>
          </cell>
          <cell r="G1003">
            <v>8</v>
          </cell>
          <cell r="H1003">
            <v>3870</v>
          </cell>
          <cell r="I1003">
            <v>30960</v>
          </cell>
          <cell r="N1003">
            <v>3870</v>
          </cell>
          <cell r="O1003">
            <v>30960</v>
          </cell>
        </row>
        <row r="1004">
          <cell r="C1004" t="str">
            <v>노무비</v>
          </cell>
          <cell r="D1004" t="str">
            <v>내선전공</v>
          </cell>
          <cell r="E1004" t="str">
            <v>(0.98-(0.98*0.4))*(1+0.1)</v>
          </cell>
          <cell r="F1004" t="str">
            <v>인</v>
          </cell>
          <cell r="G1004">
            <v>0.64680000000000004</v>
          </cell>
          <cell r="I1004">
            <v>0</v>
          </cell>
          <cell r="J1004">
            <v>258917</v>
          </cell>
          <cell r="K1004">
            <v>167467</v>
          </cell>
          <cell r="N1004">
            <v>258917</v>
          </cell>
          <cell r="O1004">
            <v>167467</v>
          </cell>
        </row>
        <row r="1005">
          <cell r="D1005" t="str">
            <v>보통인부</v>
          </cell>
          <cell r="E1005" t="str">
            <v>(0.75-(0.75*0.4))*(1+0.1)</v>
          </cell>
          <cell r="F1005" t="str">
            <v>인</v>
          </cell>
          <cell r="G1005">
            <v>0.495</v>
          </cell>
          <cell r="I1005">
            <v>0</v>
          </cell>
          <cell r="J1005">
            <v>148510</v>
          </cell>
          <cell r="K1005">
            <v>73512</v>
          </cell>
          <cell r="N1005">
            <v>148510</v>
          </cell>
          <cell r="O1005">
            <v>73512</v>
          </cell>
        </row>
        <row r="1006">
          <cell r="D1006" t="str">
            <v>공구손료</v>
          </cell>
          <cell r="E1006" t="str">
            <v>노무비의</v>
          </cell>
          <cell r="F1006" t="str">
            <v>%</v>
          </cell>
          <cell r="G1006">
            <v>3</v>
          </cell>
          <cell r="H1006">
            <v>240979</v>
          </cell>
          <cell r="I1006">
            <v>7229</v>
          </cell>
          <cell r="M1006">
            <v>0</v>
          </cell>
          <cell r="N1006">
            <v>240979</v>
          </cell>
          <cell r="O1006">
            <v>7229</v>
          </cell>
        </row>
        <row r="1007">
          <cell r="C1007" t="str">
            <v>기계경비</v>
          </cell>
          <cell r="D1007" t="str">
            <v>트럭탑재형크레인(5ton)</v>
          </cell>
          <cell r="E1007" t="str">
            <v>(1.96-1.96*0.4)</v>
          </cell>
          <cell r="F1007" t="str">
            <v>hr</v>
          </cell>
          <cell r="G1007">
            <v>1.1759999999999999</v>
          </cell>
          <cell r="H1007">
            <v>6211</v>
          </cell>
          <cell r="I1007">
            <v>7304</v>
          </cell>
          <cell r="J1007">
            <v>36224</v>
          </cell>
          <cell r="K1007">
            <v>42599</v>
          </cell>
          <cell r="L1007">
            <v>9469</v>
          </cell>
          <cell r="M1007">
            <v>11135</v>
          </cell>
          <cell r="N1007">
            <v>51904</v>
          </cell>
          <cell r="O1007">
            <v>61038</v>
          </cell>
          <cell r="P1007" t="str">
            <v>제m19호표</v>
          </cell>
        </row>
        <row r="1008">
          <cell r="C1008" t="str">
            <v>도로교통정리</v>
          </cell>
          <cell r="D1008" t="str">
            <v>보통인부</v>
          </cell>
          <cell r="E1008" t="str">
            <v>(0.5*0.2)*(1+0.1)</v>
          </cell>
          <cell r="F1008" t="str">
            <v>인</v>
          </cell>
          <cell r="G1008">
            <v>0.11000000000000001</v>
          </cell>
          <cell r="J1008">
            <v>148510</v>
          </cell>
          <cell r="K1008">
            <v>16336</v>
          </cell>
          <cell r="N1008">
            <v>148510</v>
          </cell>
          <cell r="O1008">
            <v>16336</v>
          </cell>
          <cell r="P1008" t="str">
            <v>통신7-1-2-4</v>
          </cell>
        </row>
        <row r="1009">
          <cell r="A1009">
            <v>100</v>
          </cell>
          <cell r="B1009">
            <v>3</v>
          </cell>
          <cell r="C1009" t="str">
            <v>제100호표</v>
          </cell>
          <cell r="D1009" t="str">
            <v>교통신호철주 신설</v>
          </cell>
          <cell r="E1009" t="str">
            <v>Ø300 x 8m 용융도금</v>
          </cell>
          <cell r="F1009" t="str">
            <v>본</v>
          </cell>
          <cell r="G1009">
            <v>1</v>
          </cell>
          <cell r="I1009">
            <v>51306</v>
          </cell>
          <cell r="K1009">
            <v>413346</v>
          </cell>
          <cell r="M1009">
            <v>15589</v>
          </cell>
          <cell r="O1009">
            <v>480241</v>
          </cell>
          <cell r="P1009" t="str">
            <v>전5-46-2</v>
          </cell>
        </row>
        <row r="1010">
          <cell r="D1010" t="str">
            <v>교통신호철주 신설</v>
          </cell>
          <cell r="E1010" t="str">
            <v>Ø300 x 8m 용융도금</v>
          </cell>
        </row>
        <row r="1011">
          <cell r="B1011" t="str">
            <v>교통신호철주Ø300 x 8m 용융도금</v>
          </cell>
          <cell r="C1011" t="str">
            <v>재료비</v>
          </cell>
          <cell r="D1011" t="str">
            <v>교통신호철주</v>
          </cell>
          <cell r="E1011" t="str">
            <v>Ø300 x 8m 용융도금</v>
          </cell>
          <cell r="F1011" t="str">
            <v>본</v>
          </cell>
          <cell r="G1011">
            <v>1</v>
          </cell>
          <cell r="I1011">
            <v>0</v>
          </cell>
          <cell r="N1011">
            <v>0</v>
          </cell>
          <cell r="O1011">
            <v>0</v>
          </cell>
        </row>
        <row r="1012">
          <cell r="B1012" t="str">
            <v>앙카용볼트캡M24</v>
          </cell>
          <cell r="D1012" t="str">
            <v>앙카용볼트캡</v>
          </cell>
          <cell r="E1012" t="str">
            <v>M24</v>
          </cell>
          <cell r="F1012" t="str">
            <v>개</v>
          </cell>
          <cell r="G1012">
            <v>8</v>
          </cell>
          <cell r="H1012">
            <v>3870</v>
          </cell>
          <cell r="I1012">
            <v>30960</v>
          </cell>
          <cell r="N1012">
            <v>3870</v>
          </cell>
          <cell r="O1012">
            <v>30960</v>
          </cell>
        </row>
        <row r="1013">
          <cell r="C1013" t="str">
            <v>노무비</v>
          </cell>
          <cell r="D1013" t="str">
            <v>내선전공</v>
          </cell>
          <cell r="E1013" t="str">
            <v>((0.98-(0.98*0.4))1.4)*(1+0.1)</v>
          </cell>
          <cell r="F1013" t="str">
            <v>인</v>
          </cell>
          <cell r="G1013">
            <v>0.90551999999999999</v>
          </cell>
          <cell r="I1013">
            <v>0</v>
          </cell>
          <cell r="J1013">
            <v>258917</v>
          </cell>
          <cell r="K1013">
            <v>234454</v>
          </cell>
          <cell r="M1013">
            <v>0</v>
          </cell>
          <cell r="N1013">
            <v>258917</v>
          </cell>
          <cell r="O1013">
            <v>234454</v>
          </cell>
        </row>
        <row r="1014">
          <cell r="D1014" t="str">
            <v>보통인부</v>
          </cell>
          <cell r="E1014" t="str">
            <v>((0.75-(0.75*0.4))*1.4)*(1+0.1)</v>
          </cell>
          <cell r="F1014" t="str">
            <v>인</v>
          </cell>
          <cell r="G1014">
            <v>0.69299999999999995</v>
          </cell>
          <cell r="I1014">
            <v>0</v>
          </cell>
          <cell r="J1014">
            <v>148510</v>
          </cell>
          <cell r="K1014">
            <v>102917</v>
          </cell>
          <cell r="M1014">
            <v>0</v>
          </cell>
          <cell r="N1014">
            <v>148510</v>
          </cell>
          <cell r="O1014">
            <v>102917</v>
          </cell>
        </row>
        <row r="1015">
          <cell r="D1015" t="str">
            <v>공구손료</v>
          </cell>
          <cell r="E1015" t="str">
            <v>노무비의</v>
          </cell>
          <cell r="F1015" t="str">
            <v>%</v>
          </cell>
          <cell r="G1015">
            <v>3</v>
          </cell>
          <cell r="H1015">
            <v>337371</v>
          </cell>
          <cell r="I1015">
            <v>10121</v>
          </cell>
          <cell r="M1015">
            <v>0</v>
          </cell>
          <cell r="N1015">
            <v>337371</v>
          </cell>
          <cell r="O1015">
            <v>10121</v>
          </cell>
        </row>
        <row r="1016">
          <cell r="C1016" t="str">
            <v>기계경비</v>
          </cell>
          <cell r="D1016" t="str">
            <v>트럭탑재형크레인(5ton)</v>
          </cell>
          <cell r="E1016" t="str">
            <v>((1.96-1.96*0.4)*1.4)</v>
          </cell>
          <cell r="F1016" t="str">
            <v>hr</v>
          </cell>
          <cell r="G1016">
            <v>1.6463999999999999</v>
          </cell>
          <cell r="H1016">
            <v>6211</v>
          </cell>
          <cell r="I1016">
            <v>10225</v>
          </cell>
          <cell r="J1016">
            <v>36224</v>
          </cell>
          <cell r="K1016">
            <v>59639</v>
          </cell>
          <cell r="L1016">
            <v>9469</v>
          </cell>
          <cell r="M1016">
            <v>15589</v>
          </cell>
          <cell r="N1016">
            <v>51904</v>
          </cell>
          <cell r="O1016">
            <v>85453</v>
          </cell>
          <cell r="P1016" t="str">
            <v>제m19호표</v>
          </cell>
        </row>
        <row r="1017">
          <cell r="C1017" t="str">
            <v>도로교통정리</v>
          </cell>
          <cell r="D1017" t="str">
            <v>보통인부</v>
          </cell>
          <cell r="E1017" t="str">
            <v>(0.5*0.2)*(1+0.1)</v>
          </cell>
          <cell r="F1017" t="str">
            <v>인</v>
          </cell>
          <cell r="G1017">
            <v>0.11000000000000001</v>
          </cell>
          <cell r="I1017">
            <v>0</v>
          </cell>
          <cell r="J1017">
            <v>148510</v>
          </cell>
          <cell r="K1017">
            <v>16336</v>
          </cell>
          <cell r="M1017">
            <v>0</v>
          </cell>
          <cell r="N1017">
            <v>148510</v>
          </cell>
          <cell r="O1017">
            <v>16336</v>
          </cell>
          <cell r="P1017" t="str">
            <v>통신7-1-2-4</v>
          </cell>
        </row>
        <row r="1018">
          <cell r="A1018">
            <v>101</v>
          </cell>
          <cell r="B1018">
            <v>3</v>
          </cell>
          <cell r="C1018" t="str">
            <v>제101호표</v>
          </cell>
          <cell r="D1018" t="str">
            <v>보행등철주 신설</v>
          </cell>
          <cell r="E1018" t="str">
            <v>Ø125 x 4m 용융도금</v>
          </cell>
          <cell r="F1018" t="str">
            <v>본</v>
          </cell>
          <cell r="G1018">
            <v>1</v>
          </cell>
          <cell r="I1018">
            <v>29653</v>
          </cell>
          <cell r="K1018">
            <v>488794</v>
          </cell>
          <cell r="M1018">
            <v>0</v>
          </cell>
          <cell r="O1018">
            <v>518447</v>
          </cell>
          <cell r="P1018" t="str">
            <v>전5-46-1</v>
          </cell>
        </row>
        <row r="1019">
          <cell r="D1019" t="str">
            <v>보행등철주 신설</v>
          </cell>
          <cell r="E1019" t="str">
            <v>Ø125 x 4m 용융도금</v>
          </cell>
        </row>
        <row r="1020">
          <cell r="B1020" t="str">
            <v>보행등철주Ø125 x 4m 용융도금</v>
          </cell>
          <cell r="C1020" t="str">
            <v>재료비</v>
          </cell>
          <cell r="D1020" t="str">
            <v>보행등철주</v>
          </cell>
          <cell r="E1020" t="str">
            <v>Ø125 x 4m 용융도금</v>
          </cell>
          <cell r="F1020" t="str">
            <v>본</v>
          </cell>
          <cell r="G1020">
            <v>1</v>
          </cell>
          <cell r="I1020">
            <v>0</v>
          </cell>
          <cell r="N1020">
            <v>0</v>
          </cell>
          <cell r="O1020">
            <v>0</v>
          </cell>
        </row>
        <row r="1021">
          <cell r="B1021" t="str">
            <v>앙카용볼트캡M20</v>
          </cell>
          <cell r="D1021" t="str">
            <v>앙카용볼트캡</v>
          </cell>
          <cell r="E1021" t="str">
            <v>M20</v>
          </cell>
          <cell r="F1021" t="str">
            <v>개</v>
          </cell>
          <cell r="G1021">
            <v>4</v>
          </cell>
          <cell r="H1021">
            <v>3870</v>
          </cell>
          <cell r="I1021">
            <v>15480</v>
          </cell>
          <cell r="N1021">
            <v>3870</v>
          </cell>
          <cell r="O1021">
            <v>15480</v>
          </cell>
        </row>
        <row r="1022">
          <cell r="C1022" t="str">
            <v>노무비</v>
          </cell>
          <cell r="D1022" t="str">
            <v>내선전공</v>
          </cell>
          <cell r="E1022" t="str">
            <v>(1.2)*(1+0.1)</v>
          </cell>
          <cell r="F1022" t="str">
            <v>인</v>
          </cell>
          <cell r="G1022">
            <v>1.32</v>
          </cell>
          <cell r="I1022">
            <v>0</v>
          </cell>
          <cell r="J1022">
            <v>258917</v>
          </cell>
          <cell r="K1022">
            <v>341770</v>
          </cell>
          <cell r="M1022">
            <v>0</v>
          </cell>
          <cell r="N1022">
            <v>258917</v>
          </cell>
          <cell r="O1022">
            <v>341770</v>
          </cell>
        </row>
        <row r="1023">
          <cell r="D1023" t="str">
            <v>보통인부</v>
          </cell>
          <cell r="E1023" t="str">
            <v>(0.8)*(1+0.1)</v>
          </cell>
          <cell r="F1023" t="str">
            <v>인</v>
          </cell>
          <cell r="G1023">
            <v>0.88000000000000012</v>
          </cell>
          <cell r="I1023">
            <v>0</v>
          </cell>
          <cell r="J1023">
            <v>148510</v>
          </cell>
          <cell r="K1023">
            <v>130688</v>
          </cell>
          <cell r="M1023">
            <v>0</v>
          </cell>
          <cell r="N1023">
            <v>148510</v>
          </cell>
          <cell r="O1023">
            <v>130688</v>
          </cell>
        </row>
        <row r="1024">
          <cell r="D1024" t="str">
            <v>공구손료</v>
          </cell>
          <cell r="E1024" t="str">
            <v>노무비의</v>
          </cell>
          <cell r="F1024" t="str">
            <v>%</v>
          </cell>
          <cell r="G1024">
            <v>3</v>
          </cell>
          <cell r="H1024">
            <v>472458</v>
          </cell>
          <cell r="I1024">
            <v>14173</v>
          </cell>
          <cell r="M1024">
            <v>0</v>
          </cell>
          <cell r="N1024">
            <v>472458</v>
          </cell>
          <cell r="O1024">
            <v>14173</v>
          </cell>
        </row>
        <row r="1025">
          <cell r="C1025" t="str">
            <v>도로교통정리</v>
          </cell>
          <cell r="D1025" t="str">
            <v>보통인부</v>
          </cell>
          <cell r="E1025" t="str">
            <v>(0.5*0.2)*(1+0.1)</v>
          </cell>
          <cell r="F1025" t="str">
            <v>인</v>
          </cell>
          <cell r="G1025">
            <v>0.11000000000000001</v>
          </cell>
          <cell r="I1025">
            <v>0</v>
          </cell>
          <cell r="J1025">
            <v>148510</v>
          </cell>
          <cell r="K1025">
            <v>16336</v>
          </cell>
          <cell r="M1025">
            <v>0</v>
          </cell>
          <cell r="N1025">
            <v>148510</v>
          </cell>
          <cell r="O1025">
            <v>16336</v>
          </cell>
          <cell r="P1025" t="str">
            <v>통신7-1-2-4</v>
          </cell>
        </row>
        <row r="1026">
          <cell r="A1026">
            <v>102</v>
          </cell>
          <cell r="C1026" t="str">
            <v>제102호표</v>
          </cell>
          <cell r="D1026" t="str">
            <v>보행등철주 신설</v>
          </cell>
          <cell r="E1026" t="str">
            <v>Ø125 x 6m 용융도금</v>
          </cell>
          <cell r="F1026" t="str">
            <v>본</v>
          </cell>
          <cell r="G1026">
            <v>1</v>
          </cell>
          <cell r="I1026">
            <v>30508</v>
          </cell>
          <cell r="K1026">
            <v>533611</v>
          </cell>
          <cell r="M1026">
            <v>0</v>
          </cell>
          <cell r="O1026">
            <v>564119</v>
          </cell>
          <cell r="P1026" t="str">
            <v>전5-46-1</v>
          </cell>
        </row>
        <row r="1027">
          <cell r="D1027" t="str">
            <v>보행등철주 신설</v>
          </cell>
          <cell r="E1027" t="str">
            <v>Ø125 x 6m 용융도금</v>
          </cell>
        </row>
        <row r="1028">
          <cell r="B1028" t="str">
            <v>보행등철주Ø125 x 6m 용융도금</v>
          </cell>
          <cell r="C1028" t="str">
            <v>재료비</v>
          </cell>
          <cell r="D1028" t="str">
            <v>보행등철주</v>
          </cell>
          <cell r="E1028" t="str">
            <v>Ø125 x 6m 용융도금</v>
          </cell>
          <cell r="F1028" t="str">
            <v>본</v>
          </cell>
          <cell r="G1028">
            <v>1</v>
          </cell>
          <cell r="I1028">
            <v>0</v>
          </cell>
          <cell r="N1028">
            <v>0</v>
          </cell>
          <cell r="O1028">
            <v>0</v>
          </cell>
        </row>
        <row r="1029">
          <cell r="B1029" t="str">
            <v>앙카용볼트캡M20</v>
          </cell>
          <cell r="D1029" t="str">
            <v>앙카용볼트캡</v>
          </cell>
          <cell r="E1029" t="str">
            <v>M20</v>
          </cell>
          <cell r="F1029" t="str">
            <v>개</v>
          </cell>
          <cell r="G1029">
            <v>4</v>
          </cell>
          <cell r="H1029">
            <v>3870</v>
          </cell>
          <cell r="I1029">
            <v>15480</v>
          </cell>
          <cell r="N1029">
            <v>3870</v>
          </cell>
          <cell r="O1029">
            <v>15480</v>
          </cell>
        </row>
        <row r="1030">
          <cell r="C1030" t="str">
            <v>노무비</v>
          </cell>
          <cell r="D1030" t="str">
            <v>내선전공</v>
          </cell>
          <cell r="E1030" t="str">
            <v>(1.3)*(1+0.1)</v>
          </cell>
          <cell r="F1030" t="str">
            <v>인</v>
          </cell>
          <cell r="G1030">
            <v>1.4300000000000002</v>
          </cell>
          <cell r="I1030">
            <v>0</v>
          </cell>
          <cell r="J1030">
            <v>258917</v>
          </cell>
          <cell r="K1030">
            <v>370251</v>
          </cell>
          <cell r="M1030">
            <v>0</v>
          </cell>
          <cell r="N1030">
            <v>258917</v>
          </cell>
          <cell r="O1030">
            <v>370251</v>
          </cell>
        </row>
        <row r="1031">
          <cell r="D1031" t="str">
            <v>보통인부</v>
          </cell>
          <cell r="E1031" t="str">
            <v>(0.8)*(1+0.1)</v>
          </cell>
          <cell r="F1031" t="str">
            <v>인</v>
          </cell>
          <cell r="G1031">
            <v>0.88000000000000012</v>
          </cell>
          <cell r="I1031">
            <v>0</v>
          </cell>
          <cell r="J1031">
            <v>148510</v>
          </cell>
          <cell r="K1031">
            <v>130688</v>
          </cell>
          <cell r="M1031">
            <v>0</v>
          </cell>
          <cell r="N1031">
            <v>148510</v>
          </cell>
          <cell r="O1031">
            <v>130688</v>
          </cell>
        </row>
        <row r="1032">
          <cell r="D1032" t="str">
            <v>공구손료</v>
          </cell>
          <cell r="E1032" t="str">
            <v>노무비의</v>
          </cell>
          <cell r="F1032" t="str">
            <v>%</v>
          </cell>
          <cell r="G1032">
            <v>3</v>
          </cell>
          <cell r="H1032">
            <v>500939</v>
          </cell>
          <cell r="I1032">
            <v>15028</v>
          </cell>
          <cell r="M1032">
            <v>0</v>
          </cell>
          <cell r="N1032">
            <v>500939</v>
          </cell>
          <cell r="O1032">
            <v>15028</v>
          </cell>
        </row>
        <row r="1033">
          <cell r="C1033" t="str">
            <v>도로교통정리</v>
          </cell>
          <cell r="D1033" t="str">
            <v>보통인부</v>
          </cell>
          <cell r="E1033" t="str">
            <v>0.2*1.1</v>
          </cell>
          <cell r="F1033" t="str">
            <v>인</v>
          </cell>
          <cell r="G1033">
            <v>0.22000000000000003</v>
          </cell>
          <cell r="I1033">
            <v>0</v>
          </cell>
          <cell r="J1033">
            <v>148510</v>
          </cell>
          <cell r="K1033">
            <v>32672</v>
          </cell>
          <cell r="M1033">
            <v>0</v>
          </cell>
          <cell r="N1033">
            <v>148510</v>
          </cell>
          <cell r="O1033">
            <v>32672</v>
          </cell>
          <cell r="P1033" t="str">
            <v>통신7-1-2-4</v>
          </cell>
        </row>
        <row r="1034">
          <cell r="A1034">
            <v>103</v>
          </cell>
          <cell r="B1034">
            <v>3</v>
          </cell>
          <cell r="C1034" t="str">
            <v>제103호표</v>
          </cell>
          <cell r="D1034" t="str">
            <v>차량등 부착대 및 와이어로프신설</v>
          </cell>
          <cell r="E1034" t="str">
            <v>13m</v>
          </cell>
          <cell r="F1034" t="str">
            <v>본</v>
          </cell>
          <cell r="G1034">
            <v>1</v>
          </cell>
          <cell r="I1034">
            <v>228785</v>
          </cell>
          <cell r="K1034">
            <v>281009</v>
          </cell>
          <cell r="M1034">
            <v>10393</v>
          </cell>
          <cell r="O1034">
            <v>520187</v>
          </cell>
          <cell r="P1034" t="str">
            <v>전5-46-2</v>
          </cell>
        </row>
        <row r="1035">
          <cell r="D1035" t="str">
            <v>차량등 부착대 및 와이어로프신설</v>
          </cell>
          <cell r="E1035" t="str">
            <v>13m</v>
          </cell>
        </row>
        <row r="1036">
          <cell r="B1036" t="str">
            <v>차량등 부착대 신설13m  (조가선 제외)</v>
          </cell>
          <cell r="D1036" t="str">
            <v>차량등 부착대 신설</v>
          </cell>
          <cell r="E1036" t="str">
            <v>13m  (조가선 제외)</v>
          </cell>
          <cell r="F1036" t="str">
            <v>본</v>
          </cell>
          <cell r="G1036">
            <v>1</v>
          </cell>
          <cell r="H1036">
            <v>16162</v>
          </cell>
          <cell r="I1036">
            <v>16162</v>
          </cell>
          <cell r="J1036">
            <v>281009</v>
          </cell>
          <cell r="K1036">
            <v>281009</v>
          </cell>
          <cell r="L1036">
            <v>10393</v>
          </cell>
          <cell r="M1036">
            <v>10393</v>
          </cell>
          <cell r="N1036">
            <v>307564</v>
          </cell>
          <cell r="O1036">
            <v>307564</v>
          </cell>
          <cell r="P1036" t="str">
            <v>제104호표</v>
          </cell>
        </row>
        <row r="1037">
          <cell r="B1037" t="str">
            <v>와이어로프 신설부착대13m</v>
          </cell>
          <cell r="D1037" t="str">
            <v>와이어로프 신설</v>
          </cell>
          <cell r="E1037" t="str">
            <v>부착대13m</v>
          </cell>
          <cell r="F1037" t="str">
            <v>식</v>
          </cell>
          <cell r="G1037">
            <v>1</v>
          </cell>
          <cell r="H1037">
            <v>212623</v>
          </cell>
          <cell r="I1037">
            <v>212623</v>
          </cell>
          <cell r="J1037">
            <v>0</v>
          </cell>
          <cell r="K1037">
            <v>0</v>
          </cell>
          <cell r="L1037">
            <v>0</v>
          </cell>
          <cell r="M1037">
            <v>0</v>
          </cell>
          <cell r="N1037">
            <v>212623</v>
          </cell>
          <cell r="O1037">
            <v>212623</v>
          </cell>
          <cell r="P1037" t="str">
            <v>제115호표</v>
          </cell>
        </row>
        <row r="1038">
          <cell r="A1038">
            <v>104</v>
          </cell>
          <cell r="B1038">
            <v>3</v>
          </cell>
          <cell r="C1038" t="str">
            <v>제104호표</v>
          </cell>
          <cell r="D1038" t="str">
            <v>차량등 부착대 신설</v>
          </cell>
          <cell r="E1038" t="str">
            <v>13m  (조가선 제외)</v>
          </cell>
          <cell r="F1038" t="str">
            <v>본</v>
          </cell>
          <cell r="G1038">
            <v>1</v>
          </cell>
          <cell r="I1038">
            <v>16162</v>
          </cell>
          <cell r="K1038">
            <v>281009</v>
          </cell>
          <cell r="M1038">
            <v>10393</v>
          </cell>
          <cell r="O1038">
            <v>307564</v>
          </cell>
          <cell r="P1038" t="str">
            <v>전5-46-2</v>
          </cell>
        </row>
        <row r="1039">
          <cell r="D1039" t="str">
            <v>차량등 부착대 신설</v>
          </cell>
          <cell r="E1039" t="str">
            <v>13m  (조가선 제외)</v>
          </cell>
        </row>
        <row r="1040">
          <cell r="B1040" t="str">
            <v>차량등 부착대13m 용융도금</v>
          </cell>
          <cell r="C1040" t="str">
            <v>재료비</v>
          </cell>
          <cell r="D1040" t="str">
            <v>차량등 부착대</v>
          </cell>
          <cell r="E1040" t="str">
            <v>13m 용융도금</v>
          </cell>
          <cell r="F1040" t="str">
            <v>본</v>
          </cell>
          <cell r="G1040">
            <v>1</v>
          </cell>
          <cell r="I1040">
            <v>0</v>
          </cell>
          <cell r="N1040">
            <v>0</v>
          </cell>
          <cell r="O1040">
            <v>0</v>
          </cell>
        </row>
        <row r="1041">
          <cell r="B1041" t="str">
            <v>육각볼트(용융도금)M16 x 60mm(너트포함)</v>
          </cell>
          <cell r="D1041" t="str">
            <v>육각볼트(용융도금)</v>
          </cell>
          <cell r="E1041" t="str">
            <v>M16 x 60mm(너트포함)</v>
          </cell>
          <cell r="F1041" t="str">
            <v>조</v>
          </cell>
          <cell r="G1041">
            <v>6</v>
          </cell>
          <cell r="H1041">
            <v>433</v>
          </cell>
          <cell r="I1041">
            <v>2598</v>
          </cell>
          <cell r="K1041">
            <v>0</v>
          </cell>
          <cell r="M1041">
            <v>0</v>
          </cell>
          <cell r="N1041">
            <v>433</v>
          </cell>
          <cell r="O1041">
            <v>2598</v>
          </cell>
        </row>
        <row r="1042">
          <cell r="C1042" t="str">
            <v>노무비</v>
          </cell>
          <cell r="D1042" t="str">
            <v>내선전공</v>
          </cell>
          <cell r="E1042" t="str">
            <v>(0.98*0.4*1.4)*(1+0.1)</v>
          </cell>
          <cell r="F1042" t="str">
            <v>인</v>
          </cell>
          <cell r="G1042">
            <v>0.60367999999999999</v>
          </cell>
          <cell r="I1042">
            <v>0</v>
          </cell>
          <cell r="J1042">
            <v>258917</v>
          </cell>
          <cell r="K1042">
            <v>156303</v>
          </cell>
          <cell r="M1042">
            <v>0</v>
          </cell>
          <cell r="N1042">
            <v>258917</v>
          </cell>
          <cell r="O1042">
            <v>156303</v>
          </cell>
        </row>
        <row r="1043">
          <cell r="D1043" t="str">
            <v>보통인부</v>
          </cell>
          <cell r="E1043" t="str">
            <v>(0.75*0.4*1.4)*(1+0.1)</v>
          </cell>
          <cell r="F1043" t="str">
            <v>인</v>
          </cell>
          <cell r="G1043">
            <v>0.46200000000000008</v>
          </cell>
          <cell r="I1043">
            <v>0</v>
          </cell>
          <cell r="J1043">
            <v>148510</v>
          </cell>
          <cell r="K1043">
            <v>68611</v>
          </cell>
          <cell r="M1043">
            <v>0</v>
          </cell>
          <cell r="N1043">
            <v>148510</v>
          </cell>
          <cell r="O1043">
            <v>68611</v>
          </cell>
        </row>
        <row r="1044">
          <cell r="D1044" t="str">
            <v>공구손료</v>
          </cell>
          <cell r="E1044" t="str">
            <v>노무비의</v>
          </cell>
          <cell r="F1044" t="str">
            <v>%</v>
          </cell>
          <cell r="G1044">
            <v>3</v>
          </cell>
          <cell r="H1044">
            <v>224914</v>
          </cell>
          <cell r="I1044">
            <v>6747</v>
          </cell>
          <cell r="M1044">
            <v>0</v>
          </cell>
          <cell r="N1044">
            <v>224914</v>
          </cell>
          <cell r="O1044">
            <v>6747</v>
          </cell>
        </row>
        <row r="1045">
          <cell r="C1045" t="str">
            <v>기계경비</v>
          </cell>
          <cell r="D1045" t="str">
            <v>트럭탑재형크레인(5ton)</v>
          </cell>
          <cell r="E1045" t="str">
            <v>(1.96*0.4*1.4)*(1+0)</v>
          </cell>
          <cell r="F1045" t="str">
            <v>hr</v>
          </cell>
          <cell r="G1045">
            <v>1.0975999999999999</v>
          </cell>
          <cell r="H1045">
            <v>6211</v>
          </cell>
          <cell r="I1045">
            <v>6817</v>
          </cell>
          <cell r="J1045">
            <v>36224</v>
          </cell>
          <cell r="K1045">
            <v>39759</v>
          </cell>
          <cell r="L1045">
            <v>9469</v>
          </cell>
          <cell r="M1045">
            <v>10393</v>
          </cell>
          <cell r="N1045">
            <v>51904</v>
          </cell>
          <cell r="O1045">
            <v>56969</v>
          </cell>
          <cell r="P1045" t="str">
            <v>제m19호표</v>
          </cell>
        </row>
        <row r="1046">
          <cell r="C1046" t="str">
            <v>도로교통정리</v>
          </cell>
          <cell r="D1046" t="str">
            <v>보통인부</v>
          </cell>
          <cell r="E1046" t="str">
            <v>(0.5*0.2)*(1+0.1)</v>
          </cell>
          <cell r="F1046" t="str">
            <v>인</v>
          </cell>
          <cell r="G1046">
            <v>0.11000000000000001</v>
          </cell>
          <cell r="I1046">
            <v>0</v>
          </cell>
          <cell r="J1046">
            <v>148510</v>
          </cell>
          <cell r="K1046">
            <v>16336</v>
          </cell>
          <cell r="M1046">
            <v>0</v>
          </cell>
          <cell r="N1046">
            <v>148510</v>
          </cell>
          <cell r="O1046">
            <v>16336</v>
          </cell>
          <cell r="P1046" t="str">
            <v>통신1-1-27</v>
          </cell>
        </row>
        <row r="1047">
          <cell r="A1047">
            <v>105</v>
          </cell>
          <cell r="B1047">
            <v>3</v>
          </cell>
          <cell r="C1047" t="str">
            <v>제105호표</v>
          </cell>
          <cell r="D1047" t="str">
            <v>차량등 부착대 및 와이어로프신설</v>
          </cell>
          <cell r="E1047" t="str">
            <v>11m</v>
          </cell>
          <cell r="F1047" t="str">
            <v>본</v>
          </cell>
          <cell r="G1047">
            <v>1</v>
          </cell>
          <cell r="I1047">
            <v>173405</v>
          </cell>
          <cell r="K1047">
            <v>281009</v>
          </cell>
          <cell r="M1047">
            <v>10393</v>
          </cell>
          <cell r="O1047">
            <v>464807</v>
          </cell>
          <cell r="P1047" t="str">
            <v>전5-46-2</v>
          </cell>
        </row>
        <row r="1048">
          <cell r="D1048" t="str">
            <v>차량등 부착대 및 와이어로프신설</v>
          </cell>
          <cell r="E1048" t="str">
            <v>11m</v>
          </cell>
        </row>
        <row r="1049">
          <cell r="B1049" t="str">
            <v>차량등 부착대 신설11m  (조가선 제외)</v>
          </cell>
          <cell r="D1049" t="str">
            <v>차량등 부착대 신설</v>
          </cell>
          <cell r="E1049" t="str">
            <v>11m  (조가선 제외)</v>
          </cell>
          <cell r="F1049" t="str">
            <v>본</v>
          </cell>
          <cell r="G1049">
            <v>1</v>
          </cell>
          <cell r="H1049">
            <v>16162</v>
          </cell>
          <cell r="I1049">
            <v>16162</v>
          </cell>
          <cell r="J1049">
            <v>281009</v>
          </cell>
          <cell r="K1049">
            <v>281009</v>
          </cell>
          <cell r="L1049">
            <v>10393</v>
          </cell>
          <cell r="M1049">
            <v>10393</v>
          </cell>
          <cell r="N1049">
            <v>307564</v>
          </cell>
          <cell r="O1049">
            <v>307564</v>
          </cell>
          <cell r="P1049" t="str">
            <v>제106호표</v>
          </cell>
        </row>
        <row r="1050">
          <cell r="B1050" t="str">
            <v>와이어로프 신설부착대11m</v>
          </cell>
          <cell r="D1050" t="str">
            <v>와이어로프 신설</v>
          </cell>
          <cell r="E1050" t="str">
            <v>부착대11m</v>
          </cell>
          <cell r="F1050" t="str">
            <v>식</v>
          </cell>
          <cell r="G1050">
            <v>1</v>
          </cell>
          <cell r="H1050">
            <v>157243</v>
          </cell>
          <cell r="I1050">
            <v>157243</v>
          </cell>
          <cell r="J1050">
            <v>0</v>
          </cell>
          <cell r="K1050">
            <v>0</v>
          </cell>
          <cell r="L1050">
            <v>0</v>
          </cell>
          <cell r="M1050">
            <v>0</v>
          </cell>
          <cell r="N1050">
            <v>157243</v>
          </cell>
          <cell r="O1050">
            <v>157243</v>
          </cell>
          <cell r="P1050" t="str">
            <v>제116호표</v>
          </cell>
        </row>
        <row r="1051">
          <cell r="A1051">
            <v>106</v>
          </cell>
          <cell r="B1051">
            <v>3</v>
          </cell>
          <cell r="C1051" t="str">
            <v>제106호표</v>
          </cell>
          <cell r="D1051" t="str">
            <v>차량등 부착대 신설</v>
          </cell>
          <cell r="E1051" t="str">
            <v>11m  (조가선 제외)</v>
          </cell>
          <cell r="F1051" t="str">
            <v>본</v>
          </cell>
          <cell r="G1051">
            <v>1</v>
          </cell>
          <cell r="I1051">
            <v>16162</v>
          </cell>
          <cell r="K1051">
            <v>281009</v>
          </cell>
          <cell r="M1051">
            <v>10393</v>
          </cell>
          <cell r="O1051">
            <v>307564</v>
          </cell>
          <cell r="P1051" t="str">
            <v>전5-46-2</v>
          </cell>
        </row>
        <row r="1052">
          <cell r="D1052" t="str">
            <v>차량등 부착대 신설</v>
          </cell>
          <cell r="E1052" t="str">
            <v>11m  (조가선 제외)</v>
          </cell>
        </row>
        <row r="1053">
          <cell r="B1053" t="str">
            <v>차량등 부착대11m 용융도금</v>
          </cell>
          <cell r="C1053" t="str">
            <v>재료비</v>
          </cell>
          <cell r="D1053" t="str">
            <v>차량등 부착대</v>
          </cell>
          <cell r="E1053" t="str">
            <v>11m 용융도금</v>
          </cell>
          <cell r="F1053" t="str">
            <v>본</v>
          </cell>
          <cell r="G1053">
            <v>1</v>
          </cell>
          <cell r="I1053">
            <v>0</v>
          </cell>
          <cell r="N1053">
            <v>0</v>
          </cell>
          <cell r="O1053">
            <v>0</v>
          </cell>
        </row>
        <row r="1054">
          <cell r="B1054" t="str">
            <v>육각볼트(용융도금)M16 x 60mm(너트포함)</v>
          </cell>
          <cell r="D1054" t="str">
            <v>육각볼트(용융도금)</v>
          </cell>
          <cell r="E1054" t="str">
            <v>M16 x 60mm(너트포함)</v>
          </cell>
          <cell r="F1054" t="str">
            <v>조</v>
          </cell>
          <cell r="G1054">
            <v>6</v>
          </cell>
          <cell r="H1054">
            <v>433</v>
          </cell>
          <cell r="I1054">
            <v>2598</v>
          </cell>
          <cell r="K1054">
            <v>0</v>
          </cell>
          <cell r="M1054">
            <v>0</v>
          </cell>
          <cell r="N1054">
            <v>433</v>
          </cell>
          <cell r="O1054">
            <v>2598</v>
          </cell>
        </row>
        <row r="1055">
          <cell r="C1055" t="str">
            <v>노무비</v>
          </cell>
          <cell r="D1055" t="str">
            <v>내선전공</v>
          </cell>
          <cell r="E1055" t="str">
            <v>(0.98*0.4*1.4)*(1+0.1)</v>
          </cell>
          <cell r="F1055" t="str">
            <v>인</v>
          </cell>
          <cell r="G1055">
            <v>0.60367999999999999</v>
          </cell>
          <cell r="I1055">
            <v>0</v>
          </cell>
          <cell r="J1055">
            <v>258917</v>
          </cell>
          <cell r="K1055">
            <v>156303</v>
          </cell>
          <cell r="M1055">
            <v>0</v>
          </cell>
          <cell r="N1055">
            <v>258917</v>
          </cell>
          <cell r="O1055">
            <v>156303</v>
          </cell>
        </row>
        <row r="1056">
          <cell r="D1056" t="str">
            <v>보통인부</v>
          </cell>
          <cell r="E1056" t="str">
            <v>(0.75*0.4*1.4)*(1+0.1)</v>
          </cell>
          <cell r="F1056" t="str">
            <v>인</v>
          </cell>
          <cell r="G1056">
            <v>0.46200000000000008</v>
          </cell>
          <cell r="I1056">
            <v>0</v>
          </cell>
          <cell r="J1056">
            <v>148510</v>
          </cell>
          <cell r="K1056">
            <v>68611</v>
          </cell>
          <cell r="M1056">
            <v>0</v>
          </cell>
          <cell r="N1056">
            <v>148510</v>
          </cell>
          <cell r="O1056">
            <v>68611</v>
          </cell>
        </row>
        <row r="1057">
          <cell r="D1057" t="str">
            <v>공구손료</v>
          </cell>
          <cell r="E1057" t="str">
            <v>노무비의</v>
          </cell>
          <cell r="F1057" t="str">
            <v>%</v>
          </cell>
          <cell r="G1057">
            <v>3</v>
          </cell>
          <cell r="H1057">
            <v>224914</v>
          </cell>
          <cell r="I1057">
            <v>6747</v>
          </cell>
          <cell r="M1057">
            <v>0</v>
          </cell>
          <cell r="N1057">
            <v>224914</v>
          </cell>
          <cell r="O1057">
            <v>6747</v>
          </cell>
        </row>
        <row r="1058">
          <cell r="C1058" t="str">
            <v>기계경비</v>
          </cell>
          <cell r="D1058" t="str">
            <v>트럭탑재형크레인(5ton)</v>
          </cell>
          <cell r="E1058" t="str">
            <v>(1.96*0.4*1.4)*(1+0)</v>
          </cell>
          <cell r="F1058" t="str">
            <v>hr</v>
          </cell>
          <cell r="G1058">
            <v>1.0975999999999999</v>
          </cell>
          <cell r="H1058">
            <v>6211</v>
          </cell>
          <cell r="I1058">
            <v>6817</v>
          </cell>
          <cell r="J1058">
            <v>36224</v>
          </cell>
          <cell r="K1058">
            <v>39759</v>
          </cell>
          <cell r="L1058">
            <v>9469</v>
          </cell>
          <cell r="M1058">
            <v>10393</v>
          </cell>
          <cell r="N1058">
            <v>51904</v>
          </cell>
          <cell r="O1058">
            <v>56969</v>
          </cell>
          <cell r="P1058" t="str">
            <v>제m19호표</v>
          </cell>
        </row>
        <row r="1059">
          <cell r="C1059" t="str">
            <v>도로교통정리</v>
          </cell>
          <cell r="D1059" t="str">
            <v>보통인부</v>
          </cell>
          <cell r="E1059" t="str">
            <v>(0.5*0.2)*(1+0.1)</v>
          </cell>
          <cell r="F1059" t="str">
            <v>인</v>
          </cell>
          <cell r="G1059">
            <v>0.11000000000000001</v>
          </cell>
          <cell r="I1059">
            <v>0</v>
          </cell>
          <cell r="J1059">
            <v>148510</v>
          </cell>
          <cell r="K1059">
            <v>16336</v>
          </cell>
          <cell r="M1059">
            <v>0</v>
          </cell>
          <cell r="N1059">
            <v>148510</v>
          </cell>
          <cell r="O1059">
            <v>16336</v>
          </cell>
          <cell r="P1059" t="str">
            <v>통신1-1-27</v>
          </cell>
        </row>
        <row r="1060">
          <cell r="A1060">
            <v>107</v>
          </cell>
          <cell r="B1060">
            <v>3</v>
          </cell>
          <cell r="C1060" t="str">
            <v>제107호표</v>
          </cell>
          <cell r="D1060" t="str">
            <v>차량등 부착대 및 와이어로프신설</v>
          </cell>
          <cell r="E1060" t="str">
            <v>9m</v>
          </cell>
          <cell r="F1060" t="str">
            <v>본</v>
          </cell>
          <cell r="G1060">
            <v>1</v>
          </cell>
          <cell r="I1060">
            <v>159098</v>
          </cell>
          <cell r="K1060">
            <v>239930</v>
          </cell>
          <cell r="M1060">
            <v>8908</v>
          </cell>
          <cell r="O1060">
            <v>407936</v>
          </cell>
          <cell r="P1060" t="str">
            <v>전5-46-2</v>
          </cell>
        </row>
        <row r="1061">
          <cell r="D1061" t="str">
            <v>차량등 부착대 및 와이어로프신설</v>
          </cell>
          <cell r="E1061" t="str">
            <v>9m</v>
          </cell>
        </row>
        <row r="1062">
          <cell r="B1062" t="str">
            <v>차량등 부착대 신설9m  (조가선 제외)</v>
          </cell>
          <cell r="D1062" t="str">
            <v>차량등 부착대 신설</v>
          </cell>
          <cell r="E1062" t="str">
            <v>9m  (조가선 제외)</v>
          </cell>
          <cell r="F1062" t="str">
            <v>본</v>
          </cell>
          <cell r="G1062">
            <v>1</v>
          </cell>
          <cell r="H1062">
            <v>14224</v>
          </cell>
          <cell r="I1062">
            <v>14224</v>
          </cell>
          <cell r="J1062">
            <v>239930</v>
          </cell>
          <cell r="K1062">
            <v>239930</v>
          </cell>
          <cell r="L1062">
            <v>8908</v>
          </cell>
          <cell r="M1062">
            <v>8908</v>
          </cell>
          <cell r="N1062">
            <v>263062</v>
          </cell>
          <cell r="O1062">
            <v>263062</v>
          </cell>
          <cell r="P1062" t="str">
            <v>제108호표</v>
          </cell>
        </row>
        <row r="1063">
          <cell r="B1063" t="str">
            <v>와이어로프 신설부착대9m</v>
          </cell>
          <cell r="D1063" t="str">
            <v>와이어로프 신설</v>
          </cell>
          <cell r="E1063" t="str">
            <v>부착대9m</v>
          </cell>
          <cell r="F1063" t="str">
            <v>식</v>
          </cell>
          <cell r="G1063">
            <v>1</v>
          </cell>
          <cell r="H1063">
            <v>144874</v>
          </cell>
          <cell r="I1063">
            <v>144874</v>
          </cell>
          <cell r="J1063">
            <v>0</v>
          </cell>
          <cell r="K1063">
            <v>0</v>
          </cell>
          <cell r="L1063">
            <v>0</v>
          </cell>
          <cell r="M1063">
            <v>0</v>
          </cell>
          <cell r="N1063">
            <v>144874</v>
          </cell>
          <cell r="O1063">
            <v>144874</v>
          </cell>
          <cell r="P1063" t="str">
            <v>제117호표</v>
          </cell>
        </row>
        <row r="1064">
          <cell r="A1064">
            <v>108</v>
          </cell>
          <cell r="B1064">
            <v>3</v>
          </cell>
          <cell r="C1064" t="str">
            <v>제108호표</v>
          </cell>
          <cell r="D1064" t="str">
            <v>차량등 부착대 신설</v>
          </cell>
          <cell r="E1064" t="str">
            <v>9m  (조가선 제외)</v>
          </cell>
          <cell r="F1064" t="str">
            <v>본</v>
          </cell>
          <cell r="G1064">
            <v>1</v>
          </cell>
          <cell r="I1064">
            <v>14224</v>
          </cell>
          <cell r="K1064">
            <v>239930</v>
          </cell>
          <cell r="M1064">
            <v>8908</v>
          </cell>
          <cell r="O1064">
            <v>263062</v>
          </cell>
          <cell r="P1064" t="str">
            <v>전5-46-2</v>
          </cell>
        </row>
        <row r="1065">
          <cell r="D1065" t="str">
            <v>차량등 부착대 신설</v>
          </cell>
          <cell r="E1065" t="str">
            <v>9m  (조가선 제외)</v>
          </cell>
        </row>
        <row r="1066">
          <cell r="B1066" t="str">
            <v>차량등 부착대9m 용융도금</v>
          </cell>
          <cell r="C1066" t="str">
            <v>재료비</v>
          </cell>
          <cell r="D1066" t="str">
            <v>차량등 부착대</v>
          </cell>
          <cell r="E1066" t="str">
            <v>9m 용융도금</v>
          </cell>
          <cell r="F1066" t="str">
            <v>본</v>
          </cell>
          <cell r="G1066">
            <v>1</v>
          </cell>
          <cell r="I1066">
            <v>0</v>
          </cell>
          <cell r="N1066">
            <v>0</v>
          </cell>
          <cell r="O1066">
            <v>0</v>
          </cell>
        </row>
        <row r="1067">
          <cell r="B1067" t="str">
            <v>육각볼트(용융도금)M16 x 60mm(너트포함)</v>
          </cell>
          <cell r="D1067" t="str">
            <v>육각볼트(용융도금)</v>
          </cell>
          <cell r="E1067" t="str">
            <v>M16 x 60mm(너트포함)</v>
          </cell>
          <cell r="F1067" t="str">
            <v>조</v>
          </cell>
          <cell r="G1067">
            <v>6</v>
          </cell>
          <cell r="H1067">
            <v>433</v>
          </cell>
          <cell r="I1067">
            <v>2598</v>
          </cell>
          <cell r="K1067">
            <v>0</v>
          </cell>
          <cell r="M1067">
            <v>0</v>
          </cell>
          <cell r="N1067">
            <v>433</v>
          </cell>
          <cell r="O1067">
            <v>2598</v>
          </cell>
        </row>
        <row r="1068">
          <cell r="C1068" t="str">
            <v>노무비</v>
          </cell>
          <cell r="D1068" t="str">
            <v>내선전공</v>
          </cell>
          <cell r="E1068" t="str">
            <v>(0.98*0.4*1.2)*(1+0.1)</v>
          </cell>
          <cell r="F1068" t="str">
            <v>인</v>
          </cell>
          <cell r="G1068">
            <v>0.51744000000000001</v>
          </cell>
          <cell r="I1068">
            <v>0</v>
          </cell>
          <cell r="J1068">
            <v>258917</v>
          </cell>
          <cell r="K1068">
            <v>133974</v>
          </cell>
          <cell r="M1068">
            <v>0</v>
          </cell>
          <cell r="N1068">
            <v>258917</v>
          </cell>
          <cell r="O1068">
            <v>133974</v>
          </cell>
        </row>
        <row r="1069">
          <cell r="D1069" t="str">
            <v>보통인부</v>
          </cell>
          <cell r="E1069" t="str">
            <v>(0.75*0.4*1.2)*(1+0.1)</v>
          </cell>
          <cell r="F1069" t="str">
            <v>인</v>
          </cell>
          <cell r="G1069">
            <v>0.39600000000000007</v>
          </cell>
          <cell r="I1069">
            <v>0</v>
          </cell>
          <cell r="J1069">
            <v>148510</v>
          </cell>
          <cell r="K1069">
            <v>58809</v>
          </cell>
          <cell r="M1069">
            <v>0</v>
          </cell>
          <cell r="N1069">
            <v>148510</v>
          </cell>
          <cell r="O1069">
            <v>58809</v>
          </cell>
        </row>
        <row r="1070">
          <cell r="D1070" t="str">
            <v>공구손료</v>
          </cell>
          <cell r="E1070" t="str">
            <v>노무비의</v>
          </cell>
          <cell r="F1070" t="str">
            <v>%</v>
          </cell>
          <cell r="G1070">
            <v>3</v>
          </cell>
          <cell r="H1070">
            <v>192783</v>
          </cell>
          <cell r="I1070">
            <v>5783</v>
          </cell>
          <cell r="M1070">
            <v>0</v>
          </cell>
          <cell r="N1070">
            <v>192783</v>
          </cell>
          <cell r="O1070">
            <v>5783</v>
          </cell>
        </row>
        <row r="1071">
          <cell r="C1071" t="str">
            <v>기계경비</v>
          </cell>
          <cell r="D1071" t="str">
            <v>트럭탑재형크레인(5ton)</v>
          </cell>
          <cell r="E1071" t="str">
            <v>1.96*0.4*1.2</v>
          </cell>
          <cell r="F1071" t="str">
            <v>hr</v>
          </cell>
          <cell r="G1071">
            <v>0.94079999999999997</v>
          </cell>
          <cell r="H1071">
            <v>6211</v>
          </cell>
          <cell r="I1071">
            <v>5843</v>
          </cell>
          <cell r="J1071">
            <v>36224</v>
          </cell>
          <cell r="K1071">
            <v>34079</v>
          </cell>
          <cell r="L1071">
            <v>9469</v>
          </cell>
          <cell r="M1071">
            <v>8908</v>
          </cell>
          <cell r="N1071">
            <v>51904</v>
          </cell>
          <cell r="O1071">
            <v>48830</v>
          </cell>
          <cell r="P1071" t="str">
            <v>제m19호표</v>
          </cell>
        </row>
        <row r="1072">
          <cell r="C1072" t="str">
            <v>도로교통정리</v>
          </cell>
          <cell r="D1072" t="str">
            <v>보통인부</v>
          </cell>
          <cell r="E1072" t="str">
            <v>0.2*0.4*1.1</v>
          </cell>
          <cell r="F1072" t="str">
            <v>인</v>
          </cell>
          <cell r="G1072">
            <v>8.8000000000000023E-2</v>
          </cell>
          <cell r="I1072">
            <v>0</v>
          </cell>
          <cell r="J1072">
            <v>148510</v>
          </cell>
          <cell r="K1072">
            <v>13068</v>
          </cell>
          <cell r="M1072">
            <v>0</v>
          </cell>
          <cell r="N1072">
            <v>148510</v>
          </cell>
          <cell r="O1072">
            <v>13068</v>
          </cell>
          <cell r="P1072" t="str">
            <v>통신1-1-27</v>
          </cell>
        </row>
        <row r="1073">
          <cell r="A1073">
            <v>109</v>
          </cell>
          <cell r="B1073">
            <v>3</v>
          </cell>
          <cell r="C1073" t="str">
            <v>제109호표</v>
          </cell>
          <cell r="D1073" t="str">
            <v>차량등 부착대 및 와이어로프신설</v>
          </cell>
          <cell r="E1073" t="str">
            <v>7m</v>
          </cell>
          <cell r="F1073" t="str">
            <v>본</v>
          </cell>
          <cell r="G1073">
            <v>1</v>
          </cell>
          <cell r="I1073">
            <v>106554</v>
          </cell>
          <cell r="K1073">
            <v>205388</v>
          </cell>
          <cell r="M1073">
            <v>7423</v>
          </cell>
          <cell r="O1073">
            <v>319365</v>
          </cell>
          <cell r="P1073" t="str">
            <v>전5-46-2</v>
          </cell>
        </row>
        <row r="1074">
          <cell r="D1074" t="str">
            <v>차량등 부착대 및 와이어로프신설</v>
          </cell>
          <cell r="E1074" t="str">
            <v>7m</v>
          </cell>
        </row>
        <row r="1075">
          <cell r="B1075" t="str">
            <v>차량등 부착대 신설7m  (조가선 제외)</v>
          </cell>
          <cell r="D1075" t="str">
            <v>차량등 부착대 신설</v>
          </cell>
          <cell r="E1075" t="str">
            <v>7m  (조가선 제외)</v>
          </cell>
          <cell r="F1075" t="str">
            <v>본</v>
          </cell>
          <cell r="G1075">
            <v>1</v>
          </cell>
          <cell r="H1075">
            <v>12286</v>
          </cell>
          <cell r="I1075">
            <v>12286</v>
          </cell>
          <cell r="J1075">
            <v>205388</v>
          </cell>
          <cell r="K1075">
            <v>205388</v>
          </cell>
          <cell r="L1075">
            <v>7423</v>
          </cell>
          <cell r="M1075">
            <v>7423</v>
          </cell>
          <cell r="N1075">
            <v>225097</v>
          </cell>
          <cell r="O1075">
            <v>225097</v>
          </cell>
          <cell r="P1075" t="str">
            <v>제110호표</v>
          </cell>
        </row>
        <row r="1076">
          <cell r="B1076" t="str">
            <v>와이어로프 신설부착대7m</v>
          </cell>
          <cell r="D1076" t="str">
            <v>와이어로프 신설</v>
          </cell>
          <cell r="E1076" t="str">
            <v>부착대7m</v>
          </cell>
          <cell r="F1076" t="str">
            <v>식</v>
          </cell>
          <cell r="G1076">
            <v>1</v>
          </cell>
          <cell r="H1076">
            <v>94268</v>
          </cell>
          <cell r="I1076">
            <v>94268</v>
          </cell>
          <cell r="J1076">
            <v>0</v>
          </cell>
          <cell r="K1076">
            <v>0</v>
          </cell>
          <cell r="L1076">
            <v>0</v>
          </cell>
          <cell r="M1076">
            <v>0</v>
          </cell>
          <cell r="N1076">
            <v>94268</v>
          </cell>
          <cell r="O1076">
            <v>94268</v>
          </cell>
          <cell r="P1076" t="str">
            <v>제118호표</v>
          </cell>
        </row>
        <row r="1077">
          <cell r="A1077">
            <v>110</v>
          </cell>
          <cell r="B1077">
            <v>3</v>
          </cell>
          <cell r="C1077" t="str">
            <v>제110호표</v>
          </cell>
          <cell r="D1077" t="str">
            <v>차량등 부착대 신설</v>
          </cell>
          <cell r="E1077" t="str">
            <v>7m  (조가선 제외)</v>
          </cell>
          <cell r="F1077" t="str">
            <v>본</v>
          </cell>
          <cell r="G1077">
            <v>1</v>
          </cell>
          <cell r="I1077">
            <v>12286</v>
          </cell>
          <cell r="K1077">
            <v>205388</v>
          </cell>
          <cell r="M1077">
            <v>7423</v>
          </cell>
          <cell r="O1077">
            <v>225097</v>
          </cell>
          <cell r="P1077" t="str">
            <v>전5-46-2</v>
          </cell>
        </row>
        <row r="1078">
          <cell r="D1078" t="str">
            <v>차량등 부착대 신설</v>
          </cell>
          <cell r="E1078" t="str">
            <v>7m  (조가선 제외)</v>
          </cell>
        </row>
        <row r="1079">
          <cell r="B1079" t="str">
            <v>차량등 부착대7m 용융도금</v>
          </cell>
          <cell r="C1079" t="str">
            <v>재료비</v>
          </cell>
          <cell r="D1079" t="str">
            <v>차량등 부착대</v>
          </cell>
          <cell r="E1079" t="str">
            <v>7m 용융도금</v>
          </cell>
          <cell r="F1079" t="str">
            <v>본</v>
          </cell>
          <cell r="G1079">
            <v>1</v>
          </cell>
          <cell r="I1079">
            <v>0</v>
          </cell>
          <cell r="N1079">
            <v>0</v>
          </cell>
          <cell r="O1079">
            <v>0</v>
          </cell>
        </row>
        <row r="1080">
          <cell r="B1080" t="str">
            <v>육각볼트(용융도금)M16 x 60mm(너트포함)</v>
          </cell>
          <cell r="D1080" t="str">
            <v>육각볼트(용융도금)</v>
          </cell>
          <cell r="E1080" t="str">
            <v>M16 x 60mm(너트포함)</v>
          </cell>
          <cell r="F1080" t="str">
            <v>조</v>
          </cell>
          <cell r="G1080">
            <v>6</v>
          </cell>
          <cell r="H1080">
            <v>433</v>
          </cell>
          <cell r="I1080">
            <v>2598</v>
          </cell>
          <cell r="K1080">
            <v>0</v>
          </cell>
          <cell r="M1080">
            <v>0</v>
          </cell>
          <cell r="N1080">
            <v>433</v>
          </cell>
          <cell r="O1080">
            <v>2598</v>
          </cell>
        </row>
        <row r="1081">
          <cell r="C1081" t="str">
            <v>노무비</v>
          </cell>
          <cell r="D1081" t="str">
            <v>내선전공</v>
          </cell>
          <cell r="E1081" t="str">
            <v>(0.98*0.4)*(1+0.1)</v>
          </cell>
          <cell r="F1081" t="str">
            <v>인</v>
          </cell>
          <cell r="G1081">
            <v>0.43120000000000003</v>
          </cell>
          <cell r="I1081">
            <v>0</v>
          </cell>
          <cell r="J1081">
            <v>258917</v>
          </cell>
          <cell r="K1081">
            <v>111645</v>
          </cell>
          <cell r="M1081">
            <v>0</v>
          </cell>
          <cell r="N1081">
            <v>258917</v>
          </cell>
          <cell r="O1081">
            <v>111645</v>
          </cell>
        </row>
        <row r="1082">
          <cell r="D1082" t="str">
            <v>보통인부</v>
          </cell>
          <cell r="E1082" t="str">
            <v>(0.75*0.4)*(1+0.1)</v>
          </cell>
          <cell r="F1082" t="str">
            <v>인</v>
          </cell>
          <cell r="G1082">
            <v>0.33000000000000007</v>
          </cell>
          <cell r="I1082">
            <v>0</v>
          </cell>
          <cell r="J1082">
            <v>148510</v>
          </cell>
          <cell r="K1082">
            <v>49008</v>
          </cell>
          <cell r="M1082">
            <v>0</v>
          </cell>
          <cell r="N1082">
            <v>148510</v>
          </cell>
          <cell r="O1082">
            <v>49008</v>
          </cell>
        </row>
        <row r="1083">
          <cell r="D1083" t="str">
            <v>공구손료</v>
          </cell>
          <cell r="E1083" t="str">
            <v>노무비의</v>
          </cell>
          <cell r="F1083" t="str">
            <v>%</v>
          </cell>
          <cell r="G1083">
            <v>3</v>
          </cell>
          <cell r="H1083">
            <v>160653</v>
          </cell>
          <cell r="I1083">
            <v>4819</v>
          </cell>
          <cell r="M1083">
            <v>0</v>
          </cell>
          <cell r="N1083">
            <v>160653</v>
          </cell>
          <cell r="O1083">
            <v>4819</v>
          </cell>
        </row>
        <row r="1084">
          <cell r="C1084" t="str">
            <v>기계경비</v>
          </cell>
          <cell r="D1084" t="str">
            <v>트럭탑재형크레인(5ton)</v>
          </cell>
          <cell r="E1084" t="str">
            <v>(1.96*0.4)*(1+0)</v>
          </cell>
          <cell r="F1084" t="str">
            <v>hr</v>
          </cell>
          <cell r="G1084">
            <v>0.78400000000000003</v>
          </cell>
          <cell r="H1084">
            <v>6211</v>
          </cell>
          <cell r="I1084">
            <v>4869</v>
          </cell>
          <cell r="J1084">
            <v>36224</v>
          </cell>
          <cell r="K1084">
            <v>28399</v>
          </cell>
          <cell r="L1084">
            <v>9469</v>
          </cell>
          <cell r="M1084">
            <v>7423</v>
          </cell>
          <cell r="N1084">
            <v>51904</v>
          </cell>
          <cell r="O1084">
            <v>40691</v>
          </cell>
          <cell r="P1084" t="str">
            <v>제m19호표</v>
          </cell>
        </row>
        <row r="1085">
          <cell r="C1085" t="str">
            <v>도로교통정리</v>
          </cell>
          <cell r="D1085" t="str">
            <v>보통인부</v>
          </cell>
          <cell r="E1085" t="str">
            <v>(0.5*0.2)*(1+0.1)</v>
          </cell>
          <cell r="F1085" t="str">
            <v>인</v>
          </cell>
          <cell r="G1085">
            <v>0.11000000000000001</v>
          </cell>
          <cell r="I1085">
            <v>0</v>
          </cell>
          <cell r="J1085">
            <v>148510</v>
          </cell>
          <cell r="K1085">
            <v>16336</v>
          </cell>
          <cell r="M1085">
            <v>0</v>
          </cell>
          <cell r="N1085">
            <v>148510</v>
          </cell>
          <cell r="O1085">
            <v>16336</v>
          </cell>
          <cell r="P1085" t="str">
            <v>통신1-1-27</v>
          </cell>
        </row>
        <row r="1086">
          <cell r="A1086">
            <v>111</v>
          </cell>
          <cell r="B1086">
            <v>3</v>
          </cell>
          <cell r="C1086" t="str">
            <v>제111호표</v>
          </cell>
          <cell r="D1086" t="str">
            <v>차량등 부착대 및 와이어로프신설</v>
          </cell>
          <cell r="E1086" t="str">
            <v>5m</v>
          </cell>
          <cell r="F1086" t="str">
            <v>본</v>
          </cell>
          <cell r="G1086">
            <v>1</v>
          </cell>
          <cell r="I1086">
            <v>98742</v>
          </cell>
          <cell r="K1086">
            <v>205388</v>
          </cell>
          <cell r="M1086">
            <v>7423</v>
          </cell>
          <cell r="O1086">
            <v>311553</v>
          </cell>
          <cell r="P1086" t="str">
            <v>전5-46-2</v>
          </cell>
        </row>
        <row r="1087">
          <cell r="D1087" t="str">
            <v>차량등 부착대 및 와이어로프신설</v>
          </cell>
          <cell r="E1087" t="str">
            <v>5m</v>
          </cell>
        </row>
        <row r="1088">
          <cell r="B1088" t="str">
            <v>차량등 부착대 신설5m  (조가선 제외)</v>
          </cell>
          <cell r="D1088" t="str">
            <v>차량등 부착대 신설</v>
          </cell>
          <cell r="E1088" t="str">
            <v>5m  (조가선 제외)</v>
          </cell>
          <cell r="F1088" t="str">
            <v>본</v>
          </cell>
          <cell r="G1088">
            <v>1</v>
          </cell>
          <cell r="H1088">
            <v>12286</v>
          </cell>
          <cell r="I1088">
            <v>12286</v>
          </cell>
          <cell r="J1088">
            <v>205388</v>
          </cell>
          <cell r="K1088">
            <v>205388</v>
          </cell>
          <cell r="L1088">
            <v>7423</v>
          </cell>
          <cell r="M1088">
            <v>7423</v>
          </cell>
          <cell r="N1088">
            <v>225097</v>
          </cell>
          <cell r="O1088">
            <v>225097</v>
          </cell>
          <cell r="P1088" t="str">
            <v>제112호표</v>
          </cell>
        </row>
        <row r="1089">
          <cell r="B1089" t="str">
            <v>와이어로프 신설부착대5m</v>
          </cell>
          <cell r="D1089" t="str">
            <v>와이어로프 신설</v>
          </cell>
          <cell r="E1089" t="str">
            <v>부착대5m</v>
          </cell>
          <cell r="F1089" t="str">
            <v>식</v>
          </cell>
          <cell r="G1089">
            <v>1</v>
          </cell>
          <cell r="H1089">
            <v>86456</v>
          </cell>
          <cell r="I1089">
            <v>86456</v>
          </cell>
          <cell r="J1089">
            <v>0</v>
          </cell>
          <cell r="K1089">
            <v>0</v>
          </cell>
          <cell r="L1089">
            <v>0</v>
          </cell>
          <cell r="M1089">
            <v>0</v>
          </cell>
          <cell r="N1089">
            <v>86456</v>
          </cell>
          <cell r="O1089">
            <v>86456</v>
          </cell>
          <cell r="P1089" t="str">
            <v>제119호표</v>
          </cell>
        </row>
        <row r="1090">
          <cell r="A1090">
            <v>112</v>
          </cell>
          <cell r="B1090">
            <v>3</v>
          </cell>
          <cell r="C1090" t="str">
            <v>제112호표</v>
          </cell>
          <cell r="D1090" t="str">
            <v>차량등 부착대 신설</v>
          </cell>
          <cell r="E1090" t="str">
            <v>5m  (조가선 제외)</v>
          </cell>
          <cell r="F1090" t="str">
            <v>본</v>
          </cell>
          <cell r="G1090">
            <v>1</v>
          </cell>
          <cell r="I1090">
            <v>12286</v>
          </cell>
          <cell r="K1090">
            <v>205388</v>
          </cell>
          <cell r="M1090">
            <v>7423</v>
          </cell>
          <cell r="O1090">
            <v>225097</v>
          </cell>
          <cell r="P1090" t="str">
            <v>전5-46-2</v>
          </cell>
        </row>
        <row r="1091">
          <cell r="D1091" t="str">
            <v>차량등 부착대 신설</v>
          </cell>
          <cell r="E1091" t="str">
            <v>5m  (조가선 제외)</v>
          </cell>
        </row>
        <row r="1092">
          <cell r="B1092" t="str">
            <v>차량등 부착대5m 용융도금</v>
          </cell>
          <cell r="C1092" t="str">
            <v>재료비</v>
          </cell>
          <cell r="D1092" t="str">
            <v>차량등 부착대</v>
          </cell>
          <cell r="E1092" t="str">
            <v>5m 용융도금</v>
          </cell>
          <cell r="F1092" t="str">
            <v>본</v>
          </cell>
          <cell r="G1092">
            <v>1</v>
          </cell>
          <cell r="I1092">
            <v>0</v>
          </cell>
          <cell r="N1092">
            <v>0</v>
          </cell>
          <cell r="O1092">
            <v>0</v>
          </cell>
        </row>
        <row r="1093">
          <cell r="B1093" t="str">
            <v>육각볼트(용융도금)M16 x 60mm(너트포함)</v>
          </cell>
          <cell r="D1093" t="str">
            <v>육각볼트(용융도금)</v>
          </cell>
          <cell r="E1093" t="str">
            <v>M16 x 60mm(너트포함)</v>
          </cell>
          <cell r="F1093" t="str">
            <v>조</v>
          </cell>
          <cell r="G1093">
            <v>6</v>
          </cell>
          <cell r="H1093">
            <v>433</v>
          </cell>
          <cell r="I1093">
            <v>2598</v>
          </cell>
          <cell r="K1093">
            <v>0</v>
          </cell>
          <cell r="M1093">
            <v>0</v>
          </cell>
          <cell r="N1093">
            <v>433</v>
          </cell>
          <cell r="O1093">
            <v>2598</v>
          </cell>
        </row>
        <row r="1094">
          <cell r="C1094" t="str">
            <v>노무비</v>
          </cell>
          <cell r="D1094" t="str">
            <v>내선전공</v>
          </cell>
          <cell r="E1094" t="str">
            <v>(0.98*0.4)*(1+0.1)</v>
          </cell>
          <cell r="F1094" t="str">
            <v>인</v>
          </cell>
          <cell r="G1094">
            <v>0.43120000000000003</v>
          </cell>
          <cell r="I1094">
            <v>0</v>
          </cell>
          <cell r="J1094">
            <v>258917</v>
          </cell>
          <cell r="K1094">
            <v>111645</v>
          </cell>
          <cell r="M1094">
            <v>0</v>
          </cell>
          <cell r="N1094">
            <v>258917</v>
          </cell>
          <cell r="O1094">
            <v>111645</v>
          </cell>
        </row>
        <row r="1095">
          <cell r="D1095" t="str">
            <v>보통인부</v>
          </cell>
          <cell r="E1095" t="str">
            <v>(0.75*0.4)*(1+0.1)</v>
          </cell>
          <cell r="F1095" t="str">
            <v>인</v>
          </cell>
          <cell r="G1095">
            <v>0.33000000000000007</v>
          </cell>
          <cell r="I1095">
            <v>0</v>
          </cell>
          <cell r="J1095">
            <v>148510</v>
          </cell>
          <cell r="K1095">
            <v>49008</v>
          </cell>
          <cell r="M1095">
            <v>0</v>
          </cell>
          <cell r="N1095">
            <v>148510</v>
          </cell>
          <cell r="O1095">
            <v>49008</v>
          </cell>
        </row>
        <row r="1096">
          <cell r="D1096" t="str">
            <v>공구손료</v>
          </cell>
          <cell r="E1096" t="str">
            <v>노무비의</v>
          </cell>
          <cell r="F1096" t="str">
            <v>%</v>
          </cell>
          <cell r="G1096">
            <v>3</v>
          </cell>
          <cell r="H1096">
            <v>160653</v>
          </cell>
          <cell r="I1096">
            <v>4819</v>
          </cell>
          <cell r="M1096">
            <v>0</v>
          </cell>
          <cell r="N1096">
            <v>160653</v>
          </cell>
          <cell r="O1096">
            <v>4819</v>
          </cell>
        </row>
        <row r="1097">
          <cell r="C1097" t="str">
            <v>기계경비</v>
          </cell>
          <cell r="D1097" t="str">
            <v>트럭탑재형크레인(5ton)</v>
          </cell>
          <cell r="E1097" t="str">
            <v>(1.96*0.4)*(1+0)</v>
          </cell>
          <cell r="F1097" t="str">
            <v>hr</v>
          </cell>
          <cell r="G1097">
            <v>0.78400000000000003</v>
          </cell>
          <cell r="H1097">
            <v>6211</v>
          </cell>
          <cell r="I1097">
            <v>4869</v>
          </cell>
          <cell r="J1097">
            <v>36224</v>
          </cell>
          <cell r="K1097">
            <v>28399</v>
          </cell>
          <cell r="L1097">
            <v>9469</v>
          </cell>
          <cell r="M1097">
            <v>7423</v>
          </cell>
          <cell r="N1097">
            <v>51904</v>
          </cell>
          <cell r="O1097">
            <v>40691</v>
          </cell>
          <cell r="P1097" t="str">
            <v>제m19호표</v>
          </cell>
        </row>
        <row r="1098">
          <cell r="C1098" t="str">
            <v>도로교통정리</v>
          </cell>
          <cell r="D1098" t="str">
            <v>보통인부</v>
          </cell>
          <cell r="E1098" t="str">
            <v>(0.5*0.2)*(1+0.1)</v>
          </cell>
          <cell r="F1098" t="str">
            <v>인</v>
          </cell>
          <cell r="G1098">
            <v>0.11000000000000001</v>
          </cell>
          <cell r="I1098">
            <v>0</v>
          </cell>
          <cell r="J1098">
            <v>148510</v>
          </cell>
          <cell r="K1098">
            <v>16336</v>
          </cell>
          <cell r="M1098">
            <v>0</v>
          </cell>
          <cell r="N1098">
            <v>148510</v>
          </cell>
          <cell r="O1098">
            <v>16336</v>
          </cell>
          <cell r="P1098" t="str">
            <v>통신1-1-27</v>
          </cell>
        </row>
        <row r="1099">
          <cell r="A1099">
            <v>113</v>
          </cell>
          <cell r="B1099">
            <v>3</v>
          </cell>
          <cell r="C1099" t="str">
            <v>제113호표</v>
          </cell>
          <cell r="D1099" t="str">
            <v>차량등 부착대 및 와이어로프신설</v>
          </cell>
          <cell r="E1099" t="str">
            <v>3m</v>
          </cell>
          <cell r="F1099" t="str">
            <v>본</v>
          </cell>
          <cell r="G1099">
            <v>1</v>
          </cell>
          <cell r="I1099">
            <v>54429</v>
          </cell>
          <cell r="K1099">
            <v>205388</v>
          </cell>
          <cell r="M1099">
            <v>7423</v>
          </cell>
          <cell r="O1099">
            <v>267240</v>
          </cell>
          <cell r="P1099" t="str">
            <v>전5-46-2</v>
          </cell>
        </row>
        <row r="1100">
          <cell r="D1100" t="str">
            <v>차량등 부착대 및 와이어로프신설</v>
          </cell>
          <cell r="E1100" t="str">
            <v>3m</v>
          </cell>
        </row>
        <row r="1101">
          <cell r="B1101" t="str">
            <v>차량등 부착대 신설3m  (조가선 제외)</v>
          </cell>
          <cell r="D1101" t="str">
            <v>차량등 부착대 신설</v>
          </cell>
          <cell r="E1101" t="str">
            <v>3m  (조가선 제외)</v>
          </cell>
          <cell r="F1101" t="str">
            <v>본</v>
          </cell>
          <cell r="G1101">
            <v>1</v>
          </cell>
          <cell r="H1101">
            <v>12286</v>
          </cell>
          <cell r="I1101">
            <v>12286</v>
          </cell>
          <cell r="J1101">
            <v>205388</v>
          </cell>
          <cell r="K1101">
            <v>205388</v>
          </cell>
          <cell r="L1101">
            <v>7423</v>
          </cell>
          <cell r="M1101">
            <v>7423</v>
          </cell>
          <cell r="N1101">
            <v>225097</v>
          </cell>
          <cell r="O1101">
            <v>225097</v>
          </cell>
          <cell r="P1101" t="str">
            <v>제114호표</v>
          </cell>
        </row>
        <row r="1102">
          <cell r="B1102" t="str">
            <v>와이어로프 신설부착대3m</v>
          </cell>
          <cell r="D1102" t="str">
            <v>와이어로프 신설</v>
          </cell>
          <cell r="E1102" t="str">
            <v>부착대3m</v>
          </cell>
          <cell r="F1102" t="str">
            <v>식</v>
          </cell>
          <cell r="G1102">
            <v>1</v>
          </cell>
          <cell r="H1102">
            <v>42143</v>
          </cell>
          <cell r="I1102">
            <v>42143</v>
          </cell>
          <cell r="J1102">
            <v>0</v>
          </cell>
          <cell r="K1102">
            <v>0</v>
          </cell>
          <cell r="L1102">
            <v>0</v>
          </cell>
          <cell r="M1102">
            <v>0</v>
          </cell>
          <cell r="N1102">
            <v>42143</v>
          </cell>
          <cell r="O1102">
            <v>42143</v>
          </cell>
          <cell r="P1102" t="str">
            <v>제120호표</v>
          </cell>
        </row>
        <row r="1103">
          <cell r="A1103">
            <v>114</v>
          </cell>
          <cell r="B1103">
            <v>3</v>
          </cell>
          <cell r="C1103" t="str">
            <v>제114호표</v>
          </cell>
          <cell r="D1103" t="str">
            <v>차량등 부착대 신설</v>
          </cell>
          <cell r="E1103" t="str">
            <v>3m  (조가선 제외)</v>
          </cell>
          <cell r="F1103" t="str">
            <v>본</v>
          </cell>
          <cell r="G1103">
            <v>1</v>
          </cell>
          <cell r="I1103">
            <v>12286</v>
          </cell>
          <cell r="K1103">
            <v>205388</v>
          </cell>
          <cell r="M1103">
            <v>7423</v>
          </cell>
          <cell r="O1103">
            <v>225097</v>
          </cell>
          <cell r="P1103" t="str">
            <v>전5-46-2</v>
          </cell>
        </row>
        <row r="1104">
          <cell r="D1104" t="str">
            <v>차량등 부착대 신설</v>
          </cell>
          <cell r="E1104" t="str">
            <v>3m  (조가선 제외)</v>
          </cell>
        </row>
        <row r="1105">
          <cell r="B1105" t="str">
            <v>차량등 부착대3m 용융도금</v>
          </cell>
          <cell r="C1105" t="str">
            <v>재료비</v>
          </cell>
          <cell r="D1105" t="str">
            <v>차량등 부착대</v>
          </cell>
          <cell r="E1105" t="str">
            <v>3m 용융도금</v>
          </cell>
          <cell r="F1105" t="str">
            <v>본</v>
          </cell>
          <cell r="G1105">
            <v>1</v>
          </cell>
          <cell r="I1105">
            <v>0</v>
          </cell>
          <cell r="N1105">
            <v>0</v>
          </cell>
          <cell r="O1105">
            <v>0</v>
          </cell>
        </row>
        <row r="1106">
          <cell r="B1106" t="str">
            <v>육각볼트(용융도금)M16 x 60mm(너트포함)</v>
          </cell>
          <cell r="D1106" t="str">
            <v>육각볼트(용융도금)</v>
          </cell>
          <cell r="E1106" t="str">
            <v>M16 x 60mm(너트포함)</v>
          </cell>
          <cell r="F1106" t="str">
            <v>조</v>
          </cell>
          <cell r="G1106">
            <v>6</v>
          </cell>
          <cell r="H1106">
            <v>433</v>
          </cell>
          <cell r="I1106">
            <v>2598</v>
          </cell>
          <cell r="K1106">
            <v>0</v>
          </cell>
          <cell r="M1106">
            <v>0</v>
          </cell>
          <cell r="N1106">
            <v>433</v>
          </cell>
          <cell r="O1106">
            <v>2598</v>
          </cell>
        </row>
        <row r="1107">
          <cell r="C1107" t="str">
            <v>노무비</v>
          </cell>
          <cell r="D1107" t="str">
            <v>내선전공</v>
          </cell>
          <cell r="E1107" t="str">
            <v>(0.98*0.4)*(1+0.1)</v>
          </cell>
          <cell r="F1107" t="str">
            <v>인</v>
          </cell>
          <cell r="G1107">
            <v>0.43120000000000003</v>
          </cell>
          <cell r="I1107">
            <v>0</v>
          </cell>
          <cell r="J1107">
            <v>258917</v>
          </cell>
          <cell r="K1107">
            <v>111645</v>
          </cell>
          <cell r="M1107">
            <v>0</v>
          </cell>
          <cell r="N1107">
            <v>258917</v>
          </cell>
          <cell r="O1107">
            <v>111645</v>
          </cell>
        </row>
        <row r="1108">
          <cell r="D1108" t="str">
            <v>보통인부</v>
          </cell>
          <cell r="E1108" t="str">
            <v>(0.75*0.4)*(1+0.1)</v>
          </cell>
          <cell r="F1108" t="str">
            <v>인</v>
          </cell>
          <cell r="G1108">
            <v>0.33000000000000007</v>
          </cell>
          <cell r="I1108">
            <v>0</v>
          </cell>
          <cell r="J1108">
            <v>148510</v>
          </cell>
          <cell r="K1108">
            <v>49008</v>
          </cell>
          <cell r="M1108">
            <v>0</v>
          </cell>
          <cell r="N1108">
            <v>148510</v>
          </cell>
          <cell r="O1108">
            <v>49008</v>
          </cell>
        </row>
        <row r="1109">
          <cell r="D1109" t="str">
            <v>공구손료</v>
          </cell>
          <cell r="E1109" t="str">
            <v>노무비의</v>
          </cell>
          <cell r="F1109" t="str">
            <v>%</v>
          </cell>
          <cell r="G1109">
            <v>3</v>
          </cell>
          <cell r="H1109">
            <v>160653</v>
          </cell>
          <cell r="I1109">
            <v>4819</v>
          </cell>
          <cell r="M1109">
            <v>0</v>
          </cell>
          <cell r="N1109">
            <v>160653</v>
          </cell>
          <cell r="O1109">
            <v>4819</v>
          </cell>
        </row>
        <row r="1110">
          <cell r="C1110" t="str">
            <v>기계경비</v>
          </cell>
          <cell r="D1110" t="str">
            <v>트럭탑재형크레인(5ton)</v>
          </cell>
          <cell r="E1110" t="str">
            <v>(1.96*0.4)*(1+0)</v>
          </cell>
          <cell r="F1110" t="str">
            <v>hr</v>
          </cell>
          <cell r="G1110">
            <v>0.78400000000000003</v>
          </cell>
          <cell r="H1110">
            <v>6211</v>
          </cell>
          <cell r="I1110">
            <v>4869</v>
          </cell>
          <cell r="J1110">
            <v>36224</v>
          </cell>
          <cell r="K1110">
            <v>28399</v>
          </cell>
          <cell r="L1110">
            <v>9469</v>
          </cell>
          <cell r="M1110">
            <v>7423</v>
          </cell>
          <cell r="N1110">
            <v>51904</v>
          </cell>
          <cell r="O1110">
            <v>40691</v>
          </cell>
          <cell r="P1110" t="str">
            <v>제m19호표</v>
          </cell>
        </row>
        <row r="1111">
          <cell r="C1111" t="str">
            <v>도로교통정리</v>
          </cell>
          <cell r="D1111" t="str">
            <v>보통인부</v>
          </cell>
          <cell r="E1111" t="str">
            <v>(0.5*0.2)*(1+0.1)</v>
          </cell>
          <cell r="F1111" t="str">
            <v>인</v>
          </cell>
          <cell r="G1111">
            <v>0.11000000000000001</v>
          </cell>
          <cell r="I1111">
            <v>0</v>
          </cell>
          <cell r="J1111">
            <v>148510</v>
          </cell>
          <cell r="K1111">
            <v>16336</v>
          </cell>
          <cell r="M1111">
            <v>0</v>
          </cell>
          <cell r="N1111">
            <v>148510</v>
          </cell>
          <cell r="O1111">
            <v>16336</v>
          </cell>
          <cell r="P1111" t="str">
            <v>통신1-1-27</v>
          </cell>
        </row>
        <row r="1112">
          <cell r="A1112">
            <v>115</v>
          </cell>
          <cell r="B1112">
            <v>3</v>
          </cell>
          <cell r="C1112" t="str">
            <v>제115호표</v>
          </cell>
          <cell r="D1112" t="str">
            <v>와이어로프 신설</v>
          </cell>
          <cell r="E1112" t="str">
            <v>부착대13m</v>
          </cell>
          <cell r="F1112" t="str">
            <v>식</v>
          </cell>
          <cell r="G1112">
            <v>1</v>
          </cell>
          <cell r="I1112">
            <v>212623</v>
          </cell>
          <cell r="K1112">
            <v>0</v>
          </cell>
          <cell r="M1112">
            <v>0</v>
          </cell>
          <cell r="O1112">
            <v>212623</v>
          </cell>
          <cell r="P1112" t="str">
            <v>도면 EE-01</v>
          </cell>
        </row>
        <row r="1113">
          <cell r="B1113" t="str">
            <v>와이어로프 신설부착대13m</v>
          </cell>
          <cell r="D1113" t="str">
            <v>와이어로프 신설</v>
          </cell>
          <cell r="E1113" t="str">
            <v>부착대13m</v>
          </cell>
          <cell r="F1113" t="str">
            <v>식</v>
          </cell>
          <cell r="G1113">
            <v>1</v>
          </cell>
        </row>
        <row r="1114">
          <cell r="B1114" t="str">
            <v>턴버클(STS304)1/2"×6", Hook&amp;Eye</v>
          </cell>
          <cell r="C1114" t="str">
            <v>재료비</v>
          </cell>
          <cell r="D1114" t="str">
            <v>턴버클(STS304)</v>
          </cell>
          <cell r="E1114" t="str">
            <v>1/2"×6", Hook&amp;Eye</v>
          </cell>
          <cell r="F1114" t="str">
            <v>EA</v>
          </cell>
          <cell r="G1114">
            <v>4</v>
          </cell>
          <cell r="H1114">
            <v>23400</v>
          </cell>
          <cell r="I1114">
            <v>93600</v>
          </cell>
          <cell r="J1114">
            <v>0</v>
          </cell>
          <cell r="L1114">
            <v>0</v>
          </cell>
          <cell r="N1114">
            <v>23400</v>
          </cell>
          <cell r="O1114">
            <v>93600</v>
          </cell>
        </row>
        <row r="1115">
          <cell r="B1115" t="str">
            <v>와이어로프(STS304)6mm</v>
          </cell>
          <cell r="D1115" t="str">
            <v>와이어로프(STS304)</v>
          </cell>
          <cell r="E1115" t="str">
            <v>6mm</v>
          </cell>
          <cell r="F1115" t="str">
            <v>m</v>
          </cell>
          <cell r="G1115">
            <v>35.9</v>
          </cell>
          <cell r="H1115">
            <v>2170</v>
          </cell>
          <cell r="I1115">
            <v>77903</v>
          </cell>
          <cell r="J1115">
            <v>0</v>
          </cell>
          <cell r="L1115">
            <v>0</v>
          </cell>
          <cell r="N1115">
            <v>2170</v>
          </cell>
          <cell r="O1115">
            <v>77903</v>
          </cell>
        </row>
        <row r="1116">
          <cell r="B1116" t="str">
            <v>스텐크립(STS304)6mm</v>
          </cell>
          <cell r="D1116" t="str">
            <v>스텐크립(STS304)</v>
          </cell>
          <cell r="E1116" t="str">
            <v>6mm</v>
          </cell>
          <cell r="F1116" t="str">
            <v>EA</v>
          </cell>
          <cell r="G1116">
            <v>16</v>
          </cell>
          <cell r="H1116">
            <v>2570</v>
          </cell>
          <cell r="I1116">
            <v>41120</v>
          </cell>
          <cell r="J1116">
            <v>0</v>
          </cell>
          <cell r="L1116">
            <v>0</v>
          </cell>
          <cell r="N1116">
            <v>2570</v>
          </cell>
          <cell r="O1116">
            <v>41120</v>
          </cell>
        </row>
        <row r="1117">
          <cell r="A1117">
            <v>116</v>
          </cell>
          <cell r="B1117">
            <v>3</v>
          </cell>
          <cell r="C1117" t="str">
            <v>제116호표</v>
          </cell>
          <cell r="D1117" t="str">
            <v>와이어로프 신설</v>
          </cell>
          <cell r="E1117" t="str">
            <v>부착대11m</v>
          </cell>
          <cell r="F1117" t="str">
            <v>식</v>
          </cell>
          <cell r="G1117">
            <v>1</v>
          </cell>
          <cell r="I1117">
            <v>157243</v>
          </cell>
          <cell r="K1117">
            <v>0</v>
          </cell>
          <cell r="M1117">
            <v>0</v>
          </cell>
          <cell r="O1117">
            <v>157243</v>
          </cell>
          <cell r="P1117" t="str">
            <v>도면 EE-02</v>
          </cell>
        </row>
        <row r="1118">
          <cell r="D1118" t="str">
            <v>와이어로프 신설</v>
          </cell>
          <cell r="E1118" t="str">
            <v>부착대11m</v>
          </cell>
          <cell r="F1118" t="str">
            <v>식</v>
          </cell>
          <cell r="G1118">
            <v>1</v>
          </cell>
        </row>
        <row r="1119">
          <cell r="B1119" t="str">
            <v>턴버클(STS304)1/2"×6", Hook&amp;Eye</v>
          </cell>
          <cell r="C1119" t="str">
            <v>재료비</v>
          </cell>
          <cell r="D1119" t="str">
            <v>턴버클(STS304)</v>
          </cell>
          <cell r="E1119" t="str">
            <v>1/2"×6", Hook&amp;Eye</v>
          </cell>
          <cell r="F1119" t="str">
            <v>EA</v>
          </cell>
          <cell r="G1119">
            <v>3</v>
          </cell>
          <cell r="H1119">
            <v>23400</v>
          </cell>
          <cell r="I1119">
            <v>70200</v>
          </cell>
          <cell r="J1119">
            <v>0</v>
          </cell>
          <cell r="L1119">
            <v>0</v>
          </cell>
          <cell r="N1119">
            <v>23400</v>
          </cell>
          <cell r="O1119">
            <v>70200</v>
          </cell>
        </row>
        <row r="1120">
          <cell r="B1120" t="str">
            <v>와이어로프(STS304)6mm</v>
          </cell>
          <cell r="D1120" t="str">
            <v>와이어로프(STS304)</v>
          </cell>
          <cell r="E1120" t="str">
            <v>6mm</v>
          </cell>
          <cell r="F1120" t="str">
            <v>m</v>
          </cell>
          <cell r="G1120">
            <v>25.9</v>
          </cell>
          <cell r="H1120">
            <v>2170</v>
          </cell>
          <cell r="I1120">
            <v>56203</v>
          </cell>
          <cell r="J1120">
            <v>0</v>
          </cell>
          <cell r="L1120">
            <v>0</v>
          </cell>
          <cell r="N1120">
            <v>2170</v>
          </cell>
          <cell r="O1120">
            <v>56203</v>
          </cell>
        </row>
        <row r="1121">
          <cell r="B1121" t="str">
            <v>스텐크립(STS304)6mm</v>
          </cell>
          <cell r="D1121" t="str">
            <v>스텐크립(STS304)</v>
          </cell>
          <cell r="E1121" t="str">
            <v>6mm</v>
          </cell>
          <cell r="F1121" t="str">
            <v>EA</v>
          </cell>
          <cell r="G1121">
            <v>12</v>
          </cell>
          <cell r="H1121">
            <v>2570</v>
          </cell>
          <cell r="I1121">
            <v>30840</v>
          </cell>
          <cell r="J1121">
            <v>0</v>
          </cell>
          <cell r="L1121">
            <v>0</v>
          </cell>
          <cell r="N1121">
            <v>2570</v>
          </cell>
          <cell r="O1121">
            <v>30840</v>
          </cell>
        </row>
        <row r="1122">
          <cell r="A1122">
            <v>117</v>
          </cell>
          <cell r="B1122">
            <v>3</v>
          </cell>
          <cell r="C1122" t="str">
            <v>제117호표</v>
          </cell>
          <cell r="D1122" t="str">
            <v>와이어로프 신설</v>
          </cell>
          <cell r="E1122" t="str">
            <v>부착대9m</v>
          </cell>
          <cell r="F1122" t="str">
            <v>식</v>
          </cell>
          <cell r="G1122">
            <v>1</v>
          </cell>
          <cell r="I1122">
            <v>144874</v>
          </cell>
          <cell r="K1122">
            <v>0</v>
          </cell>
          <cell r="M1122">
            <v>0</v>
          </cell>
          <cell r="O1122">
            <v>144874</v>
          </cell>
          <cell r="P1122" t="str">
            <v>도면 EE-03</v>
          </cell>
        </row>
        <row r="1123">
          <cell r="D1123" t="str">
            <v>와이어로프 신설</v>
          </cell>
          <cell r="E1123" t="str">
            <v>부착대9m</v>
          </cell>
          <cell r="F1123" t="str">
            <v>식</v>
          </cell>
          <cell r="G1123">
            <v>1</v>
          </cell>
        </row>
        <row r="1124">
          <cell r="B1124" t="str">
            <v>턴버클(STS304)1/2"×6", Hook&amp;Eye</v>
          </cell>
          <cell r="C1124" t="str">
            <v>재료비</v>
          </cell>
          <cell r="D1124" t="str">
            <v>턴버클(STS304)</v>
          </cell>
          <cell r="E1124" t="str">
            <v>1/2"×6", Hook&amp;Eye</v>
          </cell>
          <cell r="F1124" t="str">
            <v>EA</v>
          </cell>
          <cell r="G1124">
            <v>3</v>
          </cell>
          <cell r="H1124">
            <v>23400</v>
          </cell>
          <cell r="I1124">
            <v>70200</v>
          </cell>
          <cell r="J1124">
            <v>0</v>
          </cell>
          <cell r="L1124">
            <v>0</v>
          </cell>
          <cell r="N1124">
            <v>23400</v>
          </cell>
          <cell r="O1124">
            <v>70200</v>
          </cell>
        </row>
        <row r="1125">
          <cell r="B1125" t="str">
            <v>와이어로프(STS304)6mm</v>
          </cell>
          <cell r="D1125" t="str">
            <v>와이어로프(STS304)</v>
          </cell>
          <cell r="E1125" t="str">
            <v>6mm</v>
          </cell>
          <cell r="F1125" t="str">
            <v>m</v>
          </cell>
          <cell r="G1125">
            <v>20.2</v>
          </cell>
          <cell r="H1125">
            <v>2170</v>
          </cell>
          <cell r="I1125">
            <v>43834</v>
          </cell>
          <cell r="J1125">
            <v>0</v>
          </cell>
          <cell r="L1125">
            <v>0</v>
          </cell>
          <cell r="N1125">
            <v>2170</v>
          </cell>
          <cell r="O1125">
            <v>43834</v>
          </cell>
        </row>
        <row r="1126">
          <cell r="B1126" t="str">
            <v>스텐크립(STS304)6mm</v>
          </cell>
          <cell r="D1126" t="str">
            <v>스텐크립(STS304)</v>
          </cell>
          <cell r="E1126" t="str">
            <v>6mm</v>
          </cell>
          <cell r="F1126" t="str">
            <v>EA</v>
          </cell>
          <cell r="G1126">
            <v>12</v>
          </cell>
          <cell r="H1126">
            <v>2570</v>
          </cell>
          <cell r="I1126">
            <v>30840</v>
          </cell>
          <cell r="J1126">
            <v>0</v>
          </cell>
          <cell r="L1126">
            <v>0</v>
          </cell>
          <cell r="N1126">
            <v>2570</v>
          </cell>
          <cell r="O1126">
            <v>30840</v>
          </cell>
        </row>
        <row r="1127">
          <cell r="A1127">
            <v>118</v>
          </cell>
          <cell r="B1127">
            <v>3</v>
          </cell>
          <cell r="C1127" t="str">
            <v>제118호표</v>
          </cell>
          <cell r="D1127" t="str">
            <v>와이어로프 신설</v>
          </cell>
          <cell r="E1127" t="str">
            <v>부착대7m</v>
          </cell>
          <cell r="F1127" t="str">
            <v>식</v>
          </cell>
          <cell r="G1127">
            <v>1</v>
          </cell>
          <cell r="I1127">
            <v>94268</v>
          </cell>
          <cell r="K1127">
            <v>0</v>
          </cell>
          <cell r="M1127">
            <v>0</v>
          </cell>
          <cell r="O1127">
            <v>94268</v>
          </cell>
          <cell r="P1127" t="str">
            <v>도면 EE-04</v>
          </cell>
        </row>
        <row r="1128">
          <cell r="D1128" t="str">
            <v>와이어로프 신설</v>
          </cell>
          <cell r="E1128" t="str">
            <v>부착대7m</v>
          </cell>
          <cell r="F1128" t="str">
            <v>식</v>
          </cell>
          <cell r="G1128">
            <v>1</v>
          </cell>
        </row>
        <row r="1129">
          <cell r="B1129" t="str">
            <v>턴버클(STS304)1/2"×6", Hook&amp;Eye</v>
          </cell>
          <cell r="C1129" t="str">
            <v>재료비</v>
          </cell>
          <cell r="D1129" t="str">
            <v>턴버클(STS304)</v>
          </cell>
          <cell r="E1129" t="str">
            <v>1/2"×6", Hook&amp;Eye</v>
          </cell>
          <cell r="F1129" t="str">
            <v>EA</v>
          </cell>
          <cell r="G1129">
            <v>2</v>
          </cell>
          <cell r="H1129">
            <v>23400</v>
          </cell>
          <cell r="I1129">
            <v>46800</v>
          </cell>
          <cell r="J1129">
            <v>0</v>
          </cell>
          <cell r="L1129">
            <v>0</v>
          </cell>
          <cell r="N1129">
            <v>23400</v>
          </cell>
          <cell r="O1129">
            <v>46800</v>
          </cell>
        </row>
        <row r="1130">
          <cell r="B1130" t="str">
            <v>와이어로프(STS304)6mm</v>
          </cell>
          <cell r="D1130" t="str">
            <v>와이어로프(STS304)</v>
          </cell>
          <cell r="E1130" t="str">
            <v>6mm</v>
          </cell>
          <cell r="F1130" t="str">
            <v>m</v>
          </cell>
          <cell r="G1130">
            <v>12.4</v>
          </cell>
          <cell r="H1130">
            <v>2170</v>
          </cell>
          <cell r="I1130">
            <v>26908</v>
          </cell>
          <cell r="J1130">
            <v>0</v>
          </cell>
          <cell r="L1130">
            <v>0</v>
          </cell>
          <cell r="N1130">
            <v>2170</v>
          </cell>
          <cell r="O1130">
            <v>26908</v>
          </cell>
        </row>
        <row r="1131">
          <cell r="B1131" t="str">
            <v>스텐크립(STS304)6mm</v>
          </cell>
          <cell r="D1131" t="str">
            <v>스텐크립(STS304)</v>
          </cell>
          <cell r="E1131" t="str">
            <v>6mm</v>
          </cell>
          <cell r="F1131" t="str">
            <v>EA</v>
          </cell>
          <cell r="G1131">
            <v>8</v>
          </cell>
          <cell r="H1131">
            <v>2570</v>
          </cell>
          <cell r="I1131">
            <v>20560</v>
          </cell>
          <cell r="J1131">
            <v>0</v>
          </cell>
          <cell r="L1131">
            <v>0</v>
          </cell>
          <cell r="N1131">
            <v>2570</v>
          </cell>
          <cell r="O1131">
            <v>20560</v>
          </cell>
        </row>
        <row r="1132">
          <cell r="A1132">
            <v>119</v>
          </cell>
          <cell r="B1132">
            <v>3</v>
          </cell>
          <cell r="C1132" t="str">
            <v>제119호표</v>
          </cell>
          <cell r="D1132" t="str">
            <v>와이어로프 신설</v>
          </cell>
          <cell r="E1132" t="str">
            <v>부착대5m</v>
          </cell>
          <cell r="F1132" t="str">
            <v>식</v>
          </cell>
          <cell r="G1132">
            <v>1</v>
          </cell>
          <cell r="I1132">
            <v>86456</v>
          </cell>
          <cell r="K1132">
            <v>0</v>
          </cell>
          <cell r="M1132">
            <v>0</v>
          </cell>
          <cell r="O1132">
            <v>86456</v>
          </cell>
          <cell r="P1132" t="str">
            <v>도면 EE-05</v>
          </cell>
        </row>
        <row r="1133">
          <cell r="D1133" t="str">
            <v>와이어로프 신설</v>
          </cell>
          <cell r="E1133" t="str">
            <v>부착대5m</v>
          </cell>
          <cell r="F1133" t="str">
            <v>식</v>
          </cell>
          <cell r="G1133">
            <v>1</v>
          </cell>
        </row>
        <row r="1134">
          <cell r="B1134" t="str">
            <v>턴버클(STS304)1/2"×6", Hook&amp;Eye</v>
          </cell>
          <cell r="C1134" t="str">
            <v>재료비</v>
          </cell>
          <cell r="D1134" t="str">
            <v>턴버클(STS304)</v>
          </cell>
          <cell r="E1134" t="str">
            <v>1/2"×6", Hook&amp;Eye</v>
          </cell>
          <cell r="F1134" t="str">
            <v>EA</v>
          </cell>
          <cell r="G1134">
            <v>2</v>
          </cell>
          <cell r="H1134">
            <v>23400</v>
          </cell>
          <cell r="I1134">
            <v>46800</v>
          </cell>
          <cell r="J1134">
            <v>0</v>
          </cell>
          <cell r="L1134">
            <v>0</v>
          </cell>
          <cell r="N1134">
            <v>23400</v>
          </cell>
          <cell r="O1134">
            <v>46800</v>
          </cell>
        </row>
        <row r="1135">
          <cell r="B1135" t="str">
            <v>와이어로프(STS304)6mm</v>
          </cell>
          <cell r="D1135" t="str">
            <v>와이어로프(STS304)</v>
          </cell>
          <cell r="E1135" t="str">
            <v>6mm</v>
          </cell>
          <cell r="F1135" t="str">
            <v>EA</v>
          </cell>
          <cell r="G1135">
            <v>8.8000000000000007</v>
          </cell>
          <cell r="H1135">
            <v>2170</v>
          </cell>
          <cell r="I1135">
            <v>19096</v>
          </cell>
          <cell r="J1135">
            <v>0</v>
          </cell>
          <cell r="L1135">
            <v>0</v>
          </cell>
          <cell r="N1135">
            <v>2170</v>
          </cell>
          <cell r="O1135">
            <v>19096</v>
          </cell>
        </row>
        <row r="1136">
          <cell r="B1136" t="str">
            <v>스텐크립(STS304)6mm</v>
          </cell>
          <cell r="D1136" t="str">
            <v>스텐크립(STS304)</v>
          </cell>
          <cell r="E1136" t="str">
            <v>6mm</v>
          </cell>
          <cell r="F1136" t="str">
            <v>EA</v>
          </cell>
          <cell r="G1136">
            <v>8</v>
          </cell>
          <cell r="H1136">
            <v>2570</v>
          </cell>
          <cell r="I1136">
            <v>20560</v>
          </cell>
          <cell r="J1136">
            <v>0</v>
          </cell>
          <cell r="L1136">
            <v>0</v>
          </cell>
          <cell r="N1136">
            <v>2570</v>
          </cell>
          <cell r="O1136">
            <v>20560</v>
          </cell>
        </row>
        <row r="1137">
          <cell r="A1137">
            <v>120</v>
          </cell>
          <cell r="B1137">
            <v>3</v>
          </cell>
          <cell r="C1137" t="str">
            <v>제120호표</v>
          </cell>
          <cell r="D1137" t="str">
            <v>와이어로프 신설</v>
          </cell>
          <cell r="E1137" t="str">
            <v>부착대3m</v>
          </cell>
          <cell r="F1137" t="str">
            <v>식</v>
          </cell>
          <cell r="G1137">
            <v>1</v>
          </cell>
          <cell r="I1137">
            <v>42143</v>
          </cell>
          <cell r="K1137">
            <v>0</v>
          </cell>
          <cell r="M1137">
            <v>0</v>
          </cell>
          <cell r="O1137">
            <v>42143</v>
          </cell>
          <cell r="P1137" t="str">
            <v>도면 EE-06</v>
          </cell>
        </row>
        <row r="1138">
          <cell r="D1138" t="str">
            <v>와이어로프 신설</v>
          </cell>
          <cell r="E1138" t="str">
            <v>부착대3m</v>
          </cell>
          <cell r="F1138" t="str">
            <v>식</v>
          </cell>
          <cell r="G1138">
            <v>1</v>
          </cell>
        </row>
        <row r="1139">
          <cell r="B1139" t="str">
            <v>턴버클(STS304)1/2"×6", Hook&amp;Eye</v>
          </cell>
          <cell r="C1139" t="str">
            <v>재료비</v>
          </cell>
          <cell r="D1139" t="str">
            <v>턴버클(STS304)</v>
          </cell>
          <cell r="E1139" t="str">
            <v>1/2"×6", Hook&amp;Eye</v>
          </cell>
          <cell r="F1139" t="str">
            <v>EA</v>
          </cell>
          <cell r="G1139">
            <v>1</v>
          </cell>
          <cell r="H1139">
            <v>23400</v>
          </cell>
          <cell r="I1139">
            <v>23400</v>
          </cell>
          <cell r="J1139">
            <v>0</v>
          </cell>
          <cell r="L1139">
            <v>0</v>
          </cell>
          <cell r="N1139">
            <v>23400</v>
          </cell>
          <cell r="O1139">
            <v>23400</v>
          </cell>
        </row>
        <row r="1140">
          <cell r="B1140" t="str">
            <v>와이어로프(STS304)6mm</v>
          </cell>
          <cell r="D1140" t="str">
            <v>와이어로프(STS304)</v>
          </cell>
          <cell r="E1140" t="str">
            <v>6mm</v>
          </cell>
          <cell r="F1140" t="str">
            <v>EA</v>
          </cell>
          <cell r="G1140">
            <v>3.9</v>
          </cell>
          <cell r="H1140">
            <v>2170</v>
          </cell>
          <cell r="I1140">
            <v>8463</v>
          </cell>
          <cell r="J1140">
            <v>0</v>
          </cell>
          <cell r="L1140">
            <v>0</v>
          </cell>
          <cell r="N1140">
            <v>2170</v>
          </cell>
          <cell r="O1140">
            <v>8463</v>
          </cell>
        </row>
        <row r="1141">
          <cell r="B1141" t="str">
            <v>스텐크립(STS304)6mm</v>
          </cell>
          <cell r="D1141" t="str">
            <v>스텐크립(STS304)</v>
          </cell>
          <cell r="E1141" t="str">
            <v>6mm</v>
          </cell>
          <cell r="F1141" t="str">
            <v>EA</v>
          </cell>
          <cell r="G1141">
            <v>4</v>
          </cell>
          <cell r="H1141">
            <v>2570</v>
          </cell>
          <cell r="I1141">
            <v>10280</v>
          </cell>
          <cell r="J1141">
            <v>0</v>
          </cell>
          <cell r="L1141">
            <v>0</v>
          </cell>
          <cell r="N1141">
            <v>2570</v>
          </cell>
          <cell r="O1141">
            <v>10280</v>
          </cell>
        </row>
        <row r="1142">
          <cell r="A1142">
            <v>121</v>
          </cell>
          <cell r="B1142">
            <v>3</v>
          </cell>
          <cell r="C1142" t="str">
            <v>제121호표</v>
          </cell>
          <cell r="D1142" t="str">
            <v>차량신호등 설치(1개)</v>
          </cell>
          <cell r="E1142" t="str">
            <v>1면 2색~1면 4색 LED</v>
          </cell>
          <cell r="F1142" t="str">
            <v>대</v>
          </cell>
          <cell r="G1142">
            <v>1</v>
          </cell>
          <cell r="I1142">
            <v>33721</v>
          </cell>
          <cell r="K1142">
            <v>473718</v>
          </cell>
          <cell r="M1142">
            <v>0</v>
          </cell>
          <cell r="O1142">
            <v>507439</v>
          </cell>
          <cell r="P1142" t="str">
            <v>전5-46-1</v>
          </cell>
        </row>
        <row r="1143">
          <cell r="B1143" t="str">
            <v>차량신호등 설치(1개)1면 2색~1면 4색 LED</v>
          </cell>
          <cell r="D1143" t="str">
            <v>차량신호등 설치(1개)</v>
          </cell>
          <cell r="E1143" t="str">
            <v>1면 2색~1면 4색 LED</v>
          </cell>
          <cell r="F1143" t="str">
            <v>대</v>
          </cell>
          <cell r="G1143">
            <v>1</v>
          </cell>
        </row>
        <row r="1144">
          <cell r="B1144" t="str">
            <v>교통신호등1면 2색~1면 4색 LED</v>
          </cell>
          <cell r="C1144" t="str">
            <v>재료비</v>
          </cell>
          <cell r="D1144" t="str">
            <v>교통신호등</v>
          </cell>
          <cell r="E1144" t="str">
            <v>1면 2색~1면 4색 LED</v>
          </cell>
          <cell r="F1144" t="str">
            <v>EA</v>
          </cell>
          <cell r="G1144">
            <v>1</v>
          </cell>
          <cell r="I1144">
            <v>0</v>
          </cell>
          <cell r="J1144">
            <v>0</v>
          </cell>
          <cell r="L1144">
            <v>0</v>
          </cell>
          <cell r="N1144">
            <v>0</v>
          </cell>
          <cell r="O1144">
            <v>0</v>
          </cell>
          <cell r="P1144" t="str">
            <v>관급자재</v>
          </cell>
        </row>
        <row r="1145">
          <cell r="B1145" t="str">
            <v>신호등 보호금구용융도금</v>
          </cell>
          <cell r="D1145" t="str">
            <v>신호등 보호금구</v>
          </cell>
          <cell r="E1145" t="str">
            <v>용융도금</v>
          </cell>
          <cell r="F1145" t="str">
            <v>EA</v>
          </cell>
          <cell r="G1145">
            <v>1</v>
          </cell>
          <cell r="H1145">
            <v>20000</v>
          </cell>
          <cell r="I1145">
            <v>20000</v>
          </cell>
          <cell r="J1145">
            <v>0</v>
          </cell>
          <cell r="L1145">
            <v>0</v>
          </cell>
          <cell r="N1145">
            <v>20000</v>
          </cell>
          <cell r="O1145">
            <v>20000</v>
          </cell>
        </row>
        <row r="1146">
          <cell r="C1146" t="str">
            <v>노무비</v>
          </cell>
          <cell r="D1146" t="str">
            <v>내선전공</v>
          </cell>
          <cell r="E1146" t="str">
            <v>(0.9)*(1+0.2+0.1)</v>
          </cell>
          <cell r="F1146" t="str">
            <v>인</v>
          </cell>
          <cell r="G1146">
            <v>1.1700000000000002</v>
          </cell>
          <cell r="I1146">
            <v>0</v>
          </cell>
          <cell r="J1146">
            <v>258917</v>
          </cell>
          <cell r="K1146">
            <v>302932</v>
          </cell>
          <cell r="M1146">
            <v>0</v>
          </cell>
          <cell r="N1146">
            <v>258917</v>
          </cell>
          <cell r="O1146">
            <v>302932</v>
          </cell>
          <cell r="P1146" t="str">
            <v>1-11-5 20%</v>
          </cell>
        </row>
        <row r="1147">
          <cell r="D1147" t="str">
            <v>보통인부</v>
          </cell>
          <cell r="E1147" t="str">
            <v>(0.8)*(1+0.2+0.1)</v>
          </cell>
          <cell r="F1147" t="str">
            <v>인</v>
          </cell>
          <cell r="G1147">
            <v>1.04</v>
          </cell>
          <cell r="J1147">
            <v>148510</v>
          </cell>
          <cell r="K1147">
            <v>154450</v>
          </cell>
          <cell r="P1147" t="str">
            <v>번화가 10%</v>
          </cell>
        </row>
        <row r="1148">
          <cell r="D1148" t="str">
            <v>공구손료</v>
          </cell>
          <cell r="E1148" t="str">
            <v>노무비의</v>
          </cell>
          <cell r="F1148" t="str">
            <v>%</v>
          </cell>
          <cell r="G1148">
            <v>3</v>
          </cell>
          <cell r="H1148">
            <v>457382</v>
          </cell>
          <cell r="I1148">
            <v>13721</v>
          </cell>
          <cell r="M1148">
            <v>0</v>
          </cell>
          <cell r="N1148">
            <v>457382</v>
          </cell>
          <cell r="O1148">
            <v>13721</v>
          </cell>
        </row>
        <row r="1149">
          <cell r="C1149" t="str">
            <v>도로교통정리</v>
          </cell>
          <cell r="D1149" t="str">
            <v>보통인부</v>
          </cell>
          <cell r="E1149" t="str">
            <v>(0.5*0.2)*(1+0.1)</v>
          </cell>
          <cell r="F1149" t="str">
            <v>인</v>
          </cell>
          <cell r="G1149">
            <v>0.11000000000000001</v>
          </cell>
          <cell r="I1149">
            <v>0</v>
          </cell>
          <cell r="J1149">
            <v>148510</v>
          </cell>
          <cell r="K1149">
            <v>16336</v>
          </cell>
          <cell r="M1149">
            <v>0</v>
          </cell>
          <cell r="N1149">
            <v>148510</v>
          </cell>
          <cell r="O1149">
            <v>16336</v>
          </cell>
          <cell r="P1149" t="str">
            <v>통신1-1-27</v>
          </cell>
        </row>
        <row r="1150">
          <cell r="A1150">
            <v>122</v>
          </cell>
          <cell r="B1150">
            <v>3</v>
          </cell>
          <cell r="C1150" t="str">
            <v>제122호표</v>
          </cell>
          <cell r="D1150" t="str">
            <v>보행신호등 신설</v>
          </cell>
          <cell r="E1150" t="str">
            <v>1면 2색~1면 3색 LED</v>
          </cell>
          <cell r="F1150" t="str">
            <v>대</v>
          </cell>
          <cell r="G1150">
            <v>1</v>
          </cell>
          <cell r="I1150">
            <v>38543</v>
          </cell>
          <cell r="K1150">
            <v>134450</v>
          </cell>
          <cell r="M1150">
            <v>0</v>
          </cell>
          <cell r="O1150">
            <v>172993</v>
          </cell>
          <cell r="P1150" t="str">
            <v>전5-46-1</v>
          </cell>
        </row>
        <row r="1151">
          <cell r="D1151" t="str">
            <v>보행신호등 신설</v>
          </cell>
          <cell r="E1151" t="str">
            <v>1면 2색~1면 3색 LED</v>
          </cell>
        </row>
        <row r="1152">
          <cell r="B1152" t="str">
            <v>보행신호등1면 2색~1면 3색 LED</v>
          </cell>
          <cell r="C1152" t="str">
            <v>재료비</v>
          </cell>
          <cell r="D1152" t="str">
            <v>보행신호등</v>
          </cell>
          <cell r="E1152" t="str">
            <v>1면 2색~1면 3색 LED</v>
          </cell>
          <cell r="F1152" t="str">
            <v>대</v>
          </cell>
          <cell r="G1152">
            <v>1</v>
          </cell>
          <cell r="I1152">
            <v>0</v>
          </cell>
          <cell r="J1152">
            <v>0</v>
          </cell>
          <cell r="L1152">
            <v>0</v>
          </cell>
          <cell r="N1152">
            <v>0</v>
          </cell>
          <cell r="O1152">
            <v>0</v>
          </cell>
          <cell r="P1152" t="str">
            <v>관급자재</v>
          </cell>
        </row>
        <row r="1153">
          <cell r="B1153" t="str">
            <v>보행등 보호금구용융도금</v>
          </cell>
          <cell r="D1153" t="str">
            <v>보행등 보호금구</v>
          </cell>
          <cell r="E1153" t="str">
            <v>용융도금</v>
          </cell>
          <cell r="F1153" t="str">
            <v>대</v>
          </cell>
          <cell r="G1153">
            <v>1</v>
          </cell>
          <cell r="H1153">
            <v>35000</v>
          </cell>
          <cell r="I1153">
            <v>35000</v>
          </cell>
          <cell r="J1153">
            <v>0</v>
          </cell>
          <cell r="L1153">
            <v>0</v>
          </cell>
          <cell r="N1153">
            <v>35000</v>
          </cell>
          <cell r="O1153">
            <v>35000</v>
          </cell>
        </row>
        <row r="1154">
          <cell r="C1154" t="str">
            <v>노무비</v>
          </cell>
          <cell r="D1154" t="str">
            <v>내선전공</v>
          </cell>
          <cell r="E1154" t="str">
            <v>(0.3)*(1+0.1)</v>
          </cell>
          <cell r="F1154" t="str">
            <v>인</v>
          </cell>
          <cell r="G1154">
            <v>0.33</v>
          </cell>
          <cell r="J1154">
            <v>258917</v>
          </cell>
          <cell r="K1154">
            <v>85442</v>
          </cell>
          <cell r="M1154">
            <v>0</v>
          </cell>
          <cell r="N1154">
            <v>258917</v>
          </cell>
          <cell r="O1154">
            <v>85442</v>
          </cell>
          <cell r="P1154" t="str">
            <v>번화가 10%</v>
          </cell>
        </row>
        <row r="1155">
          <cell r="D1155" t="str">
            <v>보통인부</v>
          </cell>
          <cell r="E1155" t="str">
            <v>(0.2)*(1+0.1)</v>
          </cell>
          <cell r="F1155" t="str">
            <v>인</v>
          </cell>
          <cell r="G1155">
            <v>0.22000000000000003</v>
          </cell>
          <cell r="J1155">
            <v>148510</v>
          </cell>
          <cell r="K1155">
            <v>32672</v>
          </cell>
        </row>
        <row r="1156">
          <cell r="D1156" t="str">
            <v>공구손료</v>
          </cell>
          <cell r="E1156" t="str">
            <v>노무비의</v>
          </cell>
          <cell r="F1156" t="str">
            <v>%</v>
          </cell>
          <cell r="G1156">
            <v>3</v>
          </cell>
          <cell r="H1156">
            <v>118114</v>
          </cell>
          <cell r="I1156">
            <v>3543</v>
          </cell>
          <cell r="M1156">
            <v>0</v>
          </cell>
          <cell r="N1156">
            <v>118114</v>
          </cell>
          <cell r="O1156">
            <v>3543</v>
          </cell>
        </row>
        <row r="1157">
          <cell r="C1157" t="str">
            <v>도로교통정리</v>
          </cell>
          <cell r="D1157" t="str">
            <v>보통인부</v>
          </cell>
          <cell r="E1157" t="str">
            <v>(0.5*0.2)*(1+0.1)</v>
          </cell>
          <cell r="F1157" t="str">
            <v>인</v>
          </cell>
          <cell r="G1157">
            <v>0.11000000000000001</v>
          </cell>
          <cell r="I1157">
            <v>0</v>
          </cell>
          <cell r="J1157">
            <v>148510</v>
          </cell>
          <cell r="K1157">
            <v>16336</v>
          </cell>
          <cell r="M1157">
            <v>0</v>
          </cell>
          <cell r="N1157">
            <v>148510</v>
          </cell>
          <cell r="O1157">
            <v>16336</v>
          </cell>
          <cell r="P1157" t="str">
            <v>통신1-1-27</v>
          </cell>
        </row>
        <row r="1158">
          <cell r="A1158">
            <v>123</v>
          </cell>
          <cell r="B1158">
            <v>3</v>
          </cell>
          <cell r="C1158" t="str">
            <v>제123호표</v>
          </cell>
          <cell r="D1158" t="str">
            <v>보행자잔여표시기 신설</v>
          </cell>
          <cell r="E1158" t="str">
            <v>고휘도LED(경찰청규격)</v>
          </cell>
          <cell r="F1158" t="str">
            <v>대</v>
          </cell>
          <cell r="G1158">
            <v>1</v>
          </cell>
          <cell r="I1158">
            <v>3543</v>
          </cell>
          <cell r="K1158">
            <v>134450</v>
          </cell>
          <cell r="M1158">
            <v>0</v>
          </cell>
          <cell r="O1158">
            <v>137993</v>
          </cell>
          <cell r="P1158" t="str">
            <v>전5-46-1</v>
          </cell>
        </row>
        <row r="1159">
          <cell r="D1159" t="str">
            <v>보행자잔여표시기 신설</v>
          </cell>
          <cell r="E1159" t="str">
            <v>고휘도LED(경찰청규격)</v>
          </cell>
        </row>
        <row r="1160">
          <cell r="B1160" t="str">
            <v>보행자잔여표시기고휘도LED(경찰청규격)</v>
          </cell>
          <cell r="C1160" t="str">
            <v>재료비</v>
          </cell>
          <cell r="D1160" t="str">
            <v>보행자잔여표시기</v>
          </cell>
          <cell r="E1160" t="str">
            <v>고휘도LED(경찰청규격)</v>
          </cell>
          <cell r="F1160" t="str">
            <v>대</v>
          </cell>
          <cell r="G1160">
            <v>1</v>
          </cell>
          <cell r="J1160">
            <v>0</v>
          </cell>
          <cell r="L1160">
            <v>0</v>
          </cell>
          <cell r="N1160">
            <v>0</v>
          </cell>
          <cell r="O1160">
            <v>0</v>
          </cell>
          <cell r="P1160" t="str">
            <v>관급자재</v>
          </cell>
        </row>
        <row r="1161">
          <cell r="C1161" t="str">
            <v>노무비</v>
          </cell>
          <cell r="D1161" t="str">
            <v>내선전공</v>
          </cell>
          <cell r="E1161" t="str">
            <v>(0.3)*(1+0.1)</v>
          </cell>
          <cell r="F1161" t="str">
            <v>인</v>
          </cell>
          <cell r="G1161">
            <v>0.33</v>
          </cell>
          <cell r="J1161">
            <v>258917</v>
          </cell>
          <cell r="K1161">
            <v>85442</v>
          </cell>
          <cell r="M1161">
            <v>0</v>
          </cell>
          <cell r="N1161">
            <v>258917</v>
          </cell>
          <cell r="O1161">
            <v>85442</v>
          </cell>
          <cell r="P1161" t="str">
            <v>번화가 10%</v>
          </cell>
        </row>
        <row r="1162">
          <cell r="D1162" t="str">
            <v>보통인부</v>
          </cell>
          <cell r="E1162" t="str">
            <v>(0.2)*(1+0.1)</v>
          </cell>
          <cell r="F1162" t="str">
            <v>인</v>
          </cell>
          <cell r="G1162">
            <v>0.22000000000000003</v>
          </cell>
          <cell r="J1162">
            <v>148510</v>
          </cell>
          <cell r="K1162">
            <v>32672</v>
          </cell>
        </row>
        <row r="1163">
          <cell r="D1163" t="str">
            <v>공구손료</v>
          </cell>
          <cell r="E1163" t="str">
            <v>노무비의</v>
          </cell>
          <cell r="F1163" t="str">
            <v>%</v>
          </cell>
          <cell r="G1163">
            <v>3</v>
          </cell>
          <cell r="H1163">
            <v>118114</v>
          </cell>
          <cell r="I1163">
            <v>3543</v>
          </cell>
          <cell r="M1163">
            <v>0</v>
          </cell>
          <cell r="N1163">
            <v>118114</v>
          </cell>
          <cell r="O1163">
            <v>3543</v>
          </cell>
        </row>
        <row r="1164">
          <cell r="C1164" t="str">
            <v>도로교통정리</v>
          </cell>
          <cell r="D1164" t="str">
            <v>보통인부</v>
          </cell>
          <cell r="E1164" t="str">
            <v>(0.5*0.2)*(1+0.1)</v>
          </cell>
          <cell r="F1164" t="str">
            <v>인</v>
          </cell>
          <cell r="G1164">
            <v>0.11000000000000001</v>
          </cell>
          <cell r="I1164">
            <v>0</v>
          </cell>
          <cell r="J1164">
            <v>148510</v>
          </cell>
          <cell r="K1164">
            <v>16336</v>
          </cell>
          <cell r="M1164">
            <v>0</v>
          </cell>
          <cell r="N1164">
            <v>148510</v>
          </cell>
          <cell r="O1164">
            <v>16336</v>
          </cell>
          <cell r="P1164" t="str">
            <v>통신1-1-27</v>
          </cell>
        </row>
        <row r="1165">
          <cell r="A1165">
            <v>124</v>
          </cell>
          <cell r="B1165">
            <v>3</v>
          </cell>
          <cell r="C1165" t="str">
            <v>제124호표</v>
          </cell>
          <cell r="D1165" t="str">
            <v>경보등제어기 신설</v>
          </cell>
          <cell r="E1165" t="str">
            <v>경찰청규격</v>
          </cell>
          <cell r="F1165" t="str">
            <v>대</v>
          </cell>
          <cell r="G1165">
            <v>1</v>
          </cell>
          <cell r="I1165">
            <v>202573</v>
          </cell>
          <cell r="K1165">
            <v>85782</v>
          </cell>
          <cell r="M1165">
            <v>0</v>
          </cell>
          <cell r="O1165">
            <v>288355</v>
          </cell>
          <cell r="P1165" t="str">
            <v>전6-2</v>
          </cell>
        </row>
        <row r="1166">
          <cell r="D1166" t="str">
            <v>경보등제어기 신설</v>
          </cell>
          <cell r="E1166" t="str">
            <v>경찰청규격</v>
          </cell>
        </row>
        <row r="1167">
          <cell r="B1167" t="str">
            <v>경보등제어기경찰청규격</v>
          </cell>
          <cell r="C1167" t="str">
            <v>재료비</v>
          </cell>
          <cell r="D1167" t="str">
            <v>경보등제어기</v>
          </cell>
          <cell r="E1167" t="str">
            <v>경찰청규격</v>
          </cell>
          <cell r="F1167" t="str">
            <v>대</v>
          </cell>
          <cell r="G1167">
            <v>1</v>
          </cell>
          <cell r="H1167">
            <v>200000</v>
          </cell>
          <cell r="I1167">
            <v>200000</v>
          </cell>
          <cell r="J1167">
            <v>0</v>
          </cell>
          <cell r="L1167">
            <v>0</v>
          </cell>
          <cell r="N1167">
            <v>200000</v>
          </cell>
          <cell r="O1167">
            <v>200000</v>
          </cell>
        </row>
        <row r="1168">
          <cell r="C1168" t="str">
            <v>노무비</v>
          </cell>
          <cell r="D1168" t="str">
            <v>계장공</v>
          </cell>
          <cell r="E1168" t="str">
            <v>(0.3)*(1+0.1)</v>
          </cell>
          <cell r="F1168" t="str">
            <v>인</v>
          </cell>
          <cell r="G1168">
            <v>0.33</v>
          </cell>
          <cell r="J1168">
            <v>259947</v>
          </cell>
          <cell r="K1168">
            <v>85782</v>
          </cell>
          <cell r="N1168">
            <v>259947</v>
          </cell>
          <cell r="O1168">
            <v>85782</v>
          </cell>
          <cell r="P1168" t="str">
            <v>번화가 10%</v>
          </cell>
        </row>
        <row r="1169">
          <cell r="D1169" t="str">
            <v>공구손료</v>
          </cell>
          <cell r="E1169" t="str">
            <v>노무비의</v>
          </cell>
          <cell r="F1169" t="str">
            <v>%</v>
          </cell>
          <cell r="G1169">
            <v>3</v>
          </cell>
          <cell r="H1169">
            <v>85782</v>
          </cell>
          <cell r="I1169">
            <v>2573</v>
          </cell>
          <cell r="M1169">
            <v>0</v>
          </cell>
          <cell r="N1169">
            <v>85782</v>
          </cell>
          <cell r="O1169">
            <v>2573</v>
          </cell>
        </row>
        <row r="1170">
          <cell r="A1170">
            <v>125</v>
          </cell>
          <cell r="B1170">
            <v>3</v>
          </cell>
          <cell r="C1170" t="str">
            <v>제125호표</v>
          </cell>
          <cell r="D1170" t="str">
            <v>시각장애인용 음향신호기 신설</v>
          </cell>
          <cell r="E1170" t="str">
            <v>경찰청 규격품(스텐함)</v>
          </cell>
          <cell r="F1170" t="str">
            <v>대</v>
          </cell>
          <cell r="G1170">
            <v>1</v>
          </cell>
          <cell r="I1170">
            <v>3543</v>
          </cell>
          <cell r="K1170">
            <v>118114</v>
          </cell>
          <cell r="M1170">
            <v>0</v>
          </cell>
          <cell r="O1170">
            <v>121657</v>
          </cell>
          <cell r="P1170" t="str">
            <v>전5-46</v>
          </cell>
        </row>
        <row r="1171">
          <cell r="D1171" t="str">
            <v>시각장애인용 음향신호기 신설</v>
          </cell>
          <cell r="E1171" t="str">
            <v>경찰청 규격품(스텐함)</v>
          </cell>
        </row>
        <row r="1172">
          <cell r="B1172" t="str">
            <v>음향신호기경찰청 규격품</v>
          </cell>
          <cell r="C1172" t="str">
            <v>재료비</v>
          </cell>
          <cell r="D1172" t="str">
            <v>음향신호기</v>
          </cell>
          <cell r="E1172" t="str">
            <v>경찰청 규격품</v>
          </cell>
          <cell r="F1172" t="str">
            <v>대</v>
          </cell>
          <cell r="G1172">
            <v>1</v>
          </cell>
          <cell r="I1172">
            <v>0</v>
          </cell>
          <cell r="J1172">
            <v>0</v>
          </cell>
          <cell r="L1172">
            <v>0</v>
          </cell>
          <cell r="N1172">
            <v>0</v>
          </cell>
          <cell r="O1172">
            <v>0</v>
          </cell>
        </row>
        <row r="1173">
          <cell r="B1173" t="str">
            <v>음향신호기 버튼스위치경찰청 규격품(스텐함)</v>
          </cell>
          <cell r="D1173" t="str">
            <v>음향신호기 버튼스위치</v>
          </cell>
          <cell r="E1173" t="str">
            <v>경찰청 규격품(스텐함)</v>
          </cell>
          <cell r="F1173" t="str">
            <v>대</v>
          </cell>
          <cell r="G1173">
            <v>1</v>
          </cell>
          <cell r="I1173">
            <v>0</v>
          </cell>
          <cell r="J1173">
            <v>0</v>
          </cell>
          <cell r="L1173">
            <v>0</v>
          </cell>
          <cell r="N1173">
            <v>0</v>
          </cell>
          <cell r="O1173">
            <v>0</v>
          </cell>
        </row>
        <row r="1174">
          <cell r="C1174" t="str">
            <v>노무비</v>
          </cell>
          <cell r="D1174" t="str">
            <v>내선전공</v>
          </cell>
          <cell r="E1174" t="str">
            <v>(0.3)*(1+0.1)</v>
          </cell>
          <cell r="F1174" t="str">
            <v>인</v>
          </cell>
          <cell r="G1174">
            <v>0.33</v>
          </cell>
          <cell r="J1174">
            <v>258917</v>
          </cell>
          <cell r="K1174">
            <v>85442</v>
          </cell>
          <cell r="N1174">
            <v>258917</v>
          </cell>
          <cell r="O1174">
            <v>85442</v>
          </cell>
          <cell r="P1174" t="str">
            <v>번화가 10%</v>
          </cell>
        </row>
        <row r="1175">
          <cell r="D1175" t="str">
            <v>보통인부</v>
          </cell>
          <cell r="E1175" t="str">
            <v>(0.2)*(1+0.1)</v>
          </cell>
          <cell r="F1175" t="str">
            <v>인</v>
          </cell>
          <cell r="G1175">
            <v>0.22000000000000003</v>
          </cell>
          <cell r="J1175">
            <v>148510</v>
          </cell>
          <cell r="K1175">
            <v>32672</v>
          </cell>
          <cell r="N1175">
            <v>148510</v>
          </cell>
          <cell r="O1175">
            <v>32672</v>
          </cell>
        </row>
        <row r="1176">
          <cell r="D1176" t="str">
            <v>공구손료</v>
          </cell>
          <cell r="E1176" t="str">
            <v>노무비의</v>
          </cell>
          <cell r="F1176" t="str">
            <v>%</v>
          </cell>
          <cell r="G1176">
            <v>3</v>
          </cell>
          <cell r="H1176">
            <v>118114</v>
          </cell>
          <cell r="I1176">
            <v>3543</v>
          </cell>
          <cell r="M1176">
            <v>0</v>
          </cell>
          <cell r="N1176">
            <v>118114</v>
          </cell>
          <cell r="O1176">
            <v>3543</v>
          </cell>
        </row>
        <row r="1177">
          <cell r="A1177">
            <v>126</v>
          </cell>
          <cell r="B1177">
            <v>3</v>
          </cell>
          <cell r="C1177" t="str">
            <v>제126호표</v>
          </cell>
          <cell r="D1177" t="str">
            <v>교통신호제어반(슬림형)설치</v>
          </cell>
          <cell r="E1177" t="str">
            <v>경찰청 규격품</v>
          </cell>
          <cell r="F1177" t="str">
            <v>대</v>
          </cell>
          <cell r="G1177">
            <v>1</v>
          </cell>
          <cell r="I1177">
            <v>21022</v>
          </cell>
          <cell r="K1177">
            <v>700734</v>
          </cell>
          <cell r="M1177">
            <v>0</v>
          </cell>
          <cell r="O1177">
            <v>721756</v>
          </cell>
          <cell r="P1177" t="str">
            <v>전5-46-3</v>
          </cell>
        </row>
        <row r="1178">
          <cell r="D1178" t="str">
            <v>교통신호제어반(슬림형)설치</v>
          </cell>
          <cell r="E1178" t="str">
            <v>경찰청 규격품</v>
          </cell>
        </row>
        <row r="1179">
          <cell r="B1179" t="str">
            <v>교통신호제어반(슬림형)경찰청 규격품</v>
          </cell>
          <cell r="C1179" t="str">
            <v>재료비</v>
          </cell>
          <cell r="D1179" t="str">
            <v>교통신호제어반(슬림형)</v>
          </cell>
          <cell r="E1179" t="str">
            <v>경찰청 규격품</v>
          </cell>
          <cell r="F1179" t="str">
            <v>대</v>
          </cell>
          <cell r="G1179">
            <v>1</v>
          </cell>
          <cell r="I1179">
            <v>0</v>
          </cell>
          <cell r="M1179">
            <v>0</v>
          </cell>
          <cell r="O1179">
            <v>0</v>
          </cell>
          <cell r="P1179" t="str">
            <v>관급자재</v>
          </cell>
        </row>
        <row r="1180">
          <cell r="C1180" t="str">
            <v>노무비</v>
          </cell>
          <cell r="D1180" t="str">
            <v>내선전공</v>
          </cell>
          <cell r="E1180" t="str">
            <v>(1.6)*(1+0.1)</v>
          </cell>
          <cell r="F1180" t="str">
            <v>인</v>
          </cell>
          <cell r="G1180">
            <v>1.7600000000000002</v>
          </cell>
          <cell r="J1180">
            <v>258917</v>
          </cell>
          <cell r="K1180">
            <v>455693</v>
          </cell>
          <cell r="M1180">
            <v>0</v>
          </cell>
          <cell r="N1180">
            <v>258917</v>
          </cell>
          <cell r="O1180">
            <v>455693</v>
          </cell>
          <cell r="P1180" t="str">
            <v>번화가 10%</v>
          </cell>
        </row>
        <row r="1181">
          <cell r="D1181" t="str">
            <v>보통인부</v>
          </cell>
          <cell r="E1181" t="str">
            <v>(1.5)*(1+0.1)</v>
          </cell>
          <cell r="F1181" t="str">
            <v>인</v>
          </cell>
          <cell r="G1181">
            <v>1.6500000000000001</v>
          </cell>
          <cell r="J1181">
            <v>148510</v>
          </cell>
          <cell r="K1181">
            <v>245041</v>
          </cell>
          <cell r="M1181">
            <v>0</v>
          </cell>
          <cell r="N1181">
            <v>148510</v>
          </cell>
          <cell r="O1181">
            <v>245041</v>
          </cell>
        </row>
        <row r="1182">
          <cell r="D1182" t="str">
            <v>공구손료</v>
          </cell>
          <cell r="E1182" t="str">
            <v>노무비의</v>
          </cell>
          <cell r="F1182" t="str">
            <v>%</v>
          </cell>
          <cell r="G1182">
            <v>3</v>
          </cell>
          <cell r="H1182">
            <v>700734</v>
          </cell>
          <cell r="I1182">
            <v>21022</v>
          </cell>
          <cell r="M1182">
            <v>0</v>
          </cell>
          <cell r="N1182">
            <v>700734</v>
          </cell>
          <cell r="O1182">
            <v>21022</v>
          </cell>
        </row>
        <row r="1183">
          <cell r="A1183">
            <v>127</v>
          </cell>
          <cell r="B1183">
            <v>3</v>
          </cell>
          <cell r="C1183" t="str">
            <v>제127호표</v>
          </cell>
          <cell r="D1183" t="str">
            <v>MMI 점검(교체)</v>
          </cell>
          <cell r="E1183" t="str">
            <v>(노임)</v>
          </cell>
          <cell r="F1183" t="str">
            <v>대</v>
          </cell>
          <cell r="G1183">
            <v>1</v>
          </cell>
          <cell r="I1183">
            <v>3828</v>
          </cell>
          <cell r="K1183">
            <v>127615</v>
          </cell>
          <cell r="M1183">
            <v>0</v>
          </cell>
          <cell r="O1183">
            <v>131443</v>
          </cell>
          <cell r="P1183" t="str">
            <v>전5-47-2</v>
          </cell>
        </row>
        <row r="1184">
          <cell r="D1184" t="str">
            <v>MMI 점검(교체)</v>
          </cell>
          <cell r="E1184" t="str">
            <v>(노임)</v>
          </cell>
        </row>
        <row r="1185">
          <cell r="B1185" t="str">
            <v>MMI 경찰청 규격품</v>
          </cell>
          <cell r="C1185" t="str">
            <v>재료비</v>
          </cell>
          <cell r="D1185" t="str">
            <v xml:space="preserve">MMI </v>
          </cell>
          <cell r="E1185" t="str">
            <v>경찰청 규격품</v>
          </cell>
          <cell r="F1185" t="str">
            <v>대</v>
          </cell>
          <cell r="G1185">
            <v>1</v>
          </cell>
          <cell r="I1185">
            <v>0</v>
          </cell>
          <cell r="M1185">
            <v>0</v>
          </cell>
          <cell r="O1185">
            <v>0</v>
          </cell>
          <cell r="P1185" t="str">
            <v>별도계산</v>
          </cell>
        </row>
        <row r="1186">
          <cell r="C1186" t="str">
            <v>노무비</v>
          </cell>
          <cell r="D1186" t="str">
            <v>내선전공</v>
          </cell>
          <cell r="E1186">
            <v>0.25</v>
          </cell>
          <cell r="F1186" t="str">
            <v>인</v>
          </cell>
          <cell r="G1186">
            <v>0.25</v>
          </cell>
          <cell r="J1186">
            <v>258917</v>
          </cell>
          <cell r="K1186">
            <v>64729</v>
          </cell>
          <cell r="M1186">
            <v>0</v>
          </cell>
          <cell r="N1186">
            <v>258917</v>
          </cell>
          <cell r="O1186">
            <v>64729</v>
          </cell>
        </row>
        <row r="1187">
          <cell r="D1187" t="str">
            <v>H/W 시험사</v>
          </cell>
          <cell r="E1187">
            <v>0.19</v>
          </cell>
          <cell r="F1187" t="str">
            <v>인</v>
          </cell>
          <cell r="G1187">
            <v>0.19</v>
          </cell>
          <cell r="J1187">
            <v>330981</v>
          </cell>
          <cell r="K1187">
            <v>62886</v>
          </cell>
          <cell r="M1187">
            <v>0</v>
          </cell>
          <cell r="N1187">
            <v>330981</v>
          </cell>
          <cell r="O1187">
            <v>62886</v>
          </cell>
        </row>
        <row r="1188">
          <cell r="D1188" t="str">
            <v>공구손료</v>
          </cell>
          <cell r="E1188" t="str">
            <v>노무비의</v>
          </cell>
          <cell r="F1188" t="str">
            <v>%</v>
          </cell>
          <cell r="G1188">
            <v>3</v>
          </cell>
          <cell r="H1188">
            <v>127615</v>
          </cell>
          <cell r="I1188">
            <v>3828</v>
          </cell>
          <cell r="M1188">
            <v>0</v>
          </cell>
          <cell r="N1188">
            <v>127615</v>
          </cell>
          <cell r="O1188">
            <v>3828</v>
          </cell>
        </row>
        <row r="1189">
          <cell r="A1189">
            <v>128</v>
          </cell>
          <cell r="B1189">
            <v>3</v>
          </cell>
          <cell r="C1189" t="str">
            <v>제128호표</v>
          </cell>
          <cell r="D1189" t="str">
            <v>CPU 점검(교체)</v>
          </cell>
          <cell r="E1189" t="str">
            <v>(노임)</v>
          </cell>
          <cell r="F1189" t="str">
            <v>대</v>
          </cell>
          <cell r="G1189">
            <v>1</v>
          </cell>
          <cell r="I1189">
            <v>4091</v>
          </cell>
          <cell r="K1189">
            <v>136394</v>
          </cell>
          <cell r="M1189">
            <v>0</v>
          </cell>
          <cell r="O1189">
            <v>140485</v>
          </cell>
          <cell r="P1189" t="str">
            <v>전5-47-2</v>
          </cell>
        </row>
        <row r="1190">
          <cell r="D1190" t="str">
            <v>CPU 점검(교체)</v>
          </cell>
          <cell r="E1190" t="str">
            <v>(노임)</v>
          </cell>
        </row>
        <row r="1191">
          <cell r="B1191" t="str">
            <v>CPU경찰청 규격품</v>
          </cell>
          <cell r="C1191" t="str">
            <v>재료비</v>
          </cell>
          <cell r="D1191" t="str">
            <v>CPU</v>
          </cell>
          <cell r="E1191" t="str">
            <v>경찰청 규격품</v>
          </cell>
          <cell r="F1191" t="str">
            <v>대</v>
          </cell>
          <cell r="G1191">
            <v>1</v>
          </cell>
          <cell r="I1191">
            <v>0</v>
          </cell>
          <cell r="M1191">
            <v>0</v>
          </cell>
          <cell r="O1191">
            <v>0</v>
          </cell>
          <cell r="P1191" t="str">
            <v>별도계산</v>
          </cell>
        </row>
        <row r="1192">
          <cell r="C1192" t="str">
            <v>노무비</v>
          </cell>
          <cell r="D1192" t="str">
            <v>내선전공</v>
          </cell>
          <cell r="E1192">
            <v>0.25</v>
          </cell>
          <cell r="F1192" t="str">
            <v>인</v>
          </cell>
          <cell r="G1192">
            <v>0.25</v>
          </cell>
          <cell r="J1192">
            <v>258917</v>
          </cell>
          <cell r="K1192">
            <v>64729</v>
          </cell>
          <cell r="M1192">
            <v>0</v>
          </cell>
          <cell r="N1192">
            <v>258917</v>
          </cell>
          <cell r="O1192">
            <v>64729</v>
          </cell>
        </row>
        <row r="1193">
          <cell r="D1193" t="str">
            <v>S/W 시험사</v>
          </cell>
          <cell r="E1193">
            <v>0.19</v>
          </cell>
          <cell r="F1193" t="str">
            <v>인</v>
          </cell>
          <cell r="G1193">
            <v>0.19</v>
          </cell>
          <cell r="J1193">
            <v>377187</v>
          </cell>
          <cell r="K1193">
            <v>71665</v>
          </cell>
          <cell r="M1193">
            <v>0</v>
          </cell>
          <cell r="N1193">
            <v>377187</v>
          </cell>
          <cell r="O1193">
            <v>71665</v>
          </cell>
        </row>
        <row r="1194">
          <cell r="D1194" t="str">
            <v>공구손료</v>
          </cell>
          <cell r="E1194" t="str">
            <v>노무비의</v>
          </cell>
          <cell r="F1194" t="str">
            <v>%</v>
          </cell>
          <cell r="G1194">
            <v>3</v>
          </cell>
          <cell r="H1194">
            <v>136394</v>
          </cell>
          <cell r="I1194">
            <v>4091</v>
          </cell>
          <cell r="M1194">
            <v>0</v>
          </cell>
          <cell r="N1194">
            <v>136394</v>
          </cell>
          <cell r="O1194">
            <v>4091</v>
          </cell>
        </row>
        <row r="1195">
          <cell r="A1195">
            <v>129</v>
          </cell>
          <cell r="B1195">
            <v>3</v>
          </cell>
          <cell r="C1195" t="str">
            <v>제129호표</v>
          </cell>
          <cell r="D1195" t="str">
            <v>SCU 점거(교체)</v>
          </cell>
          <cell r="E1195" t="str">
            <v>(노임)</v>
          </cell>
          <cell r="F1195" t="str">
            <v>대</v>
          </cell>
          <cell r="G1195">
            <v>1</v>
          </cell>
          <cell r="I1195">
            <v>1440</v>
          </cell>
          <cell r="K1195">
            <v>48029</v>
          </cell>
          <cell r="M1195">
            <v>0</v>
          </cell>
          <cell r="O1195">
            <v>49469</v>
          </cell>
          <cell r="P1195" t="str">
            <v>전5-47-2</v>
          </cell>
        </row>
        <row r="1196">
          <cell r="D1196" t="str">
            <v>SCU 점거(교체)</v>
          </cell>
          <cell r="E1196" t="str">
            <v>(노임)</v>
          </cell>
        </row>
        <row r="1197">
          <cell r="B1197" t="str">
            <v>SCU경찰청 규격품</v>
          </cell>
          <cell r="C1197" t="str">
            <v>재료비</v>
          </cell>
          <cell r="D1197" t="str">
            <v>SCU</v>
          </cell>
          <cell r="E1197" t="str">
            <v>경찰청 규격품</v>
          </cell>
          <cell r="F1197" t="str">
            <v>대</v>
          </cell>
          <cell r="G1197">
            <v>1</v>
          </cell>
          <cell r="I1197">
            <v>0</v>
          </cell>
          <cell r="M1197">
            <v>0</v>
          </cell>
          <cell r="O1197">
            <v>0</v>
          </cell>
          <cell r="P1197" t="str">
            <v>별도계산</v>
          </cell>
        </row>
        <row r="1198">
          <cell r="C1198" t="str">
            <v>노무비</v>
          </cell>
          <cell r="D1198" t="str">
            <v>내선전공</v>
          </cell>
          <cell r="E1198">
            <v>0.06</v>
          </cell>
          <cell r="F1198" t="str">
            <v>인</v>
          </cell>
          <cell r="G1198">
            <v>0.06</v>
          </cell>
          <cell r="J1198">
            <v>258917</v>
          </cell>
          <cell r="K1198">
            <v>15535</v>
          </cell>
          <cell r="M1198">
            <v>0</v>
          </cell>
          <cell r="N1198">
            <v>258917</v>
          </cell>
          <cell r="O1198">
            <v>15535</v>
          </cell>
        </row>
        <row r="1199">
          <cell r="D1199" t="str">
            <v>전기공사산업기사</v>
          </cell>
          <cell r="E1199">
            <v>0.13</v>
          </cell>
          <cell r="F1199" t="str">
            <v>인</v>
          </cell>
          <cell r="G1199">
            <v>0.13</v>
          </cell>
          <cell r="J1199">
            <v>249961</v>
          </cell>
          <cell r="K1199">
            <v>32494</v>
          </cell>
          <cell r="M1199">
            <v>0</v>
          </cell>
          <cell r="N1199">
            <v>249961</v>
          </cell>
          <cell r="O1199">
            <v>32494</v>
          </cell>
        </row>
        <row r="1200">
          <cell r="D1200" t="str">
            <v>공구손료</v>
          </cell>
          <cell r="E1200" t="str">
            <v>노무비의</v>
          </cell>
          <cell r="F1200" t="str">
            <v>%</v>
          </cell>
          <cell r="G1200">
            <v>3</v>
          </cell>
          <cell r="H1200">
            <v>48029</v>
          </cell>
          <cell r="I1200">
            <v>1440</v>
          </cell>
          <cell r="M1200">
            <v>0</v>
          </cell>
          <cell r="N1200">
            <v>48029</v>
          </cell>
          <cell r="O1200">
            <v>1440</v>
          </cell>
        </row>
        <row r="1201">
          <cell r="A1201">
            <v>130</v>
          </cell>
          <cell r="B1201">
            <v>3</v>
          </cell>
          <cell r="C1201" t="str">
            <v>제130호표</v>
          </cell>
          <cell r="D1201" t="str">
            <v>LSU 점검(교체)</v>
          </cell>
          <cell r="E1201" t="str">
            <v>(노임)</v>
          </cell>
          <cell r="F1201" t="str">
            <v>대</v>
          </cell>
          <cell r="G1201">
            <v>1</v>
          </cell>
          <cell r="I1201">
            <v>1440</v>
          </cell>
          <cell r="K1201">
            <v>48029</v>
          </cell>
          <cell r="M1201">
            <v>0</v>
          </cell>
          <cell r="O1201">
            <v>49469</v>
          </cell>
          <cell r="P1201" t="str">
            <v>전5-47-2</v>
          </cell>
        </row>
        <row r="1202">
          <cell r="D1202" t="str">
            <v>LSU 점검(교체)</v>
          </cell>
          <cell r="E1202" t="str">
            <v>(노임)</v>
          </cell>
        </row>
        <row r="1203">
          <cell r="B1203" t="str">
            <v>LSU경찰청 규격품</v>
          </cell>
          <cell r="C1203" t="str">
            <v>재료비</v>
          </cell>
          <cell r="D1203" t="str">
            <v>LSU</v>
          </cell>
          <cell r="E1203" t="str">
            <v>경찰청 규격품</v>
          </cell>
          <cell r="F1203" t="str">
            <v>대</v>
          </cell>
          <cell r="G1203">
            <v>1</v>
          </cell>
          <cell r="I1203">
            <v>0</v>
          </cell>
          <cell r="M1203">
            <v>0</v>
          </cell>
          <cell r="O1203">
            <v>0</v>
          </cell>
          <cell r="P1203" t="str">
            <v>별도계산</v>
          </cell>
        </row>
        <row r="1204">
          <cell r="C1204" t="str">
            <v>노무비</v>
          </cell>
          <cell r="D1204" t="str">
            <v>내선전공</v>
          </cell>
          <cell r="E1204">
            <v>0.06</v>
          </cell>
          <cell r="F1204" t="str">
            <v>인</v>
          </cell>
          <cell r="G1204">
            <v>0.06</v>
          </cell>
          <cell r="J1204">
            <v>258917</v>
          </cell>
          <cell r="K1204">
            <v>15535</v>
          </cell>
          <cell r="M1204">
            <v>0</v>
          </cell>
          <cell r="N1204">
            <v>258917</v>
          </cell>
          <cell r="O1204">
            <v>15535</v>
          </cell>
        </row>
        <row r="1205">
          <cell r="D1205" t="str">
            <v>전기공사산업기사</v>
          </cell>
          <cell r="E1205">
            <v>0.13</v>
          </cell>
          <cell r="F1205" t="str">
            <v>인</v>
          </cell>
          <cell r="G1205">
            <v>0.13</v>
          </cell>
          <cell r="J1205">
            <v>249961</v>
          </cell>
          <cell r="K1205">
            <v>32494</v>
          </cell>
          <cell r="M1205">
            <v>0</v>
          </cell>
          <cell r="N1205">
            <v>249961</v>
          </cell>
          <cell r="O1205">
            <v>32494</v>
          </cell>
        </row>
        <row r="1206">
          <cell r="D1206" t="str">
            <v>공구손료</v>
          </cell>
          <cell r="E1206" t="str">
            <v>노무비의</v>
          </cell>
          <cell r="F1206" t="str">
            <v>%</v>
          </cell>
          <cell r="G1206">
            <v>3</v>
          </cell>
          <cell r="H1206">
            <v>48029</v>
          </cell>
          <cell r="I1206">
            <v>1440</v>
          </cell>
          <cell r="M1206">
            <v>0</v>
          </cell>
          <cell r="N1206">
            <v>48029</v>
          </cell>
          <cell r="O1206">
            <v>1440</v>
          </cell>
        </row>
        <row r="1207">
          <cell r="A1207">
            <v>131</v>
          </cell>
          <cell r="B1207">
            <v>3</v>
          </cell>
          <cell r="C1207" t="str">
            <v>제131호표</v>
          </cell>
          <cell r="D1207" t="str">
            <v>보행자작동지압카드 점검(교체)</v>
          </cell>
          <cell r="E1207" t="str">
            <v>(노임)</v>
          </cell>
          <cell r="F1207" t="str">
            <v>대</v>
          </cell>
          <cell r="G1207">
            <v>1</v>
          </cell>
          <cell r="I1207">
            <v>1440</v>
          </cell>
          <cell r="K1207">
            <v>48029</v>
          </cell>
          <cell r="M1207">
            <v>0</v>
          </cell>
          <cell r="O1207">
            <v>49469</v>
          </cell>
          <cell r="P1207" t="str">
            <v>전5-47-2</v>
          </cell>
        </row>
        <row r="1208">
          <cell r="D1208" t="str">
            <v>보행자작동지압카드 점검(교체)</v>
          </cell>
          <cell r="E1208" t="str">
            <v>(노임)</v>
          </cell>
        </row>
        <row r="1209">
          <cell r="B1209" t="str">
            <v>보행자작동지압카드</v>
          </cell>
          <cell r="C1209" t="str">
            <v>재료비</v>
          </cell>
          <cell r="D1209" t="str">
            <v>보행자작동지압카드</v>
          </cell>
          <cell r="F1209" t="str">
            <v>대</v>
          </cell>
          <cell r="G1209">
            <v>1</v>
          </cell>
          <cell r="I1209">
            <v>0</v>
          </cell>
          <cell r="M1209">
            <v>0</v>
          </cell>
          <cell r="O1209">
            <v>0</v>
          </cell>
          <cell r="P1209" t="str">
            <v>별도계산</v>
          </cell>
        </row>
        <row r="1210">
          <cell r="C1210" t="str">
            <v>노무비</v>
          </cell>
          <cell r="D1210" t="str">
            <v>내선전공</v>
          </cell>
          <cell r="E1210">
            <v>0.06</v>
          </cell>
          <cell r="F1210" t="str">
            <v>인</v>
          </cell>
          <cell r="G1210">
            <v>0.06</v>
          </cell>
          <cell r="J1210">
            <v>258917</v>
          </cell>
          <cell r="K1210">
            <v>15535</v>
          </cell>
          <cell r="M1210">
            <v>0</v>
          </cell>
          <cell r="N1210">
            <v>258917</v>
          </cell>
          <cell r="O1210">
            <v>15535</v>
          </cell>
        </row>
        <row r="1211">
          <cell r="D1211" t="str">
            <v>전기공사산업기사</v>
          </cell>
          <cell r="E1211">
            <v>0.13</v>
          </cell>
          <cell r="F1211" t="str">
            <v>인</v>
          </cell>
          <cell r="G1211">
            <v>0.13</v>
          </cell>
          <cell r="J1211">
            <v>249961</v>
          </cell>
          <cell r="K1211">
            <v>32494</v>
          </cell>
          <cell r="M1211">
            <v>0</v>
          </cell>
          <cell r="N1211">
            <v>249961</v>
          </cell>
          <cell r="O1211">
            <v>32494</v>
          </cell>
        </row>
        <row r="1212">
          <cell r="D1212" t="str">
            <v>공구손료</v>
          </cell>
          <cell r="E1212" t="str">
            <v>노무비의</v>
          </cell>
          <cell r="F1212" t="str">
            <v>%</v>
          </cell>
          <cell r="G1212">
            <v>3</v>
          </cell>
          <cell r="H1212">
            <v>48029</v>
          </cell>
          <cell r="I1212">
            <v>1440</v>
          </cell>
          <cell r="M1212">
            <v>0</v>
          </cell>
          <cell r="N1212">
            <v>48029</v>
          </cell>
          <cell r="O1212">
            <v>1440</v>
          </cell>
        </row>
        <row r="1213">
          <cell r="A1213">
            <v>132</v>
          </cell>
          <cell r="B1213">
            <v>3</v>
          </cell>
          <cell r="C1213" t="str">
            <v>제132호표</v>
          </cell>
          <cell r="D1213" t="str">
            <v>점멸장치유니트 점검(교체)</v>
          </cell>
          <cell r="E1213" t="str">
            <v>(노임)</v>
          </cell>
          <cell r="F1213" t="str">
            <v>대</v>
          </cell>
          <cell r="G1213">
            <v>1</v>
          </cell>
          <cell r="I1213">
            <v>1060</v>
          </cell>
          <cell r="K1213">
            <v>35352</v>
          </cell>
          <cell r="M1213">
            <v>0</v>
          </cell>
          <cell r="O1213">
            <v>36412</v>
          </cell>
          <cell r="P1213" t="str">
            <v>전5-47-2</v>
          </cell>
        </row>
        <row r="1214">
          <cell r="D1214" t="str">
            <v>점멸장치유니트 점검(교체)</v>
          </cell>
          <cell r="E1214" t="str">
            <v>(노임)</v>
          </cell>
        </row>
        <row r="1215">
          <cell r="B1215" t="str">
            <v>점멸장치유니트경찰청 규격품</v>
          </cell>
          <cell r="C1215" t="str">
            <v>재료비</v>
          </cell>
          <cell r="D1215" t="str">
            <v>점멸장치유니트</v>
          </cell>
          <cell r="E1215" t="str">
            <v>경찰청 규격품</v>
          </cell>
          <cell r="F1215" t="str">
            <v>대</v>
          </cell>
          <cell r="G1215">
            <v>1</v>
          </cell>
          <cell r="I1215">
            <v>0</v>
          </cell>
          <cell r="M1215">
            <v>0</v>
          </cell>
          <cell r="O1215">
            <v>0</v>
          </cell>
          <cell r="P1215" t="str">
            <v>별도계산</v>
          </cell>
        </row>
        <row r="1216">
          <cell r="C1216" t="str">
            <v>노무비</v>
          </cell>
          <cell r="D1216" t="str">
            <v>내선전공</v>
          </cell>
          <cell r="E1216">
            <v>0.04</v>
          </cell>
          <cell r="F1216" t="str">
            <v>인</v>
          </cell>
          <cell r="G1216">
            <v>0.04</v>
          </cell>
          <cell r="J1216">
            <v>258917</v>
          </cell>
          <cell r="K1216">
            <v>10356</v>
          </cell>
          <cell r="M1216">
            <v>0</v>
          </cell>
          <cell r="N1216">
            <v>258917</v>
          </cell>
          <cell r="O1216">
            <v>10356</v>
          </cell>
        </row>
        <row r="1217">
          <cell r="D1217" t="str">
            <v>전기공사산업기사</v>
          </cell>
          <cell r="E1217">
            <v>0.1</v>
          </cell>
          <cell r="F1217" t="str">
            <v>인</v>
          </cell>
          <cell r="G1217">
            <v>0.1</v>
          </cell>
          <cell r="J1217">
            <v>249961</v>
          </cell>
          <cell r="K1217">
            <v>24996</v>
          </cell>
          <cell r="M1217">
            <v>0</v>
          </cell>
          <cell r="N1217">
            <v>249961</v>
          </cell>
          <cell r="O1217">
            <v>24996</v>
          </cell>
        </row>
        <row r="1218">
          <cell r="D1218" t="str">
            <v>공구손료</v>
          </cell>
          <cell r="E1218" t="str">
            <v>노무비의</v>
          </cell>
          <cell r="F1218" t="str">
            <v>%</v>
          </cell>
          <cell r="G1218">
            <v>3</v>
          </cell>
          <cell r="H1218">
            <v>35352</v>
          </cell>
          <cell r="I1218">
            <v>1060</v>
          </cell>
          <cell r="M1218">
            <v>0</v>
          </cell>
          <cell r="N1218">
            <v>35352</v>
          </cell>
          <cell r="O1218">
            <v>1060</v>
          </cell>
        </row>
        <row r="1219">
          <cell r="A1219">
            <v>133</v>
          </cell>
          <cell r="B1219">
            <v>3</v>
          </cell>
          <cell r="C1219" t="str">
            <v>제133호표</v>
          </cell>
          <cell r="D1219" t="str">
            <v>GPS 점검(교체)</v>
          </cell>
          <cell r="E1219" t="str">
            <v>(노임)</v>
          </cell>
          <cell r="F1219" t="str">
            <v>대</v>
          </cell>
          <cell r="G1219">
            <v>1</v>
          </cell>
          <cell r="I1219">
            <v>1440</v>
          </cell>
          <cell r="K1219">
            <v>48029</v>
          </cell>
          <cell r="M1219">
            <v>0</v>
          </cell>
          <cell r="O1219">
            <v>49469</v>
          </cell>
          <cell r="P1219" t="str">
            <v>전5-47-2</v>
          </cell>
        </row>
        <row r="1220">
          <cell r="D1220" t="str">
            <v>GPS 점검(교체)</v>
          </cell>
          <cell r="E1220" t="str">
            <v>(노임)</v>
          </cell>
        </row>
        <row r="1221">
          <cell r="B1221" t="str">
            <v>GPS경찰청 규격품</v>
          </cell>
          <cell r="C1221" t="str">
            <v>재료비</v>
          </cell>
          <cell r="D1221" t="str">
            <v>GPS</v>
          </cell>
          <cell r="E1221" t="str">
            <v>경찰청 규격품</v>
          </cell>
          <cell r="F1221" t="str">
            <v>대</v>
          </cell>
          <cell r="G1221">
            <v>1</v>
          </cell>
          <cell r="I1221">
            <v>0</v>
          </cell>
          <cell r="M1221">
            <v>0</v>
          </cell>
          <cell r="O1221">
            <v>0</v>
          </cell>
          <cell r="P1221" t="str">
            <v>별도계산</v>
          </cell>
        </row>
        <row r="1222">
          <cell r="C1222" t="str">
            <v>노무비</v>
          </cell>
          <cell r="D1222" t="str">
            <v>내선전공</v>
          </cell>
          <cell r="E1222">
            <v>0.06</v>
          </cell>
          <cell r="F1222" t="str">
            <v>인</v>
          </cell>
          <cell r="G1222">
            <v>0.06</v>
          </cell>
          <cell r="J1222">
            <v>258917</v>
          </cell>
          <cell r="K1222">
            <v>15535</v>
          </cell>
          <cell r="M1222">
            <v>0</v>
          </cell>
          <cell r="N1222">
            <v>258917</v>
          </cell>
          <cell r="O1222">
            <v>15535</v>
          </cell>
        </row>
        <row r="1223">
          <cell r="D1223" t="str">
            <v>전기공사산업기사</v>
          </cell>
          <cell r="E1223">
            <v>0.13</v>
          </cell>
          <cell r="F1223" t="str">
            <v>인</v>
          </cell>
          <cell r="G1223">
            <v>0.13</v>
          </cell>
          <cell r="J1223">
            <v>249961</v>
          </cell>
          <cell r="K1223">
            <v>32494</v>
          </cell>
          <cell r="M1223">
            <v>0</v>
          </cell>
          <cell r="N1223">
            <v>249961</v>
          </cell>
          <cell r="O1223">
            <v>32494</v>
          </cell>
        </row>
        <row r="1224">
          <cell r="D1224" t="str">
            <v>공구손료</v>
          </cell>
          <cell r="E1224" t="str">
            <v>노무비의</v>
          </cell>
          <cell r="F1224" t="str">
            <v>%</v>
          </cell>
          <cell r="G1224">
            <v>3</v>
          </cell>
          <cell r="H1224">
            <v>48029</v>
          </cell>
          <cell r="I1224">
            <v>1440</v>
          </cell>
          <cell r="M1224">
            <v>0</v>
          </cell>
          <cell r="N1224">
            <v>48029</v>
          </cell>
          <cell r="O1224">
            <v>1440</v>
          </cell>
        </row>
        <row r="1225">
          <cell r="A1225">
            <v>134</v>
          </cell>
          <cell r="B1225">
            <v>3</v>
          </cell>
          <cell r="C1225" t="str">
            <v>제134호표</v>
          </cell>
          <cell r="D1225" t="str">
            <v>절연측정·제어기현장종합시험</v>
          </cell>
          <cell r="E1225" t="str">
            <v>고장 민원처리</v>
          </cell>
          <cell r="F1225" t="str">
            <v>대</v>
          </cell>
          <cell r="G1225">
            <v>1</v>
          </cell>
          <cell r="I1225">
            <v>6577</v>
          </cell>
          <cell r="K1225">
            <v>248949</v>
          </cell>
          <cell r="M1225">
            <v>0</v>
          </cell>
          <cell r="O1225">
            <v>255526</v>
          </cell>
          <cell r="P1225" t="str">
            <v>전5-47-2</v>
          </cell>
        </row>
        <row r="1226">
          <cell r="D1226" t="str">
            <v>절연측정·제어기현장종합시험</v>
          </cell>
          <cell r="E1226" t="str">
            <v>고장 민원처리</v>
          </cell>
        </row>
        <row r="1227">
          <cell r="B1227" t="str">
            <v>절연측정·제어기현장종합시험경찰청 규격품</v>
          </cell>
          <cell r="C1227" t="str">
            <v>재료비</v>
          </cell>
          <cell r="D1227" t="str">
            <v>절연측정·제어기현장종합시험</v>
          </cell>
          <cell r="E1227" t="str">
            <v>경찰청 규격품</v>
          </cell>
          <cell r="F1227" t="str">
            <v>대</v>
          </cell>
          <cell r="G1227">
            <v>1</v>
          </cell>
          <cell r="I1227">
            <v>0</v>
          </cell>
          <cell r="M1227">
            <v>0</v>
          </cell>
          <cell r="O1227">
            <v>0</v>
          </cell>
        </row>
        <row r="1228">
          <cell r="C1228" t="str">
            <v>노무비</v>
          </cell>
          <cell r="D1228" t="str">
            <v>내선전공</v>
          </cell>
          <cell r="E1228">
            <v>0.49</v>
          </cell>
          <cell r="F1228" t="str">
            <v>인</v>
          </cell>
          <cell r="G1228">
            <v>0.49</v>
          </cell>
          <cell r="J1228">
            <v>258917</v>
          </cell>
          <cell r="K1228">
            <v>126869</v>
          </cell>
          <cell r="M1228">
            <v>0</v>
          </cell>
          <cell r="N1228">
            <v>258917</v>
          </cell>
          <cell r="O1228">
            <v>126869</v>
          </cell>
        </row>
        <row r="1229">
          <cell r="D1229" t="str">
            <v>S/W 시험사</v>
          </cell>
          <cell r="E1229">
            <v>0.19</v>
          </cell>
          <cell r="F1229" t="str">
            <v>인</v>
          </cell>
          <cell r="G1229">
            <v>0.19</v>
          </cell>
          <cell r="J1229">
            <v>377187</v>
          </cell>
          <cell r="K1229">
            <v>71665</v>
          </cell>
          <cell r="M1229">
            <v>0</v>
          </cell>
          <cell r="N1229">
            <v>377187</v>
          </cell>
          <cell r="O1229">
            <v>71665</v>
          </cell>
        </row>
        <row r="1230">
          <cell r="D1230" t="str">
            <v>공구손료</v>
          </cell>
          <cell r="E1230" t="str">
            <v>노무비의</v>
          </cell>
          <cell r="F1230" t="str">
            <v>%</v>
          </cell>
          <cell r="G1230">
            <v>3</v>
          </cell>
          <cell r="H1230">
            <v>198534</v>
          </cell>
          <cell r="I1230">
            <v>5956</v>
          </cell>
          <cell r="M1230">
            <v>0</v>
          </cell>
          <cell r="N1230">
            <v>198534</v>
          </cell>
          <cell r="O1230">
            <v>5956</v>
          </cell>
        </row>
        <row r="1231">
          <cell r="C1231" t="str">
            <v>도로교통정리</v>
          </cell>
          <cell r="D1231" t="str">
            <v>보통인부</v>
          </cell>
          <cell r="E1231">
            <v>0.2</v>
          </cell>
          <cell r="F1231" t="str">
            <v>인</v>
          </cell>
          <cell r="G1231">
            <v>0.2</v>
          </cell>
          <cell r="J1231">
            <v>148510</v>
          </cell>
          <cell r="K1231">
            <v>29702</v>
          </cell>
          <cell r="N1231">
            <v>148510</v>
          </cell>
          <cell r="O1231">
            <v>29702</v>
          </cell>
          <cell r="P1231" t="str">
            <v>통신1-1-27</v>
          </cell>
        </row>
        <row r="1232">
          <cell r="D1232" t="str">
            <v>절연측정</v>
          </cell>
        </row>
        <row r="1233">
          <cell r="C1233" t="str">
            <v>노무비</v>
          </cell>
          <cell r="D1233" t="str">
            <v>내선전공</v>
          </cell>
          <cell r="E1233">
            <v>0.08</v>
          </cell>
          <cell r="F1233" t="str">
            <v>인</v>
          </cell>
          <cell r="G1233">
            <v>0.08</v>
          </cell>
          <cell r="J1233">
            <v>258917</v>
          </cell>
          <cell r="K1233">
            <v>20713</v>
          </cell>
          <cell r="M1233">
            <v>0</v>
          </cell>
          <cell r="N1233">
            <v>258917</v>
          </cell>
          <cell r="O1233">
            <v>20713</v>
          </cell>
          <cell r="P1233" t="str">
            <v>전4-77</v>
          </cell>
        </row>
        <row r="1234">
          <cell r="D1234" t="str">
            <v>공구손료</v>
          </cell>
          <cell r="E1234" t="str">
            <v>노무비의</v>
          </cell>
          <cell r="F1234" t="str">
            <v>%</v>
          </cell>
          <cell r="G1234">
            <v>3</v>
          </cell>
          <cell r="H1234">
            <v>20713</v>
          </cell>
          <cell r="I1234">
            <v>621</v>
          </cell>
          <cell r="M1234">
            <v>0</v>
          </cell>
          <cell r="N1234">
            <v>20713</v>
          </cell>
          <cell r="O1234">
            <v>621</v>
          </cell>
        </row>
        <row r="1235">
          <cell r="A1235">
            <v>135</v>
          </cell>
          <cell r="B1235">
            <v>3</v>
          </cell>
          <cell r="C1235" t="str">
            <v>제135호표</v>
          </cell>
          <cell r="D1235" t="str">
            <v>현시조정</v>
          </cell>
          <cell r="E1235" t="str">
            <v>D/B입력</v>
          </cell>
          <cell r="F1235" t="str">
            <v>개소</v>
          </cell>
          <cell r="G1235">
            <v>1</v>
          </cell>
          <cell r="I1235">
            <v>2892</v>
          </cell>
          <cell r="K1235">
            <v>96415</v>
          </cell>
          <cell r="M1235">
            <v>0</v>
          </cell>
          <cell r="O1235">
            <v>99307</v>
          </cell>
          <cell r="P1235" t="str">
            <v>전5-47-2(3)</v>
          </cell>
        </row>
        <row r="1236">
          <cell r="D1236" t="str">
            <v>현시조정</v>
          </cell>
          <cell r="E1236" t="str">
            <v>D/B입력</v>
          </cell>
        </row>
        <row r="1237">
          <cell r="B1237" t="str">
            <v>현시조정D/B입력</v>
          </cell>
          <cell r="C1237" t="str">
            <v>재료비</v>
          </cell>
          <cell r="D1237" t="str">
            <v>현시조정</v>
          </cell>
          <cell r="E1237" t="str">
            <v>D/B입력</v>
          </cell>
          <cell r="F1237" t="str">
            <v>개소</v>
          </cell>
          <cell r="G1237">
            <v>1</v>
          </cell>
          <cell r="I1237">
            <v>0</v>
          </cell>
          <cell r="M1237">
            <v>0</v>
          </cell>
          <cell r="O1237">
            <v>0</v>
          </cell>
        </row>
        <row r="1238">
          <cell r="C1238" t="str">
            <v>노무비</v>
          </cell>
          <cell r="D1238" t="str">
            <v>내선전공</v>
          </cell>
          <cell r="E1238" t="str">
            <v>0.25*0.5</v>
          </cell>
          <cell r="F1238" t="str">
            <v>인</v>
          </cell>
          <cell r="G1238">
            <v>0.1295</v>
          </cell>
          <cell r="J1238">
            <v>258917</v>
          </cell>
          <cell r="K1238">
            <v>33529</v>
          </cell>
          <cell r="M1238">
            <v>0</v>
          </cell>
          <cell r="N1238">
            <v>258917</v>
          </cell>
          <cell r="O1238">
            <v>33529</v>
          </cell>
        </row>
        <row r="1239">
          <cell r="D1239" t="str">
            <v>H/W 시험사</v>
          </cell>
          <cell r="E1239">
            <v>0.19</v>
          </cell>
          <cell r="F1239" t="str">
            <v>인</v>
          </cell>
          <cell r="G1239">
            <v>0.19</v>
          </cell>
          <cell r="J1239">
            <v>330981</v>
          </cell>
          <cell r="K1239">
            <v>62886</v>
          </cell>
          <cell r="M1239">
            <v>0</v>
          </cell>
          <cell r="N1239">
            <v>330981</v>
          </cell>
          <cell r="O1239">
            <v>62886</v>
          </cell>
        </row>
        <row r="1240">
          <cell r="D1240" t="str">
            <v>공구손료</v>
          </cell>
          <cell r="E1240" t="str">
            <v>노무비의</v>
          </cell>
          <cell r="F1240" t="str">
            <v>%</v>
          </cell>
          <cell r="G1240">
            <v>3</v>
          </cell>
          <cell r="H1240">
            <v>96415</v>
          </cell>
          <cell r="I1240">
            <v>2892</v>
          </cell>
          <cell r="M1240">
            <v>0</v>
          </cell>
          <cell r="N1240">
            <v>96415</v>
          </cell>
          <cell r="O1240">
            <v>2892</v>
          </cell>
        </row>
        <row r="1241">
          <cell r="A1241">
            <v>136</v>
          </cell>
          <cell r="B1241">
            <v>3</v>
          </cell>
          <cell r="C1241" t="str">
            <v>제136호표</v>
          </cell>
          <cell r="D1241" t="str">
            <v>연동D/B산출 및 입력(사거리)</v>
          </cell>
          <cell r="E1241">
            <v>0</v>
          </cell>
          <cell r="F1241" t="str">
            <v>개소</v>
          </cell>
          <cell r="G1241">
            <v>1</v>
          </cell>
          <cell r="I1241">
            <v>37053</v>
          </cell>
          <cell r="K1241">
            <v>1235107</v>
          </cell>
          <cell r="M1241">
            <v>0</v>
          </cell>
          <cell r="O1241">
            <v>1272160</v>
          </cell>
        </row>
        <row r="1242">
          <cell r="D1242" t="str">
            <v>연동D/B산출 및 입력(사거리)</v>
          </cell>
        </row>
        <row r="1243">
          <cell r="B1243" t="str">
            <v>연동D/B산출 및 입력경찰청 규격품</v>
          </cell>
          <cell r="C1243" t="str">
            <v>재료비</v>
          </cell>
          <cell r="D1243" t="str">
            <v>연동D/B산출 및 입력</v>
          </cell>
          <cell r="E1243" t="str">
            <v>경찰청 규격품</v>
          </cell>
          <cell r="F1243" t="str">
            <v>개소</v>
          </cell>
          <cell r="G1243">
            <v>1</v>
          </cell>
          <cell r="I1243">
            <v>0</v>
          </cell>
          <cell r="M1243">
            <v>0</v>
          </cell>
          <cell r="O1243">
            <v>0</v>
          </cell>
        </row>
        <row r="1244">
          <cell r="C1244" t="str">
            <v>노무비</v>
          </cell>
          <cell r="D1244" t="str">
            <v>보통인부</v>
          </cell>
          <cell r="E1244">
            <v>3</v>
          </cell>
          <cell r="F1244" t="str">
            <v>인</v>
          </cell>
          <cell r="G1244">
            <v>3</v>
          </cell>
          <cell r="J1244">
            <v>148510</v>
          </cell>
          <cell r="K1244">
            <v>445530</v>
          </cell>
          <cell r="M1244">
            <v>0</v>
          </cell>
          <cell r="N1244">
            <v>148510</v>
          </cell>
          <cell r="O1244">
            <v>445530</v>
          </cell>
        </row>
        <row r="1245">
          <cell r="D1245" t="str">
            <v>H/W 시험사</v>
          </cell>
          <cell r="E1245">
            <v>2</v>
          </cell>
          <cell r="F1245" t="str">
            <v>인</v>
          </cell>
          <cell r="G1245">
            <v>2</v>
          </cell>
          <cell r="J1245">
            <v>330981</v>
          </cell>
          <cell r="K1245">
            <v>661962</v>
          </cell>
          <cell r="M1245">
            <v>0</v>
          </cell>
          <cell r="N1245">
            <v>330981</v>
          </cell>
          <cell r="O1245">
            <v>661962</v>
          </cell>
        </row>
        <row r="1246">
          <cell r="D1246" t="str">
            <v>내선전공</v>
          </cell>
          <cell r="E1246">
            <v>0.25</v>
          </cell>
          <cell r="F1246" t="str">
            <v>인</v>
          </cell>
          <cell r="G1246">
            <v>0.25</v>
          </cell>
          <cell r="J1246">
            <v>258917</v>
          </cell>
          <cell r="K1246">
            <v>64729</v>
          </cell>
          <cell r="M1246">
            <v>0</v>
          </cell>
          <cell r="N1246">
            <v>258917</v>
          </cell>
          <cell r="O1246">
            <v>64729</v>
          </cell>
        </row>
        <row r="1247">
          <cell r="D1247" t="str">
            <v>H/W 시험사</v>
          </cell>
          <cell r="E1247">
            <v>0.19</v>
          </cell>
          <cell r="F1247" t="str">
            <v>인</v>
          </cell>
          <cell r="G1247">
            <v>0.19</v>
          </cell>
          <cell r="J1247">
            <v>330981</v>
          </cell>
          <cell r="K1247">
            <v>62886</v>
          </cell>
          <cell r="M1247">
            <v>0</v>
          </cell>
          <cell r="N1247">
            <v>330981</v>
          </cell>
          <cell r="O1247">
            <v>62886</v>
          </cell>
        </row>
        <row r="1248">
          <cell r="D1248" t="str">
            <v>공구손료</v>
          </cell>
          <cell r="E1248" t="str">
            <v>노무비의</v>
          </cell>
          <cell r="F1248" t="str">
            <v>%</v>
          </cell>
          <cell r="G1248">
            <v>3</v>
          </cell>
          <cell r="H1248">
            <v>1235107</v>
          </cell>
          <cell r="I1248">
            <v>37053</v>
          </cell>
          <cell r="M1248">
            <v>0</v>
          </cell>
          <cell r="N1248">
            <v>1235107</v>
          </cell>
          <cell r="O1248">
            <v>37053</v>
          </cell>
        </row>
        <row r="1249">
          <cell r="C1249" t="str">
            <v>구분</v>
          </cell>
          <cell r="D1249" t="str">
            <v>산출근거</v>
          </cell>
        </row>
        <row r="1250">
          <cell r="C1250" t="str">
            <v>교통량조사</v>
          </cell>
          <cell r="D1250" t="str">
            <v>보통인부 : (2시간×3회×4차로)/8시간 = 3인</v>
          </cell>
        </row>
        <row r="1251">
          <cell r="D1251" t="str">
            <v>교통량조사 : 1회(07:00~09:00), 2회(12:00~14:00), 3회(18:00~20:00)</v>
          </cell>
        </row>
        <row r="1252">
          <cell r="C1252" t="str">
            <v>자료분석비</v>
          </cell>
          <cell r="D1252" t="str">
            <v>H/W시험사 : (4시간*4차로(진행방향))/8시간 = 2인</v>
          </cell>
        </row>
        <row r="1253">
          <cell r="D1253" t="str">
            <v>일일 TOD 데이터(주기, 녹색시간, 연동값)</v>
          </cell>
        </row>
        <row r="1254">
          <cell r="C1254" t="str">
            <v>자료입력</v>
          </cell>
          <cell r="D1254" t="str">
            <v>내선전공 : 0.25</v>
          </cell>
          <cell r="E1254" t="str">
            <v>H/W 시험사 : 0.19</v>
          </cell>
          <cell r="P1254" t="str">
            <v>전5-47-2(3)</v>
          </cell>
        </row>
        <row r="1255">
          <cell r="A1255">
            <v>137</v>
          </cell>
          <cell r="B1255">
            <v>3</v>
          </cell>
          <cell r="C1255" t="str">
            <v>제137호표</v>
          </cell>
          <cell r="D1255" t="str">
            <v>연동D/B산출 및 입력(삼거리)</v>
          </cell>
          <cell r="E1255">
            <v>0</v>
          </cell>
          <cell r="F1255" t="str">
            <v>개소</v>
          </cell>
          <cell r="G1255">
            <v>1</v>
          </cell>
          <cell r="I1255">
            <v>28746</v>
          </cell>
          <cell r="K1255">
            <v>958233</v>
          </cell>
          <cell r="M1255">
            <v>0</v>
          </cell>
          <cell r="O1255">
            <v>986979</v>
          </cell>
        </row>
        <row r="1256">
          <cell r="D1256" t="str">
            <v>연동D/B산출 및 입력(삼거리)</v>
          </cell>
        </row>
        <row r="1257">
          <cell r="B1257" t="str">
            <v>연동D/B산출 및 입력경찰청 규격품</v>
          </cell>
          <cell r="C1257" t="str">
            <v>재료비</v>
          </cell>
          <cell r="D1257" t="str">
            <v>연동D/B산출 및 입력</v>
          </cell>
          <cell r="E1257" t="str">
            <v>경찰청 규격품</v>
          </cell>
          <cell r="F1257" t="str">
            <v>개소</v>
          </cell>
          <cell r="G1257">
            <v>1</v>
          </cell>
          <cell r="I1257">
            <v>0</v>
          </cell>
          <cell r="M1257">
            <v>0</v>
          </cell>
          <cell r="O1257">
            <v>0</v>
          </cell>
        </row>
        <row r="1258">
          <cell r="C1258" t="str">
            <v>노무비</v>
          </cell>
          <cell r="D1258" t="str">
            <v>보통인부</v>
          </cell>
          <cell r="E1258">
            <v>2.25</v>
          </cell>
          <cell r="F1258" t="str">
            <v>인</v>
          </cell>
          <cell r="G1258">
            <v>2.25</v>
          </cell>
          <cell r="J1258">
            <v>148510</v>
          </cell>
          <cell r="K1258">
            <v>334147</v>
          </cell>
          <cell r="M1258">
            <v>0</v>
          </cell>
          <cell r="N1258">
            <v>148510</v>
          </cell>
          <cell r="O1258">
            <v>334147</v>
          </cell>
        </row>
        <row r="1259">
          <cell r="D1259" t="str">
            <v>H/W 시험사</v>
          </cell>
          <cell r="E1259">
            <v>1.5</v>
          </cell>
          <cell r="F1259" t="str">
            <v>인</v>
          </cell>
          <cell r="G1259">
            <v>1.5</v>
          </cell>
          <cell r="J1259">
            <v>330981</v>
          </cell>
          <cell r="K1259">
            <v>496471</v>
          </cell>
          <cell r="M1259">
            <v>0</v>
          </cell>
          <cell r="N1259">
            <v>330981</v>
          </cell>
          <cell r="O1259">
            <v>496471</v>
          </cell>
        </row>
        <row r="1260">
          <cell r="D1260" t="str">
            <v>내선전공</v>
          </cell>
          <cell r="E1260">
            <v>0.25</v>
          </cell>
          <cell r="F1260" t="str">
            <v>인</v>
          </cell>
          <cell r="G1260">
            <v>0.25</v>
          </cell>
          <cell r="J1260">
            <v>258917</v>
          </cell>
          <cell r="K1260">
            <v>64729</v>
          </cell>
          <cell r="M1260">
            <v>0</v>
          </cell>
          <cell r="N1260">
            <v>258917</v>
          </cell>
          <cell r="O1260">
            <v>64729</v>
          </cell>
        </row>
        <row r="1261">
          <cell r="D1261" t="str">
            <v>H/W 시험사</v>
          </cell>
          <cell r="E1261">
            <v>0.19</v>
          </cell>
          <cell r="F1261" t="str">
            <v>인</v>
          </cell>
          <cell r="G1261">
            <v>0.19</v>
          </cell>
          <cell r="J1261">
            <v>330981</v>
          </cell>
          <cell r="K1261">
            <v>62886</v>
          </cell>
          <cell r="M1261">
            <v>0</v>
          </cell>
          <cell r="N1261">
            <v>330981</v>
          </cell>
          <cell r="O1261">
            <v>62886</v>
          </cell>
        </row>
        <row r="1262">
          <cell r="D1262" t="str">
            <v>공구손료</v>
          </cell>
          <cell r="E1262" t="str">
            <v>노무비의</v>
          </cell>
          <cell r="F1262" t="str">
            <v>%</v>
          </cell>
          <cell r="G1262">
            <v>3</v>
          </cell>
          <cell r="H1262">
            <v>958233</v>
          </cell>
          <cell r="I1262">
            <v>28746</v>
          </cell>
          <cell r="M1262">
            <v>0</v>
          </cell>
          <cell r="N1262">
            <v>958233</v>
          </cell>
          <cell r="O1262">
            <v>28746</v>
          </cell>
        </row>
        <row r="1263">
          <cell r="C1263" t="str">
            <v>구분</v>
          </cell>
          <cell r="D1263" t="str">
            <v>산출근거</v>
          </cell>
        </row>
        <row r="1264">
          <cell r="C1264" t="str">
            <v>교통량조사</v>
          </cell>
          <cell r="D1264" t="str">
            <v>보통인부 : (2시간×3회×3차로)/8시간 = 2.25인</v>
          </cell>
        </row>
        <row r="1265">
          <cell r="D1265" t="str">
            <v>교통량조사 : 1회(07:00~09:00), 2회(12:00~14:00), 3회(18:00~20:00)</v>
          </cell>
        </row>
        <row r="1266">
          <cell r="C1266" t="str">
            <v>자료분석비</v>
          </cell>
          <cell r="D1266" t="str">
            <v>H/W시험사 : (4시간*3차로(진행방향))/8시간 = 1.5인</v>
          </cell>
        </row>
        <row r="1267">
          <cell r="D1267" t="str">
            <v>일일 TOD 데이터(주기, 녹색시간, 연동값)</v>
          </cell>
        </row>
        <row r="1268">
          <cell r="C1268" t="str">
            <v>자료입력</v>
          </cell>
          <cell r="D1268" t="str">
            <v>내선전공 : 0.25</v>
          </cell>
          <cell r="E1268" t="str">
            <v>H/W 시험사 : 0.19</v>
          </cell>
          <cell r="P1268" t="str">
            <v>전5-47-2(3)</v>
          </cell>
        </row>
        <row r="1269">
          <cell r="A1269">
            <v>138</v>
          </cell>
          <cell r="B1269">
            <v>3</v>
          </cell>
          <cell r="C1269" t="str">
            <v>제138호표</v>
          </cell>
          <cell r="D1269" t="str">
            <v>연동D/B산출 및 입력(단일로)</v>
          </cell>
          <cell r="E1269">
            <v>0</v>
          </cell>
          <cell r="F1269" t="str">
            <v>개소</v>
          </cell>
          <cell r="G1269">
            <v>1</v>
          </cell>
          <cell r="I1269">
            <v>20440</v>
          </cell>
          <cell r="K1269">
            <v>681361</v>
          </cell>
          <cell r="M1269">
            <v>0</v>
          </cell>
          <cell r="O1269">
            <v>701801</v>
          </cell>
        </row>
        <row r="1270">
          <cell r="D1270" t="str">
            <v>연동D/B산출 및 입력(단일로)</v>
          </cell>
        </row>
        <row r="1271">
          <cell r="B1271" t="str">
            <v>연동D/B산출 및 입력경찰청 규격품</v>
          </cell>
          <cell r="C1271" t="str">
            <v>재료비</v>
          </cell>
          <cell r="D1271" t="str">
            <v>연동D/B산출 및 입력</v>
          </cell>
          <cell r="E1271" t="str">
            <v>경찰청 규격품</v>
          </cell>
          <cell r="F1271" t="str">
            <v>개소</v>
          </cell>
          <cell r="G1271">
            <v>1</v>
          </cell>
          <cell r="I1271">
            <v>0</v>
          </cell>
          <cell r="M1271">
            <v>0</v>
          </cell>
          <cell r="O1271">
            <v>0</v>
          </cell>
        </row>
        <row r="1272">
          <cell r="C1272" t="str">
            <v>노무비</v>
          </cell>
          <cell r="D1272" t="str">
            <v>보통인부</v>
          </cell>
          <cell r="E1272">
            <v>1.5</v>
          </cell>
          <cell r="F1272" t="str">
            <v>인</v>
          </cell>
          <cell r="G1272">
            <v>1.5</v>
          </cell>
          <cell r="J1272">
            <v>148510</v>
          </cell>
          <cell r="K1272">
            <v>222765</v>
          </cell>
          <cell r="M1272">
            <v>0</v>
          </cell>
          <cell r="N1272">
            <v>148510</v>
          </cell>
          <cell r="O1272">
            <v>222765</v>
          </cell>
        </row>
        <row r="1273">
          <cell r="D1273" t="str">
            <v>H/W 시험사</v>
          </cell>
          <cell r="E1273">
            <v>1</v>
          </cell>
          <cell r="F1273" t="str">
            <v>인</v>
          </cell>
          <cell r="G1273">
            <v>1</v>
          </cell>
          <cell r="J1273">
            <v>330981</v>
          </cell>
          <cell r="K1273">
            <v>330981</v>
          </cell>
          <cell r="M1273">
            <v>0</v>
          </cell>
          <cell r="N1273">
            <v>330981</v>
          </cell>
          <cell r="O1273">
            <v>330981</v>
          </cell>
        </row>
        <row r="1274">
          <cell r="D1274" t="str">
            <v>내선전공</v>
          </cell>
          <cell r="E1274">
            <v>0.25</v>
          </cell>
          <cell r="F1274" t="str">
            <v>인</v>
          </cell>
          <cell r="G1274">
            <v>0.25</v>
          </cell>
          <cell r="J1274">
            <v>258917</v>
          </cell>
          <cell r="K1274">
            <v>64729</v>
          </cell>
          <cell r="M1274">
            <v>0</v>
          </cell>
          <cell r="N1274">
            <v>258917</v>
          </cell>
          <cell r="O1274">
            <v>64729</v>
          </cell>
        </row>
        <row r="1275">
          <cell r="D1275" t="str">
            <v>H/W 시험사</v>
          </cell>
          <cell r="E1275">
            <v>0.19</v>
          </cell>
          <cell r="F1275" t="str">
            <v>인</v>
          </cell>
          <cell r="G1275">
            <v>0.19</v>
          </cell>
          <cell r="J1275">
            <v>330981</v>
          </cell>
          <cell r="K1275">
            <v>62886</v>
          </cell>
          <cell r="M1275">
            <v>0</v>
          </cell>
          <cell r="N1275">
            <v>330981</v>
          </cell>
          <cell r="O1275">
            <v>62886</v>
          </cell>
        </row>
        <row r="1276">
          <cell r="D1276" t="str">
            <v>공구손료</v>
          </cell>
          <cell r="E1276" t="str">
            <v>노무비의</v>
          </cell>
          <cell r="F1276" t="str">
            <v>%</v>
          </cell>
          <cell r="G1276">
            <v>3</v>
          </cell>
          <cell r="H1276">
            <v>681361</v>
          </cell>
          <cell r="I1276">
            <v>20440</v>
          </cell>
          <cell r="M1276">
            <v>0</v>
          </cell>
          <cell r="N1276">
            <v>681361</v>
          </cell>
          <cell r="O1276">
            <v>20440</v>
          </cell>
        </row>
        <row r="1277">
          <cell r="C1277" t="str">
            <v>구분</v>
          </cell>
          <cell r="D1277" t="str">
            <v>산출근거</v>
          </cell>
        </row>
        <row r="1278">
          <cell r="C1278" t="str">
            <v>교통량조사</v>
          </cell>
          <cell r="D1278" t="str">
            <v>보통인부 : (2시간×3회×2차로)/8시간 = 1.5인</v>
          </cell>
        </row>
        <row r="1279">
          <cell r="D1279" t="str">
            <v>교통량조사 : 1회(07:00~09:00), 2회(12:00~14:00), 3회(18:00~20:00)</v>
          </cell>
        </row>
        <row r="1280">
          <cell r="C1280" t="str">
            <v>자료분석비</v>
          </cell>
          <cell r="D1280" t="str">
            <v>H/W시험사 : (4시간*2차로(진행방향))/8시간 = 1인</v>
          </cell>
        </row>
        <row r="1281">
          <cell r="D1281" t="str">
            <v>일일 TOD 데이터(주기, 녹색시간, 연동값)</v>
          </cell>
        </row>
        <row r="1282">
          <cell r="C1282" t="str">
            <v>자료입력</v>
          </cell>
          <cell r="D1282" t="str">
            <v>내선전공 : 0.25</v>
          </cell>
          <cell r="E1282" t="str">
            <v>H/W 시험사 : 0.19</v>
          </cell>
          <cell r="P1282" t="str">
            <v>전5-47-2(3)</v>
          </cell>
        </row>
        <row r="1283">
          <cell r="A1283">
            <v>139</v>
          </cell>
          <cell r="B1283">
            <v>3</v>
          </cell>
          <cell r="C1283" t="str">
            <v>제139호표</v>
          </cell>
          <cell r="D1283" t="str">
            <v>횡단보도 조명기구 신설</v>
          </cell>
          <cell r="E1283" t="str">
            <v>LED [100W이하]</v>
          </cell>
          <cell r="F1283" t="str">
            <v>대</v>
          </cell>
          <cell r="G1283">
            <v>1</v>
          </cell>
          <cell r="I1283">
            <v>2059</v>
          </cell>
          <cell r="K1283">
            <v>68664</v>
          </cell>
          <cell r="M1283">
            <v>0</v>
          </cell>
          <cell r="O1283">
            <v>70723</v>
          </cell>
          <cell r="P1283" t="str">
            <v>전5-26-1</v>
          </cell>
        </row>
        <row r="1284">
          <cell r="D1284" t="str">
            <v>횡단보도 조명기구 신설</v>
          </cell>
          <cell r="E1284" t="str">
            <v>LED [100W이하]</v>
          </cell>
        </row>
        <row r="1285">
          <cell r="B1285" t="str">
            <v>횡단보도 조명기구LED [100W이하]</v>
          </cell>
          <cell r="C1285" t="str">
            <v>재료비</v>
          </cell>
          <cell r="D1285" t="str">
            <v>횡단보도 조명기구</v>
          </cell>
          <cell r="E1285" t="str">
            <v>LED [100W이하]</v>
          </cell>
          <cell r="F1285" t="str">
            <v>대</v>
          </cell>
          <cell r="G1285">
            <v>1</v>
          </cell>
          <cell r="I1285">
            <v>0</v>
          </cell>
          <cell r="M1285">
            <v>0</v>
          </cell>
          <cell r="O1285">
            <v>0</v>
          </cell>
        </row>
        <row r="1286">
          <cell r="C1286" t="str">
            <v>노무비</v>
          </cell>
          <cell r="D1286" t="str">
            <v>내선전공</v>
          </cell>
          <cell r="E1286" t="str">
            <v>(0.204)*(1+0.2+0.1)</v>
          </cell>
          <cell r="F1286" t="str">
            <v>인</v>
          </cell>
          <cell r="G1286">
            <v>0.26519999999999999</v>
          </cell>
          <cell r="J1286">
            <v>258917</v>
          </cell>
          <cell r="K1286">
            <v>68664</v>
          </cell>
          <cell r="M1286">
            <v>0</v>
          </cell>
          <cell r="N1286">
            <v>258917</v>
          </cell>
          <cell r="O1286">
            <v>68664</v>
          </cell>
          <cell r="P1286" t="str">
            <v>전1-11-5</v>
          </cell>
        </row>
        <row r="1287">
          <cell r="D1287" t="str">
            <v>공구손료</v>
          </cell>
          <cell r="E1287" t="str">
            <v>노무비의</v>
          </cell>
          <cell r="F1287" t="str">
            <v>%</v>
          </cell>
          <cell r="G1287">
            <v>3</v>
          </cell>
          <cell r="H1287">
            <v>68664</v>
          </cell>
          <cell r="I1287">
            <v>2059</v>
          </cell>
          <cell r="M1287">
            <v>0</v>
          </cell>
          <cell r="N1287">
            <v>68664</v>
          </cell>
          <cell r="O1287">
            <v>2059</v>
          </cell>
        </row>
        <row r="1288">
          <cell r="A1288">
            <v>140</v>
          </cell>
          <cell r="B1288">
            <v>3</v>
          </cell>
          <cell r="C1288" t="str">
            <v>제140호표</v>
          </cell>
          <cell r="D1288" t="str">
            <v>보행자보호등 점멸기 신설</v>
          </cell>
          <cell r="E1288" t="str">
            <v>무선전자식,ELB내장형</v>
          </cell>
          <cell r="F1288" t="str">
            <v>대</v>
          </cell>
          <cell r="G1288">
            <v>1</v>
          </cell>
          <cell r="I1288">
            <v>53794</v>
          </cell>
          <cell r="K1288">
            <v>59809</v>
          </cell>
          <cell r="M1288">
            <v>0</v>
          </cell>
          <cell r="O1288">
            <v>113603</v>
          </cell>
          <cell r="P1288" t="str">
            <v>전5-23-2</v>
          </cell>
        </row>
        <row r="1289">
          <cell r="D1289" t="str">
            <v>보행자보호등 점멸기 신설</v>
          </cell>
          <cell r="E1289" t="str">
            <v>무선전자식,ELB내장형</v>
          </cell>
        </row>
        <row r="1290">
          <cell r="B1290" t="str">
            <v>보행자보호등 자동점멸기무선전자식,ELB내장형</v>
          </cell>
          <cell r="C1290" t="str">
            <v>재료비</v>
          </cell>
          <cell r="D1290" t="str">
            <v>보행자보호등 자동점멸기</v>
          </cell>
          <cell r="E1290" t="str">
            <v>무선전자식,ELB내장형</v>
          </cell>
          <cell r="F1290" t="str">
            <v>대</v>
          </cell>
          <cell r="G1290">
            <v>1</v>
          </cell>
          <cell r="H1290">
            <v>52000</v>
          </cell>
          <cell r="I1290">
            <v>52000</v>
          </cell>
          <cell r="M1290">
            <v>0</v>
          </cell>
          <cell r="N1290">
            <v>52000</v>
          </cell>
          <cell r="O1290">
            <v>52000</v>
          </cell>
        </row>
        <row r="1291">
          <cell r="C1291" t="str">
            <v>노무비</v>
          </cell>
          <cell r="D1291" t="str">
            <v>내선전공</v>
          </cell>
          <cell r="E1291" t="str">
            <v>0.21*1.1</v>
          </cell>
          <cell r="F1291" t="str">
            <v>인</v>
          </cell>
          <cell r="G1291">
            <v>0.23100000000000001</v>
          </cell>
          <cell r="J1291">
            <v>258917</v>
          </cell>
          <cell r="K1291">
            <v>59809</v>
          </cell>
          <cell r="M1291">
            <v>0</v>
          </cell>
          <cell r="N1291">
            <v>258917</v>
          </cell>
          <cell r="O1291">
            <v>59809</v>
          </cell>
          <cell r="P1291" t="str">
            <v>10%=번화가 할증</v>
          </cell>
        </row>
        <row r="1292">
          <cell r="D1292" t="str">
            <v>공구손료</v>
          </cell>
          <cell r="E1292" t="str">
            <v>노무비의</v>
          </cell>
          <cell r="F1292" t="str">
            <v>%</v>
          </cell>
          <cell r="G1292">
            <v>3</v>
          </cell>
          <cell r="H1292">
            <v>59809</v>
          </cell>
          <cell r="I1292">
            <v>1794</v>
          </cell>
          <cell r="M1292">
            <v>0</v>
          </cell>
          <cell r="N1292">
            <v>59809</v>
          </cell>
          <cell r="O1292">
            <v>1794</v>
          </cell>
        </row>
        <row r="1293">
          <cell r="A1293">
            <v>141</v>
          </cell>
          <cell r="B1293">
            <v>3</v>
          </cell>
          <cell r="C1293" t="str">
            <v>제141호표</v>
          </cell>
          <cell r="D1293" t="str">
            <v>보행자보호등 점멸기 신설</v>
          </cell>
          <cell r="E1293" t="str">
            <v>GPS내장형</v>
          </cell>
          <cell r="F1293" t="str">
            <v>대</v>
          </cell>
          <cell r="G1293">
            <v>1</v>
          </cell>
          <cell r="I1293">
            <v>101794</v>
          </cell>
          <cell r="K1293">
            <v>59809</v>
          </cell>
          <cell r="M1293">
            <v>0</v>
          </cell>
          <cell r="O1293">
            <v>161603</v>
          </cell>
          <cell r="P1293" t="str">
            <v>전5-23-2</v>
          </cell>
        </row>
        <row r="1294">
          <cell r="D1294" t="str">
            <v>보행자보호등 점멸기 신설</v>
          </cell>
          <cell r="E1294" t="str">
            <v>GPS내장형</v>
          </cell>
        </row>
        <row r="1295">
          <cell r="B1295" t="str">
            <v>보행자보호등 자동점멸기GPS내장형</v>
          </cell>
          <cell r="C1295" t="str">
            <v>재료비</v>
          </cell>
          <cell r="D1295" t="str">
            <v>보행자보호등 자동점멸기</v>
          </cell>
          <cell r="E1295" t="str">
            <v>GPS내장형</v>
          </cell>
          <cell r="F1295" t="str">
            <v>대</v>
          </cell>
          <cell r="G1295">
            <v>1</v>
          </cell>
          <cell r="H1295">
            <v>100000</v>
          </cell>
          <cell r="I1295">
            <v>100000</v>
          </cell>
          <cell r="M1295">
            <v>0</v>
          </cell>
          <cell r="N1295">
            <v>100000</v>
          </cell>
          <cell r="O1295">
            <v>100000</v>
          </cell>
        </row>
        <row r="1296">
          <cell r="C1296" t="str">
            <v>노무비</v>
          </cell>
          <cell r="D1296" t="str">
            <v>내선전공</v>
          </cell>
          <cell r="E1296" t="str">
            <v>0.21*1.1</v>
          </cell>
          <cell r="F1296" t="str">
            <v>인</v>
          </cell>
          <cell r="G1296">
            <v>0.23100000000000001</v>
          </cell>
          <cell r="J1296">
            <v>258917</v>
          </cell>
          <cell r="K1296">
            <v>59809</v>
          </cell>
          <cell r="M1296">
            <v>0</v>
          </cell>
          <cell r="N1296">
            <v>258917</v>
          </cell>
          <cell r="O1296">
            <v>59809</v>
          </cell>
          <cell r="P1296" t="str">
            <v>10%=번화가 할증</v>
          </cell>
        </row>
        <row r="1297">
          <cell r="D1297" t="str">
            <v>공구손료</v>
          </cell>
          <cell r="E1297" t="str">
            <v>노무비의</v>
          </cell>
          <cell r="F1297" t="str">
            <v>%</v>
          </cell>
          <cell r="G1297">
            <v>3</v>
          </cell>
          <cell r="H1297">
            <v>59809</v>
          </cell>
          <cell r="I1297">
            <v>1794</v>
          </cell>
          <cell r="M1297">
            <v>0</v>
          </cell>
          <cell r="N1297">
            <v>59809</v>
          </cell>
          <cell r="O1297">
            <v>1794</v>
          </cell>
        </row>
        <row r="1298">
          <cell r="A1298">
            <v>142</v>
          </cell>
          <cell r="B1298">
            <v>3</v>
          </cell>
          <cell r="C1298" t="str">
            <v>제142호표</v>
          </cell>
          <cell r="D1298" t="str">
            <v>전력량계함 설치</v>
          </cell>
          <cell r="E1298" t="str">
            <v>230x140x95</v>
          </cell>
          <cell r="F1298" t="str">
            <v>개</v>
          </cell>
          <cell r="G1298">
            <v>1</v>
          </cell>
          <cell r="I1298">
            <v>23030</v>
          </cell>
          <cell r="K1298">
            <v>77675</v>
          </cell>
          <cell r="M1298">
            <v>0</v>
          </cell>
          <cell r="O1298">
            <v>100705</v>
          </cell>
          <cell r="P1298" t="str">
            <v>전5-21</v>
          </cell>
        </row>
        <row r="1299">
          <cell r="D1299" t="str">
            <v>전력량계함 설치</v>
          </cell>
          <cell r="E1299" t="str">
            <v>230x140x95</v>
          </cell>
        </row>
        <row r="1300">
          <cell r="B1300" t="str">
            <v>합성수지 계량기함230x140x95</v>
          </cell>
          <cell r="C1300" t="str">
            <v>재료비</v>
          </cell>
          <cell r="D1300" t="str">
            <v>합성수지 계량기함</v>
          </cell>
          <cell r="E1300" t="str">
            <v>230x140x95</v>
          </cell>
          <cell r="F1300" t="str">
            <v>개</v>
          </cell>
          <cell r="G1300">
            <v>1</v>
          </cell>
          <cell r="H1300">
            <v>20700</v>
          </cell>
          <cell r="I1300">
            <v>20700</v>
          </cell>
          <cell r="N1300">
            <v>20700</v>
          </cell>
          <cell r="O1300">
            <v>20700</v>
          </cell>
        </row>
        <row r="1301">
          <cell r="C1301" t="str">
            <v>노무비</v>
          </cell>
          <cell r="D1301" t="str">
            <v>내선전공</v>
          </cell>
          <cell r="E1301">
            <v>0.3</v>
          </cell>
          <cell r="F1301" t="str">
            <v>인</v>
          </cell>
          <cell r="G1301">
            <v>0.3</v>
          </cell>
          <cell r="J1301">
            <v>258917</v>
          </cell>
          <cell r="K1301">
            <v>77675</v>
          </cell>
          <cell r="M1301">
            <v>0</v>
          </cell>
          <cell r="N1301">
            <v>258917</v>
          </cell>
          <cell r="O1301">
            <v>77675</v>
          </cell>
        </row>
        <row r="1302">
          <cell r="D1302" t="str">
            <v>공구손료</v>
          </cell>
          <cell r="E1302" t="str">
            <v>노무비의</v>
          </cell>
          <cell r="F1302" t="str">
            <v>%</v>
          </cell>
          <cell r="G1302">
            <v>3</v>
          </cell>
          <cell r="H1302">
            <v>77675</v>
          </cell>
          <cell r="I1302">
            <v>2330</v>
          </cell>
          <cell r="M1302">
            <v>0</v>
          </cell>
          <cell r="N1302">
            <v>77675</v>
          </cell>
          <cell r="O1302">
            <v>2330</v>
          </cell>
        </row>
        <row r="1303">
          <cell r="A1303">
            <v>143</v>
          </cell>
          <cell r="B1303">
            <v>3</v>
          </cell>
          <cell r="C1303" t="str">
            <v>제143호표</v>
          </cell>
          <cell r="D1303" t="str">
            <v>농사용 계량기함</v>
          </cell>
          <cell r="E1303" t="str">
            <v>소형A</v>
          </cell>
          <cell r="F1303" t="str">
            <v>개</v>
          </cell>
          <cell r="G1303">
            <v>1</v>
          </cell>
          <cell r="I1303">
            <v>66495</v>
          </cell>
          <cell r="K1303">
            <v>116512</v>
          </cell>
          <cell r="M1303">
            <v>0</v>
          </cell>
          <cell r="O1303">
            <v>183007</v>
          </cell>
          <cell r="P1303" t="str">
            <v>전5-21</v>
          </cell>
        </row>
        <row r="1304">
          <cell r="D1304" t="str">
            <v>농사용 계량기함</v>
          </cell>
          <cell r="E1304" t="str">
            <v>소형A</v>
          </cell>
        </row>
        <row r="1305">
          <cell r="B1305" t="str">
            <v>농사용 계량기함소형A</v>
          </cell>
          <cell r="C1305" t="str">
            <v>재료비</v>
          </cell>
          <cell r="D1305" t="str">
            <v>농사용 계량기함</v>
          </cell>
          <cell r="E1305" t="str">
            <v>소형A</v>
          </cell>
          <cell r="F1305" t="str">
            <v>개</v>
          </cell>
          <cell r="G1305">
            <v>1</v>
          </cell>
          <cell r="H1305">
            <v>63000</v>
          </cell>
          <cell r="I1305">
            <v>63000</v>
          </cell>
          <cell r="N1305">
            <v>63000</v>
          </cell>
          <cell r="O1305">
            <v>63000</v>
          </cell>
        </row>
        <row r="1306">
          <cell r="C1306" t="str">
            <v>노무비</v>
          </cell>
          <cell r="D1306" t="str">
            <v>내선전공</v>
          </cell>
          <cell r="E1306">
            <v>0.45</v>
          </cell>
          <cell r="F1306" t="str">
            <v>인</v>
          </cell>
          <cell r="G1306">
            <v>0.45</v>
          </cell>
          <cell r="J1306">
            <v>258917</v>
          </cell>
          <cell r="K1306">
            <v>116512</v>
          </cell>
          <cell r="M1306">
            <v>0</v>
          </cell>
          <cell r="N1306">
            <v>258917</v>
          </cell>
          <cell r="O1306">
            <v>116512</v>
          </cell>
        </row>
        <row r="1307">
          <cell r="D1307" t="str">
            <v>공구손료</v>
          </cell>
          <cell r="E1307" t="str">
            <v>노무비의</v>
          </cell>
          <cell r="F1307" t="str">
            <v>%</v>
          </cell>
          <cell r="G1307">
            <v>3</v>
          </cell>
          <cell r="H1307">
            <v>116512</v>
          </cell>
          <cell r="I1307">
            <v>3495</v>
          </cell>
          <cell r="M1307">
            <v>0</v>
          </cell>
          <cell r="N1307">
            <v>116512</v>
          </cell>
          <cell r="O1307">
            <v>3495</v>
          </cell>
        </row>
        <row r="1308">
          <cell r="A1308">
            <v>144</v>
          </cell>
          <cell r="B1308">
            <v>3</v>
          </cell>
          <cell r="C1308" t="str">
            <v>제144호표</v>
          </cell>
          <cell r="D1308" t="str">
            <v>관내 시설물조사</v>
          </cell>
          <cell r="E1308" t="str">
            <v>현장시설물조사 및 작성</v>
          </cell>
          <cell r="F1308" t="str">
            <v>개소</v>
          </cell>
          <cell r="G1308">
            <v>1</v>
          </cell>
          <cell r="I1308">
            <v>0</v>
          </cell>
          <cell r="K1308">
            <v>35931</v>
          </cell>
          <cell r="M1308">
            <v>0</v>
          </cell>
          <cell r="O1308">
            <v>35931</v>
          </cell>
        </row>
        <row r="1310">
          <cell r="D1310" t="str">
            <v>관내 시설물조사</v>
          </cell>
          <cell r="E1310" t="str">
            <v>현장시설물조사 및 작성</v>
          </cell>
          <cell r="F1310" t="str">
            <v>개소</v>
          </cell>
          <cell r="G1310">
            <v>1</v>
          </cell>
        </row>
        <row r="1312">
          <cell r="D1312" t="str">
            <v>현장시설물조사 및 작성</v>
          </cell>
        </row>
        <row r="1313">
          <cell r="C1313" t="str">
            <v>노무비</v>
          </cell>
          <cell r="D1313" t="str">
            <v>전기공사산업기사</v>
          </cell>
          <cell r="E1313" t="str">
            <v>1*1.15/8</v>
          </cell>
          <cell r="F1313" t="str">
            <v>인</v>
          </cell>
          <cell r="G1313">
            <v>0.14374999999999999</v>
          </cell>
          <cell r="J1313">
            <v>249961</v>
          </cell>
          <cell r="K1313">
            <v>35931</v>
          </cell>
          <cell r="M1313">
            <v>0</v>
          </cell>
          <cell r="N1313">
            <v>249961</v>
          </cell>
          <cell r="O1313">
            <v>35931</v>
          </cell>
        </row>
        <row r="1314">
          <cell r="C1314" t="str">
            <v>산출근거</v>
          </cell>
          <cell r="D1314" t="str">
            <v>전기공사산업기사 : 현장출동15분, 현장조사30분, 서류작성30분 = 1.15hr</v>
          </cell>
        </row>
        <row r="1315">
          <cell r="A1315" t="str">
            <v>145-1</v>
          </cell>
          <cell r="B1315">
            <v>3</v>
          </cell>
          <cell r="C1315" t="str">
            <v>제145-1호표</v>
          </cell>
          <cell r="D1315" t="str">
            <v>접지저항/절연저항측정/제어기점검</v>
          </cell>
          <cell r="E1315" t="str">
            <v>민원발생출동(주간)</v>
          </cell>
          <cell r="F1315" t="str">
            <v>인</v>
          </cell>
          <cell r="G1315">
            <v>1</v>
          </cell>
          <cell r="I1315">
            <v>2237</v>
          </cell>
          <cell r="K1315">
            <v>74569</v>
          </cell>
          <cell r="M1315">
            <v>0</v>
          </cell>
          <cell r="O1315">
            <v>76806</v>
          </cell>
          <cell r="P1315" t="str">
            <v>전5-47-2(3)</v>
          </cell>
        </row>
        <row r="1316">
          <cell r="D1316" t="str">
            <v>접지저항/절연저항측정/제어기점검</v>
          </cell>
          <cell r="E1316" t="str">
            <v>민원발생출동(주간)</v>
          </cell>
        </row>
        <row r="1317">
          <cell r="D1317" t="str">
            <v>제어기 점검</v>
          </cell>
        </row>
        <row r="1318">
          <cell r="B1318" t="str">
            <v>전기공사산업기사(0.13)*(1+0.1)</v>
          </cell>
          <cell r="C1318" t="str">
            <v>노무비</v>
          </cell>
          <cell r="D1318" t="str">
            <v>전기공사산업기사</v>
          </cell>
          <cell r="E1318" t="str">
            <v>(0.13)*(1+0.1)</v>
          </cell>
          <cell r="F1318" t="str">
            <v>인</v>
          </cell>
          <cell r="G1318">
            <v>0.14300000000000002</v>
          </cell>
          <cell r="J1318">
            <v>249961</v>
          </cell>
          <cell r="K1318">
            <v>35744</v>
          </cell>
          <cell r="M1318">
            <v>0</v>
          </cell>
          <cell r="N1318">
            <v>249961</v>
          </cell>
          <cell r="O1318">
            <v>35744</v>
          </cell>
        </row>
        <row r="1319">
          <cell r="D1319" t="str">
            <v>내선전공</v>
          </cell>
          <cell r="E1319" t="str">
            <v>(0.06)*(1+0.1)</v>
          </cell>
          <cell r="F1319" t="str">
            <v>인</v>
          </cell>
          <cell r="G1319">
            <v>6.6000000000000003E-2</v>
          </cell>
          <cell r="J1319">
            <v>258917</v>
          </cell>
          <cell r="K1319">
            <v>17088</v>
          </cell>
          <cell r="M1319">
            <v>0</v>
          </cell>
          <cell r="N1319">
            <v>258917</v>
          </cell>
          <cell r="O1319">
            <v>17088</v>
          </cell>
        </row>
        <row r="1320">
          <cell r="D1320" t="str">
            <v>절연저항 측정</v>
          </cell>
        </row>
        <row r="1321">
          <cell r="C1321" t="str">
            <v>노무비</v>
          </cell>
          <cell r="D1321" t="str">
            <v>저압케이블공</v>
          </cell>
          <cell r="E1321">
            <v>0.08</v>
          </cell>
          <cell r="F1321" t="str">
            <v>인</v>
          </cell>
          <cell r="G1321">
            <v>0.08</v>
          </cell>
          <cell r="J1321">
            <v>271717</v>
          </cell>
          <cell r="K1321">
            <v>21737</v>
          </cell>
          <cell r="M1321">
            <v>0</v>
          </cell>
          <cell r="N1321">
            <v>271717</v>
          </cell>
          <cell r="O1321">
            <v>21737</v>
          </cell>
          <cell r="P1321" t="str">
            <v>전4-77</v>
          </cell>
        </row>
        <row r="1322">
          <cell r="D1322" t="str">
            <v>공구손료</v>
          </cell>
          <cell r="E1322" t="str">
            <v>노무비의</v>
          </cell>
          <cell r="F1322" t="str">
            <v>%</v>
          </cell>
          <cell r="G1322">
            <v>3</v>
          </cell>
          <cell r="H1322">
            <v>74569</v>
          </cell>
          <cell r="I1322">
            <v>2237</v>
          </cell>
          <cell r="M1322">
            <v>0</v>
          </cell>
          <cell r="N1322">
            <v>74569</v>
          </cell>
          <cell r="O1322">
            <v>2237</v>
          </cell>
        </row>
        <row r="1323">
          <cell r="A1323" t="str">
            <v>145-2</v>
          </cell>
          <cell r="B1323">
            <v>3</v>
          </cell>
          <cell r="C1323" t="str">
            <v>제145-2호표</v>
          </cell>
          <cell r="D1323" t="str">
            <v>접지저항/절연저항측정/제어기점검</v>
          </cell>
          <cell r="E1323" t="str">
            <v xml:space="preserve">민원발생출동(야간) </v>
          </cell>
          <cell r="F1323" t="str">
            <v>인</v>
          </cell>
          <cell r="G1323">
            <v>1</v>
          </cell>
          <cell r="I1323">
            <v>2760</v>
          </cell>
          <cell r="K1323">
            <v>92011</v>
          </cell>
          <cell r="M1323">
            <v>0</v>
          </cell>
          <cell r="O1323">
            <v>94771</v>
          </cell>
          <cell r="P1323" t="str">
            <v>전5-47-2(3)</v>
          </cell>
        </row>
        <row r="1324">
          <cell r="D1324" t="str">
            <v>접지저항/절연저항측정/제어기점검</v>
          </cell>
          <cell r="E1324" t="str">
            <v xml:space="preserve">민원발생출동(야간) </v>
          </cell>
        </row>
        <row r="1325">
          <cell r="D1325" t="str">
            <v>제어기 점검</v>
          </cell>
        </row>
        <row r="1326">
          <cell r="B1326" t="str">
            <v>전기공사산업기사(0.13)*(1+0.25+0.1)</v>
          </cell>
          <cell r="C1326" t="str">
            <v>노무비</v>
          </cell>
          <cell r="D1326" t="str">
            <v>전기공사산업기사</v>
          </cell>
          <cell r="E1326" t="str">
            <v>(0.13)*(1+0.25+0.1)</v>
          </cell>
          <cell r="F1326" t="str">
            <v>인</v>
          </cell>
          <cell r="G1326">
            <v>0.17550000000000002</v>
          </cell>
          <cell r="J1326">
            <v>249961</v>
          </cell>
          <cell r="K1326">
            <v>43868</v>
          </cell>
          <cell r="M1326">
            <v>0</v>
          </cell>
          <cell r="N1326">
            <v>249961</v>
          </cell>
          <cell r="O1326">
            <v>43868</v>
          </cell>
          <cell r="P1326" t="str">
            <v>1-11-1
25%=야간할증</v>
          </cell>
        </row>
        <row r="1327">
          <cell r="D1327" t="str">
            <v>내선전공</v>
          </cell>
          <cell r="E1327" t="str">
            <v>(0.06)*(1+0.25+0.1)</v>
          </cell>
          <cell r="F1327" t="str">
            <v>인</v>
          </cell>
          <cell r="G1327">
            <v>8.1000000000000003E-2</v>
          </cell>
          <cell r="J1327">
            <v>258917</v>
          </cell>
          <cell r="K1327">
            <v>20972</v>
          </cell>
          <cell r="M1327">
            <v>0</v>
          </cell>
          <cell r="N1327">
            <v>258917</v>
          </cell>
          <cell r="O1327">
            <v>20972</v>
          </cell>
        </row>
        <row r="1328">
          <cell r="D1328" t="str">
            <v>절연저항 측정</v>
          </cell>
        </row>
        <row r="1329">
          <cell r="C1329" t="str">
            <v>노무비</v>
          </cell>
          <cell r="D1329" t="str">
            <v>저압케이블공</v>
          </cell>
          <cell r="E1329" t="str">
            <v>(0.08)*(1+0.25)</v>
          </cell>
          <cell r="F1329" t="str">
            <v>인</v>
          </cell>
          <cell r="G1329">
            <v>0.1</v>
          </cell>
          <cell r="J1329">
            <v>271717</v>
          </cell>
          <cell r="K1329">
            <v>27171</v>
          </cell>
          <cell r="M1329">
            <v>0</v>
          </cell>
          <cell r="N1329">
            <v>271717</v>
          </cell>
          <cell r="O1329">
            <v>27171</v>
          </cell>
          <cell r="P1329" t="str">
            <v>전4-77</v>
          </cell>
        </row>
        <row r="1330">
          <cell r="D1330" t="str">
            <v>공구손료</v>
          </cell>
          <cell r="E1330" t="str">
            <v>노무비의</v>
          </cell>
          <cell r="F1330" t="str">
            <v>%</v>
          </cell>
          <cell r="G1330">
            <v>3</v>
          </cell>
          <cell r="H1330">
            <v>92011</v>
          </cell>
          <cell r="I1330">
            <v>2760</v>
          </cell>
          <cell r="M1330">
            <v>0</v>
          </cell>
          <cell r="N1330">
            <v>92011</v>
          </cell>
          <cell r="O1330">
            <v>2760</v>
          </cell>
        </row>
        <row r="1331">
          <cell r="A1331">
            <v>146</v>
          </cell>
          <cell r="B1331">
            <v>3</v>
          </cell>
          <cell r="C1331" t="str">
            <v>제146호표</v>
          </cell>
          <cell r="D1331" t="str">
            <v>누전회로 탐사</v>
          </cell>
          <cell r="E1331" t="str">
            <v>1개소(장비세팅 및 탐사기준)</v>
          </cell>
          <cell r="F1331" t="str">
            <v>개소</v>
          </cell>
          <cell r="G1331">
            <v>1</v>
          </cell>
          <cell r="I1331">
            <v>13488</v>
          </cell>
          <cell r="K1331">
            <v>449613</v>
          </cell>
          <cell r="M1331">
            <v>0</v>
          </cell>
          <cell r="O1331">
            <v>463101</v>
          </cell>
          <cell r="P1331" t="str">
            <v>전5-51</v>
          </cell>
        </row>
        <row r="1332">
          <cell r="D1332" t="str">
            <v>누전회로 탐사</v>
          </cell>
          <cell r="E1332" t="str">
            <v>1개소(장비세팅 및 탐사기준)</v>
          </cell>
          <cell r="F1332" t="str">
            <v>개소</v>
          </cell>
        </row>
        <row r="1333">
          <cell r="D1333" t="str">
            <v>누전회로 탐사</v>
          </cell>
        </row>
        <row r="1334">
          <cell r="C1334" t="str">
            <v>노무비</v>
          </cell>
          <cell r="D1334" t="str">
            <v>전기공사기사</v>
          </cell>
          <cell r="E1334" t="str">
            <v>(0.3+0.3)*(1+0.1)</v>
          </cell>
          <cell r="F1334" t="str">
            <v>인</v>
          </cell>
          <cell r="G1334">
            <v>0.66</v>
          </cell>
          <cell r="J1334">
            <v>279912</v>
          </cell>
          <cell r="K1334">
            <v>184741</v>
          </cell>
          <cell r="M1334">
            <v>0</v>
          </cell>
          <cell r="N1334">
            <v>279912</v>
          </cell>
          <cell r="O1334">
            <v>184741</v>
          </cell>
          <cell r="P1334" t="str">
            <v>전1-11-3</v>
          </cell>
        </row>
        <row r="1335">
          <cell r="D1335" t="str">
            <v>내선전공</v>
          </cell>
          <cell r="E1335" t="str">
            <v>(0.48+0.45)*(1+0.1)</v>
          </cell>
          <cell r="F1335" t="str">
            <v>인</v>
          </cell>
          <cell r="G1335">
            <v>1.0229999999999999</v>
          </cell>
          <cell r="J1335">
            <v>258917</v>
          </cell>
          <cell r="K1335">
            <v>264872</v>
          </cell>
          <cell r="M1335">
            <v>0</v>
          </cell>
          <cell r="N1335">
            <v>258917</v>
          </cell>
          <cell r="O1335">
            <v>264872</v>
          </cell>
          <cell r="P1335" t="str">
            <v>전1-11-3</v>
          </cell>
        </row>
        <row r="1336">
          <cell r="D1336" t="str">
            <v>공구손료</v>
          </cell>
          <cell r="E1336" t="str">
            <v>노무비의</v>
          </cell>
          <cell r="F1336" t="str">
            <v>%</v>
          </cell>
          <cell r="G1336">
            <v>3</v>
          </cell>
          <cell r="H1336">
            <v>449613</v>
          </cell>
          <cell r="I1336">
            <v>13488</v>
          </cell>
          <cell r="M1336">
            <v>0</v>
          </cell>
          <cell r="N1336">
            <v>449613</v>
          </cell>
          <cell r="O1336">
            <v>13488</v>
          </cell>
        </row>
        <row r="1337">
          <cell r="A1337">
            <v>147</v>
          </cell>
          <cell r="B1337">
            <v>3</v>
          </cell>
          <cell r="C1337" t="str">
            <v>제147호표</v>
          </cell>
          <cell r="D1337" t="str">
            <v>LED 옥외 전광판 설치</v>
          </cell>
          <cell r="E1337" t="str">
            <v>1단6열(2520*420)</v>
          </cell>
          <cell r="F1337" t="str">
            <v>개소</v>
          </cell>
          <cell r="G1337">
            <v>1</v>
          </cell>
          <cell r="I1337">
            <v>10901</v>
          </cell>
          <cell r="K1337">
            <v>379710</v>
          </cell>
          <cell r="M1337">
            <v>0</v>
          </cell>
          <cell r="O1337">
            <v>390611</v>
          </cell>
          <cell r="P1337" t="str">
            <v>전5-55</v>
          </cell>
        </row>
        <row r="1338">
          <cell r="D1338" t="str">
            <v>LED 옥외 전광판 설치</v>
          </cell>
          <cell r="E1338" t="str">
            <v>1단6열(2520*420)</v>
          </cell>
        </row>
        <row r="1339">
          <cell r="B1339" t="str">
            <v>LED 옥외 전광판 설치기존철주에부착</v>
          </cell>
          <cell r="C1339" t="str">
            <v>재료비</v>
          </cell>
          <cell r="D1339" t="str">
            <v>LED 옥외 전광판 설치</v>
          </cell>
          <cell r="E1339" t="str">
            <v>기존철주에부착</v>
          </cell>
          <cell r="F1339" t="str">
            <v>개소</v>
          </cell>
          <cell r="G1339">
            <v>1</v>
          </cell>
          <cell r="I1339">
            <v>0</v>
          </cell>
          <cell r="N1339">
            <v>0</v>
          </cell>
          <cell r="O1339">
            <v>0</v>
          </cell>
        </row>
        <row r="1340">
          <cell r="C1340" t="str">
            <v>노무비</v>
          </cell>
          <cell r="D1340" t="str">
            <v>내선전공</v>
          </cell>
          <cell r="E1340" t="str">
            <v>(1.02*2.52*0.42)*(1+0.2+0.1)</v>
          </cell>
          <cell r="F1340" t="str">
            <v>인</v>
          </cell>
          <cell r="G1340">
            <v>1.4034384000000002</v>
          </cell>
          <cell r="J1340">
            <v>258917</v>
          </cell>
          <cell r="K1340">
            <v>363374</v>
          </cell>
          <cell r="M1340">
            <v>0</v>
          </cell>
          <cell r="N1340">
            <v>258917</v>
          </cell>
          <cell r="O1340">
            <v>363374</v>
          </cell>
          <cell r="P1340" t="str">
            <v>전1-11-5</v>
          </cell>
        </row>
        <row r="1341">
          <cell r="D1341" t="str">
            <v>공구손료</v>
          </cell>
          <cell r="E1341" t="str">
            <v>노무비의</v>
          </cell>
          <cell r="F1341" t="str">
            <v>%</v>
          </cell>
          <cell r="G1341">
            <v>3</v>
          </cell>
          <cell r="H1341">
            <v>363374</v>
          </cell>
          <cell r="I1341">
            <v>10901</v>
          </cell>
          <cell r="M1341">
            <v>0</v>
          </cell>
          <cell r="N1341">
            <v>363374</v>
          </cell>
          <cell r="O1341">
            <v>10901</v>
          </cell>
        </row>
        <row r="1342">
          <cell r="C1342" t="str">
            <v>도로교통정리</v>
          </cell>
          <cell r="D1342" t="str">
            <v>보통인부</v>
          </cell>
          <cell r="E1342" t="str">
            <v>(0.5*0.2)*(1+0.1)</v>
          </cell>
          <cell r="F1342" t="str">
            <v>인</v>
          </cell>
          <cell r="G1342">
            <v>0.11000000000000001</v>
          </cell>
          <cell r="J1342">
            <v>148510</v>
          </cell>
          <cell r="K1342">
            <v>16336</v>
          </cell>
          <cell r="P1342" t="str">
            <v>통신1-1-27</v>
          </cell>
        </row>
        <row r="1343">
          <cell r="A1343">
            <v>148</v>
          </cell>
          <cell r="B1343">
            <v>3</v>
          </cell>
          <cell r="C1343" t="str">
            <v>제148호표</v>
          </cell>
          <cell r="D1343" t="str">
            <v>LED 전광판 문구수정</v>
          </cell>
          <cell r="E1343" t="str">
            <v>1단6열(2520*420)</v>
          </cell>
          <cell r="F1343" t="str">
            <v>개소</v>
          </cell>
          <cell r="G1343">
            <v>1</v>
          </cell>
          <cell r="I1343">
            <v>4368</v>
          </cell>
          <cell r="K1343">
            <v>145631</v>
          </cell>
          <cell r="M1343">
            <v>0</v>
          </cell>
          <cell r="O1343">
            <v>149999</v>
          </cell>
          <cell r="P1343" t="str">
            <v>전5-55</v>
          </cell>
        </row>
        <row r="1344">
          <cell r="D1344" t="str">
            <v>LED 전광판 문구수정</v>
          </cell>
          <cell r="E1344" t="str">
            <v>1단6열(2520*420)</v>
          </cell>
        </row>
        <row r="1345">
          <cell r="B1345" t="str">
            <v>LED 전광판 문구수정</v>
          </cell>
          <cell r="C1345" t="str">
            <v>재료비</v>
          </cell>
          <cell r="D1345" t="str">
            <v>LED 전광판 문구수정</v>
          </cell>
          <cell r="F1345" t="str">
            <v>개소</v>
          </cell>
          <cell r="G1345">
            <v>1</v>
          </cell>
          <cell r="I1345">
            <v>0</v>
          </cell>
          <cell r="N1345">
            <v>0</v>
          </cell>
          <cell r="O1345">
            <v>0</v>
          </cell>
        </row>
        <row r="1346">
          <cell r="C1346" t="str">
            <v>노무비</v>
          </cell>
          <cell r="D1346" t="str">
            <v>H/W 시험사</v>
          </cell>
          <cell r="E1346">
            <v>0.44</v>
          </cell>
          <cell r="F1346" t="str">
            <v>인</v>
          </cell>
          <cell r="G1346">
            <v>0.44</v>
          </cell>
          <cell r="J1346">
            <v>330981</v>
          </cell>
          <cell r="K1346">
            <v>145631</v>
          </cell>
          <cell r="N1346">
            <v>330981</v>
          </cell>
          <cell r="O1346">
            <v>145631</v>
          </cell>
        </row>
        <row r="1347">
          <cell r="D1347" t="str">
            <v>공구손료</v>
          </cell>
          <cell r="E1347" t="str">
            <v>노무비의</v>
          </cell>
          <cell r="F1347" t="str">
            <v>%</v>
          </cell>
          <cell r="G1347">
            <v>3</v>
          </cell>
          <cell r="H1347">
            <v>145631</v>
          </cell>
          <cell r="I1347">
            <v>4368</v>
          </cell>
          <cell r="M1347">
            <v>0</v>
          </cell>
          <cell r="N1347">
            <v>145631</v>
          </cell>
          <cell r="O1347">
            <v>4368</v>
          </cell>
        </row>
        <row r="1348">
          <cell r="A1348">
            <v>149</v>
          </cell>
          <cell r="B1348">
            <v>3</v>
          </cell>
          <cell r="C1348" t="str">
            <v>제149호표</v>
          </cell>
          <cell r="D1348" t="str">
            <v>조가선 설치(가공)</v>
          </cell>
          <cell r="E1348" t="str">
            <v>용융도금6MM</v>
          </cell>
          <cell r="F1348" t="str">
            <v>m</v>
          </cell>
          <cell r="G1348">
            <v>1</v>
          </cell>
          <cell r="I1348">
            <v>1450</v>
          </cell>
          <cell r="K1348">
            <v>2327</v>
          </cell>
          <cell r="M1348">
            <v>0</v>
          </cell>
          <cell r="O1348">
            <v>3777</v>
          </cell>
          <cell r="P1348" t="str">
            <v>전4-28</v>
          </cell>
        </row>
        <row r="1349">
          <cell r="D1349" t="str">
            <v>조가선 설치(가공)</v>
          </cell>
          <cell r="E1349" t="str">
            <v>용융도금6MM</v>
          </cell>
        </row>
        <row r="1350">
          <cell r="B1350" t="str">
            <v>와이어로프(용융도금)6mm</v>
          </cell>
          <cell r="C1350" t="str">
            <v>재료비</v>
          </cell>
          <cell r="D1350" t="str">
            <v>와이어로프(용융도금)</v>
          </cell>
          <cell r="E1350" t="str">
            <v>6mm</v>
          </cell>
          <cell r="F1350" t="str">
            <v>m</v>
          </cell>
          <cell r="G1350">
            <v>1</v>
          </cell>
          <cell r="H1350">
            <v>1381</v>
          </cell>
          <cell r="I1350">
            <v>1381</v>
          </cell>
          <cell r="J1350">
            <v>0</v>
          </cell>
          <cell r="L1350">
            <v>0</v>
          </cell>
          <cell r="N1350">
            <v>1381</v>
          </cell>
          <cell r="O1350">
            <v>1381</v>
          </cell>
        </row>
        <row r="1351">
          <cell r="C1351" t="str">
            <v>노무비</v>
          </cell>
          <cell r="D1351" t="str">
            <v>저압케이블공</v>
          </cell>
          <cell r="E1351" t="str">
            <v>(0.00483)*(1+0.2+0.1)</v>
          </cell>
          <cell r="F1351" t="str">
            <v>인</v>
          </cell>
          <cell r="G1351">
            <v>6.2790000000000007E-3</v>
          </cell>
          <cell r="J1351">
            <v>271717</v>
          </cell>
          <cell r="K1351">
            <v>1706</v>
          </cell>
          <cell r="N1351">
            <v>271717</v>
          </cell>
          <cell r="O1351">
            <v>1706</v>
          </cell>
          <cell r="P1351" t="str">
            <v>전1-11-5</v>
          </cell>
        </row>
        <row r="1352">
          <cell r="D1352" t="str">
            <v>보통인부</v>
          </cell>
          <cell r="E1352" t="str">
            <v>(0.00322)*(1+0.2+0.1)</v>
          </cell>
          <cell r="F1352" t="str">
            <v>인</v>
          </cell>
          <cell r="G1352">
            <v>4.1860000000000005E-3</v>
          </cell>
          <cell r="J1352">
            <v>148510</v>
          </cell>
          <cell r="K1352">
            <v>621</v>
          </cell>
          <cell r="N1352">
            <v>148510</v>
          </cell>
          <cell r="O1352">
            <v>621</v>
          </cell>
          <cell r="P1352" t="str">
            <v>전1-11-5</v>
          </cell>
        </row>
        <row r="1353">
          <cell r="D1353" t="str">
            <v>공구손료</v>
          </cell>
          <cell r="E1353" t="str">
            <v>노무비의</v>
          </cell>
          <cell r="F1353" t="str">
            <v>%</v>
          </cell>
          <cell r="G1353">
            <v>3</v>
          </cell>
          <cell r="H1353">
            <v>2327</v>
          </cell>
          <cell r="I1353">
            <v>69</v>
          </cell>
          <cell r="M1353">
            <v>0</v>
          </cell>
          <cell r="N1353">
            <v>2327</v>
          </cell>
          <cell r="O1353">
            <v>69</v>
          </cell>
        </row>
        <row r="1354">
          <cell r="A1354">
            <v>150</v>
          </cell>
          <cell r="B1354">
            <v>3</v>
          </cell>
          <cell r="C1354" t="str">
            <v>제150호표</v>
          </cell>
          <cell r="D1354" t="str">
            <v>랙(반도) 설치</v>
          </cell>
          <cell r="E1354" t="str">
            <v>용융도금</v>
          </cell>
          <cell r="F1354" t="str">
            <v>개</v>
          </cell>
          <cell r="G1354">
            <v>1</v>
          </cell>
          <cell r="I1354">
            <v>6868</v>
          </cell>
          <cell r="K1354">
            <v>23966</v>
          </cell>
          <cell r="M1354">
            <v>0</v>
          </cell>
          <cell r="O1354">
            <v>30834</v>
          </cell>
          <cell r="P1354" t="str">
            <v>전4-8</v>
          </cell>
        </row>
        <row r="1355">
          <cell r="D1355" t="str">
            <v>랙(반도) 설치</v>
          </cell>
          <cell r="E1355" t="str">
            <v>용융도금</v>
          </cell>
        </row>
        <row r="1356">
          <cell r="B1356" t="str">
            <v>랙크1선</v>
          </cell>
          <cell r="C1356" t="str">
            <v>재료비</v>
          </cell>
          <cell r="D1356" t="str">
            <v>랙크</v>
          </cell>
          <cell r="E1356" t="str">
            <v>1선</v>
          </cell>
          <cell r="F1356" t="str">
            <v>개</v>
          </cell>
          <cell r="G1356">
            <v>1</v>
          </cell>
          <cell r="H1356">
            <v>1650</v>
          </cell>
          <cell r="I1356">
            <v>1650</v>
          </cell>
          <cell r="J1356">
            <v>0</v>
          </cell>
          <cell r="L1356">
            <v>0</v>
          </cell>
          <cell r="N1356">
            <v>1650</v>
          </cell>
          <cell r="O1356">
            <v>1650</v>
          </cell>
        </row>
        <row r="1357">
          <cell r="B1357" t="str">
            <v>암타이밴드1방4호</v>
          </cell>
          <cell r="C1357" t="str">
            <v>재료비</v>
          </cell>
          <cell r="D1357" t="str">
            <v>암타이밴드</v>
          </cell>
          <cell r="E1357" t="str">
            <v>1방4호</v>
          </cell>
          <cell r="F1357" t="str">
            <v>개</v>
          </cell>
          <cell r="G1357">
            <v>1</v>
          </cell>
          <cell r="H1357">
            <v>4500</v>
          </cell>
          <cell r="I1357">
            <v>4500</v>
          </cell>
          <cell r="J1357">
            <v>0</v>
          </cell>
          <cell r="L1357">
            <v>0</v>
          </cell>
          <cell r="N1357">
            <v>4500</v>
          </cell>
          <cell r="O1357">
            <v>4500</v>
          </cell>
        </row>
        <row r="1358">
          <cell r="C1358" t="str">
            <v>노무비</v>
          </cell>
          <cell r="D1358" t="str">
            <v>배전전공</v>
          </cell>
          <cell r="E1358" t="str">
            <v>(0.048)*(1+0.1)</v>
          </cell>
          <cell r="F1358" t="str">
            <v>인</v>
          </cell>
          <cell r="G1358">
            <v>5.2800000000000007E-2</v>
          </cell>
          <cell r="J1358">
            <v>379666</v>
          </cell>
          <cell r="K1358">
            <v>20046</v>
          </cell>
          <cell r="N1358">
            <v>379666</v>
          </cell>
          <cell r="O1358">
            <v>20046</v>
          </cell>
          <cell r="P1358">
            <v>0</v>
          </cell>
        </row>
        <row r="1359">
          <cell r="D1359" t="str">
            <v>보통인부</v>
          </cell>
          <cell r="E1359" t="str">
            <v>(0.024)*(1+0.1)</v>
          </cell>
          <cell r="F1359" t="str">
            <v>인</v>
          </cell>
          <cell r="G1359">
            <v>2.6400000000000003E-2</v>
          </cell>
          <cell r="J1359">
            <v>148510</v>
          </cell>
          <cell r="K1359">
            <v>3920</v>
          </cell>
          <cell r="N1359">
            <v>148510</v>
          </cell>
          <cell r="O1359">
            <v>3920</v>
          </cell>
          <cell r="P1359">
            <v>0</v>
          </cell>
        </row>
        <row r="1360">
          <cell r="D1360" t="str">
            <v>공구손료</v>
          </cell>
          <cell r="E1360" t="str">
            <v>노무비의</v>
          </cell>
          <cell r="F1360" t="str">
            <v>%</v>
          </cell>
          <cell r="G1360">
            <v>3</v>
          </cell>
          <cell r="H1360">
            <v>23966</v>
          </cell>
          <cell r="I1360">
            <v>718</v>
          </cell>
          <cell r="M1360">
            <v>0</v>
          </cell>
          <cell r="N1360">
            <v>23966</v>
          </cell>
          <cell r="O1360">
            <v>718</v>
          </cell>
        </row>
        <row r="1361">
          <cell r="A1361">
            <v>151</v>
          </cell>
          <cell r="B1361">
            <v>3</v>
          </cell>
          <cell r="C1361" t="str">
            <v>제151호표</v>
          </cell>
          <cell r="D1361" t="str">
            <v>철주 커버 설치</v>
          </cell>
          <cell r="E1361" t="str">
            <v>플라스틱/알루미늄/SUS</v>
          </cell>
          <cell r="F1361" t="str">
            <v>개</v>
          </cell>
          <cell r="G1361">
            <v>1</v>
          </cell>
          <cell r="I1361">
            <v>5233</v>
          </cell>
          <cell r="K1361">
            <v>7767</v>
          </cell>
          <cell r="M1361">
            <v>0</v>
          </cell>
          <cell r="O1361">
            <v>13000</v>
          </cell>
          <cell r="P1361" t="str">
            <v>전5-29</v>
          </cell>
        </row>
        <row r="1362">
          <cell r="D1362" t="str">
            <v>철주 커버 설치</v>
          </cell>
          <cell r="E1362" t="str">
            <v>플라스틱/알루미늄/SUS</v>
          </cell>
        </row>
        <row r="1363">
          <cell r="B1363" t="str">
            <v>철주점검구 커버플라스틱/알루미늄/SUS</v>
          </cell>
          <cell r="C1363" t="str">
            <v>재료비</v>
          </cell>
          <cell r="D1363" t="str">
            <v>철주점검구 커버</v>
          </cell>
          <cell r="E1363" t="str">
            <v>플라스틱/알루미늄/SUS</v>
          </cell>
          <cell r="F1363" t="str">
            <v>개</v>
          </cell>
          <cell r="G1363">
            <v>1</v>
          </cell>
          <cell r="H1363">
            <v>5000</v>
          </cell>
          <cell r="I1363">
            <v>5000</v>
          </cell>
          <cell r="J1363">
            <v>0</v>
          </cell>
          <cell r="L1363">
            <v>0</v>
          </cell>
          <cell r="N1363">
            <v>5000</v>
          </cell>
          <cell r="O1363">
            <v>5000</v>
          </cell>
        </row>
        <row r="1364">
          <cell r="C1364" t="str">
            <v>노무비</v>
          </cell>
          <cell r="D1364" t="str">
            <v>내선전공</v>
          </cell>
          <cell r="E1364">
            <v>0.03</v>
          </cell>
          <cell r="F1364" t="str">
            <v>인</v>
          </cell>
          <cell r="G1364">
            <v>0.03</v>
          </cell>
          <cell r="J1364">
            <v>258917</v>
          </cell>
          <cell r="K1364">
            <v>7767</v>
          </cell>
          <cell r="N1364">
            <v>258917</v>
          </cell>
          <cell r="O1364">
            <v>7767</v>
          </cell>
          <cell r="P1364">
            <v>0</v>
          </cell>
        </row>
        <row r="1365">
          <cell r="D1365" t="str">
            <v>공구손료</v>
          </cell>
          <cell r="E1365" t="str">
            <v>노무비의</v>
          </cell>
          <cell r="F1365" t="str">
            <v>%</v>
          </cell>
          <cell r="G1365">
            <v>3</v>
          </cell>
          <cell r="H1365">
            <v>7767</v>
          </cell>
          <cell r="I1365">
            <v>233</v>
          </cell>
          <cell r="M1365">
            <v>0</v>
          </cell>
          <cell r="N1365">
            <v>7767</v>
          </cell>
          <cell r="O1365">
            <v>233</v>
          </cell>
        </row>
        <row r="1366">
          <cell r="A1366">
            <v>152</v>
          </cell>
          <cell r="B1366">
            <v>3</v>
          </cell>
          <cell r="C1366" t="str">
            <v>제152호표</v>
          </cell>
          <cell r="D1366" t="str">
            <v>차량등(LED1색,2색,3색,4색) 청소</v>
          </cell>
          <cell r="E1366" t="str">
            <v>SET</v>
          </cell>
          <cell r="F1366" t="str">
            <v>개</v>
          </cell>
          <cell r="G1366">
            <v>1</v>
          </cell>
          <cell r="I1366">
            <v>2548</v>
          </cell>
          <cell r="K1366">
            <v>84942</v>
          </cell>
          <cell r="M1366">
            <v>0</v>
          </cell>
          <cell r="O1366">
            <v>87490</v>
          </cell>
          <cell r="P1366" t="str">
            <v>전5-46</v>
          </cell>
        </row>
        <row r="1367">
          <cell r="D1367" t="str">
            <v>차량등(LED1색,2색,3색,4색) 청소</v>
          </cell>
          <cell r="E1367" t="str">
            <v>SET</v>
          </cell>
          <cell r="F1367" t="str">
            <v>개</v>
          </cell>
        </row>
        <row r="1368">
          <cell r="C1368" t="str">
            <v>노무비</v>
          </cell>
          <cell r="D1368" t="str">
            <v>내선전공</v>
          </cell>
          <cell r="E1368" t="str">
            <v>(0.9*0.15)*(1+0.2+0.1)</v>
          </cell>
          <cell r="F1368" t="str">
            <v>인</v>
          </cell>
          <cell r="G1368">
            <v>0.17550000000000002</v>
          </cell>
          <cell r="I1368">
            <v>0</v>
          </cell>
          <cell r="J1368">
            <v>258917</v>
          </cell>
          <cell r="K1368">
            <v>45439</v>
          </cell>
          <cell r="M1368">
            <v>0</v>
          </cell>
          <cell r="N1368">
            <v>258917</v>
          </cell>
          <cell r="O1368">
            <v>45439</v>
          </cell>
        </row>
        <row r="1369">
          <cell r="D1369" t="str">
            <v>보통인부</v>
          </cell>
          <cell r="E1369" t="str">
            <v>(0.8*0.15)*(1+0.2+0.1)</v>
          </cell>
          <cell r="F1369" t="str">
            <v>인</v>
          </cell>
          <cell r="G1369">
            <v>0.156</v>
          </cell>
          <cell r="I1369">
            <v>0</v>
          </cell>
          <cell r="J1369">
            <v>148510</v>
          </cell>
          <cell r="K1369">
            <v>23167</v>
          </cell>
          <cell r="M1369">
            <v>0</v>
          </cell>
          <cell r="N1369">
            <v>148510</v>
          </cell>
          <cell r="O1369">
            <v>23167</v>
          </cell>
        </row>
        <row r="1370">
          <cell r="D1370" t="str">
            <v>공구손료</v>
          </cell>
          <cell r="E1370" t="str">
            <v>노무비의</v>
          </cell>
          <cell r="F1370" t="str">
            <v>%</v>
          </cell>
          <cell r="G1370">
            <v>3</v>
          </cell>
          <cell r="H1370">
            <v>84942</v>
          </cell>
          <cell r="I1370">
            <v>2548</v>
          </cell>
          <cell r="M1370">
            <v>0</v>
          </cell>
          <cell r="N1370">
            <v>84942</v>
          </cell>
          <cell r="O1370">
            <v>2548</v>
          </cell>
        </row>
        <row r="1371">
          <cell r="C1371" t="str">
            <v>도로교통정리</v>
          </cell>
          <cell r="D1371" t="str">
            <v>보통인부</v>
          </cell>
          <cell r="E1371" t="str">
            <v>(0.5*0.2)*(1+0.1)</v>
          </cell>
          <cell r="F1371" t="str">
            <v>인</v>
          </cell>
          <cell r="G1371">
            <v>0.11000000000000001</v>
          </cell>
          <cell r="I1371">
            <v>0</v>
          </cell>
          <cell r="J1371">
            <v>148510</v>
          </cell>
          <cell r="K1371">
            <v>16336</v>
          </cell>
          <cell r="M1371">
            <v>0</v>
          </cell>
          <cell r="N1371">
            <v>148510</v>
          </cell>
          <cell r="O1371">
            <v>16336</v>
          </cell>
          <cell r="P1371" t="str">
            <v>통신7-1-2-4</v>
          </cell>
        </row>
        <row r="1372">
          <cell r="A1372">
            <v>153</v>
          </cell>
          <cell r="B1372">
            <v>3</v>
          </cell>
          <cell r="C1372" t="str">
            <v>제153호표</v>
          </cell>
          <cell r="D1372" t="str">
            <v>보행등(LED2색) 청소</v>
          </cell>
          <cell r="E1372" t="str">
            <v>SET</v>
          </cell>
          <cell r="F1372" t="str">
            <v>개</v>
          </cell>
          <cell r="G1372">
            <v>1</v>
          </cell>
          <cell r="I1372">
            <v>1021</v>
          </cell>
          <cell r="K1372">
            <v>34052</v>
          </cell>
          <cell r="M1372">
            <v>0</v>
          </cell>
          <cell r="O1372">
            <v>35073</v>
          </cell>
          <cell r="P1372" t="str">
            <v>전5-46</v>
          </cell>
        </row>
        <row r="1373">
          <cell r="D1373" t="str">
            <v>보행등(LED2색) 청소</v>
          </cell>
          <cell r="E1373" t="str">
            <v>SET</v>
          </cell>
          <cell r="F1373" t="str">
            <v>개</v>
          </cell>
        </row>
        <row r="1374">
          <cell r="C1374" t="str">
            <v>노무비</v>
          </cell>
          <cell r="D1374" t="str">
            <v>내선전공</v>
          </cell>
          <cell r="E1374" t="str">
            <v>(0.3*0.15)*(1+0.1)</v>
          </cell>
          <cell r="F1374" t="str">
            <v>인</v>
          </cell>
          <cell r="G1374">
            <v>4.9500000000000002E-2</v>
          </cell>
          <cell r="I1374">
            <v>0</v>
          </cell>
          <cell r="J1374">
            <v>258917</v>
          </cell>
          <cell r="K1374">
            <v>12816</v>
          </cell>
          <cell r="M1374">
            <v>0</v>
          </cell>
          <cell r="N1374">
            <v>258917</v>
          </cell>
          <cell r="O1374">
            <v>12816</v>
          </cell>
        </row>
        <row r="1375">
          <cell r="D1375" t="str">
            <v>보통인부</v>
          </cell>
          <cell r="E1375" t="str">
            <v>(0.2*0.15)*(1+0.1)</v>
          </cell>
          <cell r="F1375" t="str">
            <v>인</v>
          </cell>
          <cell r="G1375">
            <v>3.3000000000000002E-2</v>
          </cell>
          <cell r="I1375">
            <v>0</v>
          </cell>
          <cell r="J1375">
            <v>148510</v>
          </cell>
          <cell r="K1375">
            <v>4900</v>
          </cell>
          <cell r="M1375">
            <v>0</v>
          </cell>
          <cell r="N1375">
            <v>148510</v>
          </cell>
          <cell r="O1375">
            <v>4900</v>
          </cell>
        </row>
        <row r="1376">
          <cell r="D1376" t="str">
            <v>공구손료</v>
          </cell>
          <cell r="E1376" t="str">
            <v>노무비의</v>
          </cell>
          <cell r="F1376" t="str">
            <v>%</v>
          </cell>
          <cell r="G1376">
            <v>3</v>
          </cell>
          <cell r="H1376">
            <v>34052</v>
          </cell>
          <cell r="I1376">
            <v>1021</v>
          </cell>
          <cell r="M1376">
            <v>0</v>
          </cell>
          <cell r="N1376">
            <v>34052</v>
          </cell>
          <cell r="O1376">
            <v>1021</v>
          </cell>
        </row>
        <row r="1377">
          <cell r="C1377" t="str">
            <v>도로교통정리</v>
          </cell>
          <cell r="D1377" t="str">
            <v>보통인부</v>
          </cell>
          <cell r="E1377" t="str">
            <v>(0.5*0.2)*(1+0.1)</v>
          </cell>
          <cell r="F1377" t="str">
            <v>인</v>
          </cell>
          <cell r="G1377">
            <v>0.11000000000000001</v>
          </cell>
          <cell r="I1377">
            <v>0</v>
          </cell>
          <cell r="J1377">
            <v>148510</v>
          </cell>
          <cell r="K1377">
            <v>16336</v>
          </cell>
          <cell r="M1377">
            <v>0</v>
          </cell>
          <cell r="N1377">
            <v>148510</v>
          </cell>
          <cell r="O1377">
            <v>16336</v>
          </cell>
          <cell r="P1377" t="str">
            <v>통신1-1-27</v>
          </cell>
        </row>
        <row r="1378">
          <cell r="A1378">
            <v>154</v>
          </cell>
          <cell r="B1378">
            <v>3</v>
          </cell>
          <cell r="C1378" t="str">
            <v>제154호표</v>
          </cell>
          <cell r="D1378" t="str">
            <v>보행자작동스위치 설치</v>
          </cell>
          <cell r="E1378" t="str">
            <v>경찰청규격</v>
          </cell>
          <cell r="F1378" t="str">
            <v>개</v>
          </cell>
          <cell r="G1378">
            <v>1</v>
          </cell>
          <cell r="I1378">
            <v>200504</v>
          </cell>
          <cell r="K1378">
            <v>16829</v>
          </cell>
          <cell r="M1378">
            <v>0</v>
          </cell>
          <cell r="O1378">
            <v>217333</v>
          </cell>
          <cell r="P1378" t="str">
            <v>전5-23</v>
          </cell>
        </row>
        <row r="1379">
          <cell r="D1379" t="str">
            <v>보행자작동스위치 설치</v>
          </cell>
          <cell r="E1379" t="str">
            <v>경찰청규격</v>
          </cell>
        </row>
        <row r="1380">
          <cell r="B1380" t="str">
            <v>보행자작동스위치경찰청규격</v>
          </cell>
          <cell r="C1380" t="str">
            <v>재료비</v>
          </cell>
          <cell r="D1380" t="str">
            <v>보행자작동스위치</v>
          </cell>
          <cell r="E1380" t="str">
            <v>경찰청규격</v>
          </cell>
          <cell r="F1380" t="str">
            <v>개</v>
          </cell>
          <cell r="G1380">
            <v>1</v>
          </cell>
          <cell r="H1380">
            <v>200000</v>
          </cell>
          <cell r="I1380">
            <v>200000</v>
          </cell>
          <cell r="K1380">
            <v>0</v>
          </cell>
          <cell r="M1380">
            <v>0</v>
          </cell>
          <cell r="N1380">
            <v>200000</v>
          </cell>
          <cell r="O1380">
            <v>200000</v>
          </cell>
        </row>
        <row r="1381">
          <cell r="C1381" t="str">
            <v>노무비</v>
          </cell>
          <cell r="D1381" t="str">
            <v>내선전공</v>
          </cell>
          <cell r="E1381">
            <v>6.5000000000000002E-2</v>
          </cell>
          <cell r="F1381" t="str">
            <v>인</v>
          </cell>
          <cell r="G1381">
            <v>6.5000000000000002E-2</v>
          </cell>
          <cell r="J1381">
            <v>258917</v>
          </cell>
          <cell r="K1381">
            <v>16829</v>
          </cell>
          <cell r="M1381">
            <v>0</v>
          </cell>
          <cell r="N1381">
            <v>258917</v>
          </cell>
          <cell r="O1381">
            <v>16829</v>
          </cell>
        </row>
        <row r="1382">
          <cell r="D1382" t="str">
            <v>공구손료</v>
          </cell>
          <cell r="E1382" t="str">
            <v>노무비의</v>
          </cell>
          <cell r="F1382" t="str">
            <v>%</v>
          </cell>
          <cell r="G1382">
            <v>3</v>
          </cell>
          <cell r="H1382">
            <v>16829</v>
          </cell>
          <cell r="I1382">
            <v>504</v>
          </cell>
          <cell r="M1382">
            <v>0</v>
          </cell>
          <cell r="N1382">
            <v>16829</v>
          </cell>
          <cell r="O1382">
            <v>504</v>
          </cell>
        </row>
        <row r="1383">
          <cell r="A1383">
            <v>155</v>
          </cell>
          <cell r="B1383">
            <v>3</v>
          </cell>
          <cell r="C1383" t="str">
            <v>제155호표</v>
          </cell>
          <cell r="D1383" t="str">
            <v>LED보행자작동스위치 설치</v>
          </cell>
          <cell r="E1383" t="str">
            <v>경찰청규격</v>
          </cell>
          <cell r="F1383" t="str">
            <v>개</v>
          </cell>
          <cell r="G1383">
            <v>1</v>
          </cell>
          <cell r="I1383">
            <v>300504</v>
          </cell>
          <cell r="K1383">
            <v>16829</v>
          </cell>
          <cell r="M1383">
            <v>0</v>
          </cell>
          <cell r="O1383">
            <v>317333</v>
          </cell>
          <cell r="P1383" t="str">
            <v>전5-23</v>
          </cell>
        </row>
        <row r="1384">
          <cell r="D1384" t="str">
            <v>LED보행자작동스위치 설치</v>
          </cell>
          <cell r="E1384" t="str">
            <v>경찰청규격</v>
          </cell>
        </row>
        <row r="1385">
          <cell r="B1385" t="str">
            <v>LED보행자작동스위치경찰청규격</v>
          </cell>
          <cell r="C1385" t="str">
            <v>재료비</v>
          </cell>
          <cell r="D1385" t="str">
            <v>LED보행자작동스위치</v>
          </cell>
          <cell r="E1385" t="str">
            <v>경찰청규격</v>
          </cell>
          <cell r="F1385" t="str">
            <v>개</v>
          </cell>
          <cell r="G1385">
            <v>1</v>
          </cell>
          <cell r="H1385">
            <v>300000</v>
          </cell>
          <cell r="I1385">
            <v>300000</v>
          </cell>
          <cell r="K1385">
            <v>0</v>
          </cell>
          <cell r="M1385">
            <v>0</v>
          </cell>
          <cell r="N1385">
            <v>300000</v>
          </cell>
          <cell r="O1385">
            <v>300000</v>
          </cell>
        </row>
        <row r="1386">
          <cell r="C1386" t="str">
            <v>노무비</v>
          </cell>
          <cell r="D1386" t="str">
            <v>내선전공</v>
          </cell>
          <cell r="E1386">
            <v>6.5000000000000002E-2</v>
          </cell>
          <cell r="F1386" t="str">
            <v>인</v>
          </cell>
          <cell r="G1386">
            <v>6.5000000000000002E-2</v>
          </cell>
          <cell r="J1386">
            <v>258917</v>
          </cell>
          <cell r="K1386">
            <v>16829</v>
          </cell>
          <cell r="M1386">
            <v>0</v>
          </cell>
          <cell r="N1386">
            <v>258917</v>
          </cell>
          <cell r="O1386">
            <v>16829</v>
          </cell>
        </row>
        <row r="1387">
          <cell r="D1387" t="str">
            <v>공구손료</v>
          </cell>
          <cell r="E1387" t="str">
            <v>노무비의</v>
          </cell>
          <cell r="F1387" t="str">
            <v>%</v>
          </cell>
          <cell r="G1387">
            <v>3</v>
          </cell>
          <cell r="H1387">
            <v>16829</v>
          </cell>
          <cell r="I1387">
            <v>504</v>
          </cell>
          <cell r="M1387">
            <v>0</v>
          </cell>
          <cell r="N1387">
            <v>16829</v>
          </cell>
          <cell r="O1387">
            <v>504</v>
          </cell>
        </row>
        <row r="1388">
          <cell r="A1388">
            <v>156</v>
          </cell>
          <cell r="B1388">
            <v>3</v>
          </cell>
          <cell r="C1388" t="str">
            <v>제156호표</v>
          </cell>
          <cell r="D1388" t="str">
            <v>차광막 설치</v>
          </cell>
          <cell r="E1388" t="str">
            <v xml:space="preserve">FRP, 지주포함 </v>
          </cell>
          <cell r="F1388" t="str">
            <v>개</v>
          </cell>
          <cell r="G1388">
            <v>1</v>
          </cell>
          <cell r="I1388">
            <v>302330</v>
          </cell>
          <cell r="K1388">
            <v>77675</v>
          </cell>
          <cell r="M1388">
            <v>0</v>
          </cell>
          <cell r="O1388">
            <v>380005</v>
          </cell>
          <cell r="P1388" t="str">
            <v>전5-21</v>
          </cell>
        </row>
        <row r="1389">
          <cell r="D1389" t="str">
            <v>차광막 설치</v>
          </cell>
          <cell r="E1389" t="str">
            <v xml:space="preserve">FRP, 지주포함 </v>
          </cell>
        </row>
        <row r="1390">
          <cell r="B1390" t="str">
            <v xml:space="preserve">차광막FRP, 지주포함 </v>
          </cell>
          <cell r="C1390" t="str">
            <v>재료비</v>
          </cell>
          <cell r="D1390" t="str">
            <v>차광막</v>
          </cell>
          <cell r="E1390" t="str">
            <v xml:space="preserve">FRP, 지주포함 </v>
          </cell>
          <cell r="F1390" t="str">
            <v>개</v>
          </cell>
          <cell r="G1390">
            <v>1</v>
          </cell>
          <cell r="H1390">
            <v>300000</v>
          </cell>
          <cell r="I1390">
            <v>300000</v>
          </cell>
          <cell r="K1390">
            <v>0</v>
          </cell>
          <cell r="M1390">
            <v>0</v>
          </cell>
          <cell r="N1390">
            <v>300000</v>
          </cell>
          <cell r="O1390">
            <v>300000</v>
          </cell>
        </row>
        <row r="1391">
          <cell r="C1391" t="str">
            <v>노무비</v>
          </cell>
          <cell r="D1391" t="str">
            <v>내선전공</v>
          </cell>
          <cell r="E1391">
            <v>0.3</v>
          </cell>
          <cell r="F1391" t="str">
            <v>인</v>
          </cell>
          <cell r="G1391">
            <v>0.3</v>
          </cell>
          <cell r="J1391">
            <v>258917</v>
          </cell>
          <cell r="K1391">
            <v>77675</v>
          </cell>
          <cell r="M1391">
            <v>0</v>
          </cell>
          <cell r="N1391">
            <v>258917</v>
          </cell>
          <cell r="O1391">
            <v>77675</v>
          </cell>
        </row>
        <row r="1392">
          <cell r="D1392" t="str">
            <v>공구손료</v>
          </cell>
          <cell r="E1392" t="str">
            <v>노무비의</v>
          </cell>
          <cell r="F1392" t="str">
            <v>%</v>
          </cell>
          <cell r="G1392">
            <v>3</v>
          </cell>
          <cell r="H1392">
            <v>77675</v>
          </cell>
          <cell r="I1392">
            <v>2330</v>
          </cell>
          <cell r="M1392">
            <v>0</v>
          </cell>
          <cell r="N1392">
            <v>77675</v>
          </cell>
          <cell r="O1392">
            <v>2330</v>
          </cell>
        </row>
        <row r="1393">
          <cell r="A1393">
            <v>157</v>
          </cell>
          <cell r="B1393">
            <v>3</v>
          </cell>
          <cell r="C1393" t="str">
            <v>제157호표</v>
          </cell>
          <cell r="D1393" t="str">
            <v>경광등 설치(고소작업)</v>
          </cell>
          <cell r="E1393" t="str">
            <v>장방형 L=1000㎜</v>
          </cell>
          <cell r="F1393" t="str">
            <v>개</v>
          </cell>
          <cell r="G1393">
            <v>1</v>
          </cell>
          <cell r="I1393">
            <v>793721</v>
          </cell>
          <cell r="K1393">
            <v>473718</v>
          </cell>
          <cell r="M1393">
            <v>0</v>
          </cell>
          <cell r="O1393">
            <v>1267439</v>
          </cell>
          <cell r="P1393" t="str">
            <v>전5-46</v>
          </cell>
        </row>
        <row r="1394">
          <cell r="D1394" t="str">
            <v>경광등 설치(고소작업)</v>
          </cell>
          <cell r="E1394" t="str">
            <v>장방형 L=1000㎜</v>
          </cell>
        </row>
        <row r="1395">
          <cell r="B1395" t="str">
            <v>경광등장방형 L=1000㎜</v>
          </cell>
          <cell r="C1395" t="str">
            <v>재료비</v>
          </cell>
          <cell r="D1395" t="str">
            <v>경광등</v>
          </cell>
          <cell r="E1395" t="str">
            <v>장방형 L=1000㎜</v>
          </cell>
          <cell r="F1395" t="str">
            <v>개</v>
          </cell>
          <cell r="G1395">
            <v>1</v>
          </cell>
          <cell r="H1395">
            <v>780000</v>
          </cell>
          <cell r="I1395">
            <v>780000</v>
          </cell>
          <cell r="K1395">
            <v>0</v>
          </cell>
          <cell r="M1395">
            <v>0</v>
          </cell>
          <cell r="N1395">
            <v>780000</v>
          </cell>
          <cell r="O1395">
            <v>780000</v>
          </cell>
        </row>
        <row r="1396">
          <cell r="C1396" t="str">
            <v>노무비</v>
          </cell>
          <cell r="D1396" t="str">
            <v>내선전공</v>
          </cell>
          <cell r="E1396" t="str">
            <v>(0.9)*(1+0.2+0.1)</v>
          </cell>
          <cell r="F1396" t="str">
            <v>인</v>
          </cell>
          <cell r="G1396">
            <v>1.1700000000000002</v>
          </cell>
          <cell r="J1396">
            <v>258917</v>
          </cell>
          <cell r="K1396">
            <v>302932</v>
          </cell>
          <cell r="M1396">
            <v>0</v>
          </cell>
          <cell r="N1396">
            <v>258917</v>
          </cell>
          <cell r="O1396">
            <v>302932</v>
          </cell>
          <cell r="P1396" t="str">
            <v>차량등품적용</v>
          </cell>
        </row>
        <row r="1397">
          <cell r="D1397" t="str">
            <v>보통인부</v>
          </cell>
          <cell r="E1397" t="str">
            <v>(0.8)*(1+0.2+0.1)</v>
          </cell>
          <cell r="F1397" t="str">
            <v>인</v>
          </cell>
          <cell r="G1397">
            <v>1.04</v>
          </cell>
          <cell r="J1397">
            <v>148510</v>
          </cell>
          <cell r="K1397">
            <v>154450</v>
          </cell>
          <cell r="N1397">
            <v>148510</v>
          </cell>
          <cell r="O1397">
            <v>154450</v>
          </cell>
          <cell r="P1397" t="str">
            <v>차량등품적용</v>
          </cell>
        </row>
        <row r="1398">
          <cell r="D1398" t="str">
            <v>공구손료</v>
          </cell>
          <cell r="E1398" t="str">
            <v>노무비의</v>
          </cell>
          <cell r="F1398" t="str">
            <v>%</v>
          </cell>
          <cell r="G1398">
            <v>3</v>
          </cell>
          <cell r="H1398">
            <v>457382</v>
          </cell>
          <cell r="I1398">
            <v>13721</v>
          </cell>
          <cell r="M1398">
            <v>0</v>
          </cell>
          <cell r="N1398">
            <v>457382</v>
          </cell>
          <cell r="O1398">
            <v>13721</v>
          </cell>
        </row>
        <row r="1399">
          <cell r="C1399" t="str">
            <v>도로교통정리</v>
          </cell>
          <cell r="D1399" t="str">
            <v>보통인부</v>
          </cell>
          <cell r="E1399" t="str">
            <v>(0.5*0.2)*(1+0.1)</v>
          </cell>
          <cell r="F1399" t="str">
            <v>인</v>
          </cell>
          <cell r="G1399">
            <v>0.11000000000000001</v>
          </cell>
          <cell r="J1399">
            <v>148510</v>
          </cell>
          <cell r="K1399">
            <v>16336</v>
          </cell>
          <cell r="N1399">
            <v>148510</v>
          </cell>
          <cell r="O1399">
            <v>16336</v>
          </cell>
          <cell r="P1399" t="str">
            <v>통신1-1-27</v>
          </cell>
        </row>
        <row r="1400">
          <cell r="A1400">
            <v>158</v>
          </cell>
          <cell r="B1400">
            <v>3</v>
          </cell>
          <cell r="C1400" t="str">
            <v>제158호표</v>
          </cell>
          <cell r="D1400" t="str">
            <v>경광등 설치(지상작업)</v>
          </cell>
          <cell r="E1400" t="str">
            <v>장방형 L=1000㎜</v>
          </cell>
          <cell r="F1400" t="str">
            <v>개</v>
          </cell>
          <cell r="G1400">
            <v>1</v>
          </cell>
          <cell r="I1400">
            <v>783543</v>
          </cell>
          <cell r="K1400">
            <v>134450</v>
          </cell>
          <cell r="M1400">
            <v>0</v>
          </cell>
          <cell r="O1400">
            <v>917993</v>
          </cell>
          <cell r="P1400" t="str">
            <v>전5-46</v>
          </cell>
        </row>
        <row r="1401">
          <cell r="D1401" t="str">
            <v>경광등 설치(지상작업)</v>
          </cell>
          <cell r="E1401" t="str">
            <v>장방형 L=1000㎜</v>
          </cell>
        </row>
        <row r="1402">
          <cell r="B1402" t="str">
            <v>경광등장방형 L=1000㎜</v>
          </cell>
          <cell r="C1402" t="str">
            <v>재료비</v>
          </cell>
          <cell r="D1402" t="str">
            <v>경광등</v>
          </cell>
          <cell r="E1402" t="str">
            <v>장방형 L=1000㎜</v>
          </cell>
          <cell r="F1402" t="str">
            <v>개</v>
          </cell>
          <cell r="G1402">
            <v>1</v>
          </cell>
          <cell r="H1402">
            <v>780000</v>
          </cell>
          <cell r="I1402">
            <v>780000</v>
          </cell>
          <cell r="K1402">
            <v>0</v>
          </cell>
          <cell r="M1402">
            <v>0</v>
          </cell>
          <cell r="N1402">
            <v>780000</v>
          </cell>
          <cell r="O1402">
            <v>780000</v>
          </cell>
        </row>
        <row r="1403">
          <cell r="C1403" t="str">
            <v>노무비</v>
          </cell>
          <cell r="D1403" t="str">
            <v>내선전공</v>
          </cell>
          <cell r="E1403" t="str">
            <v>(0.3)*(1+0.1)</v>
          </cell>
          <cell r="F1403" t="str">
            <v>인</v>
          </cell>
          <cell r="G1403">
            <v>0.33</v>
          </cell>
          <cell r="J1403">
            <v>258917</v>
          </cell>
          <cell r="K1403">
            <v>85442</v>
          </cell>
          <cell r="M1403">
            <v>0</v>
          </cell>
          <cell r="N1403">
            <v>258917</v>
          </cell>
          <cell r="O1403">
            <v>85442</v>
          </cell>
          <cell r="P1403" t="str">
            <v>보행등품적용</v>
          </cell>
        </row>
        <row r="1404">
          <cell r="C1404" t="str">
            <v xml:space="preserve"> </v>
          </cell>
          <cell r="D1404" t="str">
            <v>보통인부</v>
          </cell>
          <cell r="E1404" t="str">
            <v>(0.2)*(1+0.1)</v>
          </cell>
          <cell r="F1404" t="str">
            <v>인</v>
          </cell>
          <cell r="G1404">
            <v>0.22000000000000003</v>
          </cell>
          <cell r="J1404">
            <v>148510</v>
          </cell>
          <cell r="K1404">
            <v>32672</v>
          </cell>
          <cell r="N1404">
            <v>148510</v>
          </cell>
          <cell r="O1404">
            <v>32672</v>
          </cell>
          <cell r="P1404" t="str">
            <v>보행등품적용</v>
          </cell>
        </row>
        <row r="1405">
          <cell r="D1405" t="str">
            <v>공구손료</v>
          </cell>
          <cell r="E1405" t="str">
            <v>노무비의</v>
          </cell>
          <cell r="F1405" t="str">
            <v>%</v>
          </cell>
          <cell r="G1405">
            <v>3</v>
          </cell>
          <cell r="H1405">
            <v>118114</v>
          </cell>
          <cell r="I1405">
            <v>3543</v>
          </cell>
          <cell r="M1405">
            <v>0</v>
          </cell>
          <cell r="N1405">
            <v>118114</v>
          </cell>
          <cell r="O1405">
            <v>3543</v>
          </cell>
        </row>
        <row r="1406">
          <cell r="C1406" t="str">
            <v>도로교통정리</v>
          </cell>
          <cell r="D1406" t="str">
            <v>보통인부</v>
          </cell>
          <cell r="E1406" t="str">
            <v>(0.5*0.2)*(1+0.1)</v>
          </cell>
          <cell r="F1406" t="str">
            <v>인</v>
          </cell>
          <cell r="G1406">
            <v>0.11000000000000001</v>
          </cell>
          <cell r="J1406">
            <v>148510</v>
          </cell>
          <cell r="K1406">
            <v>16336</v>
          </cell>
          <cell r="N1406">
            <v>148510</v>
          </cell>
          <cell r="O1406">
            <v>16336</v>
          </cell>
          <cell r="P1406" t="str">
            <v>통신1-1-27</v>
          </cell>
        </row>
        <row r="1407">
          <cell r="A1407">
            <v>159</v>
          </cell>
          <cell r="B1407">
            <v>3</v>
          </cell>
          <cell r="C1407" t="str">
            <v>제159호표</v>
          </cell>
          <cell r="D1407" t="str">
            <v>표지판 지주용 설치</v>
          </cell>
          <cell r="E1407" t="str">
            <v>Ø60.5*3m</v>
          </cell>
          <cell r="F1407" t="str">
            <v>개</v>
          </cell>
          <cell r="G1407">
            <v>1</v>
          </cell>
          <cell r="I1407">
            <v>36389</v>
          </cell>
          <cell r="K1407">
            <v>60245</v>
          </cell>
          <cell r="M1407">
            <v>789</v>
          </cell>
          <cell r="O1407">
            <v>97423</v>
          </cell>
          <cell r="P1407" t="str">
            <v>토1-9-1</v>
          </cell>
        </row>
        <row r="1408">
          <cell r="D1408" t="str">
            <v>표지판 지주용 설치</v>
          </cell>
          <cell r="E1408" t="str">
            <v>Ø60.5*3m</v>
          </cell>
        </row>
        <row r="1409">
          <cell r="B1409" t="str">
            <v>표지판 지주Ø60.5*3m</v>
          </cell>
          <cell r="C1409" t="str">
            <v>재료비</v>
          </cell>
          <cell r="D1409" t="str">
            <v>표지판 지주</v>
          </cell>
          <cell r="E1409" t="str">
            <v>Ø60.5*3m</v>
          </cell>
          <cell r="F1409" t="str">
            <v>개</v>
          </cell>
          <cell r="G1409">
            <v>1</v>
          </cell>
          <cell r="H1409">
            <v>35000</v>
          </cell>
          <cell r="I1409">
            <v>35000</v>
          </cell>
          <cell r="K1409">
            <v>0</v>
          </cell>
          <cell r="M1409">
            <v>0</v>
          </cell>
          <cell r="N1409">
            <v>35000</v>
          </cell>
          <cell r="O1409">
            <v>35000</v>
          </cell>
        </row>
        <row r="1410">
          <cell r="C1410" t="str">
            <v>노무비</v>
          </cell>
          <cell r="D1410" t="str">
            <v>특별인부</v>
          </cell>
          <cell r="E1410" t="str">
            <v>(2/12)</v>
          </cell>
          <cell r="F1410" t="str">
            <v>인</v>
          </cell>
          <cell r="G1410">
            <v>0.16666666666666666</v>
          </cell>
          <cell r="J1410">
            <v>187435</v>
          </cell>
          <cell r="K1410">
            <v>31239</v>
          </cell>
          <cell r="N1410">
            <v>187435</v>
          </cell>
          <cell r="O1410">
            <v>31239</v>
          </cell>
        </row>
        <row r="1411">
          <cell r="D1411" t="str">
            <v>보통인부</v>
          </cell>
          <cell r="E1411" t="str">
            <v>(1/12)</v>
          </cell>
          <cell r="F1411" t="str">
            <v>인</v>
          </cell>
          <cell r="G1411">
            <v>8.3333333333333329E-2</v>
          </cell>
          <cell r="J1411">
            <v>148510</v>
          </cell>
          <cell r="K1411">
            <v>12375</v>
          </cell>
          <cell r="N1411">
            <v>148510</v>
          </cell>
          <cell r="O1411">
            <v>12375</v>
          </cell>
        </row>
        <row r="1412">
          <cell r="D1412" t="str">
            <v>공구손료</v>
          </cell>
          <cell r="E1412" t="str">
            <v>노무비의</v>
          </cell>
          <cell r="F1412" t="str">
            <v>%</v>
          </cell>
          <cell r="G1412">
            <v>2</v>
          </cell>
          <cell r="H1412">
            <v>43614</v>
          </cell>
          <cell r="I1412">
            <v>872</v>
          </cell>
          <cell r="M1412">
            <v>0</v>
          </cell>
          <cell r="N1412">
            <v>43614</v>
          </cell>
          <cell r="O1412">
            <v>872</v>
          </cell>
        </row>
        <row r="1413">
          <cell r="C1413" t="str">
            <v>도로교통정리</v>
          </cell>
          <cell r="D1413" t="str">
            <v>보통인부</v>
          </cell>
          <cell r="E1413" t="str">
            <v>1/12*1.1</v>
          </cell>
          <cell r="F1413" t="str">
            <v>인</v>
          </cell>
          <cell r="G1413">
            <v>9.1666666666666674E-2</v>
          </cell>
          <cell r="J1413">
            <v>148510</v>
          </cell>
          <cell r="K1413">
            <v>13613</v>
          </cell>
          <cell r="N1413">
            <v>148510</v>
          </cell>
          <cell r="O1413">
            <v>13613</v>
          </cell>
        </row>
        <row r="1414">
          <cell r="C1414" t="str">
            <v>기계경비</v>
          </cell>
          <cell r="D1414" t="str">
            <v>트럭탑재형크레인(5ton)</v>
          </cell>
          <cell r="E1414" t="str">
            <v>(1/12)</v>
          </cell>
          <cell r="F1414" t="str">
            <v>hr</v>
          </cell>
          <cell r="G1414">
            <v>8.3333333333333329E-2</v>
          </cell>
          <cell r="H1414">
            <v>6211</v>
          </cell>
          <cell r="I1414">
            <v>517</v>
          </cell>
          <cell r="J1414">
            <v>36224</v>
          </cell>
          <cell r="K1414">
            <v>3018</v>
          </cell>
          <cell r="L1414">
            <v>9469</v>
          </cell>
          <cell r="M1414">
            <v>789</v>
          </cell>
          <cell r="N1414">
            <v>51904</v>
          </cell>
          <cell r="O1414">
            <v>4324</v>
          </cell>
          <cell r="P1414" t="str">
            <v>제m19호표</v>
          </cell>
        </row>
        <row r="1415">
          <cell r="A1415">
            <v>160</v>
          </cell>
          <cell r="B1415">
            <v>3</v>
          </cell>
          <cell r="C1415" t="str">
            <v>제160호표</v>
          </cell>
          <cell r="D1415" t="str">
            <v>표지판 지주용 설치</v>
          </cell>
          <cell r="E1415" t="str">
            <v>Ø76.3*4m</v>
          </cell>
          <cell r="F1415" t="str">
            <v>개</v>
          </cell>
          <cell r="G1415">
            <v>1</v>
          </cell>
          <cell r="I1415">
            <v>64389</v>
          </cell>
          <cell r="K1415">
            <v>60245</v>
          </cell>
          <cell r="M1415">
            <v>789</v>
          </cell>
          <cell r="O1415">
            <v>125423</v>
          </cell>
          <cell r="P1415" t="str">
            <v>토1-9-1</v>
          </cell>
        </row>
        <row r="1416">
          <cell r="D1416" t="str">
            <v>표지판 지주용 설치</v>
          </cell>
          <cell r="E1416" t="str">
            <v>Ø76.3*4m</v>
          </cell>
        </row>
        <row r="1417">
          <cell r="B1417" t="str">
            <v>표지판 지주Ø76.3*4m</v>
          </cell>
          <cell r="C1417" t="str">
            <v>재료비</v>
          </cell>
          <cell r="D1417" t="str">
            <v>표지판 지주</v>
          </cell>
          <cell r="E1417" t="str">
            <v>Ø76.3*4m</v>
          </cell>
          <cell r="F1417" t="str">
            <v>개</v>
          </cell>
          <cell r="G1417">
            <v>1</v>
          </cell>
          <cell r="H1417">
            <v>63000</v>
          </cell>
          <cell r="I1417">
            <v>63000</v>
          </cell>
          <cell r="K1417">
            <v>0</v>
          </cell>
          <cell r="M1417">
            <v>0</v>
          </cell>
          <cell r="N1417">
            <v>63000</v>
          </cell>
          <cell r="O1417">
            <v>63000</v>
          </cell>
        </row>
        <row r="1418">
          <cell r="C1418" t="str">
            <v>노무비</v>
          </cell>
          <cell r="D1418" t="str">
            <v>특별인부</v>
          </cell>
          <cell r="E1418" t="str">
            <v>(2/12)</v>
          </cell>
          <cell r="F1418" t="str">
            <v>인</v>
          </cell>
          <cell r="G1418">
            <v>0.16666666666666666</v>
          </cell>
          <cell r="J1418">
            <v>187435</v>
          </cell>
          <cell r="K1418">
            <v>31239</v>
          </cell>
          <cell r="N1418">
            <v>187435</v>
          </cell>
          <cell r="O1418">
            <v>31239</v>
          </cell>
        </row>
        <row r="1419">
          <cell r="D1419" t="str">
            <v>보통인부</v>
          </cell>
          <cell r="E1419" t="str">
            <v>(1/12)</v>
          </cell>
          <cell r="F1419" t="str">
            <v>인</v>
          </cell>
          <cell r="G1419">
            <v>8.3333333333333329E-2</v>
          </cell>
          <cell r="J1419">
            <v>148510</v>
          </cell>
          <cell r="K1419">
            <v>12375</v>
          </cell>
          <cell r="N1419">
            <v>148510</v>
          </cell>
          <cell r="O1419">
            <v>12375</v>
          </cell>
        </row>
        <row r="1420">
          <cell r="D1420" t="str">
            <v>공구손료</v>
          </cell>
          <cell r="E1420" t="str">
            <v>노무비의</v>
          </cell>
          <cell r="F1420" t="str">
            <v>%</v>
          </cell>
          <cell r="G1420">
            <v>2</v>
          </cell>
          <cell r="H1420">
            <v>43614</v>
          </cell>
          <cell r="I1420">
            <v>872</v>
          </cell>
          <cell r="M1420">
            <v>0</v>
          </cell>
          <cell r="N1420">
            <v>43614</v>
          </cell>
          <cell r="O1420">
            <v>872</v>
          </cell>
        </row>
        <row r="1421">
          <cell r="C1421" t="str">
            <v>도로교통정리</v>
          </cell>
          <cell r="D1421" t="str">
            <v>보통인부</v>
          </cell>
          <cell r="E1421" t="str">
            <v>1/12*1.1</v>
          </cell>
          <cell r="F1421" t="str">
            <v>인</v>
          </cell>
          <cell r="G1421">
            <v>9.1666666666666674E-2</v>
          </cell>
          <cell r="J1421">
            <v>148510</v>
          </cell>
          <cell r="K1421">
            <v>13613</v>
          </cell>
          <cell r="N1421">
            <v>148510</v>
          </cell>
          <cell r="O1421">
            <v>13613</v>
          </cell>
        </row>
        <row r="1422">
          <cell r="C1422" t="str">
            <v>기계경비</v>
          </cell>
          <cell r="D1422" t="str">
            <v>트럭탑재형크레인(5ton)</v>
          </cell>
          <cell r="E1422" t="str">
            <v>(1/12)</v>
          </cell>
          <cell r="F1422" t="str">
            <v>hr</v>
          </cell>
          <cell r="G1422">
            <v>8.3333333333333329E-2</v>
          </cell>
          <cell r="H1422">
            <v>6211</v>
          </cell>
          <cell r="I1422">
            <v>517</v>
          </cell>
          <cell r="J1422">
            <v>36224</v>
          </cell>
          <cell r="K1422">
            <v>3018</v>
          </cell>
          <cell r="L1422">
            <v>9469</v>
          </cell>
          <cell r="M1422">
            <v>789</v>
          </cell>
          <cell r="N1422">
            <v>51904</v>
          </cell>
          <cell r="O1422">
            <v>4324</v>
          </cell>
          <cell r="P1422" t="str">
            <v>제m19호표</v>
          </cell>
        </row>
        <row r="1423">
          <cell r="A1423">
            <v>161</v>
          </cell>
          <cell r="B1423">
            <v>3</v>
          </cell>
          <cell r="C1423" t="str">
            <v>제161호표</v>
          </cell>
          <cell r="D1423" t="str">
            <v>표지판 지주용 교정</v>
          </cell>
          <cell r="E1423" t="str">
            <v>Ø60.5*3m~Ø76.3*4m</v>
          </cell>
          <cell r="F1423" t="str">
            <v>개</v>
          </cell>
          <cell r="G1423">
            <v>1</v>
          </cell>
          <cell r="I1423">
            <v>416</v>
          </cell>
          <cell r="K1423">
            <v>18072</v>
          </cell>
          <cell r="M1423">
            <v>236</v>
          </cell>
          <cell r="O1423">
            <v>18724</v>
          </cell>
          <cell r="P1423" t="str">
            <v>토1-9-1</v>
          </cell>
        </row>
        <row r="1424">
          <cell r="D1424" t="str">
            <v>표지판 지주용 교정</v>
          </cell>
          <cell r="E1424" t="str">
            <v>Ø60.5*3m~Ø76.3*4m</v>
          </cell>
        </row>
        <row r="1425">
          <cell r="C1425" t="str">
            <v>노무비</v>
          </cell>
          <cell r="D1425" t="str">
            <v>특별인부</v>
          </cell>
          <cell r="E1425" t="str">
            <v>(2/12)*30%</v>
          </cell>
          <cell r="F1425" t="str">
            <v>인</v>
          </cell>
          <cell r="G1425">
            <v>4.9999999999999996E-2</v>
          </cell>
          <cell r="J1425">
            <v>187435</v>
          </cell>
          <cell r="K1425">
            <v>9371</v>
          </cell>
          <cell r="N1425">
            <v>187435</v>
          </cell>
          <cell r="O1425">
            <v>9371</v>
          </cell>
        </row>
        <row r="1426">
          <cell r="D1426" t="str">
            <v>보통인부</v>
          </cell>
          <cell r="E1426" t="str">
            <v>(1/12)*30%</v>
          </cell>
          <cell r="F1426" t="str">
            <v>인</v>
          </cell>
          <cell r="G1426">
            <v>2.4999999999999998E-2</v>
          </cell>
          <cell r="J1426">
            <v>148510</v>
          </cell>
          <cell r="K1426">
            <v>3712</v>
          </cell>
          <cell r="N1426">
            <v>148510</v>
          </cell>
          <cell r="O1426">
            <v>3712</v>
          </cell>
        </row>
        <row r="1427">
          <cell r="D1427" t="str">
            <v>공구손료</v>
          </cell>
          <cell r="E1427" t="str">
            <v>노무비의</v>
          </cell>
          <cell r="F1427" t="str">
            <v>%</v>
          </cell>
          <cell r="G1427">
            <v>2</v>
          </cell>
          <cell r="H1427">
            <v>13083</v>
          </cell>
          <cell r="I1427">
            <v>261</v>
          </cell>
          <cell r="M1427">
            <v>0</v>
          </cell>
          <cell r="N1427">
            <v>13083</v>
          </cell>
          <cell r="O1427">
            <v>261</v>
          </cell>
        </row>
        <row r="1428">
          <cell r="C1428" t="str">
            <v>도로교통정리</v>
          </cell>
          <cell r="D1428" t="str">
            <v>보통인부</v>
          </cell>
          <cell r="E1428" t="str">
            <v>(1/12*1.1)*30%</v>
          </cell>
          <cell r="F1428" t="str">
            <v>인</v>
          </cell>
          <cell r="G1428">
            <v>2.75E-2</v>
          </cell>
          <cell r="J1428">
            <v>148510</v>
          </cell>
          <cell r="K1428">
            <v>4084</v>
          </cell>
          <cell r="N1428">
            <v>148510</v>
          </cell>
          <cell r="O1428">
            <v>4084</v>
          </cell>
        </row>
        <row r="1429">
          <cell r="C1429" t="str">
            <v>기계경비</v>
          </cell>
          <cell r="D1429" t="str">
            <v>트럭탑재형크레인(5ton)</v>
          </cell>
          <cell r="E1429" t="str">
            <v>(1/12)*30%</v>
          </cell>
          <cell r="F1429" t="str">
            <v>hr</v>
          </cell>
          <cell r="G1429">
            <v>2.4999999999999998E-2</v>
          </cell>
          <cell r="H1429">
            <v>6211</v>
          </cell>
          <cell r="I1429">
            <v>155</v>
          </cell>
          <cell r="J1429">
            <v>36224</v>
          </cell>
          <cell r="K1429">
            <v>905</v>
          </cell>
          <cell r="L1429">
            <v>9469</v>
          </cell>
          <cell r="M1429">
            <v>236</v>
          </cell>
          <cell r="N1429">
            <v>51904</v>
          </cell>
          <cell r="O1429">
            <v>1296</v>
          </cell>
          <cell r="P1429" t="str">
            <v>제m19호표</v>
          </cell>
        </row>
        <row r="1430">
          <cell r="A1430">
            <v>162</v>
          </cell>
          <cell r="B1430">
            <v>3</v>
          </cell>
          <cell r="C1430" t="str">
            <v>제162호표</v>
          </cell>
          <cell r="D1430" t="str">
            <v>측주식 지주(테이퍼풀) 설치</v>
          </cell>
          <cell r="E1430" t="str">
            <v>Ø139.8+Ø76.3*6m-중형표지판용</v>
          </cell>
          <cell r="F1430" t="str">
            <v>개</v>
          </cell>
          <cell r="G1430">
            <v>1</v>
          </cell>
          <cell r="I1430">
            <v>1315028</v>
          </cell>
          <cell r="K1430">
            <v>517275</v>
          </cell>
          <cell r="M1430">
            <v>0</v>
          </cell>
          <cell r="O1430">
            <v>1832303</v>
          </cell>
          <cell r="P1430" t="str">
            <v>전5-46-1</v>
          </cell>
        </row>
        <row r="1431">
          <cell r="D1431" t="str">
            <v>측주식 지주(테이퍼풀) 설치</v>
          </cell>
          <cell r="E1431" t="str">
            <v>Ø139.8+Ø76.3*6m-중형표지판용</v>
          </cell>
        </row>
        <row r="1432">
          <cell r="B1432" t="str">
            <v>측주식 지주(테이퍼풀)Ø139.8+Ø76.3*6m-중형표지판용</v>
          </cell>
          <cell r="C1432" t="str">
            <v>재료비</v>
          </cell>
          <cell r="D1432" t="str">
            <v>측주식 지주(테이퍼풀)</v>
          </cell>
          <cell r="E1432" t="str">
            <v>Ø139.8+Ø76.3*6m-중형표지판용</v>
          </cell>
          <cell r="F1432" t="str">
            <v>개</v>
          </cell>
          <cell r="G1432">
            <v>1</v>
          </cell>
          <cell r="H1432">
            <v>1300000</v>
          </cell>
          <cell r="I1432">
            <v>1300000</v>
          </cell>
          <cell r="K1432">
            <v>0</v>
          </cell>
          <cell r="M1432">
            <v>0</v>
          </cell>
          <cell r="N1432">
            <v>1300000</v>
          </cell>
          <cell r="O1432">
            <v>1300000</v>
          </cell>
        </row>
        <row r="1433">
          <cell r="C1433" t="str">
            <v>노무비</v>
          </cell>
          <cell r="D1433" t="str">
            <v>내선전공</v>
          </cell>
          <cell r="E1433" t="str">
            <v>(1.3)*(1+0.1)</v>
          </cell>
          <cell r="F1433" t="str">
            <v>인</v>
          </cell>
          <cell r="G1433">
            <v>1.4300000000000002</v>
          </cell>
          <cell r="J1433">
            <v>258917</v>
          </cell>
          <cell r="K1433">
            <v>370251</v>
          </cell>
          <cell r="N1433">
            <v>258917</v>
          </cell>
          <cell r="O1433">
            <v>370251</v>
          </cell>
        </row>
        <row r="1434">
          <cell r="D1434" t="str">
            <v>보통인부</v>
          </cell>
          <cell r="E1434" t="str">
            <v>(0.8)*(1+0.1)</v>
          </cell>
          <cell r="F1434" t="str">
            <v>인</v>
          </cell>
          <cell r="G1434">
            <v>0.88000000000000012</v>
          </cell>
          <cell r="J1434">
            <v>148510</v>
          </cell>
          <cell r="K1434">
            <v>130688</v>
          </cell>
          <cell r="N1434">
            <v>148510</v>
          </cell>
          <cell r="O1434">
            <v>130688</v>
          </cell>
        </row>
        <row r="1435">
          <cell r="D1435" t="str">
            <v>공구손료</v>
          </cell>
          <cell r="E1435" t="str">
            <v>노무비의</v>
          </cell>
          <cell r="F1435" t="str">
            <v>%</v>
          </cell>
          <cell r="G1435">
            <v>3</v>
          </cell>
          <cell r="H1435">
            <v>500939</v>
          </cell>
          <cell r="I1435">
            <v>15028</v>
          </cell>
          <cell r="M1435">
            <v>0</v>
          </cell>
          <cell r="N1435">
            <v>500939</v>
          </cell>
          <cell r="O1435">
            <v>15028</v>
          </cell>
        </row>
        <row r="1436">
          <cell r="C1436" t="str">
            <v>도로교통정리</v>
          </cell>
          <cell r="D1436" t="str">
            <v>보통인부</v>
          </cell>
          <cell r="E1436" t="str">
            <v>(0.5*0.2)*(1+0.1)</v>
          </cell>
          <cell r="F1436" t="str">
            <v>인</v>
          </cell>
          <cell r="G1436">
            <v>0.11000000000000001</v>
          </cell>
          <cell r="J1436">
            <v>148510</v>
          </cell>
          <cell r="K1436">
            <v>16336</v>
          </cell>
          <cell r="N1436">
            <v>148510</v>
          </cell>
          <cell r="O1436">
            <v>16336</v>
          </cell>
          <cell r="P1436" t="str">
            <v>통신1-1-27</v>
          </cell>
        </row>
        <row r="1437">
          <cell r="A1437">
            <v>163</v>
          </cell>
          <cell r="B1437">
            <v>3</v>
          </cell>
          <cell r="C1437" t="str">
            <v>제163호표</v>
          </cell>
          <cell r="D1437" t="str">
            <v>교통안전표지 설치(고소작업)</v>
          </cell>
          <cell r="E1437" t="str">
            <v>소형, 중형표지판(노임)</v>
          </cell>
          <cell r="F1437" t="str">
            <v>개</v>
          </cell>
          <cell r="G1437">
            <v>1</v>
          </cell>
          <cell r="I1437">
            <v>628</v>
          </cell>
          <cell r="K1437">
            <v>38827</v>
          </cell>
          <cell r="M1437">
            <v>0</v>
          </cell>
          <cell r="O1437">
            <v>39455</v>
          </cell>
          <cell r="P1437" t="str">
            <v>토1-9-1</v>
          </cell>
        </row>
        <row r="1438">
          <cell r="D1438" t="str">
            <v>교통안전표지 설치(고소작업)</v>
          </cell>
          <cell r="E1438" t="str">
            <v>소형, 중형표지판(노임)</v>
          </cell>
          <cell r="F1438" t="str">
            <v>개</v>
          </cell>
          <cell r="G1438">
            <v>1</v>
          </cell>
          <cell r="M1438">
            <v>0</v>
          </cell>
          <cell r="O1438">
            <v>0</v>
          </cell>
        </row>
        <row r="1439">
          <cell r="C1439" t="str">
            <v>노무비</v>
          </cell>
          <cell r="D1439" t="str">
            <v>특별인부</v>
          </cell>
          <cell r="E1439" t="str">
            <v>(2/22)*1.2*1.1</v>
          </cell>
          <cell r="F1439" t="str">
            <v>인</v>
          </cell>
          <cell r="G1439">
            <v>0.12000000000000001</v>
          </cell>
          <cell r="J1439">
            <v>187435</v>
          </cell>
          <cell r="K1439">
            <v>22492</v>
          </cell>
          <cell r="N1439">
            <v>187435</v>
          </cell>
          <cell r="O1439">
            <v>22492</v>
          </cell>
        </row>
        <row r="1440">
          <cell r="D1440" t="str">
            <v>보통인부</v>
          </cell>
          <cell r="E1440" t="str">
            <v>(1/22)*1.2*1.1</v>
          </cell>
          <cell r="F1440" t="str">
            <v>인</v>
          </cell>
          <cell r="G1440">
            <v>6.0000000000000005E-2</v>
          </cell>
          <cell r="J1440">
            <v>148510</v>
          </cell>
          <cell r="K1440">
            <v>8910</v>
          </cell>
          <cell r="N1440">
            <v>148510</v>
          </cell>
          <cell r="O1440">
            <v>8910</v>
          </cell>
        </row>
        <row r="1441">
          <cell r="D1441" t="str">
            <v>공구손료</v>
          </cell>
          <cell r="E1441" t="str">
            <v>노무비의</v>
          </cell>
          <cell r="F1441" t="str">
            <v>%</v>
          </cell>
          <cell r="G1441">
            <v>2</v>
          </cell>
          <cell r="H1441">
            <v>31402</v>
          </cell>
          <cell r="I1441">
            <v>628</v>
          </cell>
          <cell r="M1441">
            <v>0</v>
          </cell>
          <cell r="N1441">
            <v>31402</v>
          </cell>
          <cell r="O1441">
            <v>628</v>
          </cell>
        </row>
        <row r="1442">
          <cell r="C1442" t="str">
            <v>도로교통정리</v>
          </cell>
          <cell r="D1442" t="str">
            <v>보통인부</v>
          </cell>
          <cell r="E1442" t="str">
            <v>(1/22)*1.1</v>
          </cell>
          <cell r="F1442" t="str">
            <v>인</v>
          </cell>
          <cell r="G1442">
            <v>0.05</v>
          </cell>
          <cell r="J1442">
            <v>148510</v>
          </cell>
          <cell r="K1442">
            <v>7425</v>
          </cell>
          <cell r="N1442">
            <v>148510</v>
          </cell>
          <cell r="O1442">
            <v>7425</v>
          </cell>
        </row>
        <row r="1443">
          <cell r="A1443">
            <v>164</v>
          </cell>
          <cell r="B1443">
            <v>3</v>
          </cell>
          <cell r="C1443" t="str">
            <v>제164호표</v>
          </cell>
          <cell r="D1443" t="str">
            <v>교통안전표지 설치(지상작업)</v>
          </cell>
          <cell r="E1443" t="str">
            <v>소형, 중형표지판(노임)</v>
          </cell>
          <cell r="F1443" t="str">
            <v>개</v>
          </cell>
          <cell r="G1443">
            <v>1</v>
          </cell>
          <cell r="I1443">
            <v>523</v>
          </cell>
          <cell r="K1443">
            <v>26168</v>
          </cell>
          <cell r="M1443">
            <v>0</v>
          </cell>
          <cell r="O1443">
            <v>26691</v>
          </cell>
          <cell r="P1443" t="str">
            <v>토1-9-1</v>
          </cell>
        </row>
        <row r="1444">
          <cell r="D1444" t="str">
            <v>교통안전표지 설치(지상작업)</v>
          </cell>
          <cell r="E1444" t="str">
            <v>소형, 중형표지판(노임)</v>
          </cell>
          <cell r="F1444" t="str">
            <v>개</v>
          </cell>
          <cell r="G1444">
            <v>1</v>
          </cell>
          <cell r="M1444">
            <v>0</v>
          </cell>
          <cell r="O1444">
            <v>0</v>
          </cell>
        </row>
        <row r="1445">
          <cell r="C1445" t="str">
            <v>노무비</v>
          </cell>
          <cell r="D1445" t="str">
            <v>특별인부</v>
          </cell>
          <cell r="E1445" t="str">
            <v>(2/22)*1.1</v>
          </cell>
          <cell r="F1445" t="str">
            <v>인</v>
          </cell>
          <cell r="G1445">
            <v>0.1</v>
          </cell>
          <cell r="J1445">
            <v>187435</v>
          </cell>
          <cell r="K1445">
            <v>18743</v>
          </cell>
          <cell r="N1445">
            <v>187435</v>
          </cell>
          <cell r="O1445">
            <v>18743</v>
          </cell>
        </row>
        <row r="1446">
          <cell r="D1446" t="str">
            <v>보통인부</v>
          </cell>
          <cell r="E1446" t="str">
            <v>(1/22)*1.1</v>
          </cell>
          <cell r="F1446" t="str">
            <v>인</v>
          </cell>
          <cell r="G1446">
            <v>0.05</v>
          </cell>
          <cell r="J1446">
            <v>148510</v>
          </cell>
          <cell r="K1446">
            <v>7425</v>
          </cell>
          <cell r="N1446">
            <v>148510</v>
          </cell>
          <cell r="O1446">
            <v>7425</v>
          </cell>
        </row>
        <row r="1447">
          <cell r="D1447" t="str">
            <v>공구손료</v>
          </cell>
          <cell r="E1447" t="str">
            <v>노무비의</v>
          </cell>
          <cell r="F1447" t="str">
            <v>%</v>
          </cell>
          <cell r="G1447">
            <v>2</v>
          </cell>
          <cell r="H1447">
            <v>26168</v>
          </cell>
          <cell r="I1447">
            <v>523</v>
          </cell>
          <cell r="M1447">
            <v>0</v>
          </cell>
          <cell r="N1447">
            <v>26168</v>
          </cell>
          <cell r="O1447">
            <v>523</v>
          </cell>
        </row>
        <row r="1448">
          <cell r="A1448">
            <v>165</v>
          </cell>
          <cell r="B1448">
            <v>3</v>
          </cell>
          <cell r="C1448" t="str">
            <v>제165호표</v>
          </cell>
          <cell r="D1448" t="str">
            <v>교통안전표지 설치</v>
          </cell>
          <cell r="E1448" t="str">
            <v>대형표지판(노임)</v>
          </cell>
          <cell r="F1448" t="str">
            <v>개</v>
          </cell>
          <cell r="G1448">
            <v>1</v>
          </cell>
          <cell r="I1448">
            <v>2235</v>
          </cell>
          <cell r="K1448">
            <v>67125</v>
          </cell>
          <cell r="M1448">
            <v>3408</v>
          </cell>
          <cell r="O1448">
            <v>72768</v>
          </cell>
          <cell r="P1448" t="str">
            <v>토1-9-2</v>
          </cell>
        </row>
        <row r="1449">
          <cell r="D1449" t="str">
            <v>도로 안내표지</v>
          </cell>
          <cell r="E1449" t="str">
            <v>대형표지판(노임)</v>
          </cell>
          <cell r="F1449" t="str">
            <v>개</v>
          </cell>
          <cell r="G1449">
            <v>1</v>
          </cell>
          <cell r="M1449">
            <v>0</v>
          </cell>
          <cell r="O1449">
            <v>0</v>
          </cell>
        </row>
        <row r="1450">
          <cell r="C1450" t="str">
            <v>노무비</v>
          </cell>
          <cell r="D1450" t="str">
            <v>특별인부</v>
          </cell>
          <cell r="E1450" t="str">
            <v>12㎡이하</v>
          </cell>
          <cell r="F1450" t="str">
            <v>인</v>
          </cell>
          <cell r="G1450">
            <v>0.14000000000000001</v>
          </cell>
          <cell r="J1450">
            <v>187435</v>
          </cell>
          <cell r="K1450">
            <v>26240</v>
          </cell>
          <cell r="N1450">
            <v>187435</v>
          </cell>
          <cell r="O1450">
            <v>26240</v>
          </cell>
        </row>
        <row r="1451">
          <cell r="D1451" t="str">
            <v>보통인부</v>
          </cell>
          <cell r="E1451" t="str">
            <v>12㎡이하</v>
          </cell>
          <cell r="F1451" t="str">
            <v>인</v>
          </cell>
          <cell r="G1451">
            <v>0.05</v>
          </cell>
          <cell r="J1451">
            <v>148510</v>
          </cell>
          <cell r="K1451">
            <v>7425</v>
          </cell>
          <cell r="N1451">
            <v>148510</v>
          </cell>
          <cell r="O1451">
            <v>7425</v>
          </cell>
        </row>
        <row r="1452">
          <cell r="C1452" t="str">
            <v>기계경비</v>
          </cell>
          <cell r="D1452" t="str">
            <v>트럭탑재형크레인(5ton)</v>
          </cell>
          <cell r="E1452" t="str">
            <v>12㎡이하</v>
          </cell>
          <cell r="F1452" t="str">
            <v>hr</v>
          </cell>
          <cell r="G1452">
            <v>0.36</v>
          </cell>
          <cell r="H1452">
            <v>6211</v>
          </cell>
          <cell r="I1452">
            <v>2235</v>
          </cell>
          <cell r="J1452">
            <v>36224</v>
          </cell>
          <cell r="K1452">
            <v>13040</v>
          </cell>
          <cell r="L1452">
            <v>9469</v>
          </cell>
          <cell r="M1452">
            <v>3408</v>
          </cell>
          <cell r="N1452">
            <v>51904</v>
          </cell>
          <cell r="O1452">
            <v>18683</v>
          </cell>
          <cell r="P1452" t="str">
            <v>제m19호표</v>
          </cell>
        </row>
        <row r="1453">
          <cell r="C1453" t="str">
            <v>도로교통정리</v>
          </cell>
          <cell r="D1453" t="str">
            <v>보통인부</v>
          </cell>
          <cell r="E1453" t="str">
            <v>(1/8)*1.1</v>
          </cell>
          <cell r="F1453" t="str">
            <v>인</v>
          </cell>
          <cell r="G1453">
            <v>0.13750000000000001</v>
          </cell>
          <cell r="I1453">
            <v>0</v>
          </cell>
          <cell r="J1453">
            <v>148510</v>
          </cell>
          <cell r="K1453">
            <v>20420</v>
          </cell>
          <cell r="M1453">
            <v>0</v>
          </cell>
          <cell r="N1453">
            <v>148510</v>
          </cell>
          <cell r="O1453">
            <v>20420</v>
          </cell>
        </row>
        <row r="1454">
          <cell r="A1454">
            <v>166</v>
          </cell>
          <cell r="B1454">
            <v>3</v>
          </cell>
          <cell r="C1454" t="str">
            <v>제166호표</v>
          </cell>
          <cell r="D1454" t="str">
            <v>교통안전표지 문구수정</v>
          </cell>
          <cell r="E1454" t="str">
            <v>소형, 중형표지판(노임)</v>
          </cell>
          <cell r="F1454" t="str">
            <v>개</v>
          </cell>
          <cell r="G1454">
            <v>1</v>
          </cell>
          <cell r="I1454">
            <v>314</v>
          </cell>
          <cell r="K1454">
            <v>23126</v>
          </cell>
          <cell r="M1454">
            <v>0</v>
          </cell>
          <cell r="O1454">
            <v>23440</v>
          </cell>
          <cell r="P1454" t="str">
            <v>토1-9-1</v>
          </cell>
        </row>
        <row r="1455">
          <cell r="D1455" t="str">
            <v>안내표지판 문구수정</v>
          </cell>
          <cell r="E1455" t="str">
            <v>소형, 중형표지판(노임)</v>
          </cell>
          <cell r="F1455" t="str">
            <v>개</v>
          </cell>
          <cell r="G1455">
            <v>1</v>
          </cell>
          <cell r="M1455">
            <v>0</v>
          </cell>
          <cell r="O1455">
            <v>0</v>
          </cell>
        </row>
        <row r="1456">
          <cell r="D1456" t="str">
            <v>설치품의 50% 적용</v>
          </cell>
        </row>
        <row r="1457">
          <cell r="C1457" t="str">
            <v>노무비</v>
          </cell>
          <cell r="D1457" t="str">
            <v>특별인부</v>
          </cell>
          <cell r="E1457" t="str">
            <v>(2/22)*1.2*1.1*0.5</v>
          </cell>
          <cell r="F1457" t="str">
            <v>인</v>
          </cell>
          <cell r="G1457">
            <v>6.0000000000000005E-2</v>
          </cell>
          <cell r="J1457">
            <v>187435</v>
          </cell>
          <cell r="K1457">
            <v>11246</v>
          </cell>
          <cell r="N1457">
            <v>187435</v>
          </cell>
          <cell r="O1457">
            <v>11246</v>
          </cell>
        </row>
        <row r="1458">
          <cell r="D1458" t="str">
            <v>보통인부</v>
          </cell>
          <cell r="E1458" t="str">
            <v>(1/22)*1.2*1.1*0.5</v>
          </cell>
          <cell r="F1458" t="str">
            <v>인</v>
          </cell>
          <cell r="G1458">
            <v>3.0000000000000002E-2</v>
          </cell>
          <cell r="J1458">
            <v>148510</v>
          </cell>
          <cell r="K1458">
            <v>4455</v>
          </cell>
          <cell r="N1458">
            <v>148510</v>
          </cell>
          <cell r="O1458">
            <v>4455</v>
          </cell>
        </row>
        <row r="1459">
          <cell r="D1459" t="str">
            <v>공구손료</v>
          </cell>
          <cell r="E1459" t="str">
            <v>노무비의</v>
          </cell>
          <cell r="F1459" t="str">
            <v>%</v>
          </cell>
          <cell r="G1459">
            <v>2</v>
          </cell>
          <cell r="H1459">
            <v>15701</v>
          </cell>
          <cell r="I1459">
            <v>314</v>
          </cell>
          <cell r="M1459">
            <v>0</v>
          </cell>
          <cell r="N1459">
            <v>15701</v>
          </cell>
          <cell r="O1459">
            <v>314</v>
          </cell>
        </row>
        <row r="1460">
          <cell r="C1460" t="str">
            <v>도로교통정리</v>
          </cell>
          <cell r="D1460" t="str">
            <v>보통인부</v>
          </cell>
          <cell r="E1460" t="str">
            <v>(1/22)*1.1</v>
          </cell>
          <cell r="F1460" t="str">
            <v>인</v>
          </cell>
          <cell r="G1460">
            <v>0.05</v>
          </cell>
          <cell r="J1460">
            <v>148510</v>
          </cell>
          <cell r="K1460">
            <v>7425</v>
          </cell>
          <cell r="N1460">
            <v>148510</v>
          </cell>
          <cell r="O1460">
            <v>7425</v>
          </cell>
        </row>
        <row r="1461">
          <cell r="A1461">
            <v>167</v>
          </cell>
          <cell r="B1461">
            <v>3</v>
          </cell>
          <cell r="C1461" t="str">
            <v>제167호표</v>
          </cell>
          <cell r="D1461" t="str">
            <v>교통안전표지 교정</v>
          </cell>
          <cell r="E1461" t="str">
            <v>소형, 중형표지판(노임)</v>
          </cell>
          <cell r="F1461" t="str">
            <v>개</v>
          </cell>
          <cell r="G1461">
            <v>1</v>
          </cell>
          <cell r="I1461">
            <v>188</v>
          </cell>
          <cell r="K1461">
            <v>16845</v>
          </cell>
          <cell r="M1461">
            <v>0</v>
          </cell>
          <cell r="O1461">
            <v>17033</v>
          </cell>
          <cell r="P1461" t="str">
            <v>토1-9-1</v>
          </cell>
        </row>
        <row r="1462">
          <cell r="D1462" t="str">
            <v>교통안전표지 교정</v>
          </cell>
          <cell r="E1462" t="str">
            <v>소형, 중형표지판(노임)</v>
          </cell>
          <cell r="F1462" t="str">
            <v>개</v>
          </cell>
          <cell r="G1462">
            <v>1</v>
          </cell>
          <cell r="M1462">
            <v>0</v>
          </cell>
          <cell r="O1462">
            <v>0</v>
          </cell>
        </row>
        <row r="1463">
          <cell r="D1463" t="str">
            <v>설치품의 30% 적용</v>
          </cell>
        </row>
        <row r="1464">
          <cell r="C1464" t="str">
            <v>노무비</v>
          </cell>
          <cell r="D1464" t="str">
            <v>특별인부</v>
          </cell>
          <cell r="E1464" t="str">
            <v>(2/22)*1.2*1.1*0.3</v>
          </cell>
          <cell r="F1464" t="str">
            <v>인</v>
          </cell>
          <cell r="G1464">
            <v>3.6000000000000004E-2</v>
          </cell>
          <cell r="J1464">
            <v>187435</v>
          </cell>
          <cell r="K1464">
            <v>6747</v>
          </cell>
          <cell r="N1464">
            <v>187435</v>
          </cell>
          <cell r="O1464">
            <v>6747</v>
          </cell>
        </row>
        <row r="1465">
          <cell r="D1465" t="str">
            <v>보통인부</v>
          </cell>
          <cell r="E1465" t="str">
            <v>(1/22)*1.2*1.1*0.3</v>
          </cell>
          <cell r="F1465" t="str">
            <v>인</v>
          </cell>
          <cell r="G1465">
            <v>1.8000000000000002E-2</v>
          </cell>
          <cell r="J1465">
            <v>148510</v>
          </cell>
          <cell r="K1465">
            <v>2673</v>
          </cell>
          <cell r="N1465">
            <v>148510</v>
          </cell>
          <cell r="O1465">
            <v>2673</v>
          </cell>
        </row>
        <row r="1466">
          <cell r="D1466" t="str">
            <v>공구손료</v>
          </cell>
          <cell r="E1466" t="str">
            <v>노무비의</v>
          </cell>
          <cell r="F1466" t="str">
            <v>%</v>
          </cell>
          <cell r="G1466">
            <v>2</v>
          </cell>
          <cell r="H1466">
            <v>9420</v>
          </cell>
          <cell r="I1466">
            <v>188</v>
          </cell>
          <cell r="M1466">
            <v>0</v>
          </cell>
          <cell r="N1466">
            <v>9420</v>
          </cell>
          <cell r="O1466">
            <v>188</v>
          </cell>
        </row>
        <row r="1467">
          <cell r="C1467" t="str">
            <v>도로교통정리</v>
          </cell>
          <cell r="D1467" t="str">
            <v>보통인부</v>
          </cell>
          <cell r="E1467" t="str">
            <v>(1/22)*1.1</v>
          </cell>
          <cell r="F1467" t="str">
            <v>인</v>
          </cell>
          <cell r="G1467">
            <v>0.05</v>
          </cell>
          <cell r="J1467">
            <v>148510</v>
          </cell>
          <cell r="K1467">
            <v>7425</v>
          </cell>
          <cell r="N1467">
            <v>148510</v>
          </cell>
          <cell r="O1467">
            <v>7425</v>
          </cell>
        </row>
        <row r="1468">
          <cell r="A1468">
            <v>168</v>
          </cell>
          <cell r="B1468">
            <v>3</v>
          </cell>
          <cell r="C1468" t="str">
            <v>제168호표</v>
          </cell>
          <cell r="D1468" t="str">
            <v>T형 부착대 설치</v>
          </cell>
          <cell r="E1468" t="str">
            <v>3m 이하(노임)</v>
          </cell>
          <cell r="F1468" t="str">
            <v>개</v>
          </cell>
          <cell r="G1468">
            <v>1</v>
          </cell>
          <cell r="I1468">
            <v>6339</v>
          </cell>
          <cell r="K1468">
            <v>93743</v>
          </cell>
          <cell r="M1468">
            <v>7423</v>
          </cell>
          <cell r="O1468">
            <v>107505</v>
          </cell>
          <cell r="P1468" t="str">
            <v>전5-46-2</v>
          </cell>
        </row>
        <row r="1469">
          <cell r="D1469" t="str">
            <v>표지판 설치 포함</v>
          </cell>
        </row>
        <row r="1470">
          <cell r="D1470" t="str">
            <v>T형 부착대 설치</v>
          </cell>
          <cell r="E1470" t="str">
            <v>3m 이하(노임)</v>
          </cell>
        </row>
        <row r="1472">
          <cell r="C1472" t="str">
            <v>노무비</v>
          </cell>
          <cell r="D1472" t="str">
            <v>보통인부</v>
          </cell>
          <cell r="E1472" t="str">
            <v>(0.75*0.4)*(1+0.1)</v>
          </cell>
          <cell r="F1472" t="str">
            <v>인</v>
          </cell>
          <cell r="G1472">
            <v>0.33000000000000007</v>
          </cell>
          <cell r="I1472">
            <v>0</v>
          </cell>
          <cell r="J1472">
            <v>148510</v>
          </cell>
          <cell r="K1472">
            <v>49008</v>
          </cell>
          <cell r="M1472">
            <v>0</v>
          </cell>
          <cell r="N1472">
            <v>148510</v>
          </cell>
          <cell r="O1472">
            <v>49008</v>
          </cell>
        </row>
        <row r="1473">
          <cell r="D1473" t="str">
            <v>공구손료</v>
          </cell>
          <cell r="E1473" t="str">
            <v>노무비의</v>
          </cell>
          <cell r="F1473" t="str">
            <v>%</v>
          </cell>
          <cell r="G1473">
            <v>3</v>
          </cell>
          <cell r="H1473">
            <v>49008</v>
          </cell>
          <cell r="I1473">
            <v>1470</v>
          </cell>
          <cell r="M1473">
            <v>0</v>
          </cell>
          <cell r="N1473">
            <v>49008</v>
          </cell>
          <cell r="O1473">
            <v>1470</v>
          </cell>
        </row>
        <row r="1474">
          <cell r="C1474" t="str">
            <v>기계경비</v>
          </cell>
          <cell r="D1474" t="str">
            <v>트럭탑재형크레인(5ton)</v>
          </cell>
          <cell r="E1474" t="str">
            <v>1.96*0.4</v>
          </cell>
          <cell r="F1474" t="str">
            <v>hr</v>
          </cell>
          <cell r="G1474">
            <v>0.78400000000000003</v>
          </cell>
          <cell r="H1474">
            <v>6211</v>
          </cell>
          <cell r="I1474">
            <v>4869</v>
          </cell>
          <cell r="J1474">
            <v>36224</v>
          </cell>
          <cell r="K1474">
            <v>28399</v>
          </cell>
          <cell r="L1474">
            <v>9469</v>
          </cell>
          <cell r="M1474">
            <v>7423</v>
          </cell>
          <cell r="N1474">
            <v>51904</v>
          </cell>
          <cell r="O1474">
            <v>40691</v>
          </cell>
          <cell r="P1474" t="str">
            <v>제m19호표</v>
          </cell>
        </row>
        <row r="1475">
          <cell r="C1475" t="str">
            <v>도로교통정리</v>
          </cell>
          <cell r="D1475" t="str">
            <v>보통인부</v>
          </cell>
          <cell r="E1475" t="str">
            <v>(0.5*0.2)*(1+0.1)</v>
          </cell>
          <cell r="F1475" t="str">
            <v>인</v>
          </cell>
          <cell r="G1475">
            <v>0.11000000000000001</v>
          </cell>
          <cell r="I1475">
            <v>0</v>
          </cell>
          <cell r="J1475">
            <v>148510</v>
          </cell>
          <cell r="K1475">
            <v>16336</v>
          </cell>
          <cell r="M1475">
            <v>0</v>
          </cell>
          <cell r="N1475">
            <v>148510</v>
          </cell>
          <cell r="O1475">
            <v>16336</v>
          </cell>
          <cell r="P1475" t="str">
            <v>통신1-1-27</v>
          </cell>
        </row>
        <row r="1476">
          <cell r="A1476">
            <v>169</v>
          </cell>
          <cell r="B1476">
            <v>3</v>
          </cell>
          <cell r="C1476" t="str">
            <v>제169호표</v>
          </cell>
          <cell r="D1476" t="str">
            <v>차량등 챙 교체</v>
          </cell>
          <cell r="E1476" t="str">
            <v>300mm원형,사각</v>
          </cell>
          <cell r="F1476" t="str">
            <v>개</v>
          </cell>
          <cell r="G1476">
            <v>1</v>
          </cell>
          <cell r="I1476">
            <v>19116</v>
          </cell>
          <cell r="K1476">
            <v>153550</v>
          </cell>
          <cell r="M1476">
            <v>0</v>
          </cell>
          <cell r="O1476">
            <v>172666</v>
          </cell>
          <cell r="P1476" t="str">
            <v>전5-46-1</v>
          </cell>
        </row>
        <row r="1477">
          <cell r="D1477" t="str">
            <v>차량등 챙 교체</v>
          </cell>
          <cell r="E1477" t="str">
            <v>300mm원형,사각</v>
          </cell>
        </row>
        <row r="1478">
          <cell r="B1478" t="str">
            <v>신호등챙300mm원형,사각</v>
          </cell>
          <cell r="C1478" t="str">
            <v>재료비</v>
          </cell>
          <cell r="D1478" t="str">
            <v>신호등챙</v>
          </cell>
          <cell r="E1478" t="str">
            <v>300mm원형,사각</v>
          </cell>
          <cell r="F1478" t="str">
            <v>개</v>
          </cell>
          <cell r="G1478">
            <v>1</v>
          </cell>
          <cell r="H1478">
            <v>15000</v>
          </cell>
          <cell r="I1478">
            <v>15000</v>
          </cell>
          <cell r="K1478">
            <v>0</v>
          </cell>
          <cell r="M1478">
            <v>0</v>
          </cell>
          <cell r="O1478">
            <v>15000</v>
          </cell>
        </row>
        <row r="1479">
          <cell r="D1479" t="str">
            <v>내선전공</v>
          </cell>
          <cell r="E1479" t="str">
            <v>(0.9*0.3)*(1+0.2+0.1)</v>
          </cell>
          <cell r="F1479" t="str">
            <v>인</v>
          </cell>
          <cell r="G1479">
            <v>0.35100000000000003</v>
          </cell>
          <cell r="I1479">
            <v>0</v>
          </cell>
          <cell r="J1479">
            <v>258917</v>
          </cell>
          <cell r="K1479">
            <v>90879</v>
          </cell>
          <cell r="M1479">
            <v>0</v>
          </cell>
          <cell r="N1479">
            <v>258917</v>
          </cell>
          <cell r="O1479">
            <v>90879</v>
          </cell>
          <cell r="P1479" t="str">
            <v>전1-11-5</v>
          </cell>
        </row>
        <row r="1480">
          <cell r="C1480" t="str">
            <v>노무비</v>
          </cell>
          <cell r="D1480" t="str">
            <v>보통인부</v>
          </cell>
          <cell r="E1480" t="str">
            <v>(0.8*0.3)*(1+0.2+0.1)</v>
          </cell>
          <cell r="F1480" t="str">
            <v>인</v>
          </cell>
          <cell r="G1480">
            <v>0.312</v>
          </cell>
          <cell r="I1480">
            <v>0</v>
          </cell>
          <cell r="J1480">
            <v>148510</v>
          </cell>
          <cell r="K1480">
            <v>46335</v>
          </cell>
          <cell r="M1480">
            <v>0</v>
          </cell>
          <cell r="N1480">
            <v>148510</v>
          </cell>
          <cell r="O1480">
            <v>46335</v>
          </cell>
          <cell r="P1480" t="str">
            <v>전1-11-5</v>
          </cell>
        </row>
        <row r="1481">
          <cell r="D1481" t="str">
            <v>공구손료</v>
          </cell>
          <cell r="E1481" t="str">
            <v>노무비의</v>
          </cell>
          <cell r="F1481" t="str">
            <v>%</v>
          </cell>
          <cell r="G1481">
            <v>3</v>
          </cell>
          <cell r="H1481">
            <v>137214</v>
          </cell>
          <cell r="I1481">
            <v>4116</v>
          </cell>
          <cell r="M1481">
            <v>0</v>
          </cell>
          <cell r="N1481">
            <v>137214</v>
          </cell>
          <cell r="O1481">
            <v>4116</v>
          </cell>
        </row>
        <row r="1482">
          <cell r="C1482" t="str">
            <v>도로교통정리</v>
          </cell>
          <cell r="D1482" t="str">
            <v>보통인부</v>
          </cell>
          <cell r="E1482" t="str">
            <v>(0.5*0.2)*(1+0.1)</v>
          </cell>
          <cell r="F1482" t="str">
            <v>인</v>
          </cell>
          <cell r="G1482">
            <v>0.11000000000000001</v>
          </cell>
          <cell r="I1482">
            <v>0</v>
          </cell>
          <cell r="J1482">
            <v>148510</v>
          </cell>
          <cell r="K1482">
            <v>16336</v>
          </cell>
          <cell r="M1482">
            <v>0</v>
          </cell>
          <cell r="N1482">
            <v>148510</v>
          </cell>
          <cell r="O1482">
            <v>16336</v>
          </cell>
          <cell r="P1482" t="str">
            <v>통신1-1-27</v>
          </cell>
        </row>
        <row r="1483">
          <cell r="A1483">
            <v>170</v>
          </cell>
          <cell r="B1483">
            <v>3</v>
          </cell>
          <cell r="C1483" t="str">
            <v>제170호표</v>
          </cell>
          <cell r="D1483" t="str">
            <v>보행등 챙 교체</v>
          </cell>
          <cell r="E1483" t="str">
            <v>300mm원형,사각</v>
          </cell>
          <cell r="F1483" t="str">
            <v>개</v>
          </cell>
          <cell r="G1483">
            <v>1</v>
          </cell>
          <cell r="I1483">
            <v>16062</v>
          </cell>
          <cell r="K1483">
            <v>51769</v>
          </cell>
          <cell r="M1483">
            <v>0</v>
          </cell>
          <cell r="O1483">
            <v>67831</v>
          </cell>
          <cell r="P1483" t="str">
            <v>전5-46</v>
          </cell>
        </row>
        <row r="1484">
          <cell r="D1484" t="str">
            <v>보행등 챙 교체</v>
          </cell>
          <cell r="E1484" t="str">
            <v>300mm원형,사각</v>
          </cell>
        </row>
        <row r="1485">
          <cell r="B1485" t="str">
            <v>신호등챙300mm원형,사각</v>
          </cell>
          <cell r="C1485" t="str">
            <v>재료비</v>
          </cell>
          <cell r="D1485" t="str">
            <v>신호등챙</v>
          </cell>
          <cell r="E1485" t="str">
            <v>300mm원형,사각</v>
          </cell>
          <cell r="F1485" t="str">
            <v>개</v>
          </cell>
          <cell r="G1485">
            <v>1</v>
          </cell>
          <cell r="H1485">
            <v>15000</v>
          </cell>
          <cell r="I1485">
            <v>15000</v>
          </cell>
          <cell r="K1485">
            <v>0</v>
          </cell>
          <cell r="M1485">
            <v>0</v>
          </cell>
          <cell r="O1485">
            <v>15000</v>
          </cell>
        </row>
        <row r="1486">
          <cell r="C1486" t="str">
            <v>노무비</v>
          </cell>
          <cell r="D1486" t="str">
            <v>내선전공</v>
          </cell>
          <cell r="E1486" t="str">
            <v>(0.3*0.3)*(1+0.1)</v>
          </cell>
          <cell r="F1486" t="str">
            <v>인</v>
          </cell>
          <cell r="G1486">
            <v>9.9000000000000005E-2</v>
          </cell>
          <cell r="I1486">
            <v>0</v>
          </cell>
          <cell r="J1486">
            <v>258917</v>
          </cell>
          <cell r="K1486">
            <v>25632</v>
          </cell>
          <cell r="M1486">
            <v>0</v>
          </cell>
          <cell r="N1486">
            <v>258917</v>
          </cell>
          <cell r="O1486">
            <v>25632</v>
          </cell>
        </row>
        <row r="1487">
          <cell r="D1487" t="str">
            <v>보통인부</v>
          </cell>
          <cell r="E1487" t="str">
            <v>(0.2*0.3)*(1+0.1)</v>
          </cell>
          <cell r="F1487" t="str">
            <v>인</v>
          </cell>
          <cell r="G1487">
            <v>6.6000000000000003E-2</v>
          </cell>
          <cell r="I1487">
            <v>0</v>
          </cell>
          <cell r="J1487">
            <v>148510</v>
          </cell>
          <cell r="K1487">
            <v>9801</v>
          </cell>
          <cell r="M1487">
            <v>0</v>
          </cell>
          <cell r="N1487">
            <v>148510</v>
          </cell>
          <cell r="O1487">
            <v>9801</v>
          </cell>
        </row>
        <row r="1488">
          <cell r="D1488" t="str">
            <v>공구손료</v>
          </cell>
          <cell r="E1488" t="str">
            <v>노무비의</v>
          </cell>
          <cell r="F1488" t="str">
            <v>%</v>
          </cell>
          <cell r="G1488">
            <v>3</v>
          </cell>
          <cell r="H1488">
            <v>35433</v>
          </cell>
          <cell r="I1488">
            <v>1062</v>
          </cell>
          <cell r="M1488">
            <v>0</v>
          </cell>
          <cell r="N1488">
            <v>35433</v>
          </cell>
          <cell r="O1488">
            <v>1062</v>
          </cell>
        </row>
        <row r="1489">
          <cell r="C1489" t="str">
            <v>도로교통정리</v>
          </cell>
          <cell r="D1489" t="str">
            <v>보통인부</v>
          </cell>
          <cell r="E1489" t="str">
            <v>(0.5*0.2)*(1+0.1)</v>
          </cell>
          <cell r="F1489" t="str">
            <v>인</v>
          </cell>
          <cell r="G1489">
            <v>0.11000000000000001</v>
          </cell>
          <cell r="I1489">
            <v>0</v>
          </cell>
          <cell r="J1489">
            <v>148510</v>
          </cell>
          <cell r="K1489">
            <v>16336</v>
          </cell>
          <cell r="M1489">
            <v>0</v>
          </cell>
          <cell r="N1489">
            <v>148510</v>
          </cell>
          <cell r="O1489">
            <v>16336</v>
          </cell>
          <cell r="P1489" t="str">
            <v>통신1-1-27</v>
          </cell>
        </row>
        <row r="1490">
          <cell r="A1490">
            <v>171</v>
          </cell>
          <cell r="B1490">
            <v>3</v>
          </cell>
          <cell r="C1490" t="str">
            <v>제171호표</v>
          </cell>
          <cell r="D1490" t="str">
            <v>신호등 모듈(LED) 교체</v>
          </cell>
          <cell r="E1490" t="str">
            <v>차량등1면1색포함(적,녹,황,화살)</v>
          </cell>
          <cell r="F1490" t="str">
            <v>개</v>
          </cell>
          <cell r="G1490">
            <v>1</v>
          </cell>
          <cell r="I1490">
            <v>5488</v>
          </cell>
          <cell r="K1490">
            <v>199289</v>
          </cell>
          <cell r="M1490">
            <v>0</v>
          </cell>
          <cell r="O1490">
            <v>204777</v>
          </cell>
          <cell r="P1490" t="str">
            <v>전5-46</v>
          </cell>
        </row>
        <row r="1491">
          <cell r="D1491" t="str">
            <v>신호등 모듈(LED) 교체</v>
          </cell>
          <cell r="E1491" t="str">
            <v>차량등1면1색포함(적,녹,황,화살)</v>
          </cell>
        </row>
        <row r="1492">
          <cell r="B1492" t="str">
            <v>신호등 모듈(LED)1색(적,녹,황,화살),경찰청규격</v>
          </cell>
          <cell r="C1492" t="str">
            <v>재료비</v>
          </cell>
          <cell r="D1492" t="str">
            <v>신호등 모듈(LED)</v>
          </cell>
          <cell r="E1492" t="str">
            <v>1색(적,녹,황,화살),경찰청규격</v>
          </cell>
          <cell r="F1492" t="str">
            <v>개</v>
          </cell>
          <cell r="G1492">
            <v>1</v>
          </cell>
          <cell r="I1492">
            <v>0</v>
          </cell>
          <cell r="K1492">
            <v>0</v>
          </cell>
          <cell r="M1492">
            <v>0</v>
          </cell>
          <cell r="O1492">
            <v>0</v>
          </cell>
          <cell r="P1492" t="str">
            <v>관급자재</v>
          </cell>
        </row>
        <row r="1493">
          <cell r="C1493" t="str">
            <v>노무비</v>
          </cell>
          <cell r="D1493" t="str">
            <v>내선전공</v>
          </cell>
          <cell r="E1493" t="str">
            <v>(0.9*0.4)*(1+0.2+0.1)</v>
          </cell>
          <cell r="F1493" t="str">
            <v>인</v>
          </cell>
          <cell r="G1493">
            <v>0.46800000000000008</v>
          </cell>
          <cell r="I1493">
            <v>0</v>
          </cell>
          <cell r="J1493">
            <v>258917</v>
          </cell>
          <cell r="K1493">
            <v>121173</v>
          </cell>
          <cell r="M1493">
            <v>0</v>
          </cell>
          <cell r="N1493">
            <v>258917</v>
          </cell>
          <cell r="O1493">
            <v>121173</v>
          </cell>
        </row>
        <row r="1494">
          <cell r="D1494" t="str">
            <v>보통인부</v>
          </cell>
          <cell r="E1494" t="str">
            <v>(0.8*0.4)*(1+0.2+0.1)</v>
          </cell>
          <cell r="F1494" t="str">
            <v>인</v>
          </cell>
          <cell r="G1494">
            <v>0.41600000000000009</v>
          </cell>
          <cell r="I1494">
            <v>0</v>
          </cell>
          <cell r="J1494">
            <v>148510</v>
          </cell>
          <cell r="K1494">
            <v>61780</v>
          </cell>
          <cell r="M1494">
            <v>0</v>
          </cell>
          <cell r="N1494">
            <v>148510</v>
          </cell>
          <cell r="O1494">
            <v>61780</v>
          </cell>
        </row>
        <row r="1495">
          <cell r="D1495" t="str">
            <v>공구손료</v>
          </cell>
          <cell r="E1495" t="str">
            <v>노무비의</v>
          </cell>
          <cell r="F1495" t="str">
            <v>%</v>
          </cell>
          <cell r="G1495">
            <v>3</v>
          </cell>
          <cell r="H1495">
            <v>182953</v>
          </cell>
          <cell r="I1495">
            <v>5488</v>
          </cell>
          <cell r="M1495">
            <v>0</v>
          </cell>
          <cell r="N1495">
            <v>182953</v>
          </cell>
          <cell r="O1495">
            <v>5488</v>
          </cell>
        </row>
        <row r="1496">
          <cell r="C1496" t="str">
            <v>도로교통정리</v>
          </cell>
          <cell r="D1496" t="str">
            <v>보통인부</v>
          </cell>
          <cell r="E1496" t="str">
            <v>(0.5*0.2)*(1+0.1)</v>
          </cell>
          <cell r="F1496" t="str">
            <v>인</v>
          </cell>
          <cell r="G1496">
            <v>0.11000000000000001</v>
          </cell>
          <cell r="I1496">
            <v>0</v>
          </cell>
          <cell r="J1496">
            <v>148510</v>
          </cell>
          <cell r="K1496">
            <v>16336</v>
          </cell>
          <cell r="M1496">
            <v>0</v>
          </cell>
          <cell r="N1496">
            <v>148510</v>
          </cell>
          <cell r="O1496">
            <v>16336</v>
          </cell>
          <cell r="P1496" t="str">
            <v>통신1-1-27</v>
          </cell>
        </row>
        <row r="1498">
          <cell r="C1498" t="str">
            <v>▣ 철거공사</v>
          </cell>
        </row>
        <row r="1499">
          <cell r="A1499">
            <v>172</v>
          </cell>
          <cell r="B1499">
            <v>3</v>
          </cell>
          <cell r="C1499" t="str">
            <v>제172호표</v>
          </cell>
          <cell r="D1499" t="str">
            <v>교통신호 차량철주 철거</v>
          </cell>
          <cell r="E1499" t="str">
            <v>Ø200 x 8m 용융도금</v>
          </cell>
          <cell r="F1499" t="str">
            <v>본</v>
          </cell>
          <cell r="G1499">
            <v>1</v>
          </cell>
          <cell r="I1499">
            <v>7266</v>
          </cell>
          <cell r="K1499">
            <v>158124</v>
          </cell>
          <cell r="M1499">
            <v>5567</v>
          </cell>
          <cell r="O1499">
            <v>170957</v>
          </cell>
          <cell r="P1499" t="str">
            <v>전5-46</v>
          </cell>
        </row>
        <row r="1500">
          <cell r="D1500" t="str">
            <v>교통신호 차량철주 철거</v>
          </cell>
          <cell r="E1500" t="str">
            <v>Ø200 x 8m 용융도금</v>
          </cell>
          <cell r="F1500" t="str">
            <v>본</v>
          </cell>
          <cell r="G1500">
            <v>1</v>
          </cell>
          <cell r="K1500">
            <v>0</v>
          </cell>
          <cell r="M1500">
            <v>0</v>
          </cell>
          <cell r="O1500">
            <v>0</v>
          </cell>
        </row>
        <row r="1501">
          <cell r="C1501" t="str">
            <v>노무비</v>
          </cell>
          <cell r="D1501" t="str">
            <v>내선전공</v>
          </cell>
          <cell r="E1501" t="str">
            <v>((0.98-0.98*0.4)*0.5)*(1+0.1)</v>
          </cell>
          <cell r="F1501" t="str">
            <v>인</v>
          </cell>
          <cell r="G1501">
            <v>0.32340000000000002</v>
          </cell>
          <cell r="J1501">
            <v>258917</v>
          </cell>
          <cell r="K1501">
            <v>83733</v>
          </cell>
          <cell r="M1501">
            <v>0</v>
          </cell>
          <cell r="N1501">
            <v>258917</v>
          </cell>
          <cell r="O1501">
            <v>83733</v>
          </cell>
        </row>
        <row r="1502">
          <cell r="D1502" t="str">
            <v>보통인부</v>
          </cell>
          <cell r="E1502" t="str">
            <v>((0.75-0.75*0.4)*0.5)*(1+0.1)</v>
          </cell>
          <cell r="F1502" t="str">
            <v>인</v>
          </cell>
          <cell r="G1502">
            <v>0.2475</v>
          </cell>
          <cell r="J1502">
            <v>148510</v>
          </cell>
          <cell r="K1502">
            <v>36756</v>
          </cell>
          <cell r="M1502">
            <v>0</v>
          </cell>
          <cell r="N1502">
            <v>148510</v>
          </cell>
          <cell r="O1502">
            <v>36756</v>
          </cell>
        </row>
        <row r="1503">
          <cell r="D1503" t="str">
            <v>공구손료</v>
          </cell>
          <cell r="E1503" t="str">
            <v>노무비의</v>
          </cell>
          <cell r="F1503" t="str">
            <v>%</v>
          </cell>
          <cell r="G1503">
            <v>3</v>
          </cell>
          <cell r="H1503">
            <v>120489</v>
          </cell>
          <cell r="I1503">
            <v>3614</v>
          </cell>
          <cell r="M1503">
            <v>0</v>
          </cell>
          <cell r="N1503">
            <v>120489</v>
          </cell>
          <cell r="O1503">
            <v>3614</v>
          </cell>
        </row>
        <row r="1504">
          <cell r="C1504" t="str">
            <v>기계경비</v>
          </cell>
          <cell r="D1504" t="str">
            <v>트럭탑재형 크레인(5ton)</v>
          </cell>
          <cell r="E1504" t="str">
            <v>((1.96-(1.96*0.4))*0.5)</v>
          </cell>
          <cell r="F1504" t="str">
            <v>hr</v>
          </cell>
          <cell r="G1504">
            <v>0.58799999999999997</v>
          </cell>
          <cell r="H1504">
            <v>6211</v>
          </cell>
          <cell r="I1504">
            <v>3652</v>
          </cell>
          <cell r="J1504">
            <v>36224</v>
          </cell>
          <cell r="K1504">
            <v>21299</v>
          </cell>
          <cell r="L1504">
            <v>9469</v>
          </cell>
          <cell r="M1504">
            <v>5567</v>
          </cell>
          <cell r="N1504">
            <v>51904</v>
          </cell>
          <cell r="O1504">
            <v>30518</v>
          </cell>
          <cell r="P1504" t="str">
            <v>제m19호표</v>
          </cell>
        </row>
        <row r="1505">
          <cell r="C1505" t="str">
            <v>도로교통정리</v>
          </cell>
          <cell r="D1505" t="str">
            <v>보통인부</v>
          </cell>
          <cell r="E1505" t="str">
            <v>(0.5*0.2)*(1+0.1)</v>
          </cell>
          <cell r="F1505" t="str">
            <v>인</v>
          </cell>
          <cell r="G1505">
            <v>0.11000000000000001</v>
          </cell>
          <cell r="J1505">
            <v>148510</v>
          </cell>
          <cell r="K1505">
            <v>16336</v>
          </cell>
          <cell r="N1505">
            <v>148510</v>
          </cell>
          <cell r="O1505">
            <v>16336</v>
          </cell>
          <cell r="P1505" t="str">
            <v>통신1-1-27</v>
          </cell>
        </row>
        <row r="1506">
          <cell r="A1506">
            <v>173</v>
          </cell>
          <cell r="B1506">
            <v>3</v>
          </cell>
          <cell r="C1506" t="str">
            <v>제173호표</v>
          </cell>
          <cell r="D1506" t="str">
            <v>교통신호 차량철주 철거</v>
          </cell>
          <cell r="E1506" t="str">
            <v>Ø250 x 8m 용융도금</v>
          </cell>
          <cell r="F1506" t="str">
            <v>본</v>
          </cell>
          <cell r="G1506">
            <v>1</v>
          </cell>
          <cell r="I1506">
            <v>7266</v>
          </cell>
          <cell r="K1506">
            <v>158124</v>
          </cell>
          <cell r="M1506">
            <v>5567</v>
          </cell>
          <cell r="O1506">
            <v>170957</v>
          </cell>
          <cell r="P1506" t="str">
            <v>전5-46</v>
          </cell>
        </row>
        <row r="1507">
          <cell r="D1507" t="str">
            <v>교통신호 차량철주 철거</v>
          </cell>
          <cell r="E1507" t="str">
            <v>Ø250 x 8m 용융도금</v>
          </cell>
          <cell r="F1507" t="str">
            <v>본</v>
          </cell>
          <cell r="G1507">
            <v>1</v>
          </cell>
          <cell r="K1507">
            <v>0</v>
          </cell>
          <cell r="M1507">
            <v>0</v>
          </cell>
          <cell r="O1507">
            <v>0</v>
          </cell>
        </row>
        <row r="1508">
          <cell r="C1508" t="str">
            <v>노무비</v>
          </cell>
          <cell r="D1508" t="str">
            <v>내선전공</v>
          </cell>
          <cell r="E1508" t="str">
            <v>((0.98-0.98*0.4)*0.5)*(1+0.1)</v>
          </cell>
          <cell r="F1508" t="str">
            <v>인</v>
          </cell>
          <cell r="G1508">
            <v>0.32340000000000002</v>
          </cell>
          <cell r="J1508">
            <v>258917</v>
          </cell>
          <cell r="K1508">
            <v>83733</v>
          </cell>
          <cell r="M1508">
            <v>0</v>
          </cell>
          <cell r="N1508">
            <v>258917</v>
          </cell>
          <cell r="O1508">
            <v>83733</v>
          </cell>
        </row>
        <row r="1509">
          <cell r="D1509" t="str">
            <v>보통인부</v>
          </cell>
          <cell r="E1509" t="str">
            <v>((0.75-0.75*0.4)*0.5)*(1+0.1)</v>
          </cell>
          <cell r="F1509" t="str">
            <v>인</v>
          </cell>
          <cell r="G1509">
            <v>0.2475</v>
          </cell>
          <cell r="J1509">
            <v>148510</v>
          </cell>
          <cell r="K1509">
            <v>36756</v>
          </cell>
          <cell r="M1509">
            <v>0</v>
          </cell>
          <cell r="N1509">
            <v>148510</v>
          </cell>
          <cell r="O1509">
            <v>36756</v>
          </cell>
        </row>
        <row r="1510">
          <cell r="D1510" t="str">
            <v>공구손료</v>
          </cell>
          <cell r="E1510" t="str">
            <v>노무비의</v>
          </cell>
          <cell r="F1510" t="str">
            <v>%</v>
          </cell>
          <cell r="G1510">
            <v>3</v>
          </cell>
          <cell r="H1510">
            <v>120489</v>
          </cell>
          <cell r="I1510">
            <v>3614</v>
          </cell>
          <cell r="M1510">
            <v>0</v>
          </cell>
          <cell r="N1510">
            <v>120489</v>
          </cell>
          <cell r="O1510">
            <v>3614</v>
          </cell>
        </row>
        <row r="1511">
          <cell r="C1511" t="str">
            <v>기계경비</v>
          </cell>
          <cell r="D1511" t="str">
            <v>트럭탑재형 크레인(5ton)</v>
          </cell>
          <cell r="E1511" t="str">
            <v>((1.96-(1.96*0.4))*0.5)</v>
          </cell>
          <cell r="F1511" t="str">
            <v>hr</v>
          </cell>
          <cell r="G1511">
            <v>0.58799999999999997</v>
          </cell>
          <cell r="H1511">
            <v>6211</v>
          </cell>
          <cell r="I1511">
            <v>3652</v>
          </cell>
          <cell r="J1511">
            <v>36224</v>
          </cell>
          <cell r="K1511">
            <v>21299</v>
          </cell>
          <cell r="L1511">
            <v>9469</v>
          </cell>
          <cell r="M1511">
            <v>5567</v>
          </cell>
          <cell r="N1511">
            <v>51904</v>
          </cell>
          <cell r="O1511">
            <v>30518</v>
          </cell>
          <cell r="P1511" t="str">
            <v>제m19호표</v>
          </cell>
        </row>
        <row r="1512">
          <cell r="C1512" t="str">
            <v>도로교통정리</v>
          </cell>
          <cell r="D1512" t="str">
            <v>보통인부</v>
          </cell>
          <cell r="E1512" t="str">
            <v>(0.5*0.2)*(1+0.1)</v>
          </cell>
          <cell r="F1512" t="str">
            <v>인</v>
          </cell>
          <cell r="G1512">
            <v>0.11000000000000001</v>
          </cell>
          <cell r="J1512">
            <v>148510</v>
          </cell>
          <cell r="K1512">
            <v>16336</v>
          </cell>
          <cell r="N1512">
            <v>148510</v>
          </cell>
          <cell r="O1512">
            <v>16336</v>
          </cell>
          <cell r="P1512" t="str">
            <v>통신1-1-27</v>
          </cell>
        </row>
        <row r="1513">
          <cell r="A1513">
            <v>174</v>
          </cell>
          <cell r="B1513">
            <v>3</v>
          </cell>
          <cell r="C1513" t="str">
            <v>제174호표</v>
          </cell>
          <cell r="D1513" t="str">
            <v>교통신호철주 철거</v>
          </cell>
          <cell r="E1513" t="str">
            <v>Ø300 x 9m이하 용융도금</v>
          </cell>
          <cell r="F1513" t="str">
            <v>본</v>
          </cell>
          <cell r="G1513">
            <v>1</v>
          </cell>
          <cell r="I1513">
            <v>10172</v>
          </cell>
          <cell r="K1513">
            <v>214840</v>
          </cell>
          <cell r="M1513">
            <v>7794</v>
          </cell>
          <cell r="O1513">
            <v>232806</v>
          </cell>
          <cell r="P1513" t="str">
            <v>전5-46</v>
          </cell>
        </row>
        <row r="1514">
          <cell r="B1514" t="str">
            <v>교통신호철주 철거Ø300 x 9m이하 용융도금</v>
          </cell>
          <cell r="D1514" t="str">
            <v>교통신호철주 철거</v>
          </cell>
          <cell r="E1514" t="str">
            <v>Ø300 x 9m이하 용융도금</v>
          </cell>
          <cell r="F1514" t="str">
            <v>본</v>
          </cell>
          <cell r="G1514">
            <v>1</v>
          </cell>
          <cell r="K1514">
            <v>0</v>
          </cell>
          <cell r="M1514">
            <v>0</v>
          </cell>
          <cell r="O1514">
            <v>0</v>
          </cell>
        </row>
        <row r="1515">
          <cell r="C1515" t="str">
            <v>노무비</v>
          </cell>
          <cell r="D1515" t="str">
            <v>내선전공</v>
          </cell>
          <cell r="E1515" t="str">
            <v>((0.98-0.98*0.4)*1.4*0.5)*(1+0.1)</v>
          </cell>
          <cell r="F1515" t="str">
            <v>인</v>
          </cell>
          <cell r="G1515">
            <v>0.45276</v>
          </cell>
          <cell r="J1515">
            <v>258917</v>
          </cell>
          <cell r="K1515">
            <v>117227</v>
          </cell>
          <cell r="M1515">
            <v>0</v>
          </cell>
          <cell r="N1515">
            <v>258917</v>
          </cell>
          <cell r="O1515">
            <v>117227</v>
          </cell>
        </row>
        <row r="1516">
          <cell r="D1516" t="str">
            <v>보통인부</v>
          </cell>
          <cell r="E1516" t="str">
            <v>((0.75-0.75*0.4)*1.4*0.5)*(1+0.1)</v>
          </cell>
          <cell r="F1516" t="str">
            <v>인</v>
          </cell>
          <cell r="G1516">
            <v>0.34649999999999997</v>
          </cell>
          <cell r="J1516">
            <v>148510</v>
          </cell>
          <cell r="K1516">
            <v>51458</v>
          </cell>
          <cell r="M1516">
            <v>0</v>
          </cell>
          <cell r="N1516">
            <v>148510</v>
          </cell>
          <cell r="O1516">
            <v>51458</v>
          </cell>
        </row>
        <row r="1517">
          <cell r="D1517" t="str">
            <v>공구손료</v>
          </cell>
          <cell r="E1517" t="str">
            <v>노무비의</v>
          </cell>
          <cell r="F1517" t="str">
            <v>%</v>
          </cell>
          <cell r="G1517">
            <v>3</v>
          </cell>
          <cell r="H1517">
            <v>168685</v>
          </cell>
          <cell r="I1517">
            <v>5060</v>
          </cell>
          <cell r="M1517">
            <v>0</v>
          </cell>
          <cell r="N1517">
            <v>168685</v>
          </cell>
          <cell r="O1517">
            <v>5060</v>
          </cell>
        </row>
        <row r="1518">
          <cell r="C1518" t="str">
            <v>기계경비</v>
          </cell>
          <cell r="D1518" t="str">
            <v>트럭탑재형 크레인(5ton)</v>
          </cell>
          <cell r="E1518" t="str">
            <v>((1.96-(1.96*0.4))*0.5*1.4)</v>
          </cell>
          <cell r="F1518" t="str">
            <v>hr</v>
          </cell>
          <cell r="G1518">
            <v>0.82319999999999993</v>
          </cell>
          <cell r="H1518">
            <v>6211</v>
          </cell>
          <cell r="I1518">
            <v>5112</v>
          </cell>
          <cell r="J1518">
            <v>36224</v>
          </cell>
          <cell r="K1518">
            <v>29819</v>
          </cell>
          <cell r="L1518">
            <v>9469</v>
          </cell>
          <cell r="M1518">
            <v>7794</v>
          </cell>
          <cell r="N1518">
            <v>51904</v>
          </cell>
          <cell r="O1518">
            <v>42725</v>
          </cell>
          <cell r="P1518" t="str">
            <v>제m19호표</v>
          </cell>
        </row>
        <row r="1519">
          <cell r="C1519" t="str">
            <v>도로교통정리</v>
          </cell>
          <cell r="D1519" t="str">
            <v>보통인부</v>
          </cell>
          <cell r="E1519" t="str">
            <v>(0.5*0.2)*(1+0.1)</v>
          </cell>
          <cell r="F1519" t="str">
            <v>인</v>
          </cell>
          <cell r="G1519">
            <v>0.11000000000000001</v>
          </cell>
          <cell r="J1519">
            <v>148510</v>
          </cell>
          <cell r="K1519">
            <v>16336</v>
          </cell>
          <cell r="N1519">
            <v>148510</v>
          </cell>
          <cell r="O1519">
            <v>16336</v>
          </cell>
          <cell r="P1519" t="str">
            <v>통신1-1-27</v>
          </cell>
        </row>
        <row r="1520">
          <cell r="A1520">
            <v>175</v>
          </cell>
          <cell r="B1520">
            <v>3</v>
          </cell>
          <cell r="C1520" t="str">
            <v>제175호표</v>
          </cell>
          <cell r="D1520" t="str">
            <v>보행등주 철거</v>
          </cell>
          <cell r="E1520" t="str">
            <v>Ø125 x 4m 용융도금</v>
          </cell>
          <cell r="F1520" t="str">
            <v>본</v>
          </cell>
          <cell r="G1520">
            <v>1</v>
          </cell>
          <cell r="I1520">
            <v>7086</v>
          </cell>
          <cell r="K1520">
            <v>252565</v>
          </cell>
          <cell r="M1520">
            <v>0</v>
          </cell>
          <cell r="O1520">
            <v>259651</v>
          </cell>
          <cell r="P1520" t="str">
            <v>전5-46</v>
          </cell>
        </row>
        <row r="1521">
          <cell r="D1521" t="str">
            <v>보행등주 철거</v>
          </cell>
          <cell r="E1521" t="str">
            <v>Ø125 x 4m 용융도금</v>
          </cell>
          <cell r="F1521" t="str">
            <v>본</v>
          </cell>
          <cell r="G1521">
            <v>1</v>
          </cell>
          <cell r="K1521">
            <v>0</v>
          </cell>
          <cell r="M1521">
            <v>0</v>
          </cell>
          <cell r="O1521">
            <v>0</v>
          </cell>
        </row>
        <row r="1522">
          <cell r="C1522" t="str">
            <v>노무비</v>
          </cell>
          <cell r="D1522" t="str">
            <v>내선전공</v>
          </cell>
          <cell r="E1522" t="str">
            <v>(1.2*0.5)*(1+0.1)</v>
          </cell>
          <cell r="F1522" t="str">
            <v>인</v>
          </cell>
          <cell r="G1522">
            <v>0.66</v>
          </cell>
          <cell r="J1522">
            <v>258917</v>
          </cell>
          <cell r="K1522">
            <v>170885</v>
          </cell>
          <cell r="M1522">
            <v>0</v>
          </cell>
          <cell r="N1522">
            <v>258917</v>
          </cell>
          <cell r="O1522">
            <v>170885</v>
          </cell>
        </row>
        <row r="1523">
          <cell r="D1523" t="str">
            <v>보통인부</v>
          </cell>
          <cell r="E1523" t="str">
            <v>(0.8*0.5)*(1+0.1)</v>
          </cell>
          <cell r="F1523" t="str">
            <v>인</v>
          </cell>
          <cell r="G1523">
            <v>0.44000000000000006</v>
          </cell>
          <cell r="J1523">
            <v>148510</v>
          </cell>
          <cell r="K1523">
            <v>65344</v>
          </cell>
          <cell r="M1523">
            <v>0</v>
          </cell>
          <cell r="N1523">
            <v>148510</v>
          </cell>
          <cell r="O1523">
            <v>65344</v>
          </cell>
        </row>
        <row r="1524">
          <cell r="D1524" t="str">
            <v>공구손료</v>
          </cell>
          <cell r="E1524" t="str">
            <v>노무비의</v>
          </cell>
          <cell r="F1524" t="str">
            <v>%</v>
          </cell>
          <cell r="G1524">
            <v>3</v>
          </cell>
          <cell r="H1524">
            <v>236229</v>
          </cell>
          <cell r="I1524">
            <v>7086</v>
          </cell>
          <cell r="M1524">
            <v>0</v>
          </cell>
          <cell r="N1524">
            <v>236229</v>
          </cell>
          <cell r="O1524">
            <v>7086</v>
          </cell>
        </row>
        <row r="1525">
          <cell r="C1525" t="str">
            <v>도로교통정리</v>
          </cell>
          <cell r="D1525" t="str">
            <v>보통인부</v>
          </cell>
          <cell r="E1525" t="str">
            <v>(0.5*0.2)*(1+0.1)</v>
          </cell>
          <cell r="F1525" t="str">
            <v>인</v>
          </cell>
          <cell r="G1525">
            <v>0.11000000000000001</v>
          </cell>
          <cell r="J1525">
            <v>148510</v>
          </cell>
          <cell r="K1525">
            <v>16336</v>
          </cell>
          <cell r="N1525">
            <v>148510</v>
          </cell>
          <cell r="O1525">
            <v>16336</v>
          </cell>
          <cell r="P1525" t="str">
            <v>통신1-1-27</v>
          </cell>
        </row>
        <row r="1526">
          <cell r="A1526">
            <v>176</v>
          </cell>
          <cell r="B1526">
            <v>3</v>
          </cell>
          <cell r="C1526" t="str">
            <v>제176호표</v>
          </cell>
          <cell r="D1526" t="str">
            <v>보행등철주 철거</v>
          </cell>
          <cell r="E1526" t="str">
            <v>Ø125 x 6m 용융도금</v>
          </cell>
          <cell r="F1526" t="str">
            <v>본</v>
          </cell>
          <cell r="G1526">
            <v>1</v>
          </cell>
          <cell r="I1526">
            <v>7514</v>
          </cell>
          <cell r="K1526">
            <v>266805</v>
          </cell>
          <cell r="M1526">
            <v>0</v>
          </cell>
          <cell r="O1526">
            <v>274319</v>
          </cell>
          <cell r="P1526" t="str">
            <v>전5-46</v>
          </cell>
        </row>
        <row r="1527">
          <cell r="D1527" t="str">
            <v>보행등철주 철거</v>
          </cell>
          <cell r="E1527" t="str">
            <v>Ø125 x 6m 용융도금</v>
          </cell>
        </row>
        <row r="1528">
          <cell r="B1528" t="str">
            <v>보행등철주Ø125 x 6m 용융도금</v>
          </cell>
          <cell r="C1528" t="str">
            <v>재료비</v>
          </cell>
          <cell r="D1528" t="str">
            <v>보행등철주</v>
          </cell>
          <cell r="E1528" t="str">
            <v>Ø125 x 6m 용융도금</v>
          </cell>
          <cell r="F1528" t="str">
            <v>본</v>
          </cell>
          <cell r="G1528">
            <v>1</v>
          </cell>
          <cell r="I1528">
            <v>0</v>
          </cell>
          <cell r="K1528">
            <v>0</v>
          </cell>
          <cell r="M1528">
            <v>0</v>
          </cell>
          <cell r="O1528">
            <v>0</v>
          </cell>
        </row>
        <row r="1529">
          <cell r="C1529" t="str">
            <v>노무비</v>
          </cell>
          <cell r="D1529" t="str">
            <v>내선전공</v>
          </cell>
          <cell r="E1529" t="str">
            <v>(1.3*0.5)*(1+0.1)</v>
          </cell>
          <cell r="F1529" t="str">
            <v>인</v>
          </cell>
          <cell r="G1529">
            <v>0.71500000000000008</v>
          </cell>
          <cell r="I1529">
            <v>0</v>
          </cell>
          <cell r="J1529">
            <v>258917</v>
          </cell>
          <cell r="K1529">
            <v>185125</v>
          </cell>
          <cell r="M1529">
            <v>0</v>
          </cell>
          <cell r="N1529">
            <v>258917</v>
          </cell>
          <cell r="O1529">
            <v>185125</v>
          </cell>
        </row>
        <row r="1530">
          <cell r="D1530" t="str">
            <v>보통인부</v>
          </cell>
          <cell r="E1530" t="str">
            <v>(0.8*0.5)*(1+0.1)</v>
          </cell>
          <cell r="F1530" t="str">
            <v>인</v>
          </cell>
          <cell r="G1530">
            <v>0.44000000000000006</v>
          </cell>
          <cell r="I1530">
            <v>0</v>
          </cell>
          <cell r="J1530">
            <v>148510</v>
          </cell>
          <cell r="K1530">
            <v>65344</v>
          </cell>
          <cell r="M1530">
            <v>0</v>
          </cell>
          <cell r="N1530">
            <v>148510</v>
          </cell>
          <cell r="O1530">
            <v>65344</v>
          </cell>
        </row>
        <row r="1531">
          <cell r="D1531" t="str">
            <v>공구손료</v>
          </cell>
          <cell r="E1531" t="str">
            <v>노무비의</v>
          </cell>
          <cell r="F1531" t="str">
            <v>%</v>
          </cell>
          <cell r="G1531">
            <v>3</v>
          </cell>
          <cell r="H1531">
            <v>250469</v>
          </cell>
          <cell r="I1531">
            <v>7514</v>
          </cell>
          <cell r="M1531">
            <v>0</v>
          </cell>
          <cell r="N1531">
            <v>250469</v>
          </cell>
          <cell r="O1531">
            <v>7514</v>
          </cell>
        </row>
        <row r="1532">
          <cell r="C1532" t="str">
            <v>도로교통정리</v>
          </cell>
          <cell r="D1532" t="str">
            <v>보통인부</v>
          </cell>
          <cell r="E1532" t="str">
            <v>(0.5*0.2)*(1+0.1)</v>
          </cell>
          <cell r="F1532" t="str">
            <v>인</v>
          </cell>
          <cell r="G1532">
            <v>0.11000000000000001</v>
          </cell>
          <cell r="I1532">
            <v>0</v>
          </cell>
          <cell r="J1532">
            <v>148510</v>
          </cell>
          <cell r="K1532">
            <v>16336</v>
          </cell>
          <cell r="M1532">
            <v>0</v>
          </cell>
          <cell r="N1532">
            <v>148510</v>
          </cell>
          <cell r="O1532">
            <v>16336</v>
          </cell>
          <cell r="P1532" t="str">
            <v>통신1-1-27</v>
          </cell>
        </row>
        <row r="1533">
          <cell r="A1533">
            <v>177</v>
          </cell>
          <cell r="B1533">
            <v>3</v>
          </cell>
          <cell r="C1533" t="str">
            <v>제177호표</v>
          </cell>
          <cell r="D1533" t="str">
            <v>차량등 부착대 철거</v>
          </cell>
          <cell r="E1533" t="str">
            <v>용융 Ø80 x 65 x 13m</v>
          </cell>
          <cell r="F1533" t="str">
            <v>본</v>
          </cell>
          <cell r="G1533">
            <v>1</v>
          </cell>
          <cell r="I1533">
            <v>6781</v>
          </cell>
          <cell r="K1533">
            <v>148671</v>
          </cell>
          <cell r="M1533">
            <v>5196</v>
          </cell>
          <cell r="O1533">
            <v>160648</v>
          </cell>
          <cell r="P1533" t="str">
            <v>전5-46-2</v>
          </cell>
        </row>
        <row r="1534">
          <cell r="B1534" t="str">
            <v>차량등 부착대 철거용융 Ø80 x 65 x 13m</v>
          </cell>
          <cell r="D1534" t="str">
            <v>차량등 부착대 철거</v>
          </cell>
          <cell r="E1534" t="str">
            <v>용융 Ø80 x 65 x 13m</v>
          </cell>
          <cell r="F1534" t="str">
            <v>본</v>
          </cell>
          <cell r="G1534">
            <v>1</v>
          </cell>
          <cell r="K1534">
            <v>0</v>
          </cell>
          <cell r="M1534">
            <v>0</v>
          </cell>
          <cell r="O1534">
            <v>0</v>
          </cell>
        </row>
        <row r="1535">
          <cell r="C1535" t="str">
            <v>노무비</v>
          </cell>
          <cell r="D1535" t="str">
            <v>내선전공</v>
          </cell>
          <cell r="E1535" t="str">
            <v>(0.98*0.4*1.4*0.5)*(1+0.1)</v>
          </cell>
          <cell r="F1535" t="str">
            <v>인</v>
          </cell>
          <cell r="G1535">
            <v>0.30184</v>
          </cell>
          <cell r="J1535">
            <v>258917</v>
          </cell>
          <cell r="K1535">
            <v>78151</v>
          </cell>
          <cell r="M1535">
            <v>0</v>
          </cell>
          <cell r="N1535">
            <v>258917</v>
          </cell>
          <cell r="O1535">
            <v>78151</v>
          </cell>
        </row>
        <row r="1536">
          <cell r="D1536" t="str">
            <v>보통인부</v>
          </cell>
          <cell r="E1536" t="str">
            <v>(0.75*0.4*1.4*0.5)*(1+0.1)</v>
          </cell>
          <cell r="F1536" t="str">
            <v>인</v>
          </cell>
          <cell r="G1536">
            <v>0.23100000000000004</v>
          </cell>
          <cell r="J1536">
            <v>148510</v>
          </cell>
          <cell r="K1536">
            <v>34305</v>
          </cell>
          <cell r="M1536">
            <v>0</v>
          </cell>
          <cell r="N1536">
            <v>148510</v>
          </cell>
          <cell r="O1536">
            <v>34305</v>
          </cell>
        </row>
        <row r="1537">
          <cell r="D1537" t="str">
            <v>공구손료</v>
          </cell>
          <cell r="E1537" t="str">
            <v>노무비의</v>
          </cell>
          <cell r="F1537" t="str">
            <v>%</v>
          </cell>
          <cell r="G1537">
            <v>3</v>
          </cell>
          <cell r="H1537">
            <v>112456</v>
          </cell>
          <cell r="I1537">
            <v>3373</v>
          </cell>
          <cell r="M1537">
            <v>0</v>
          </cell>
          <cell r="N1537">
            <v>112456</v>
          </cell>
          <cell r="O1537">
            <v>3373</v>
          </cell>
        </row>
        <row r="1538">
          <cell r="C1538" t="str">
            <v>기계경비</v>
          </cell>
          <cell r="D1538" t="str">
            <v>트럭탑재형 크레인(5ton)</v>
          </cell>
          <cell r="E1538" t="str">
            <v>((1.96*0.4)*0.5*1.4)</v>
          </cell>
          <cell r="F1538" t="str">
            <v>hr</v>
          </cell>
          <cell r="G1538">
            <v>0.54879999999999995</v>
          </cell>
          <cell r="H1538">
            <v>6211</v>
          </cell>
          <cell r="I1538">
            <v>3408</v>
          </cell>
          <cell r="J1538">
            <v>36224</v>
          </cell>
          <cell r="K1538">
            <v>19879</v>
          </cell>
          <cell r="L1538">
            <v>9469</v>
          </cell>
          <cell r="M1538">
            <v>5196</v>
          </cell>
          <cell r="N1538">
            <v>51904</v>
          </cell>
          <cell r="O1538">
            <v>28483</v>
          </cell>
          <cell r="P1538" t="str">
            <v>제m19호표</v>
          </cell>
        </row>
        <row r="1539">
          <cell r="C1539" t="str">
            <v>도로교통정리</v>
          </cell>
          <cell r="D1539" t="str">
            <v>보통인부</v>
          </cell>
          <cell r="E1539" t="str">
            <v>(0.5*0.2)*(1+0.1)</v>
          </cell>
          <cell r="F1539" t="str">
            <v>인</v>
          </cell>
          <cell r="G1539">
            <v>0.11000000000000001</v>
          </cell>
          <cell r="J1539">
            <v>148510</v>
          </cell>
          <cell r="K1539">
            <v>16336</v>
          </cell>
          <cell r="N1539">
            <v>148510</v>
          </cell>
          <cell r="O1539">
            <v>16336</v>
          </cell>
          <cell r="P1539" t="str">
            <v>통신1-1-27</v>
          </cell>
        </row>
        <row r="1540">
          <cell r="A1540">
            <v>178</v>
          </cell>
          <cell r="B1540">
            <v>3</v>
          </cell>
          <cell r="C1540" t="str">
            <v>제178호표</v>
          </cell>
          <cell r="D1540" t="str">
            <v>차량등 부착대 철거</v>
          </cell>
          <cell r="E1540" t="str">
            <v>용융 Ø80 x 65 x 11m</v>
          </cell>
          <cell r="F1540" t="str">
            <v>본</v>
          </cell>
          <cell r="G1540">
            <v>1</v>
          </cell>
          <cell r="I1540">
            <v>6781</v>
          </cell>
          <cell r="K1540">
            <v>148671</v>
          </cell>
          <cell r="M1540">
            <v>5196</v>
          </cell>
          <cell r="O1540">
            <v>160648</v>
          </cell>
          <cell r="P1540" t="str">
            <v>전5-46-2</v>
          </cell>
        </row>
        <row r="1541">
          <cell r="B1541" t="str">
            <v>차량등 부착대 철거용융 Ø80 x 65 x 11m</v>
          </cell>
          <cell r="D1541" t="str">
            <v>차량등 부착대 철거</v>
          </cell>
          <cell r="E1541" t="str">
            <v>용융 Ø80 x 65 x 11m</v>
          </cell>
          <cell r="F1541" t="str">
            <v>본</v>
          </cell>
          <cell r="G1541">
            <v>1</v>
          </cell>
          <cell r="K1541">
            <v>0</v>
          </cell>
          <cell r="M1541">
            <v>0</v>
          </cell>
          <cell r="O1541">
            <v>0</v>
          </cell>
        </row>
        <row r="1542">
          <cell r="C1542" t="str">
            <v>노무비</v>
          </cell>
          <cell r="D1542" t="str">
            <v>내선전공</v>
          </cell>
          <cell r="E1542" t="str">
            <v>(0.98*0.4*1.4*0.5)*(1+0.1)</v>
          </cell>
          <cell r="F1542" t="str">
            <v>인</v>
          </cell>
          <cell r="G1542">
            <v>0.30184</v>
          </cell>
          <cell r="J1542">
            <v>258917</v>
          </cell>
          <cell r="K1542">
            <v>78151</v>
          </cell>
          <cell r="M1542">
            <v>0</v>
          </cell>
          <cell r="N1542">
            <v>258917</v>
          </cell>
          <cell r="O1542">
            <v>78151</v>
          </cell>
        </row>
        <row r="1543">
          <cell r="D1543" t="str">
            <v>보통인부</v>
          </cell>
          <cell r="E1543" t="str">
            <v>(0.75*0.4*1.4*0.5)*(1+0.1)</v>
          </cell>
          <cell r="F1543" t="str">
            <v>인</v>
          </cell>
          <cell r="G1543">
            <v>0.23100000000000004</v>
          </cell>
          <cell r="J1543">
            <v>148510</v>
          </cell>
          <cell r="K1543">
            <v>34305</v>
          </cell>
          <cell r="M1543">
            <v>0</v>
          </cell>
          <cell r="N1543">
            <v>148510</v>
          </cell>
          <cell r="O1543">
            <v>34305</v>
          </cell>
        </row>
        <row r="1544">
          <cell r="D1544" t="str">
            <v>공구손료</v>
          </cell>
          <cell r="E1544" t="str">
            <v>노무비의</v>
          </cell>
          <cell r="F1544" t="str">
            <v>%</v>
          </cell>
          <cell r="G1544">
            <v>3</v>
          </cell>
          <cell r="H1544">
            <v>112456</v>
          </cell>
          <cell r="I1544">
            <v>3373</v>
          </cell>
          <cell r="M1544">
            <v>0</v>
          </cell>
          <cell r="N1544">
            <v>112456</v>
          </cell>
          <cell r="O1544">
            <v>3373</v>
          </cell>
        </row>
        <row r="1545">
          <cell r="C1545" t="str">
            <v>기계경비</v>
          </cell>
          <cell r="D1545" t="str">
            <v>트럭탑재형 크레인(5ton)</v>
          </cell>
          <cell r="E1545" t="str">
            <v>((1.96*0.4)*0.5*1.4)</v>
          </cell>
          <cell r="F1545" t="str">
            <v>hr</v>
          </cell>
          <cell r="G1545">
            <v>0.54879999999999995</v>
          </cell>
          <cell r="H1545">
            <v>6211</v>
          </cell>
          <cell r="I1545">
            <v>3408</v>
          </cell>
          <cell r="J1545">
            <v>36224</v>
          </cell>
          <cell r="K1545">
            <v>19879</v>
          </cell>
          <cell r="L1545">
            <v>9469</v>
          </cell>
          <cell r="M1545">
            <v>5196</v>
          </cell>
          <cell r="N1545">
            <v>51904</v>
          </cell>
          <cell r="O1545">
            <v>28483</v>
          </cell>
          <cell r="P1545" t="str">
            <v>제m19호표</v>
          </cell>
        </row>
        <row r="1546">
          <cell r="C1546" t="str">
            <v>도로교통정리</v>
          </cell>
          <cell r="D1546" t="str">
            <v>보통인부</v>
          </cell>
          <cell r="E1546" t="str">
            <v>(0.5*0.2)*(1+0.1)</v>
          </cell>
          <cell r="F1546" t="str">
            <v>인</v>
          </cell>
          <cell r="G1546">
            <v>0.11000000000000001</v>
          </cell>
          <cell r="J1546">
            <v>148510</v>
          </cell>
          <cell r="K1546">
            <v>16336</v>
          </cell>
          <cell r="N1546">
            <v>148510</v>
          </cell>
          <cell r="O1546">
            <v>16336</v>
          </cell>
          <cell r="P1546" t="str">
            <v>통신1-1-27</v>
          </cell>
        </row>
        <row r="1547">
          <cell r="A1547">
            <v>179</v>
          </cell>
          <cell r="B1547">
            <v>3</v>
          </cell>
          <cell r="C1547" t="str">
            <v>제179호표</v>
          </cell>
          <cell r="D1547" t="str">
            <v>차량등 부착대 철거</v>
          </cell>
          <cell r="E1547" t="str">
            <v>용융 Ø80 x 65 x 9m</v>
          </cell>
          <cell r="F1547" t="str">
            <v>본</v>
          </cell>
          <cell r="G1547">
            <v>1</v>
          </cell>
          <cell r="I1547">
            <v>6294</v>
          </cell>
          <cell r="K1547">
            <v>145831</v>
          </cell>
          <cell r="M1547">
            <v>4454</v>
          </cell>
          <cell r="O1547">
            <v>156579</v>
          </cell>
          <cell r="P1547" t="str">
            <v>전5-46-2</v>
          </cell>
        </row>
        <row r="1548">
          <cell r="B1548" t="str">
            <v>차량등 부착대 철거용융 Ø80 x 65 x 9m</v>
          </cell>
          <cell r="D1548" t="str">
            <v>차량등 부착대 철거</v>
          </cell>
          <cell r="E1548" t="str">
            <v>용융 Ø80 x 65 x 9m</v>
          </cell>
          <cell r="F1548" t="str">
            <v>본</v>
          </cell>
          <cell r="G1548">
            <v>1</v>
          </cell>
          <cell r="K1548">
            <v>0</v>
          </cell>
          <cell r="M1548">
            <v>0</v>
          </cell>
          <cell r="O1548">
            <v>0</v>
          </cell>
        </row>
        <row r="1549">
          <cell r="C1549" t="str">
            <v>노무비</v>
          </cell>
          <cell r="D1549" t="str">
            <v>내선전공</v>
          </cell>
          <cell r="E1549" t="str">
            <v>(0.98*0.4*1.4*0.5)*(1+0.1)</v>
          </cell>
          <cell r="F1549" t="str">
            <v>인</v>
          </cell>
          <cell r="G1549">
            <v>0.30184</v>
          </cell>
          <cell r="J1549">
            <v>258917</v>
          </cell>
          <cell r="K1549">
            <v>78151</v>
          </cell>
          <cell r="M1549">
            <v>0</v>
          </cell>
          <cell r="N1549">
            <v>258917</v>
          </cell>
          <cell r="O1549">
            <v>78151</v>
          </cell>
        </row>
        <row r="1550">
          <cell r="D1550" t="str">
            <v>보통인부</v>
          </cell>
          <cell r="E1550" t="str">
            <v>(0.75*0.4*1.4*0.5)*(1+0.1)</v>
          </cell>
          <cell r="F1550" t="str">
            <v>인</v>
          </cell>
          <cell r="G1550">
            <v>0.23100000000000004</v>
          </cell>
          <cell r="J1550">
            <v>148510</v>
          </cell>
          <cell r="K1550">
            <v>34305</v>
          </cell>
          <cell r="M1550">
            <v>0</v>
          </cell>
          <cell r="N1550">
            <v>148510</v>
          </cell>
          <cell r="O1550">
            <v>34305</v>
          </cell>
        </row>
        <row r="1551">
          <cell r="D1551" t="str">
            <v>공구손료</v>
          </cell>
          <cell r="E1551" t="str">
            <v>노무비의</v>
          </cell>
          <cell r="F1551" t="str">
            <v>%</v>
          </cell>
          <cell r="G1551">
            <v>3</v>
          </cell>
          <cell r="H1551">
            <v>112456</v>
          </cell>
          <cell r="I1551">
            <v>3373</v>
          </cell>
          <cell r="M1551">
            <v>0</v>
          </cell>
          <cell r="N1551">
            <v>112456</v>
          </cell>
          <cell r="O1551">
            <v>3373</v>
          </cell>
        </row>
        <row r="1552">
          <cell r="C1552" t="str">
            <v>기계경비</v>
          </cell>
          <cell r="D1552" t="str">
            <v>트럭탑재형 크레인(5ton)</v>
          </cell>
          <cell r="E1552" t="str">
            <v>((1.96*0.4)*0.5*1.2)</v>
          </cell>
          <cell r="F1552" t="str">
            <v>hr</v>
          </cell>
          <cell r="G1552">
            <v>0.47039999999999998</v>
          </cell>
          <cell r="H1552">
            <v>6211</v>
          </cell>
          <cell r="I1552">
            <v>2921</v>
          </cell>
          <cell r="J1552">
            <v>36224</v>
          </cell>
          <cell r="K1552">
            <v>17039</v>
          </cell>
          <cell r="L1552">
            <v>9469</v>
          </cell>
          <cell r="M1552">
            <v>4454</v>
          </cell>
          <cell r="N1552">
            <v>51904</v>
          </cell>
          <cell r="O1552">
            <v>24414</v>
          </cell>
          <cell r="P1552" t="str">
            <v>제m19호표</v>
          </cell>
        </row>
        <row r="1553">
          <cell r="C1553" t="str">
            <v>도로교통정리</v>
          </cell>
          <cell r="D1553" t="str">
            <v>보통인부</v>
          </cell>
          <cell r="E1553" t="str">
            <v>(0.5*0.2)*(1+0.1)</v>
          </cell>
          <cell r="F1553" t="str">
            <v>인</v>
          </cell>
          <cell r="G1553">
            <v>0.11000000000000001</v>
          </cell>
          <cell r="J1553">
            <v>148510</v>
          </cell>
          <cell r="K1553">
            <v>16336</v>
          </cell>
          <cell r="N1553">
            <v>148510</v>
          </cell>
          <cell r="O1553">
            <v>16336</v>
          </cell>
          <cell r="P1553" t="str">
            <v>통신1-1-27</v>
          </cell>
        </row>
        <row r="1554">
          <cell r="A1554">
            <v>180</v>
          </cell>
          <cell r="B1554">
            <v>3</v>
          </cell>
          <cell r="C1554" t="str">
            <v>제180호표</v>
          </cell>
          <cell r="D1554" t="str">
            <v>차량등 부착대 철거</v>
          </cell>
          <cell r="E1554" t="str">
            <v>용융 Ø80 x 65 x 7m</v>
          </cell>
          <cell r="F1554" t="str">
            <v>본</v>
          </cell>
          <cell r="G1554">
            <v>1</v>
          </cell>
          <cell r="I1554">
            <v>4843</v>
          </cell>
          <cell r="K1554">
            <v>110861</v>
          </cell>
          <cell r="M1554">
            <v>3711</v>
          </cell>
          <cell r="O1554">
            <v>119415</v>
          </cell>
          <cell r="P1554" t="str">
            <v>전5-46-2</v>
          </cell>
        </row>
        <row r="1555">
          <cell r="B1555" t="str">
            <v>차량등 부착대 철거용융 Ø80 x 65 x 7m</v>
          </cell>
          <cell r="D1555" t="str">
            <v>차량등 부착대 철거</v>
          </cell>
          <cell r="E1555" t="str">
            <v>용융 Ø80 x 65 x 7m</v>
          </cell>
          <cell r="F1555" t="str">
            <v>본</v>
          </cell>
          <cell r="G1555">
            <v>1</v>
          </cell>
          <cell r="K1555">
            <v>0</v>
          </cell>
          <cell r="M1555">
            <v>0</v>
          </cell>
          <cell r="O1555">
            <v>0</v>
          </cell>
        </row>
        <row r="1556">
          <cell r="C1556" t="str">
            <v>노무비</v>
          </cell>
          <cell r="D1556" t="str">
            <v>내선전공</v>
          </cell>
          <cell r="E1556" t="str">
            <v>(0.98*0.4*0.5)*(1+0.1)</v>
          </cell>
          <cell r="F1556" t="str">
            <v>인</v>
          </cell>
          <cell r="G1556">
            <v>0.21560000000000001</v>
          </cell>
          <cell r="J1556">
            <v>258917</v>
          </cell>
          <cell r="K1556">
            <v>55822</v>
          </cell>
          <cell r="M1556">
            <v>0</v>
          </cell>
          <cell r="N1556">
            <v>258917</v>
          </cell>
          <cell r="O1556">
            <v>55822</v>
          </cell>
        </row>
        <row r="1557">
          <cell r="D1557" t="str">
            <v>보통인부</v>
          </cell>
          <cell r="E1557" t="str">
            <v>(0.75*0.4*0.5)*(1+0.1)</v>
          </cell>
          <cell r="F1557" t="str">
            <v>인</v>
          </cell>
          <cell r="G1557">
            <v>0.16500000000000004</v>
          </cell>
          <cell r="J1557">
            <v>148510</v>
          </cell>
          <cell r="K1557">
            <v>24504</v>
          </cell>
          <cell r="M1557">
            <v>0</v>
          </cell>
          <cell r="N1557">
            <v>148510</v>
          </cell>
          <cell r="O1557">
            <v>24504</v>
          </cell>
        </row>
        <row r="1558">
          <cell r="D1558" t="str">
            <v>공구손료</v>
          </cell>
          <cell r="E1558" t="str">
            <v>노무비의</v>
          </cell>
          <cell r="F1558" t="str">
            <v>%</v>
          </cell>
          <cell r="G1558">
            <v>3</v>
          </cell>
          <cell r="H1558">
            <v>80326</v>
          </cell>
          <cell r="I1558">
            <v>2409</v>
          </cell>
          <cell r="M1558">
            <v>0</v>
          </cell>
          <cell r="N1558">
            <v>80326</v>
          </cell>
          <cell r="O1558">
            <v>2409</v>
          </cell>
        </row>
        <row r="1559">
          <cell r="C1559" t="str">
            <v>기계경비</v>
          </cell>
          <cell r="D1559" t="str">
            <v>트럭탑재형 크레인(5ton)</v>
          </cell>
          <cell r="E1559" t="str">
            <v>((1.96*0.4)*0.5)</v>
          </cell>
          <cell r="F1559" t="str">
            <v>hr</v>
          </cell>
          <cell r="G1559">
            <v>0.39200000000000002</v>
          </cell>
          <cell r="H1559">
            <v>6211</v>
          </cell>
          <cell r="I1559">
            <v>2434</v>
          </cell>
          <cell r="J1559">
            <v>36224</v>
          </cell>
          <cell r="K1559">
            <v>14199</v>
          </cell>
          <cell r="L1559">
            <v>9469</v>
          </cell>
          <cell r="M1559">
            <v>3711</v>
          </cell>
          <cell r="N1559">
            <v>51904</v>
          </cell>
          <cell r="O1559">
            <v>20344</v>
          </cell>
          <cell r="P1559" t="str">
            <v>제m19호표</v>
          </cell>
        </row>
        <row r="1560">
          <cell r="C1560" t="str">
            <v>도로교통정리</v>
          </cell>
          <cell r="D1560" t="str">
            <v>보통인부</v>
          </cell>
          <cell r="E1560" t="str">
            <v>(0.5*0.2)*(1+0.1)</v>
          </cell>
          <cell r="F1560" t="str">
            <v>인</v>
          </cell>
          <cell r="G1560">
            <v>0.11000000000000001</v>
          </cell>
          <cell r="J1560">
            <v>148510</v>
          </cell>
          <cell r="K1560">
            <v>16336</v>
          </cell>
          <cell r="N1560">
            <v>148510</v>
          </cell>
          <cell r="O1560">
            <v>16336</v>
          </cell>
          <cell r="P1560" t="str">
            <v>통신1-1-27</v>
          </cell>
        </row>
        <row r="1561">
          <cell r="A1561">
            <v>181</v>
          </cell>
          <cell r="B1561">
            <v>3</v>
          </cell>
          <cell r="C1561" t="str">
            <v>제181호표</v>
          </cell>
          <cell r="D1561" t="str">
            <v>차량등 부착대 철거</v>
          </cell>
          <cell r="E1561" t="str">
            <v>용융 Ø80 x 65 x 5m</v>
          </cell>
          <cell r="F1561" t="str">
            <v>본</v>
          </cell>
          <cell r="G1561">
            <v>1</v>
          </cell>
          <cell r="I1561">
            <v>5087</v>
          </cell>
          <cell r="K1561">
            <v>112281</v>
          </cell>
          <cell r="M1561">
            <v>4083</v>
          </cell>
          <cell r="O1561">
            <v>121451</v>
          </cell>
          <cell r="P1561" t="str">
            <v>전5-46-2</v>
          </cell>
        </row>
        <row r="1562">
          <cell r="B1562" t="str">
            <v>차량등 부착대 철거용융 Ø80 x 65 x 5m</v>
          </cell>
          <cell r="D1562" t="str">
            <v>차량등 부착대 철거</v>
          </cell>
          <cell r="E1562" t="str">
            <v>용융 Ø80 x 65 x 5m</v>
          </cell>
          <cell r="F1562" t="str">
            <v>본</v>
          </cell>
          <cell r="G1562">
            <v>1</v>
          </cell>
          <cell r="K1562">
            <v>0</v>
          </cell>
          <cell r="M1562">
            <v>0</v>
          </cell>
          <cell r="O1562">
            <v>0</v>
          </cell>
        </row>
        <row r="1563">
          <cell r="C1563" t="str">
            <v>노무비</v>
          </cell>
          <cell r="D1563" t="str">
            <v>내선전공</v>
          </cell>
          <cell r="E1563" t="str">
            <v>(0.98*0.4*0.5)*(1+0.1)</v>
          </cell>
          <cell r="F1563" t="str">
            <v>인</v>
          </cell>
          <cell r="G1563">
            <v>0.21560000000000001</v>
          </cell>
          <cell r="J1563">
            <v>258917</v>
          </cell>
          <cell r="K1563">
            <v>55822</v>
          </cell>
          <cell r="M1563">
            <v>0</v>
          </cell>
          <cell r="N1563">
            <v>258917</v>
          </cell>
          <cell r="O1563">
            <v>55822</v>
          </cell>
        </row>
        <row r="1564">
          <cell r="D1564" t="str">
            <v>보통인부</v>
          </cell>
          <cell r="E1564" t="str">
            <v>(0.75*0.4*0.5)*(1+0.1)</v>
          </cell>
          <cell r="F1564" t="str">
            <v>인</v>
          </cell>
          <cell r="G1564">
            <v>0.16500000000000004</v>
          </cell>
          <cell r="J1564">
            <v>148510</v>
          </cell>
          <cell r="K1564">
            <v>24504</v>
          </cell>
          <cell r="M1564">
            <v>0</v>
          </cell>
          <cell r="N1564">
            <v>148510</v>
          </cell>
          <cell r="O1564">
            <v>24504</v>
          </cell>
        </row>
        <row r="1565">
          <cell r="D1565" t="str">
            <v>공구손료</v>
          </cell>
          <cell r="E1565" t="str">
            <v>노무비의</v>
          </cell>
          <cell r="F1565" t="str">
            <v>%</v>
          </cell>
          <cell r="G1565">
            <v>3</v>
          </cell>
          <cell r="H1565">
            <v>80326</v>
          </cell>
          <cell r="I1565">
            <v>2409</v>
          </cell>
          <cell r="M1565">
            <v>0</v>
          </cell>
          <cell r="N1565">
            <v>80326</v>
          </cell>
          <cell r="O1565">
            <v>2409</v>
          </cell>
        </row>
        <row r="1566">
          <cell r="C1566" t="str">
            <v>기계경비</v>
          </cell>
          <cell r="D1566" t="str">
            <v>트럭탑재형 크레인(5ton)</v>
          </cell>
          <cell r="E1566" t="str">
            <v>((1.96*0.4)*0.5)*1.1</v>
          </cell>
          <cell r="F1566" t="str">
            <v>hr</v>
          </cell>
          <cell r="G1566">
            <v>0.43120000000000003</v>
          </cell>
          <cell r="H1566">
            <v>6211</v>
          </cell>
          <cell r="I1566">
            <v>2678</v>
          </cell>
          <cell r="J1566">
            <v>36224</v>
          </cell>
          <cell r="K1566">
            <v>15619</v>
          </cell>
          <cell r="L1566">
            <v>9469</v>
          </cell>
          <cell r="M1566">
            <v>4083</v>
          </cell>
          <cell r="N1566">
            <v>51904</v>
          </cell>
          <cell r="O1566">
            <v>22380</v>
          </cell>
          <cell r="P1566" t="str">
            <v>제m19호표</v>
          </cell>
        </row>
        <row r="1567">
          <cell r="C1567" t="str">
            <v>도로교통정리</v>
          </cell>
          <cell r="D1567" t="str">
            <v>보통인부</v>
          </cell>
          <cell r="E1567" t="str">
            <v>(0.5*0.2)*(1+0.1)</v>
          </cell>
          <cell r="F1567" t="str">
            <v>인</v>
          </cell>
          <cell r="G1567">
            <v>0.11000000000000001</v>
          </cell>
          <cell r="J1567">
            <v>148510</v>
          </cell>
          <cell r="K1567">
            <v>16336</v>
          </cell>
          <cell r="N1567">
            <v>148510</v>
          </cell>
          <cell r="O1567">
            <v>16336</v>
          </cell>
          <cell r="P1567" t="str">
            <v>통신1-1-27</v>
          </cell>
        </row>
        <row r="1568">
          <cell r="A1568">
            <v>182</v>
          </cell>
          <cell r="B1568">
            <v>3</v>
          </cell>
          <cell r="C1568" t="str">
            <v>제182호표</v>
          </cell>
          <cell r="D1568" t="str">
            <v>차량등 부착대 철거</v>
          </cell>
          <cell r="E1568" t="str">
            <v>용융 Ø80 x 65 x 3m</v>
          </cell>
          <cell r="F1568" t="str">
            <v>본</v>
          </cell>
          <cell r="G1568">
            <v>1</v>
          </cell>
          <cell r="I1568">
            <v>4843</v>
          </cell>
          <cell r="K1568">
            <v>110861</v>
          </cell>
          <cell r="M1568">
            <v>3711</v>
          </cell>
          <cell r="O1568">
            <v>119415</v>
          </cell>
          <cell r="P1568" t="str">
            <v>전5-46-2</v>
          </cell>
        </row>
        <row r="1569">
          <cell r="B1569" t="str">
            <v>차량등 부착대 철거용융 Ø80 x 65 x 3m</v>
          </cell>
          <cell r="D1569" t="str">
            <v>차량등 부착대 철거</v>
          </cell>
          <cell r="E1569" t="str">
            <v>용융 Ø80 x 65 x 3m</v>
          </cell>
          <cell r="F1569" t="str">
            <v>본</v>
          </cell>
          <cell r="G1569">
            <v>1</v>
          </cell>
          <cell r="K1569">
            <v>0</v>
          </cell>
          <cell r="M1569">
            <v>0</v>
          </cell>
          <cell r="O1569">
            <v>0</v>
          </cell>
        </row>
        <row r="1570">
          <cell r="C1570" t="str">
            <v>노무비</v>
          </cell>
          <cell r="D1570" t="str">
            <v>내선전공</v>
          </cell>
          <cell r="E1570" t="str">
            <v>(0.98*0.4*0.5)*(1+0.1)</v>
          </cell>
          <cell r="F1570" t="str">
            <v>인</v>
          </cell>
          <cell r="G1570">
            <v>0.21560000000000001</v>
          </cell>
          <cell r="J1570">
            <v>258917</v>
          </cell>
          <cell r="K1570">
            <v>55822</v>
          </cell>
          <cell r="M1570">
            <v>0</v>
          </cell>
          <cell r="N1570">
            <v>258917</v>
          </cell>
          <cell r="O1570">
            <v>55822</v>
          </cell>
        </row>
        <row r="1571">
          <cell r="D1571" t="str">
            <v>보통인부</v>
          </cell>
          <cell r="E1571" t="str">
            <v>(0.75*0.4*0.5)*(1+0.1)</v>
          </cell>
          <cell r="F1571" t="str">
            <v>인</v>
          </cell>
          <cell r="G1571">
            <v>0.16500000000000004</v>
          </cell>
          <cell r="J1571">
            <v>148510</v>
          </cell>
          <cell r="K1571">
            <v>24504</v>
          </cell>
          <cell r="M1571">
            <v>0</v>
          </cell>
          <cell r="N1571">
            <v>148510</v>
          </cell>
          <cell r="O1571">
            <v>24504</v>
          </cell>
        </row>
        <row r="1572">
          <cell r="D1572" t="str">
            <v>공구손료</v>
          </cell>
          <cell r="E1572" t="str">
            <v>노무비의</v>
          </cell>
          <cell r="F1572" t="str">
            <v>%</v>
          </cell>
          <cell r="G1572">
            <v>3</v>
          </cell>
          <cell r="H1572">
            <v>80326</v>
          </cell>
          <cell r="I1572">
            <v>2409</v>
          </cell>
          <cell r="M1572">
            <v>0</v>
          </cell>
          <cell r="N1572">
            <v>80326</v>
          </cell>
          <cell r="O1572">
            <v>2409</v>
          </cell>
        </row>
        <row r="1573">
          <cell r="C1573" t="str">
            <v>기계경비</v>
          </cell>
          <cell r="D1573" t="str">
            <v>트럭탑재형 크레인(5ton)</v>
          </cell>
          <cell r="E1573" t="str">
            <v>((1.96*0.4)*0.5)</v>
          </cell>
          <cell r="F1573" t="str">
            <v>hr</v>
          </cell>
          <cell r="G1573">
            <v>0.39200000000000002</v>
          </cell>
          <cell r="H1573">
            <v>6211</v>
          </cell>
          <cell r="I1573">
            <v>2434</v>
          </cell>
          <cell r="J1573">
            <v>36224</v>
          </cell>
          <cell r="K1573">
            <v>14199</v>
          </cell>
          <cell r="L1573">
            <v>9469</v>
          </cell>
          <cell r="M1573">
            <v>3711</v>
          </cell>
          <cell r="N1573">
            <v>51904</v>
          </cell>
          <cell r="O1573">
            <v>20344</v>
          </cell>
          <cell r="P1573" t="str">
            <v>제m19호표</v>
          </cell>
        </row>
        <row r="1574">
          <cell r="C1574" t="str">
            <v>도로교통정리</v>
          </cell>
          <cell r="D1574" t="str">
            <v>보통인부</v>
          </cell>
          <cell r="E1574" t="str">
            <v>(0.5*0.2)*(1+0.1)</v>
          </cell>
          <cell r="F1574" t="str">
            <v>인</v>
          </cell>
          <cell r="G1574">
            <v>0.11000000000000001</v>
          </cell>
          <cell r="J1574">
            <v>148510</v>
          </cell>
          <cell r="K1574">
            <v>16336</v>
          </cell>
          <cell r="N1574">
            <v>148510</v>
          </cell>
          <cell r="O1574">
            <v>16336</v>
          </cell>
          <cell r="P1574" t="str">
            <v>통신1-1-27</v>
          </cell>
        </row>
        <row r="1575">
          <cell r="A1575">
            <v>183</v>
          </cell>
          <cell r="B1575">
            <v>3</v>
          </cell>
          <cell r="C1575" t="str">
            <v>제183호표</v>
          </cell>
          <cell r="D1575" t="str">
            <v>차량신호등 철거(1개)</v>
          </cell>
          <cell r="E1575" t="str">
            <v>1면 4색,3색,2색,1색 LED, 고효율</v>
          </cell>
          <cell r="F1575" t="str">
            <v>대</v>
          </cell>
          <cell r="G1575">
            <v>1</v>
          </cell>
          <cell r="I1575">
            <v>6860</v>
          </cell>
          <cell r="K1575">
            <v>228691</v>
          </cell>
          <cell r="M1575">
            <v>0</v>
          </cell>
          <cell r="O1575">
            <v>235551</v>
          </cell>
          <cell r="P1575" t="str">
            <v>전5-46</v>
          </cell>
        </row>
        <row r="1576">
          <cell r="B1576" t="str">
            <v>차량신호등 철거(1개)1면 4색,3색,2색,1색 LED, 고효율</v>
          </cell>
          <cell r="D1576" t="str">
            <v>차량신호등 철거(1개)</v>
          </cell>
          <cell r="E1576" t="str">
            <v>1면 4색,3색,2색,1색 LED, 고효율</v>
          </cell>
          <cell r="F1576" t="str">
            <v>대</v>
          </cell>
          <cell r="G1576">
            <v>1</v>
          </cell>
          <cell r="K1576">
            <v>0</v>
          </cell>
          <cell r="M1576">
            <v>0</v>
          </cell>
          <cell r="O1576">
            <v>0</v>
          </cell>
        </row>
        <row r="1577">
          <cell r="C1577" t="str">
            <v>노무비</v>
          </cell>
          <cell r="D1577" t="str">
            <v>내선전공</v>
          </cell>
          <cell r="E1577" t="str">
            <v>(0.9*0.5)*(1+0.2+0.1)</v>
          </cell>
          <cell r="F1577" t="str">
            <v>인</v>
          </cell>
          <cell r="G1577">
            <v>0.58500000000000008</v>
          </cell>
          <cell r="I1577">
            <v>0</v>
          </cell>
          <cell r="J1577">
            <v>258917</v>
          </cell>
          <cell r="K1577">
            <v>151466</v>
          </cell>
          <cell r="M1577">
            <v>0</v>
          </cell>
          <cell r="N1577">
            <v>258917</v>
          </cell>
          <cell r="O1577">
            <v>151466</v>
          </cell>
        </row>
        <row r="1578">
          <cell r="D1578" t="str">
            <v>보통인부</v>
          </cell>
          <cell r="E1578" t="str">
            <v>(0.8*0.5)*(1+0.2+0.1)</v>
          </cell>
          <cell r="F1578" t="str">
            <v>인</v>
          </cell>
          <cell r="G1578">
            <v>0.52</v>
          </cell>
          <cell r="J1578">
            <v>148510</v>
          </cell>
          <cell r="K1578">
            <v>77225</v>
          </cell>
          <cell r="N1578">
            <v>148510</v>
          </cell>
          <cell r="O1578">
            <v>77225</v>
          </cell>
        </row>
        <row r="1579">
          <cell r="D1579" t="str">
            <v>공구손료</v>
          </cell>
          <cell r="E1579" t="str">
            <v>노무비의</v>
          </cell>
          <cell r="F1579" t="str">
            <v>%</v>
          </cell>
          <cell r="G1579">
            <v>3</v>
          </cell>
          <cell r="H1579">
            <v>228691</v>
          </cell>
          <cell r="I1579">
            <v>6860</v>
          </cell>
          <cell r="M1579">
            <v>0</v>
          </cell>
          <cell r="N1579">
            <v>228691</v>
          </cell>
          <cell r="O1579">
            <v>6860</v>
          </cell>
        </row>
        <row r="1580">
          <cell r="A1580">
            <v>184</v>
          </cell>
          <cell r="B1580">
            <v>3</v>
          </cell>
          <cell r="C1580" t="str">
            <v>제184호표</v>
          </cell>
          <cell r="D1580" t="str">
            <v>보행신호등 철거</v>
          </cell>
          <cell r="E1580" t="str">
            <v>1면 2색~1면 3색 LED</v>
          </cell>
          <cell r="F1580" t="str">
            <v>대</v>
          </cell>
          <cell r="G1580">
            <v>1</v>
          </cell>
          <cell r="I1580">
            <v>1771</v>
          </cell>
          <cell r="K1580">
            <v>59057</v>
          </cell>
          <cell r="M1580">
            <v>0</v>
          </cell>
          <cell r="O1580">
            <v>60828</v>
          </cell>
          <cell r="P1580" t="str">
            <v>전5-46</v>
          </cell>
        </row>
        <row r="1581">
          <cell r="B1581" t="str">
            <v>보행신호등 철거1면 2색~1면 3색 LED</v>
          </cell>
          <cell r="D1581" t="str">
            <v>보행신호등 철거</v>
          </cell>
          <cell r="E1581" t="str">
            <v>1면 2색~1면 3색 LED</v>
          </cell>
          <cell r="F1581" t="str">
            <v>대</v>
          </cell>
          <cell r="G1581">
            <v>1</v>
          </cell>
          <cell r="K1581">
            <v>0</v>
          </cell>
          <cell r="M1581">
            <v>0</v>
          </cell>
          <cell r="O1581">
            <v>0</v>
          </cell>
        </row>
        <row r="1582">
          <cell r="C1582" t="str">
            <v>노무비</v>
          </cell>
          <cell r="D1582" t="str">
            <v>내선전공</v>
          </cell>
          <cell r="E1582" t="str">
            <v>(0.3*0.5)*(1+0.1)</v>
          </cell>
          <cell r="F1582" t="str">
            <v>인</v>
          </cell>
          <cell r="G1582">
            <v>0.16500000000000001</v>
          </cell>
          <cell r="I1582">
            <v>0</v>
          </cell>
          <cell r="J1582">
            <v>258917</v>
          </cell>
          <cell r="K1582">
            <v>42721</v>
          </cell>
          <cell r="M1582">
            <v>0</v>
          </cell>
          <cell r="N1582">
            <v>258917</v>
          </cell>
          <cell r="O1582">
            <v>42721</v>
          </cell>
        </row>
        <row r="1583">
          <cell r="D1583" t="str">
            <v>보통인부</v>
          </cell>
          <cell r="E1583" t="str">
            <v>(0.2*0.5)*(1+0.1</v>
          </cell>
          <cell r="F1583" t="str">
            <v>인</v>
          </cell>
          <cell r="G1583">
            <v>0.11000000000000001</v>
          </cell>
          <cell r="J1583">
            <v>148510</v>
          </cell>
          <cell r="K1583">
            <v>16336</v>
          </cell>
          <cell r="N1583">
            <v>148510</v>
          </cell>
          <cell r="O1583">
            <v>16336</v>
          </cell>
        </row>
        <row r="1584">
          <cell r="D1584" t="str">
            <v>공구손료</v>
          </cell>
          <cell r="E1584" t="str">
            <v>노무비의</v>
          </cell>
          <cell r="F1584" t="str">
            <v>%</v>
          </cell>
          <cell r="G1584">
            <v>3</v>
          </cell>
          <cell r="H1584">
            <v>59057</v>
          </cell>
          <cell r="I1584">
            <v>1771</v>
          </cell>
          <cell r="M1584">
            <v>0</v>
          </cell>
          <cell r="N1584">
            <v>59057</v>
          </cell>
          <cell r="O1584">
            <v>1771</v>
          </cell>
        </row>
        <row r="1585">
          <cell r="A1585">
            <v>185</v>
          </cell>
          <cell r="B1585">
            <v>3</v>
          </cell>
          <cell r="C1585" t="str">
            <v>제185호표</v>
          </cell>
          <cell r="D1585" t="str">
            <v>보행자잔여표시기 철거</v>
          </cell>
          <cell r="E1585" t="str">
            <v>고휘도LED(경찰청규격)</v>
          </cell>
          <cell r="F1585" t="str">
            <v>개</v>
          </cell>
          <cell r="G1585">
            <v>1</v>
          </cell>
          <cell r="I1585">
            <v>1771</v>
          </cell>
          <cell r="K1585">
            <v>59057</v>
          </cell>
          <cell r="M1585">
            <v>0</v>
          </cell>
          <cell r="O1585">
            <v>60828</v>
          </cell>
          <cell r="P1585" t="str">
            <v>전5-46</v>
          </cell>
        </row>
        <row r="1586">
          <cell r="B1586" t="str">
            <v>보행자잔여표시기 철거고휘도LED(경찰청규격)</v>
          </cell>
          <cell r="D1586" t="str">
            <v>보행자잔여표시기 철거</v>
          </cell>
          <cell r="E1586" t="str">
            <v>고휘도LED(경찰청규격)</v>
          </cell>
          <cell r="F1586" t="str">
            <v>개</v>
          </cell>
          <cell r="G1586">
            <v>1</v>
          </cell>
          <cell r="J1586">
            <v>0</v>
          </cell>
          <cell r="L1586">
            <v>0</v>
          </cell>
          <cell r="O1586">
            <v>0</v>
          </cell>
        </row>
        <row r="1587">
          <cell r="C1587" t="str">
            <v>노무비</v>
          </cell>
          <cell r="D1587" t="str">
            <v>내선전공</v>
          </cell>
          <cell r="E1587" t="str">
            <v>(0.3*0.5)*(1+0.1)</v>
          </cell>
          <cell r="F1587" t="str">
            <v>인</v>
          </cell>
          <cell r="G1587">
            <v>0.16500000000000001</v>
          </cell>
          <cell r="J1587">
            <v>258917</v>
          </cell>
          <cell r="K1587">
            <v>42721</v>
          </cell>
          <cell r="N1587">
            <v>258917</v>
          </cell>
          <cell r="O1587">
            <v>42721</v>
          </cell>
          <cell r="P1587">
            <v>0</v>
          </cell>
        </row>
        <row r="1588">
          <cell r="D1588" t="str">
            <v>보통인부</v>
          </cell>
          <cell r="E1588" t="str">
            <v>(0.2*0.5)*(1+0.1)</v>
          </cell>
          <cell r="F1588" t="str">
            <v>인</v>
          </cell>
          <cell r="G1588">
            <v>0.11000000000000001</v>
          </cell>
          <cell r="J1588">
            <v>148510</v>
          </cell>
          <cell r="K1588">
            <v>16336</v>
          </cell>
          <cell r="N1588">
            <v>148510</v>
          </cell>
          <cell r="O1588">
            <v>16336</v>
          </cell>
          <cell r="P1588">
            <v>0</v>
          </cell>
        </row>
        <row r="1589">
          <cell r="D1589" t="str">
            <v>공구손료</v>
          </cell>
          <cell r="E1589" t="str">
            <v>노무비의</v>
          </cell>
          <cell r="F1589" t="str">
            <v>%</v>
          </cell>
          <cell r="G1589">
            <v>3</v>
          </cell>
          <cell r="H1589">
            <v>59057</v>
          </cell>
          <cell r="I1589">
            <v>1771</v>
          </cell>
          <cell r="M1589">
            <v>0</v>
          </cell>
          <cell r="N1589">
            <v>59057</v>
          </cell>
          <cell r="O1589">
            <v>1771</v>
          </cell>
        </row>
        <row r="1590">
          <cell r="A1590">
            <v>186</v>
          </cell>
          <cell r="B1590">
            <v>3</v>
          </cell>
          <cell r="C1590" t="str">
            <v>제186호표</v>
          </cell>
          <cell r="D1590" t="str">
            <v>경보등제어기 철거</v>
          </cell>
          <cell r="E1590">
            <v>0</v>
          </cell>
          <cell r="F1590" t="str">
            <v>개</v>
          </cell>
          <cell r="G1590">
            <v>1</v>
          </cell>
          <cell r="I1590">
            <v>935</v>
          </cell>
          <cell r="K1590">
            <v>31193</v>
          </cell>
          <cell r="M1590">
            <v>0</v>
          </cell>
          <cell r="O1590">
            <v>32128</v>
          </cell>
          <cell r="P1590" t="str">
            <v>전6-2</v>
          </cell>
        </row>
        <row r="1591">
          <cell r="B1591" t="str">
            <v>경보등제어기 철거</v>
          </cell>
          <cell r="D1591" t="str">
            <v>경보등제어기 철거</v>
          </cell>
          <cell r="F1591" t="str">
            <v>개</v>
          </cell>
          <cell r="G1591">
            <v>1</v>
          </cell>
          <cell r="J1591">
            <v>0</v>
          </cell>
          <cell r="L1591">
            <v>0</v>
          </cell>
          <cell r="O1591">
            <v>0</v>
          </cell>
        </row>
        <row r="1592">
          <cell r="C1592" t="str">
            <v>노무비</v>
          </cell>
          <cell r="D1592" t="str">
            <v>계장공</v>
          </cell>
          <cell r="E1592" t="str">
            <v>(0.3*0.4)*(1+0)</v>
          </cell>
          <cell r="F1592" t="str">
            <v>인</v>
          </cell>
          <cell r="G1592">
            <v>0.12</v>
          </cell>
          <cell r="J1592">
            <v>259947</v>
          </cell>
          <cell r="K1592">
            <v>31193</v>
          </cell>
          <cell r="N1592">
            <v>259947</v>
          </cell>
          <cell r="O1592">
            <v>31193</v>
          </cell>
          <cell r="P1592" t="str">
            <v>설치의 40%</v>
          </cell>
        </row>
        <row r="1593">
          <cell r="D1593" t="str">
            <v>공구손료</v>
          </cell>
          <cell r="E1593" t="str">
            <v>노무비의</v>
          </cell>
          <cell r="F1593" t="str">
            <v>%</v>
          </cell>
          <cell r="G1593">
            <v>3</v>
          </cell>
          <cell r="H1593">
            <v>31193</v>
          </cell>
          <cell r="I1593">
            <v>935</v>
          </cell>
          <cell r="M1593">
            <v>0</v>
          </cell>
          <cell r="N1593">
            <v>31193</v>
          </cell>
          <cell r="O1593">
            <v>935</v>
          </cell>
        </row>
        <row r="1594">
          <cell r="A1594">
            <v>187</v>
          </cell>
          <cell r="B1594">
            <v>3</v>
          </cell>
          <cell r="C1594" t="str">
            <v>제187호표</v>
          </cell>
          <cell r="D1594" t="str">
            <v>음향신호기 철거</v>
          </cell>
          <cell r="E1594" t="str">
            <v>버튼스위치 포함</v>
          </cell>
          <cell r="F1594" t="str">
            <v>개</v>
          </cell>
          <cell r="G1594">
            <v>1</v>
          </cell>
          <cell r="I1594">
            <v>1771</v>
          </cell>
          <cell r="K1594">
            <v>59057</v>
          </cell>
          <cell r="M1594">
            <v>0</v>
          </cell>
          <cell r="O1594">
            <v>60828</v>
          </cell>
          <cell r="P1594" t="str">
            <v>전 5-46</v>
          </cell>
        </row>
        <row r="1595">
          <cell r="B1595" t="str">
            <v>음향신호기 철거버튼스위치 포함</v>
          </cell>
          <cell r="D1595" t="str">
            <v>음향신호기 철거</v>
          </cell>
          <cell r="E1595" t="str">
            <v>버튼스위치 포함</v>
          </cell>
          <cell r="F1595" t="str">
            <v>개</v>
          </cell>
          <cell r="G1595">
            <v>1</v>
          </cell>
          <cell r="J1595">
            <v>0</v>
          </cell>
          <cell r="L1595">
            <v>0</v>
          </cell>
          <cell r="O1595">
            <v>0</v>
          </cell>
        </row>
        <row r="1596">
          <cell r="C1596" t="str">
            <v>노무비</v>
          </cell>
          <cell r="D1596" t="str">
            <v>내선전공</v>
          </cell>
          <cell r="E1596" t="str">
            <v>(0.3*0.5)*(1+0.1)</v>
          </cell>
          <cell r="F1596" t="str">
            <v>인</v>
          </cell>
          <cell r="G1596">
            <v>0.16500000000000001</v>
          </cell>
          <cell r="J1596">
            <v>258917</v>
          </cell>
          <cell r="K1596">
            <v>42721</v>
          </cell>
          <cell r="N1596">
            <v>258917</v>
          </cell>
          <cell r="O1596">
            <v>42721</v>
          </cell>
          <cell r="P1596" t="str">
            <v>설치의 50%</v>
          </cell>
        </row>
        <row r="1597">
          <cell r="D1597" t="str">
            <v>보통인부</v>
          </cell>
          <cell r="E1597" t="str">
            <v>(0.2*0.5)*(1+0.1)</v>
          </cell>
          <cell r="F1597" t="str">
            <v>인</v>
          </cell>
          <cell r="G1597">
            <v>0.11000000000000001</v>
          </cell>
          <cell r="J1597">
            <v>148510</v>
          </cell>
          <cell r="K1597">
            <v>16336</v>
          </cell>
          <cell r="N1597">
            <v>148510</v>
          </cell>
          <cell r="O1597">
            <v>16336</v>
          </cell>
        </row>
        <row r="1598">
          <cell r="D1598" t="str">
            <v>공구손료</v>
          </cell>
          <cell r="E1598" t="str">
            <v>노무비의</v>
          </cell>
          <cell r="F1598" t="str">
            <v>%</v>
          </cell>
          <cell r="G1598">
            <v>3</v>
          </cell>
          <cell r="H1598">
            <v>59057</v>
          </cell>
          <cell r="I1598">
            <v>1771</v>
          </cell>
          <cell r="M1598">
            <v>0</v>
          </cell>
          <cell r="N1598">
            <v>59057</v>
          </cell>
          <cell r="O1598">
            <v>1771</v>
          </cell>
        </row>
        <row r="1599">
          <cell r="A1599">
            <v>188</v>
          </cell>
          <cell r="B1599">
            <v>3</v>
          </cell>
          <cell r="C1599" t="str">
            <v>제188호표</v>
          </cell>
          <cell r="D1599" t="str">
            <v>교통신호제어반(슬림형)철거</v>
          </cell>
          <cell r="E1599" t="str">
            <v>경찰청 규격품</v>
          </cell>
          <cell r="F1599" t="str">
            <v>대</v>
          </cell>
          <cell r="G1599">
            <v>1</v>
          </cell>
          <cell r="I1599">
            <v>10510</v>
          </cell>
          <cell r="K1599">
            <v>350366</v>
          </cell>
          <cell r="M1599">
            <v>0</v>
          </cell>
          <cell r="O1599">
            <v>360876</v>
          </cell>
          <cell r="P1599" t="str">
            <v>전5-46-3</v>
          </cell>
        </row>
        <row r="1600">
          <cell r="D1600" t="str">
            <v>교통신호제어반(슬림형)철거</v>
          </cell>
          <cell r="E1600" t="str">
            <v>경찰청 규격품</v>
          </cell>
        </row>
        <row r="1601">
          <cell r="B1601" t="str">
            <v>교통신호제어반(슬림형)경찰청 규격품</v>
          </cell>
          <cell r="C1601" t="str">
            <v>재료비</v>
          </cell>
          <cell r="D1601" t="str">
            <v>교통신호제어반(슬림형)</v>
          </cell>
          <cell r="E1601" t="str">
            <v>경찰청 규격품</v>
          </cell>
          <cell r="F1601" t="str">
            <v>대</v>
          </cell>
          <cell r="G1601">
            <v>1</v>
          </cell>
          <cell r="I1601">
            <v>0</v>
          </cell>
          <cell r="M1601">
            <v>0</v>
          </cell>
          <cell r="O1601">
            <v>0</v>
          </cell>
          <cell r="P1601" t="str">
            <v>관급자재</v>
          </cell>
        </row>
        <row r="1602">
          <cell r="C1602" t="str">
            <v>노무비</v>
          </cell>
          <cell r="D1602" t="str">
            <v>내선전공</v>
          </cell>
          <cell r="E1602" t="str">
            <v>(1.6*0.5)*(1+0.1)</v>
          </cell>
          <cell r="F1602" t="str">
            <v>인</v>
          </cell>
          <cell r="G1602">
            <v>0.88000000000000012</v>
          </cell>
          <cell r="J1602">
            <v>258917</v>
          </cell>
          <cell r="K1602">
            <v>227846</v>
          </cell>
          <cell r="M1602">
            <v>0</v>
          </cell>
          <cell r="N1602">
            <v>258917</v>
          </cell>
          <cell r="O1602">
            <v>227846</v>
          </cell>
          <cell r="P1602" t="str">
            <v>설치의 50%</v>
          </cell>
        </row>
        <row r="1603">
          <cell r="D1603" t="str">
            <v>보통인부</v>
          </cell>
          <cell r="E1603" t="str">
            <v>(1.5*0.5)*(1+0.1)</v>
          </cell>
          <cell r="F1603" t="str">
            <v>인</v>
          </cell>
          <cell r="G1603">
            <v>0.82500000000000007</v>
          </cell>
          <cell r="J1603">
            <v>148510</v>
          </cell>
          <cell r="K1603">
            <v>122520</v>
          </cell>
          <cell r="M1603">
            <v>0</v>
          </cell>
          <cell r="N1603">
            <v>148510</v>
          </cell>
          <cell r="O1603">
            <v>122520</v>
          </cell>
        </row>
        <row r="1604">
          <cell r="D1604" t="str">
            <v>공구손료</v>
          </cell>
          <cell r="E1604" t="str">
            <v>노무비의</v>
          </cell>
          <cell r="F1604" t="str">
            <v>%</v>
          </cell>
          <cell r="G1604">
            <v>3</v>
          </cell>
          <cell r="H1604">
            <v>350366</v>
          </cell>
          <cell r="I1604">
            <v>10510</v>
          </cell>
          <cell r="M1604">
            <v>0</v>
          </cell>
          <cell r="N1604">
            <v>350366</v>
          </cell>
          <cell r="O1604">
            <v>10510</v>
          </cell>
        </row>
        <row r="1605">
          <cell r="A1605">
            <v>189</v>
          </cell>
          <cell r="B1605">
            <v>3</v>
          </cell>
          <cell r="C1605" t="str">
            <v>제189호표</v>
          </cell>
          <cell r="D1605" t="str">
            <v>전선 철거(지중)</v>
          </cell>
          <cell r="E1605" t="str">
            <v>F-CVV 5C/2.5㎟ 이하</v>
          </cell>
          <cell r="F1605" t="str">
            <v>m</v>
          </cell>
          <cell r="G1605">
            <v>1</v>
          </cell>
          <cell r="I1605">
            <v>149</v>
          </cell>
          <cell r="K1605">
            <v>4999</v>
          </cell>
          <cell r="M1605">
            <v>0</v>
          </cell>
          <cell r="O1605">
            <v>5148</v>
          </cell>
          <cell r="P1605" t="str">
            <v>전5-13</v>
          </cell>
        </row>
        <row r="1606">
          <cell r="D1606" t="str">
            <v>전선 철거(지중)</v>
          </cell>
          <cell r="E1606" t="str">
            <v>F-CVV 5C/2.5㎟ 이하</v>
          </cell>
          <cell r="F1606" t="str">
            <v>m</v>
          </cell>
          <cell r="G1606">
            <v>1</v>
          </cell>
          <cell r="M1606">
            <v>0</v>
          </cell>
          <cell r="O1606">
            <v>0</v>
          </cell>
        </row>
        <row r="1607">
          <cell r="C1607" t="str">
            <v>노무비</v>
          </cell>
          <cell r="D1607" t="str">
            <v>저압케이블공</v>
          </cell>
          <cell r="E1607" t="str">
            <v>(0.032*0.5)*(1+0.15)</v>
          </cell>
          <cell r="F1607" t="str">
            <v>인</v>
          </cell>
          <cell r="G1607">
            <v>1.84E-2</v>
          </cell>
          <cell r="J1607">
            <v>271717</v>
          </cell>
          <cell r="K1607">
            <v>4999</v>
          </cell>
          <cell r="M1607">
            <v>0</v>
          </cell>
          <cell r="N1607">
            <v>271717</v>
          </cell>
          <cell r="O1607">
            <v>4999</v>
          </cell>
        </row>
        <row r="1608">
          <cell r="D1608" t="str">
            <v>공구손료</v>
          </cell>
          <cell r="E1608" t="str">
            <v>노무비의</v>
          </cell>
          <cell r="F1608" t="str">
            <v>%</v>
          </cell>
          <cell r="G1608">
            <v>3</v>
          </cell>
          <cell r="H1608">
            <v>4999</v>
          </cell>
          <cell r="I1608">
            <v>149</v>
          </cell>
          <cell r="M1608">
            <v>0</v>
          </cell>
          <cell r="N1608">
            <v>4999</v>
          </cell>
          <cell r="O1608">
            <v>149</v>
          </cell>
        </row>
        <row r="1609">
          <cell r="A1609">
            <v>190</v>
          </cell>
          <cell r="B1609">
            <v>3</v>
          </cell>
          <cell r="C1609" t="str">
            <v>제190호표</v>
          </cell>
          <cell r="D1609" t="str">
            <v>전선 철거(가공)</v>
          </cell>
          <cell r="E1609" t="str">
            <v>F-CVV 5C/2.5㎟ 이하</v>
          </cell>
          <cell r="F1609" t="str">
            <v>m</v>
          </cell>
          <cell r="G1609">
            <v>1</v>
          </cell>
          <cell r="I1609">
            <v>186</v>
          </cell>
          <cell r="K1609">
            <v>6216</v>
          </cell>
          <cell r="M1609">
            <v>0</v>
          </cell>
          <cell r="O1609">
            <v>6402</v>
          </cell>
          <cell r="P1609" t="str">
            <v>전5-13</v>
          </cell>
        </row>
        <row r="1610">
          <cell r="D1610" t="str">
            <v>전선 철거(가공)</v>
          </cell>
          <cell r="E1610" t="str">
            <v>F-CVV 5C/2.5㎟ 이하</v>
          </cell>
          <cell r="F1610" t="str">
            <v>m</v>
          </cell>
          <cell r="G1610">
            <v>1</v>
          </cell>
          <cell r="M1610">
            <v>0</v>
          </cell>
          <cell r="O1610">
            <v>0</v>
          </cell>
        </row>
        <row r="1611">
          <cell r="C1611" t="str">
            <v>노무비</v>
          </cell>
          <cell r="D1611" t="str">
            <v>저압케이블공</v>
          </cell>
          <cell r="E1611" t="str">
            <v>(0.032*0.5*1.3)*(1+0.1)</v>
          </cell>
          <cell r="F1611" t="str">
            <v>인</v>
          </cell>
          <cell r="G1611">
            <v>2.2880000000000005E-2</v>
          </cell>
          <cell r="J1611">
            <v>271717</v>
          </cell>
          <cell r="K1611">
            <v>6216</v>
          </cell>
          <cell r="M1611">
            <v>0</v>
          </cell>
          <cell r="N1611">
            <v>271717</v>
          </cell>
          <cell r="O1611">
            <v>6216</v>
          </cell>
        </row>
        <row r="1612">
          <cell r="D1612" t="str">
            <v>공구손료</v>
          </cell>
          <cell r="E1612" t="str">
            <v>노무비의</v>
          </cell>
          <cell r="F1612" t="str">
            <v>%</v>
          </cell>
          <cell r="G1612">
            <v>3</v>
          </cell>
          <cell r="H1612">
            <v>6216</v>
          </cell>
          <cell r="I1612">
            <v>186</v>
          </cell>
          <cell r="M1612">
            <v>0</v>
          </cell>
          <cell r="N1612">
            <v>6216</v>
          </cell>
          <cell r="O1612">
            <v>186</v>
          </cell>
        </row>
        <row r="1613">
          <cell r="A1613">
            <v>191</v>
          </cell>
          <cell r="B1613">
            <v>3</v>
          </cell>
          <cell r="C1613" t="str">
            <v>제191호표</v>
          </cell>
          <cell r="D1613" t="str">
            <v>전선 철거(지중)</v>
          </cell>
          <cell r="E1613" t="str">
            <v>F-CV 2C/4㎟</v>
          </cell>
          <cell r="F1613" t="str">
            <v>m</v>
          </cell>
          <cell r="G1613">
            <v>1</v>
          </cell>
          <cell r="I1613">
            <v>74</v>
          </cell>
          <cell r="K1613">
            <v>2499</v>
          </cell>
          <cell r="M1613">
            <v>0</v>
          </cell>
          <cell r="O1613">
            <v>2573</v>
          </cell>
          <cell r="P1613" t="str">
            <v>전5-13</v>
          </cell>
        </row>
        <row r="1614">
          <cell r="D1614" t="str">
            <v>전선 철거(지중)</v>
          </cell>
          <cell r="E1614" t="str">
            <v>F-CV 2C/4㎟</v>
          </cell>
          <cell r="F1614" t="str">
            <v>m</v>
          </cell>
          <cell r="G1614">
            <v>1</v>
          </cell>
          <cell r="M1614">
            <v>0</v>
          </cell>
          <cell r="O1614">
            <v>0</v>
          </cell>
        </row>
        <row r="1615">
          <cell r="C1615" t="str">
            <v>노무비</v>
          </cell>
          <cell r="D1615" t="str">
            <v>저압케이블공</v>
          </cell>
          <cell r="E1615" t="str">
            <v>(0.016*0.5)*(1+0.15)</v>
          </cell>
          <cell r="F1615" t="str">
            <v>인</v>
          </cell>
          <cell r="G1615">
            <v>9.1999999999999998E-3</v>
          </cell>
          <cell r="J1615">
            <v>271717</v>
          </cell>
          <cell r="K1615">
            <v>2499</v>
          </cell>
          <cell r="M1615">
            <v>0</v>
          </cell>
          <cell r="N1615">
            <v>271717</v>
          </cell>
          <cell r="O1615">
            <v>2499</v>
          </cell>
        </row>
        <row r="1616">
          <cell r="D1616" t="str">
            <v>공구손료</v>
          </cell>
          <cell r="E1616" t="str">
            <v>노무비의</v>
          </cell>
          <cell r="F1616" t="str">
            <v>%</v>
          </cell>
          <cell r="G1616">
            <v>3</v>
          </cell>
          <cell r="H1616">
            <v>2499</v>
          </cell>
          <cell r="I1616">
            <v>74</v>
          </cell>
          <cell r="M1616">
            <v>0</v>
          </cell>
          <cell r="N1616">
            <v>2499</v>
          </cell>
          <cell r="O1616">
            <v>74</v>
          </cell>
        </row>
        <row r="1617">
          <cell r="A1617">
            <v>192</v>
          </cell>
          <cell r="B1617">
            <v>3</v>
          </cell>
          <cell r="C1617" t="str">
            <v>제192호표</v>
          </cell>
          <cell r="D1617" t="str">
            <v>전선 철거(가공)</v>
          </cell>
          <cell r="E1617" t="str">
            <v>F-CV 2C/4㎟</v>
          </cell>
          <cell r="F1617" t="str">
            <v>m</v>
          </cell>
          <cell r="G1617">
            <v>1</v>
          </cell>
          <cell r="I1617">
            <v>93</v>
          </cell>
          <cell r="K1617">
            <v>3108</v>
          </cell>
          <cell r="M1617">
            <v>0</v>
          </cell>
          <cell r="O1617">
            <v>3201</v>
          </cell>
          <cell r="P1617" t="str">
            <v>전5-13</v>
          </cell>
        </row>
        <row r="1618">
          <cell r="D1618" t="str">
            <v>전선 철거(가공)</v>
          </cell>
          <cell r="E1618" t="str">
            <v>F-CV 2C/4㎟</v>
          </cell>
          <cell r="F1618" t="str">
            <v>m</v>
          </cell>
          <cell r="G1618">
            <v>1</v>
          </cell>
          <cell r="M1618">
            <v>0</v>
          </cell>
          <cell r="O1618">
            <v>0</v>
          </cell>
        </row>
        <row r="1619">
          <cell r="C1619" t="str">
            <v>노무비</v>
          </cell>
          <cell r="D1619" t="str">
            <v>저압케이블공</v>
          </cell>
          <cell r="E1619" t="str">
            <v>(0.016*0.5*1.3)*(1+0.1)</v>
          </cell>
          <cell r="F1619" t="str">
            <v>인</v>
          </cell>
          <cell r="G1619">
            <v>1.1440000000000002E-2</v>
          </cell>
          <cell r="J1619">
            <v>271717</v>
          </cell>
          <cell r="K1619">
            <v>3108</v>
          </cell>
          <cell r="M1619">
            <v>0</v>
          </cell>
          <cell r="N1619">
            <v>271717</v>
          </cell>
          <cell r="O1619">
            <v>3108</v>
          </cell>
        </row>
        <row r="1620">
          <cell r="D1620" t="str">
            <v>공구손료</v>
          </cell>
          <cell r="E1620" t="str">
            <v>노무비의</v>
          </cell>
          <cell r="F1620" t="str">
            <v>%</v>
          </cell>
          <cell r="G1620">
            <v>3</v>
          </cell>
          <cell r="H1620">
            <v>3108</v>
          </cell>
          <cell r="I1620">
            <v>93</v>
          </cell>
          <cell r="M1620">
            <v>0</v>
          </cell>
          <cell r="N1620">
            <v>3108</v>
          </cell>
          <cell r="O1620">
            <v>93</v>
          </cell>
        </row>
        <row r="1621">
          <cell r="A1621">
            <v>193</v>
          </cell>
          <cell r="B1621">
            <v>3</v>
          </cell>
          <cell r="C1621" t="str">
            <v>제193호표</v>
          </cell>
          <cell r="D1621" t="str">
            <v>전선 철거(지중)</v>
          </cell>
          <cell r="E1621" t="str">
            <v>F-CV 2C/6㎟</v>
          </cell>
          <cell r="F1621" t="str">
            <v>m</v>
          </cell>
          <cell r="G1621">
            <v>1</v>
          </cell>
          <cell r="I1621">
            <v>33</v>
          </cell>
          <cell r="K1621">
            <v>1115</v>
          </cell>
          <cell r="M1621">
            <v>0</v>
          </cell>
          <cell r="O1621">
            <v>1148</v>
          </cell>
          <cell r="P1621" t="str">
            <v>전4-34</v>
          </cell>
        </row>
        <row r="1622">
          <cell r="D1622" t="str">
            <v>전선 철거(지중)</v>
          </cell>
          <cell r="E1622" t="str">
            <v>F-CV 2C/6㎟</v>
          </cell>
          <cell r="F1622" t="str">
            <v>m</v>
          </cell>
          <cell r="G1622">
            <v>1</v>
          </cell>
          <cell r="M1622">
            <v>0</v>
          </cell>
          <cell r="O1622">
            <v>0</v>
          </cell>
        </row>
        <row r="1623">
          <cell r="C1623" t="str">
            <v>노무비</v>
          </cell>
          <cell r="D1623" t="str">
            <v>저압케이블공</v>
          </cell>
          <cell r="E1623" t="str">
            <v>(0.00462*0.5)*(1+0.15)</v>
          </cell>
          <cell r="F1623" t="str">
            <v>인</v>
          </cell>
          <cell r="G1623">
            <v>2.6564999999999996E-3</v>
          </cell>
          <cell r="J1623">
            <v>271717</v>
          </cell>
          <cell r="K1623">
            <v>721</v>
          </cell>
          <cell r="M1623">
            <v>0</v>
          </cell>
          <cell r="N1623">
            <v>271717</v>
          </cell>
          <cell r="O1623">
            <v>721</v>
          </cell>
        </row>
        <row r="1624">
          <cell r="D1624" t="str">
            <v>보통인부</v>
          </cell>
          <cell r="E1624" t="str">
            <v>(0.00462*0.5)*(1+0.15)</v>
          </cell>
          <cell r="F1624" t="str">
            <v>인</v>
          </cell>
          <cell r="G1624">
            <v>2.6564999999999996E-3</v>
          </cell>
          <cell r="J1624">
            <v>148510</v>
          </cell>
          <cell r="K1624">
            <v>394</v>
          </cell>
          <cell r="M1624">
            <v>0</v>
          </cell>
          <cell r="N1624">
            <v>148510</v>
          </cell>
          <cell r="O1624">
            <v>394</v>
          </cell>
        </row>
        <row r="1625">
          <cell r="D1625" t="str">
            <v>공구손료</v>
          </cell>
          <cell r="E1625" t="str">
            <v>노무비의</v>
          </cell>
          <cell r="F1625" t="str">
            <v>%</v>
          </cell>
          <cell r="G1625">
            <v>3</v>
          </cell>
          <cell r="H1625">
            <v>1115</v>
          </cell>
          <cell r="I1625">
            <v>33</v>
          </cell>
          <cell r="M1625">
            <v>0</v>
          </cell>
          <cell r="N1625">
            <v>1115</v>
          </cell>
          <cell r="O1625">
            <v>33</v>
          </cell>
        </row>
        <row r="1626">
          <cell r="A1626">
            <v>194</v>
          </cell>
          <cell r="B1626">
            <v>3</v>
          </cell>
          <cell r="C1626" t="str">
            <v>제194호표</v>
          </cell>
          <cell r="D1626" t="str">
            <v>와이어로프 철거</v>
          </cell>
          <cell r="E1626" t="str">
            <v>부착대13m</v>
          </cell>
          <cell r="F1626" t="str">
            <v>식</v>
          </cell>
          <cell r="G1626">
            <v>1</v>
          </cell>
          <cell r="I1626">
            <v>0</v>
          </cell>
          <cell r="K1626">
            <v>0</v>
          </cell>
          <cell r="M1626">
            <v>0</v>
          </cell>
          <cell r="O1626">
            <v>0</v>
          </cell>
        </row>
        <row r="1627">
          <cell r="B1627" t="str">
            <v>와이어로프 철거부착대13m</v>
          </cell>
          <cell r="D1627" t="str">
            <v>와이어로프 철거</v>
          </cell>
          <cell r="E1627" t="str">
            <v>부착대13m</v>
          </cell>
          <cell r="F1627" t="str">
            <v>식</v>
          </cell>
          <cell r="G1627">
            <v>1</v>
          </cell>
        </row>
        <row r="1628">
          <cell r="B1628" t="str">
            <v>철SCRAP중량A</v>
          </cell>
          <cell r="C1628" t="str">
            <v>고재비</v>
          </cell>
          <cell r="D1628" t="str">
            <v>철SCRAP</v>
          </cell>
          <cell r="E1628" t="str">
            <v>중량A</v>
          </cell>
          <cell r="F1628" t="str">
            <v>Kg</v>
          </cell>
          <cell r="G1628">
            <v>14.542999999999999</v>
          </cell>
          <cell r="H1628">
            <v>455</v>
          </cell>
          <cell r="N1628">
            <v>455</v>
          </cell>
          <cell r="O1628">
            <v>0</v>
          </cell>
        </row>
        <row r="1629">
          <cell r="A1629">
            <v>195</v>
          </cell>
          <cell r="B1629">
            <v>3</v>
          </cell>
          <cell r="C1629" t="str">
            <v>제195호표</v>
          </cell>
          <cell r="D1629" t="str">
            <v>와이어로프 철거</v>
          </cell>
          <cell r="E1629" t="str">
            <v>부착대11m</v>
          </cell>
          <cell r="F1629" t="str">
            <v>식</v>
          </cell>
          <cell r="G1629">
            <v>1</v>
          </cell>
          <cell r="I1629">
            <v>0</v>
          </cell>
          <cell r="K1629">
            <v>0</v>
          </cell>
          <cell r="M1629">
            <v>0</v>
          </cell>
          <cell r="O1629">
            <v>0</v>
          </cell>
        </row>
        <row r="1630">
          <cell r="B1630" t="str">
            <v>와이어로프 철거부착대11m</v>
          </cell>
          <cell r="D1630" t="str">
            <v>와이어로프 철거</v>
          </cell>
          <cell r="E1630" t="str">
            <v>부착대11m</v>
          </cell>
          <cell r="F1630" t="str">
            <v>식</v>
          </cell>
          <cell r="G1630">
            <v>1</v>
          </cell>
        </row>
        <row r="1631">
          <cell r="B1631" t="str">
            <v>철SCRAP중량A</v>
          </cell>
          <cell r="C1631" t="str">
            <v>고재비</v>
          </cell>
          <cell r="D1631" t="str">
            <v>철SCRAP</v>
          </cell>
          <cell r="E1631" t="str">
            <v>중량A</v>
          </cell>
          <cell r="F1631" t="str">
            <v>Kg</v>
          </cell>
          <cell r="G1631">
            <v>10.035</v>
          </cell>
          <cell r="H1631">
            <v>455</v>
          </cell>
          <cell r="N1631">
            <v>455</v>
          </cell>
          <cell r="O1631">
            <v>0</v>
          </cell>
        </row>
        <row r="1632">
          <cell r="A1632">
            <v>196</v>
          </cell>
          <cell r="B1632">
            <v>3</v>
          </cell>
          <cell r="C1632" t="str">
            <v>제196호표</v>
          </cell>
          <cell r="D1632" t="str">
            <v>와이어로프 철거</v>
          </cell>
          <cell r="E1632" t="str">
            <v>부착대9m</v>
          </cell>
          <cell r="F1632" t="str">
            <v>식</v>
          </cell>
          <cell r="G1632">
            <v>1</v>
          </cell>
          <cell r="I1632">
            <v>0</v>
          </cell>
          <cell r="K1632">
            <v>0</v>
          </cell>
          <cell r="M1632">
            <v>0</v>
          </cell>
          <cell r="O1632">
            <v>0</v>
          </cell>
        </row>
        <row r="1633">
          <cell r="B1633" t="str">
            <v>와이어로프 철거부착대9m</v>
          </cell>
          <cell r="D1633" t="str">
            <v>와이어로프 철거</v>
          </cell>
          <cell r="E1633" t="str">
            <v>부착대9m</v>
          </cell>
          <cell r="F1633" t="str">
            <v>식</v>
          </cell>
          <cell r="G1633">
            <v>1</v>
          </cell>
        </row>
        <row r="1634">
          <cell r="B1634" t="str">
            <v>철SCRAP중량A</v>
          </cell>
          <cell r="C1634" t="str">
            <v>고재비</v>
          </cell>
          <cell r="D1634" t="str">
            <v>철SCRAP</v>
          </cell>
          <cell r="E1634" t="str">
            <v>중량A</v>
          </cell>
          <cell r="F1634" t="str">
            <v>Kg</v>
          </cell>
          <cell r="G1634">
            <v>7.8789999999999996</v>
          </cell>
          <cell r="H1634">
            <v>455</v>
          </cell>
          <cell r="N1634">
            <v>455</v>
          </cell>
          <cell r="O1634">
            <v>0</v>
          </cell>
        </row>
        <row r="1635">
          <cell r="A1635">
            <v>197</v>
          </cell>
          <cell r="B1635">
            <v>3</v>
          </cell>
          <cell r="C1635" t="str">
            <v>제197호표</v>
          </cell>
          <cell r="D1635" t="str">
            <v>와이어로프 철거</v>
          </cell>
          <cell r="E1635" t="str">
            <v>부착대7m</v>
          </cell>
          <cell r="F1635" t="str">
            <v>식</v>
          </cell>
          <cell r="G1635">
            <v>1</v>
          </cell>
          <cell r="I1635">
            <v>0</v>
          </cell>
          <cell r="K1635">
            <v>0</v>
          </cell>
          <cell r="M1635">
            <v>0</v>
          </cell>
          <cell r="O1635">
            <v>0</v>
          </cell>
        </row>
        <row r="1636">
          <cell r="B1636" t="str">
            <v>와이어로프 철거부착대7m</v>
          </cell>
          <cell r="D1636" t="str">
            <v>와이어로프 철거</v>
          </cell>
          <cell r="E1636" t="str">
            <v>부착대7m</v>
          </cell>
          <cell r="F1636" t="str">
            <v>식</v>
          </cell>
          <cell r="G1636">
            <v>1</v>
          </cell>
        </row>
        <row r="1637">
          <cell r="B1637" t="str">
            <v>철SCRAP중량A</v>
          </cell>
          <cell r="C1637" t="str">
            <v>고재비</v>
          </cell>
          <cell r="D1637" t="str">
            <v>철SCRAP</v>
          </cell>
          <cell r="E1637" t="str">
            <v>중량A</v>
          </cell>
          <cell r="F1637" t="str">
            <v>Kg</v>
          </cell>
          <cell r="G1637">
            <v>5.0179999999999998</v>
          </cell>
          <cell r="H1637">
            <v>455</v>
          </cell>
          <cell r="N1637">
            <v>455</v>
          </cell>
          <cell r="O1637">
            <v>0</v>
          </cell>
        </row>
        <row r="1638">
          <cell r="A1638">
            <v>198</v>
          </cell>
          <cell r="B1638">
            <v>3</v>
          </cell>
          <cell r="C1638" t="str">
            <v>제198호표</v>
          </cell>
          <cell r="D1638" t="str">
            <v>와이어로프 철거</v>
          </cell>
          <cell r="E1638" t="str">
            <v>부착대5m</v>
          </cell>
          <cell r="F1638" t="str">
            <v>식</v>
          </cell>
          <cell r="G1638">
            <v>1</v>
          </cell>
          <cell r="I1638">
            <v>0</v>
          </cell>
          <cell r="K1638">
            <v>0</v>
          </cell>
          <cell r="M1638">
            <v>0</v>
          </cell>
          <cell r="O1638">
            <v>0</v>
          </cell>
        </row>
        <row r="1639">
          <cell r="B1639" t="str">
            <v>와이어로프 철거부착대5m</v>
          </cell>
          <cell r="D1639" t="str">
            <v>와이어로프 철거</v>
          </cell>
          <cell r="E1639" t="str">
            <v>부착대5m</v>
          </cell>
          <cell r="F1639" t="str">
            <v>식</v>
          </cell>
          <cell r="G1639">
            <v>1</v>
          </cell>
        </row>
        <row r="1640">
          <cell r="B1640" t="str">
            <v>철SCRAP중량A</v>
          </cell>
          <cell r="C1640" t="str">
            <v>고재비</v>
          </cell>
          <cell r="D1640" t="str">
            <v>철SCRAP</v>
          </cell>
          <cell r="E1640" t="str">
            <v>중량A</v>
          </cell>
          <cell r="F1640" t="str">
            <v>Kg</v>
          </cell>
          <cell r="G1640">
            <v>3.532</v>
          </cell>
          <cell r="H1640">
            <v>455</v>
          </cell>
          <cell r="N1640">
            <v>455</v>
          </cell>
          <cell r="O1640">
            <v>0</v>
          </cell>
        </row>
        <row r="1641">
          <cell r="A1641">
            <v>199</v>
          </cell>
          <cell r="B1641">
            <v>3</v>
          </cell>
          <cell r="C1641" t="str">
            <v>제199호표</v>
          </cell>
          <cell r="D1641" t="str">
            <v>와이어로프 철거</v>
          </cell>
          <cell r="E1641" t="str">
            <v>부착대3m</v>
          </cell>
          <cell r="F1641" t="str">
            <v>식</v>
          </cell>
          <cell r="G1641">
            <v>1</v>
          </cell>
          <cell r="I1641">
            <v>0</v>
          </cell>
          <cell r="K1641">
            <v>0</v>
          </cell>
          <cell r="M1641">
            <v>0</v>
          </cell>
          <cell r="O1641">
            <v>0</v>
          </cell>
        </row>
        <row r="1642">
          <cell r="B1642" t="str">
            <v>와이어로프 철거부착대3m</v>
          </cell>
          <cell r="D1642" t="str">
            <v>와이어로프 철거</v>
          </cell>
          <cell r="E1642" t="str">
            <v>부착대3m</v>
          </cell>
          <cell r="F1642" t="str">
            <v>식</v>
          </cell>
          <cell r="G1642">
            <v>1</v>
          </cell>
        </row>
        <row r="1643">
          <cell r="B1643" t="str">
            <v>철SCRAP중량A</v>
          </cell>
          <cell r="C1643" t="str">
            <v>고재비</v>
          </cell>
          <cell r="D1643" t="str">
            <v>철SCRAP</v>
          </cell>
          <cell r="E1643" t="str">
            <v>중량A</v>
          </cell>
          <cell r="F1643" t="str">
            <v>Kg</v>
          </cell>
          <cell r="G1643">
            <v>2.1190000000000002</v>
          </cell>
          <cell r="H1643">
            <v>455</v>
          </cell>
          <cell r="N1643">
            <v>455</v>
          </cell>
          <cell r="O1643">
            <v>0</v>
          </cell>
        </row>
        <row r="1644">
          <cell r="A1644">
            <v>200</v>
          </cell>
          <cell r="B1644">
            <v>194</v>
          </cell>
          <cell r="C1644" t="str">
            <v>제194호표</v>
          </cell>
          <cell r="D1644" t="str">
            <v>접지봉설치(1본) 철거</v>
          </cell>
          <cell r="E1644" t="str">
            <v>CU 14Ø x 1000L</v>
          </cell>
          <cell r="F1644" t="str">
            <v>개소</v>
          </cell>
          <cell r="G1644">
            <v>1</v>
          </cell>
          <cell r="I1644">
            <v>605</v>
          </cell>
          <cell r="K1644">
            <v>20180</v>
          </cell>
          <cell r="M1644">
            <v>0</v>
          </cell>
          <cell r="O1644">
            <v>20785</v>
          </cell>
          <cell r="P1644" t="str">
            <v>전 3-38</v>
          </cell>
        </row>
        <row r="1645">
          <cell r="B1645" t="str">
            <v>접지봉설치(1본) 철거CU 14Ø x 1000L</v>
          </cell>
          <cell r="D1645" t="str">
            <v>접지봉설치(1본) 철거</v>
          </cell>
          <cell r="E1645" t="str">
            <v>CU 14Ø x 1000L</v>
          </cell>
          <cell r="F1645" t="str">
            <v>개소</v>
          </cell>
          <cell r="G1645">
            <v>1</v>
          </cell>
          <cell r="J1645">
            <v>0</v>
          </cell>
          <cell r="L1645">
            <v>0</v>
          </cell>
          <cell r="O1645">
            <v>0</v>
          </cell>
        </row>
        <row r="1646">
          <cell r="C1646" t="str">
            <v>노무비</v>
          </cell>
          <cell r="D1646" t="str">
            <v>내선전공</v>
          </cell>
          <cell r="E1646" t="str">
            <v>(0.11*0.5)*(1+0)</v>
          </cell>
          <cell r="F1646" t="str">
            <v>인</v>
          </cell>
          <cell r="G1646">
            <v>5.5E-2</v>
          </cell>
          <cell r="J1646">
            <v>258917</v>
          </cell>
          <cell r="K1646">
            <v>14240</v>
          </cell>
          <cell r="M1646">
            <v>0</v>
          </cell>
          <cell r="N1646">
            <v>258917</v>
          </cell>
          <cell r="O1646">
            <v>14240</v>
          </cell>
          <cell r="P1646">
            <v>0</v>
          </cell>
        </row>
        <row r="1647">
          <cell r="D1647" t="str">
            <v>보통인부</v>
          </cell>
          <cell r="E1647" t="str">
            <v>(0.08*0.5)*(1+0)</v>
          </cell>
          <cell r="F1647" t="str">
            <v>인</v>
          </cell>
          <cell r="G1647">
            <v>0.04</v>
          </cell>
          <cell r="J1647">
            <v>148510</v>
          </cell>
          <cell r="K1647">
            <v>5940</v>
          </cell>
          <cell r="M1647">
            <v>0</v>
          </cell>
          <cell r="N1647">
            <v>148510</v>
          </cell>
          <cell r="O1647">
            <v>5940</v>
          </cell>
          <cell r="P1647">
            <v>0</v>
          </cell>
        </row>
        <row r="1648">
          <cell r="D1648" t="str">
            <v>공구손료</v>
          </cell>
          <cell r="E1648" t="str">
            <v>노무비의</v>
          </cell>
          <cell r="F1648" t="str">
            <v>%</v>
          </cell>
          <cell r="G1648">
            <v>3</v>
          </cell>
          <cell r="H1648">
            <v>20180</v>
          </cell>
          <cell r="I1648">
            <v>605</v>
          </cell>
          <cell r="M1648">
            <v>0</v>
          </cell>
          <cell r="N1648">
            <v>20180</v>
          </cell>
          <cell r="O1648">
            <v>605</v>
          </cell>
        </row>
        <row r="1649">
          <cell r="A1649">
            <v>201</v>
          </cell>
          <cell r="B1649">
            <v>195</v>
          </cell>
          <cell r="C1649" t="str">
            <v>제195호표</v>
          </cell>
          <cell r="D1649" t="str">
            <v>접지봉설치(3본) 철거</v>
          </cell>
          <cell r="E1649" t="str">
            <v>CU 18Ø x 2400L</v>
          </cell>
          <cell r="F1649" t="str">
            <v>개소</v>
          </cell>
          <cell r="G1649">
            <v>1</v>
          </cell>
          <cell r="I1649">
            <v>0</v>
          </cell>
          <cell r="K1649">
            <v>45921</v>
          </cell>
          <cell r="M1649">
            <v>0</v>
          </cell>
          <cell r="O1649">
            <v>45921</v>
          </cell>
          <cell r="P1649" t="str">
            <v>전 3-38</v>
          </cell>
        </row>
        <row r="1650">
          <cell r="B1650" t="str">
            <v>접지봉설치(3본) 철거CU 18Ø x 2400L</v>
          </cell>
          <cell r="C1650" t="str">
            <v>재료비</v>
          </cell>
          <cell r="D1650" t="str">
            <v>접지봉설치(3본) 철거</v>
          </cell>
          <cell r="E1650" t="str">
            <v>CU 18Ø x 2400L</v>
          </cell>
          <cell r="F1650" t="str">
            <v>개소</v>
          </cell>
          <cell r="G1650">
            <v>1</v>
          </cell>
          <cell r="J1650">
            <v>0</v>
          </cell>
          <cell r="L1650">
            <v>0</v>
          </cell>
          <cell r="O1650">
            <v>0</v>
          </cell>
        </row>
        <row r="1651">
          <cell r="C1651" t="str">
            <v>노무비</v>
          </cell>
          <cell r="D1651" t="str">
            <v>내선전공</v>
          </cell>
          <cell r="E1651" t="str">
            <v>(0.24*0.5)*(1+0)</v>
          </cell>
          <cell r="F1651" t="str">
            <v>인</v>
          </cell>
          <cell r="G1651">
            <v>0.12</v>
          </cell>
          <cell r="J1651">
            <v>258917</v>
          </cell>
          <cell r="K1651">
            <v>31070</v>
          </cell>
          <cell r="M1651">
            <v>0</v>
          </cell>
          <cell r="N1651">
            <v>258917</v>
          </cell>
          <cell r="O1651">
            <v>31070</v>
          </cell>
          <cell r="P1651">
            <v>0</v>
          </cell>
        </row>
        <row r="1652">
          <cell r="D1652" t="str">
            <v>보통인부</v>
          </cell>
          <cell r="E1652" t="str">
            <v>(0.2*0.5)*(1+0)</v>
          </cell>
          <cell r="F1652" t="str">
            <v>인</v>
          </cell>
          <cell r="G1652">
            <v>0.1</v>
          </cell>
          <cell r="J1652">
            <v>148510</v>
          </cell>
          <cell r="K1652">
            <v>14851</v>
          </cell>
          <cell r="M1652">
            <v>0</v>
          </cell>
          <cell r="N1652">
            <v>148510</v>
          </cell>
          <cell r="O1652">
            <v>14851</v>
          </cell>
          <cell r="P1652">
            <v>0</v>
          </cell>
        </row>
        <row r="1653">
          <cell r="A1653">
            <v>202</v>
          </cell>
          <cell r="B1653">
            <v>196</v>
          </cell>
          <cell r="C1653" t="str">
            <v>제196호표</v>
          </cell>
          <cell r="D1653" t="str">
            <v>철주기초 철거 복구(보도블럭)</v>
          </cell>
          <cell r="E1653" t="str">
            <v>800 x 1400 x 1800(Ø250~Ø300)</v>
          </cell>
          <cell r="F1653" t="str">
            <v>개소</v>
          </cell>
          <cell r="G1653">
            <v>1</v>
          </cell>
          <cell r="I1653">
            <v>19492</v>
          </cell>
          <cell r="K1653">
            <v>52760</v>
          </cell>
          <cell r="M1653">
            <v>8704</v>
          </cell>
          <cell r="O1653">
            <v>80956</v>
          </cell>
          <cell r="P1653" t="str">
            <v>도면 EE-13</v>
          </cell>
        </row>
        <row r="1654">
          <cell r="D1654" t="str">
            <v>철주기초 철거 복구(보도블럭)</v>
          </cell>
          <cell r="E1654" t="str">
            <v>800 x 1400 x 1800(Ø250~Ø300)</v>
          </cell>
          <cell r="F1654" t="str">
            <v>개소</v>
          </cell>
          <cell r="G1654">
            <v>1</v>
          </cell>
        </row>
        <row r="1655">
          <cell r="B1655" t="str">
            <v>터파기(경질토사)(기계70%+인력30%),(0~1㎥)</v>
          </cell>
          <cell r="D1655" t="str">
            <v>터파기(경질토사)</v>
          </cell>
          <cell r="E1655" t="str">
            <v>(기계70%+인력30%),(0~1㎥)</v>
          </cell>
          <cell r="F1655" t="str">
            <v>㎥</v>
          </cell>
          <cell r="G1655">
            <v>0.99199999999999999</v>
          </cell>
          <cell r="H1655">
            <v>293</v>
          </cell>
          <cell r="I1655">
            <v>290</v>
          </cell>
          <cell r="J1655">
            <v>6491</v>
          </cell>
          <cell r="K1655">
            <v>6439</v>
          </cell>
          <cell r="L1655">
            <v>428</v>
          </cell>
          <cell r="M1655">
            <v>424</v>
          </cell>
          <cell r="N1655">
            <v>7212</v>
          </cell>
          <cell r="O1655">
            <v>7153</v>
          </cell>
          <cell r="P1655" t="str">
            <v>제1호표</v>
          </cell>
        </row>
        <row r="1656">
          <cell r="B1656" t="str">
            <v>되메우기 및 다짐(토사)(기계90%+인력10%)</v>
          </cell>
          <cell r="D1656" t="str">
            <v>되메우기 및 다짐(토사)</v>
          </cell>
          <cell r="E1656" t="str">
            <v>(기계90%+인력10%)</v>
          </cell>
          <cell r="F1656" t="str">
            <v>㎥</v>
          </cell>
          <cell r="G1656">
            <v>1.7150000000000001</v>
          </cell>
          <cell r="H1656">
            <v>433</v>
          </cell>
          <cell r="I1656">
            <v>742</v>
          </cell>
          <cell r="J1656">
            <v>5323</v>
          </cell>
          <cell r="K1656">
            <v>9128</v>
          </cell>
          <cell r="L1656">
            <v>433</v>
          </cell>
          <cell r="M1656">
            <v>742</v>
          </cell>
          <cell r="N1656">
            <v>6189</v>
          </cell>
          <cell r="O1656">
            <v>10612</v>
          </cell>
          <cell r="P1656" t="str">
            <v>제4호표</v>
          </cell>
        </row>
        <row r="1657">
          <cell r="B1657" t="str">
            <v>모래세사,왕사(도착도)</v>
          </cell>
          <cell r="D1657" t="str">
            <v>모래</v>
          </cell>
          <cell r="E1657" t="str">
            <v>세사,왕사(도착도)</v>
          </cell>
          <cell r="F1657" t="str">
            <v>㎥</v>
          </cell>
          <cell r="G1657">
            <v>0.106</v>
          </cell>
          <cell r="H1657">
            <v>30000</v>
          </cell>
          <cell r="I1657">
            <v>3180</v>
          </cell>
          <cell r="N1657">
            <v>30000</v>
          </cell>
          <cell r="O1657">
            <v>3180</v>
          </cell>
        </row>
        <row r="1658">
          <cell r="B1658" t="str">
            <v>구조물 헐기대형브레이커+굴삭기(무한궤도) 0.7㎡</v>
          </cell>
          <cell r="D1658" t="str">
            <v>구조물 헐기</v>
          </cell>
          <cell r="E1658" t="str">
            <v>대형브레이커+굴삭기(무한궤도) 0.7㎡</v>
          </cell>
          <cell r="F1658" t="str">
            <v>㎥</v>
          </cell>
          <cell r="G1658">
            <v>0.45200000000000001</v>
          </cell>
          <cell r="H1658">
            <v>5725</v>
          </cell>
          <cell r="I1658">
            <v>2587</v>
          </cell>
          <cell r="J1658">
            <v>29087</v>
          </cell>
          <cell r="K1658">
            <v>13147</v>
          </cell>
          <cell r="L1658">
            <v>9937</v>
          </cell>
          <cell r="M1658">
            <v>4491</v>
          </cell>
          <cell r="N1658">
            <v>44749</v>
          </cell>
          <cell r="O1658">
            <v>20225</v>
          </cell>
          <cell r="P1658" t="str">
            <v>제12호표</v>
          </cell>
        </row>
        <row r="1659">
          <cell r="B1659" t="str">
            <v>보도블럭 철거 및 복구소형고압블럭</v>
          </cell>
          <cell r="D1659" t="str">
            <v>보도블럭 철거 및 복구</v>
          </cell>
          <cell r="E1659" t="str">
            <v>소형고압블럭</v>
          </cell>
          <cell r="F1659" t="str">
            <v>㎡</v>
          </cell>
          <cell r="G1659">
            <v>2.97</v>
          </cell>
          <cell r="H1659">
            <v>1980</v>
          </cell>
          <cell r="I1659">
            <v>5880</v>
          </cell>
          <cell r="J1659">
            <v>6982</v>
          </cell>
          <cell r="K1659">
            <v>20736</v>
          </cell>
          <cell r="L1659">
            <v>884</v>
          </cell>
          <cell r="M1659">
            <v>2625</v>
          </cell>
          <cell r="N1659">
            <v>9846</v>
          </cell>
          <cell r="O1659">
            <v>29241</v>
          </cell>
          <cell r="P1659" t="str">
            <v>제19호표</v>
          </cell>
        </row>
        <row r="1660">
          <cell r="B1660" t="str">
            <v>보도블럭 설치소형고압블럭(신설)</v>
          </cell>
          <cell r="D1660" t="str">
            <v>보도블럭 설치</v>
          </cell>
          <cell r="E1660" t="str">
            <v>소형고압블럭(신설)</v>
          </cell>
          <cell r="F1660" t="str">
            <v>㎡</v>
          </cell>
          <cell r="G1660">
            <v>0.64</v>
          </cell>
          <cell r="H1660">
            <v>10646</v>
          </cell>
          <cell r="I1660">
            <v>6813</v>
          </cell>
          <cell r="J1660">
            <v>5172</v>
          </cell>
          <cell r="K1660">
            <v>3310</v>
          </cell>
          <cell r="L1660">
            <v>660</v>
          </cell>
          <cell r="M1660">
            <v>422</v>
          </cell>
          <cell r="N1660">
            <v>16478</v>
          </cell>
          <cell r="O1660">
            <v>10545</v>
          </cell>
          <cell r="P1660" t="str">
            <v>제21호표</v>
          </cell>
        </row>
        <row r="1661">
          <cell r="D1661" t="str">
            <v>폐기물처리(보도블럭)</v>
          </cell>
          <cell r="F1661" t="str">
            <v>㎥</v>
          </cell>
          <cell r="G1661">
            <v>4.1200000000000001E-2</v>
          </cell>
          <cell r="P1661" t="str">
            <v>별도처리</v>
          </cell>
        </row>
        <row r="1662">
          <cell r="D1662" t="str">
            <v>폐기물처리(콘크리트)</v>
          </cell>
          <cell r="F1662" t="str">
            <v>㎥</v>
          </cell>
          <cell r="G1662">
            <v>0.45200000000000001</v>
          </cell>
          <cell r="P1662" t="str">
            <v>별도처리</v>
          </cell>
        </row>
        <row r="1663">
          <cell r="A1663">
            <v>203</v>
          </cell>
          <cell r="B1663">
            <v>197</v>
          </cell>
          <cell r="C1663" t="str">
            <v>제197호표</v>
          </cell>
          <cell r="D1663" t="str">
            <v>철주기초 철거 복구(투스콘)</v>
          </cell>
          <cell r="E1663" t="str">
            <v>800 x 1400 x 1800(Ø250~Ø300)</v>
          </cell>
          <cell r="F1663" t="str">
            <v>개소</v>
          </cell>
          <cell r="G1663">
            <v>1</v>
          </cell>
          <cell r="I1663">
            <v>71919</v>
          </cell>
          <cell r="K1663">
            <v>66667</v>
          </cell>
          <cell r="M1663">
            <v>11056</v>
          </cell>
          <cell r="O1663">
            <v>149642</v>
          </cell>
          <cell r="P1663" t="str">
            <v>도면 EE-15</v>
          </cell>
        </row>
        <row r="1664">
          <cell r="D1664" t="str">
            <v>철주기초 철거 복구(투스콘)</v>
          </cell>
          <cell r="E1664" t="str">
            <v>800 x 1400 x 1800(Ø250~Ø300)</v>
          </cell>
          <cell r="F1664" t="str">
            <v>개소</v>
          </cell>
          <cell r="G1664">
            <v>1</v>
          </cell>
        </row>
        <row r="1665">
          <cell r="B1665" t="str">
            <v>터파기(경질토사)(기계70%+인력30%),(0~1㎥)</v>
          </cell>
          <cell r="D1665" t="str">
            <v>터파기(경질토사)</v>
          </cell>
          <cell r="E1665" t="str">
            <v>(기계70%+인력30%),(0~1㎥)</v>
          </cell>
          <cell r="F1665" t="str">
            <v>㎥</v>
          </cell>
          <cell r="G1665">
            <v>0.95699999999999996</v>
          </cell>
          <cell r="H1665">
            <v>293</v>
          </cell>
          <cell r="I1665">
            <v>280</v>
          </cell>
          <cell r="J1665">
            <v>6491</v>
          </cell>
          <cell r="K1665">
            <v>6211</v>
          </cell>
          <cell r="L1665">
            <v>428</v>
          </cell>
          <cell r="M1665">
            <v>409</v>
          </cell>
          <cell r="N1665">
            <v>7212</v>
          </cell>
          <cell r="O1665">
            <v>6900</v>
          </cell>
          <cell r="P1665" t="str">
            <v>제1호표</v>
          </cell>
        </row>
        <row r="1666">
          <cell r="B1666" t="str">
            <v>되메우기 및 다짐(토사)(기계90%+인력10%)</v>
          </cell>
          <cell r="D1666" t="str">
            <v>되메우기 및 다짐(토사)</v>
          </cell>
          <cell r="E1666" t="str">
            <v>(기계90%+인력10%)</v>
          </cell>
          <cell r="F1666" t="str">
            <v>㎥</v>
          </cell>
          <cell r="G1666">
            <v>1.7110000000000001</v>
          </cell>
          <cell r="H1666">
            <v>433</v>
          </cell>
          <cell r="I1666">
            <v>740</v>
          </cell>
          <cell r="J1666">
            <v>5323</v>
          </cell>
          <cell r="K1666">
            <v>9107</v>
          </cell>
          <cell r="L1666">
            <v>433</v>
          </cell>
          <cell r="M1666">
            <v>740</v>
          </cell>
          <cell r="N1666">
            <v>6189</v>
          </cell>
          <cell r="O1666">
            <v>10587</v>
          </cell>
          <cell r="P1666" t="str">
            <v>제4호표</v>
          </cell>
        </row>
        <row r="1667">
          <cell r="B1667" t="str">
            <v>모래세사,왕사(도착도)</v>
          </cell>
          <cell r="D1667" t="str">
            <v>모래</v>
          </cell>
          <cell r="E1667" t="str">
            <v>세사,왕사(도착도)</v>
          </cell>
          <cell r="F1667" t="str">
            <v>㎥</v>
          </cell>
          <cell r="G1667">
            <v>0.106</v>
          </cell>
          <cell r="H1667">
            <v>30000</v>
          </cell>
          <cell r="I1667">
            <v>3180</v>
          </cell>
          <cell r="N1667">
            <v>30000</v>
          </cell>
          <cell r="O1667">
            <v>3180</v>
          </cell>
        </row>
        <row r="1668">
          <cell r="B1668" t="str">
            <v>구조물 헐기대형브레이커+굴삭기(무한궤도) 0.7㎡</v>
          </cell>
          <cell r="D1668" t="str">
            <v>구조물 헐기</v>
          </cell>
          <cell r="E1668" t="str">
            <v>대형브레이커+굴삭기(무한궤도) 0.7㎡</v>
          </cell>
          <cell r="F1668" t="str">
            <v>㎥</v>
          </cell>
          <cell r="G1668">
            <v>0.45200000000000001</v>
          </cell>
          <cell r="H1668">
            <v>5725</v>
          </cell>
          <cell r="I1668">
            <v>2587</v>
          </cell>
          <cell r="J1668">
            <v>29087</v>
          </cell>
          <cell r="K1668">
            <v>13147</v>
          </cell>
          <cell r="L1668">
            <v>9937</v>
          </cell>
          <cell r="M1668">
            <v>4491</v>
          </cell>
          <cell r="N1668">
            <v>44749</v>
          </cell>
          <cell r="O1668">
            <v>20225</v>
          </cell>
          <cell r="P1668" t="str">
            <v>제12호표</v>
          </cell>
        </row>
        <row r="1669">
          <cell r="B1669" t="str">
            <v>아스팔트,투스콘 포장절단블레이드(D = 320~400, T = 3.2mm)</v>
          </cell>
          <cell r="D1669" t="str">
            <v>아스팔트,투스콘 포장절단</v>
          </cell>
          <cell r="E1669" t="str">
            <v>블레이드(D = 320~400, T = 3.2mm)</v>
          </cell>
          <cell r="F1669" t="str">
            <v>m</v>
          </cell>
          <cell r="G1669">
            <v>7.6</v>
          </cell>
          <cell r="H1669">
            <v>388</v>
          </cell>
          <cell r="I1669">
            <v>2948</v>
          </cell>
          <cell r="J1669">
            <v>2005</v>
          </cell>
          <cell r="K1669">
            <v>15238</v>
          </cell>
          <cell r="L1669">
            <v>170</v>
          </cell>
          <cell r="M1669">
            <v>1292</v>
          </cell>
          <cell r="N1669">
            <v>2563</v>
          </cell>
          <cell r="O1669">
            <v>19478</v>
          </cell>
          <cell r="P1669" t="str">
            <v>제8호표</v>
          </cell>
        </row>
        <row r="1670">
          <cell r="B1670" t="str">
            <v>아스팔트,투스콘 포장깨기대형브레이커+굴삭기(무한궤도) 0.2㎡</v>
          </cell>
          <cell r="D1670" t="str">
            <v>아스팔트,투스콘 포장깨기</v>
          </cell>
          <cell r="E1670" t="str">
            <v>대형브레이커+굴삭기(무한궤도) 0.2㎡</v>
          </cell>
          <cell r="F1670" t="str">
            <v>㎥</v>
          </cell>
          <cell r="G1670">
            <v>0.1782</v>
          </cell>
          <cell r="H1670">
            <v>4440</v>
          </cell>
          <cell r="I1670">
            <v>791</v>
          </cell>
          <cell r="J1670">
            <v>35920</v>
          </cell>
          <cell r="K1670">
            <v>6400</v>
          </cell>
          <cell r="L1670">
            <v>8666</v>
          </cell>
          <cell r="M1670">
            <v>1544</v>
          </cell>
          <cell r="N1670">
            <v>49026</v>
          </cell>
          <cell r="O1670">
            <v>8735</v>
          </cell>
          <cell r="P1670" t="str">
            <v>제10호표</v>
          </cell>
        </row>
        <row r="1671">
          <cell r="B1671" t="str">
            <v>보도용 투스콘포장적색 (180Kg/㎠)</v>
          </cell>
          <cell r="D1671" t="str">
            <v>보도용 투스콘포장</v>
          </cell>
          <cell r="E1671" t="str">
            <v>적색 (180Kg/㎠)</v>
          </cell>
          <cell r="F1671" t="str">
            <v>㎡</v>
          </cell>
          <cell r="G1671">
            <v>3.61</v>
          </cell>
          <cell r="H1671">
            <v>14850</v>
          </cell>
          <cell r="I1671">
            <v>53608</v>
          </cell>
          <cell r="J1671">
            <v>3611</v>
          </cell>
          <cell r="K1671">
            <v>13035</v>
          </cell>
          <cell r="L1671">
            <v>529</v>
          </cell>
          <cell r="M1671">
            <v>1909</v>
          </cell>
          <cell r="N1671">
            <v>18990</v>
          </cell>
          <cell r="O1671">
            <v>68552</v>
          </cell>
          <cell r="P1671" t="str">
            <v>제16호표</v>
          </cell>
        </row>
        <row r="1672">
          <cell r="B1672" t="str">
            <v>보조기층 부설인력식 소규모 장비사용</v>
          </cell>
          <cell r="D1672" t="str">
            <v>보조기층 부설</v>
          </cell>
          <cell r="E1672" t="str">
            <v>인력식 소규모 장비사용</v>
          </cell>
          <cell r="F1672" t="str">
            <v>㎥</v>
          </cell>
          <cell r="G1672">
            <v>0.36099999999999999</v>
          </cell>
          <cell r="H1672">
            <v>21567</v>
          </cell>
          <cell r="I1672">
            <v>7785</v>
          </cell>
          <cell r="J1672">
            <v>9778</v>
          </cell>
          <cell r="K1672">
            <v>3529</v>
          </cell>
          <cell r="L1672">
            <v>1859</v>
          </cell>
          <cell r="M1672">
            <v>671</v>
          </cell>
          <cell r="N1672">
            <v>33204</v>
          </cell>
          <cell r="O1672">
            <v>11985</v>
          </cell>
          <cell r="P1672" t="str">
            <v>제15호표</v>
          </cell>
        </row>
        <row r="1673">
          <cell r="D1673" t="str">
            <v>폐기물처리(투스콘)</v>
          </cell>
          <cell r="F1673" t="str">
            <v>㎥</v>
          </cell>
          <cell r="G1673">
            <v>0.1782</v>
          </cell>
          <cell r="P1673" t="str">
            <v>별도처리</v>
          </cell>
        </row>
        <row r="1674">
          <cell r="D1674" t="str">
            <v>폐기물처리(콘크리트)</v>
          </cell>
          <cell r="F1674" t="str">
            <v>㎥</v>
          </cell>
          <cell r="G1674">
            <v>0.45200000000000001</v>
          </cell>
          <cell r="P1674" t="str">
            <v>별도처리</v>
          </cell>
        </row>
        <row r="1675">
          <cell r="A1675">
            <v>204</v>
          </cell>
          <cell r="B1675">
            <v>198</v>
          </cell>
          <cell r="C1675" t="str">
            <v>제198호표</v>
          </cell>
          <cell r="D1675" t="str">
            <v>철주기초 철거 복구(보도블럭)</v>
          </cell>
          <cell r="E1675" t="str">
            <v>800 x 1100 x 1200(Ø200)</v>
          </cell>
          <cell r="F1675" t="str">
            <v>개소</v>
          </cell>
          <cell r="G1675">
            <v>1</v>
          </cell>
          <cell r="I1675">
            <v>15531</v>
          </cell>
          <cell r="K1675">
            <v>36925</v>
          </cell>
          <cell r="M1675">
            <v>6551</v>
          </cell>
          <cell r="O1675">
            <v>59007</v>
          </cell>
          <cell r="P1675" t="str">
            <v>도면 EE-13</v>
          </cell>
        </row>
        <row r="1676">
          <cell r="D1676" t="str">
            <v>철주기초 철거 복구(보도블럭)</v>
          </cell>
          <cell r="E1676" t="str">
            <v>800 x 1100 x 1200(Ø200)</v>
          </cell>
          <cell r="F1676" t="str">
            <v>개소</v>
          </cell>
          <cell r="G1676">
            <v>1</v>
          </cell>
        </row>
        <row r="1677">
          <cell r="B1677" t="str">
            <v>터파기(경질토사)(기계70%+인력30%),(0~1㎥)</v>
          </cell>
          <cell r="D1677" t="str">
            <v>터파기(경질토사)</v>
          </cell>
          <cell r="E1677" t="str">
            <v>(기계70%+인력30%),(0~1㎥)</v>
          </cell>
          <cell r="F1677" t="str">
            <v>㎥</v>
          </cell>
          <cell r="G1677">
            <v>0.64700000000000002</v>
          </cell>
          <cell r="H1677">
            <v>293</v>
          </cell>
          <cell r="I1677">
            <v>189</v>
          </cell>
          <cell r="J1677">
            <v>6491</v>
          </cell>
          <cell r="K1677">
            <v>4199</v>
          </cell>
          <cell r="L1677">
            <v>428</v>
          </cell>
          <cell r="M1677">
            <v>276</v>
          </cell>
          <cell r="N1677">
            <v>7212</v>
          </cell>
          <cell r="O1677">
            <v>4664</v>
          </cell>
          <cell r="P1677" t="str">
            <v>제1호표</v>
          </cell>
        </row>
        <row r="1678">
          <cell r="B1678" t="str">
            <v>되메우기 및 다짐(토사)(기계90%+인력10%)</v>
          </cell>
          <cell r="D1678" t="str">
            <v>되메우기 및 다짐(토사)</v>
          </cell>
          <cell r="E1678" t="str">
            <v>(기계90%+인력10%)</v>
          </cell>
          <cell r="F1678" t="str">
            <v>㎥</v>
          </cell>
          <cell r="G1678">
            <v>0.94799999999999995</v>
          </cell>
          <cell r="H1678">
            <v>433</v>
          </cell>
          <cell r="I1678">
            <v>410</v>
          </cell>
          <cell r="J1678">
            <v>5323</v>
          </cell>
          <cell r="K1678">
            <v>5046</v>
          </cell>
          <cell r="L1678">
            <v>433</v>
          </cell>
          <cell r="M1678">
            <v>410</v>
          </cell>
          <cell r="N1678">
            <v>6189</v>
          </cell>
          <cell r="O1678">
            <v>5866</v>
          </cell>
          <cell r="P1678" t="str">
            <v>제4호표</v>
          </cell>
        </row>
        <row r="1679">
          <cell r="B1679" t="str">
            <v>모래세사,왕사(도착도)</v>
          </cell>
          <cell r="D1679" t="str">
            <v>모래</v>
          </cell>
          <cell r="E1679" t="str">
            <v>세사,왕사(도착도)</v>
          </cell>
          <cell r="F1679" t="str">
            <v>㎥</v>
          </cell>
          <cell r="G1679">
            <v>7.1999999999999995E-2</v>
          </cell>
          <cell r="H1679">
            <v>30000</v>
          </cell>
          <cell r="I1679">
            <v>2160</v>
          </cell>
          <cell r="N1679">
            <v>30000</v>
          </cell>
          <cell r="O1679">
            <v>2160</v>
          </cell>
        </row>
        <row r="1680">
          <cell r="B1680" t="str">
            <v>구조물 헐기대형브레이커+굴삭기(무한궤도) 0.7㎡</v>
          </cell>
          <cell r="D1680" t="str">
            <v>구조물 헐기</v>
          </cell>
          <cell r="E1680" t="str">
            <v>대형브레이커+굴삭기(무한궤도) 0.7㎡</v>
          </cell>
          <cell r="F1680" t="str">
            <v>㎥</v>
          </cell>
          <cell r="G1680">
            <v>0.377</v>
          </cell>
          <cell r="H1680">
            <v>5725</v>
          </cell>
          <cell r="I1680">
            <v>2158</v>
          </cell>
          <cell r="J1680">
            <v>29087</v>
          </cell>
          <cell r="K1680">
            <v>10965</v>
          </cell>
          <cell r="L1680">
            <v>9937</v>
          </cell>
          <cell r="M1680">
            <v>3746</v>
          </cell>
          <cell r="N1680">
            <v>44749</v>
          </cell>
          <cell r="O1680">
            <v>16869</v>
          </cell>
          <cell r="P1680" t="str">
            <v>제12호표</v>
          </cell>
        </row>
        <row r="1681">
          <cell r="B1681" t="str">
            <v>보도블럭 철거 및 복구소형고압블럭</v>
          </cell>
          <cell r="D1681" t="str">
            <v>보도블럭 철거 및 복구</v>
          </cell>
          <cell r="E1681" t="str">
            <v>소형고압블럭</v>
          </cell>
          <cell r="F1681" t="str">
            <v>㎡</v>
          </cell>
          <cell r="G1681">
            <v>1.92</v>
          </cell>
          <cell r="H1681">
            <v>1980</v>
          </cell>
          <cell r="I1681">
            <v>3801</v>
          </cell>
          <cell r="J1681">
            <v>6982</v>
          </cell>
          <cell r="K1681">
            <v>13405</v>
          </cell>
          <cell r="L1681">
            <v>884</v>
          </cell>
          <cell r="M1681">
            <v>1697</v>
          </cell>
          <cell r="N1681">
            <v>9846</v>
          </cell>
          <cell r="O1681">
            <v>18903</v>
          </cell>
          <cell r="P1681" t="str">
            <v>제19호표</v>
          </cell>
        </row>
        <row r="1682">
          <cell r="B1682" t="str">
            <v>보도블럭 설치소형고압블럭(신설)</v>
          </cell>
          <cell r="D1682" t="str">
            <v>보도블럭 설치</v>
          </cell>
          <cell r="E1682" t="str">
            <v>소형고압블럭(신설)</v>
          </cell>
          <cell r="F1682" t="str">
            <v>㎡</v>
          </cell>
          <cell r="G1682">
            <v>0.64</v>
          </cell>
          <cell r="H1682">
            <v>10646</v>
          </cell>
          <cell r="I1682">
            <v>6813</v>
          </cell>
          <cell r="J1682">
            <v>5172</v>
          </cell>
          <cell r="K1682">
            <v>3310</v>
          </cell>
          <cell r="L1682">
            <v>660</v>
          </cell>
          <cell r="M1682">
            <v>422</v>
          </cell>
          <cell r="N1682">
            <v>16478</v>
          </cell>
          <cell r="O1682">
            <v>10545</v>
          </cell>
          <cell r="P1682" t="str">
            <v>제21호표</v>
          </cell>
        </row>
        <row r="1683">
          <cell r="D1683" t="str">
            <v>폐기물처리(보도블럭)</v>
          </cell>
          <cell r="F1683" t="str">
            <v>㎥</v>
          </cell>
          <cell r="G1683">
            <v>2.7E-2</v>
          </cell>
          <cell r="P1683" t="str">
            <v>별도처리</v>
          </cell>
        </row>
        <row r="1684">
          <cell r="D1684" t="str">
            <v>폐기물처리(콘크리트)</v>
          </cell>
          <cell r="F1684" t="str">
            <v>㎥</v>
          </cell>
          <cell r="G1684">
            <v>0.377</v>
          </cell>
          <cell r="P1684" t="str">
            <v>별도처리</v>
          </cell>
        </row>
        <row r="1685">
          <cell r="A1685">
            <v>205</v>
          </cell>
          <cell r="B1685">
            <v>199</v>
          </cell>
          <cell r="C1685" t="str">
            <v>제199호표</v>
          </cell>
          <cell r="D1685" t="str">
            <v>철주기초 철거 복구(투스콘)</v>
          </cell>
          <cell r="E1685" t="str">
            <v>800 x 1100 x 1200(Ø200)</v>
          </cell>
          <cell r="F1685" t="str">
            <v>개소</v>
          </cell>
          <cell r="G1685">
            <v>1</v>
          </cell>
          <cell r="I1685">
            <v>51739</v>
          </cell>
          <cell r="K1685">
            <v>52284</v>
          </cell>
          <cell r="M1685">
            <v>8590</v>
          </cell>
          <cell r="O1685">
            <v>112613</v>
          </cell>
          <cell r="P1685" t="str">
            <v>도면 EE-15</v>
          </cell>
        </row>
        <row r="1686">
          <cell r="D1686" t="str">
            <v>철주기초 철거 복구(투스콘)</v>
          </cell>
          <cell r="E1686" t="str">
            <v>800 x 1100 x 1200(Ø200)</v>
          </cell>
          <cell r="F1686" t="str">
            <v>개소</v>
          </cell>
          <cell r="G1686">
            <v>1</v>
          </cell>
        </row>
        <row r="1687">
          <cell r="B1687" t="str">
            <v>터파기(경질토사)(기계70%+인력30%),(0~1㎥)</v>
          </cell>
          <cell r="D1687" t="str">
            <v>터파기(경질토사)</v>
          </cell>
          <cell r="E1687" t="str">
            <v>(기계70%+인력30%),(0~1㎥)</v>
          </cell>
          <cell r="F1687" t="str">
            <v>㎥</v>
          </cell>
          <cell r="G1687">
            <v>0.95699999999999996</v>
          </cell>
          <cell r="H1687">
            <v>293</v>
          </cell>
          <cell r="I1687">
            <v>280</v>
          </cell>
          <cell r="J1687">
            <v>6491</v>
          </cell>
          <cell r="K1687">
            <v>6211</v>
          </cell>
          <cell r="L1687">
            <v>428</v>
          </cell>
          <cell r="M1687">
            <v>409</v>
          </cell>
          <cell r="N1687">
            <v>7212</v>
          </cell>
          <cell r="O1687">
            <v>6900</v>
          </cell>
          <cell r="P1687" t="str">
            <v>제1호표</v>
          </cell>
        </row>
        <row r="1688">
          <cell r="B1688" t="str">
            <v>되메우기 및 다짐(토사)(기계90%+인력10%)</v>
          </cell>
          <cell r="D1688" t="str">
            <v>되메우기 및 다짐(토사)</v>
          </cell>
          <cell r="E1688" t="str">
            <v>(기계90%+인력10%)</v>
          </cell>
          <cell r="F1688" t="str">
            <v>㎥</v>
          </cell>
          <cell r="G1688">
            <v>1.2010000000000001</v>
          </cell>
          <cell r="H1688">
            <v>433</v>
          </cell>
          <cell r="I1688">
            <v>520</v>
          </cell>
          <cell r="J1688">
            <v>5323</v>
          </cell>
          <cell r="K1688">
            <v>6392</v>
          </cell>
          <cell r="L1688">
            <v>433</v>
          </cell>
          <cell r="M1688">
            <v>520</v>
          </cell>
          <cell r="N1688">
            <v>6189</v>
          </cell>
          <cell r="O1688">
            <v>7432</v>
          </cell>
          <cell r="P1688" t="str">
            <v>제4호표</v>
          </cell>
        </row>
        <row r="1689">
          <cell r="B1689" t="str">
            <v>모래세사,왕사(도착도)</v>
          </cell>
          <cell r="D1689" t="str">
            <v>모래</v>
          </cell>
          <cell r="E1689" t="str">
            <v>세사,왕사(도착도)</v>
          </cell>
          <cell r="F1689" t="str">
            <v>㎥</v>
          </cell>
          <cell r="G1689">
            <v>7.4999999999999997E-2</v>
          </cell>
          <cell r="H1689">
            <v>30000</v>
          </cell>
          <cell r="I1689">
            <v>2250</v>
          </cell>
          <cell r="N1689">
            <v>30000</v>
          </cell>
          <cell r="O1689">
            <v>2250</v>
          </cell>
        </row>
        <row r="1690">
          <cell r="B1690" t="str">
            <v>구조물 헐기대형브레이커+굴삭기(무한궤도) 0.7㎡</v>
          </cell>
          <cell r="D1690" t="str">
            <v>구조물 헐기</v>
          </cell>
          <cell r="E1690" t="str">
            <v>대형브레이커+굴삭기(무한궤도) 0.7㎡</v>
          </cell>
          <cell r="F1690" t="str">
            <v>㎥</v>
          </cell>
          <cell r="G1690">
            <v>0.377</v>
          </cell>
          <cell r="H1690">
            <v>5725</v>
          </cell>
          <cell r="I1690">
            <v>2158</v>
          </cell>
          <cell r="J1690">
            <v>29087</v>
          </cell>
          <cell r="K1690">
            <v>10965</v>
          </cell>
          <cell r="L1690">
            <v>9937</v>
          </cell>
          <cell r="M1690">
            <v>3746</v>
          </cell>
          <cell r="N1690">
            <v>44749</v>
          </cell>
          <cell r="O1690">
            <v>16869</v>
          </cell>
          <cell r="P1690" t="str">
            <v>제12호표</v>
          </cell>
        </row>
        <row r="1691">
          <cell r="B1691" t="str">
            <v>아스팔트,투스콘 포장절단블레이드(D = 320~400, T = 3.2mm)</v>
          </cell>
          <cell r="D1691" t="str">
            <v>아스팔트,투스콘 포장절단</v>
          </cell>
          <cell r="E1691" t="str">
            <v>블레이드(D = 320~400, T = 3.2mm)</v>
          </cell>
          <cell r="F1691" t="str">
            <v>m</v>
          </cell>
          <cell r="G1691">
            <v>6.4</v>
          </cell>
          <cell r="H1691">
            <v>388</v>
          </cell>
          <cell r="I1691">
            <v>2483</v>
          </cell>
          <cell r="J1691">
            <v>2005</v>
          </cell>
          <cell r="K1691">
            <v>12832</v>
          </cell>
          <cell r="L1691">
            <v>170</v>
          </cell>
          <cell r="M1691">
            <v>1088</v>
          </cell>
          <cell r="N1691">
            <v>2563</v>
          </cell>
          <cell r="O1691">
            <v>16403</v>
          </cell>
          <cell r="P1691" t="str">
            <v>제8호표</v>
          </cell>
        </row>
        <row r="1692">
          <cell r="B1692" t="str">
            <v>아스팔트,투스콘 포장깨기대형브레이커+굴삭기(무한궤도) 0.2㎡</v>
          </cell>
          <cell r="D1692" t="str">
            <v>아스팔트,투스콘 포장깨기</v>
          </cell>
          <cell r="E1692" t="str">
            <v>대형브레이커+굴삭기(무한궤도) 0.2㎡</v>
          </cell>
          <cell r="F1692" t="str">
            <v>㎥</v>
          </cell>
          <cell r="G1692">
            <v>0.1152</v>
          </cell>
          <cell r="H1692">
            <v>4440</v>
          </cell>
          <cell r="I1692">
            <v>511</v>
          </cell>
          <cell r="J1692">
            <v>35920</v>
          </cell>
          <cell r="K1692">
            <v>4137</v>
          </cell>
          <cell r="L1692">
            <v>8666</v>
          </cell>
          <cell r="M1692">
            <v>998</v>
          </cell>
          <cell r="N1692">
            <v>49026</v>
          </cell>
          <cell r="O1692">
            <v>5646</v>
          </cell>
          <cell r="P1692" t="str">
            <v>제10호표</v>
          </cell>
        </row>
        <row r="1693">
          <cell r="B1693" t="str">
            <v>보도용 투스콘포장적색 (180Kg/㎠)</v>
          </cell>
          <cell r="D1693" t="str">
            <v>보도용 투스콘포장</v>
          </cell>
          <cell r="E1693" t="str">
            <v>적색 (180Kg/㎠)</v>
          </cell>
          <cell r="F1693" t="str">
            <v>㎡</v>
          </cell>
          <cell r="G1693">
            <v>2.56</v>
          </cell>
          <cell r="H1693">
            <v>14850</v>
          </cell>
          <cell r="I1693">
            <v>38016</v>
          </cell>
          <cell r="J1693">
            <v>3611</v>
          </cell>
          <cell r="K1693">
            <v>9244</v>
          </cell>
          <cell r="L1693">
            <v>529</v>
          </cell>
          <cell r="M1693">
            <v>1354</v>
          </cell>
          <cell r="N1693">
            <v>18990</v>
          </cell>
          <cell r="O1693">
            <v>48614</v>
          </cell>
          <cell r="P1693" t="str">
            <v>제16호표</v>
          </cell>
        </row>
        <row r="1694">
          <cell r="B1694" t="str">
            <v>보조기층 부설인력식 소규모 장비사용</v>
          </cell>
          <cell r="D1694" t="str">
            <v>보조기층 부설</v>
          </cell>
          <cell r="E1694" t="str">
            <v>인력식 소규모 장비사용</v>
          </cell>
          <cell r="F1694" t="str">
            <v>㎥</v>
          </cell>
          <cell r="G1694">
            <v>0.25600000000000001</v>
          </cell>
          <cell r="H1694">
            <v>21567</v>
          </cell>
          <cell r="I1694">
            <v>5521</v>
          </cell>
          <cell r="J1694">
            <v>9778</v>
          </cell>
          <cell r="K1694">
            <v>2503</v>
          </cell>
          <cell r="L1694">
            <v>1859</v>
          </cell>
          <cell r="M1694">
            <v>475</v>
          </cell>
          <cell r="N1694">
            <v>33204</v>
          </cell>
          <cell r="O1694">
            <v>8499</v>
          </cell>
          <cell r="P1694" t="str">
            <v>제15호표</v>
          </cell>
        </row>
        <row r="1695">
          <cell r="D1695" t="str">
            <v>폐기물처리(투스콘)</v>
          </cell>
          <cell r="F1695" t="str">
            <v>㎥</v>
          </cell>
          <cell r="G1695">
            <v>0.1152</v>
          </cell>
          <cell r="P1695" t="str">
            <v>별도처리</v>
          </cell>
        </row>
        <row r="1696">
          <cell r="D1696" t="str">
            <v>폐기물처리(콘크리트)</v>
          </cell>
          <cell r="F1696" t="str">
            <v>㎥</v>
          </cell>
          <cell r="G1696">
            <v>0.377</v>
          </cell>
          <cell r="P1696" t="str">
            <v>별도처리</v>
          </cell>
        </row>
        <row r="1697">
          <cell r="A1697">
            <v>206</v>
          </cell>
          <cell r="B1697">
            <v>200</v>
          </cell>
          <cell r="C1697" t="str">
            <v>제200호표</v>
          </cell>
          <cell r="D1697" t="str">
            <v>보행등주기초 철거 복구(보도블럭)</v>
          </cell>
          <cell r="E1697" t="str">
            <v>500 x 700 x 800(Ø125)</v>
          </cell>
          <cell r="F1697" t="str">
            <v>개소</v>
          </cell>
          <cell r="G1697">
            <v>1</v>
          </cell>
          <cell r="I1697">
            <v>7070</v>
          </cell>
          <cell r="K1697">
            <v>17100</v>
          </cell>
          <cell r="M1697">
            <v>2859</v>
          </cell>
          <cell r="O1697">
            <v>27029</v>
          </cell>
          <cell r="P1697" t="str">
            <v>도면 EE-13</v>
          </cell>
        </row>
        <row r="1698">
          <cell r="D1698" t="str">
            <v>보행등주기초 철거 복구(보도블럭)</v>
          </cell>
          <cell r="E1698" t="str">
            <v>500 x 700 x 800(Ø125)</v>
          </cell>
        </row>
        <row r="1699">
          <cell r="B1699" t="str">
            <v>터파기(경질토사)(기계70%+인력30%),(0~1㎥)</v>
          </cell>
          <cell r="D1699" t="str">
            <v>터파기(경질토사)</v>
          </cell>
          <cell r="E1699" t="str">
            <v>(기계70%+인력30%),(0~1㎥)</v>
          </cell>
          <cell r="F1699" t="str">
            <v>㎥</v>
          </cell>
          <cell r="G1699">
            <v>0.372</v>
          </cell>
          <cell r="H1699">
            <v>293</v>
          </cell>
          <cell r="I1699">
            <v>108</v>
          </cell>
          <cell r="J1699">
            <v>6491</v>
          </cell>
          <cell r="K1699">
            <v>2414</v>
          </cell>
          <cell r="L1699">
            <v>428</v>
          </cell>
          <cell r="M1699">
            <v>159</v>
          </cell>
          <cell r="N1699">
            <v>7212</v>
          </cell>
          <cell r="O1699">
            <v>2681</v>
          </cell>
          <cell r="P1699" t="str">
            <v>제1호표</v>
          </cell>
        </row>
        <row r="1700">
          <cell r="B1700" t="str">
            <v>되메우기 및 다짐(토사)(기계90%+인력10%)</v>
          </cell>
          <cell r="D1700" t="str">
            <v>되메우기 및 다짐(토사)</v>
          </cell>
          <cell r="E1700" t="str">
            <v>(기계90%+인력10%)</v>
          </cell>
          <cell r="F1700" t="str">
            <v>㎥</v>
          </cell>
          <cell r="G1700">
            <v>0.432</v>
          </cell>
          <cell r="H1700">
            <v>433</v>
          </cell>
          <cell r="I1700">
            <v>187</v>
          </cell>
          <cell r="J1700">
            <v>5323</v>
          </cell>
          <cell r="K1700">
            <v>2299</v>
          </cell>
          <cell r="L1700">
            <v>433</v>
          </cell>
          <cell r="M1700">
            <v>187</v>
          </cell>
          <cell r="N1700">
            <v>6189</v>
          </cell>
          <cell r="O1700">
            <v>2673</v>
          </cell>
          <cell r="P1700" t="str">
            <v>제4호표</v>
          </cell>
        </row>
        <row r="1701">
          <cell r="B1701" t="str">
            <v>모래세사,왕사(도착도)</v>
          </cell>
          <cell r="D1701" t="str">
            <v>모래</v>
          </cell>
          <cell r="E1701" t="str">
            <v>세사,왕사(도착도)</v>
          </cell>
          <cell r="F1701" t="str">
            <v>㎥</v>
          </cell>
          <cell r="G1701">
            <v>4.4999999999999998E-2</v>
          </cell>
          <cell r="H1701">
            <v>30000</v>
          </cell>
          <cell r="I1701">
            <v>1350</v>
          </cell>
          <cell r="N1701">
            <v>30000</v>
          </cell>
          <cell r="O1701">
            <v>1350</v>
          </cell>
        </row>
        <row r="1702">
          <cell r="B1702" t="str">
            <v>구조물 헐기대형브레이커+굴삭기(무한궤도) 0.7㎡</v>
          </cell>
          <cell r="D1702" t="str">
            <v>구조물 헐기</v>
          </cell>
          <cell r="E1702" t="str">
            <v>대형브레이커+굴삭기(무한궤도) 0.7㎡</v>
          </cell>
          <cell r="F1702" t="str">
            <v>㎥</v>
          </cell>
          <cell r="G1702">
            <v>0.151</v>
          </cell>
          <cell r="H1702">
            <v>5725</v>
          </cell>
          <cell r="I1702">
            <v>864</v>
          </cell>
          <cell r="J1702">
            <v>29087</v>
          </cell>
          <cell r="K1702">
            <v>4392</v>
          </cell>
          <cell r="L1702">
            <v>9937</v>
          </cell>
          <cell r="M1702">
            <v>1500</v>
          </cell>
          <cell r="N1702">
            <v>44749</v>
          </cell>
          <cell r="O1702">
            <v>6756</v>
          </cell>
          <cell r="P1702" t="str">
            <v>제12호표</v>
          </cell>
        </row>
        <row r="1703">
          <cell r="B1703" t="str">
            <v>보도블럭 철거 및 복구소형고압블럭</v>
          </cell>
          <cell r="D1703" t="str">
            <v>보도블럭 철거 및 복구</v>
          </cell>
          <cell r="E1703" t="str">
            <v>소형고압블럭</v>
          </cell>
          <cell r="F1703" t="str">
            <v>㎡</v>
          </cell>
          <cell r="G1703">
            <v>0.96</v>
          </cell>
          <cell r="H1703">
            <v>1980</v>
          </cell>
          <cell r="I1703">
            <v>1900</v>
          </cell>
          <cell r="J1703">
            <v>6982</v>
          </cell>
          <cell r="K1703">
            <v>6702</v>
          </cell>
          <cell r="L1703">
            <v>884</v>
          </cell>
          <cell r="M1703">
            <v>848</v>
          </cell>
          <cell r="N1703">
            <v>9846</v>
          </cell>
          <cell r="O1703">
            <v>9450</v>
          </cell>
          <cell r="P1703" t="str">
            <v>제19호표</v>
          </cell>
        </row>
        <row r="1704">
          <cell r="B1704" t="str">
            <v>보도블럭 설치소형고압블럭(신설)</v>
          </cell>
          <cell r="D1704" t="str">
            <v>보도블럭 설치</v>
          </cell>
          <cell r="E1704" t="str">
            <v>소형고압블럭(신설)</v>
          </cell>
          <cell r="F1704" t="str">
            <v>㎡</v>
          </cell>
          <cell r="G1704">
            <v>0.25</v>
          </cell>
          <cell r="H1704">
            <v>10646</v>
          </cell>
          <cell r="I1704">
            <v>2661</v>
          </cell>
          <cell r="J1704">
            <v>5172</v>
          </cell>
          <cell r="K1704">
            <v>1293</v>
          </cell>
          <cell r="L1704">
            <v>660</v>
          </cell>
          <cell r="M1704">
            <v>165</v>
          </cell>
          <cell r="N1704">
            <v>16478</v>
          </cell>
          <cell r="O1704">
            <v>4119</v>
          </cell>
          <cell r="P1704" t="str">
            <v>제21호표</v>
          </cell>
        </row>
        <row r="1705">
          <cell r="D1705" t="str">
            <v>폐기물처리(보도블럭)</v>
          </cell>
          <cell r="F1705" t="str">
            <v>㎥</v>
          </cell>
          <cell r="G1705">
            <v>1.34E-2</v>
          </cell>
          <cell r="P1705" t="str">
            <v>별도처리</v>
          </cell>
        </row>
        <row r="1706">
          <cell r="D1706" t="str">
            <v>폐기물처리(콘크리트)</v>
          </cell>
          <cell r="F1706" t="str">
            <v>㎥</v>
          </cell>
          <cell r="G1706">
            <v>0.151</v>
          </cell>
          <cell r="P1706" t="str">
            <v>별도처리</v>
          </cell>
        </row>
        <row r="1707">
          <cell r="A1707">
            <v>207</v>
          </cell>
          <cell r="B1707">
            <v>201</v>
          </cell>
          <cell r="C1707" t="str">
            <v>제201호표</v>
          </cell>
          <cell r="D1707" t="str">
            <v>보행등주기초 철거 복구(투스콘)</v>
          </cell>
          <cell r="E1707" t="str">
            <v>500 x 700 x 800(Ø125)</v>
          </cell>
          <cell r="F1707" t="str">
            <v>개소</v>
          </cell>
          <cell r="G1707">
            <v>1</v>
          </cell>
          <cell r="I1707">
            <v>25104</v>
          </cell>
          <cell r="K1707">
            <v>26271</v>
          </cell>
          <cell r="M1707">
            <v>4014</v>
          </cell>
          <cell r="O1707">
            <v>55389</v>
          </cell>
          <cell r="P1707" t="str">
            <v>도면 EE-15</v>
          </cell>
        </row>
        <row r="1708">
          <cell r="D1708" t="str">
            <v>보행등주기초 철거 복구(투스콘)</v>
          </cell>
          <cell r="E1708" t="str">
            <v>500 x 700 x 800(Ø125)</v>
          </cell>
        </row>
        <row r="1709">
          <cell r="B1709" t="str">
            <v>터파기(경질토사)(기계70%+인력30%),(0~1㎥)</v>
          </cell>
          <cell r="D1709" t="str">
            <v>터파기(경질토사)</v>
          </cell>
          <cell r="E1709" t="str">
            <v>(기계70%+인력30%),(0~1㎥)</v>
          </cell>
          <cell r="F1709" t="str">
            <v>㎥</v>
          </cell>
          <cell r="G1709">
            <v>0.38600000000000001</v>
          </cell>
          <cell r="H1709">
            <v>293</v>
          </cell>
          <cell r="I1709">
            <v>113</v>
          </cell>
          <cell r="J1709">
            <v>6491</v>
          </cell>
          <cell r="K1709">
            <v>2505</v>
          </cell>
          <cell r="L1709">
            <v>428</v>
          </cell>
          <cell r="M1709">
            <v>165</v>
          </cell>
          <cell r="N1709">
            <v>7212</v>
          </cell>
          <cell r="O1709">
            <v>2783</v>
          </cell>
          <cell r="P1709" t="str">
            <v>제1호표</v>
          </cell>
        </row>
        <row r="1710">
          <cell r="B1710" t="str">
            <v>되메우기 및 다짐(토사)(기계90%+인력10%)</v>
          </cell>
          <cell r="D1710" t="str">
            <v>되메우기 및 다짐(토사)</v>
          </cell>
          <cell r="E1710" t="str">
            <v>(기계90%+인력10%)</v>
          </cell>
          <cell r="F1710" t="str">
            <v>㎥</v>
          </cell>
          <cell r="G1710">
            <v>0.55100000000000005</v>
          </cell>
          <cell r="H1710">
            <v>433</v>
          </cell>
          <cell r="I1710">
            <v>238</v>
          </cell>
          <cell r="J1710">
            <v>5323</v>
          </cell>
          <cell r="K1710">
            <v>2932</v>
          </cell>
          <cell r="L1710">
            <v>433</v>
          </cell>
          <cell r="M1710">
            <v>238</v>
          </cell>
          <cell r="N1710">
            <v>6189</v>
          </cell>
          <cell r="O1710">
            <v>3408</v>
          </cell>
          <cell r="P1710" t="str">
            <v>제4호표</v>
          </cell>
        </row>
        <row r="1711">
          <cell r="B1711" t="str">
            <v>모래세사,왕사(도착도)</v>
          </cell>
          <cell r="D1711" t="str">
            <v>모래</v>
          </cell>
          <cell r="E1711" t="str">
            <v>세사,왕사(도착도)</v>
          </cell>
          <cell r="F1711" t="str">
            <v>㎥</v>
          </cell>
          <cell r="G1711">
            <v>4.4999999999999998E-2</v>
          </cell>
          <cell r="H1711">
            <v>30000</v>
          </cell>
          <cell r="I1711">
            <v>1350</v>
          </cell>
          <cell r="N1711">
            <v>30000</v>
          </cell>
          <cell r="O1711">
            <v>1350</v>
          </cell>
        </row>
        <row r="1712">
          <cell r="B1712" t="str">
            <v>구조물 헐기대형브레이커+굴삭기(무한궤도) 0.7㎡</v>
          </cell>
          <cell r="D1712" t="str">
            <v>구조물 헐기</v>
          </cell>
          <cell r="E1712" t="str">
            <v>대형브레이커+굴삭기(무한궤도) 0.7㎡</v>
          </cell>
          <cell r="F1712" t="str">
            <v>㎥</v>
          </cell>
          <cell r="G1712">
            <v>0.151</v>
          </cell>
          <cell r="H1712">
            <v>5725</v>
          </cell>
          <cell r="I1712">
            <v>864</v>
          </cell>
          <cell r="J1712">
            <v>29087</v>
          </cell>
          <cell r="K1712">
            <v>4392</v>
          </cell>
          <cell r="L1712">
            <v>9937</v>
          </cell>
          <cell r="M1712">
            <v>1500</v>
          </cell>
          <cell r="N1712">
            <v>44749</v>
          </cell>
          <cell r="O1712">
            <v>6756</v>
          </cell>
          <cell r="P1712" t="str">
            <v>제12호표</v>
          </cell>
        </row>
        <row r="1713">
          <cell r="B1713" t="str">
            <v>아스팔트,투스콘 포장절단블레이드(D = 320~400, T = 3.2mm)</v>
          </cell>
          <cell r="D1713" t="str">
            <v>아스팔트,투스콘 포장절단</v>
          </cell>
          <cell r="E1713" t="str">
            <v>블레이드(D = 320~400, T = 3.2mm)</v>
          </cell>
          <cell r="F1713" t="str">
            <v>m</v>
          </cell>
          <cell r="G1713">
            <v>4.4000000000000004</v>
          </cell>
          <cell r="H1713">
            <v>388</v>
          </cell>
          <cell r="I1713">
            <v>1707</v>
          </cell>
          <cell r="J1713">
            <v>2005</v>
          </cell>
          <cell r="K1713">
            <v>8822</v>
          </cell>
          <cell r="L1713">
            <v>170</v>
          </cell>
          <cell r="M1713">
            <v>748</v>
          </cell>
          <cell r="N1713">
            <v>2563</v>
          </cell>
          <cell r="O1713">
            <v>11277</v>
          </cell>
          <cell r="P1713" t="str">
            <v>제8호표</v>
          </cell>
        </row>
        <row r="1714">
          <cell r="B1714" t="str">
            <v>아스팔트,투스콘 포장깨기대형브레이커+굴삭기(무한궤도) 0.2㎡</v>
          </cell>
          <cell r="D1714" t="str">
            <v>아스팔트,투스콘 포장깨기</v>
          </cell>
          <cell r="E1714" t="str">
            <v>대형브레이커+굴삭기(무한궤도) 0.2㎡</v>
          </cell>
          <cell r="F1714" t="str">
            <v>㎥</v>
          </cell>
          <cell r="G1714">
            <v>5.7599999999999998E-2</v>
          </cell>
          <cell r="H1714">
            <v>4440</v>
          </cell>
          <cell r="I1714">
            <v>255</v>
          </cell>
          <cell r="J1714">
            <v>35920</v>
          </cell>
          <cell r="K1714">
            <v>2068</v>
          </cell>
          <cell r="L1714">
            <v>8666</v>
          </cell>
          <cell r="M1714">
            <v>499</v>
          </cell>
          <cell r="N1714">
            <v>49026</v>
          </cell>
          <cell r="O1714">
            <v>2822</v>
          </cell>
          <cell r="P1714" t="str">
            <v>제10호표</v>
          </cell>
        </row>
        <row r="1715">
          <cell r="B1715" t="str">
            <v>보도용 투스콘포장적색 (180Kg/㎠)</v>
          </cell>
          <cell r="D1715" t="str">
            <v>보도용 투스콘포장</v>
          </cell>
          <cell r="E1715" t="str">
            <v>적색 (180Kg/㎠)</v>
          </cell>
          <cell r="F1715" t="str">
            <v>㎡</v>
          </cell>
          <cell r="G1715">
            <v>1.21</v>
          </cell>
          <cell r="H1715">
            <v>14850</v>
          </cell>
          <cell r="I1715">
            <v>17968</v>
          </cell>
          <cell r="J1715">
            <v>3611</v>
          </cell>
          <cell r="K1715">
            <v>4369</v>
          </cell>
          <cell r="L1715">
            <v>529</v>
          </cell>
          <cell r="M1715">
            <v>640</v>
          </cell>
          <cell r="N1715">
            <v>18990</v>
          </cell>
          <cell r="O1715">
            <v>22977</v>
          </cell>
          <cell r="P1715" t="str">
            <v>제16호표</v>
          </cell>
        </row>
        <row r="1716">
          <cell r="B1716" t="str">
            <v>보조기층 부설인력식 소규모 장비사용</v>
          </cell>
          <cell r="D1716" t="str">
            <v>보조기층 부설</v>
          </cell>
          <cell r="E1716" t="str">
            <v>인력식 소규모 장비사용</v>
          </cell>
          <cell r="F1716" t="str">
            <v>㎥</v>
          </cell>
          <cell r="G1716">
            <v>0.121</v>
          </cell>
          <cell r="H1716">
            <v>21567</v>
          </cell>
          <cell r="I1716">
            <v>2609</v>
          </cell>
          <cell r="J1716">
            <v>9778</v>
          </cell>
          <cell r="K1716">
            <v>1183</v>
          </cell>
          <cell r="L1716">
            <v>1859</v>
          </cell>
          <cell r="M1716">
            <v>224</v>
          </cell>
          <cell r="N1716">
            <v>33204</v>
          </cell>
          <cell r="O1716">
            <v>4016</v>
          </cell>
          <cell r="P1716" t="str">
            <v>제15호표</v>
          </cell>
        </row>
        <row r="1717">
          <cell r="D1717" t="str">
            <v>폐기물처리(투스콘)</v>
          </cell>
          <cell r="F1717" t="str">
            <v>㎥</v>
          </cell>
          <cell r="G1717">
            <v>5.7599999999999998E-2</v>
          </cell>
          <cell r="P1717" t="str">
            <v>별도처리</v>
          </cell>
        </row>
        <row r="1718">
          <cell r="D1718" t="str">
            <v>폐기물처리(콘크리트)</v>
          </cell>
          <cell r="F1718" t="str">
            <v>㎥</v>
          </cell>
          <cell r="G1718">
            <v>0.151</v>
          </cell>
          <cell r="P1718" t="str">
            <v>별도처리</v>
          </cell>
        </row>
        <row r="1719">
          <cell r="A1719">
            <v>208</v>
          </cell>
          <cell r="B1719">
            <v>202</v>
          </cell>
          <cell r="C1719" t="str">
            <v>제202호표</v>
          </cell>
          <cell r="D1719" t="str">
            <v>제어기 기초 철거 복구(보도블럭)</v>
          </cell>
          <cell r="E1719" t="str">
            <v>650 x 500 x 800</v>
          </cell>
          <cell r="F1719" t="str">
            <v>개소</v>
          </cell>
          <cell r="G1719">
            <v>1</v>
          </cell>
          <cell r="I1719">
            <v>7296</v>
          </cell>
          <cell r="K1719">
            <v>17853</v>
          </cell>
          <cell r="M1719">
            <v>3669</v>
          </cell>
          <cell r="O1719">
            <v>28818</v>
          </cell>
          <cell r="P1719" t="str">
            <v>도면 EE-14</v>
          </cell>
        </row>
        <row r="1720">
          <cell r="D1720" t="str">
            <v>제어기 기초 철거 복구(보도블럭)</v>
          </cell>
          <cell r="E1720" t="str">
            <v>650 x 500 x 800</v>
          </cell>
        </row>
        <row r="1721">
          <cell r="B1721" t="str">
            <v>터파기(경질토사)(기계70%+인력30%),(0~1㎥)</v>
          </cell>
          <cell r="D1721" t="str">
            <v>터파기(경질토사)</v>
          </cell>
          <cell r="E1721" t="str">
            <v>(기계70%+인력30%),(0~1㎥)</v>
          </cell>
          <cell r="F1721" t="str">
            <v>㎥</v>
          </cell>
          <cell r="G1721">
            <v>0.161</v>
          </cell>
          <cell r="H1721">
            <v>293</v>
          </cell>
          <cell r="I1721">
            <v>47</v>
          </cell>
          <cell r="J1721">
            <v>6491</v>
          </cell>
          <cell r="K1721">
            <v>1045</v>
          </cell>
          <cell r="L1721">
            <v>428</v>
          </cell>
          <cell r="M1721">
            <v>68</v>
          </cell>
          <cell r="N1721">
            <v>7212</v>
          </cell>
          <cell r="O1721">
            <v>1092</v>
          </cell>
          <cell r="P1721" t="str">
            <v>제1호표</v>
          </cell>
        </row>
        <row r="1722">
          <cell r="B1722" t="str">
            <v>되메우기 및 다짐(토사)(기계90%+인력10%)</v>
          </cell>
          <cell r="D1722" t="str">
            <v>되메우기 및 다짐(토사)</v>
          </cell>
          <cell r="E1722" t="str">
            <v>(기계90%+인력10%)</v>
          </cell>
          <cell r="F1722" t="str">
            <v>㎥</v>
          </cell>
          <cell r="G1722">
            <v>0.63449999999999995</v>
          </cell>
          <cell r="H1722">
            <v>433</v>
          </cell>
          <cell r="I1722">
            <v>274</v>
          </cell>
          <cell r="J1722">
            <v>5323</v>
          </cell>
          <cell r="K1722">
            <v>3377</v>
          </cell>
          <cell r="L1722">
            <v>433</v>
          </cell>
          <cell r="M1722">
            <v>274</v>
          </cell>
          <cell r="N1722">
            <v>6189</v>
          </cell>
          <cell r="O1722">
            <v>3651</v>
          </cell>
          <cell r="P1722" t="str">
            <v>제4호표</v>
          </cell>
        </row>
        <row r="1723">
          <cell r="B1723" t="str">
            <v>모래세사,왕사(도착도)</v>
          </cell>
          <cell r="D1723" t="str">
            <v>모래</v>
          </cell>
          <cell r="E1723" t="str">
            <v>세사,왕사(도착도)</v>
          </cell>
          <cell r="F1723" t="str">
            <v>㎥</v>
          </cell>
          <cell r="G1723">
            <v>2.8000000000000001E-2</v>
          </cell>
          <cell r="H1723">
            <v>30000</v>
          </cell>
          <cell r="I1723">
            <v>840</v>
          </cell>
          <cell r="N1723">
            <v>30000</v>
          </cell>
          <cell r="O1723">
            <v>840</v>
          </cell>
        </row>
        <row r="1724">
          <cell r="B1724" t="str">
            <v>구조물 헐기대형브레이커+굴삭기(무한궤도) 0.7㎡</v>
          </cell>
          <cell r="D1724" t="str">
            <v>구조물 헐기</v>
          </cell>
          <cell r="E1724" t="str">
            <v>대형브레이커+굴삭기(무한궤도) 0.7㎡</v>
          </cell>
          <cell r="F1724" t="str">
            <v>㎥</v>
          </cell>
          <cell r="G1724">
            <v>0.26</v>
          </cell>
          <cell r="H1724">
            <v>5725</v>
          </cell>
          <cell r="I1724">
            <v>1488</v>
          </cell>
          <cell r="J1724">
            <v>29087</v>
          </cell>
          <cell r="K1724">
            <v>7562</v>
          </cell>
          <cell r="L1724">
            <v>9937</v>
          </cell>
          <cell r="M1724">
            <v>2583</v>
          </cell>
          <cell r="N1724">
            <v>44749</v>
          </cell>
          <cell r="O1724">
            <v>11633</v>
          </cell>
          <cell r="P1724" t="str">
            <v>제12호표</v>
          </cell>
        </row>
        <row r="1725">
          <cell r="B1725" t="str">
            <v>보도블럭 철거 및 복구소형고압블럭</v>
          </cell>
          <cell r="D1725" t="str">
            <v>보도블럭 철거 및 복구</v>
          </cell>
          <cell r="E1725" t="str">
            <v>소형고압블럭</v>
          </cell>
          <cell r="F1725" t="str">
            <v>㎡</v>
          </cell>
          <cell r="G1725">
            <v>0.6</v>
          </cell>
          <cell r="H1725">
            <v>1980</v>
          </cell>
          <cell r="I1725">
            <v>1188</v>
          </cell>
          <cell r="J1725">
            <v>6982</v>
          </cell>
          <cell r="K1725">
            <v>4189</v>
          </cell>
          <cell r="L1725">
            <v>884</v>
          </cell>
          <cell r="M1725">
            <v>530</v>
          </cell>
          <cell r="N1725">
            <v>9846</v>
          </cell>
          <cell r="O1725">
            <v>5907</v>
          </cell>
          <cell r="P1725" t="str">
            <v>제19호표</v>
          </cell>
        </row>
        <row r="1726">
          <cell r="B1726" t="str">
            <v>보도블럭 설치소형고압블럭(신설)</v>
          </cell>
          <cell r="D1726" t="str">
            <v>보도블럭 설치</v>
          </cell>
          <cell r="E1726" t="str">
            <v>소형고압블럭(신설)</v>
          </cell>
          <cell r="F1726" t="str">
            <v>㎡</v>
          </cell>
          <cell r="G1726">
            <v>0.32500000000000001</v>
          </cell>
          <cell r="H1726">
            <v>10646</v>
          </cell>
          <cell r="I1726">
            <v>3459</v>
          </cell>
          <cell r="J1726">
            <v>5172</v>
          </cell>
          <cell r="K1726">
            <v>1680</v>
          </cell>
          <cell r="L1726">
            <v>660</v>
          </cell>
          <cell r="M1726">
            <v>214</v>
          </cell>
          <cell r="N1726">
            <v>16478</v>
          </cell>
          <cell r="O1726">
            <v>5353</v>
          </cell>
          <cell r="P1726" t="str">
            <v>제21호표</v>
          </cell>
        </row>
        <row r="1727">
          <cell r="D1727" t="str">
            <v>폐기물처리(보도블럭)</v>
          </cell>
          <cell r="F1727" t="str">
            <v>㎥</v>
          </cell>
          <cell r="G1727">
            <v>8.8000000000000005E-3</v>
          </cell>
          <cell r="P1727" t="str">
            <v>별도처리</v>
          </cell>
        </row>
        <row r="1728">
          <cell r="D1728" t="str">
            <v>폐기물처리(콘크리트)</v>
          </cell>
          <cell r="F1728" t="str">
            <v>㎥</v>
          </cell>
          <cell r="G1728">
            <v>0.26</v>
          </cell>
          <cell r="P1728" t="str">
            <v>별도처리</v>
          </cell>
        </row>
        <row r="1729">
          <cell r="A1729">
            <v>209</v>
          </cell>
          <cell r="B1729">
            <v>203</v>
          </cell>
          <cell r="C1729" t="str">
            <v>제203호표</v>
          </cell>
          <cell r="D1729" t="str">
            <v>제어기 기초 철거 복구(투스콘)</v>
          </cell>
          <cell r="E1729" t="str">
            <v>650 x 500 x 800</v>
          </cell>
          <cell r="F1729" t="str">
            <v>개소</v>
          </cell>
          <cell r="G1729">
            <v>1</v>
          </cell>
          <cell r="I1729">
            <v>20005</v>
          </cell>
          <cell r="K1729">
            <v>44803</v>
          </cell>
          <cell r="M1729">
            <v>4784</v>
          </cell>
          <cell r="O1729">
            <v>69592</v>
          </cell>
          <cell r="P1729" t="str">
            <v>도면 EE-15</v>
          </cell>
        </row>
        <row r="1730">
          <cell r="D1730" t="str">
            <v>제어기 기초 철거 복구(투스콘)</v>
          </cell>
          <cell r="E1730" t="str">
            <v>650 x 500 x 800</v>
          </cell>
        </row>
        <row r="1731">
          <cell r="B1731" t="str">
            <v>터파기(경질토사)(기계70%+인력30%),(0~1㎥)</v>
          </cell>
          <cell r="D1731" t="str">
            <v>터파기(경질토사)</v>
          </cell>
          <cell r="E1731" t="str">
            <v>(기계70%+인력30%),(0~1㎥)</v>
          </cell>
          <cell r="F1731" t="str">
            <v>㎥</v>
          </cell>
          <cell r="G1731">
            <v>0.161</v>
          </cell>
          <cell r="H1731">
            <v>293</v>
          </cell>
          <cell r="I1731">
            <v>47</v>
          </cell>
          <cell r="J1731">
            <v>6491</v>
          </cell>
          <cell r="K1731">
            <v>1045</v>
          </cell>
          <cell r="L1731">
            <v>428</v>
          </cell>
          <cell r="M1731">
            <v>68</v>
          </cell>
          <cell r="N1731">
            <v>7212</v>
          </cell>
          <cell r="O1731" t="e">
            <v>#REF!</v>
          </cell>
          <cell r="P1731" t="str">
            <v>제1호표</v>
          </cell>
        </row>
        <row r="1732">
          <cell r="B1732" t="str">
            <v>되메우기 및 다짐(토사)(기계90%+인력10%)</v>
          </cell>
          <cell r="D1732" t="str">
            <v>되메우기 및 다짐(토사)</v>
          </cell>
          <cell r="E1732" t="str">
            <v>(기계90%+인력10%)</v>
          </cell>
          <cell r="F1732" t="str">
            <v>㎥</v>
          </cell>
          <cell r="G1732">
            <v>0.24399999999999999</v>
          </cell>
          <cell r="H1732">
            <v>433</v>
          </cell>
          <cell r="I1732">
            <v>105</v>
          </cell>
          <cell r="J1732">
            <v>5323</v>
          </cell>
          <cell r="K1732">
            <v>1298</v>
          </cell>
          <cell r="L1732">
            <v>433</v>
          </cell>
          <cell r="M1732">
            <v>105</v>
          </cell>
          <cell r="N1732">
            <v>6189</v>
          </cell>
          <cell r="O1732">
            <v>1403</v>
          </cell>
          <cell r="P1732" t="str">
            <v>제4호표</v>
          </cell>
        </row>
        <row r="1733">
          <cell r="B1733" t="str">
            <v>모래세사,왕사(도착도)</v>
          </cell>
          <cell r="D1733" t="str">
            <v>모래</v>
          </cell>
          <cell r="E1733" t="str">
            <v>세사,왕사(도착도)</v>
          </cell>
          <cell r="F1733" t="str">
            <v>㎥</v>
          </cell>
          <cell r="G1733">
            <v>2.8000000000000001E-2</v>
          </cell>
          <cell r="H1733">
            <v>30000</v>
          </cell>
          <cell r="I1733">
            <v>840</v>
          </cell>
          <cell r="N1733">
            <v>30000</v>
          </cell>
          <cell r="O1733">
            <v>840</v>
          </cell>
        </row>
        <row r="1734">
          <cell r="B1734" t="str">
            <v>구조물 헐기대형브레이커+굴삭기(무한궤도) 0.7㎡</v>
          </cell>
          <cell r="D1734" t="str">
            <v>구조물 헐기</v>
          </cell>
          <cell r="E1734" t="str">
            <v>대형브레이커+굴삭기(무한궤도) 0.7㎡</v>
          </cell>
          <cell r="F1734" t="str">
            <v>㎥</v>
          </cell>
          <cell r="G1734">
            <v>0.26</v>
          </cell>
          <cell r="H1734">
            <v>5725</v>
          </cell>
          <cell r="I1734">
            <v>1488</v>
          </cell>
          <cell r="J1734">
            <v>29087</v>
          </cell>
          <cell r="K1734">
            <v>7562</v>
          </cell>
          <cell r="L1734">
            <v>9937</v>
          </cell>
          <cell r="M1734">
            <v>2583</v>
          </cell>
          <cell r="N1734">
            <v>44749</v>
          </cell>
          <cell r="O1734">
            <v>9050</v>
          </cell>
          <cell r="P1734" t="str">
            <v>제12호표</v>
          </cell>
        </row>
        <row r="1735">
          <cell r="B1735" t="str">
            <v>아스팔트,투스콘 포장절단블레이드(D = 320~400, T = 3.2mm)</v>
          </cell>
          <cell r="D1735" t="str">
            <v>아스팔트,투스콘 포장절단</v>
          </cell>
          <cell r="E1735" t="str">
            <v>블레이드(D = 320~400, T = 3.2mm)</v>
          </cell>
          <cell r="F1735" t="str">
            <v>m</v>
          </cell>
          <cell r="G1735">
            <v>3.74</v>
          </cell>
          <cell r="H1735">
            <v>388</v>
          </cell>
          <cell r="I1735">
            <v>1451</v>
          </cell>
          <cell r="J1735">
            <v>2005</v>
          </cell>
          <cell r="K1735">
            <v>7498</v>
          </cell>
          <cell r="L1735">
            <v>170</v>
          </cell>
          <cell r="M1735">
            <v>635</v>
          </cell>
          <cell r="N1735">
            <v>2563</v>
          </cell>
          <cell r="O1735">
            <v>8949</v>
          </cell>
          <cell r="P1735" t="str">
            <v>제8호표</v>
          </cell>
        </row>
        <row r="1736">
          <cell r="B1736" t="str">
            <v>아스팔트,투스콘 포장깨기대형브레이커+굴삭기(무한궤도) 0.2㎡</v>
          </cell>
          <cell r="D1736" t="str">
            <v>아스팔트,투스콘 포장깨기</v>
          </cell>
          <cell r="E1736" t="str">
            <v>대형브레이커+굴삭기(무한궤도) 0.2㎡</v>
          </cell>
          <cell r="F1736" t="str">
            <v>㎥</v>
          </cell>
          <cell r="G1736">
            <v>8.5999999999999993E-2</v>
          </cell>
          <cell r="H1736">
            <v>4440</v>
          </cell>
          <cell r="I1736">
            <v>381</v>
          </cell>
          <cell r="J1736">
            <v>35920</v>
          </cell>
          <cell r="K1736">
            <v>3089</v>
          </cell>
          <cell r="L1736">
            <v>8666</v>
          </cell>
          <cell r="M1736">
            <v>745</v>
          </cell>
          <cell r="N1736">
            <v>49026</v>
          </cell>
          <cell r="O1736" t="e">
            <v>#REF!</v>
          </cell>
          <cell r="P1736" t="str">
            <v>제10호표</v>
          </cell>
        </row>
        <row r="1737">
          <cell r="B1737" t="str">
            <v>보조기층 부설인력식 소규모 장비사용</v>
          </cell>
          <cell r="D1737" t="str">
            <v>보조기층 부설</v>
          </cell>
          <cell r="E1737" t="str">
            <v>인력식 소규모 장비사용</v>
          </cell>
          <cell r="F1737" t="str">
            <v>㎥</v>
          </cell>
          <cell r="G1737">
            <v>0.10199999999999999</v>
          </cell>
          <cell r="H1737">
            <v>21567</v>
          </cell>
          <cell r="I1737">
            <v>2199</v>
          </cell>
          <cell r="J1737">
            <v>9778</v>
          </cell>
          <cell r="K1737">
            <v>997</v>
          </cell>
          <cell r="L1737">
            <v>1859</v>
          </cell>
          <cell r="M1737">
            <v>189</v>
          </cell>
          <cell r="N1737">
            <v>33204</v>
          </cell>
          <cell r="O1737">
            <v>3196</v>
          </cell>
          <cell r="P1737" t="str">
            <v>제15호표</v>
          </cell>
        </row>
        <row r="1738">
          <cell r="B1738" t="str">
            <v>보도용 투스콘포장적색 (180Kg/㎠)</v>
          </cell>
          <cell r="D1738" t="str">
            <v>보도용 투스콘포장</v>
          </cell>
          <cell r="E1738" t="str">
            <v>적색 (180Kg/㎠)</v>
          </cell>
          <cell r="F1738" t="str">
            <v>㎡</v>
          </cell>
          <cell r="G1738">
            <v>0.86799999999999999</v>
          </cell>
          <cell r="H1738">
            <v>14850</v>
          </cell>
          <cell r="I1738">
            <v>12889</v>
          </cell>
          <cell r="J1738">
            <v>3611</v>
          </cell>
          <cell r="K1738">
            <v>3134</v>
          </cell>
          <cell r="L1738">
            <v>529</v>
          </cell>
          <cell r="M1738">
            <v>459</v>
          </cell>
          <cell r="N1738">
            <v>18990</v>
          </cell>
          <cell r="O1738">
            <v>16023</v>
          </cell>
          <cell r="P1738" t="str">
            <v>제16호표</v>
          </cell>
        </row>
        <row r="1739">
          <cell r="B1739" t="str">
            <v>접지봉설치(1본) 철거CU 14Ø x 1000L</v>
          </cell>
          <cell r="D1739" t="str">
            <v>접지봉설치(1본) 철거</v>
          </cell>
          <cell r="E1739" t="str">
            <v>CU 14Ø x 1000L</v>
          </cell>
          <cell r="F1739" t="str">
            <v>개소</v>
          </cell>
          <cell r="G1739">
            <v>1</v>
          </cell>
          <cell r="H1739">
            <v>605</v>
          </cell>
          <cell r="I1739">
            <v>605</v>
          </cell>
          <cell r="J1739">
            <v>20180</v>
          </cell>
          <cell r="K1739">
            <v>20180</v>
          </cell>
          <cell r="L1739">
            <v>0</v>
          </cell>
          <cell r="M1739">
            <v>0</v>
          </cell>
          <cell r="N1739">
            <v>20785</v>
          </cell>
          <cell r="O1739">
            <v>20785</v>
          </cell>
          <cell r="P1739" t="str">
            <v>제200호표</v>
          </cell>
        </row>
        <row r="1740">
          <cell r="D1740" t="str">
            <v>폐기물처리(투스콘)</v>
          </cell>
          <cell r="F1740" t="str">
            <v>㎥</v>
          </cell>
          <cell r="G1740">
            <v>8.5999999999999993E-2</v>
          </cell>
          <cell r="P1740" t="str">
            <v>별도처리</v>
          </cell>
        </row>
        <row r="1741">
          <cell r="D1741" t="str">
            <v>폐기물처리(콘크리트)</v>
          </cell>
          <cell r="F1741" t="str">
            <v>㎥</v>
          </cell>
          <cell r="G1741">
            <v>0.26</v>
          </cell>
          <cell r="P1741" t="str">
            <v>별도처리</v>
          </cell>
        </row>
        <row r="1742">
          <cell r="A1742">
            <v>210</v>
          </cell>
          <cell r="B1742">
            <v>204</v>
          </cell>
          <cell r="C1742" t="str">
            <v>제204호표</v>
          </cell>
          <cell r="D1742" t="str">
            <v>기존 핸드홀 철거 복구(보도블럭)</v>
          </cell>
          <cell r="E1742" t="str">
            <v>800x800x800 이하</v>
          </cell>
          <cell r="F1742" t="str">
            <v>개소</v>
          </cell>
          <cell r="G1742">
            <v>1</v>
          </cell>
          <cell r="I1742">
            <v>7630</v>
          </cell>
          <cell r="K1742">
            <v>17553</v>
          </cell>
          <cell r="M1742">
            <v>3336</v>
          </cell>
          <cell r="O1742">
            <v>28519</v>
          </cell>
          <cell r="P1742" t="str">
            <v>도면 EE-14</v>
          </cell>
        </row>
        <row r="1743">
          <cell r="D1743" t="str">
            <v>기존 핸드홀 철거 복구(보도블럭)</v>
          </cell>
          <cell r="E1743" t="str">
            <v>800x800x800 이하</v>
          </cell>
        </row>
        <row r="1744">
          <cell r="B1744" t="str">
            <v>터파기(경질토사)(기계70%+인력30%),(0~1㎥)</v>
          </cell>
          <cell r="D1744" t="str">
            <v>터파기(경질토사)</v>
          </cell>
          <cell r="E1744" t="str">
            <v>(기계70%+인력30%),(0~1㎥)</v>
          </cell>
          <cell r="F1744" t="str">
            <v>㎥</v>
          </cell>
          <cell r="G1744">
            <v>0.26500000000000001</v>
          </cell>
          <cell r="H1744">
            <v>293</v>
          </cell>
          <cell r="I1744">
            <v>77</v>
          </cell>
          <cell r="J1744">
            <v>6491</v>
          </cell>
          <cell r="K1744">
            <v>1720</v>
          </cell>
          <cell r="L1744">
            <v>428</v>
          </cell>
          <cell r="M1744">
            <v>113</v>
          </cell>
          <cell r="N1744">
            <v>7212</v>
          </cell>
          <cell r="O1744">
            <v>1910</v>
          </cell>
          <cell r="P1744" t="str">
            <v>제1호표</v>
          </cell>
        </row>
        <row r="1745">
          <cell r="B1745" t="str">
            <v>되메우기 및 다짐(토사)(기계90%+인력10%)</v>
          </cell>
          <cell r="D1745" t="str">
            <v>되메우기 및 다짐(토사)</v>
          </cell>
          <cell r="E1745" t="str">
            <v>(기계90%+인력10%)</v>
          </cell>
          <cell r="F1745" t="str">
            <v>㎥</v>
          </cell>
          <cell r="G1745">
            <v>0.55300000000000005</v>
          </cell>
          <cell r="H1745">
            <v>433</v>
          </cell>
          <cell r="I1745">
            <v>239</v>
          </cell>
          <cell r="J1745">
            <v>5323</v>
          </cell>
          <cell r="K1745">
            <v>2943</v>
          </cell>
          <cell r="L1745">
            <v>433</v>
          </cell>
          <cell r="M1745">
            <v>239</v>
          </cell>
          <cell r="N1745">
            <v>6189</v>
          </cell>
          <cell r="O1745">
            <v>3421</v>
          </cell>
          <cell r="P1745" t="str">
            <v>제4호표</v>
          </cell>
        </row>
        <row r="1746">
          <cell r="B1746" t="str">
            <v>모래세사,왕사(도착도)</v>
          </cell>
          <cell r="D1746" t="str">
            <v>모래</v>
          </cell>
          <cell r="E1746" t="str">
            <v>세사,왕사(도착도)</v>
          </cell>
          <cell r="F1746" t="str">
            <v>㎥</v>
          </cell>
          <cell r="G1746">
            <v>0.03</v>
          </cell>
          <cell r="H1746">
            <v>30000</v>
          </cell>
          <cell r="I1746">
            <v>900</v>
          </cell>
          <cell r="N1746">
            <v>30000</v>
          </cell>
          <cell r="O1746">
            <v>900</v>
          </cell>
        </row>
        <row r="1747">
          <cell r="B1747" t="str">
            <v>구조물 헐기대형브레이커+굴삭기(무한궤도) 0.7㎡</v>
          </cell>
          <cell r="D1747" t="str">
            <v>구조물 헐기</v>
          </cell>
          <cell r="E1747" t="str">
            <v>대형브레이커+굴삭기(무한궤도) 0.7㎡</v>
          </cell>
          <cell r="F1747" t="str">
            <v>㎥</v>
          </cell>
          <cell r="G1747">
            <v>0.216</v>
          </cell>
          <cell r="H1747">
            <v>5725</v>
          </cell>
          <cell r="I1747">
            <v>1236</v>
          </cell>
          <cell r="J1747">
            <v>29087</v>
          </cell>
          <cell r="K1747">
            <v>6282</v>
          </cell>
          <cell r="L1747">
            <v>9937</v>
          </cell>
          <cell r="M1747">
            <v>2146</v>
          </cell>
          <cell r="N1747">
            <v>44749</v>
          </cell>
          <cell r="O1747">
            <v>9664</v>
          </cell>
          <cell r="P1747" t="str">
            <v>제12호표</v>
          </cell>
        </row>
        <row r="1748">
          <cell r="B1748" t="str">
            <v>보도블럭 철거 및 복구소형고압블럭</v>
          </cell>
          <cell r="D1748" t="str">
            <v>보도블럭 철거 및 복구</v>
          </cell>
          <cell r="E1748" t="str">
            <v>소형고압블럭</v>
          </cell>
          <cell r="F1748" t="str">
            <v>㎡</v>
          </cell>
          <cell r="G1748">
            <v>0.68</v>
          </cell>
          <cell r="H1748">
            <v>1980</v>
          </cell>
          <cell r="I1748">
            <v>1346</v>
          </cell>
          <cell r="J1748">
            <v>6982</v>
          </cell>
          <cell r="K1748">
            <v>4747</v>
          </cell>
          <cell r="L1748">
            <v>884</v>
          </cell>
          <cell r="M1748">
            <v>601</v>
          </cell>
          <cell r="N1748">
            <v>9846</v>
          </cell>
          <cell r="O1748">
            <v>6694</v>
          </cell>
          <cell r="P1748" t="str">
            <v>제19호표</v>
          </cell>
        </row>
        <row r="1749">
          <cell r="B1749" t="str">
            <v>보도블럭 설치소형고압블럭(신설)</v>
          </cell>
          <cell r="D1749" t="str">
            <v>보도블럭 설치</v>
          </cell>
          <cell r="E1749" t="str">
            <v>소형고압블럭(신설)</v>
          </cell>
          <cell r="F1749" t="str">
            <v>㎡</v>
          </cell>
          <cell r="G1749">
            <v>0.36</v>
          </cell>
          <cell r="H1749">
            <v>10646</v>
          </cell>
          <cell r="I1749">
            <v>3832</v>
          </cell>
          <cell r="J1749">
            <v>5172</v>
          </cell>
          <cell r="K1749">
            <v>1861</v>
          </cell>
          <cell r="L1749">
            <v>660</v>
          </cell>
          <cell r="M1749">
            <v>237</v>
          </cell>
          <cell r="N1749">
            <v>16478</v>
          </cell>
          <cell r="O1749">
            <v>5930</v>
          </cell>
          <cell r="P1749" t="str">
            <v>제21호표</v>
          </cell>
        </row>
        <row r="1750">
          <cell r="D1750" t="str">
            <v>폐기물처리(보도블럭)</v>
          </cell>
          <cell r="F1750" t="str">
            <v>㎥</v>
          </cell>
          <cell r="G1750">
            <v>9.4999999999999998E-3</v>
          </cell>
          <cell r="O1750">
            <v>0</v>
          </cell>
          <cell r="P1750" t="str">
            <v>별도처리</v>
          </cell>
        </row>
        <row r="1751">
          <cell r="D1751" t="str">
            <v>폐기물처리(콘크리트)</v>
          </cell>
          <cell r="F1751" t="str">
            <v>㎥</v>
          </cell>
          <cell r="G1751">
            <v>0.216</v>
          </cell>
          <cell r="O1751">
            <v>0</v>
          </cell>
          <cell r="P1751" t="str">
            <v>별도처리</v>
          </cell>
        </row>
        <row r="1752">
          <cell r="A1752">
            <v>211</v>
          </cell>
          <cell r="B1752">
            <v>205</v>
          </cell>
          <cell r="C1752" t="str">
            <v>제205호표</v>
          </cell>
          <cell r="D1752" t="str">
            <v>기존 핸드홀 철거 복구(투스콘)</v>
          </cell>
          <cell r="E1752" t="str">
            <v>800x800x800 이하</v>
          </cell>
          <cell r="F1752" t="str">
            <v>개소</v>
          </cell>
          <cell r="G1752">
            <v>1</v>
          </cell>
          <cell r="I1752">
            <v>21901</v>
          </cell>
          <cell r="K1752">
            <v>25397</v>
          </cell>
          <cell r="M1752">
            <v>4284</v>
          </cell>
          <cell r="O1752">
            <v>51582</v>
          </cell>
          <cell r="P1752" t="str">
            <v>도면 EE-15</v>
          </cell>
        </row>
        <row r="1753">
          <cell r="D1753" t="str">
            <v>기존 핸드홀 철거 복구(투스콘)</v>
          </cell>
          <cell r="E1753" t="str">
            <v>800x800x800 이하</v>
          </cell>
        </row>
        <row r="1754">
          <cell r="B1754" t="str">
            <v>터파기(경질토사)(기계70%+인력30%),(0~1㎥)</v>
          </cell>
          <cell r="D1754" t="str">
            <v>터파기(경질토사)</v>
          </cell>
          <cell r="E1754" t="str">
            <v>(기계70%+인력30%),(0~1㎥)</v>
          </cell>
          <cell r="F1754" t="str">
            <v>㎥</v>
          </cell>
          <cell r="G1754">
            <v>0.27500000000000002</v>
          </cell>
          <cell r="H1754">
            <v>293</v>
          </cell>
          <cell r="I1754">
            <v>80</v>
          </cell>
          <cell r="J1754">
            <v>6491</v>
          </cell>
          <cell r="K1754">
            <v>1785</v>
          </cell>
          <cell r="L1754">
            <v>428</v>
          </cell>
          <cell r="M1754">
            <v>117</v>
          </cell>
          <cell r="N1754">
            <v>7212</v>
          </cell>
          <cell r="O1754">
            <v>1982</v>
          </cell>
          <cell r="P1754" t="str">
            <v>제1호표</v>
          </cell>
        </row>
        <row r="1755">
          <cell r="B1755" t="str">
            <v>되메우기 및 다짐(토사)(기계90%+인력10%)</v>
          </cell>
          <cell r="D1755" t="str">
            <v>되메우기 및 다짐(토사)</v>
          </cell>
          <cell r="E1755" t="str">
            <v>(기계90%+인력10%)</v>
          </cell>
          <cell r="F1755" t="str">
            <v>㎥</v>
          </cell>
          <cell r="G1755">
            <v>0.55300000000000005</v>
          </cell>
          <cell r="H1755">
            <v>433</v>
          </cell>
          <cell r="I1755">
            <v>239</v>
          </cell>
          <cell r="J1755">
            <v>5323</v>
          </cell>
          <cell r="K1755">
            <v>2943</v>
          </cell>
          <cell r="L1755">
            <v>433</v>
          </cell>
          <cell r="M1755">
            <v>239</v>
          </cell>
          <cell r="N1755">
            <v>6189</v>
          </cell>
          <cell r="O1755">
            <v>3421</v>
          </cell>
          <cell r="P1755" t="str">
            <v>제4호표</v>
          </cell>
        </row>
        <row r="1756">
          <cell r="B1756" t="str">
            <v>모래세사,왕사(도착도)</v>
          </cell>
          <cell r="D1756" t="str">
            <v>모래</v>
          </cell>
          <cell r="E1756" t="str">
            <v>세사,왕사(도착도)</v>
          </cell>
          <cell r="F1756" t="str">
            <v>㎥</v>
          </cell>
          <cell r="G1756">
            <v>0.03</v>
          </cell>
          <cell r="H1756">
            <v>30000</v>
          </cell>
          <cell r="I1756">
            <v>900</v>
          </cell>
          <cell r="N1756">
            <v>30000</v>
          </cell>
          <cell r="O1756">
            <v>900</v>
          </cell>
        </row>
        <row r="1757">
          <cell r="B1757" t="str">
            <v>구조물 헐기대형브레이커+굴삭기(무한궤도) 0.7㎡</v>
          </cell>
          <cell r="D1757" t="str">
            <v>구조물 헐기</v>
          </cell>
          <cell r="E1757" t="str">
            <v>대형브레이커+굴삭기(무한궤도) 0.7㎡</v>
          </cell>
          <cell r="F1757" t="str">
            <v>㎥</v>
          </cell>
          <cell r="G1757">
            <v>0.216</v>
          </cell>
          <cell r="H1757">
            <v>5725</v>
          </cell>
          <cell r="I1757">
            <v>1236</v>
          </cell>
          <cell r="J1757">
            <v>29087</v>
          </cell>
          <cell r="K1757">
            <v>6282</v>
          </cell>
          <cell r="L1757">
            <v>9937</v>
          </cell>
          <cell r="M1757">
            <v>2146</v>
          </cell>
          <cell r="N1757">
            <v>44749</v>
          </cell>
          <cell r="O1757">
            <v>9664</v>
          </cell>
          <cell r="P1757" t="str">
            <v>제12호표</v>
          </cell>
        </row>
        <row r="1758">
          <cell r="B1758" t="str">
            <v>아스팔트,투스콘 포장절단블레이드(D = 320~400, T = 3.2mm)</v>
          </cell>
          <cell r="D1758" t="str">
            <v>아스팔트,투스콘 포장절단</v>
          </cell>
          <cell r="E1758" t="str">
            <v>블레이드(D = 320~400, T = 3.2mm)</v>
          </cell>
          <cell r="F1758" t="str">
            <v>m</v>
          </cell>
          <cell r="G1758">
            <v>4.08</v>
          </cell>
          <cell r="H1758">
            <v>388</v>
          </cell>
          <cell r="I1758">
            <v>1583</v>
          </cell>
          <cell r="J1758">
            <v>2005</v>
          </cell>
          <cell r="K1758">
            <v>8180</v>
          </cell>
          <cell r="L1758">
            <v>170</v>
          </cell>
          <cell r="M1758">
            <v>693</v>
          </cell>
          <cell r="N1758">
            <v>2563</v>
          </cell>
          <cell r="O1758">
            <v>10456</v>
          </cell>
          <cell r="P1758" t="str">
            <v>제8호표</v>
          </cell>
        </row>
        <row r="1759">
          <cell r="B1759" t="str">
            <v>아스팔트,투스콘 포장깨기대형브레이커+굴삭기(무한궤도) 0.2㎡</v>
          </cell>
          <cell r="D1759" t="str">
            <v>아스팔트,투스콘 포장깨기</v>
          </cell>
          <cell r="E1759" t="str">
            <v>대형브레이커+굴삭기(무한궤도) 0.2㎡</v>
          </cell>
          <cell r="F1759" t="str">
            <v>㎥</v>
          </cell>
          <cell r="G1759">
            <v>0.04</v>
          </cell>
          <cell r="H1759">
            <v>4440</v>
          </cell>
          <cell r="I1759">
            <v>177</v>
          </cell>
          <cell r="J1759">
            <v>35920</v>
          </cell>
          <cell r="K1759">
            <v>1436</v>
          </cell>
          <cell r="L1759">
            <v>8666</v>
          </cell>
          <cell r="M1759">
            <v>346</v>
          </cell>
          <cell r="N1759">
            <v>49026</v>
          </cell>
          <cell r="O1759">
            <v>1959</v>
          </cell>
          <cell r="P1759" t="str">
            <v>제10호표</v>
          </cell>
        </row>
        <row r="1760">
          <cell r="B1760" t="str">
            <v>보조기층 부설인력식 소규모 장비사용</v>
          </cell>
          <cell r="D1760" t="str">
            <v>보조기층 부설</v>
          </cell>
          <cell r="E1760" t="str">
            <v>인력식 소규모 장비사용</v>
          </cell>
          <cell r="F1760" t="str">
            <v>㎥</v>
          </cell>
          <cell r="G1760">
            <v>0.104</v>
          </cell>
          <cell r="H1760">
            <v>21567</v>
          </cell>
          <cell r="I1760">
            <v>2242</v>
          </cell>
          <cell r="J1760">
            <v>9778</v>
          </cell>
          <cell r="K1760">
            <v>1016</v>
          </cell>
          <cell r="L1760">
            <v>1859</v>
          </cell>
          <cell r="M1760">
            <v>193</v>
          </cell>
          <cell r="N1760">
            <v>33204</v>
          </cell>
          <cell r="O1760">
            <v>3451</v>
          </cell>
          <cell r="P1760" t="str">
            <v>제15호표</v>
          </cell>
        </row>
        <row r="1761">
          <cell r="B1761" t="str">
            <v>보도용 투스콘포장적색 (180Kg/㎠)</v>
          </cell>
          <cell r="D1761" t="str">
            <v>보도용 투스콘포장</v>
          </cell>
          <cell r="E1761" t="str">
            <v>적색 (180Kg/㎠)</v>
          </cell>
          <cell r="F1761" t="str">
            <v>㎡</v>
          </cell>
          <cell r="G1761">
            <v>1.04</v>
          </cell>
          <cell r="H1761">
            <v>14850</v>
          </cell>
          <cell r="I1761">
            <v>15444</v>
          </cell>
          <cell r="J1761">
            <v>3611</v>
          </cell>
          <cell r="K1761">
            <v>3755</v>
          </cell>
          <cell r="L1761">
            <v>529</v>
          </cell>
          <cell r="M1761">
            <v>550</v>
          </cell>
          <cell r="N1761">
            <v>18990</v>
          </cell>
          <cell r="O1761">
            <v>19749</v>
          </cell>
          <cell r="P1761" t="str">
            <v>제16호표</v>
          </cell>
        </row>
        <row r="1762">
          <cell r="D1762" t="str">
            <v>폐기물처리(투스콘)</v>
          </cell>
          <cell r="F1762" t="str">
            <v>㎥</v>
          </cell>
          <cell r="G1762">
            <v>0.04</v>
          </cell>
          <cell r="P1762" t="str">
            <v>별도처리</v>
          </cell>
        </row>
        <row r="1763">
          <cell r="D1763" t="str">
            <v>폐기물처리(콘크리트)</v>
          </cell>
          <cell r="F1763" t="str">
            <v>㎥</v>
          </cell>
          <cell r="G1763">
            <v>0.216</v>
          </cell>
          <cell r="P1763" t="str">
            <v>별도처리</v>
          </cell>
        </row>
        <row r="1764">
          <cell r="A1764">
            <v>212</v>
          </cell>
          <cell r="B1764">
            <v>206</v>
          </cell>
          <cell r="C1764" t="str">
            <v>제206호표</v>
          </cell>
          <cell r="D1764" t="str">
            <v>횡단보도 조명기구 철거</v>
          </cell>
          <cell r="E1764" t="str">
            <v>MH 250W</v>
          </cell>
          <cell r="F1764" t="str">
            <v>EA</v>
          </cell>
          <cell r="G1764">
            <v>1</v>
          </cell>
          <cell r="I1764">
            <v>4543</v>
          </cell>
          <cell r="K1764">
            <v>151466</v>
          </cell>
          <cell r="M1764">
            <v>0</v>
          </cell>
          <cell r="O1764">
            <v>156009</v>
          </cell>
          <cell r="P1764" t="str">
            <v>전5-26</v>
          </cell>
        </row>
        <row r="1765">
          <cell r="B1765" t="str">
            <v>횡단보도 조명기구 철거MH 250W</v>
          </cell>
          <cell r="D1765" t="str">
            <v>횡단보도 조명기구 철거</v>
          </cell>
          <cell r="E1765" t="str">
            <v>MH 250W</v>
          </cell>
          <cell r="F1765" t="str">
            <v>EA</v>
          </cell>
          <cell r="G1765">
            <v>1</v>
          </cell>
        </row>
        <row r="1766">
          <cell r="C1766" t="str">
            <v>노무비</v>
          </cell>
          <cell r="D1766" t="str">
            <v>내선전공</v>
          </cell>
          <cell r="E1766" t="str">
            <v>(1.5*0.3)*(1+0.2+0.1)</v>
          </cell>
          <cell r="F1766" t="str">
            <v>인</v>
          </cell>
          <cell r="G1766">
            <v>0.58499999999999996</v>
          </cell>
          <cell r="J1766">
            <v>258917</v>
          </cell>
          <cell r="K1766">
            <v>151466</v>
          </cell>
          <cell r="M1766">
            <v>0</v>
          </cell>
          <cell r="N1766">
            <v>258917</v>
          </cell>
          <cell r="O1766">
            <v>151466</v>
          </cell>
          <cell r="P1766" t="str">
            <v>전1-11-5</v>
          </cell>
        </row>
        <row r="1767">
          <cell r="D1767" t="str">
            <v>공구손료</v>
          </cell>
          <cell r="E1767" t="str">
            <v>노무비의</v>
          </cell>
          <cell r="F1767" t="str">
            <v>%</v>
          </cell>
          <cell r="G1767">
            <v>3</v>
          </cell>
          <cell r="H1767">
            <v>151466</v>
          </cell>
          <cell r="I1767">
            <v>4543</v>
          </cell>
          <cell r="M1767">
            <v>0</v>
          </cell>
          <cell r="N1767">
            <v>151466</v>
          </cell>
          <cell r="O1767">
            <v>4543</v>
          </cell>
        </row>
        <row r="1768">
          <cell r="A1768">
            <v>213</v>
          </cell>
          <cell r="B1768">
            <v>207</v>
          </cell>
          <cell r="C1768" t="str">
            <v>제207호표</v>
          </cell>
          <cell r="D1768" t="str">
            <v>LED 옥외 전광판 철거</v>
          </cell>
          <cell r="E1768">
            <v>0</v>
          </cell>
          <cell r="F1768" t="str">
            <v>개소</v>
          </cell>
          <cell r="G1768">
            <v>1</v>
          </cell>
          <cell r="I1768">
            <v>5450</v>
          </cell>
          <cell r="K1768">
            <v>181687</v>
          </cell>
          <cell r="M1768">
            <v>0</v>
          </cell>
          <cell r="O1768">
            <v>187137</v>
          </cell>
          <cell r="P1768" t="str">
            <v>전5-55</v>
          </cell>
        </row>
        <row r="1769">
          <cell r="D1769" t="str">
            <v>LED 옥외 전광판 철거</v>
          </cell>
        </row>
        <row r="1770">
          <cell r="B1770" t="str">
            <v>LED 옥외 전광판 철거</v>
          </cell>
          <cell r="C1770" t="str">
            <v>재료비</v>
          </cell>
          <cell r="D1770" t="str">
            <v>LED 옥외 전광판 철거</v>
          </cell>
          <cell r="F1770" t="str">
            <v>개소</v>
          </cell>
          <cell r="G1770">
            <v>1</v>
          </cell>
          <cell r="I1770">
            <v>0</v>
          </cell>
          <cell r="N1770">
            <v>0</v>
          </cell>
          <cell r="O1770">
            <v>0</v>
          </cell>
          <cell r="P1770" t="str">
            <v>관급자재</v>
          </cell>
        </row>
        <row r="1771">
          <cell r="C1771" t="str">
            <v>노무비</v>
          </cell>
          <cell r="D1771" t="str">
            <v>내선전공</v>
          </cell>
          <cell r="E1771" t="str">
            <v>(1.02*2.52*0.42*0.5)*(1+0.2+0.1)</v>
          </cell>
          <cell r="F1771" t="str">
            <v>인</v>
          </cell>
          <cell r="G1771">
            <v>0.7017192000000001</v>
          </cell>
          <cell r="J1771">
            <v>258917</v>
          </cell>
          <cell r="K1771">
            <v>181687</v>
          </cell>
          <cell r="M1771">
            <v>0</v>
          </cell>
          <cell r="N1771">
            <v>258917</v>
          </cell>
          <cell r="O1771">
            <v>181687</v>
          </cell>
        </row>
        <row r="1772">
          <cell r="D1772" t="str">
            <v>공구손료</v>
          </cell>
          <cell r="E1772" t="str">
            <v>노무비의</v>
          </cell>
          <cell r="F1772" t="str">
            <v>%</v>
          </cell>
          <cell r="G1772">
            <v>3</v>
          </cell>
          <cell r="H1772">
            <v>181687</v>
          </cell>
          <cell r="I1772">
            <v>5450</v>
          </cell>
          <cell r="M1772">
            <v>0</v>
          </cell>
          <cell r="N1772">
            <v>181687</v>
          </cell>
          <cell r="O1772">
            <v>5450</v>
          </cell>
        </row>
        <row r="1773">
          <cell r="A1773">
            <v>214</v>
          </cell>
          <cell r="B1773">
            <v>208</v>
          </cell>
          <cell r="C1773" t="str">
            <v>제208호표</v>
          </cell>
          <cell r="D1773" t="str">
            <v>조가선 철거</v>
          </cell>
          <cell r="E1773" t="str">
            <v>용융도금6MM</v>
          </cell>
          <cell r="F1773" t="str">
            <v>M</v>
          </cell>
          <cell r="G1773">
            <v>1</v>
          </cell>
          <cell r="I1773">
            <v>41</v>
          </cell>
          <cell r="K1773">
            <v>1395</v>
          </cell>
          <cell r="M1773">
            <v>0</v>
          </cell>
          <cell r="O1773">
            <v>1436</v>
          </cell>
          <cell r="P1773" t="str">
            <v>전4-28</v>
          </cell>
        </row>
        <row r="1774">
          <cell r="D1774" t="str">
            <v>조가선 철거</v>
          </cell>
          <cell r="E1774" t="str">
            <v>용융도금6MM</v>
          </cell>
        </row>
        <row r="1775">
          <cell r="B1775" t="str">
            <v>조가선용융도금6MM</v>
          </cell>
          <cell r="C1775" t="str">
            <v>재료비</v>
          </cell>
          <cell r="D1775" t="str">
            <v>조가선</v>
          </cell>
          <cell r="E1775" t="str">
            <v>용융도금6MM</v>
          </cell>
          <cell r="F1775" t="str">
            <v>M</v>
          </cell>
          <cell r="G1775">
            <v>1</v>
          </cell>
          <cell r="I1775">
            <v>0</v>
          </cell>
          <cell r="J1775">
            <v>0</v>
          </cell>
          <cell r="L1775">
            <v>0</v>
          </cell>
          <cell r="N1775">
            <v>0</v>
          </cell>
          <cell r="O1775">
            <v>0</v>
          </cell>
        </row>
        <row r="1776">
          <cell r="C1776" t="str">
            <v>노무비</v>
          </cell>
          <cell r="D1776" t="str">
            <v>저압케이블공</v>
          </cell>
          <cell r="E1776" t="str">
            <v>(0.00483*0.6)*(1+0.2+0.1)</v>
          </cell>
          <cell r="F1776" t="str">
            <v>인</v>
          </cell>
          <cell r="G1776">
            <v>3.7674000000000002E-3</v>
          </cell>
          <cell r="J1776">
            <v>271717</v>
          </cell>
          <cell r="K1776">
            <v>1023</v>
          </cell>
          <cell r="N1776">
            <v>271717</v>
          </cell>
          <cell r="O1776">
            <v>1023</v>
          </cell>
          <cell r="P1776">
            <v>0</v>
          </cell>
        </row>
        <row r="1777">
          <cell r="D1777" t="str">
            <v>보통인부</v>
          </cell>
          <cell r="E1777" t="str">
            <v>(0.00322*0.6)*(1+0.2+0.1)</v>
          </cell>
          <cell r="F1777" t="str">
            <v>인</v>
          </cell>
          <cell r="G1777">
            <v>2.5116000000000001E-3</v>
          </cell>
          <cell r="J1777">
            <v>148510</v>
          </cell>
          <cell r="K1777">
            <v>372</v>
          </cell>
          <cell r="N1777">
            <v>148510</v>
          </cell>
          <cell r="O1777">
            <v>372</v>
          </cell>
          <cell r="P1777">
            <v>0</v>
          </cell>
        </row>
        <row r="1778">
          <cell r="D1778" t="str">
            <v>공구손료</v>
          </cell>
          <cell r="E1778" t="str">
            <v>노무비의</v>
          </cell>
          <cell r="F1778" t="str">
            <v>%</v>
          </cell>
          <cell r="G1778">
            <v>3</v>
          </cell>
          <cell r="H1778">
            <v>1395</v>
          </cell>
          <cell r="I1778">
            <v>41</v>
          </cell>
          <cell r="M1778">
            <v>0</v>
          </cell>
          <cell r="N1778">
            <v>1395</v>
          </cell>
          <cell r="O1778">
            <v>41</v>
          </cell>
        </row>
        <row r="1779">
          <cell r="A1779">
            <v>215</v>
          </cell>
          <cell r="B1779">
            <v>209</v>
          </cell>
          <cell r="C1779" t="str">
            <v>제209호표</v>
          </cell>
          <cell r="D1779" t="str">
            <v>로봇팔 철거</v>
          </cell>
          <cell r="E1779">
            <v>0</v>
          </cell>
          <cell r="F1779" t="str">
            <v>개</v>
          </cell>
          <cell r="G1779">
            <v>1</v>
          </cell>
          <cell r="I1779">
            <v>935</v>
          </cell>
          <cell r="K1779">
            <v>31193</v>
          </cell>
          <cell r="M1779">
            <v>0</v>
          </cell>
          <cell r="O1779">
            <v>32128</v>
          </cell>
          <cell r="P1779" t="str">
            <v>전6-2</v>
          </cell>
        </row>
        <row r="1780">
          <cell r="D1780" t="str">
            <v>로봇팔 철거</v>
          </cell>
        </row>
        <row r="1781">
          <cell r="B1781" t="str">
            <v>로봇팔</v>
          </cell>
          <cell r="C1781" t="str">
            <v>재료비</v>
          </cell>
          <cell r="D1781" t="str">
            <v>로봇팔</v>
          </cell>
          <cell r="F1781" t="str">
            <v>개</v>
          </cell>
          <cell r="G1781">
            <v>1</v>
          </cell>
          <cell r="I1781">
            <v>0</v>
          </cell>
          <cell r="J1781">
            <v>0</v>
          </cell>
          <cell r="L1781">
            <v>0</v>
          </cell>
          <cell r="N1781">
            <v>0</v>
          </cell>
          <cell r="O1781">
            <v>0</v>
          </cell>
          <cell r="P1781" t="str">
            <v>관급자재</v>
          </cell>
        </row>
        <row r="1782">
          <cell r="C1782" t="str">
            <v>노무비</v>
          </cell>
          <cell r="D1782" t="str">
            <v>계장공</v>
          </cell>
          <cell r="E1782" t="str">
            <v>(0.3*0.4)*(1+0)</v>
          </cell>
          <cell r="F1782" t="str">
            <v>인</v>
          </cell>
          <cell r="G1782">
            <v>0.12</v>
          </cell>
          <cell r="J1782">
            <v>259947</v>
          </cell>
          <cell r="K1782">
            <v>31193</v>
          </cell>
          <cell r="N1782">
            <v>259947</v>
          </cell>
          <cell r="O1782">
            <v>31193</v>
          </cell>
          <cell r="P1782">
            <v>0</v>
          </cell>
        </row>
        <row r="1783">
          <cell r="D1783" t="str">
            <v>공구손료</v>
          </cell>
          <cell r="E1783" t="str">
            <v>노무비의</v>
          </cell>
          <cell r="F1783" t="str">
            <v>%</v>
          </cell>
          <cell r="G1783">
            <v>3</v>
          </cell>
          <cell r="H1783">
            <v>31193</v>
          </cell>
          <cell r="I1783">
            <v>935</v>
          </cell>
          <cell r="M1783">
            <v>0</v>
          </cell>
          <cell r="N1783">
            <v>31193</v>
          </cell>
          <cell r="O1783">
            <v>935</v>
          </cell>
        </row>
        <row r="1784">
          <cell r="A1784">
            <v>216</v>
          </cell>
          <cell r="B1784">
            <v>210</v>
          </cell>
          <cell r="C1784" t="str">
            <v>제210호표</v>
          </cell>
          <cell r="D1784" t="str">
            <v>전력량계함 철거</v>
          </cell>
          <cell r="E1784" t="str">
            <v>230x140x95, 농사용계량기함 포함</v>
          </cell>
          <cell r="F1784" t="str">
            <v>개</v>
          </cell>
          <cell r="G1784">
            <v>1</v>
          </cell>
          <cell r="I1784">
            <v>699</v>
          </cell>
          <cell r="K1784">
            <v>23302</v>
          </cell>
          <cell r="M1784">
            <v>0</v>
          </cell>
          <cell r="O1784">
            <v>24001</v>
          </cell>
          <cell r="P1784" t="str">
            <v>전5-21</v>
          </cell>
        </row>
        <row r="1785">
          <cell r="D1785" t="str">
            <v>전력량계함 철거</v>
          </cell>
          <cell r="E1785" t="str">
            <v>230x140x95, 농사용계량기함 포함</v>
          </cell>
        </row>
        <row r="1786">
          <cell r="B1786" t="str">
            <v>합성수지 계량기함</v>
          </cell>
          <cell r="C1786" t="str">
            <v>재료비</v>
          </cell>
          <cell r="D1786" t="str">
            <v>합성수지 계량기함</v>
          </cell>
          <cell r="F1786" t="str">
            <v>개</v>
          </cell>
          <cell r="G1786">
            <v>1</v>
          </cell>
          <cell r="I1786">
            <v>0</v>
          </cell>
          <cell r="N1786">
            <v>0</v>
          </cell>
          <cell r="O1786">
            <v>0</v>
          </cell>
        </row>
        <row r="1787">
          <cell r="C1787" t="str">
            <v>노무비</v>
          </cell>
          <cell r="D1787" t="str">
            <v>내선전공</v>
          </cell>
          <cell r="E1787" t="str">
            <v>(0.3*0.3)*(1+0)</v>
          </cell>
          <cell r="F1787" t="str">
            <v>인</v>
          </cell>
          <cell r="G1787">
            <v>0.09</v>
          </cell>
          <cell r="J1787">
            <v>258917</v>
          </cell>
          <cell r="K1787">
            <v>23302</v>
          </cell>
          <cell r="M1787">
            <v>0</v>
          </cell>
          <cell r="N1787">
            <v>258917</v>
          </cell>
          <cell r="O1787">
            <v>23302</v>
          </cell>
          <cell r="P1787" t="str">
            <v>설치의 30%</v>
          </cell>
        </row>
        <row r="1788">
          <cell r="D1788" t="str">
            <v>공구손료</v>
          </cell>
          <cell r="E1788" t="str">
            <v>노무비의</v>
          </cell>
          <cell r="F1788" t="str">
            <v>%</v>
          </cell>
          <cell r="G1788">
            <v>3</v>
          </cell>
          <cell r="H1788">
            <v>23302</v>
          </cell>
          <cell r="I1788">
            <v>699</v>
          </cell>
          <cell r="M1788">
            <v>0</v>
          </cell>
          <cell r="N1788">
            <v>23302</v>
          </cell>
          <cell r="O1788">
            <v>699</v>
          </cell>
        </row>
        <row r="1789">
          <cell r="A1789">
            <v>217</v>
          </cell>
          <cell r="B1789">
            <v>211</v>
          </cell>
          <cell r="C1789" t="str">
            <v>제211호표</v>
          </cell>
          <cell r="D1789" t="str">
            <v>차광막 철거</v>
          </cell>
          <cell r="E1789" t="str">
            <v xml:space="preserve">FRP, 지주포함 </v>
          </cell>
          <cell r="F1789" t="str">
            <v>개</v>
          </cell>
          <cell r="G1789">
            <v>1</v>
          </cell>
          <cell r="I1789">
            <v>699</v>
          </cell>
          <cell r="K1789">
            <v>23302</v>
          </cell>
          <cell r="M1789">
            <v>0</v>
          </cell>
          <cell r="O1789">
            <v>24001</v>
          </cell>
          <cell r="P1789" t="str">
            <v>전5-21</v>
          </cell>
        </row>
        <row r="1790">
          <cell r="D1790" t="str">
            <v>차광막 철거</v>
          </cell>
          <cell r="E1790" t="str">
            <v xml:space="preserve">FRP, 지주포함 </v>
          </cell>
        </row>
        <row r="1791">
          <cell r="B1791" t="str">
            <v xml:space="preserve">차광막FRP, 지주포함 </v>
          </cell>
          <cell r="C1791" t="str">
            <v>재료비</v>
          </cell>
          <cell r="D1791" t="str">
            <v>차광막</v>
          </cell>
          <cell r="E1791" t="str">
            <v xml:space="preserve">FRP, 지주포함 </v>
          </cell>
          <cell r="F1791" t="str">
            <v>개</v>
          </cell>
          <cell r="G1791">
            <v>1</v>
          </cell>
          <cell r="I1791">
            <v>0</v>
          </cell>
          <cell r="K1791">
            <v>0</v>
          </cell>
          <cell r="M1791">
            <v>0</v>
          </cell>
          <cell r="N1791">
            <v>0</v>
          </cell>
          <cell r="O1791">
            <v>0</v>
          </cell>
        </row>
        <row r="1792">
          <cell r="C1792" t="str">
            <v>노무비</v>
          </cell>
          <cell r="D1792" t="str">
            <v>내선전공</v>
          </cell>
          <cell r="E1792" t="str">
            <v>(0.3*0.3)*(1+0)</v>
          </cell>
          <cell r="F1792" t="str">
            <v>인</v>
          </cell>
          <cell r="G1792">
            <v>0.09</v>
          </cell>
          <cell r="J1792">
            <v>258917</v>
          </cell>
          <cell r="K1792">
            <v>23302</v>
          </cell>
          <cell r="M1792">
            <v>0</v>
          </cell>
          <cell r="N1792">
            <v>258917</v>
          </cell>
          <cell r="O1792">
            <v>23302</v>
          </cell>
        </row>
        <row r="1793">
          <cell r="D1793" t="str">
            <v>공구손료</v>
          </cell>
          <cell r="E1793" t="str">
            <v>노무비의</v>
          </cell>
          <cell r="F1793" t="str">
            <v>%</v>
          </cell>
          <cell r="G1793">
            <v>3</v>
          </cell>
          <cell r="H1793">
            <v>23302</v>
          </cell>
          <cell r="I1793">
            <v>699</v>
          </cell>
          <cell r="M1793">
            <v>0</v>
          </cell>
          <cell r="N1793">
            <v>23302</v>
          </cell>
          <cell r="O1793">
            <v>699</v>
          </cell>
        </row>
        <row r="1794">
          <cell r="A1794">
            <v>218</v>
          </cell>
          <cell r="B1794">
            <v>212</v>
          </cell>
          <cell r="C1794" t="str">
            <v>제212호표</v>
          </cell>
          <cell r="D1794" t="str">
            <v>차광막 철거(교정)</v>
          </cell>
          <cell r="E1794">
            <v>0</v>
          </cell>
          <cell r="F1794" t="str">
            <v>개</v>
          </cell>
          <cell r="G1794">
            <v>1</v>
          </cell>
          <cell r="I1794">
            <v>1165</v>
          </cell>
          <cell r="K1794">
            <v>38837</v>
          </cell>
          <cell r="M1794">
            <v>0</v>
          </cell>
          <cell r="O1794">
            <v>40002</v>
          </cell>
          <cell r="P1794" t="str">
            <v>전5-21</v>
          </cell>
        </row>
        <row r="1795">
          <cell r="D1795" t="str">
            <v>차광막 철거(교정)</v>
          </cell>
        </row>
        <row r="1796">
          <cell r="B1796" t="str">
            <v>합성수지</v>
          </cell>
          <cell r="C1796" t="str">
            <v>재료비</v>
          </cell>
          <cell r="D1796" t="str">
            <v>합성수지</v>
          </cell>
          <cell r="F1796" t="str">
            <v>개</v>
          </cell>
          <cell r="G1796">
            <v>1</v>
          </cell>
          <cell r="I1796">
            <v>0</v>
          </cell>
          <cell r="N1796">
            <v>0</v>
          </cell>
          <cell r="O1796">
            <v>0</v>
          </cell>
        </row>
        <row r="1797">
          <cell r="C1797" t="str">
            <v>노무비</v>
          </cell>
          <cell r="D1797" t="str">
            <v>내선전공</v>
          </cell>
          <cell r="E1797" t="str">
            <v>(0.3*0.5)*(1+0)</v>
          </cell>
          <cell r="F1797" t="str">
            <v>인</v>
          </cell>
          <cell r="G1797">
            <v>0.15</v>
          </cell>
          <cell r="J1797">
            <v>258917</v>
          </cell>
          <cell r="K1797">
            <v>38837</v>
          </cell>
          <cell r="M1797">
            <v>0</v>
          </cell>
          <cell r="N1797">
            <v>258917</v>
          </cell>
          <cell r="O1797">
            <v>38837</v>
          </cell>
        </row>
        <row r="1798">
          <cell r="D1798" t="str">
            <v>공구손료</v>
          </cell>
          <cell r="E1798" t="str">
            <v>노무비의</v>
          </cell>
          <cell r="F1798" t="str">
            <v>%</v>
          </cell>
          <cell r="G1798">
            <v>3</v>
          </cell>
          <cell r="H1798">
            <v>38837</v>
          </cell>
          <cell r="I1798">
            <v>1165</v>
          </cell>
          <cell r="M1798">
            <v>0</v>
          </cell>
          <cell r="N1798">
            <v>38837</v>
          </cell>
          <cell r="O1798">
            <v>1165</v>
          </cell>
        </row>
        <row r="1799">
          <cell r="A1799">
            <v>219</v>
          </cell>
          <cell r="B1799">
            <v>213</v>
          </cell>
          <cell r="C1799" t="str">
            <v>제213호표</v>
          </cell>
          <cell r="D1799" t="str">
            <v>횡단보도 조명기구 철거</v>
          </cell>
          <cell r="E1799" t="str">
            <v>LED [100W이하]</v>
          </cell>
          <cell r="F1799" t="str">
            <v>EA</v>
          </cell>
          <cell r="G1799">
            <v>1</v>
          </cell>
          <cell r="I1799">
            <v>617</v>
          </cell>
          <cell r="K1799">
            <v>20599</v>
          </cell>
          <cell r="M1799">
            <v>0</v>
          </cell>
          <cell r="O1799">
            <v>21216</v>
          </cell>
          <cell r="P1799" t="str">
            <v>전5-26-1</v>
          </cell>
        </row>
        <row r="1800">
          <cell r="B1800" t="str">
            <v>횡단보도 조명기구 철거LED [100W이하]</v>
          </cell>
          <cell r="D1800" t="str">
            <v>횡단보도 조명기구 철거</v>
          </cell>
          <cell r="E1800" t="str">
            <v>LED [100W이하]</v>
          </cell>
          <cell r="F1800" t="str">
            <v>EA</v>
          </cell>
          <cell r="G1800">
            <v>1</v>
          </cell>
        </row>
        <row r="1801">
          <cell r="C1801" t="str">
            <v>노무비</v>
          </cell>
          <cell r="D1801" t="str">
            <v>내선전공</v>
          </cell>
          <cell r="E1801" t="str">
            <v>(0.204*0.3)*(1+0.2+0.1)</v>
          </cell>
          <cell r="F1801" t="str">
            <v>인</v>
          </cell>
          <cell r="G1801">
            <v>7.9559999999999992E-2</v>
          </cell>
          <cell r="J1801">
            <v>258917</v>
          </cell>
          <cell r="K1801">
            <v>20599</v>
          </cell>
          <cell r="M1801">
            <v>0</v>
          </cell>
          <cell r="N1801">
            <v>258917</v>
          </cell>
          <cell r="O1801">
            <v>20599</v>
          </cell>
          <cell r="P1801" t="str">
            <v>전1-11-5</v>
          </cell>
        </row>
        <row r="1802">
          <cell r="D1802" t="str">
            <v>공구손료</v>
          </cell>
          <cell r="E1802" t="str">
            <v>노무비의</v>
          </cell>
          <cell r="F1802" t="str">
            <v>%</v>
          </cell>
          <cell r="G1802">
            <v>3</v>
          </cell>
          <cell r="H1802">
            <v>20599</v>
          </cell>
          <cell r="I1802">
            <v>617</v>
          </cell>
          <cell r="M1802">
            <v>0</v>
          </cell>
          <cell r="N1802">
            <v>20599</v>
          </cell>
          <cell r="O1802">
            <v>617</v>
          </cell>
        </row>
        <row r="1803">
          <cell r="A1803">
            <v>220</v>
          </cell>
          <cell r="B1803">
            <v>214</v>
          </cell>
          <cell r="C1803" t="str">
            <v>제214호표</v>
          </cell>
          <cell r="D1803" t="str">
            <v>보행자작동스위치 철거</v>
          </cell>
          <cell r="E1803" t="str">
            <v>경찰청 규격품</v>
          </cell>
          <cell r="F1803" t="str">
            <v>대</v>
          </cell>
          <cell r="G1803">
            <v>1</v>
          </cell>
          <cell r="I1803">
            <v>151</v>
          </cell>
          <cell r="K1803">
            <v>5048</v>
          </cell>
          <cell r="M1803">
            <v>0</v>
          </cell>
          <cell r="O1803">
            <v>5199</v>
          </cell>
          <cell r="P1803" t="str">
            <v>전5-23</v>
          </cell>
        </row>
        <row r="1804">
          <cell r="D1804" t="str">
            <v>보행자작동스위치 철거</v>
          </cell>
        </row>
        <row r="1805">
          <cell r="B1805" t="str">
            <v>경찰청 규격품</v>
          </cell>
          <cell r="C1805" t="str">
            <v>재료비</v>
          </cell>
          <cell r="E1805" t="str">
            <v>경찰청 규격품</v>
          </cell>
          <cell r="F1805" t="str">
            <v>대</v>
          </cell>
          <cell r="G1805">
            <v>1</v>
          </cell>
          <cell r="I1805">
            <v>0</v>
          </cell>
          <cell r="M1805">
            <v>0</v>
          </cell>
          <cell r="O1805">
            <v>0</v>
          </cell>
          <cell r="P1805" t="str">
            <v>관급자재</v>
          </cell>
        </row>
        <row r="1806">
          <cell r="C1806" t="str">
            <v>노무비</v>
          </cell>
          <cell r="D1806" t="str">
            <v>내선전공</v>
          </cell>
          <cell r="E1806" t="str">
            <v>(0.065*0.3)*(1+0)</v>
          </cell>
          <cell r="F1806" t="str">
            <v>인</v>
          </cell>
          <cell r="G1806">
            <v>1.95E-2</v>
          </cell>
          <cell r="J1806">
            <v>258917</v>
          </cell>
          <cell r="K1806">
            <v>5048</v>
          </cell>
          <cell r="M1806">
            <v>0</v>
          </cell>
          <cell r="N1806">
            <v>258917</v>
          </cell>
          <cell r="O1806">
            <v>5048</v>
          </cell>
        </row>
        <row r="1807">
          <cell r="D1807" t="str">
            <v>공구손료</v>
          </cell>
          <cell r="E1807" t="str">
            <v>노무비의</v>
          </cell>
          <cell r="F1807" t="str">
            <v>%</v>
          </cell>
          <cell r="G1807">
            <v>3</v>
          </cell>
          <cell r="H1807">
            <v>5048</v>
          </cell>
          <cell r="I1807">
            <v>151</v>
          </cell>
          <cell r="M1807">
            <v>0</v>
          </cell>
          <cell r="N1807">
            <v>5048</v>
          </cell>
          <cell r="O1807">
            <v>151</v>
          </cell>
        </row>
        <row r="1808">
          <cell r="A1808">
            <v>221</v>
          </cell>
          <cell r="B1808">
            <v>215</v>
          </cell>
          <cell r="C1808" t="str">
            <v>제215호표</v>
          </cell>
          <cell r="D1808" t="str">
            <v>표지판 지주 철거</v>
          </cell>
          <cell r="E1808" t="str">
            <v>Ø60.5*3m~Ø76.3*4m</v>
          </cell>
          <cell r="F1808" t="str">
            <v>개</v>
          </cell>
          <cell r="G1808">
            <v>1</v>
          </cell>
          <cell r="I1808">
            <v>615</v>
          </cell>
          <cell r="K1808">
            <v>30786</v>
          </cell>
          <cell r="M1808">
            <v>0</v>
          </cell>
          <cell r="O1808">
            <v>31401</v>
          </cell>
          <cell r="P1808" t="str">
            <v>토1-11-14</v>
          </cell>
        </row>
        <row r="1809">
          <cell r="D1809" t="str">
            <v>표지판 지주 철거</v>
          </cell>
          <cell r="E1809" t="str">
            <v>Ø60.5*3m~Ø76.3*4m</v>
          </cell>
          <cell r="F1809" t="str">
            <v>개</v>
          </cell>
          <cell r="G1809">
            <v>1</v>
          </cell>
          <cell r="M1809">
            <v>0</v>
          </cell>
          <cell r="O1809">
            <v>0</v>
          </cell>
        </row>
        <row r="1810">
          <cell r="C1810" t="str">
            <v>노무비</v>
          </cell>
          <cell r="D1810" t="str">
            <v>특별인부</v>
          </cell>
          <cell r="E1810" t="str">
            <v>(2/17)</v>
          </cell>
          <cell r="F1810" t="str">
            <v>인</v>
          </cell>
          <cell r="G1810">
            <v>0.11764705882352941</v>
          </cell>
          <cell r="J1810">
            <v>187435</v>
          </cell>
          <cell r="K1810">
            <v>22051</v>
          </cell>
          <cell r="M1810">
            <v>0</v>
          </cell>
          <cell r="N1810">
            <v>187435</v>
          </cell>
          <cell r="O1810">
            <v>22051</v>
          </cell>
        </row>
        <row r="1811">
          <cell r="D1811" t="str">
            <v>보통인부</v>
          </cell>
          <cell r="E1811" t="str">
            <v>(1/17)</v>
          </cell>
          <cell r="F1811" t="str">
            <v>인</v>
          </cell>
          <cell r="G1811">
            <v>5.8823529411764705E-2</v>
          </cell>
          <cell r="J1811">
            <v>148510</v>
          </cell>
          <cell r="K1811">
            <v>8735</v>
          </cell>
          <cell r="M1811">
            <v>0</v>
          </cell>
          <cell r="N1811">
            <v>148510</v>
          </cell>
          <cell r="O1811">
            <v>8735</v>
          </cell>
        </row>
        <row r="1812">
          <cell r="D1812" t="str">
            <v>공구손료</v>
          </cell>
          <cell r="E1812" t="str">
            <v>노무비의</v>
          </cell>
          <cell r="F1812" t="str">
            <v>%</v>
          </cell>
          <cell r="G1812">
            <v>2</v>
          </cell>
          <cell r="H1812">
            <v>30786</v>
          </cell>
          <cell r="I1812">
            <v>615</v>
          </cell>
          <cell r="M1812">
            <v>0</v>
          </cell>
          <cell r="N1812">
            <v>30786</v>
          </cell>
          <cell r="O1812">
            <v>615</v>
          </cell>
        </row>
        <row r="1813">
          <cell r="A1813">
            <v>222</v>
          </cell>
          <cell r="B1813">
            <v>216</v>
          </cell>
          <cell r="C1813" t="str">
            <v>제216호표</v>
          </cell>
          <cell r="D1813" t="str">
            <v>측주식 지주(테이퍼풀) 철거</v>
          </cell>
          <cell r="E1813" t="str">
            <v>Ø139.8+Ø76.3*6m-중형표지판용</v>
          </cell>
          <cell r="F1813" t="str">
            <v>개</v>
          </cell>
          <cell r="G1813">
            <v>1</v>
          </cell>
          <cell r="I1813">
            <v>7514</v>
          </cell>
          <cell r="K1813">
            <v>266805</v>
          </cell>
          <cell r="M1813">
            <v>0</v>
          </cell>
          <cell r="O1813">
            <v>274319</v>
          </cell>
          <cell r="P1813" t="str">
            <v>전5-46</v>
          </cell>
        </row>
        <row r="1814">
          <cell r="D1814" t="str">
            <v>측주식 지주(테이퍼풀) 철거</v>
          </cell>
          <cell r="E1814" t="str">
            <v>Ø139.8+Ø76.3*6m-중형표지판용</v>
          </cell>
          <cell r="F1814" t="str">
            <v>개</v>
          </cell>
          <cell r="G1814">
            <v>1</v>
          </cell>
          <cell r="M1814">
            <v>0</v>
          </cell>
          <cell r="O1814">
            <v>0</v>
          </cell>
        </row>
        <row r="1815">
          <cell r="C1815" t="str">
            <v>노무비</v>
          </cell>
          <cell r="D1815" t="str">
            <v>내선전공</v>
          </cell>
          <cell r="E1815" t="str">
            <v>(1.3*0.5)*(1+0.1)</v>
          </cell>
          <cell r="F1815" t="str">
            <v>인</v>
          </cell>
          <cell r="G1815">
            <v>0.71500000000000008</v>
          </cell>
          <cell r="J1815">
            <v>258917</v>
          </cell>
          <cell r="K1815">
            <v>185125</v>
          </cell>
          <cell r="M1815">
            <v>0</v>
          </cell>
          <cell r="N1815">
            <v>258917</v>
          </cell>
          <cell r="O1815">
            <v>185125</v>
          </cell>
        </row>
        <row r="1816">
          <cell r="D1816" t="str">
            <v>보통인부</v>
          </cell>
          <cell r="E1816" t="str">
            <v>(0.8*0.5)*(1+0.1)</v>
          </cell>
          <cell r="F1816" t="str">
            <v>인</v>
          </cell>
          <cell r="G1816">
            <v>0.44000000000000006</v>
          </cell>
          <cell r="J1816">
            <v>148510</v>
          </cell>
          <cell r="K1816">
            <v>65344</v>
          </cell>
          <cell r="M1816">
            <v>0</v>
          </cell>
          <cell r="N1816">
            <v>148510</v>
          </cell>
          <cell r="O1816">
            <v>65344</v>
          </cell>
        </row>
        <row r="1817">
          <cell r="D1817" t="str">
            <v>공구손료</v>
          </cell>
          <cell r="E1817" t="str">
            <v>노무비의</v>
          </cell>
          <cell r="F1817" t="str">
            <v>%</v>
          </cell>
          <cell r="G1817">
            <v>3</v>
          </cell>
          <cell r="H1817">
            <v>250469</v>
          </cell>
          <cell r="I1817">
            <v>7514</v>
          </cell>
          <cell r="M1817">
            <v>0</v>
          </cell>
          <cell r="N1817">
            <v>250469</v>
          </cell>
          <cell r="O1817">
            <v>7514</v>
          </cell>
        </row>
        <row r="1818">
          <cell r="C1818" t="str">
            <v>도로정리</v>
          </cell>
          <cell r="D1818" t="str">
            <v>보통인부</v>
          </cell>
          <cell r="E1818" t="str">
            <v>(0.5*0.2)*(1+0.1)</v>
          </cell>
          <cell r="F1818" t="str">
            <v>인</v>
          </cell>
          <cell r="G1818">
            <v>0.11000000000000001</v>
          </cell>
          <cell r="J1818">
            <v>148510</v>
          </cell>
          <cell r="K1818">
            <v>16336</v>
          </cell>
          <cell r="M1818">
            <v>0</v>
          </cell>
          <cell r="N1818">
            <v>148510</v>
          </cell>
          <cell r="O1818">
            <v>16336</v>
          </cell>
          <cell r="P1818" t="str">
            <v>통신1-1-27</v>
          </cell>
        </row>
        <row r="1819">
          <cell r="A1819">
            <v>223</v>
          </cell>
          <cell r="B1819">
            <v>217</v>
          </cell>
          <cell r="C1819" t="str">
            <v>제217호표</v>
          </cell>
          <cell r="D1819" t="str">
            <v>교통안전표지 철거(고소작업)</v>
          </cell>
          <cell r="E1819" t="str">
            <v>소형, 중형표지판(노임)</v>
          </cell>
          <cell r="F1819" t="str">
            <v>개</v>
          </cell>
          <cell r="G1819">
            <v>1</v>
          </cell>
          <cell r="I1819">
            <v>896</v>
          </cell>
          <cell r="K1819">
            <v>19413</v>
          </cell>
          <cell r="M1819">
            <v>0</v>
          </cell>
          <cell r="O1819">
            <v>20309</v>
          </cell>
          <cell r="P1819" t="str">
            <v>토1-9-1</v>
          </cell>
        </row>
        <row r="1820">
          <cell r="D1820" t="str">
            <v>안내표지판 철거</v>
          </cell>
          <cell r="E1820" t="str">
            <v>소형, 중형표지판(노임)</v>
          </cell>
          <cell r="F1820" t="str">
            <v>개</v>
          </cell>
          <cell r="G1820">
            <v>1</v>
          </cell>
          <cell r="M1820">
            <v>0</v>
          </cell>
          <cell r="O1820">
            <v>0</v>
          </cell>
        </row>
        <row r="1821">
          <cell r="C1821" t="str">
            <v>노무비</v>
          </cell>
          <cell r="D1821" t="str">
            <v>설치품의50%</v>
          </cell>
          <cell r="F1821" t="str">
            <v>인</v>
          </cell>
          <cell r="I1821">
            <v>314</v>
          </cell>
          <cell r="K1821">
            <v>19413.5</v>
          </cell>
          <cell r="N1821">
            <v>0</v>
          </cell>
          <cell r="O1821">
            <v>19727</v>
          </cell>
        </row>
        <row r="1822">
          <cell r="D1822" t="str">
            <v>공구손료</v>
          </cell>
          <cell r="E1822" t="str">
            <v>노무비의</v>
          </cell>
          <cell r="F1822" t="str">
            <v>%</v>
          </cell>
          <cell r="G1822">
            <v>3</v>
          </cell>
          <cell r="H1822">
            <v>19413.5</v>
          </cell>
          <cell r="I1822">
            <v>582</v>
          </cell>
          <cell r="M1822">
            <v>0</v>
          </cell>
          <cell r="N1822">
            <v>19413</v>
          </cell>
          <cell r="O1822">
            <v>582</v>
          </cell>
        </row>
        <row r="1823">
          <cell r="A1823" t="str">
            <v>223-1</v>
          </cell>
          <cell r="B1823">
            <v>218</v>
          </cell>
          <cell r="C1823" t="str">
            <v>제218호표</v>
          </cell>
          <cell r="D1823" t="str">
            <v>교통안전표지 철거(지상작업)</v>
          </cell>
          <cell r="E1823" t="str">
            <v>소형, 중형표지판(노임)</v>
          </cell>
          <cell r="F1823" t="str">
            <v>개</v>
          </cell>
          <cell r="G1823">
            <v>1</v>
          </cell>
          <cell r="I1823">
            <v>653</v>
          </cell>
          <cell r="K1823">
            <v>13084</v>
          </cell>
          <cell r="M1823">
            <v>0</v>
          </cell>
          <cell r="O1823">
            <v>13737</v>
          </cell>
          <cell r="P1823" t="str">
            <v>토1-9-1</v>
          </cell>
        </row>
        <row r="1824">
          <cell r="D1824" t="str">
            <v>안내표지판 철거</v>
          </cell>
          <cell r="E1824" t="str">
            <v>소형, 중형표지판(노임)</v>
          </cell>
          <cell r="F1824" t="str">
            <v>개</v>
          </cell>
          <cell r="G1824">
            <v>1</v>
          </cell>
          <cell r="M1824">
            <v>0</v>
          </cell>
          <cell r="O1824">
            <v>0</v>
          </cell>
        </row>
        <row r="1825">
          <cell r="C1825" t="str">
            <v>노무비</v>
          </cell>
          <cell r="D1825" t="str">
            <v>설치품의50%</v>
          </cell>
          <cell r="F1825" t="str">
            <v>인</v>
          </cell>
          <cell r="I1825">
            <v>261</v>
          </cell>
          <cell r="K1825">
            <v>13084</v>
          </cell>
          <cell r="M1825">
            <v>0</v>
          </cell>
          <cell r="N1825">
            <v>0</v>
          </cell>
          <cell r="O1825">
            <v>13345</v>
          </cell>
        </row>
        <row r="1826">
          <cell r="D1826" t="str">
            <v>공구손료</v>
          </cell>
          <cell r="E1826" t="str">
            <v>노무비의</v>
          </cell>
          <cell r="F1826" t="str">
            <v>%</v>
          </cell>
          <cell r="G1826">
            <v>3</v>
          </cell>
          <cell r="H1826">
            <v>13084</v>
          </cell>
          <cell r="I1826">
            <v>392.52</v>
          </cell>
          <cell r="M1826">
            <v>0</v>
          </cell>
          <cell r="N1826">
            <v>13084</v>
          </cell>
          <cell r="O1826">
            <v>392</v>
          </cell>
        </row>
        <row r="1827">
          <cell r="A1827">
            <v>224</v>
          </cell>
          <cell r="B1827">
            <v>219</v>
          </cell>
          <cell r="C1827" t="str">
            <v>제219호표</v>
          </cell>
          <cell r="D1827" t="str">
            <v>경광등 철거(고소작업)</v>
          </cell>
          <cell r="E1827" t="str">
            <v>장방형 L=1000㎜</v>
          </cell>
          <cell r="F1827" t="str">
            <v>개</v>
          </cell>
          <cell r="G1827">
            <v>1</v>
          </cell>
          <cell r="I1827">
            <v>7350</v>
          </cell>
          <cell r="K1827">
            <v>245027</v>
          </cell>
          <cell r="M1827">
            <v>0</v>
          </cell>
          <cell r="O1827">
            <v>252377</v>
          </cell>
          <cell r="P1827" t="str">
            <v>전5-46</v>
          </cell>
        </row>
        <row r="1828">
          <cell r="D1828" t="str">
            <v>경광등 철거(고소작업)</v>
          </cell>
          <cell r="E1828" t="str">
            <v>장방형 L=1000㎜</v>
          </cell>
          <cell r="P1828" t="str">
            <v>전1-11-5</v>
          </cell>
        </row>
        <row r="1829">
          <cell r="C1829" t="str">
            <v>노무비</v>
          </cell>
          <cell r="D1829" t="str">
            <v>내선전공</v>
          </cell>
          <cell r="E1829" t="str">
            <v>(0.9*0.5)*(1+0.2+0.1)</v>
          </cell>
          <cell r="F1829" t="str">
            <v>인</v>
          </cell>
          <cell r="G1829">
            <v>0.58500000000000008</v>
          </cell>
          <cell r="J1829">
            <v>258917</v>
          </cell>
          <cell r="K1829">
            <v>151466</v>
          </cell>
          <cell r="M1829">
            <v>0</v>
          </cell>
          <cell r="N1829">
            <v>258917</v>
          </cell>
          <cell r="O1829">
            <v>151466</v>
          </cell>
          <cell r="P1829" t="str">
            <v>차량등품적용</v>
          </cell>
        </row>
        <row r="1830">
          <cell r="D1830" t="str">
            <v>보통인부</v>
          </cell>
          <cell r="E1830" t="str">
            <v>(0.8*0.5)*(1+0.2+0.1)</v>
          </cell>
          <cell r="F1830" t="str">
            <v>인</v>
          </cell>
          <cell r="G1830">
            <v>0.52</v>
          </cell>
          <cell r="J1830">
            <v>148510</v>
          </cell>
          <cell r="K1830">
            <v>77225</v>
          </cell>
          <cell r="N1830">
            <v>148510</v>
          </cell>
          <cell r="O1830">
            <v>77225</v>
          </cell>
          <cell r="P1830" t="str">
            <v>차량등품적용</v>
          </cell>
        </row>
        <row r="1831">
          <cell r="D1831" t="str">
            <v>공구손료</v>
          </cell>
          <cell r="E1831" t="str">
            <v>노무비의</v>
          </cell>
          <cell r="F1831" t="str">
            <v>%</v>
          </cell>
          <cell r="G1831">
            <v>3</v>
          </cell>
          <cell r="H1831">
            <v>245027</v>
          </cell>
          <cell r="I1831">
            <v>7350</v>
          </cell>
          <cell r="M1831">
            <v>0</v>
          </cell>
          <cell r="N1831">
            <v>245027</v>
          </cell>
          <cell r="O1831">
            <v>7350</v>
          </cell>
        </row>
        <row r="1832">
          <cell r="C1832" t="str">
            <v>도로정리</v>
          </cell>
          <cell r="D1832" t="str">
            <v>보통인부</v>
          </cell>
          <cell r="E1832" t="str">
            <v>(0.5*0.2)*(1+0.1)</v>
          </cell>
          <cell r="F1832" t="str">
            <v>인</v>
          </cell>
          <cell r="G1832">
            <v>0.11000000000000001</v>
          </cell>
          <cell r="J1832">
            <v>148510</v>
          </cell>
          <cell r="K1832">
            <v>16336</v>
          </cell>
          <cell r="M1832">
            <v>0</v>
          </cell>
          <cell r="N1832">
            <v>148510</v>
          </cell>
          <cell r="O1832">
            <v>16336</v>
          </cell>
          <cell r="P1832" t="str">
            <v>통신1-1-27</v>
          </cell>
        </row>
        <row r="1833">
          <cell r="A1833">
            <v>225</v>
          </cell>
          <cell r="B1833">
            <v>220</v>
          </cell>
          <cell r="C1833" t="str">
            <v>제220호표</v>
          </cell>
          <cell r="D1833" t="str">
            <v>경광등 철거(지상작업)</v>
          </cell>
          <cell r="E1833" t="str">
            <v>장방형 L=1000㎜</v>
          </cell>
          <cell r="F1833" t="str">
            <v>개</v>
          </cell>
          <cell r="G1833">
            <v>1</v>
          </cell>
          <cell r="I1833">
            <v>2261</v>
          </cell>
          <cell r="K1833">
            <v>75393</v>
          </cell>
          <cell r="M1833">
            <v>0</v>
          </cell>
          <cell r="O1833">
            <v>77654</v>
          </cell>
          <cell r="P1833" t="str">
            <v>전5-46</v>
          </cell>
        </row>
        <row r="1834">
          <cell r="D1834" t="str">
            <v>경광등 철거(지상작업)</v>
          </cell>
          <cell r="E1834" t="str">
            <v>장방형 L=1000㎜</v>
          </cell>
        </row>
        <row r="1835">
          <cell r="C1835" t="str">
            <v>노무비</v>
          </cell>
          <cell r="D1835" t="str">
            <v>내선전공</v>
          </cell>
          <cell r="E1835" t="str">
            <v>(0.3*0.5)*(1+0.1)</v>
          </cell>
          <cell r="F1835" t="str">
            <v>인</v>
          </cell>
          <cell r="G1835">
            <v>0.16500000000000001</v>
          </cell>
          <cell r="J1835">
            <v>258917</v>
          </cell>
          <cell r="K1835">
            <v>42721</v>
          </cell>
          <cell r="M1835">
            <v>0</v>
          </cell>
          <cell r="N1835">
            <v>258917</v>
          </cell>
          <cell r="O1835">
            <v>42721</v>
          </cell>
          <cell r="P1835" t="str">
            <v>보행등품적용</v>
          </cell>
        </row>
        <row r="1836">
          <cell r="D1836" t="str">
            <v>보통인부</v>
          </cell>
          <cell r="E1836" t="str">
            <v>(0.2*0.5)*(1+0.1)</v>
          </cell>
          <cell r="F1836" t="str">
            <v>인</v>
          </cell>
          <cell r="G1836">
            <v>0.11000000000000001</v>
          </cell>
          <cell r="J1836">
            <v>148510</v>
          </cell>
          <cell r="K1836">
            <v>16336</v>
          </cell>
          <cell r="N1836">
            <v>148510</v>
          </cell>
          <cell r="O1836">
            <v>16336</v>
          </cell>
          <cell r="P1836" t="str">
            <v>보행등품적용</v>
          </cell>
        </row>
        <row r="1837">
          <cell r="D1837" t="str">
            <v>공구손료</v>
          </cell>
          <cell r="E1837" t="str">
            <v>노무비의</v>
          </cell>
          <cell r="F1837" t="str">
            <v>%</v>
          </cell>
          <cell r="G1837">
            <v>3</v>
          </cell>
          <cell r="H1837">
            <v>75393</v>
          </cell>
          <cell r="I1837">
            <v>2261</v>
          </cell>
          <cell r="M1837">
            <v>0</v>
          </cell>
          <cell r="N1837">
            <v>75393</v>
          </cell>
          <cell r="O1837">
            <v>2261</v>
          </cell>
        </row>
        <row r="1838">
          <cell r="C1838" t="str">
            <v>도로정리</v>
          </cell>
          <cell r="D1838" t="str">
            <v>보통인부</v>
          </cell>
          <cell r="E1838" t="str">
            <v>(0.5*0.2)*(1+0.1)</v>
          </cell>
          <cell r="F1838" t="str">
            <v>인</v>
          </cell>
          <cell r="G1838">
            <v>0.11000000000000001</v>
          </cell>
          <cell r="J1838">
            <v>148510</v>
          </cell>
          <cell r="K1838">
            <v>16336</v>
          </cell>
          <cell r="M1838">
            <v>0</v>
          </cell>
          <cell r="N1838">
            <v>148510</v>
          </cell>
          <cell r="O1838">
            <v>16336</v>
          </cell>
          <cell r="P1838" t="str">
            <v>통신1-1-27</v>
          </cell>
        </row>
        <row r="1839">
          <cell r="A1839">
            <v>226</v>
          </cell>
          <cell r="B1839">
            <v>221</v>
          </cell>
          <cell r="C1839" t="str">
            <v>제221호표</v>
          </cell>
          <cell r="D1839" t="str">
            <v>T형 부착대 철거</v>
          </cell>
          <cell r="E1839" t="str">
            <v>3m 이하(노임)</v>
          </cell>
          <cell r="F1839" t="str">
            <v>개</v>
          </cell>
          <cell r="G1839">
            <v>1</v>
          </cell>
          <cell r="I1839">
            <v>3169</v>
          </cell>
          <cell r="K1839">
            <v>55039</v>
          </cell>
          <cell r="M1839">
            <v>3711</v>
          </cell>
          <cell r="O1839">
            <v>61919</v>
          </cell>
          <cell r="P1839" t="str">
            <v>전5-46</v>
          </cell>
        </row>
        <row r="1840">
          <cell r="D1840" t="str">
            <v>T형 부착대 철거</v>
          </cell>
          <cell r="E1840" t="str">
            <v>3m 이하(노임)</v>
          </cell>
        </row>
        <row r="1841">
          <cell r="C1841" t="str">
            <v>노무비</v>
          </cell>
          <cell r="D1841" t="str">
            <v>보통인부</v>
          </cell>
          <cell r="E1841" t="str">
            <v>(0.75*0.4*0.5)*(1+0.1)</v>
          </cell>
          <cell r="F1841" t="str">
            <v>인</v>
          </cell>
          <cell r="G1841">
            <v>0.16500000000000004</v>
          </cell>
          <cell r="I1841">
            <v>0</v>
          </cell>
          <cell r="J1841">
            <v>148510</v>
          </cell>
          <cell r="K1841">
            <v>24504</v>
          </cell>
          <cell r="M1841">
            <v>0</v>
          </cell>
          <cell r="N1841">
            <v>148510</v>
          </cell>
          <cell r="O1841">
            <v>24504</v>
          </cell>
        </row>
        <row r="1842">
          <cell r="D1842" t="str">
            <v>공구손료</v>
          </cell>
          <cell r="E1842" t="str">
            <v>노무비의</v>
          </cell>
          <cell r="F1842" t="str">
            <v>%</v>
          </cell>
          <cell r="G1842">
            <v>3</v>
          </cell>
          <cell r="H1842">
            <v>24504</v>
          </cell>
          <cell r="I1842">
            <v>735</v>
          </cell>
          <cell r="M1842">
            <v>0</v>
          </cell>
          <cell r="N1842">
            <v>24504</v>
          </cell>
          <cell r="O1842">
            <v>735</v>
          </cell>
        </row>
        <row r="1843">
          <cell r="C1843" t="str">
            <v>기계경비</v>
          </cell>
          <cell r="D1843" t="str">
            <v>트럭탑재형크레인(5ton)</v>
          </cell>
          <cell r="E1843" t="str">
            <v>1.96*0.4*0.5</v>
          </cell>
          <cell r="F1843" t="str">
            <v>hr</v>
          </cell>
          <cell r="G1843">
            <v>0.39200000000000002</v>
          </cell>
          <cell r="H1843">
            <v>6211</v>
          </cell>
          <cell r="I1843">
            <v>2434</v>
          </cell>
          <cell r="J1843">
            <v>36224</v>
          </cell>
          <cell r="K1843">
            <v>14199</v>
          </cell>
          <cell r="L1843">
            <v>9469</v>
          </cell>
          <cell r="M1843">
            <v>3711</v>
          </cell>
          <cell r="N1843">
            <v>51904</v>
          </cell>
          <cell r="O1843">
            <v>20344</v>
          </cell>
          <cell r="P1843" t="str">
            <v>제m19호표</v>
          </cell>
        </row>
        <row r="1844">
          <cell r="C1844" t="str">
            <v>도로교통정리</v>
          </cell>
          <cell r="D1844" t="str">
            <v>보통인부</v>
          </cell>
          <cell r="E1844" t="str">
            <v>(0.5*0.2)*(1+0.1)</v>
          </cell>
          <cell r="F1844" t="str">
            <v>인</v>
          </cell>
          <cell r="G1844">
            <v>0.11000000000000001</v>
          </cell>
          <cell r="I1844">
            <v>0</v>
          </cell>
          <cell r="J1844">
            <v>148510</v>
          </cell>
          <cell r="K1844">
            <v>16336</v>
          </cell>
          <cell r="M1844">
            <v>0</v>
          </cell>
          <cell r="N1844">
            <v>148510</v>
          </cell>
          <cell r="O1844">
            <v>16336</v>
          </cell>
          <cell r="P1844" t="str">
            <v>통신1-1-27</v>
          </cell>
        </row>
        <row r="1846">
          <cell r="C1846" t="str">
            <v>▣ 철거(재사용) 및 설치공사</v>
          </cell>
        </row>
        <row r="1847">
          <cell r="A1847">
            <v>227</v>
          </cell>
          <cell r="B1847">
            <v>222</v>
          </cell>
          <cell r="C1847" t="str">
            <v>제222호표</v>
          </cell>
          <cell r="D1847" t="str">
            <v>안내표지판 철거 및 설치</v>
          </cell>
          <cell r="E1847" t="str">
            <v>소형, 중형표지판(노임)</v>
          </cell>
          <cell r="F1847" t="str">
            <v>개</v>
          </cell>
          <cell r="G1847">
            <v>1</v>
          </cell>
          <cell r="I1847">
            <v>1478</v>
          </cell>
          <cell r="K1847">
            <v>73907</v>
          </cell>
          <cell r="M1847">
            <v>0</v>
          </cell>
          <cell r="O1847">
            <v>75385</v>
          </cell>
          <cell r="P1847" t="str">
            <v>토1-11-15</v>
          </cell>
        </row>
        <row r="1848">
          <cell r="D1848" t="str">
            <v>안내표지판 철거 및 설치</v>
          </cell>
          <cell r="E1848" t="str">
            <v>소형, 중형표지판(노임)</v>
          </cell>
          <cell r="F1848" t="str">
            <v>개</v>
          </cell>
          <cell r="G1848">
            <v>1</v>
          </cell>
          <cell r="M1848">
            <v>0</v>
          </cell>
          <cell r="O1848">
            <v>0</v>
          </cell>
        </row>
        <row r="1849">
          <cell r="C1849" t="str">
            <v>노무비</v>
          </cell>
          <cell r="D1849" t="str">
            <v>특별인부</v>
          </cell>
          <cell r="F1849" t="str">
            <v>인</v>
          </cell>
          <cell r="G1849">
            <v>0.22</v>
          </cell>
          <cell r="J1849">
            <v>187435</v>
          </cell>
          <cell r="K1849">
            <v>41235</v>
          </cell>
          <cell r="M1849">
            <v>0</v>
          </cell>
          <cell r="N1849">
            <v>187435</v>
          </cell>
          <cell r="O1849">
            <v>41235</v>
          </cell>
        </row>
        <row r="1850">
          <cell r="D1850" t="str">
            <v>보통인부</v>
          </cell>
          <cell r="F1850" t="str">
            <v>인</v>
          </cell>
          <cell r="G1850">
            <v>0.22</v>
          </cell>
          <cell r="J1850">
            <v>148510</v>
          </cell>
          <cell r="K1850">
            <v>32672</v>
          </cell>
          <cell r="M1850">
            <v>0</v>
          </cell>
          <cell r="N1850">
            <v>148510</v>
          </cell>
          <cell r="O1850">
            <v>32672</v>
          </cell>
        </row>
        <row r="1851">
          <cell r="D1851" t="str">
            <v>공구손료</v>
          </cell>
          <cell r="E1851" t="str">
            <v>노무비의</v>
          </cell>
          <cell r="F1851" t="str">
            <v>%</v>
          </cell>
          <cell r="G1851">
            <v>2</v>
          </cell>
          <cell r="H1851">
            <v>73907</v>
          </cell>
          <cell r="I1851">
            <v>1478</v>
          </cell>
          <cell r="M1851">
            <v>0</v>
          </cell>
          <cell r="N1851">
            <v>73907</v>
          </cell>
          <cell r="O1851">
            <v>1478</v>
          </cell>
        </row>
        <row r="1852">
          <cell r="A1852">
            <v>228</v>
          </cell>
          <cell r="B1852">
            <v>223</v>
          </cell>
          <cell r="C1852" t="str">
            <v>제223호표</v>
          </cell>
          <cell r="D1852" t="str">
            <v>교통안전표지 철거</v>
          </cell>
          <cell r="E1852" t="str">
            <v>대형표지판(설치50%)</v>
          </cell>
          <cell r="F1852" t="str">
            <v>개</v>
          </cell>
          <cell r="G1852">
            <v>1</v>
          </cell>
          <cell r="I1852">
            <v>1117</v>
          </cell>
          <cell r="K1852">
            <v>33562</v>
          </cell>
          <cell r="M1852">
            <v>1704</v>
          </cell>
          <cell r="O1852">
            <v>36383</v>
          </cell>
          <cell r="P1852" t="str">
            <v>토1-9-2</v>
          </cell>
        </row>
        <row r="1853">
          <cell r="D1853" t="str">
            <v>교통안전표지 철거</v>
          </cell>
          <cell r="E1853" t="str">
            <v>대형표지판(설치50%)</v>
          </cell>
          <cell r="F1853" t="str">
            <v>개</v>
          </cell>
          <cell r="G1853">
            <v>1</v>
          </cell>
          <cell r="M1853">
            <v>0</v>
          </cell>
          <cell r="O1853">
            <v>0</v>
          </cell>
        </row>
        <row r="1854">
          <cell r="A1854">
            <v>229</v>
          </cell>
          <cell r="B1854">
            <v>224</v>
          </cell>
          <cell r="C1854" t="str">
            <v>제224호표</v>
          </cell>
          <cell r="D1854" t="str">
            <v>횡단보도 조명기구 철거(재사용) 및 설치</v>
          </cell>
          <cell r="E1854" t="str">
            <v>LED [100W이하]</v>
          </cell>
          <cell r="F1854" t="str">
            <v>EA</v>
          </cell>
          <cell r="G1854">
            <v>1</v>
          </cell>
          <cell r="I1854">
            <v>3089</v>
          </cell>
          <cell r="K1854">
            <v>102997</v>
          </cell>
          <cell r="M1854">
            <v>0</v>
          </cell>
          <cell r="O1854">
            <v>106086</v>
          </cell>
          <cell r="P1854" t="str">
            <v>전5-26</v>
          </cell>
        </row>
        <row r="1855">
          <cell r="B1855" t="str">
            <v>횡단보도 조명기구 철거(재사용) 및 설치LED [100W이하]</v>
          </cell>
          <cell r="D1855" t="str">
            <v>횡단보도 조명기구 철거(재사용) 및 설치</v>
          </cell>
          <cell r="E1855" t="str">
            <v>LED [100W이하]</v>
          </cell>
          <cell r="F1855" t="str">
            <v>EA</v>
          </cell>
          <cell r="G1855">
            <v>1</v>
          </cell>
        </row>
        <row r="1856">
          <cell r="C1856" t="str">
            <v>노무비</v>
          </cell>
          <cell r="D1856" t="str">
            <v>내선전공</v>
          </cell>
          <cell r="E1856" t="str">
            <v>(0.204*1.5)*(1+0.2+0.1)</v>
          </cell>
          <cell r="F1856" t="str">
            <v>인</v>
          </cell>
          <cell r="G1856">
            <v>0.39779999999999999</v>
          </cell>
          <cell r="J1856">
            <v>258917</v>
          </cell>
          <cell r="K1856">
            <v>102997</v>
          </cell>
          <cell r="M1856">
            <v>0</v>
          </cell>
          <cell r="N1856">
            <v>258917</v>
          </cell>
          <cell r="O1856">
            <v>102997</v>
          </cell>
          <cell r="P1856" t="str">
            <v>전1-11-5</v>
          </cell>
        </row>
        <row r="1857">
          <cell r="D1857" t="str">
            <v>공구손료</v>
          </cell>
          <cell r="E1857" t="str">
            <v>노무비의</v>
          </cell>
          <cell r="F1857" t="str">
            <v>%</v>
          </cell>
          <cell r="G1857">
            <v>3</v>
          </cell>
          <cell r="H1857">
            <v>102997</v>
          </cell>
          <cell r="I1857">
            <v>3089</v>
          </cell>
          <cell r="M1857">
            <v>0</v>
          </cell>
          <cell r="N1857">
            <v>102997</v>
          </cell>
          <cell r="O1857">
            <v>3089</v>
          </cell>
        </row>
        <row r="1858">
          <cell r="A1858">
            <v>230</v>
          </cell>
          <cell r="B1858">
            <v>225</v>
          </cell>
          <cell r="C1858" t="str">
            <v>제225호표</v>
          </cell>
          <cell r="D1858" t="str">
            <v>횡단보도 조명기구(재사용) 철거 및 설치</v>
          </cell>
          <cell r="E1858" t="str">
            <v>MH 250W</v>
          </cell>
          <cell r="F1858" t="str">
            <v>EA</v>
          </cell>
          <cell r="G1858">
            <v>1</v>
          </cell>
          <cell r="I1858">
            <v>17826</v>
          </cell>
          <cell r="K1858">
            <v>594214</v>
          </cell>
          <cell r="M1858">
            <v>0</v>
          </cell>
          <cell r="O1858">
            <v>612040</v>
          </cell>
          <cell r="P1858" t="str">
            <v>전5-26</v>
          </cell>
        </row>
        <row r="1859">
          <cell r="B1859" t="str">
            <v>횡단보도 조명기구(재사용) 철거 및 설치MH 250W</v>
          </cell>
          <cell r="D1859" t="str">
            <v>횡단보도 조명기구(재사용) 철거 및 설치</v>
          </cell>
          <cell r="E1859" t="str">
            <v>MH 250W</v>
          </cell>
          <cell r="F1859" t="str">
            <v>EA</v>
          </cell>
          <cell r="G1859">
            <v>1</v>
          </cell>
        </row>
        <row r="1860">
          <cell r="C1860" t="str">
            <v>노무비</v>
          </cell>
          <cell r="D1860" t="str">
            <v>내선전공</v>
          </cell>
          <cell r="E1860" t="str">
            <v>(1.5*1.5)*(1+0.2*0.1)</v>
          </cell>
          <cell r="F1860" t="str">
            <v>인</v>
          </cell>
          <cell r="G1860">
            <v>2.2949999999999999</v>
          </cell>
          <cell r="J1860">
            <v>258917</v>
          </cell>
          <cell r="K1860">
            <v>594214</v>
          </cell>
          <cell r="M1860">
            <v>0</v>
          </cell>
          <cell r="N1860">
            <v>258917</v>
          </cell>
          <cell r="O1860">
            <v>594214</v>
          </cell>
          <cell r="P1860" t="str">
            <v>전1-11-5</v>
          </cell>
        </row>
        <row r="1861">
          <cell r="D1861" t="str">
            <v>공구손료</v>
          </cell>
          <cell r="E1861" t="str">
            <v>노무비의</v>
          </cell>
          <cell r="F1861" t="str">
            <v>%</v>
          </cell>
          <cell r="G1861">
            <v>3</v>
          </cell>
          <cell r="H1861">
            <v>594214</v>
          </cell>
          <cell r="I1861">
            <v>17826</v>
          </cell>
          <cell r="M1861">
            <v>0</v>
          </cell>
          <cell r="N1861">
            <v>594214</v>
          </cell>
          <cell r="O1861">
            <v>17826</v>
          </cell>
        </row>
        <row r="1862">
          <cell r="A1862">
            <v>231</v>
          </cell>
          <cell r="B1862">
            <v>226</v>
          </cell>
          <cell r="C1862" t="str">
            <v>제226호표</v>
          </cell>
          <cell r="D1862" t="str">
            <v>교통신호철주 철거(재사용) 및 설치,교통정리</v>
          </cell>
          <cell r="E1862" t="str">
            <v>Ø250 x 8m 용융도금 이하</v>
          </cell>
          <cell r="F1862" t="str">
            <v>본</v>
          </cell>
          <cell r="G1862">
            <v>1</v>
          </cell>
          <cell r="I1862">
            <v>47380</v>
          </cell>
          <cell r="K1862">
            <v>469978</v>
          </cell>
          <cell r="M1862">
            <v>5196</v>
          </cell>
          <cell r="O1862">
            <v>522554</v>
          </cell>
          <cell r="P1862" t="str">
            <v>전5-46-2</v>
          </cell>
        </row>
        <row r="1863">
          <cell r="B1863" t="str">
            <v>교통신호철주 철거(재사용) 및 설치,교통정리Ø250 x 8m 용융도금 이하</v>
          </cell>
          <cell r="D1863" t="str">
            <v>교통신호철주 철거(재사용) 및 설치,교통정리</v>
          </cell>
          <cell r="E1863" t="str">
            <v>Ø250 x 8m 용융도금 이하</v>
          </cell>
          <cell r="F1863" t="str">
            <v>본</v>
          </cell>
          <cell r="G1863">
            <v>1</v>
          </cell>
        </row>
        <row r="1864">
          <cell r="B1864" t="str">
            <v>앙카용볼트캡M24</v>
          </cell>
          <cell r="C1864" t="str">
            <v>재료비</v>
          </cell>
          <cell r="D1864" t="str">
            <v>앙카용볼트캡</v>
          </cell>
          <cell r="E1864" t="str">
            <v>M24</v>
          </cell>
          <cell r="F1864" t="str">
            <v>개</v>
          </cell>
          <cell r="G1864">
            <v>8</v>
          </cell>
          <cell r="H1864">
            <v>3870</v>
          </cell>
          <cell r="I1864">
            <v>30960</v>
          </cell>
          <cell r="N1864">
            <v>3870</v>
          </cell>
          <cell r="O1864">
            <v>30960</v>
          </cell>
        </row>
        <row r="1865">
          <cell r="C1865" t="str">
            <v>노무비</v>
          </cell>
          <cell r="D1865" t="str">
            <v>내선전공</v>
          </cell>
          <cell r="E1865" t="str">
            <v>((0.98-0.98*0.4)*1.8)*(1+0.1)</v>
          </cell>
          <cell r="F1865" t="str">
            <v>인</v>
          </cell>
          <cell r="G1865">
            <v>1.1642400000000002</v>
          </cell>
          <cell r="I1865">
            <v>0</v>
          </cell>
          <cell r="J1865">
            <v>258917</v>
          </cell>
          <cell r="K1865">
            <v>301441</v>
          </cell>
          <cell r="M1865">
            <v>0</v>
          </cell>
          <cell r="N1865">
            <v>258917</v>
          </cell>
          <cell r="O1865">
            <v>301441</v>
          </cell>
        </row>
        <row r="1866">
          <cell r="D1866" t="str">
            <v>보통인부</v>
          </cell>
          <cell r="E1866" t="str">
            <v>((0.75-0.75*0.4)*1.8)*(1+0.1)</v>
          </cell>
          <cell r="F1866" t="str">
            <v>인</v>
          </cell>
          <cell r="G1866">
            <v>0.89100000000000001</v>
          </cell>
          <cell r="I1866">
            <v>0</v>
          </cell>
          <cell r="J1866">
            <v>148510</v>
          </cell>
          <cell r="K1866">
            <v>132322</v>
          </cell>
          <cell r="M1866">
            <v>0</v>
          </cell>
          <cell r="N1866">
            <v>148510</v>
          </cell>
          <cell r="O1866">
            <v>132322</v>
          </cell>
        </row>
        <row r="1867">
          <cell r="D1867" t="str">
            <v>공구손료</v>
          </cell>
          <cell r="E1867" t="str">
            <v>노무비의</v>
          </cell>
          <cell r="F1867" t="str">
            <v>%</v>
          </cell>
          <cell r="G1867">
            <v>3</v>
          </cell>
          <cell r="H1867">
            <v>433763</v>
          </cell>
          <cell r="I1867">
            <v>13012</v>
          </cell>
          <cell r="M1867">
            <v>0</v>
          </cell>
          <cell r="N1867">
            <v>433763</v>
          </cell>
          <cell r="O1867">
            <v>13012</v>
          </cell>
        </row>
        <row r="1868">
          <cell r="C1868" t="str">
            <v>기계경비</v>
          </cell>
          <cell r="D1868" t="str">
            <v>트럭탑재형 크레인(5ton)</v>
          </cell>
          <cell r="E1868" t="str">
            <v>(1.96-(1.96*0.4)*1.8)</v>
          </cell>
          <cell r="F1868" t="str">
            <v>HR</v>
          </cell>
          <cell r="G1868">
            <v>0.54879999999999995</v>
          </cell>
          <cell r="H1868">
            <v>6211</v>
          </cell>
          <cell r="I1868">
            <v>3408</v>
          </cell>
          <cell r="J1868">
            <v>36224</v>
          </cell>
          <cell r="K1868">
            <v>19879</v>
          </cell>
          <cell r="L1868">
            <v>9469</v>
          </cell>
          <cell r="M1868">
            <v>5196</v>
          </cell>
          <cell r="N1868">
            <v>51904</v>
          </cell>
          <cell r="O1868">
            <v>28483</v>
          </cell>
          <cell r="P1868" t="str">
            <v>제m19호표</v>
          </cell>
        </row>
        <row r="1869">
          <cell r="C1869" t="str">
            <v>도로교통정리</v>
          </cell>
          <cell r="D1869" t="str">
            <v>보통인부</v>
          </cell>
          <cell r="E1869" t="str">
            <v>(0.5*0.2)*(1+0.1)</v>
          </cell>
          <cell r="F1869" t="str">
            <v>인</v>
          </cell>
          <cell r="G1869">
            <v>0.11000000000000001</v>
          </cell>
          <cell r="I1869">
            <v>0</v>
          </cell>
          <cell r="J1869">
            <v>148510</v>
          </cell>
          <cell r="K1869">
            <v>16336</v>
          </cell>
          <cell r="M1869">
            <v>0</v>
          </cell>
          <cell r="N1869">
            <v>148510</v>
          </cell>
          <cell r="O1869">
            <v>16336</v>
          </cell>
          <cell r="P1869" t="str">
            <v>통신1-1-27</v>
          </cell>
        </row>
        <row r="1870">
          <cell r="A1870">
            <v>232</v>
          </cell>
          <cell r="B1870">
            <v>227</v>
          </cell>
          <cell r="C1870" t="str">
            <v>제227호표</v>
          </cell>
          <cell r="D1870" t="str">
            <v>교통신호철주 철거(재사용) 및 설치,교통정리</v>
          </cell>
          <cell r="E1870" t="str">
            <v>Ø300 x 8m 용융도금</v>
          </cell>
          <cell r="F1870" t="str">
            <v>본</v>
          </cell>
          <cell r="G1870">
            <v>1</v>
          </cell>
          <cell r="I1870">
            <v>67584</v>
          </cell>
          <cell r="K1870">
            <v>730955</v>
          </cell>
          <cell r="M1870">
            <v>28061</v>
          </cell>
          <cell r="O1870">
            <v>826600</v>
          </cell>
          <cell r="P1870" t="str">
            <v>전5-46-2</v>
          </cell>
        </row>
        <row r="1871">
          <cell r="B1871" t="str">
            <v>교통신호철주 철거(재사용) 및 설치,교통정리Ø300 x 8m 용융도금</v>
          </cell>
          <cell r="D1871" t="str">
            <v>교통신호철주 철거(재사용) 및 설치,교통정리</v>
          </cell>
          <cell r="E1871" t="str">
            <v>Ø300 x 8m 용융도금</v>
          </cell>
          <cell r="F1871" t="str">
            <v>본</v>
          </cell>
          <cell r="G1871">
            <v>1</v>
          </cell>
        </row>
        <row r="1872">
          <cell r="B1872" t="str">
            <v>앙카용볼트캡M24</v>
          </cell>
          <cell r="C1872" t="str">
            <v>재료비</v>
          </cell>
          <cell r="D1872" t="str">
            <v>앙카용볼트캡</v>
          </cell>
          <cell r="E1872" t="str">
            <v>M24</v>
          </cell>
          <cell r="F1872" t="str">
            <v>개</v>
          </cell>
          <cell r="G1872">
            <v>8</v>
          </cell>
          <cell r="H1872">
            <v>3870</v>
          </cell>
          <cell r="I1872">
            <v>30960</v>
          </cell>
          <cell r="N1872">
            <v>3870</v>
          </cell>
          <cell r="O1872">
            <v>30960</v>
          </cell>
        </row>
        <row r="1873">
          <cell r="C1873" t="str">
            <v>노무비</v>
          </cell>
          <cell r="D1873" t="str">
            <v>내선전공</v>
          </cell>
          <cell r="E1873" t="str">
            <v>((0.98-0.98*0.4)*1.4*1.8)*(1+0.1)</v>
          </cell>
          <cell r="F1873" t="str">
            <v>인</v>
          </cell>
          <cell r="G1873">
            <v>1.6299360000000001</v>
          </cell>
          <cell r="I1873">
            <v>0</v>
          </cell>
          <cell r="J1873">
            <v>258917</v>
          </cell>
          <cell r="K1873">
            <v>422018</v>
          </cell>
          <cell r="M1873">
            <v>0</v>
          </cell>
          <cell r="N1873">
            <v>258917</v>
          </cell>
          <cell r="O1873">
            <v>422018</v>
          </cell>
        </row>
        <row r="1874">
          <cell r="D1874" t="str">
            <v>보통인부</v>
          </cell>
          <cell r="E1874" t="str">
            <v>((0.75-0.75*0.4)*1.4*1.8)*(1+0.1)</v>
          </cell>
          <cell r="F1874" t="str">
            <v>인</v>
          </cell>
          <cell r="G1874">
            <v>1.2474000000000001</v>
          </cell>
          <cell r="I1874">
            <v>0</v>
          </cell>
          <cell r="J1874">
            <v>148510</v>
          </cell>
          <cell r="K1874">
            <v>185251</v>
          </cell>
          <cell r="M1874">
            <v>0</v>
          </cell>
          <cell r="N1874">
            <v>148510</v>
          </cell>
          <cell r="O1874">
            <v>185251</v>
          </cell>
        </row>
        <row r="1875">
          <cell r="D1875" t="str">
            <v>공구손료</v>
          </cell>
          <cell r="E1875" t="str">
            <v>노무비의</v>
          </cell>
          <cell r="F1875" t="str">
            <v>%</v>
          </cell>
          <cell r="G1875">
            <v>3</v>
          </cell>
          <cell r="H1875">
            <v>607269</v>
          </cell>
          <cell r="I1875">
            <v>18218</v>
          </cell>
          <cell r="M1875">
            <v>0</v>
          </cell>
          <cell r="N1875">
            <v>607269</v>
          </cell>
          <cell r="O1875">
            <v>18218</v>
          </cell>
        </row>
        <row r="1876">
          <cell r="C1876" t="str">
            <v>기계경비</v>
          </cell>
          <cell r="D1876" t="str">
            <v>트럭탑재형 크레인(5ton)</v>
          </cell>
          <cell r="E1876" t="str">
            <v>((1.96-(1.96*0.4))*1.4*1.8)</v>
          </cell>
          <cell r="F1876" t="str">
            <v>hr</v>
          </cell>
          <cell r="G1876">
            <v>2.9635199999999999</v>
          </cell>
          <cell r="H1876">
            <v>6211</v>
          </cell>
          <cell r="I1876">
            <v>18406</v>
          </cell>
          <cell r="J1876">
            <v>36224</v>
          </cell>
          <cell r="K1876">
            <v>107350</v>
          </cell>
          <cell r="L1876">
            <v>9469</v>
          </cell>
          <cell r="M1876">
            <v>28061</v>
          </cell>
          <cell r="N1876">
            <v>51904</v>
          </cell>
          <cell r="O1876">
            <v>153817</v>
          </cell>
          <cell r="P1876" t="str">
            <v>제m19호표</v>
          </cell>
        </row>
        <row r="1877">
          <cell r="C1877" t="str">
            <v>도로교통정리</v>
          </cell>
          <cell r="D1877" t="str">
            <v>보통인부</v>
          </cell>
          <cell r="E1877" t="str">
            <v>(0.5*0.2)*(1+0.1)</v>
          </cell>
          <cell r="F1877" t="str">
            <v>인</v>
          </cell>
          <cell r="G1877">
            <v>0.11000000000000001</v>
          </cell>
          <cell r="I1877">
            <v>0</v>
          </cell>
          <cell r="J1877">
            <v>148510</v>
          </cell>
          <cell r="K1877">
            <v>16336</v>
          </cell>
          <cell r="M1877">
            <v>0</v>
          </cell>
          <cell r="N1877">
            <v>148510</v>
          </cell>
          <cell r="O1877">
            <v>16336</v>
          </cell>
          <cell r="P1877" t="str">
            <v>통신1-1-27</v>
          </cell>
        </row>
        <row r="1878">
          <cell r="A1878">
            <v>233</v>
          </cell>
          <cell r="B1878">
            <v>228</v>
          </cell>
          <cell r="C1878" t="str">
            <v>제228호표</v>
          </cell>
          <cell r="D1878" t="str">
            <v>교통신호철주 철거(재사용) 및 설치,교통정리</v>
          </cell>
          <cell r="E1878" t="str">
            <v>Ø125 x 4m 용융도금</v>
          </cell>
          <cell r="F1878" t="str">
            <v>본</v>
          </cell>
          <cell r="G1878">
            <v>1</v>
          </cell>
          <cell r="I1878">
            <v>40992</v>
          </cell>
          <cell r="K1878">
            <v>866761</v>
          </cell>
          <cell r="M1878">
            <v>0</v>
          </cell>
          <cell r="O1878">
            <v>907753</v>
          </cell>
          <cell r="P1878" t="str">
            <v>전5-46</v>
          </cell>
        </row>
        <row r="1879">
          <cell r="B1879" t="str">
            <v>교통신호철주 철거(재사용) 및 설치,교통정리Ø125 x 4m 용융도금</v>
          </cell>
          <cell r="D1879" t="str">
            <v>교통신호철주 철거(재사용) 및 설치,교통정리</v>
          </cell>
          <cell r="E1879" t="str">
            <v>Ø125 x 4m 용융도금</v>
          </cell>
          <cell r="F1879" t="str">
            <v>본</v>
          </cell>
          <cell r="G1879">
            <v>1</v>
          </cell>
        </row>
        <row r="1880">
          <cell r="B1880" t="str">
            <v>앙카용볼트캡M20</v>
          </cell>
          <cell r="C1880" t="str">
            <v>재료비</v>
          </cell>
          <cell r="D1880" t="str">
            <v>앙카용볼트캡</v>
          </cell>
          <cell r="E1880" t="str">
            <v>M20</v>
          </cell>
          <cell r="F1880" t="str">
            <v>개</v>
          </cell>
          <cell r="G1880">
            <v>4</v>
          </cell>
          <cell r="H1880">
            <v>3870</v>
          </cell>
          <cell r="I1880">
            <v>15480</v>
          </cell>
          <cell r="N1880">
            <v>3870</v>
          </cell>
          <cell r="O1880">
            <v>15480</v>
          </cell>
        </row>
        <row r="1881">
          <cell r="C1881" t="str">
            <v>노무비</v>
          </cell>
          <cell r="D1881" t="str">
            <v>내선전공</v>
          </cell>
          <cell r="E1881" t="str">
            <v>(1.2*1.8)*(1+0.1)</v>
          </cell>
          <cell r="F1881" t="str">
            <v>인</v>
          </cell>
          <cell r="G1881">
            <v>2.3760000000000003</v>
          </cell>
          <cell r="J1881">
            <v>258917</v>
          </cell>
          <cell r="K1881">
            <v>615186</v>
          </cell>
          <cell r="M1881">
            <v>0</v>
          </cell>
          <cell r="N1881">
            <v>258917</v>
          </cell>
          <cell r="O1881">
            <v>615186</v>
          </cell>
        </row>
        <row r="1882">
          <cell r="D1882" t="str">
            <v>보통인부</v>
          </cell>
          <cell r="E1882" t="str">
            <v>(0.8*1.8)*(1+0.1)</v>
          </cell>
          <cell r="F1882" t="str">
            <v>인</v>
          </cell>
          <cell r="G1882">
            <v>1.5840000000000003</v>
          </cell>
          <cell r="J1882">
            <v>148510</v>
          </cell>
          <cell r="K1882">
            <v>235239</v>
          </cell>
          <cell r="M1882">
            <v>0</v>
          </cell>
          <cell r="N1882">
            <v>148510</v>
          </cell>
          <cell r="O1882">
            <v>235239</v>
          </cell>
        </row>
        <row r="1883">
          <cell r="D1883" t="str">
            <v>공구손료</v>
          </cell>
          <cell r="E1883" t="str">
            <v>노무비의</v>
          </cell>
          <cell r="F1883" t="str">
            <v>%</v>
          </cell>
          <cell r="G1883">
            <v>3</v>
          </cell>
          <cell r="H1883">
            <v>850425</v>
          </cell>
          <cell r="I1883">
            <v>25512</v>
          </cell>
          <cell r="M1883">
            <v>0</v>
          </cell>
          <cell r="N1883">
            <v>850425</v>
          </cell>
          <cell r="O1883">
            <v>25512</v>
          </cell>
        </row>
        <row r="1884">
          <cell r="C1884" t="str">
            <v>도로교통정리</v>
          </cell>
          <cell r="D1884" t="str">
            <v>보통인부</v>
          </cell>
          <cell r="E1884" t="str">
            <v>(0.5*0.2)*(1+0.1)</v>
          </cell>
          <cell r="F1884" t="str">
            <v>인</v>
          </cell>
          <cell r="G1884">
            <v>0.11000000000000001</v>
          </cell>
          <cell r="I1884">
            <v>0</v>
          </cell>
          <cell r="J1884">
            <v>148510</v>
          </cell>
          <cell r="K1884">
            <v>16336</v>
          </cell>
          <cell r="M1884">
            <v>0</v>
          </cell>
          <cell r="N1884">
            <v>148510</v>
          </cell>
          <cell r="O1884">
            <v>16336</v>
          </cell>
          <cell r="P1884" t="str">
            <v>통신1-1-27</v>
          </cell>
        </row>
        <row r="1885">
          <cell r="A1885">
            <v>234</v>
          </cell>
          <cell r="B1885">
            <v>229</v>
          </cell>
          <cell r="C1885" t="str">
            <v>제229호표</v>
          </cell>
          <cell r="D1885" t="str">
            <v>교통신호철주 철거(재사용) 및 설치,교통정리</v>
          </cell>
          <cell r="E1885" t="str">
            <v>Ø125 x 6m 용융도금</v>
          </cell>
          <cell r="F1885" t="str">
            <v>본</v>
          </cell>
          <cell r="G1885">
            <v>1</v>
          </cell>
          <cell r="I1885">
            <v>42530</v>
          </cell>
          <cell r="K1885">
            <v>918027</v>
          </cell>
          <cell r="M1885">
            <v>0</v>
          </cell>
          <cell r="O1885">
            <v>960557</v>
          </cell>
          <cell r="P1885" t="str">
            <v>전5-46-1</v>
          </cell>
        </row>
        <row r="1886">
          <cell r="B1886" t="str">
            <v>교통신호철주 철거(재사용) 및 설치,교통정리Ø125 x 6m 용융도금</v>
          </cell>
          <cell r="D1886" t="str">
            <v>교통신호철주 철거(재사용) 및 설치,교통정리</v>
          </cell>
          <cell r="E1886" t="str">
            <v>Ø125 x 6m 용융도금</v>
          </cell>
          <cell r="F1886" t="str">
            <v>본</v>
          </cell>
          <cell r="G1886">
            <v>1</v>
          </cell>
        </row>
        <row r="1887">
          <cell r="B1887" t="str">
            <v>앙카용볼트캡M20</v>
          </cell>
          <cell r="C1887" t="str">
            <v>재료비</v>
          </cell>
          <cell r="D1887" t="str">
            <v>앙카용볼트캡</v>
          </cell>
          <cell r="E1887" t="str">
            <v>M20</v>
          </cell>
          <cell r="F1887" t="str">
            <v>개</v>
          </cell>
          <cell r="G1887">
            <v>4</v>
          </cell>
          <cell r="H1887">
            <v>3870</v>
          </cell>
          <cell r="I1887">
            <v>15480</v>
          </cell>
          <cell r="N1887">
            <v>3870</v>
          </cell>
          <cell r="O1887">
            <v>15480</v>
          </cell>
        </row>
        <row r="1888">
          <cell r="C1888" t="str">
            <v>노무비</v>
          </cell>
          <cell r="D1888" t="str">
            <v>내선전공</v>
          </cell>
          <cell r="E1888" t="str">
            <v>(1.3*1.8)*(1+0.1)</v>
          </cell>
          <cell r="F1888" t="str">
            <v>인</v>
          </cell>
          <cell r="G1888">
            <v>2.5740000000000007</v>
          </cell>
          <cell r="J1888">
            <v>258917</v>
          </cell>
          <cell r="K1888">
            <v>666452</v>
          </cell>
          <cell r="M1888">
            <v>0</v>
          </cell>
          <cell r="N1888">
            <v>258917</v>
          </cell>
          <cell r="O1888">
            <v>666452</v>
          </cell>
        </row>
        <row r="1889">
          <cell r="D1889" t="str">
            <v>보통인부</v>
          </cell>
          <cell r="E1889" t="str">
            <v>(0.8*1.8)*(1+0.1)</v>
          </cell>
          <cell r="F1889" t="str">
            <v>인</v>
          </cell>
          <cell r="G1889">
            <v>1.5840000000000003</v>
          </cell>
          <cell r="J1889">
            <v>148510</v>
          </cell>
          <cell r="K1889">
            <v>235239</v>
          </cell>
          <cell r="M1889">
            <v>0</v>
          </cell>
          <cell r="N1889">
            <v>148510</v>
          </cell>
          <cell r="O1889">
            <v>235239</v>
          </cell>
        </row>
        <row r="1890">
          <cell r="D1890" t="str">
            <v>공구손료</v>
          </cell>
          <cell r="E1890" t="str">
            <v>노무비의</v>
          </cell>
          <cell r="F1890" t="str">
            <v>%</v>
          </cell>
          <cell r="G1890">
            <v>3</v>
          </cell>
          <cell r="H1890">
            <v>901691</v>
          </cell>
          <cell r="I1890">
            <v>27050</v>
          </cell>
          <cell r="M1890">
            <v>0</v>
          </cell>
          <cell r="N1890">
            <v>901691</v>
          </cell>
          <cell r="O1890">
            <v>27050</v>
          </cell>
        </row>
        <row r="1891">
          <cell r="C1891" t="str">
            <v>도로교통정리</v>
          </cell>
          <cell r="D1891" t="str">
            <v>보통인부</v>
          </cell>
          <cell r="E1891" t="str">
            <v>(0.5*0.2)*(1+0.1)</v>
          </cell>
          <cell r="F1891" t="str">
            <v>인</v>
          </cell>
          <cell r="G1891">
            <v>0.11000000000000001</v>
          </cell>
          <cell r="I1891">
            <v>0</v>
          </cell>
          <cell r="J1891">
            <v>148510</v>
          </cell>
          <cell r="K1891">
            <v>16336</v>
          </cell>
          <cell r="M1891">
            <v>0</v>
          </cell>
          <cell r="N1891">
            <v>148510</v>
          </cell>
          <cell r="O1891">
            <v>16336</v>
          </cell>
          <cell r="P1891" t="str">
            <v>통신1-1-27</v>
          </cell>
        </row>
        <row r="1892">
          <cell r="A1892">
            <v>235</v>
          </cell>
          <cell r="B1892">
            <v>230</v>
          </cell>
          <cell r="C1892" t="str">
            <v>제230호표</v>
          </cell>
          <cell r="D1892" t="str">
            <v>차량등 부착대 철거(재사용) 및 설치</v>
          </cell>
          <cell r="E1892" t="str">
            <v>13m</v>
          </cell>
          <cell r="F1892" t="str">
            <v>본</v>
          </cell>
          <cell r="G1892">
            <v>1</v>
          </cell>
          <cell r="I1892">
            <v>237038</v>
          </cell>
          <cell r="K1892">
            <v>492748</v>
          </cell>
          <cell r="M1892">
            <v>18707</v>
          </cell>
          <cell r="O1892">
            <v>748493</v>
          </cell>
          <cell r="P1892" t="str">
            <v>전5-46-2</v>
          </cell>
        </row>
        <row r="1893">
          <cell r="B1893" t="str">
            <v>차량등 부착대 철거(재사용) 및 설치13m</v>
          </cell>
          <cell r="D1893" t="str">
            <v>차량등 부착대 철거(재사용) 및 설치</v>
          </cell>
          <cell r="E1893" t="str">
            <v>13m</v>
          </cell>
          <cell r="F1893" t="str">
            <v>본</v>
          </cell>
          <cell r="G1893">
            <v>1</v>
          </cell>
        </row>
        <row r="1894">
          <cell r="B1894" t="str">
            <v>와이어로프 신설부착대13m</v>
          </cell>
          <cell r="D1894" t="str">
            <v>와이어로프 신설</v>
          </cell>
          <cell r="E1894" t="str">
            <v>부착대13m</v>
          </cell>
          <cell r="F1894" t="str">
            <v>식</v>
          </cell>
          <cell r="G1894">
            <v>1</v>
          </cell>
          <cell r="H1894">
            <v>212623</v>
          </cell>
          <cell r="I1894">
            <v>212623</v>
          </cell>
          <cell r="J1894">
            <v>0</v>
          </cell>
          <cell r="K1894">
            <v>0</v>
          </cell>
          <cell r="L1894">
            <v>0</v>
          </cell>
          <cell r="M1894">
            <v>0</v>
          </cell>
          <cell r="N1894">
            <v>212623</v>
          </cell>
          <cell r="O1894">
            <v>212623</v>
          </cell>
          <cell r="P1894" t="str">
            <v>제115호표</v>
          </cell>
        </row>
        <row r="1895">
          <cell r="C1895" t="str">
            <v>노무비</v>
          </cell>
          <cell r="D1895" t="str">
            <v>내선전공</v>
          </cell>
          <cell r="E1895" t="str">
            <v>(0.98*0.4*1.8*1.4)*(1+0.1)</v>
          </cell>
          <cell r="F1895" t="str">
            <v>인</v>
          </cell>
          <cell r="G1895">
            <v>1.086624</v>
          </cell>
          <cell r="J1895">
            <v>258917</v>
          </cell>
          <cell r="K1895">
            <v>281345</v>
          </cell>
          <cell r="M1895">
            <v>0</v>
          </cell>
          <cell r="N1895">
            <v>258917</v>
          </cell>
          <cell r="O1895">
            <v>281345</v>
          </cell>
        </row>
        <row r="1896">
          <cell r="D1896" t="str">
            <v>보통인부</v>
          </cell>
          <cell r="E1896" t="str">
            <v>(0.75*0.4*1.8*1.4)*(1+0.1)</v>
          </cell>
          <cell r="F1896" t="str">
            <v>인</v>
          </cell>
          <cell r="G1896">
            <v>0.83160000000000023</v>
          </cell>
          <cell r="J1896">
            <v>148510</v>
          </cell>
          <cell r="K1896">
            <v>123500</v>
          </cell>
          <cell r="M1896">
            <v>0</v>
          </cell>
          <cell r="N1896">
            <v>148510</v>
          </cell>
          <cell r="O1896">
            <v>123500</v>
          </cell>
        </row>
        <row r="1897">
          <cell r="D1897" t="str">
            <v>공구손료</v>
          </cell>
          <cell r="E1897" t="str">
            <v>노무비의</v>
          </cell>
          <cell r="F1897" t="str">
            <v>%</v>
          </cell>
          <cell r="G1897">
            <v>3</v>
          </cell>
          <cell r="H1897">
            <v>404845</v>
          </cell>
          <cell r="I1897">
            <v>12145</v>
          </cell>
          <cell r="M1897">
            <v>0</v>
          </cell>
          <cell r="N1897">
            <v>404845</v>
          </cell>
          <cell r="O1897">
            <v>12145</v>
          </cell>
        </row>
        <row r="1898">
          <cell r="C1898" t="str">
            <v>기계경비</v>
          </cell>
          <cell r="D1898" t="str">
            <v>트럭탑재형 크레인(5ton)</v>
          </cell>
          <cell r="E1898" t="str">
            <v>((1.96*0.4)*1.8*1.4)</v>
          </cell>
          <cell r="F1898" t="str">
            <v>hr</v>
          </cell>
          <cell r="G1898">
            <v>1.9756799999999999</v>
          </cell>
          <cell r="H1898">
            <v>6211</v>
          </cell>
          <cell r="I1898">
            <v>12270</v>
          </cell>
          <cell r="J1898">
            <v>36224</v>
          </cell>
          <cell r="K1898">
            <v>71567</v>
          </cell>
          <cell r="L1898">
            <v>9469</v>
          </cell>
          <cell r="M1898">
            <v>18707</v>
          </cell>
          <cell r="N1898">
            <v>51904</v>
          </cell>
          <cell r="O1898">
            <v>102544</v>
          </cell>
          <cell r="P1898" t="str">
            <v>제m19호표</v>
          </cell>
        </row>
        <row r="1899">
          <cell r="C1899" t="str">
            <v>도로교통정리</v>
          </cell>
          <cell r="D1899" t="str">
            <v>보통인부</v>
          </cell>
          <cell r="E1899" t="str">
            <v>(0.5*0.2)*(1+0.1)</v>
          </cell>
          <cell r="F1899" t="str">
            <v>인</v>
          </cell>
          <cell r="G1899">
            <v>0.11000000000000001</v>
          </cell>
          <cell r="I1899">
            <v>0</v>
          </cell>
          <cell r="J1899">
            <v>148510</v>
          </cell>
          <cell r="K1899">
            <v>16336</v>
          </cell>
          <cell r="M1899">
            <v>0</v>
          </cell>
          <cell r="N1899">
            <v>148510</v>
          </cell>
          <cell r="O1899">
            <v>16336</v>
          </cell>
          <cell r="P1899" t="str">
            <v>통신1-1-27</v>
          </cell>
        </row>
        <row r="1900">
          <cell r="A1900">
            <v>236</v>
          </cell>
          <cell r="B1900">
            <v>231</v>
          </cell>
          <cell r="C1900" t="str">
            <v>제231호표</v>
          </cell>
          <cell r="D1900" t="str">
            <v>차량등 부착대 철거(재사용) 및 설치</v>
          </cell>
          <cell r="E1900" t="str">
            <v>11m</v>
          </cell>
          <cell r="F1900" t="str">
            <v>본</v>
          </cell>
          <cell r="G1900">
            <v>1</v>
          </cell>
          <cell r="I1900">
            <v>178152</v>
          </cell>
          <cell r="K1900">
            <v>472300</v>
          </cell>
          <cell r="M1900">
            <v>13362</v>
          </cell>
          <cell r="O1900">
            <v>663814</v>
          </cell>
          <cell r="P1900" t="str">
            <v>전5-46-2</v>
          </cell>
        </row>
        <row r="1901">
          <cell r="B1901" t="str">
            <v>차량등 부착대 철거(재사용) 및 설치11m</v>
          </cell>
          <cell r="D1901" t="str">
            <v>차량등 부착대 철거(재사용) 및 설치</v>
          </cell>
          <cell r="E1901" t="str">
            <v>11m</v>
          </cell>
          <cell r="F1901" t="str">
            <v>본</v>
          </cell>
          <cell r="G1901">
            <v>1</v>
          </cell>
        </row>
        <row r="1902">
          <cell r="B1902" t="str">
            <v>와이어로프 신설부착대11m</v>
          </cell>
          <cell r="D1902" t="str">
            <v>와이어로프 신설</v>
          </cell>
          <cell r="E1902" t="str">
            <v>부착대11m</v>
          </cell>
          <cell r="F1902" t="str">
            <v>식</v>
          </cell>
          <cell r="G1902">
            <v>1</v>
          </cell>
          <cell r="H1902">
            <v>157243</v>
          </cell>
          <cell r="I1902">
            <v>157243</v>
          </cell>
          <cell r="J1902">
            <v>0</v>
          </cell>
          <cell r="K1902">
            <v>0</v>
          </cell>
          <cell r="L1902">
            <v>0</v>
          </cell>
          <cell r="M1902">
            <v>0</v>
          </cell>
          <cell r="N1902">
            <v>157243</v>
          </cell>
          <cell r="O1902">
            <v>157243</v>
          </cell>
          <cell r="P1902" t="str">
            <v>제116호표</v>
          </cell>
        </row>
        <row r="1903">
          <cell r="C1903" t="str">
            <v>노무비</v>
          </cell>
          <cell r="D1903" t="str">
            <v>내선전공</v>
          </cell>
          <cell r="E1903" t="str">
            <v>(0.98*0.4*1.8*1.4)*(1+0.1)</v>
          </cell>
          <cell r="F1903" t="str">
            <v>인</v>
          </cell>
          <cell r="G1903">
            <v>1.086624</v>
          </cell>
          <cell r="J1903">
            <v>258917</v>
          </cell>
          <cell r="K1903">
            <v>281345</v>
          </cell>
          <cell r="M1903">
            <v>0</v>
          </cell>
          <cell r="N1903">
            <v>258917</v>
          </cell>
          <cell r="O1903">
            <v>281345</v>
          </cell>
        </row>
        <row r="1904">
          <cell r="D1904" t="str">
            <v>보통인부</v>
          </cell>
          <cell r="E1904" t="str">
            <v>(0.75*0.4*1.8*1.4)*(1+0.1)</v>
          </cell>
          <cell r="F1904" t="str">
            <v>인</v>
          </cell>
          <cell r="G1904">
            <v>0.83160000000000012</v>
          </cell>
          <cell r="J1904">
            <v>148510</v>
          </cell>
          <cell r="K1904">
            <v>123500</v>
          </cell>
          <cell r="M1904">
            <v>0</v>
          </cell>
          <cell r="N1904">
            <v>148510</v>
          </cell>
          <cell r="O1904">
            <v>123500</v>
          </cell>
        </row>
        <row r="1905">
          <cell r="D1905" t="str">
            <v>공구손료</v>
          </cell>
          <cell r="E1905" t="str">
            <v>노무비의</v>
          </cell>
          <cell r="F1905" t="str">
            <v>%</v>
          </cell>
          <cell r="G1905">
            <v>3</v>
          </cell>
          <cell r="H1905">
            <v>404845</v>
          </cell>
          <cell r="I1905">
            <v>12145</v>
          </cell>
          <cell r="M1905">
            <v>0</v>
          </cell>
          <cell r="N1905">
            <v>404845</v>
          </cell>
          <cell r="O1905">
            <v>12145</v>
          </cell>
        </row>
        <row r="1906">
          <cell r="C1906" t="str">
            <v>기계경비</v>
          </cell>
          <cell r="D1906" t="str">
            <v>트럭탑재형 크레인(5ton)</v>
          </cell>
          <cell r="E1906" t="str">
            <v>((1.96*0.4)*1.8)</v>
          </cell>
          <cell r="F1906" t="str">
            <v>hr</v>
          </cell>
          <cell r="G1906">
            <v>1.4112</v>
          </cell>
          <cell r="H1906">
            <v>6211</v>
          </cell>
          <cell r="I1906">
            <v>8764</v>
          </cell>
          <cell r="J1906">
            <v>36224</v>
          </cell>
          <cell r="K1906">
            <v>51119</v>
          </cell>
          <cell r="L1906">
            <v>9469</v>
          </cell>
          <cell r="M1906">
            <v>13362</v>
          </cell>
          <cell r="N1906">
            <v>51904</v>
          </cell>
          <cell r="O1906">
            <v>73245</v>
          </cell>
          <cell r="P1906" t="str">
            <v>제m19호표</v>
          </cell>
        </row>
        <row r="1907">
          <cell r="C1907" t="str">
            <v>도로교통정리</v>
          </cell>
          <cell r="D1907" t="str">
            <v>보통인부</v>
          </cell>
          <cell r="E1907" t="str">
            <v>(0.5*0.2)*(1+0.1)</v>
          </cell>
          <cell r="F1907" t="str">
            <v>인</v>
          </cell>
          <cell r="G1907">
            <v>0.11000000000000001</v>
          </cell>
          <cell r="I1907">
            <v>0</v>
          </cell>
          <cell r="J1907">
            <v>148510</v>
          </cell>
          <cell r="K1907">
            <v>16336</v>
          </cell>
          <cell r="M1907">
            <v>0</v>
          </cell>
          <cell r="N1907">
            <v>148510</v>
          </cell>
          <cell r="O1907">
            <v>16336</v>
          </cell>
          <cell r="P1907" t="str">
            <v>통신1-1-27</v>
          </cell>
        </row>
        <row r="1908">
          <cell r="A1908">
            <v>237</v>
          </cell>
          <cell r="B1908">
            <v>232</v>
          </cell>
          <cell r="C1908" t="str">
            <v>제232호표</v>
          </cell>
          <cell r="D1908" t="str">
            <v>차량등 부착대 교정</v>
          </cell>
          <cell r="E1908" t="str">
            <v>11m 이상</v>
          </cell>
          <cell r="F1908" t="str">
            <v>EA</v>
          </cell>
          <cell r="G1908">
            <v>1</v>
          </cell>
          <cell r="I1908">
            <v>10850</v>
          </cell>
          <cell r="K1908">
            <v>228074</v>
          </cell>
          <cell r="M1908">
            <v>8314</v>
          </cell>
          <cell r="O1908">
            <v>247238</v>
          </cell>
          <cell r="P1908" t="str">
            <v>전5-46-2</v>
          </cell>
        </row>
        <row r="1909">
          <cell r="C1909" t="str">
            <v>노무비</v>
          </cell>
          <cell r="D1909" t="str">
            <v>내선전공</v>
          </cell>
          <cell r="E1909" t="str">
            <v>(0.98*0.4*0.8*1.4)*(1+0.1)</v>
          </cell>
          <cell r="F1909" t="str">
            <v>인</v>
          </cell>
          <cell r="G1909">
            <v>0.4829440000000001</v>
          </cell>
          <cell r="I1909">
            <v>0</v>
          </cell>
          <cell r="J1909">
            <v>258917</v>
          </cell>
          <cell r="K1909">
            <v>125042</v>
          </cell>
          <cell r="M1909">
            <v>0</v>
          </cell>
          <cell r="N1909">
            <v>258917</v>
          </cell>
          <cell r="O1909">
            <v>125042</v>
          </cell>
        </row>
        <row r="1910">
          <cell r="D1910" t="str">
            <v>보통인부</v>
          </cell>
          <cell r="E1910" t="str">
            <v>(0.75*0.4*0.8*1.4)*(1+0.1)</v>
          </cell>
          <cell r="F1910" t="str">
            <v>인</v>
          </cell>
          <cell r="G1910">
            <v>0.36960000000000004</v>
          </cell>
          <cell r="I1910">
            <v>0</v>
          </cell>
          <cell r="J1910">
            <v>148510</v>
          </cell>
          <cell r="K1910">
            <v>54889</v>
          </cell>
          <cell r="M1910">
            <v>0</v>
          </cell>
          <cell r="N1910">
            <v>148510</v>
          </cell>
          <cell r="O1910">
            <v>54889</v>
          </cell>
        </row>
        <row r="1911">
          <cell r="D1911" t="str">
            <v>공구손료</v>
          </cell>
          <cell r="E1911" t="str">
            <v>노무비의</v>
          </cell>
          <cell r="F1911" t="str">
            <v>%</v>
          </cell>
          <cell r="G1911">
            <v>3</v>
          </cell>
          <cell r="H1911">
            <v>179931</v>
          </cell>
          <cell r="I1911">
            <v>5397</v>
          </cell>
          <cell r="K1911">
            <v>0</v>
          </cell>
          <cell r="M1911">
            <v>0</v>
          </cell>
          <cell r="N1911">
            <v>179931</v>
          </cell>
          <cell r="O1911">
            <v>5397</v>
          </cell>
        </row>
        <row r="1912">
          <cell r="C1912" t="str">
            <v>기계경비</v>
          </cell>
          <cell r="D1912" t="str">
            <v>트럭탑재형크레인(5ton)</v>
          </cell>
          <cell r="E1912" t="str">
            <v>1.96*0.4*0.8*1.4</v>
          </cell>
          <cell r="F1912" t="str">
            <v>hr</v>
          </cell>
          <cell r="G1912">
            <v>0.87808000000000008</v>
          </cell>
          <cell r="H1912">
            <v>6211</v>
          </cell>
          <cell r="I1912">
            <v>5453</v>
          </cell>
          <cell r="J1912">
            <v>36224</v>
          </cell>
          <cell r="K1912">
            <v>31807</v>
          </cell>
          <cell r="L1912">
            <v>9469</v>
          </cell>
          <cell r="M1912">
            <v>8314</v>
          </cell>
          <cell r="N1912">
            <v>51904</v>
          </cell>
          <cell r="O1912">
            <v>45574</v>
          </cell>
          <cell r="P1912" t="str">
            <v>제m19호표</v>
          </cell>
        </row>
        <row r="1913">
          <cell r="C1913" t="str">
            <v>도로교통정리</v>
          </cell>
          <cell r="D1913" t="str">
            <v>보통인부</v>
          </cell>
          <cell r="E1913" t="str">
            <v>(0.5*0.2)*(1+0.1)</v>
          </cell>
          <cell r="F1913" t="str">
            <v>인</v>
          </cell>
          <cell r="G1913">
            <v>0.11000000000000001</v>
          </cell>
          <cell r="I1913">
            <v>0</v>
          </cell>
          <cell r="J1913">
            <v>148510</v>
          </cell>
          <cell r="K1913">
            <v>16336</v>
          </cell>
          <cell r="M1913">
            <v>0</v>
          </cell>
          <cell r="N1913">
            <v>148510</v>
          </cell>
          <cell r="O1913">
            <v>16336</v>
          </cell>
          <cell r="P1913" t="str">
            <v>통신1-1-27</v>
          </cell>
        </row>
        <row r="1914">
          <cell r="A1914">
            <v>238</v>
          </cell>
          <cell r="B1914">
            <v>233</v>
          </cell>
          <cell r="C1914" t="str">
            <v>제233호표</v>
          </cell>
          <cell r="D1914" t="str">
            <v>차량등 부착대 철거(재사용) 및 설치</v>
          </cell>
          <cell r="E1914" t="str">
            <v>9m</v>
          </cell>
          <cell r="F1914" t="str">
            <v>본</v>
          </cell>
          <cell r="G1914">
            <v>1</v>
          </cell>
          <cell r="I1914">
            <v>164048</v>
          </cell>
          <cell r="K1914">
            <v>414465</v>
          </cell>
          <cell r="M1914">
            <v>13362</v>
          </cell>
          <cell r="O1914">
            <v>591875</v>
          </cell>
          <cell r="P1914" t="str">
            <v>전5-46-2</v>
          </cell>
        </row>
        <row r="1915">
          <cell r="B1915" t="str">
            <v>차량등 부착대 철거(재사용) 및 설치9m</v>
          </cell>
          <cell r="D1915" t="str">
            <v>차량등 부착대 철거(재사용) 및 설치</v>
          </cell>
          <cell r="E1915" t="str">
            <v>9m</v>
          </cell>
          <cell r="F1915" t="str">
            <v>본</v>
          </cell>
          <cell r="G1915">
            <v>1</v>
          </cell>
        </row>
        <row r="1916">
          <cell r="B1916" t="str">
            <v>와이어로프 신설부착대9m</v>
          </cell>
          <cell r="D1916" t="str">
            <v>와이어로프 신설</v>
          </cell>
          <cell r="E1916" t="str">
            <v>부착대9m</v>
          </cell>
          <cell r="F1916" t="str">
            <v>식</v>
          </cell>
          <cell r="G1916">
            <v>1</v>
          </cell>
          <cell r="H1916">
            <v>144874</v>
          </cell>
          <cell r="I1916">
            <v>144874</v>
          </cell>
          <cell r="J1916">
            <v>0</v>
          </cell>
          <cell r="K1916">
            <v>0</v>
          </cell>
          <cell r="L1916">
            <v>0</v>
          </cell>
          <cell r="M1916">
            <v>0</v>
          </cell>
          <cell r="N1916">
            <v>144874</v>
          </cell>
          <cell r="O1916">
            <v>144874</v>
          </cell>
          <cell r="P1916" t="str">
            <v>제117호표</v>
          </cell>
        </row>
        <row r="1917">
          <cell r="C1917" t="str">
            <v>노무비</v>
          </cell>
          <cell r="D1917" t="str">
            <v>내선전공</v>
          </cell>
          <cell r="E1917" t="str">
            <v>(0.98*0.4*1.8*1.2)*(1+0.1)</v>
          </cell>
          <cell r="F1917" t="str">
            <v>인</v>
          </cell>
          <cell r="G1917">
            <v>0.93139200000000011</v>
          </cell>
          <cell r="J1917">
            <v>258917</v>
          </cell>
          <cell r="K1917">
            <v>241153</v>
          </cell>
          <cell r="M1917">
            <v>0</v>
          </cell>
          <cell r="N1917">
            <v>258917</v>
          </cell>
          <cell r="O1917">
            <v>241153</v>
          </cell>
        </row>
        <row r="1918">
          <cell r="D1918" t="str">
            <v>보통인부</v>
          </cell>
          <cell r="E1918" t="str">
            <v>(0.75*0.4*1.8*1.2)*(1+0.1)</v>
          </cell>
          <cell r="F1918" t="str">
            <v>인</v>
          </cell>
          <cell r="G1918">
            <v>0.71280000000000021</v>
          </cell>
          <cell r="J1918">
            <v>148510</v>
          </cell>
          <cell r="K1918">
            <v>105857</v>
          </cell>
          <cell r="M1918">
            <v>0</v>
          </cell>
          <cell r="N1918">
            <v>148510</v>
          </cell>
          <cell r="O1918">
            <v>105857</v>
          </cell>
        </row>
        <row r="1919">
          <cell r="D1919" t="str">
            <v>공구손료</v>
          </cell>
          <cell r="E1919" t="str">
            <v>노무비의</v>
          </cell>
          <cell r="F1919" t="str">
            <v>%</v>
          </cell>
          <cell r="G1919">
            <v>3</v>
          </cell>
          <cell r="H1919">
            <v>347010</v>
          </cell>
          <cell r="I1919">
            <v>10410</v>
          </cell>
          <cell r="M1919">
            <v>0</v>
          </cell>
          <cell r="N1919">
            <v>347010</v>
          </cell>
          <cell r="O1919">
            <v>10410</v>
          </cell>
        </row>
        <row r="1920">
          <cell r="C1920" t="str">
            <v>기계경비</v>
          </cell>
          <cell r="D1920" t="str">
            <v>트럭탑재형 크레인(5ton)</v>
          </cell>
          <cell r="E1920" t="str">
            <v>((1.96*0.4)*1.8)</v>
          </cell>
          <cell r="F1920" t="str">
            <v>hr</v>
          </cell>
          <cell r="G1920">
            <v>1.4112</v>
          </cell>
          <cell r="H1920">
            <v>6211</v>
          </cell>
          <cell r="I1920">
            <v>8764</v>
          </cell>
          <cell r="J1920">
            <v>36224</v>
          </cell>
          <cell r="K1920">
            <v>51119</v>
          </cell>
          <cell r="L1920">
            <v>9469</v>
          </cell>
          <cell r="M1920">
            <v>13362</v>
          </cell>
          <cell r="N1920">
            <v>51904</v>
          </cell>
          <cell r="O1920">
            <v>73245</v>
          </cell>
          <cell r="P1920" t="str">
            <v>제m19호표</v>
          </cell>
        </row>
        <row r="1921">
          <cell r="C1921" t="str">
            <v>도로교통정리</v>
          </cell>
          <cell r="D1921" t="str">
            <v>보통인부</v>
          </cell>
          <cell r="E1921" t="str">
            <v>(0.5*0.2)*(1+0.1)</v>
          </cell>
          <cell r="F1921" t="str">
            <v>인</v>
          </cell>
          <cell r="G1921">
            <v>0.11000000000000001</v>
          </cell>
          <cell r="I1921">
            <v>0</v>
          </cell>
          <cell r="J1921">
            <v>148510</v>
          </cell>
          <cell r="K1921">
            <v>16336</v>
          </cell>
          <cell r="M1921">
            <v>0</v>
          </cell>
          <cell r="N1921">
            <v>148510</v>
          </cell>
          <cell r="O1921">
            <v>16336</v>
          </cell>
          <cell r="P1921" t="str">
            <v>통신1-1-27</v>
          </cell>
        </row>
        <row r="1922">
          <cell r="A1922">
            <v>239</v>
          </cell>
          <cell r="B1922">
            <v>234</v>
          </cell>
          <cell r="C1922" t="str">
            <v>제234호표</v>
          </cell>
          <cell r="D1922" t="str">
            <v>차량등 부착대 교정</v>
          </cell>
          <cell r="E1922" t="str">
            <v>9m 이하</v>
          </cell>
          <cell r="F1922" t="str">
            <v>EA</v>
          </cell>
          <cell r="G1922">
            <v>1</v>
          </cell>
          <cell r="I1922">
            <v>9300</v>
          </cell>
          <cell r="K1922">
            <v>197825</v>
          </cell>
          <cell r="M1922">
            <v>7126</v>
          </cell>
          <cell r="O1922">
            <v>214251</v>
          </cell>
          <cell r="P1922" t="str">
            <v>전5-46-2</v>
          </cell>
        </row>
        <row r="1923">
          <cell r="C1923" t="str">
            <v>노무비</v>
          </cell>
          <cell r="D1923" t="str">
            <v>내선전공</v>
          </cell>
          <cell r="E1923" t="str">
            <v>(0.98*0.4*0.8*1.2)*(1+0.1)</v>
          </cell>
          <cell r="F1923" t="str">
            <v>인</v>
          </cell>
          <cell r="G1923">
            <v>0.4139520000000001</v>
          </cell>
          <cell r="I1923">
            <v>0</v>
          </cell>
          <cell r="J1923">
            <v>258917</v>
          </cell>
          <cell r="K1923">
            <v>107179</v>
          </cell>
          <cell r="M1923">
            <v>0</v>
          </cell>
          <cell r="N1923">
            <v>258917</v>
          </cell>
          <cell r="O1923">
            <v>107179</v>
          </cell>
        </row>
        <row r="1924">
          <cell r="D1924" t="str">
            <v>보통인부</v>
          </cell>
          <cell r="E1924" t="str">
            <v>(0.75*0.4*0.8*1.2)*(1+0.1)</v>
          </cell>
          <cell r="F1924" t="str">
            <v>인</v>
          </cell>
          <cell r="G1924">
            <v>0.31680000000000008</v>
          </cell>
          <cell r="I1924">
            <v>0</v>
          </cell>
          <cell r="J1924">
            <v>148510</v>
          </cell>
          <cell r="K1924">
            <v>47047</v>
          </cell>
          <cell r="M1924">
            <v>0</v>
          </cell>
          <cell r="N1924">
            <v>148510</v>
          </cell>
          <cell r="O1924">
            <v>47047</v>
          </cell>
        </row>
        <row r="1925">
          <cell r="D1925" t="str">
            <v>공구손료</v>
          </cell>
          <cell r="E1925" t="str">
            <v>노무비의</v>
          </cell>
          <cell r="F1925" t="str">
            <v>%</v>
          </cell>
          <cell r="G1925">
            <v>3</v>
          </cell>
          <cell r="H1925">
            <v>154226</v>
          </cell>
          <cell r="I1925">
            <v>4626</v>
          </cell>
          <cell r="K1925">
            <v>0</v>
          </cell>
          <cell r="M1925">
            <v>0</v>
          </cell>
          <cell r="N1925">
            <v>154226</v>
          </cell>
          <cell r="O1925">
            <v>4626</v>
          </cell>
        </row>
        <row r="1926">
          <cell r="C1926" t="str">
            <v>기계경비</v>
          </cell>
          <cell r="D1926" t="str">
            <v>트럭탑재형크레인(5ton)</v>
          </cell>
          <cell r="E1926" t="str">
            <v>1.96*0.4*0.8*1.2</v>
          </cell>
          <cell r="F1926" t="str">
            <v>hr</v>
          </cell>
          <cell r="G1926">
            <v>0.75264000000000009</v>
          </cell>
          <cell r="H1926">
            <v>6211</v>
          </cell>
          <cell r="I1926">
            <v>4674</v>
          </cell>
          <cell r="J1926">
            <v>36224</v>
          </cell>
          <cell r="K1926">
            <v>27263</v>
          </cell>
          <cell r="L1926">
            <v>9469</v>
          </cell>
          <cell r="M1926">
            <v>7126</v>
          </cell>
          <cell r="N1926">
            <v>51904</v>
          </cell>
          <cell r="O1926">
            <v>39063</v>
          </cell>
          <cell r="P1926" t="str">
            <v>제m19호표</v>
          </cell>
        </row>
        <row r="1927">
          <cell r="C1927" t="str">
            <v>도로교통정리</v>
          </cell>
          <cell r="D1927" t="str">
            <v>보통인부</v>
          </cell>
          <cell r="E1927" t="str">
            <v>(0.5*0.2)*(1+0.1)</v>
          </cell>
          <cell r="F1927" t="str">
            <v>인</v>
          </cell>
          <cell r="G1927">
            <v>0.11000000000000001</v>
          </cell>
          <cell r="I1927">
            <v>0</v>
          </cell>
          <cell r="J1927">
            <v>148510</v>
          </cell>
          <cell r="K1927">
            <v>16336</v>
          </cell>
          <cell r="M1927">
            <v>0</v>
          </cell>
          <cell r="N1927">
            <v>148510</v>
          </cell>
          <cell r="O1927">
            <v>16336</v>
          </cell>
          <cell r="P1927" t="str">
            <v>통신1-1-27</v>
          </cell>
        </row>
        <row r="1928">
          <cell r="A1928">
            <v>240</v>
          </cell>
          <cell r="B1928">
            <v>235</v>
          </cell>
          <cell r="C1928" t="str">
            <v>제235호표</v>
          </cell>
          <cell r="D1928" t="str">
            <v>차량등 부착대 철거(재사용) 및 설치</v>
          </cell>
          <cell r="E1928" t="str">
            <v>7m</v>
          </cell>
          <cell r="F1928" t="str">
            <v>본</v>
          </cell>
          <cell r="G1928">
            <v>1</v>
          </cell>
          <cell r="I1928">
            <v>111707</v>
          </cell>
          <cell r="K1928">
            <v>356630</v>
          </cell>
          <cell r="M1928">
            <v>13362</v>
          </cell>
          <cell r="O1928">
            <v>481699</v>
          </cell>
          <cell r="P1928" t="str">
            <v>전5-46-2</v>
          </cell>
        </row>
        <row r="1929">
          <cell r="B1929" t="str">
            <v>차량등 부착대 철거(재사용) 및 설치7m</v>
          </cell>
          <cell r="D1929" t="str">
            <v>차량등 부착대 철거(재사용) 및 설치</v>
          </cell>
          <cell r="E1929" t="str">
            <v>7m</v>
          </cell>
          <cell r="F1929" t="str">
            <v>본</v>
          </cell>
          <cell r="G1929">
            <v>1</v>
          </cell>
        </row>
        <row r="1930">
          <cell r="B1930" t="str">
            <v>와이어로프 신설부착대7m</v>
          </cell>
          <cell r="D1930" t="str">
            <v>와이어로프 신설</v>
          </cell>
          <cell r="E1930" t="str">
            <v>부착대7m</v>
          </cell>
          <cell r="F1930" t="str">
            <v>식</v>
          </cell>
          <cell r="G1930">
            <v>1</v>
          </cell>
          <cell r="H1930">
            <v>94268</v>
          </cell>
          <cell r="I1930">
            <v>94268</v>
          </cell>
          <cell r="J1930">
            <v>0</v>
          </cell>
          <cell r="K1930">
            <v>0</v>
          </cell>
          <cell r="L1930">
            <v>0</v>
          </cell>
          <cell r="M1930">
            <v>0</v>
          </cell>
          <cell r="N1930">
            <v>94268</v>
          </cell>
          <cell r="O1930">
            <v>94268</v>
          </cell>
          <cell r="P1930" t="str">
            <v>제118호표</v>
          </cell>
        </row>
        <row r="1931">
          <cell r="C1931" t="str">
            <v>노무비</v>
          </cell>
          <cell r="D1931" t="str">
            <v>내선전공</v>
          </cell>
          <cell r="E1931" t="str">
            <v>(0.98*0.4*1.8)*(1+0.1)</v>
          </cell>
          <cell r="F1931" t="str">
            <v>인</v>
          </cell>
          <cell r="G1931">
            <v>0.77616000000000007</v>
          </cell>
          <cell r="J1931">
            <v>258917</v>
          </cell>
          <cell r="K1931">
            <v>200961</v>
          </cell>
          <cell r="M1931">
            <v>0</v>
          </cell>
          <cell r="N1931">
            <v>258917</v>
          </cell>
          <cell r="O1931">
            <v>200961</v>
          </cell>
        </row>
        <row r="1932">
          <cell r="D1932" t="str">
            <v>보통인부</v>
          </cell>
          <cell r="E1932" t="str">
            <v>(0.75*0.4*1.8)*(1+0.1)</v>
          </cell>
          <cell r="F1932" t="str">
            <v>인</v>
          </cell>
          <cell r="G1932">
            <v>0.59400000000000019</v>
          </cell>
          <cell r="J1932">
            <v>148510</v>
          </cell>
          <cell r="K1932">
            <v>88214</v>
          </cell>
          <cell r="M1932">
            <v>0</v>
          </cell>
          <cell r="N1932">
            <v>148510</v>
          </cell>
          <cell r="O1932">
            <v>88214</v>
          </cell>
        </row>
        <row r="1933">
          <cell r="D1933" t="str">
            <v>공구손료</v>
          </cell>
          <cell r="E1933" t="str">
            <v>노무비의</v>
          </cell>
          <cell r="F1933" t="str">
            <v>%</v>
          </cell>
          <cell r="G1933">
            <v>3</v>
          </cell>
          <cell r="H1933">
            <v>289175</v>
          </cell>
          <cell r="I1933">
            <v>8675</v>
          </cell>
          <cell r="M1933">
            <v>0</v>
          </cell>
          <cell r="N1933">
            <v>289175</v>
          </cell>
          <cell r="O1933">
            <v>8675</v>
          </cell>
        </row>
        <row r="1934">
          <cell r="C1934" t="str">
            <v>기계경비</v>
          </cell>
          <cell r="D1934" t="str">
            <v>트럭탑재형 크레인(5ton)</v>
          </cell>
          <cell r="E1934" t="str">
            <v>((1.96*0.4)*1.8)</v>
          </cell>
          <cell r="F1934" t="str">
            <v>hr</v>
          </cell>
          <cell r="G1934">
            <v>1.4112</v>
          </cell>
          <cell r="H1934">
            <v>6211</v>
          </cell>
          <cell r="I1934">
            <v>8764</v>
          </cell>
          <cell r="J1934">
            <v>36224</v>
          </cell>
          <cell r="K1934">
            <v>51119</v>
          </cell>
          <cell r="L1934">
            <v>9469</v>
          </cell>
          <cell r="M1934">
            <v>13362</v>
          </cell>
          <cell r="N1934">
            <v>51904</v>
          </cell>
          <cell r="O1934">
            <v>73245</v>
          </cell>
          <cell r="P1934" t="str">
            <v>제m19호표</v>
          </cell>
        </row>
        <row r="1935">
          <cell r="C1935" t="str">
            <v>도로교통정리</v>
          </cell>
          <cell r="D1935" t="str">
            <v>보통인부</v>
          </cell>
          <cell r="E1935" t="str">
            <v>(0.5*0.2)*(1+0.1)</v>
          </cell>
          <cell r="F1935" t="str">
            <v>인</v>
          </cell>
          <cell r="G1935">
            <v>0.11000000000000001</v>
          </cell>
          <cell r="I1935">
            <v>0</v>
          </cell>
          <cell r="J1935">
            <v>148510</v>
          </cell>
          <cell r="K1935">
            <v>16336</v>
          </cell>
          <cell r="M1935">
            <v>0</v>
          </cell>
          <cell r="N1935">
            <v>148510</v>
          </cell>
          <cell r="O1935">
            <v>16336</v>
          </cell>
          <cell r="P1935" t="str">
            <v>통신1-1-27</v>
          </cell>
        </row>
        <row r="1936">
          <cell r="A1936">
            <v>241</v>
          </cell>
          <cell r="B1936">
            <v>236</v>
          </cell>
          <cell r="C1936" t="str">
            <v>제236호표</v>
          </cell>
          <cell r="D1936" t="str">
            <v>차량등 부착대 교정</v>
          </cell>
          <cell r="E1936" t="str">
            <v>7m 이하</v>
          </cell>
          <cell r="F1936" t="str">
            <v>EA</v>
          </cell>
          <cell r="G1936">
            <v>1</v>
          </cell>
          <cell r="I1936">
            <v>7750</v>
          </cell>
          <cell r="K1936">
            <v>167577</v>
          </cell>
          <cell r="M1936">
            <v>5938</v>
          </cell>
          <cell r="O1936">
            <v>181265</v>
          </cell>
          <cell r="P1936" t="str">
            <v>전5-46-2</v>
          </cell>
        </row>
        <row r="1937">
          <cell r="C1937" t="str">
            <v>노무비</v>
          </cell>
          <cell r="D1937" t="str">
            <v>내선전공</v>
          </cell>
          <cell r="E1937" t="str">
            <v>(0.98*0.4*0.8)*(1+0.1)</v>
          </cell>
          <cell r="F1937" t="str">
            <v>인</v>
          </cell>
          <cell r="G1937">
            <v>0.3449600000000001</v>
          </cell>
          <cell r="I1937">
            <v>0</v>
          </cell>
          <cell r="J1937">
            <v>258917</v>
          </cell>
          <cell r="K1937">
            <v>89316</v>
          </cell>
          <cell r="M1937">
            <v>0</v>
          </cell>
          <cell r="N1937">
            <v>258917</v>
          </cell>
          <cell r="O1937">
            <v>89316</v>
          </cell>
        </row>
        <row r="1938">
          <cell r="D1938" t="str">
            <v>보통인부</v>
          </cell>
          <cell r="E1938" t="str">
            <v>(0.75*0.4*0.8)*(1+0.1)</v>
          </cell>
          <cell r="F1938" t="str">
            <v>인</v>
          </cell>
          <cell r="G1938">
            <v>0.26400000000000007</v>
          </cell>
          <cell r="I1938">
            <v>0</v>
          </cell>
          <cell r="J1938">
            <v>148510</v>
          </cell>
          <cell r="K1938">
            <v>39206</v>
          </cell>
          <cell r="M1938">
            <v>0</v>
          </cell>
          <cell r="N1938">
            <v>148510</v>
          </cell>
          <cell r="O1938">
            <v>39206</v>
          </cell>
        </row>
        <row r="1939">
          <cell r="D1939" t="str">
            <v>공구손료</v>
          </cell>
          <cell r="E1939" t="str">
            <v>노무비의</v>
          </cell>
          <cell r="F1939" t="str">
            <v>%</v>
          </cell>
          <cell r="G1939">
            <v>3</v>
          </cell>
          <cell r="H1939">
            <v>128522</v>
          </cell>
          <cell r="I1939">
            <v>3855</v>
          </cell>
          <cell r="K1939">
            <v>0</v>
          </cell>
          <cell r="M1939">
            <v>0</v>
          </cell>
          <cell r="N1939">
            <v>128522</v>
          </cell>
          <cell r="O1939">
            <v>3855</v>
          </cell>
        </row>
        <row r="1940">
          <cell r="C1940" t="str">
            <v>기계경비</v>
          </cell>
          <cell r="D1940" t="str">
            <v>트럭탑재형크레인(5ton)</v>
          </cell>
          <cell r="E1940" t="str">
            <v>1.96*0.4*0.8</v>
          </cell>
          <cell r="F1940" t="str">
            <v>hr</v>
          </cell>
          <cell r="G1940">
            <v>0.62720000000000009</v>
          </cell>
          <cell r="H1940">
            <v>6211</v>
          </cell>
          <cell r="I1940">
            <v>3895</v>
          </cell>
          <cell r="J1940">
            <v>36224</v>
          </cell>
          <cell r="K1940">
            <v>22719</v>
          </cell>
          <cell r="L1940">
            <v>9469</v>
          </cell>
          <cell r="M1940">
            <v>5938</v>
          </cell>
          <cell r="N1940">
            <v>51904</v>
          </cell>
          <cell r="O1940">
            <v>32552</v>
          </cell>
          <cell r="P1940" t="str">
            <v>제m19호표</v>
          </cell>
        </row>
        <row r="1941">
          <cell r="C1941" t="str">
            <v>도로교통정리</v>
          </cell>
          <cell r="D1941" t="str">
            <v>보통인부</v>
          </cell>
          <cell r="E1941" t="str">
            <v>(0.5*0.2)*(1+0.1)</v>
          </cell>
          <cell r="F1941" t="str">
            <v>인</v>
          </cell>
          <cell r="G1941">
            <v>0.11000000000000001</v>
          </cell>
          <cell r="I1941">
            <v>0</v>
          </cell>
          <cell r="J1941">
            <v>148510</v>
          </cell>
          <cell r="K1941">
            <v>16336</v>
          </cell>
          <cell r="M1941">
            <v>0</v>
          </cell>
          <cell r="N1941">
            <v>148510</v>
          </cell>
          <cell r="O1941">
            <v>16336</v>
          </cell>
          <cell r="P1941" t="str">
            <v>통신1-1-27</v>
          </cell>
        </row>
        <row r="1942">
          <cell r="A1942">
            <v>242</v>
          </cell>
          <cell r="B1942">
            <v>237</v>
          </cell>
          <cell r="C1942" t="str">
            <v>제237호표</v>
          </cell>
          <cell r="D1942" t="str">
            <v>차량등 부착대 철거(재사용) 및 설치</v>
          </cell>
          <cell r="E1942" t="str">
            <v>5m</v>
          </cell>
          <cell r="F1942" t="str">
            <v>본</v>
          </cell>
          <cell r="G1942">
            <v>1</v>
          </cell>
          <cell r="I1942">
            <v>103895</v>
          </cell>
          <cell r="K1942">
            <v>356630</v>
          </cell>
          <cell r="M1942">
            <v>13362</v>
          </cell>
          <cell r="O1942">
            <v>473887</v>
          </cell>
          <cell r="P1942" t="str">
            <v>전5-46-2</v>
          </cell>
        </row>
        <row r="1943">
          <cell r="B1943" t="str">
            <v>차량등 부착대 철거(재사용) 및 설치5m</v>
          </cell>
          <cell r="D1943" t="str">
            <v>차량등 부착대 철거(재사용) 및 설치</v>
          </cell>
          <cell r="E1943" t="str">
            <v>5m</v>
          </cell>
          <cell r="F1943" t="str">
            <v>본</v>
          </cell>
          <cell r="G1943">
            <v>1</v>
          </cell>
        </row>
        <row r="1944">
          <cell r="B1944" t="str">
            <v>와이어로프 신설부착대5m</v>
          </cell>
          <cell r="C1944" t="str">
            <v>재료비</v>
          </cell>
          <cell r="D1944" t="str">
            <v>와이어로프 신설</v>
          </cell>
          <cell r="E1944" t="str">
            <v>부착대5m</v>
          </cell>
          <cell r="F1944" t="str">
            <v>식</v>
          </cell>
          <cell r="G1944">
            <v>1</v>
          </cell>
          <cell r="H1944">
            <v>86456</v>
          </cell>
          <cell r="I1944">
            <v>86456</v>
          </cell>
          <cell r="J1944">
            <v>0</v>
          </cell>
          <cell r="K1944">
            <v>0</v>
          </cell>
          <cell r="L1944">
            <v>0</v>
          </cell>
          <cell r="M1944">
            <v>0</v>
          </cell>
          <cell r="N1944">
            <v>86456</v>
          </cell>
          <cell r="O1944">
            <v>86456</v>
          </cell>
          <cell r="P1944" t="str">
            <v>제119호표</v>
          </cell>
        </row>
        <row r="1945">
          <cell r="C1945" t="str">
            <v>노무비</v>
          </cell>
          <cell r="D1945" t="str">
            <v>내선전공</v>
          </cell>
          <cell r="E1945" t="str">
            <v>(0.98*0.4*1.8)*(1+0.1)</v>
          </cell>
          <cell r="F1945" t="str">
            <v>인</v>
          </cell>
          <cell r="G1945">
            <v>0.77616000000000007</v>
          </cell>
          <cell r="J1945">
            <v>258917</v>
          </cell>
          <cell r="K1945">
            <v>200961</v>
          </cell>
          <cell r="M1945">
            <v>0</v>
          </cell>
          <cell r="N1945">
            <v>258917</v>
          </cell>
          <cell r="O1945">
            <v>200961</v>
          </cell>
        </row>
        <row r="1946">
          <cell r="D1946" t="str">
            <v>보통인부</v>
          </cell>
          <cell r="E1946" t="str">
            <v>(0.75*0.4*1.8)*(1+0.1)</v>
          </cell>
          <cell r="F1946" t="str">
            <v>인</v>
          </cell>
          <cell r="G1946">
            <v>0.59400000000000019</v>
          </cell>
          <cell r="J1946">
            <v>148510</v>
          </cell>
          <cell r="K1946">
            <v>88214</v>
          </cell>
          <cell r="M1946">
            <v>0</v>
          </cell>
          <cell r="N1946">
            <v>148510</v>
          </cell>
          <cell r="O1946">
            <v>88214</v>
          </cell>
        </row>
        <row r="1947">
          <cell r="D1947" t="str">
            <v>공구손료</v>
          </cell>
          <cell r="E1947" t="str">
            <v>노무비의</v>
          </cell>
          <cell r="F1947" t="str">
            <v>%</v>
          </cell>
          <cell r="G1947">
            <v>3</v>
          </cell>
          <cell r="H1947">
            <v>289175</v>
          </cell>
          <cell r="I1947">
            <v>8675</v>
          </cell>
          <cell r="M1947">
            <v>0</v>
          </cell>
          <cell r="N1947">
            <v>289175</v>
          </cell>
          <cell r="O1947">
            <v>8675</v>
          </cell>
        </row>
        <row r="1948">
          <cell r="C1948" t="str">
            <v>기계경비</v>
          </cell>
          <cell r="D1948" t="str">
            <v>트럭탑재형 크레인(5ton)</v>
          </cell>
          <cell r="E1948" t="str">
            <v>((1.96*0.4)*1.8)</v>
          </cell>
          <cell r="F1948" t="str">
            <v>hr</v>
          </cell>
          <cell r="G1948">
            <v>1.4112</v>
          </cell>
          <cell r="H1948">
            <v>6211</v>
          </cell>
          <cell r="I1948">
            <v>8764</v>
          </cell>
          <cell r="J1948">
            <v>36224</v>
          </cell>
          <cell r="K1948">
            <v>51119</v>
          </cell>
          <cell r="L1948">
            <v>9469</v>
          </cell>
          <cell r="M1948">
            <v>13362</v>
          </cell>
          <cell r="N1948">
            <v>51904</v>
          </cell>
          <cell r="O1948">
            <v>73245</v>
          </cell>
          <cell r="P1948" t="str">
            <v>제m19호표</v>
          </cell>
        </row>
        <row r="1949">
          <cell r="C1949" t="str">
            <v>도로교통정리</v>
          </cell>
          <cell r="D1949" t="str">
            <v>보통인부</v>
          </cell>
          <cell r="E1949" t="str">
            <v>(0.5*0.2)*(1+0.1)</v>
          </cell>
          <cell r="F1949" t="str">
            <v>인</v>
          </cell>
          <cell r="G1949">
            <v>0.11000000000000001</v>
          </cell>
          <cell r="I1949">
            <v>0</v>
          </cell>
          <cell r="J1949">
            <v>148510</v>
          </cell>
          <cell r="K1949">
            <v>16336</v>
          </cell>
          <cell r="M1949">
            <v>0</v>
          </cell>
          <cell r="N1949">
            <v>148510</v>
          </cell>
          <cell r="O1949">
            <v>16336</v>
          </cell>
          <cell r="P1949" t="str">
            <v>통신1-1-27</v>
          </cell>
        </row>
        <row r="1950">
          <cell r="A1950">
            <v>243</v>
          </cell>
          <cell r="B1950">
            <v>238</v>
          </cell>
          <cell r="C1950" t="str">
            <v>제238호표</v>
          </cell>
          <cell r="D1950" t="str">
            <v>차량등 부착대 철거(재사용) 및 설치</v>
          </cell>
          <cell r="E1950" t="str">
            <v>3m</v>
          </cell>
          <cell r="F1950" t="str">
            <v>본</v>
          </cell>
          <cell r="G1950">
            <v>1</v>
          </cell>
          <cell r="I1950">
            <v>59582</v>
          </cell>
          <cell r="K1950">
            <v>356630</v>
          </cell>
          <cell r="M1950">
            <v>13362</v>
          </cell>
          <cell r="O1950">
            <v>429574</v>
          </cell>
          <cell r="P1950" t="str">
            <v>전5-46-2</v>
          </cell>
        </row>
        <row r="1951">
          <cell r="B1951" t="str">
            <v>차량등 부착대 철거(재사용) 및 설치3m</v>
          </cell>
          <cell r="D1951" t="str">
            <v>차량등 부착대 철거(재사용) 및 설치</v>
          </cell>
          <cell r="E1951" t="str">
            <v>3m</v>
          </cell>
          <cell r="F1951" t="str">
            <v>본</v>
          </cell>
          <cell r="G1951">
            <v>1</v>
          </cell>
        </row>
        <row r="1952">
          <cell r="B1952" t="str">
            <v>와이어로프 신설부착대3m</v>
          </cell>
          <cell r="C1952" t="str">
            <v>재료비</v>
          </cell>
          <cell r="D1952" t="str">
            <v>와이어로프 신설</v>
          </cell>
          <cell r="E1952" t="str">
            <v>부착대3m</v>
          </cell>
          <cell r="F1952" t="str">
            <v>식</v>
          </cell>
          <cell r="G1952">
            <v>1</v>
          </cell>
          <cell r="H1952">
            <v>42143</v>
          </cell>
          <cell r="I1952">
            <v>42143</v>
          </cell>
          <cell r="J1952">
            <v>0</v>
          </cell>
          <cell r="K1952">
            <v>0</v>
          </cell>
          <cell r="L1952">
            <v>0</v>
          </cell>
          <cell r="M1952">
            <v>0</v>
          </cell>
          <cell r="N1952">
            <v>42143</v>
          </cell>
          <cell r="O1952">
            <v>42143</v>
          </cell>
          <cell r="P1952" t="str">
            <v>제120호표</v>
          </cell>
        </row>
        <row r="1953">
          <cell r="C1953" t="str">
            <v>노무비</v>
          </cell>
          <cell r="D1953" t="str">
            <v>내선전공</v>
          </cell>
          <cell r="E1953" t="str">
            <v>(0.98*0.4*1.8)*(1+0.1)</v>
          </cell>
          <cell r="F1953" t="str">
            <v>인</v>
          </cell>
          <cell r="G1953">
            <v>0.77616000000000007</v>
          </cell>
          <cell r="J1953">
            <v>258917</v>
          </cell>
          <cell r="K1953">
            <v>200961</v>
          </cell>
          <cell r="M1953">
            <v>0</v>
          </cell>
          <cell r="N1953">
            <v>258917</v>
          </cell>
          <cell r="O1953">
            <v>200961</v>
          </cell>
        </row>
        <row r="1954">
          <cell r="D1954" t="str">
            <v>보통인부</v>
          </cell>
          <cell r="E1954" t="str">
            <v>(0.75*0.4*1.8)*(1+0.1)</v>
          </cell>
          <cell r="F1954" t="str">
            <v>인</v>
          </cell>
          <cell r="G1954">
            <v>0.59400000000000019</v>
          </cell>
          <cell r="J1954">
            <v>148510</v>
          </cell>
          <cell r="K1954">
            <v>88214</v>
          </cell>
          <cell r="M1954">
            <v>0</v>
          </cell>
          <cell r="N1954">
            <v>148510</v>
          </cell>
          <cell r="O1954">
            <v>88214</v>
          </cell>
        </row>
        <row r="1955">
          <cell r="D1955" t="str">
            <v>공구손료</v>
          </cell>
          <cell r="E1955" t="str">
            <v>노무비의</v>
          </cell>
          <cell r="F1955" t="str">
            <v>%</v>
          </cell>
          <cell r="G1955">
            <v>3</v>
          </cell>
          <cell r="H1955">
            <v>289175</v>
          </cell>
          <cell r="I1955">
            <v>8675</v>
          </cell>
          <cell r="M1955">
            <v>0</v>
          </cell>
          <cell r="N1955">
            <v>289175</v>
          </cell>
          <cell r="O1955">
            <v>8675</v>
          </cell>
        </row>
        <row r="1956">
          <cell r="C1956" t="str">
            <v>기계경비</v>
          </cell>
          <cell r="D1956" t="str">
            <v>트럭탑재형 크레인(5ton)</v>
          </cell>
          <cell r="E1956" t="str">
            <v>((1.96*0.4)*1.8)</v>
          </cell>
          <cell r="F1956" t="str">
            <v>hr</v>
          </cell>
          <cell r="G1956">
            <v>1.4112</v>
          </cell>
          <cell r="H1956">
            <v>6211</v>
          </cell>
          <cell r="I1956">
            <v>8764</v>
          </cell>
          <cell r="J1956">
            <v>36224</v>
          </cell>
          <cell r="K1956">
            <v>51119</v>
          </cell>
          <cell r="L1956">
            <v>9469</v>
          </cell>
          <cell r="M1956">
            <v>13362</v>
          </cell>
          <cell r="N1956">
            <v>51904</v>
          </cell>
          <cell r="O1956">
            <v>73245</v>
          </cell>
          <cell r="P1956" t="str">
            <v>제m19호표</v>
          </cell>
        </row>
        <row r="1957">
          <cell r="C1957" t="str">
            <v>도로교통정리</v>
          </cell>
          <cell r="D1957" t="str">
            <v>보통인부</v>
          </cell>
          <cell r="E1957" t="str">
            <v>(0.5*0.2)*(1+0.1)</v>
          </cell>
          <cell r="F1957" t="str">
            <v>인</v>
          </cell>
          <cell r="G1957">
            <v>0.11000000000000001</v>
          </cell>
          <cell r="I1957">
            <v>0</v>
          </cell>
          <cell r="J1957">
            <v>148510</v>
          </cell>
          <cell r="K1957">
            <v>16336</v>
          </cell>
          <cell r="M1957">
            <v>0</v>
          </cell>
          <cell r="N1957">
            <v>148510</v>
          </cell>
          <cell r="O1957">
            <v>16336</v>
          </cell>
          <cell r="P1957" t="str">
            <v>통신1-1-27</v>
          </cell>
        </row>
        <row r="1958">
          <cell r="A1958">
            <v>244</v>
          </cell>
          <cell r="B1958">
            <v>239</v>
          </cell>
          <cell r="C1958" t="str">
            <v>제239호표</v>
          </cell>
          <cell r="D1958" t="str">
            <v>차량신호등 재사용 철거 및 설치</v>
          </cell>
          <cell r="E1958" t="str">
            <v>1면 4색,3색,2색,1색 LED</v>
          </cell>
          <cell r="F1958" t="str">
            <v>대</v>
          </cell>
          <cell r="G1958">
            <v>1</v>
          </cell>
          <cell r="I1958">
            <v>24698</v>
          </cell>
          <cell r="K1958">
            <v>823289</v>
          </cell>
          <cell r="M1958">
            <v>0</v>
          </cell>
          <cell r="O1958">
            <v>847987</v>
          </cell>
          <cell r="P1958" t="str">
            <v>전5-46</v>
          </cell>
        </row>
        <row r="1959">
          <cell r="B1959" t="str">
            <v>차량신호등 재사용 철거 및 설치1면 4색,3색,2색,1색 LED</v>
          </cell>
          <cell r="D1959" t="str">
            <v>차량신호등 재사용 철거 및 설치</v>
          </cell>
          <cell r="E1959" t="str">
            <v>1면 4색,3색,2색,1색 LED</v>
          </cell>
          <cell r="F1959" t="str">
            <v>대</v>
          </cell>
          <cell r="G1959">
            <v>1</v>
          </cell>
        </row>
        <row r="1960">
          <cell r="C1960" t="str">
            <v>노무비</v>
          </cell>
          <cell r="D1960" t="str">
            <v>내선전공</v>
          </cell>
          <cell r="E1960" t="str">
            <v>(0.9*1.8)*(1+0.2+0.1)</v>
          </cell>
          <cell r="F1960" t="str">
            <v>인</v>
          </cell>
          <cell r="G1960">
            <v>2.1060000000000003</v>
          </cell>
          <cell r="I1960">
            <v>0</v>
          </cell>
          <cell r="J1960">
            <v>258917</v>
          </cell>
          <cell r="K1960">
            <v>545279</v>
          </cell>
          <cell r="M1960">
            <v>0</v>
          </cell>
          <cell r="N1960">
            <v>258917</v>
          </cell>
          <cell r="O1960">
            <v>545279</v>
          </cell>
        </row>
        <row r="1961">
          <cell r="D1961" t="str">
            <v>보통인부</v>
          </cell>
          <cell r="E1961" t="str">
            <v>(0.8*1.8)*(1+0.2+0.1)</v>
          </cell>
          <cell r="F1961" t="str">
            <v>인</v>
          </cell>
          <cell r="G1961">
            <v>1.8720000000000003</v>
          </cell>
          <cell r="J1961">
            <v>148510</v>
          </cell>
          <cell r="K1961">
            <v>278010</v>
          </cell>
          <cell r="N1961">
            <v>148510</v>
          </cell>
          <cell r="O1961">
            <v>278010</v>
          </cell>
        </row>
        <row r="1962">
          <cell r="D1962" t="str">
            <v>공구손료</v>
          </cell>
          <cell r="E1962" t="str">
            <v>노무비의</v>
          </cell>
          <cell r="F1962" t="str">
            <v>%</v>
          </cell>
          <cell r="G1962">
            <v>3</v>
          </cell>
          <cell r="H1962">
            <v>823289</v>
          </cell>
          <cell r="I1962">
            <v>24698</v>
          </cell>
          <cell r="M1962">
            <v>0</v>
          </cell>
          <cell r="N1962">
            <v>823289</v>
          </cell>
          <cell r="O1962">
            <v>24698</v>
          </cell>
        </row>
        <row r="1963">
          <cell r="A1963">
            <v>245</v>
          </cell>
          <cell r="B1963">
            <v>240</v>
          </cell>
          <cell r="C1963" t="str">
            <v>제240호표</v>
          </cell>
          <cell r="D1963" t="str">
            <v>보행신호등 철거(재사용) 및 설치</v>
          </cell>
          <cell r="E1963" t="str">
            <v>1면 2색~1면 3색 LED</v>
          </cell>
          <cell r="F1963" t="str">
            <v>대</v>
          </cell>
          <cell r="G1963">
            <v>1</v>
          </cell>
          <cell r="I1963">
            <v>6378</v>
          </cell>
          <cell r="K1963">
            <v>212605</v>
          </cell>
          <cell r="M1963">
            <v>0</v>
          </cell>
          <cell r="O1963">
            <v>218983</v>
          </cell>
          <cell r="P1963" t="str">
            <v>전5-46</v>
          </cell>
        </row>
        <row r="1964">
          <cell r="B1964" t="str">
            <v>보행신호등 철거(재사용) 및 설치1면 2색~1면 3색 LED</v>
          </cell>
          <cell r="D1964" t="str">
            <v>보행신호등 철거(재사용) 및 설치</v>
          </cell>
          <cell r="E1964" t="str">
            <v>1면 2색~1면 3색 LED</v>
          </cell>
          <cell r="F1964" t="str">
            <v>대</v>
          </cell>
          <cell r="G1964">
            <v>1</v>
          </cell>
        </row>
        <row r="1965">
          <cell r="C1965" t="str">
            <v>노무비</v>
          </cell>
          <cell r="D1965" t="str">
            <v>내선전공</v>
          </cell>
          <cell r="E1965" t="str">
            <v>(0.3*1.8)*(1+0.1)</v>
          </cell>
          <cell r="F1965" t="str">
            <v>인</v>
          </cell>
          <cell r="G1965">
            <v>0.59400000000000008</v>
          </cell>
          <cell r="J1965">
            <v>258917</v>
          </cell>
          <cell r="K1965">
            <v>153796</v>
          </cell>
          <cell r="M1965">
            <v>0</v>
          </cell>
          <cell r="N1965">
            <v>258917</v>
          </cell>
          <cell r="O1965">
            <v>153796</v>
          </cell>
        </row>
        <row r="1966">
          <cell r="D1966" t="str">
            <v>보통인부</v>
          </cell>
          <cell r="E1966" t="str">
            <v>(0.2*1.8)*(1+0.1)</v>
          </cell>
          <cell r="F1966" t="str">
            <v>인</v>
          </cell>
          <cell r="G1966">
            <v>0.39600000000000007</v>
          </cell>
          <cell r="J1966">
            <v>148510</v>
          </cell>
          <cell r="K1966">
            <v>58809</v>
          </cell>
          <cell r="N1966">
            <v>148510</v>
          </cell>
          <cell r="O1966">
            <v>58809</v>
          </cell>
        </row>
        <row r="1967">
          <cell r="D1967" t="str">
            <v>공구손료</v>
          </cell>
          <cell r="E1967" t="str">
            <v>노무비의</v>
          </cell>
          <cell r="F1967" t="str">
            <v>%</v>
          </cell>
          <cell r="G1967">
            <v>3</v>
          </cell>
          <cell r="H1967">
            <v>212605</v>
          </cell>
          <cell r="I1967">
            <v>6378</v>
          </cell>
          <cell r="M1967">
            <v>0</v>
          </cell>
          <cell r="N1967">
            <v>212605</v>
          </cell>
          <cell r="O1967">
            <v>6378</v>
          </cell>
        </row>
        <row r="1968">
          <cell r="A1968">
            <v>246</v>
          </cell>
          <cell r="B1968">
            <v>241</v>
          </cell>
          <cell r="C1968" t="str">
            <v>제241호표</v>
          </cell>
          <cell r="D1968" t="str">
            <v>보행자잔여표시기 철거(재사용) 및 설치</v>
          </cell>
          <cell r="E1968" t="str">
            <v>고휘도LED(경찰청규격)</v>
          </cell>
          <cell r="F1968" t="str">
            <v>개</v>
          </cell>
          <cell r="G1968">
            <v>1</v>
          </cell>
          <cell r="I1968">
            <v>6378</v>
          </cell>
          <cell r="K1968">
            <v>212605</v>
          </cell>
          <cell r="M1968">
            <v>0</v>
          </cell>
          <cell r="O1968">
            <v>218983</v>
          </cell>
          <cell r="P1968" t="str">
            <v>전5-46</v>
          </cell>
        </row>
        <row r="1969">
          <cell r="B1969" t="str">
            <v>보행자잔여표시기 철거(재사용) 및 설치고휘도LED(경찰청규격)</v>
          </cell>
          <cell r="D1969" t="str">
            <v>보행자잔여표시기 철거(재사용) 및 설치</v>
          </cell>
          <cell r="E1969" t="str">
            <v>고휘도LED(경찰청규격)</v>
          </cell>
          <cell r="F1969" t="str">
            <v>개</v>
          </cell>
          <cell r="G1969">
            <v>1</v>
          </cell>
        </row>
        <row r="1970">
          <cell r="C1970" t="str">
            <v>노무비</v>
          </cell>
          <cell r="D1970" t="str">
            <v>내선전공</v>
          </cell>
          <cell r="E1970" t="str">
            <v>(0.3*1.8)*(1+0.1)</v>
          </cell>
          <cell r="F1970" t="str">
            <v>인</v>
          </cell>
          <cell r="G1970">
            <v>0.59400000000000008</v>
          </cell>
          <cell r="J1970">
            <v>258917</v>
          </cell>
          <cell r="K1970">
            <v>153796</v>
          </cell>
          <cell r="N1970">
            <v>258917</v>
          </cell>
          <cell r="O1970">
            <v>153796</v>
          </cell>
          <cell r="P1970">
            <v>0</v>
          </cell>
        </row>
        <row r="1971">
          <cell r="D1971" t="str">
            <v>보통인부</v>
          </cell>
          <cell r="E1971" t="str">
            <v>(0.2*1.8)*(1+0.1)</v>
          </cell>
          <cell r="F1971" t="str">
            <v>인</v>
          </cell>
          <cell r="G1971">
            <v>0.39600000000000007</v>
          </cell>
          <cell r="J1971">
            <v>148510</v>
          </cell>
          <cell r="K1971">
            <v>58809</v>
          </cell>
          <cell r="N1971">
            <v>148510</v>
          </cell>
          <cell r="O1971">
            <v>58809</v>
          </cell>
          <cell r="P1971">
            <v>0</v>
          </cell>
        </row>
        <row r="1972">
          <cell r="D1972" t="str">
            <v>공구손료</v>
          </cell>
          <cell r="E1972" t="str">
            <v>노무비의</v>
          </cell>
          <cell r="F1972" t="str">
            <v>%</v>
          </cell>
          <cell r="G1972">
            <v>3</v>
          </cell>
          <cell r="H1972">
            <v>212605</v>
          </cell>
          <cell r="I1972">
            <v>6378</v>
          </cell>
          <cell r="M1972">
            <v>0</v>
          </cell>
          <cell r="N1972">
            <v>212605</v>
          </cell>
          <cell r="O1972">
            <v>6378</v>
          </cell>
        </row>
        <row r="1973">
          <cell r="A1973">
            <v>247</v>
          </cell>
          <cell r="B1973">
            <v>242</v>
          </cell>
          <cell r="C1973" t="str">
            <v>제242호표</v>
          </cell>
          <cell r="D1973" t="str">
            <v>경보등제어기 철거(재사용) 및 설치</v>
          </cell>
          <cell r="E1973">
            <v>0</v>
          </cell>
          <cell r="F1973" t="str">
            <v>개</v>
          </cell>
          <cell r="G1973">
            <v>1</v>
          </cell>
          <cell r="I1973">
            <v>3275</v>
          </cell>
          <cell r="K1973">
            <v>109177</v>
          </cell>
          <cell r="M1973">
            <v>0</v>
          </cell>
          <cell r="O1973">
            <v>112452</v>
          </cell>
          <cell r="P1973" t="str">
            <v>전6-2</v>
          </cell>
        </row>
        <row r="1974">
          <cell r="B1974" t="str">
            <v>경보등제어기 철거(재사용) 및 설치</v>
          </cell>
          <cell r="D1974" t="str">
            <v>경보등제어기 철거(재사용) 및 설치</v>
          </cell>
          <cell r="F1974" t="str">
            <v>개</v>
          </cell>
          <cell r="G1974">
            <v>1</v>
          </cell>
        </row>
        <row r="1975">
          <cell r="C1975" t="str">
            <v>노무비</v>
          </cell>
          <cell r="D1975" t="str">
            <v>계장공</v>
          </cell>
          <cell r="E1975" t="str">
            <v>(0.3*1.4)*(1+0)</v>
          </cell>
          <cell r="F1975" t="str">
            <v>인</v>
          </cell>
          <cell r="G1975">
            <v>0.42</v>
          </cell>
          <cell r="J1975">
            <v>259947</v>
          </cell>
          <cell r="K1975">
            <v>109177</v>
          </cell>
          <cell r="N1975">
            <v>259947</v>
          </cell>
          <cell r="O1975">
            <v>109177</v>
          </cell>
          <cell r="P1975" t="str">
            <v>40%=철거</v>
          </cell>
        </row>
        <row r="1976">
          <cell r="D1976" t="str">
            <v>공구손료</v>
          </cell>
          <cell r="E1976" t="str">
            <v>노무비의</v>
          </cell>
          <cell r="F1976" t="str">
            <v>%</v>
          </cell>
          <cell r="G1976">
            <v>3</v>
          </cell>
          <cell r="H1976">
            <v>109177</v>
          </cell>
          <cell r="I1976">
            <v>3275</v>
          </cell>
          <cell r="M1976">
            <v>0</v>
          </cell>
          <cell r="N1976">
            <v>109177</v>
          </cell>
          <cell r="O1976">
            <v>3275</v>
          </cell>
        </row>
        <row r="1977">
          <cell r="A1977">
            <v>248</v>
          </cell>
          <cell r="B1977">
            <v>243</v>
          </cell>
          <cell r="C1977" t="str">
            <v>제243호표</v>
          </cell>
          <cell r="D1977" t="str">
            <v>교통신호제어반(슬림형)철거(재사용) 및 설치</v>
          </cell>
          <cell r="E1977">
            <v>0</v>
          </cell>
          <cell r="F1977" t="str">
            <v>대</v>
          </cell>
          <cell r="G1977">
            <v>1</v>
          </cell>
          <cell r="I1977">
            <v>37839</v>
          </cell>
          <cell r="K1977">
            <v>1261323</v>
          </cell>
          <cell r="M1977">
            <v>0</v>
          </cell>
          <cell r="O1977">
            <v>1299162</v>
          </cell>
          <cell r="P1977" t="str">
            <v>전5-46-3</v>
          </cell>
        </row>
        <row r="1978">
          <cell r="D1978" t="str">
            <v>교통신호제어반(슬림형)철거(재사용) 및 설치</v>
          </cell>
        </row>
        <row r="1979">
          <cell r="B1979" t="str">
            <v>교통신호제어반(슬림형)경찰청 규격품</v>
          </cell>
          <cell r="C1979" t="str">
            <v>재료비</v>
          </cell>
          <cell r="D1979" t="str">
            <v>교통신호제어반(슬림형)</v>
          </cell>
          <cell r="E1979" t="str">
            <v>경찰청 규격품</v>
          </cell>
          <cell r="F1979" t="str">
            <v>대</v>
          </cell>
          <cell r="G1979">
            <v>1</v>
          </cell>
          <cell r="I1979">
            <v>0</v>
          </cell>
          <cell r="M1979">
            <v>0</v>
          </cell>
          <cell r="O1979">
            <v>0</v>
          </cell>
          <cell r="P1979" t="str">
            <v>관급자재</v>
          </cell>
        </row>
        <row r="1980">
          <cell r="C1980" t="str">
            <v>노무비</v>
          </cell>
          <cell r="D1980" t="str">
            <v>내선전공</v>
          </cell>
          <cell r="E1980" t="str">
            <v>(1.6*1.8)*(1+0.1)</v>
          </cell>
          <cell r="F1980" t="str">
            <v>인</v>
          </cell>
          <cell r="G1980">
            <v>3.1680000000000006</v>
          </cell>
          <cell r="J1980">
            <v>258917</v>
          </cell>
          <cell r="K1980">
            <v>820249</v>
          </cell>
          <cell r="M1980">
            <v>0</v>
          </cell>
          <cell r="N1980">
            <v>258917</v>
          </cell>
          <cell r="O1980">
            <v>820249</v>
          </cell>
          <cell r="P1980" t="str">
            <v>80%=재사용 철거</v>
          </cell>
        </row>
        <row r="1981">
          <cell r="D1981" t="str">
            <v>보통인부</v>
          </cell>
          <cell r="E1981" t="str">
            <v>(1.5*1.8)*(1+0.1)</v>
          </cell>
          <cell r="F1981" t="str">
            <v>인</v>
          </cell>
          <cell r="G1981">
            <v>2.9700000000000006</v>
          </cell>
          <cell r="J1981">
            <v>148510</v>
          </cell>
          <cell r="K1981">
            <v>441074</v>
          </cell>
          <cell r="M1981">
            <v>0</v>
          </cell>
          <cell r="N1981">
            <v>148510</v>
          </cell>
          <cell r="O1981">
            <v>441074</v>
          </cell>
        </row>
        <row r="1982">
          <cell r="D1982" t="str">
            <v>공구손료</v>
          </cell>
          <cell r="E1982" t="str">
            <v>노무비의</v>
          </cell>
          <cell r="F1982" t="str">
            <v>%</v>
          </cell>
          <cell r="G1982">
            <v>3</v>
          </cell>
          <cell r="H1982">
            <v>1261323</v>
          </cell>
          <cell r="I1982">
            <v>37839</v>
          </cell>
          <cell r="M1982">
            <v>0</v>
          </cell>
          <cell r="N1982">
            <v>1261323</v>
          </cell>
          <cell r="O1982">
            <v>37839</v>
          </cell>
        </row>
        <row r="1983">
          <cell r="A1983">
            <v>249</v>
          </cell>
          <cell r="B1983">
            <v>244</v>
          </cell>
          <cell r="C1983" t="str">
            <v>제244호표</v>
          </cell>
          <cell r="D1983" t="str">
            <v>LED 옥외 전광판 철거(재사용) 및 설치</v>
          </cell>
          <cell r="E1983" t="str">
            <v>2520*420</v>
          </cell>
          <cell r="F1983" t="str">
            <v>개소</v>
          </cell>
          <cell r="G1983">
            <v>1</v>
          </cell>
          <cell r="I1983">
            <v>19622</v>
          </cell>
          <cell r="K1983">
            <v>670409</v>
          </cell>
          <cell r="M1983">
            <v>0</v>
          </cell>
          <cell r="O1983">
            <v>690031</v>
          </cell>
          <cell r="P1983" t="str">
            <v>전5-55</v>
          </cell>
        </row>
        <row r="1984">
          <cell r="D1984" t="str">
            <v>LED 옥외 전광판 철거(재사용) 및 설치</v>
          </cell>
          <cell r="E1984" t="str">
            <v>2520*420</v>
          </cell>
        </row>
        <row r="1985">
          <cell r="B1985" t="str">
            <v>LED 옥외 전광판 철거(재사용) 및 설치</v>
          </cell>
          <cell r="C1985" t="str">
            <v>재료비</v>
          </cell>
          <cell r="D1985" t="str">
            <v>LED 옥외 전광판 철거(재사용) 및 설치</v>
          </cell>
          <cell r="F1985" t="str">
            <v>개소</v>
          </cell>
          <cell r="G1985">
            <v>1</v>
          </cell>
          <cell r="I1985">
            <v>0</v>
          </cell>
          <cell r="N1985">
            <v>0</v>
          </cell>
          <cell r="O1985">
            <v>0</v>
          </cell>
          <cell r="P1985" t="str">
            <v>관급자재</v>
          </cell>
        </row>
        <row r="1986">
          <cell r="C1986" t="str">
            <v>노무비</v>
          </cell>
          <cell r="D1986" t="str">
            <v>내선전공</v>
          </cell>
          <cell r="E1986" t="str">
            <v>(1.02*2.52*0.42*1.8)*(1+0.2+0.1)</v>
          </cell>
          <cell r="F1986" t="str">
            <v>인</v>
          </cell>
          <cell r="G1986">
            <v>2.5261891200000002</v>
          </cell>
          <cell r="J1986">
            <v>258917</v>
          </cell>
          <cell r="K1986">
            <v>654073</v>
          </cell>
          <cell r="M1986">
            <v>0</v>
          </cell>
          <cell r="N1986">
            <v>258917</v>
          </cell>
          <cell r="O1986">
            <v>654073</v>
          </cell>
        </row>
        <row r="1987">
          <cell r="D1987" t="str">
            <v>공구손료</v>
          </cell>
          <cell r="E1987" t="str">
            <v>노무비의</v>
          </cell>
          <cell r="F1987" t="str">
            <v>%</v>
          </cell>
          <cell r="G1987">
            <v>3</v>
          </cell>
          <cell r="H1987">
            <v>654073</v>
          </cell>
          <cell r="I1987">
            <v>19622</v>
          </cell>
          <cell r="M1987">
            <v>0</v>
          </cell>
          <cell r="N1987">
            <v>654073</v>
          </cell>
          <cell r="O1987">
            <v>19622</v>
          </cell>
        </row>
        <row r="1988">
          <cell r="C1988" t="str">
            <v>도로교통정리</v>
          </cell>
          <cell r="D1988" t="str">
            <v>보통인부</v>
          </cell>
          <cell r="E1988" t="str">
            <v>(0.5*0.2)*(1+0.1)</v>
          </cell>
          <cell r="F1988" t="str">
            <v>인</v>
          </cell>
          <cell r="G1988">
            <v>0.11000000000000001</v>
          </cell>
          <cell r="J1988">
            <v>148510</v>
          </cell>
          <cell r="K1988">
            <v>16336</v>
          </cell>
          <cell r="N1988">
            <v>148510</v>
          </cell>
          <cell r="O1988">
            <v>16336</v>
          </cell>
          <cell r="P1988" t="str">
            <v>통신1-1-27</v>
          </cell>
        </row>
        <row r="1989">
          <cell r="A1989">
            <v>250</v>
          </cell>
          <cell r="B1989">
            <v>245</v>
          </cell>
          <cell r="C1989" t="str">
            <v>제245호표</v>
          </cell>
          <cell r="D1989" t="str">
            <v>전력량계함 철거(재사용) 및 설치</v>
          </cell>
          <cell r="E1989" t="str">
            <v>230x140x95, 농사용계량기함 포함</v>
          </cell>
          <cell r="F1989" t="str">
            <v>개</v>
          </cell>
          <cell r="G1989">
            <v>1</v>
          </cell>
          <cell r="I1989">
            <v>3495</v>
          </cell>
          <cell r="K1989">
            <v>116512</v>
          </cell>
          <cell r="M1989">
            <v>0</v>
          </cell>
          <cell r="O1989">
            <v>120007</v>
          </cell>
          <cell r="P1989" t="str">
            <v>전5-21</v>
          </cell>
        </row>
        <row r="1990">
          <cell r="D1990" t="str">
            <v>전력량계함 철거(재사용) 및 설치</v>
          </cell>
          <cell r="E1990" t="str">
            <v>230x140x95, 농사용계량기함 포함</v>
          </cell>
        </row>
        <row r="1991">
          <cell r="B1991" t="str">
            <v>합성수지 계량기함</v>
          </cell>
          <cell r="C1991" t="str">
            <v>재료비</v>
          </cell>
          <cell r="D1991" t="str">
            <v>합성수지 계량기함</v>
          </cell>
          <cell r="F1991" t="str">
            <v>개</v>
          </cell>
          <cell r="G1991">
            <v>1</v>
          </cell>
          <cell r="I1991">
            <v>0</v>
          </cell>
          <cell r="N1991">
            <v>0</v>
          </cell>
          <cell r="O1991">
            <v>0</v>
          </cell>
        </row>
        <row r="1992">
          <cell r="C1992" t="str">
            <v>노무비</v>
          </cell>
          <cell r="D1992" t="str">
            <v>내선전공</v>
          </cell>
          <cell r="E1992" t="str">
            <v>(0.3*1.5)*(1+0)</v>
          </cell>
          <cell r="F1992" t="str">
            <v>인</v>
          </cell>
          <cell r="G1992">
            <v>0.44999999999999996</v>
          </cell>
          <cell r="J1992">
            <v>258917</v>
          </cell>
          <cell r="K1992">
            <v>116512</v>
          </cell>
          <cell r="M1992">
            <v>0</v>
          </cell>
          <cell r="N1992">
            <v>258917</v>
          </cell>
          <cell r="O1992">
            <v>116512</v>
          </cell>
          <cell r="P1992" t="str">
            <v>50%=재사용 철거</v>
          </cell>
        </row>
        <row r="1993">
          <cell r="D1993" t="str">
            <v>공구손료</v>
          </cell>
          <cell r="E1993" t="str">
            <v>노무비의</v>
          </cell>
          <cell r="F1993" t="str">
            <v>%</v>
          </cell>
          <cell r="G1993">
            <v>3</v>
          </cell>
          <cell r="H1993">
            <v>116512</v>
          </cell>
          <cell r="I1993">
            <v>3495</v>
          </cell>
          <cell r="M1993">
            <v>0</v>
          </cell>
          <cell r="N1993">
            <v>116512</v>
          </cell>
          <cell r="O1993">
            <v>3495</v>
          </cell>
        </row>
        <row r="1994">
          <cell r="A1994">
            <v>251</v>
          </cell>
          <cell r="B1994">
            <v>246</v>
          </cell>
          <cell r="C1994" t="str">
            <v>제246호표</v>
          </cell>
          <cell r="D1994" t="str">
            <v>안정기 교체</v>
          </cell>
          <cell r="E1994" t="str">
            <v>MH250W</v>
          </cell>
          <cell r="F1994" t="str">
            <v>개</v>
          </cell>
          <cell r="G1994">
            <v>1</v>
          </cell>
          <cell r="I1994">
            <v>67281</v>
          </cell>
          <cell r="K1994">
            <v>42721</v>
          </cell>
          <cell r="M1994">
            <v>0</v>
          </cell>
          <cell r="O1994">
            <v>110002</v>
          </cell>
          <cell r="P1994" t="str">
            <v>전5-26</v>
          </cell>
        </row>
        <row r="1995">
          <cell r="D1995" t="str">
            <v>안정기 교체</v>
          </cell>
          <cell r="E1995" t="str">
            <v>MH250W</v>
          </cell>
        </row>
        <row r="1996">
          <cell r="B1996" t="str">
            <v>안정기 MH250W</v>
          </cell>
          <cell r="C1996" t="str">
            <v>재료비</v>
          </cell>
          <cell r="D1996" t="str">
            <v xml:space="preserve">안정기 </v>
          </cell>
          <cell r="E1996" t="str">
            <v>MH250W</v>
          </cell>
          <cell r="F1996" t="str">
            <v>개</v>
          </cell>
          <cell r="G1996">
            <v>1</v>
          </cell>
          <cell r="H1996">
            <v>66000</v>
          </cell>
          <cell r="I1996">
            <v>66000</v>
          </cell>
          <cell r="K1996">
            <v>0</v>
          </cell>
          <cell r="M1996">
            <v>0</v>
          </cell>
          <cell r="N1996">
            <v>66000</v>
          </cell>
          <cell r="O1996">
            <v>66000</v>
          </cell>
        </row>
        <row r="1997">
          <cell r="C1997" t="str">
            <v>노무비</v>
          </cell>
          <cell r="D1997" t="str">
            <v>내선전공</v>
          </cell>
          <cell r="E1997" t="str">
            <v>(0.15)*(1+0.1)</v>
          </cell>
          <cell r="F1997" t="str">
            <v>인</v>
          </cell>
          <cell r="G1997">
            <v>0.16500000000000001</v>
          </cell>
          <cell r="J1997">
            <v>258917</v>
          </cell>
          <cell r="K1997">
            <v>42721</v>
          </cell>
          <cell r="M1997">
            <v>0</v>
          </cell>
          <cell r="N1997">
            <v>258917</v>
          </cell>
          <cell r="O1997">
            <v>42721</v>
          </cell>
        </row>
        <row r="1998">
          <cell r="D1998" t="str">
            <v>공구손료</v>
          </cell>
          <cell r="E1998" t="str">
            <v>노무비의</v>
          </cell>
          <cell r="F1998" t="str">
            <v>%</v>
          </cell>
          <cell r="G1998">
            <v>3</v>
          </cell>
          <cell r="H1998">
            <v>42721</v>
          </cell>
          <cell r="I1998">
            <v>1281</v>
          </cell>
          <cell r="M1998">
            <v>0</v>
          </cell>
          <cell r="N1998">
            <v>42721</v>
          </cell>
          <cell r="O1998">
            <v>1281</v>
          </cell>
        </row>
        <row r="1999">
          <cell r="A1999">
            <v>252</v>
          </cell>
          <cell r="B1999">
            <v>247</v>
          </cell>
          <cell r="C1999" t="str">
            <v>제247호표</v>
          </cell>
          <cell r="D1999" t="str">
            <v>램프 교체</v>
          </cell>
          <cell r="E1999" t="str">
            <v>MH250W</v>
          </cell>
          <cell r="F1999" t="str">
            <v>개</v>
          </cell>
          <cell r="G1999">
            <v>1</v>
          </cell>
          <cell r="I1999">
            <v>38512</v>
          </cell>
          <cell r="K1999">
            <v>17088</v>
          </cell>
          <cell r="M1999">
            <v>0</v>
          </cell>
          <cell r="O1999">
            <v>55600</v>
          </cell>
          <cell r="P1999" t="str">
            <v>전5-26</v>
          </cell>
        </row>
        <row r="2000">
          <cell r="D2000" t="str">
            <v>램프 교체</v>
          </cell>
          <cell r="E2000" t="str">
            <v>MH250W</v>
          </cell>
        </row>
        <row r="2001">
          <cell r="B2001" t="str">
            <v>램프 MH250W</v>
          </cell>
          <cell r="C2001" t="str">
            <v>재료비</v>
          </cell>
          <cell r="D2001" t="str">
            <v xml:space="preserve">램프 </v>
          </cell>
          <cell r="E2001" t="str">
            <v>MH250W</v>
          </cell>
          <cell r="F2001" t="str">
            <v>개</v>
          </cell>
          <cell r="G2001">
            <v>1</v>
          </cell>
          <cell r="H2001">
            <v>38000</v>
          </cell>
          <cell r="I2001">
            <v>38000</v>
          </cell>
          <cell r="K2001">
            <v>0</v>
          </cell>
          <cell r="M2001">
            <v>0</v>
          </cell>
          <cell r="N2001">
            <v>38000</v>
          </cell>
          <cell r="O2001">
            <v>38000</v>
          </cell>
        </row>
        <row r="2002">
          <cell r="C2002" t="str">
            <v>노무비</v>
          </cell>
          <cell r="D2002" t="str">
            <v>내선전공</v>
          </cell>
          <cell r="E2002" t="str">
            <v>(0.05*1.1)*(1+0.2)</v>
          </cell>
          <cell r="F2002" t="str">
            <v>인</v>
          </cell>
          <cell r="G2002">
            <v>6.6000000000000003E-2</v>
          </cell>
          <cell r="J2002">
            <v>258917</v>
          </cell>
          <cell r="K2002">
            <v>17088</v>
          </cell>
          <cell r="M2002">
            <v>0</v>
          </cell>
          <cell r="N2002">
            <v>258917</v>
          </cell>
          <cell r="O2002">
            <v>17088</v>
          </cell>
        </row>
        <row r="2003">
          <cell r="D2003" t="str">
            <v>공구손료</v>
          </cell>
          <cell r="E2003" t="str">
            <v>노무비의</v>
          </cell>
          <cell r="F2003" t="str">
            <v>%</v>
          </cell>
          <cell r="G2003">
            <v>3</v>
          </cell>
          <cell r="H2003">
            <v>17088</v>
          </cell>
          <cell r="I2003">
            <v>512</v>
          </cell>
          <cell r="M2003">
            <v>0</v>
          </cell>
          <cell r="N2003">
            <v>17088</v>
          </cell>
          <cell r="O2003">
            <v>512</v>
          </cell>
        </row>
        <row r="2004">
          <cell r="A2004">
            <v>253</v>
          </cell>
          <cell r="B2004">
            <v>248</v>
          </cell>
          <cell r="C2004" t="str">
            <v>제248호표</v>
          </cell>
          <cell r="D2004" t="str">
            <v>차광막 철거(재사용) 및 설치</v>
          </cell>
          <cell r="E2004">
            <v>0</v>
          </cell>
          <cell r="F2004" t="str">
            <v>개</v>
          </cell>
          <cell r="G2004">
            <v>1</v>
          </cell>
          <cell r="I2004">
            <v>3495</v>
          </cell>
          <cell r="K2004">
            <v>116512</v>
          </cell>
          <cell r="M2004">
            <v>0</v>
          </cell>
          <cell r="O2004">
            <v>120007</v>
          </cell>
          <cell r="P2004" t="str">
            <v>전5-21</v>
          </cell>
        </row>
        <row r="2005">
          <cell r="D2005" t="str">
            <v>차광막 철거(재사용) 및 설치</v>
          </cell>
        </row>
        <row r="2006">
          <cell r="B2006" t="str">
            <v>합성수지 계량기함</v>
          </cell>
          <cell r="C2006" t="str">
            <v>재료비</v>
          </cell>
          <cell r="D2006" t="str">
            <v>합성수지 계량기함</v>
          </cell>
          <cell r="F2006" t="str">
            <v>개</v>
          </cell>
          <cell r="G2006">
            <v>1</v>
          </cell>
          <cell r="I2006">
            <v>0</v>
          </cell>
          <cell r="N2006">
            <v>0</v>
          </cell>
          <cell r="O2006">
            <v>0</v>
          </cell>
          <cell r="P2006" t="str">
            <v>재사용</v>
          </cell>
        </row>
        <row r="2007">
          <cell r="C2007" t="str">
            <v>노무비</v>
          </cell>
          <cell r="D2007" t="str">
            <v>내선전공</v>
          </cell>
          <cell r="E2007" t="str">
            <v>(0.3*1.5)*(1+0)</v>
          </cell>
          <cell r="F2007" t="str">
            <v>인</v>
          </cell>
          <cell r="G2007">
            <v>0.44999999999999996</v>
          </cell>
          <cell r="J2007">
            <v>258917</v>
          </cell>
          <cell r="K2007">
            <v>116512</v>
          </cell>
          <cell r="M2007">
            <v>0</v>
          </cell>
          <cell r="N2007">
            <v>258917</v>
          </cell>
          <cell r="O2007">
            <v>116512</v>
          </cell>
        </row>
        <row r="2008">
          <cell r="D2008" t="str">
            <v>공구손료</v>
          </cell>
          <cell r="E2008" t="str">
            <v>노무비의</v>
          </cell>
          <cell r="F2008" t="str">
            <v>%</v>
          </cell>
          <cell r="G2008">
            <v>3</v>
          </cell>
          <cell r="H2008">
            <v>116512</v>
          </cell>
          <cell r="I2008">
            <v>3495</v>
          </cell>
          <cell r="M2008">
            <v>0</v>
          </cell>
          <cell r="N2008">
            <v>116512</v>
          </cell>
          <cell r="O2008">
            <v>3495</v>
          </cell>
        </row>
        <row r="2009">
          <cell r="A2009">
            <v>254</v>
          </cell>
          <cell r="B2009">
            <v>249</v>
          </cell>
          <cell r="C2009" t="str">
            <v>제249호표</v>
          </cell>
          <cell r="D2009" t="str">
            <v>차량신호등 교정</v>
          </cell>
          <cell r="E2009" t="str">
            <v>1면 4색, 3색, 2색, 1색 LED</v>
          </cell>
          <cell r="F2009" t="str">
            <v>대</v>
          </cell>
          <cell r="G2009">
            <v>1</v>
          </cell>
          <cell r="I2009">
            <v>10977</v>
          </cell>
          <cell r="K2009">
            <v>365906</v>
          </cell>
          <cell r="M2009">
            <v>0</v>
          </cell>
          <cell r="O2009">
            <v>376883</v>
          </cell>
          <cell r="P2009" t="str">
            <v>전5-46</v>
          </cell>
        </row>
        <row r="2010">
          <cell r="B2010" t="str">
            <v>차량신호등 교정1면 4색, 3색, 2색, 1색 LED</v>
          </cell>
          <cell r="D2010" t="str">
            <v>차량신호등 교정</v>
          </cell>
          <cell r="E2010" t="str">
            <v>1면 4색, 3색, 2색, 1색 LED</v>
          </cell>
          <cell r="F2010" t="str">
            <v>대</v>
          </cell>
          <cell r="G2010">
            <v>1</v>
          </cell>
        </row>
        <row r="2011">
          <cell r="B2011" t="str">
            <v>교통신호등1면 4색, 3색, 2색, 1색 LED</v>
          </cell>
          <cell r="C2011" t="str">
            <v>재료비</v>
          </cell>
          <cell r="D2011" t="str">
            <v>교통신호등</v>
          </cell>
          <cell r="E2011" t="str">
            <v>1면 4색, 3색, 2색, 1색 LED</v>
          </cell>
          <cell r="F2011" t="str">
            <v>EA</v>
          </cell>
          <cell r="G2011">
            <v>1</v>
          </cell>
          <cell r="I2011">
            <v>0</v>
          </cell>
          <cell r="J2011">
            <v>0</v>
          </cell>
          <cell r="L2011">
            <v>0</v>
          </cell>
          <cell r="N2011">
            <v>0</v>
          </cell>
          <cell r="O2011">
            <v>0</v>
          </cell>
          <cell r="P2011" t="str">
            <v>재사용</v>
          </cell>
        </row>
        <row r="2012">
          <cell r="B2012" t="str">
            <v>신호등 보호금구용융도금</v>
          </cell>
          <cell r="D2012" t="str">
            <v>신호등 보호금구</v>
          </cell>
          <cell r="E2012" t="str">
            <v>용융도금</v>
          </cell>
          <cell r="F2012" t="str">
            <v>EA</v>
          </cell>
          <cell r="G2012">
            <v>1</v>
          </cell>
          <cell r="I2012">
            <v>0</v>
          </cell>
          <cell r="J2012">
            <v>0</v>
          </cell>
          <cell r="L2012">
            <v>0</v>
          </cell>
          <cell r="N2012">
            <v>0</v>
          </cell>
          <cell r="O2012">
            <v>0</v>
          </cell>
          <cell r="P2012" t="str">
            <v>재사용</v>
          </cell>
        </row>
        <row r="2013">
          <cell r="C2013" t="str">
            <v>노무비</v>
          </cell>
          <cell r="D2013" t="str">
            <v>내선전공</v>
          </cell>
          <cell r="E2013" t="str">
            <v>(0.9*0.8)*(1+0.1+0.2)</v>
          </cell>
          <cell r="F2013" t="str">
            <v>인</v>
          </cell>
          <cell r="G2013">
            <v>0.93600000000000017</v>
          </cell>
          <cell r="I2013">
            <v>0</v>
          </cell>
          <cell r="J2013">
            <v>258917</v>
          </cell>
          <cell r="K2013">
            <v>242346</v>
          </cell>
          <cell r="M2013">
            <v>0</v>
          </cell>
          <cell r="N2013">
            <v>258917</v>
          </cell>
          <cell r="O2013">
            <v>242346</v>
          </cell>
        </row>
        <row r="2014">
          <cell r="D2014" t="str">
            <v>보통인부</v>
          </cell>
          <cell r="E2014" t="str">
            <v>(0.8*0.8)*(1+0.1+0.2)</v>
          </cell>
          <cell r="F2014" t="str">
            <v>인</v>
          </cell>
          <cell r="G2014">
            <v>0.83200000000000018</v>
          </cell>
          <cell r="I2014">
            <v>0</v>
          </cell>
          <cell r="J2014">
            <v>148510</v>
          </cell>
          <cell r="K2014">
            <v>123560</v>
          </cell>
          <cell r="M2014">
            <v>0</v>
          </cell>
          <cell r="N2014">
            <v>148510</v>
          </cell>
          <cell r="O2014">
            <v>123560</v>
          </cell>
        </row>
        <row r="2015">
          <cell r="D2015" t="str">
            <v>공구손료</v>
          </cell>
          <cell r="E2015" t="str">
            <v>노무비의</v>
          </cell>
          <cell r="F2015" t="str">
            <v>%</v>
          </cell>
          <cell r="G2015">
            <v>3</v>
          </cell>
          <cell r="H2015">
            <v>365906</v>
          </cell>
          <cell r="I2015">
            <v>10977</v>
          </cell>
          <cell r="M2015">
            <v>0</v>
          </cell>
          <cell r="N2015">
            <v>365906</v>
          </cell>
          <cell r="O2015">
            <v>10977</v>
          </cell>
        </row>
        <row r="2016">
          <cell r="A2016">
            <v>255</v>
          </cell>
          <cell r="B2016">
            <v>250</v>
          </cell>
          <cell r="C2016" t="str">
            <v>제250호표</v>
          </cell>
          <cell r="D2016" t="str">
            <v>보행신호등 교정</v>
          </cell>
          <cell r="E2016" t="str">
            <v>1면 2색~1면 3색 LED</v>
          </cell>
          <cell r="F2016" t="str">
            <v>EA</v>
          </cell>
          <cell r="G2016">
            <v>1</v>
          </cell>
          <cell r="I2016">
            <v>2834</v>
          </cell>
          <cell r="K2016">
            <v>94491</v>
          </cell>
          <cell r="M2016">
            <v>0</v>
          </cell>
          <cell r="O2016">
            <v>97325</v>
          </cell>
          <cell r="P2016" t="str">
            <v>전5-46</v>
          </cell>
        </row>
        <row r="2017">
          <cell r="D2017" t="str">
            <v>보행신호등 교정</v>
          </cell>
          <cell r="E2017" t="str">
            <v>1면 2색~1면 3색 LED</v>
          </cell>
        </row>
        <row r="2018">
          <cell r="B2018" t="str">
            <v>보행신호등1면 2색~1면 3색 LED</v>
          </cell>
          <cell r="C2018" t="str">
            <v>재료비</v>
          </cell>
          <cell r="D2018" t="str">
            <v>보행신호등</v>
          </cell>
          <cell r="E2018" t="str">
            <v>1면 2색~1면 3색 LED</v>
          </cell>
          <cell r="F2018" t="str">
            <v>EA</v>
          </cell>
          <cell r="G2018">
            <v>1</v>
          </cell>
          <cell r="I2018">
            <v>0</v>
          </cell>
          <cell r="J2018">
            <v>0</v>
          </cell>
          <cell r="L2018">
            <v>0</v>
          </cell>
          <cell r="N2018">
            <v>0</v>
          </cell>
          <cell r="O2018">
            <v>0</v>
          </cell>
          <cell r="P2018" t="str">
            <v>재사용</v>
          </cell>
        </row>
        <row r="2019">
          <cell r="B2019" t="str">
            <v>보행등 보호금구용융도금</v>
          </cell>
          <cell r="D2019" t="str">
            <v>보행등 보호금구</v>
          </cell>
          <cell r="E2019" t="str">
            <v>용융도금</v>
          </cell>
          <cell r="F2019" t="str">
            <v>EA</v>
          </cell>
          <cell r="G2019">
            <v>1</v>
          </cell>
          <cell r="I2019">
            <v>0</v>
          </cell>
          <cell r="J2019">
            <v>0</v>
          </cell>
          <cell r="L2019">
            <v>0</v>
          </cell>
          <cell r="N2019">
            <v>0</v>
          </cell>
          <cell r="O2019">
            <v>0</v>
          </cell>
          <cell r="P2019" t="str">
            <v>재사용</v>
          </cell>
        </row>
        <row r="2020">
          <cell r="C2020" t="str">
            <v>노무비</v>
          </cell>
          <cell r="D2020" t="str">
            <v>내선전공</v>
          </cell>
          <cell r="E2020" t="str">
            <v>(0.3*0.8)*(1+0.1)</v>
          </cell>
          <cell r="F2020" t="str">
            <v>인</v>
          </cell>
          <cell r="G2020">
            <v>0.26400000000000001</v>
          </cell>
          <cell r="I2020">
            <v>0</v>
          </cell>
          <cell r="J2020">
            <v>258917</v>
          </cell>
          <cell r="K2020">
            <v>68354</v>
          </cell>
          <cell r="M2020">
            <v>0</v>
          </cell>
          <cell r="N2020">
            <v>258917</v>
          </cell>
          <cell r="O2020">
            <v>68354</v>
          </cell>
        </row>
        <row r="2021">
          <cell r="D2021" t="str">
            <v>보통인부</v>
          </cell>
          <cell r="E2021" t="str">
            <v>(0.2*0.8)*(1+0.1)</v>
          </cell>
          <cell r="F2021" t="str">
            <v>인</v>
          </cell>
          <cell r="G2021">
            <v>0.17600000000000005</v>
          </cell>
          <cell r="I2021">
            <v>0</v>
          </cell>
          <cell r="J2021">
            <v>148510</v>
          </cell>
          <cell r="K2021">
            <v>26137</v>
          </cell>
          <cell r="M2021">
            <v>0</v>
          </cell>
          <cell r="N2021">
            <v>148510</v>
          </cell>
          <cell r="O2021">
            <v>26137</v>
          </cell>
        </row>
        <row r="2022">
          <cell r="D2022" t="str">
            <v>공구손료</v>
          </cell>
          <cell r="E2022" t="str">
            <v>노무비의</v>
          </cell>
          <cell r="F2022" t="str">
            <v>%</v>
          </cell>
          <cell r="G2022">
            <v>3</v>
          </cell>
          <cell r="H2022">
            <v>94491</v>
          </cell>
          <cell r="I2022">
            <v>2834</v>
          </cell>
          <cell r="M2022">
            <v>0</v>
          </cell>
          <cell r="N2022">
            <v>94491</v>
          </cell>
          <cell r="O2022">
            <v>2834</v>
          </cell>
        </row>
        <row r="2023">
          <cell r="A2023">
            <v>256</v>
          </cell>
          <cell r="B2023">
            <v>251</v>
          </cell>
          <cell r="C2023" t="str">
            <v>제251호표</v>
          </cell>
          <cell r="D2023" t="str">
            <v>경광등 철거(재사용) 및 설치(고소작업)</v>
          </cell>
          <cell r="E2023" t="str">
            <v>장방형 L=1000㎜</v>
          </cell>
          <cell r="F2023" t="str">
            <v>개</v>
          </cell>
          <cell r="G2023">
            <v>1</v>
          </cell>
          <cell r="I2023">
            <v>24698</v>
          </cell>
          <cell r="K2023">
            <v>823289</v>
          </cell>
          <cell r="M2023">
            <v>0</v>
          </cell>
          <cell r="O2023">
            <v>847987</v>
          </cell>
          <cell r="P2023" t="str">
            <v>전5-46</v>
          </cell>
        </row>
        <row r="2024">
          <cell r="D2024" t="str">
            <v>경광등 철거(재사용) 및 설치(고소작업)</v>
          </cell>
          <cell r="E2024" t="str">
            <v>장방형 L=1000㎜</v>
          </cell>
        </row>
        <row r="2025">
          <cell r="C2025" t="str">
            <v>노무비</v>
          </cell>
          <cell r="D2025" t="str">
            <v>내선전공</v>
          </cell>
          <cell r="E2025" t="str">
            <v>(0.9*1.8)*(1+0.2+0.1)</v>
          </cell>
          <cell r="F2025" t="str">
            <v>인</v>
          </cell>
          <cell r="G2025">
            <v>2.1060000000000003</v>
          </cell>
          <cell r="I2025">
            <v>0</v>
          </cell>
          <cell r="J2025">
            <v>258917</v>
          </cell>
          <cell r="K2025">
            <v>545279</v>
          </cell>
          <cell r="M2025">
            <v>0</v>
          </cell>
          <cell r="N2025">
            <v>258917</v>
          </cell>
          <cell r="O2025">
            <v>545279</v>
          </cell>
          <cell r="P2025" t="str">
            <v>차량등품적용</v>
          </cell>
        </row>
        <row r="2026">
          <cell r="D2026" t="str">
            <v>보통인부</v>
          </cell>
          <cell r="E2026" t="str">
            <v>(0.8*1.8)*(1+0.2+0.1)</v>
          </cell>
          <cell r="F2026" t="str">
            <v>인</v>
          </cell>
          <cell r="G2026">
            <v>1.8720000000000003</v>
          </cell>
          <cell r="I2026">
            <v>0</v>
          </cell>
          <cell r="J2026">
            <v>148510</v>
          </cell>
          <cell r="K2026">
            <v>278010</v>
          </cell>
          <cell r="M2026">
            <v>0</v>
          </cell>
          <cell r="N2026">
            <v>148510</v>
          </cell>
          <cell r="O2026">
            <v>278010</v>
          </cell>
          <cell r="P2026" t="str">
            <v>차량등품적용</v>
          </cell>
        </row>
        <row r="2027">
          <cell r="D2027" t="str">
            <v>공구손료</v>
          </cell>
          <cell r="E2027" t="str">
            <v>노무비의</v>
          </cell>
          <cell r="F2027" t="str">
            <v>%</v>
          </cell>
          <cell r="G2027">
            <v>3</v>
          </cell>
          <cell r="H2027">
            <v>823289</v>
          </cell>
          <cell r="I2027">
            <v>24698</v>
          </cell>
          <cell r="M2027">
            <v>0</v>
          </cell>
          <cell r="N2027">
            <v>823289</v>
          </cell>
          <cell r="O2027">
            <v>24698</v>
          </cell>
        </row>
        <row r="2028">
          <cell r="A2028">
            <v>257</v>
          </cell>
          <cell r="B2028">
            <v>252</v>
          </cell>
          <cell r="C2028" t="str">
            <v>제252호표</v>
          </cell>
          <cell r="D2028" t="str">
            <v>경광등 철거(재사용) 및 설치(지상작업)</v>
          </cell>
          <cell r="E2028" t="str">
            <v>장방형 L=1000㎜</v>
          </cell>
          <cell r="F2028" t="str">
            <v>개</v>
          </cell>
          <cell r="G2028">
            <v>1</v>
          </cell>
          <cell r="I2028">
            <v>6378</v>
          </cell>
          <cell r="K2028">
            <v>212605</v>
          </cell>
          <cell r="M2028">
            <v>0</v>
          </cell>
          <cell r="O2028">
            <v>218983</v>
          </cell>
          <cell r="P2028" t="str">
            <v>전5-46</v>
          </cell>
        </row>
        <row r="2029">
          <cell r="D2029" t="str">
            <v>경광등 철거(재사용) 및 설치(지상작업)</v>
          </cell>
          <cell r="E2029" t="str">
            <v>장방형 L=1000㎜</v>
          </cell>
        </row>
        <row r="2030">
          <cell r="C2030" t="str">
            <v>노무비</v>
          </cell>
          <cell r="D2030" t="str">
            <v>내선전공</v>
          </cell>
          <cell r="E2030" t="str">
            <v>(0.3*1.8)*(1+0.1)</v>
          </cell>
          <cell r="F2030" t="str">
            <v>인</v>
          </cell>
          <cell r="G2030">
            <v>0.59400000000000008</v>
          </cell>
          <cell r="I2030">
            <v>0</v>
          </cell>
          <cell r="J2030">
            <v>258917</v>
          </cell>
          <cell r="K2030">
            <v>153796</v>
          </cell>
          <cell r="M2030">
            <v>0</v>
          </cell>
          <cell r="N2030">
            <v>258917</v>
          </cell>
          <cell r="O2030">
            <v>153796</v>
          </cell>
          <cell r="P2030" t="str">
            <v>보행등품적용</v>
          </cell>
        </row>
        <row r="2031">
          <cell r="D2031" t="str">
            <v>보통인부</v>
          </cell>
          <cell r="E2031" t="str">
            <v>(0.2*1.8)*(1+0.1)</v>
          </cell>
          <cell r="F2031" t="str">
            <v>인</v>
          </cell>
          <cell r="G2031">
            <v>0.39600000000000007</v>
          </cell>
          <cell r="I2031">
            <v>0</v>
          </cell>
          <cell r="J2031">
            <v>148510</v>
          </cell>
          <cell r="K2031">
            <v>58809</v>
          </cell>
          <cell r="M2031">
            <v>0</v>
          </cell>
          <cell r="N2031">
            <v>148510</v>
          </cell>
          <cell r="O2031">
            <v>58809</v>
          </cell>
          <cell r="P2031" t="str">
            <v>보행등품적용</v>
          </cell>
        </row>
        <row r="2032">
          <cell r="D2032" t="str">
            <v>공구손료</v>
          </cell>
          <cell r="E2032" t="str">
            <v>노무비의</v>
          </cell>
          <cell r="F2032" t="str">
            <v>%</v>
          </cell>
          <cell r="G2032">
            <v>3</v>
          </cell>
          <cell r="H2032">
            <v>212605</v>
          </cell>
          <cell r="I2032">
            <v>6378</v>
          </cell>
          <cell r="M2032">
            <v>0</v>
          </cell>
          <cell r="N2032">
            <v>212605</v>
          </cell>
          <cell r="O2032">
            <v>6378</v>
          </cell>
        </row>
        <row r="2033">
          <cell r="A2033">
            <v>258</v>
          </cell>
          <cell r="B2033">
            <v>253</v>
          </cell>
          <cell r="C2033" t="str">
            <v>제253호표</v>
          </cell>
          <cell r="D2033" t="str">
            <v>T형 부착대 철거(재사용) 및 설치</v>
          </cell>
          <cell r="E2033" t="str">
            <v>3m 이하(노임)</v>
          </cell>
          <cell r="F2033" t="str">
            <v>개</v>
          </cell>
          <cell r="G2033">
            <v>1</v>
          </cell>
          <cell r="I2033">
            <v>17439</v>
          </cell>
          <cell r="K2033">
            <v>356630</v>
          </cell>
          <cell r="M2033">
            <v>13362</v>
          </cell>
          <cell r="O2033">
            <v>387431</v>
          </cell>
          <cell r="P2033" t="str">
            <v>전5-46-2</v>
          </cell>
        </row>
        <row r="2034">
          <cell r="D2034" t="str">
            <v>T형 부착대 철거(재사용) 및 설치</v>
          </cell>
          <cell r="E2034" t="str">
            <v>3m 이하(노임)</v>
          </cell>
        </row>
        <row r="2035">
          <cell r="C2035" t="str">
            <v>노무비</v>
          </cell>
          <cell r="D2035" t="str">
            <v>내선전공</v>
          </cell>
          <cell r="E2035" t="str">
            <v>(0.98*0.4*1.8)*(1+0.1)</v>
          </cell>
          <cell r="F2035" t="str">
            <v>인</v>
          </cell>
          <cell r="G2035">
            <v>0.77616000000000007</v>
          </cell>
          <cell r="I2035">
            <v>0</v>
          </cell>
          <cell r="J2035">
            <v>258917</v>
          </cell>
          <cell r="K2035">
            <v>200961</v>
          </cell>
          <cell r="M2035">
            <v>0</v>
          </cell>
          <cell r="N2035">
            <v>258917</v>
          </cell>
          <cell r="O2035">
            <v>200961</v>
          </cell>
        </row>
        <row r="2036">
          <cell r="D2036" t="str">
            <v>보통인부</v>
          </cell>
          <cell r="E2036" t="str">
            <v>(0.75*0.4*1.8)*(1+0.1)</v>
          </cell>
          <cell r="F2036" t="str">
            <v>인</v>
          </cell>
          <cell r="G2036">
            <v>0.59400000000000019</v>
          </cell>
          <cell r="I2036">
            <v>0</v>
          </cell>
          <cell r="J2036">
            <v>148510</v>
          </cell>
          <cell r="K2036">
            <v>88214</v>
          </cell>
          <cell r="M2036">
            <v>0</v>
          </cell>
          <cell r="N2036">
            <v>148510</v>
          </cell>
          <cell r="O2036">
            <v>88214</v>
          </cell>
        </row>
        <row r="2037">
          <cell r="D2037" t="str">
            <v>공구손료</v>
          </cell>
          <cell r="E2037" t="str">
            <v>노무비의</v>
          </cell>
          <cell r="F2037" t="str">
            <v>%</v>
          </cell>
          <cell r="G2037">
            <v>3</v>
          </cell>
          <cell r="H2037">
            <v>289175</v>
          </cell>
          <cell r="I2037">
            <v>8675</v>
          </cell>
          <cell r="M2037">
            <v>0</v>
          </cell>
          <cell r="N2037">
            <v>289175</v>
          </cell>
          <cell r="O2037">
            <v>8675</v>
          </cell>
        </row>
        <row r="2038">
          <cell r="C2038" t="str">
            <v>기계경비</v>
          </cell>
          <cell r="D2038" t="str">
            <v>트럭탑재형크레인(5ton)</v>
          </cell>
          <cell r="E2038" t="str">
            <v>1.96*0.4*1.8</v>
          </cell>
          <cell r="F2038" t="str">
            <v>hr</v>
          </cell>
          <cell r="G2038">
            <v>1.4112</v>
          </cell>
          <cell r="H2038">
            <v>6211</v>
          </cell>
          <cell r="I2038">
            <v>8764</v>
          </cell>
          <cell r="J2038">
            <v>36224</v>
          </cell>
          <cell r="K2038">
            <v>51119</v>
          </cell>
          <cell r="L2038">
            <v>9469</v>
          </cell>
          <cell r="M2038">
            <v>13362</v>
          </cell>
          <cell r="N2038">
            <v>51904</v>
          </cell>
          <cell r="O2038">
            <v>73245</v>
          </cell>
          <cell r="P2038" t="str">
            <v>제m19호표</v>
          </cell>
        </row>
        <row r="2039">
          <cell r="C2039" t="str">
            <v>도로교통정리</v>
          </cell>
          <cell r="D2039" t="str">
            <v>보통인부</v>
          </cell>
          <cell r="E2039" t="str">
            <v>(0.5*0.2)*(1+0.1)</v>
          </cell>
          <cell r="F2039" t="str">
            <v>인</v>
          </cell>
          <cell r="G2039">
            <v>0.11000000000000001</v>
          </cell>
          <cell r="I2039">
            <v>0</v>
          </cell>
          <cell r="J2039">
            <v>148510</v>
          </cell>
          <cell r="K2039">
            <v>16336</v>
          </cell>
          <cell r="M2039">
            <v>0</v>
          </cell>
          <cell r="N2039">
            <v>148510</v>
          </cell>
          <cell r="O2039">
            <v>16336</v>
          </cell>
          <cell r="P2039" t="str">
            <v>통신1-1-27</v>
          </cell>
        </row>
        <row r="2040">
          <cell r="A2040">
            <v>259</v>
          </cell>
          <cell r="B2040">
            <v>254</v>
          </cell>
          <cell r="C2040" t="str">
            <v>제254호표</v>
          </cell>
          <cell r="D2040" t="str">
            <v>누전차단기 교체</v>
          </cell>
          <cell r="E2040" t="str">
            <v>20A</v>
          </cell>
          <cell r="F2040" t="str">
            <v>개</v>
          </cell>
          <cell r="G2040">
            <v>1</v>
          </cell>
          <cell r="I2040">
            <v>14449</v>
          </cell>
          <cell r="K2040">
            <v>51653</v>
          </cell>
          <cell r="M2040">
            <v>0</v>
          </cell>
          <cell r="O2040">
            <v>66102</v>
          </cell>
          <cell r="P2040" t="str">
            <v>전5-19</v>
          </cell>
        </row>
        <row r="2041">
          <cell r="D2041" t="str">
            <v>누전차단기</v>
          </cell>
          <cell r="E2041" t="str">
            <v>2P 20A</v>
          </cell>
          <cell r="G2041">
            <v>1</v>
          </cell>
          <cell r="H2041">
            <v>12900</v>
          </cell>
          <cell r="I2041">
            <v>12900</v>
          </cell>
          <cell r="N2041">
            <v>12900</v>
          </cell>
          <cell r="O2041">
            <v>12900</v>
          </cell>
        </row>
        <row r="2042">
          <cell r="C2042" t="str">
            <v>노무비</v>
          </cell>
          <cell r="D2042" t="str">
            <v>내선전공</v>
          </cell>
          <cell r="E2042" t="str">
            <v>(0.19*0.7*1.5)*(1+0)</v>
          </cell>
          <cell r="F2042" t="str">
            <v>인</v>
          </cell>
          <cell r="G2042">
            <v>0.19949999999999996</v>
          </cell>
          <cell r="J2042">
            <v>258917</v>
          </cell>
          <cell r="K2042">
            <v>51653</v>
          </cell>
          <cell r="M2042">
            <v>0</v>
          </cell>
          <cell r="N2042">
            <v>258917</v>
          </cell>
          <cell r="O2042">
            <v>51653</v>
          </cell>
        </row>
        <row r="2043">
          <cell r="D2043" t="str">
            <v>공구손료</v>
          </cell>
          <cell r="E2043" t="str">
            <v>노무비의</v>
          </cell>
          <cell r="F2043" t="str">
            <v>%</v>
          </cell>
          <cell r="G2043">
            <v>3</v>
          </cell>
          <cell r="H2043">
            <v>51653</v>
          </cell>
          <cell r="I2043">
            <v>1549</v>
          </cell>
          <cell r="M2043">
            <v>0</v>
          </cell>
          <cell r="N2043">
            <v>51653</v>
          </cell>
          <cell r="O2043">
            <v>1549</v>
          </cell>
        </row>
        <row r="2044">
          <cell r="A2044">
            <v>260</v>
          </cell>
          <cell r="B2044">
            <v>255</v>
          </cell>
          <cell r="C2044" t="str">
            <v>제255호표</v>
          </cell>
          <cell r="D2044" t="str">
            <v>보행자작동스위치 교체</v>
          </cell>
          <cell r="E2044" t="str">
            <v>경찰청규격</v>
          </cell>
          <cell r="F2044" t="str">
            <v>대</v>
          </cell>
          <cell r="G2044">
            <v>1</v>
          </cell>
          <cell r="I2044">
            <v>203602</v>
          </cell>
          <cell r="K2044">
            <v>120095</v>
          </cell>
          <cell r="M2044">
            <v>0</v>
          </cell>
          <cell r="O2044">
            <v>323697</v>
          </cell>
          <cell r="P2044" t="str">
            <v>전6-2</v>
          </cell>
        </row>
        <row r="2045">
          <cell r="D2045" t="str">
            <v>보행자작동스위치 교체</v>
          </cell>
          <cell r="E2045" t="str">
            <v>경찰청규격</v>
          </cell>
        </row>
        <row r="2046">
          <cell r="B2046" t="str">
            <v>보행자작동스위치경찰청규격</v>
          </cell>
          <cell r="C2046" t="str">
            <v>재료비</v>
          </cell>
          <cell r="D2046" t="str">
            <v>보행자작동스위치</v>
          </cell>
          <cell r="E2046" t="str">
            <v>경찰청규격</v>
          </cell>
          <cell r="F2046" t="str">
            <v>개</v>
          </cell>
          <cell r="G2046">
            <v>1</v>
          </cell>
          <cell r="H2046">
            <v>200000</v>
          </cell>
          <cell r="I2046">
            <v>200000</v>
          </cell>
          <cell r="J2046">
            <v>0</v>
          </cell>
          <cell r="L2046">
            <v>0</v>
          </cell>
          <cell r="N2046">
            <v>200000</v>
          </cell>
          <cell r="O2046">
            <v>200000</v>
          </cell>
        </row>
        <row r="2047">
          <cell r="C2047" t="str">
            <v>노무비</v>
          </cell>
          <cell r="D2047" t="str">
            <v>계장공</v>
          </cell>
          <cell r="E2047" t="str">
            <v>(0.3*1.4)*(1+0.1)</v>
          </cell>
          <cell r="F2047" t="str">
            <v>인</v>
          </cell>
          <cell r="G2047">
            <v>0.46200000000000002</v>
          </cell>
          <cell r="J2047">
            <v>259947</v>
          </cell>
          <cell r="K2047">
            <v>120095</v>
          </cell>
          <cell r="N2047">
            <v>259947</v>
          </cell>
          <cell r="O2047">
            <v>120095</v>
          </cell>
          <cell r="P2047" t="str">
            <v>10%=번화가 할증률</v>
          </cell>
        </row>
        <row r="2048">
          <cell r="D2048" t="str">
            <v>공구손료</v>
          </cell>
          <cell r="E2048" t="str">
            <v>노무비의</v>
          </cell>
          <cell r="F2048" t="str">
            <v>%</v>
          </cell>
          <cell r="G2048">
            <v>3</v>
          </cell>
          <cell r="H2048">
            <v>120095</v>
          </cell>
          <cell r="I2048">
            <v>3602</v>
          </cell>
          <cell r="M2048">
            <v>0</v>
          </cell>
          <cell r="N2048">
            <v>120095</v>
          </cell>
          <cell r="O2048">
            <v>3602</v>
          </cell>
        </row>
        <row r="2049">
          <cell r="A2049">
            <v>261</v>
          </cell>
          <cell r="B2049">
            <v>256</v>
          </cell>
          <cell r="C2049" t="str">
            <v>제256호표</v>
          </cell>
          <cell r="D2049" t="str">
            <v>난간휀스 설치</v>
          </cell>
          <cell r="E2049" t="str">
            <v>H:1.0XW2.0</v>
          </cell>
          <cell r="F2049" t="str">
            <v>경간당</v>
          </cell>
          <cell r="G2049">
            <v>1</v>
          </cell>
          <cell r="I2049">
            <v>377272</v>
          </cell>
          <cell r="K2049">
            <v>127931</v>
          </cell>
          <cell r="M2049">
            <v>45</v>
          </cell>
          <cell r="O2049">
            <v>505248</v>
          </cell>
          <cell r="P2049" t="str">
            <v>부록 1-1</v>
          </cell>
        </row>
        <row r="2050">
          <cell r="D2050" t="str">
            <v>난간휀스 설치</v>
          </cell>
          <cell r="E2050" t="str">
            <v>H:1.0XW2.0</v>
          </cell>
          <cell r="F2050" t="str">
            <v>경간당</v>
          </cell>
          <cell r="G2050">
            <v>1</v>
          </cell>
          <cell r="H2050">
            <v>376000</v>
          </cell>
          <cell r="I2050">
            <v>376000</v>
          </cell>
        </row>
        <row r="2051">
          <cell r="D2051" t="str">
            <v>터파기</v>
          </cell>
          <cell r="F2051" t="str">
            <v>㎥</v>
          </cell>
          <cell r="G2051">
            <v>0.126</v>
          </cell>
          <cell r="H2051">
            <v>0</v>
          </cell>
          <cell r="I2051">
            <v>0</v>
          </cell>
          <cell r="J2051">
            <v>38612</v>
          </cell>
          <cell r="K2051">
            <v>4865</v>
          </cell>
          <cell r="L2051">
            <v>0</v>
          </cell>
          <cell r="M2051">
            <v>0</v>
          </cell>
          <cell r="N2051">
            <v>38612</v>
          </cell>
          <cell r="O2051">
            <v>4865</v>
          </cell>
          <cell r="P2051" t="str">
            <v>제2호표</v>
          </cell>
        </row>
        <row r="2052">
          <cell r="D2052" t="str">
            <v>되메우기</v>
          </cell>
          <cell r="F2052" t="str">
            <v>㎥</v>
          </cell>
          <cell r="G2052">
            <v>0.111</v>
          </cell>
          <cell r="H2052">
            <v>0</v>
          </cell>
          <cell r="I2052">
            <v>0</v>
          </cell>
          <cell r="J2052">
            <v>14851</v>
          </cell>
          <cell r="K2052">
            <v>1648</v>
          </cell>
          <cell r="L2052">
            <v>0</v>
          </cell>
          <cell r="M2052">
            <v>0</v>
          </cell>
          <cell r="N2052">
            <v>14851</v>
          </cell>
          <cell r="O2052">
            <v>1648</v>
          </cell>
          <cell r="P2052" t="str">
            <v>제5호표</v>
          </cell>
        </row>
        <row r="2053">
          <cell r="D2053" t="str">
            <v>잔토처리</v>
          </cell>
          <cell r="F2053" t="str">
            <v>㎥</v>
          </cell>
          <cell r="G2053">
            <v>1.4999999999999999E-2</v>
          </cell>
          <cell r="H2053">
            <v>2096</v>
          </cell>
          <cell r="I2053">
            <v>31</v>
          </cell>
          <cell r="J2053">
            <v>18693</v>
          </cell>
          <cell r="K2053">
            <v>280</v>
          </cell>
          <cell r="L2053">
            <v>3038</v>
          </cell>
          <cell r="M2053">
            <v>45</v>
          </cell>
          <cell r="N2053">
            <v>23827</v>
          </cell>
          <cell r="O2053">
            <v>356</v>
          </cell>
          <cell r="P2053" t="str">
            <v>제6호표</v>
          </cell>
        </row>
        <row r="2054">
          <cell r="D2054" t="str">
            <v>인력비빔타설</v>
          </cell>
          <cell r="F2054" t="str">
            <v>㎥</v>
          </cell>
          <cell r="G2054">
            <v>1.4999999999999999E-2</v>
          </cell>
          <cell r="H2054">
            <v>82760</v>
          </cell>
          <cell r="I2054">
            <v>1241</v>
          </cell>
          <cell r="J2054">
            <v>314956</v>
          </cell>
          <cell r="K2054">
            <v>4724</v>
          </cell>
          <cell r="L2054">
            <v>0</v>
          </cell>
          <cell r="M2054">
            <v>0</v>
          </cell>
          <cell r="N2054">
            <v>397716</v>
          </cell>
          <cell r="O2054">
            <v>5965</v>
          </cell>
          <cell r="P2054" t="str">
            <v>제31호표</v>
          </cell>
        </row>
        <row r="2055">
          <cell r="C2055" t="str">
            <v>노무비</v>
          </cell>
          <cell r="D2055" t="str">
            <v>특별인부</v>
          </cell>
          <cell r="F2055" t="str">
            <v>인</v>
          </cell>
          <cell r="G2055">
            <v>0.3</v>
          </cell>
          <cell r="I2055">
            <v>0</v>
          </cell>
          <cell r="J2055">
            <v>187435</v>
          </cell>
          <cell r="K2055">
            <v>56230</v>
          </cell>
          <cell r="N2055">
            <v>187435</v>
          </cell>
          <cell r="O2055">
            <v>56230</v>
          </cell>
        </row>
        <row r="2056">
          <cell r="D2056" t="str">
            <v>보통인부</v>
          </cell>
          <cell r="F2056" t="str">
            <v>인</v>
          </cell>
          <cell r="G2056">
            <v>0.2</v>
          </cell>
          <cell r="J2056">
            <v>148510</v>
          </cell>
          <cell r="K2056">
            <v>29702</v>
          </cell>
          <cell r="N2056">
            <v>148510</v>
          </cell>
          <cell r="O2056">
            <v>29702</v>
          </cell>
        </row>
        <row r="2057">
          <cell r="D2057" t="str">
            <v>용접공</v>
          </cell>
          <cell r="F2057" t="str">
            <v>인</v>
          </cell>
          <cell r="G2057">
            <v>0.1</v>
          </cell>
          <cell r="J2057">
            <v>234564</v>
          </cell>
          <cell r="K2057">
            <v>23456</v>
          </cell>
          <cell r="N2057">
            <v>234564</v>
          </cell>
          <cell r="O2057">
            <v>23456</v>
          </cell>
        </row>
        <row r="2058">
          <cell r="D2058" t="str">
            <v>그라인더공</v>
          </cell>
          <cell r="F2058" t="str">
            <v>인</v>
          </cell>
          <cell r="G2058">
            <v>0.1</v>
          </cell>
          <cell r="I2058">
            <v>0</v>
          </cell>
          <cell r="J2058">
            <v>70266</v>
          </cell>
          <cell r="K2058">
            <v>7026</v>
          </cell>
          <cell r="N2058">
            <v>70266</v>
          </cell>
          <cell r="O2058">
            <v>7026</v>
          </cell>
        </row>
        <row r="2059">
          <cell r="A2059">
            <v>262</v>
          </cell>
          <cell r="B2059">
            <v>257</v>
          </cell>
          <cell r="C2059" t="str">
            <v>제257호표</v>
          </cell>
          <cell r="D2059" t="str">
            <v>난간휀스 철거</v>
          </cell>
          <cell r="E2059" t="str">
            <v>H:1.0XW2.0</v>
          </cell>
          <cell r="F2059" t="str">
            <v>경간당</v>
          </cell>
          <cell r="G2059">
            <v>1</v>
          </cell>
          <cell r="I2059">
            <v>0</v>
          </cell>
          <cell r="K2059">
            <v>63965</v>
          </cell>
          <cell r="M2059">
            <v>0</v>
          </cell>
          <cell r="O2059">
            <v>63965</v>
          </cell>
        </row>
        <row r="2060">
          <cell r="D2060" t="str">
            <v>난간휀스 철거</v>
          </cell>
          <cell r="E2060" t="str">
            <v>H:1.0XW2.0</v>
          </cell>
          <cell r="F2060" t="str">
            <v>경간당</v>
          </cell>
          <cell r="G2060">
            <v>1</v>
          </cell>
          <cell r="I2060">
            <v>0</v>
          </cell>
        </row>
        <row r="2061">
          <cell r="E2061" t="str">
            <v>불용처분 설치노임50%</v>
          </cell>
        </row>
        <row r="2062">
          <cell r="C2062" t="str">
            <v>노무비</v>
          </cell>
          <cell r="D2062" t="str">
            <v>설치노임50%</v>
          </cell>
          <cell r="F2062" t="str">
            <v>식</v>
          </cell>
          <cell r="G2062">
            <v>0.5</v>
          </cell>
          <cell r="I2062">
            <v>0</v>
          </cell>
          <cell r="J2062">
            <v>127931</v>
          </cell>
          <cell r="K2062">
            <v>63965</v>
          </cell>
          <cell r="N2062">
            <v>127931</v>
          </cell>
          <cell r="O2062">
            <v>63965</v>
          </cell>
        </row>
        <row r="2063">
          <cell r="A2063">
            <v>263</v>
          </cell>
          <cell r="B2063">
            <v>258</v>
          </cell>
          <cell r="C2063" t="str">
            <v>제258호표</v>
          </cell>
          <cell r="D2063" t="str">
            <v>난간휀스 재사용철거</v>
          </cell>
          <cell r="E2063" t="str">
            <v>H:1.0XW2.0</v>
          </cell>
          <cell r="F2063" t="str">
            <v>경간당</v>
          </cell>
          <cell r="G2063">
            <v>1</v>
          </cell>
          <cell r="I2063">
            <v>0</v>
          </cell>
          <cell r="K2063">
            <v>102344</v>
          </cell>
          <cell r="M2063">
            <v>0</v>
          </cell>
          <cell r="O2063">
            <v>102344</v>
          </cell>
        </row>
        <row r="2064">
          <cell r="D2064" t="str">
            <v>난간휀스 재사용철거</v>
          </cell>
          <cell r="E2064" t="str">
            <v>H:1.0XW2.0</v>
          </cell>
          <cell r="F2064" t="str">
            <v>경간당</v>
          </cell>
          <cell r="G2064">
            <v>1</v>
          </cell>
          <cell r="I2064">
            <v>0</v>
          </cell>
        </row>
        <row r="2065">
          <cell r="C2065" t="str">
            <v>노무비</v>
          </cell>
          <cell r="D2065" t="str">
            <v>설치노임80%</v>
          </cell>
          <cell r="F2065" t="str">
            <v>식</v>
          </cell>
          <cell r="G2065">
            <v>0.8</v>
          </cell>
          <cell r="I2065">
            <v>0</v>
          </cell>
          <cell r="J2065">
            <v>127931</v>
          </cell>
          <cell r="K2065">
            <v>102344</v>
          </cell>
          <cell r="N2065">
            <v>127931</v>
          </cell>
          <cell r="O2065">
            <v>102344</v>
          </cell>
        </row>
        <row r="2066">
          <cell r="A2066">
            <v>264</v>
          </cell>
          <cell r="B2066">
            <v>259</v>
          </cell>
          <cell r="C2066" t="str">
            <v>제259호표</v>
          </cell>
          <cell r="D2066" t="str">
            <v>난간휀스 철거(재사용) 및 설치</v>
          </cell>
          <cell r="E2066" t="str">
            <v>H:1.0XW2.0</v>
          </cell>
          <cell r="F2066" t="str">
            <v>경간당</v>
          </cell>
          <cell r="G2066">
            <v>1</v>
          </cell>
          <cell r="I2066">
            <v>12728</v>
          </cell>
          <cell r="K2066">
            <v>433147</v>
          </cell>
          <cell r="M2066">
            <v>455</v>
          </cell>
          <cell r="O2066">
            <v>446330</v>
          </cell>
        </row>
        <row r="2067">
          <cell r="D2067" t="str">
            <v>난간휀스 철거(재사용) 및 설치</v>
          </cell>
          <cell r="E2067" t="str">
            <v>H:1.0XW2.0</v>
          </cell>
          <cell r="F2067" t="str">
            <v>경간당</v>
          </cell>
          <cell r="G2067">
            <v>1</v>
          </cell>
          <cell r="I2067">
            <v>0</v>
          </cell>
        </row>
        <row r="2068">
          <cell r="D2068" t="str">
            <v>터파기(경질토사)</v>
          </cell>
          <cell r="E2068" t="str">
            <v>인력100%, 0~1m</v>
          </cell>
          <cell r="F2068" t="str">
            <v>㎥</v>
          </cell>
          <cell r="G2068">
            <v>0.04</v>
          </cell>
          <cell r="H2068">
            <v>0</v>
          </cell>
          <cell r="I2068">
            <v>0</v>
          </cell>
          <cell r="J2068">
            <v>38612</v>
          </cell>
          <cell r="K2068">
            <v>1544</v>
          </cell>
          <cell r="L2068">
            <v>0</v>
          </cell>
          <cell r="M2068">
            <v>0</v>
          </cell>
          <cell r="N2068">
            <v>38612</v>
          </cell>
          <cell r="O2068">
            <v>1544</v>
          </cell>
          <cell r="P2068" t="str">
            <v>제2호표</v>
          </cell>
        </row>
        <row r="2069">
          <cell r="D2069" t="str">
            <v>되메우기 및 다짐</v>
          </cell>
          <cell r="E2069" t="str">
            <v>인력100%</v>
          </cell>
          <cell r="F2069" t="str">
            <v>㎥</v>
          </cell>
          <cell r="G2069">
            <v>0.15</v>
          </cell>
          <cell r="H2069">
            <v>0</v>
          </cell>
          <cell r="I2069">
            <v>0</v>
          </cell>
          <cell r="J2069">
            <v>14851</v>
          </cell>
          <cell r="K2069">
            <v>2227</v>
          </cell>
          <cell r="L2069">
            <v>0</v>
          </cell>
          <cell r="M2069">
            <v>0</v>
          </cell>
          <cell r="N2069">
            <v>14851</v>
          </cell>
          <cell r="O2069">
            <v>2227</v>
          </cell>
          <cell r="P2069" t="str">
            <v>제5호표</v>
          </cell>
        </row>
        <row r="2070">
          <cell r="D2070" t="str">
            <v>잔토처리(사토장)</v>
          </cell>
          <cell r="E2070">
            <v>0</v>
          </cell>
          <cell r="F2070" t="str">
            <v>㎥</v>
          </cell>
          <cell r="G2070">
            <v>0.15</v>
          </cell>
          <cell r="H2070">
            <v>2096</v>
          </cell>
          <cell r="I2070">
            <v>314</v>
          </cell>
          <cell r="J2070">
            <v>18693</v>
          </cell>
          <cell r="K2070">
            <v>2803</v>
          </cell>
          <cell r="L2070">
            <v>3038</v>
          </cell>
          <cell r="M2070">
            <v>455</v>
          </cell>
          <cell r="N2070">
            <v>23827</v>
          </cell>
          <cell r="O2070">
            <v>3572</v>
          </cell>
          <cell r="P2070" t="str">
            <v>제6호표</v>
          </cell>
        </row>
        <row r="2071">
          <cell r="D2071" t="str">
            <v>인력비빔타설</v>
          </cell>
          <cell r="E2071" t="str">
            <v>무근구조물25mm</v>
          </cell>
          <cell r="F2071" t="str">
            <v>㎥</v>
          </cell>
          <cell r="G2071">
            <v>0.15</v>
          </cell>
          <cell r="H2071">
            <v>82760</v>
          </cell>
          <cell r="I2071">
            <v>12414</v>
          </cell>
          <cell r="J2071">
            <v>314956</v>
          </cell>
          <cell r="K2071">
            <v>47243</v>
          </cell>
          <cell r="L2071">
            <v>0</v>
          </cell>
          <cell r="M2071">
            <v>0</v>
          </cell>
          <cell r="N2071">
            <v>397716</v>
          </cell>
          <cell r="O2071">
            <v>59657</v>
          </cell>
          <cell r="P2071" t="str">
            <v>제31호표</v>
          </cell>
        </row>
        <row r="2072">
          <cell r="C2072" t="str">
            <v>노무비</v>
          </cell>
          <cell r="D2072" t="str">
            <v>특별인부</v>
          </cell>
          <cell r="E2072" t="str">
            <v>0.42*1.8</v>
          </cell>
          <cell r="F2072" t="str">
            <v>인</v>
          </cell>
          <cell r="G2072">
            <v>0.75600000000000001</v>
          </cell>
          <cell r="I2072">
            <v>0</v>
          </cell>
          <cell r="J2072">
            <v>187435</v>
          </cell>
          <cell r="K2072">
            <v>141700</v>
          </cell>
          <cell r="N2072">
            <v>187435</v>
          </cell>
          <cell r="O2072">
            <v>141700</v>
          </cell>
        </row>
        <row r="2073">
          <cell r="D2073" t="str">
            <v>용접공</v>
          </cell>
          <cell r="E2073" t="str">
            <v>0.44*1.8</v>
          </cell>
          <cell r="F2073" t="str">
            <v>인</v>
          </cell>
          <cell r="G2073">
            <v>0.79200000000000004</v>
          </cell>
          <cell r="J2073">
            <v>234564</v>
          </cell>
          <cell r="K2073">
            <v>185774</v>
          </cell>
          <cell r="N2073">
            <v>234564</v>
          </cell>
          <cell r="O2073">
            <v>185774</v>
          </cell>
        </row>
        <row r="2074">
          <cell r="D2074" t="str">
            <v>그라인더공</v>
          </cell>
          <cell r="E2074" t="str">
            <v>0.41*1.8</v>
          </cell>
          <cell r="F2074" t="str">
            <v>인</v>
          </cell>
          <cell r="G2074">
            <v>0.73799999999999999</v>
          </cell>
          <cell r="I2074">
            <v>0</v>
          </cell>
          <cell r="J2074">
            <v>70266</v>
          </cell>
          <cell r="K2074">
            <v>51856</v>
          </cell>
          <cell r="N2074">
            <v>70266</v>
          </cell>
          <cell r="O2074">
            <v>51856</v>
          </cell>
        </row>
        <row r="2075">
          <cell r="A2075">
            <v>265</v>
          </cell>
          <cell r="B2075">
            <v>260</v>
          </cell>
          <cell r="C2075" t="str">
            <v>제260호표</v>
          </cell>
          <cell r="D2075" t="str">
            <v>난간휀스 보수</v>
          </cell>
          <cell r="E2075" t="str">
            <v>H:1.0XW2.0</v>
          </cell>
          <cell r="F2075" t="str">
            <v>경간당</v>
          </cell>
          <cell r="G2075">
            <v>1</v>
          </cell>
          <cell r="I2075">
            <v>0</v>
          </cell>
          <cell r="K2075">
            <v>38379</v>
          </cell>
          <cell r="M2075">
            <v>0</v>
          </cell>
          <cell r="O2075">
            <v>38379</v>
          </cell>
        </row>
        <row r="2076">
          <cell r="D2076" t="str">
            <v>난간휀스 보수</v>
          </cell>
          <cell r="E2076" t="str">
            <v>H:1.0XW2.0</v>
          </cell>
          <cell r="F2076" t="str">
            <v>경간당</v>
          </cell>
          <cell r="G2076">
            <v>1</v>
          </cell>
          <cell r="I2076">
            <v>0</v>
          </cell>
        </row>
        <row r="2077">
          <cell r="C2077" t="str">
            <v>노무비</v>
          </cell>
          <cell r="D2077" t="str">
            <v>설치노임30%</v>
          </cell>
          <cell r="F2077" t="str">
            <v>식</v>
          </cell>
          <cell r="G2077">
            <v>0.3</v>
          </cell>
          <cell r="I2077">
            <v>0</v>
          </cell>
          <cell r="J2077">
            <v>127931</v>
          </cell>
          <cell r="K2077">
            <v>38379</v>
          </cell>
          <cell r="N2077">
            <v>127931</v>
          </cell>
          <cell r="O2077">
            <v>38379</v>
          </cell>
        </row>
        <row r="2078">
          <cell r="A2078">
            <v>266</v>
          </cell>
          <cell r="B2078">
            <v>261</v>
          </cell>
          <cell r="C2078" t="str">
            <v>제261호표</v>
          </cell>
          <cell r="D2078" t="str">
            <v>보행자대기장치 설치</v>
          </cell>
          <cell r="F2078" t="str">
            <v>본당</v>
          </cell>
          <cell r="G2078">
            <v>1</v>
          </cell>
          <cell r="I2078">
            <v>14173</v>
          </cell>
          <cell r="K2078">
            <v>488794</v>
          </cell>
          <cell r="M2078">
            <v>0</v>
          </cell>
          <cell r="O2078">
            <v>502967</v>
          </cell>
          <cell r="P2078" t="str">
            <v>전 5-46</v>
          </cell>
        </row>
        <row r="2079">
          <cell r="D2079" t="str">
            <v>보행자대기장치 신설</v>
          </cell>
        </row>
        <row r="2080">
          <cell r="B2080" t="str">
            <v>보행자대기장치</v>
          </cell>
          <cell r="C2080" t="str">
            <v>재료비</v>
          </cell>
          <cell r="D2080" t="str">
            <v>보행자대기장치</v>
          </cell>
          <cell r="F2080" t="str">
            <v>본</v>
          </cell>
          <cell r="G2080">
            <v>1</v>
          </cell>
          <cell r="I2080">
            <v>0</v>
          </cell>
          <cell r="K2080">
            <v>0</v>
          </cell>
          <cell r="M2080">
            <v>0</v>
          </cell>
          <cell r="O2080">
            <v>0</v>
          </cell>
          <cell r="P2080" t="str">
            <v>관급자재</v>
          </cell>
        </row>
        <row r="2081">
          <cell r="C2081" t="str">
            <v>노무비</v>
          </cell>
          <cell r="D2081" t="str">
            <v>내선전공</v>
          </cell>
          <cell r="E2081" t="str">
            <v>(1.2)*(1+0.1)</v>
          </cell>
          <cell r="F2081" t="str">
            <v>인</v>
          </cell>
          <cell r="G2081">
            <v>1.32</v>
          </cell>
          <cell r="I2081">
            <v>0</v>
          </cell>
          <cell r="J2081">
            <v>258917</v>
          </cell>
          <cell r="K2081">
            <v>341770</v>
          </cell>
          <cell r="M2081">
            <v>0</v>
          </cell>
          <cell r="N2081">
            <v>258917</v>
          </cell>
          <cell r="O2081">
            <v>341770</v>
          </cell>
        </row>
        <row r="2082">
          <cell r="D2082" t="str">
            <v>보통인부</v>
          </cell>
          <cell r="E2082" t="str">
            <v>(0.8)*(1+0.1)</v>
          </cell>
          <cell r="F2082" t="str">
            <v>인</v>
          </cell>
          <cell r="G2082">
            <v>0.88000000000000012</v>
          </cell>
          <cell r="I2082">
            <v>0</v>
          </cell>
          <cell r="J2082">
            <v>148510</v>
          </cell>
          <cell r="K2082">
            <v>130688</v>
          </cell>
          <cell r="M2082">
            <v>0</v>
          </cell>
          <cell r="N2082">
            <v>148510</v>
          </cell>
          <cell r="O2082">
            <v>130688</v>
          </cell>
        </row>
        <row r="2083">
          <cell r="D2083" t="str">
            <v>공구손료</v>
          </cell>
          <cell r="E2083" t="str">
            <v>노무비의</v>
          </cell>
          <cell r="F2083" t="str">
            <v>%</v>
          </cell>
          <cell r="G2083">
            <v>3</v>
          </cell>
          <cell r="H2083">
            <v>472458</v>
          </cell>
          <cell r="I2083">
            <v>14173</v>
          </cell>
          <cell r="M2083">
            <v>0</v>
          </cell>
          <cell r="N2083">
            <v>472458</v>
          </cell>
          <cell r="O2083">
            <v>14173</v>
          </cell>
        </row>
        <row r="2084">
          <cell r="C2084" t="str">
            <v>도로교통정리</v>
          </cell>
          <cell r="D2084" t="str">
            <v>보통인부</v>
          </cell>
          <cell r="E2084" t="str">
            <v>(0.5*0.2)*(1+0.1)</v>
          </cell>
          <cell r="F2084" t="str">
            <v>인</v>
          </cell>
          <cell r="G2084">
            <v>0.11000000000000001</v>
          </cell>
          <cell r="I2084">
            <v>0</v>
          </cell>
          <cell r="J2084">
            <v>148510</v>
          </cell>
          <cell r="K2084">
            <v>16336</v>
          </cell>
          <cell r="M2084">
            <v>0</v>
          </cell>
          <cell r="N2084">
            <v>148510</v>
          </cell>
          <cell r="O2084">
            <v>16336</v>
          </cell>
          <cell r="P2084" t="str">
            <v>통신1-1-27</v>
          </cell>
        </row>
        <row r="2085">
          <cell r="A2085">
            <v>267</v>
          </cell>
          <cell r="B2085">
            <v>262</v>
          </cell>
          <cell r="C2085" t="str">
            <v>제262호표</v>
          </cell>
          <cell r="D2085" t="str">
            <v>보행자대기장치 철거</v>
          </cell>
          <cell r="F2085" t="str">
            <v>본당</v>
          </cell>
          <cell r="G2085">
            <v>1</v>
          </cell>
          <cell r="I2085">
            <v>7086</v>
          </cell>
          <cell r="K2085">
            <v>252565</v>
          </cell>
          <cell r="M2085">
            <v>0</v>
          </cell>
          <cell r="O2085">
            <v>259651</v>
          </cell>
        </row>
        <row r="2086">
          <cell r="D2086" t="str">
            <v>보행자대기장치 철거</v>
          </cell>
        </row>
        <row r="2087">
          <cell r="C2087" t="str">
            <v>노무비</v>
          </cell>
          <cell r="D2087" t="str">
            <v>내선전공</v>
          </cell>
          <cell r="E2087" t="str">
            <v>(1.2*0.5)*(1+0.1)</v>
          </cell>
          <cell r="F2087" t="str">
            <v>인</v>
          </cell>
          <cell r="G2087">
            <v>0.66</v>
          </cell>
          <cell r="I2087">
            <v>0</v>
          </cell>
          <cell r="J2087">
            <v>258917</v>
          </cell>
          <cell r="K2087">
            <v>170885</v>
          </cell>
          <cell r="M2087">
            <v>0</v>
          </cell>
          <cell r="N2087">
            <v>258917</v>
          </cell>
          <cell r="O2087">
            <v>170885</v>
          </cell>
        </row>
        <row r="2088">
          <cell r="D2088" t="str">
            <v>보통인부</v>
          </cell>
          <cell r="E2088" t="str">
            <v>(0.8*0.5)*(1+0.1)</v>
          </cell>
          <cell r="F2088" t="str">
            <v>인</v>
          </cell>
          <cell r="G2088">
            <v>0.44000000000000006</v>
          </cell>
          <cell r="I2088">
            <v>0</v>
          </cell>
          <cell r="J2088">
            <v>148510</v>
          </cell>
          <cell r="K2088">
            <v>65344</v>
          </cell>
          <cell r="M2088">
            <v>0</v>
          </cell>
          <cell r="N2088">
            <v>148510</v>
          </cell>
          <cell r="O2088">
            <v>65344</v>
          </cell>
        </row>
        <row r="2089">
          <cell r="D2089" t="str">
            <v>공구손료</v>
          </cell>
          <cell r="E2089" t="str">
            <v>노무비의</v>
          </cell>
          <cell r="F2089" t="str">
            <v>%</v>
          </cell>
          <cell r="G2089">
            <v>3</v>
          </cell>
          <cell r="H2089">
            <v>236229</v>
          </cell>
          <cell r="I2089">
            <v>7086</v>
          </cell>
          <cell r="M2089">
            <v>0</v>
          </cell>
          <cell r="N2089">
            <v>236229</v>
          </cell>
          <cell r="O2089">
            <v>7086</v>
          </cell>
        </row>
        <row r="2090">
          <cell r="C2090" t="str">
            <v>도로교통정리</v>
          </cell>
          <cell r="D2090" t="str">
            <v>보통인부</v>
          </cell>
          <cell r="E2090" t="str">
            <v>(0.5*0.2)*(1+0.1)</v>
          </cell>
          <cell r="F2090" t="str">
            <v>인</v>
          </cell>
          <cell r="G2090">
            <v>0.11000000000000001</v>
          </cell>
          <cell r="I2090">
            <v>0</v>
          </cell>
          <cell r="J2090">
            <v>148510</v>
          </cell>
          <cell r="K2090">
            <v>16336</v>
          </cell>
          <cell r="M2090">
            <v>0</v>
          </cell>
          <cell r="N2090">
            <v>148510</v>
          </cell>
          <cell r="O2090">
            <v>16336</v>
          </cell>
          <cell r="P2090" t="str">
            <v>통신1-1-27</v>
          </cell>
        </row>
        <row r="2091">
          <cell r="A2091">
            <v>268</v>
          </cell>
          <cell r="B2091">
            <v>263</v>
          </cell>
          <cell r="C2091" t="str">
            <v>제263호표</v>
          </cell>
          <cell r="D2091" t="str">
            <v>보행자대기장치 재사용철거</v>
          </cell>
          <cell r="F2091" t="str">
            <v>본당</v>
          </cell>
          <cell r="G2091">
            <v>1</v>
          </cell>
          <cell r="I2091">
            <v>0</v>
          </cell>
          <cell r="K2091">
            <v>391035</v>
          </cell>
          <cell r="M2091">
            <v>0</v>
          </cell>
          <cell r="O2091">
            <v>391035</v>
          </cell>
        </row>
        <row r="2092">
          <cell r="D2092" t="str">
            <v>보행자대기장치 재사용철거</v>
          </cell>
          <cell r="F2092" t="str">
            <v>본당</v>
          </cell>
          <cell r="G2092">
            <v>1</v>
          </cell>
          <cell r="I2092">
            <v>0</v>
          </cell>
        </row>
        <row r="2093">
          <cell r="E2093" t="str">
            <v>설치노임80%</v>
          </cell>
        </row>
        <row r="2094">
          <cell r="C2094" t="str">
            <v>노무비</v>
          </cell>
          <cell r="D2094" t="str">
            <v>설치노임80%</v>
          </cell>
          <cell r="F2094" t="str">
            <v>식</v>
          </cell>
          <cell r="G2094">
            <v>0.8</v>
          </cell>
          <cell r="I2094">
            <v>0</v>
          </cell>
          <cell r="J2094">
            <v>488794</v>
          </cell>
          <cell r="K2094">
            <v>391035</v>
          </cell>
          <cell r="N2094">
            <v>488794</v>
          </cell>
          <cell r="O2094">
            <v>391035</v>
          </cell>
        </row>
        <row r="2095">
          <cell r="A2095">
            <v>269</v>
          </cell>
          <cell r="B2095">
            <v>264</v>
          </cell>
          <cell r="C2095" t="str">
            <v>제264호표</v>
          </cell>
          <cell r="D2095" t="str">
            <v>보행자대기장치 교정</v>
          </cell>
          <cell r="F2095" t="str">
            <v>본당</v>
          </cell>
          <cell r="G2095">
            <v>1</v>
          </cell>
          <cell r="I2095">
            <v>0</v>
          </cell>
          <cell r="K2095">
            <v>146638</v>
          </cell>
          <cell r="M2095">
            <v>0</v>
          </cell>
          <cell r="O2095">
            <v>146638</v>
          </cell>
        </row>
        <row r="2096">
          <cell r="D2096" t="str">
            <v>보행자대기장치 교정</v>
          </cell>
          <cell r="F2096" t="str">
            <v>본당</v>
          </cell>
          <cell r="G2096">
            <v>1</v>
          </cell>
          <cell r="I2096">
            <v>0</v>
          </cell>
        </row>
        <row r="2097">
          <cell r="E2097" t="str">
            <v>설치노임30%</v>
          </cell>
        </row>
        <row r="2098">
          <cell r="C2098" t="str">
            <v>노무비</v>
          </cell>
          <cell r="D2098" t="str">
            <v>설치노임30%</v>
          </cell>
          <cell r="F2098" t="str">
            <v>식</v>
          </cell>
          <cell r="G2098">
            <v>0.3</v>
          </cell>
          <cell r="I2098">
            <v>0</v>
          </cell>
          <cell r="J2098">
            <v>488794</v>
          </cell>
          <cell r="K2098">
            <v>146638</v>
          </cell>
          <cell r="N2098">
            <v>488794</v>
          </cell>
          <cell r="O2098">
            <v>146638</v>
          </cell>
        </row>
        <row r="2099">
          <cell r="A2099">
            <v>270</v>
          </cell>
          <cell r="B2099">
            <v>265</v>
          </cell>
          <cell r="C2099" t="str">
            <v>제265호표</v>
          </cell>
          <cell r="D2099" t="str">
            <v>음향신호기 철거 재사용 설치</v>
          </cell>
          <cell r="E2099" t="str">
            <v>경찰청규격품</v>
          </cell>
          <cell r="F2099" t="str">
            <v>개</v>
          </cell>
          <cell r="G2099">
            <v>1</v>
          </cell>
          <cell r="I2099">
            <v>6377</v>
          </cell>
          <cell r="K2099">
            <v>212605</v>
          </cell>
          <cell r="M2099">
            <v>0</v>
          </cell>
          <cell r="O2099">
            <v>218982</v>
          </cell>
        </row>
        <row r="2100">
          <cell r="D2100" t="str">
            <v>음향신호기 철거 재사용 설치</v>
          </cell>
          <cell r="F2100" t="str">
            <v>개</v>
          </cell>
          <cell r="G2100">
            <v>1</v>
          </cell>
          <cell r="I2100">
            <v>0</v>
          </cell>
        </row>
        <row r="2101">
          <cell r="C2101" t="str">
            <v>노무비</v>
          </cell>
          <cell r="D2101" t="str">
            <v>설치노임180%</v>
          </cell>
          <cell r="E2101" t="str">
            <v>경찰청규격품</v>
          </cell>
          <cell r="F2101" t="str">
            <v>식</v>
          </cell>
          <cell r="G2101">
            <v>1.8</v>
          </cell>
          <cell r="H2101">
            <v>3543</v>
          </cell>
          <cell r="I2101">
            <v>6377</v>
          </cell>
          <cell r="J2101">
            <v>118114</v>
          </cell>
          <cell r="K2101">
            <v>212605</v>
          </cell>
          <cell r="N2101">
            <v>121657</v>
          </cell>
          <cell r="O2101">
            <v>218982</v>
          </cell>
          <cell r="P2101" t="str">
            <v>제93호표</v>
          </cell>
        </row>
        <row r="2102">
          <cell r="A2102">
            <v>271</v>
          </cell>
          <cell r="B2102">
            <v>266</v>
          </cell>
          <cell r="C2102" t="str">
            <v>제266호표</v>
          </cell>
          <cell r="D2102" t="str">
            <v>보행자대기장치 제어함 설치</v>
          </cell>
          <cell r="F2102" t="str">
            <v>개</v>
          </cell>
          <cell r="G2102">
            <v>1</v>
          </cell>
          <cell r="I2102">
            <v>2573</v>
          </cell>
          <cell r="K2102">
            <v>85782</v>
          </cell>
          <cell r="M2102">
            <v>0</v>
          </cell>
          <cell r="O2102">
            <v>88355</v>
          </cell>
          <cell r="P2102" t="str">
            <v>전6-2</v>
          </cell>
        </row>
        <row r="2103">
          <cell r="D2103" t="str">
            <v>보행자대기장치 제어함 설치</v>
          </cell>
          <cell r="F2103" t="str">
            <v>개</v>
          </cell>
          <cell r="G2103">
            <v>1</v>
          </cell>
          <cell r="I2103">
            <v>0</v>
          </cell>
        </row>
        <row r="2104">
          <cell r="C2104" t="str">
            <v>노무비</v>
          </cell>
          <cell r="D2104" t="str">
            <v>계장공</v>
          </cell>
          <cell r="E2104" t="str">
            <v>(0.3)*(1+0.1)</v>
          </cell>
          <cell r="F2104" t="str">
            <v>인</v>
          </cell>
          <cell r="G2104">
            <v>0.33</v>
          </cell>
          <cell r="I2104">
            <v>0</v>
          </cell>
          <cell r="J2104">
            <v>259947</v>
          </cell>
          <cell r="K2104">
            <v>85782</v>
          </cell>
          <cell r="N2104">
            <v>259947</v>
          </cell>
          <cell r="O2104">
            <v>85782</v>
          </cell>
          <cell r="P2104" t="str">
            <v>10%=번화가 할증률</v>
          </cell>
        </row>
        <row r="2105">
          <cell r="D2105" t="str">
            <v>공구손료</v>
          </cell>
          <cell r="E2105" t="str">
            <v>노무비의</v>
          </cell>
          <cell r="F2105" t="str">
            <v>%</v>
          </cell>
          <cell r="G2105">
            <v>3</v>
          </cell>
          <cell r="H2105">
            <v>85782</v>
          </cell>
          <cell r="I2105">
            <v>2573</v>
          </cell>
          <cell r="N2105">
            <v>85782</v>
          </cell>
          <cell r="O2105">
            <v>2573</v>
          </cell>
        </row>
        <row r="2106">
          <cell r="A2106">
            <v>272</v>
          </cell>
          <cell r="B2106">
            <v>267</v>
          </cell>
          <cell r="C2106" t="str">
            <v>제267호표</v>
          </cell>
          <cell r="D2106" t="str">
            <v>보행자대기장치 제어함 철거</v>
          </cell>
          <cell r="F2106" t="str">
            <v>개</v>
          </cell>
          <cell r="G2106">
            <v>1</v>
          </cell>
          <cell r="I2106">
            <v>935</v>
          </cell>
          <cell r="K2106">
            <v>31193</v>
          </cell>
          <cell r="M2106">
            <v>0</v>
          </cell>
          <cell r="O2106">
            <v>32128</v>
          </cell>
          <cell r="P2106" t="str">
            <v>전6-2</v>
          </cell>
        </row>
        <row r="2107">
          <cell r="D2107" t="str">
            <v>보행자대기장치 제어함 철거</v>
          </cell>
          <cell r="F2107" t="str">
            <v>개</v>
          </cell>
          <cell r="G2107">
            <v>1</v>
          </cell>
          <cell r="I2107">
            <v>0</v>
          </cell>
        </row>
        <row r="2108">
          <cell r="C2108" t="str">
            <v>노무비</v>
          </cell>
          <cell r="D2108" t="str">
            <v>계장공</v>
          </cell>
          <cell r="E2108" t="str">
            <v>(0.3*0.4)*(1+0)</v>
          </cell>
          <cell r="F2108" t="str">
            <v>인</v>
          </cell>
          <cell r="G2108">
            <v>0.12</v>
          </cell>
          <cell r="I2108">
            <v>0</v>
          </cell>
          <cell r="J2108">
            <v>259947</v>
          </cell>
          <cell r="K2108">
            <v>31193</v>
          </cell>
          <cell r="N2108">
            <v>259947</v>
          </cell>
          <cell r="O2108">
            <v>31193</v>
          </cell>
          <cell r="P2108" t="str">
            <v>설치의 50%</v>
          </cell>
        </row>
        <row r="2109">
          <cell r="D2109" t="str">
            <v>공구손료</v>
          </cell>
          <cell r="E2109" t="str">
            <v>노무비의</v>
          </cell>
          <cell r="F2109" t="str">
            <v>%</v>
          </cell>
          <cell r="G2109">
            <v>3</v>
          </cell>
          <cell r="H2109">
            <v>31193</v>
          </cell>
          <cell r="I2109">
            <v>935</v>
          </cell>
          <cell r="N2109">
            <v>31193</v>
          </cell>
          <cell r="O2109">
            <v>935</v>
          </cell>
        </row>
        <row r="2110">
          <cell r="A2110">
            <v>273</v>
          </cell>
          <cell r="B2110">
            <v>268</v>
          </cell>
          <cell r="C2110" t="str">
            <v>제268호표</v>
          </cell>
          <cell r="D2110" t="str">
            <v>보행자대기장치 현장출동</v>
          </cell>
          <cell r="F2110" t="str">
            <v>개</v>
          </cell>
          <cell r="G2110">
            <v>1</v>
          </cell>
          <cell r="I2110">
            <v>2237</v>
          </cell>
          <cell r="K2110">
            <v>74569</v>
          </cell>
          <cell r="M2110">
            <v>0</v>
          </cell>
          <cell r="O2110">
            <v>76806</v>
          </cell>
          <cell r="P2110" t="str">
            <v>전5-47-2(3)</v>
          </cell>
        </row>
        <row r="2111">
          <cell r="D2111" t="str">
            <v>보행자대기장치 현장출동</v>
          </cell>
          <cell r="F2111" t="str">
            <v>개</v>
          </cell>
          <cell r="G2111">
            <v>1</v>
          </cell>
          <cell r="I2111">
            <v>0</v>
          </cell>
        </row>
        <row r="2112">
          <cell r="D2112" t="str">
            <v>제어기점검</v>
          </cell>
        </row>
        <row r="2113">
          <cell r="C2113" t="str">
            <v>노무비</v>
          </cell>
          <cell r="D2113" t="str">
            <v>전기공사산업기사</v>
          </cell>
          <cell r="E2113" t="str">
            <v>(0.13)*(1+0.1)</v>
          </cell>
          <cell r="F2113" t="str">
            <v>인</v>
          </cell>
          <cell r="G2113">
            <v>0.14300000000000002</v>
          </cell>
          <cell r="I2113">
            <v>0</v>
          </cell>
          <cell r="J2113">
            <v>249961</v>
          </cell>
          <cell r="K2113">
            <v>35744</v>
          </cell>
          <cell r="N2113">
            <v>249961</v>
          </cell>
          <cell r="O2113">
            <v>35744</v>
          </cell>
        </row>
        <row r="2114">
          <cell r="D2114" t="str">
            <v>내선전공</v>
          </cell>
          <cell r="E2114" t="str">
            <v>(0.06)*(1+0.1)</v>
          </cell>
          <cell r="F2114" t="str">
            <v>인</v>
          </cell>
          <cell r="G2114">
            <v>6.6000000000000003E-2</v>
          </cell>
          <cell r="I2114">
            <v>0</v>
          </cell>
          <cell r="J2114">
            <v>258917</v>
          </cell>
          <cell r="K2114">
            <v>17088</v>
          </cell>
          <cell r="N2114">
            <v>258917</v>
          </cell>
          <cell r="O2114">
            <v>17088</v>
          </cell>
        </row>
        <row r="2115">
          <cell r="D2115" t="str">
            <v>절연저항 측정</v>
          </cell>
          <cell r="K2115">
            <v>0</v>
          </cell>
          <cell r="N2115">
            <v>0</v>
          </cell>
          <cell r="O2115">
            <v>0</v>
          </cell>
        </row>
        <row r="2116">
          <cell r="C2116" t="str">
            <v>노무비</v>
          </cell>
          <cell r="D2116" t="str">
            <v>저압케이블공</v>
          </cell>
          <cell r="E2116" t="str">
            <v>(0.08)*(1+0)</v>
          </cell>
          <cell r="F2116" t="str">
            <v>인</v>
          </cell>
          <cell r="G2116">
            <v>0.08</v>
          </cell>
          <cell r="J2116">
            <v>271717</v>
          </cell>
          <cell r="K2116">
            <v>21737</v>
          </cell>
          <cell r="N2116">
            <v>271717</v>
          </cell>
          <cell r="O2116">
            <v>21737</v>
          </cell>
          <cell r="P2116" t="str">
            <v>전4-77</v>
          </cell>
        </row>
        <row r="2117">
          <cell r="D2117" t="str">
            <v>공구손료</v>
          </cell>
          <cell r="E2117" t="str">
            <v>노무비의</v>
          </cell>
          <cell r="F2117" t="str">
            <v>%</v>
          </cell>
          <cell r="G2117">
            <v>3</v>
          </cell>
          <cell r="H2117">
            <v>74569</v>
          </cell>
          <cell r="I2117">
            <v>2237</v>
          </cell>
          <cell r="K2117">
            <v>0</v>
          </cell>
          <cell r="N2117">
            <v>74569</v>
          </cell>
          <cell r="O2117">
            <v>2237</v>
          </cell>
        </row>
        <row r="2118">
          <cell r="A2118">
            <v>274</v>
          </cell>
          <cell r="B2118">
            <v>269</v>
          </cell>
          <cell r="C2118" t="str">
            <v>제269호표</v>
          </cell>
          <cell r="D2118" t="str">
            <v>SMPS함 설치</v>
          </cell>
          <cell r="E2118" t="str">
            <v>200*300</v>
          </cell>
          <cell r="F2118" t="str">
            <v>개</v>
          </cell>
          <cell r="G2118">
            <v>1</v>
          </cell>
          <cell r="I2118">
            <v>26073</v>
          </cell>
          <cell r="K2118">
            <v>85782</v>
          </cell>
          <cell r="M2118">
            <v>0</v>
          </cell>
          <cell r="O2118">
            <v>111855</v>
          </cell>
          <cell r="P2118" t="str">
            <v>전6-2</v>
          </cell>
        </row>
        <row r="2119">
          <cell r="D2119" t="str">
            <v>SMPS함</v>
          </cell>
          <cell r="E2119" t="str">
            <v>200*300</v>
          </cell>
          <cell r="G2119">
            <v>1</v>
          </cell>
          <cell r="H2119">
            <v>23500</v>
          </cell>
          <cell r="I2119">
            <v>23500</v>
          </cell>
          <cell r="N2119">
            <v>23500</v>
          </cell>
          <cell r="O2119">
            <v>23500</v>
          </cell>
        </row>
        <row r="2120">
          <cell r="C2120" t="str">
            <v>노무비</v>
          </cell>
          <cell r="D2120" t="str">
            <v>계장공</v>
          </cell>
          <cell r="E2120" t="str">
            <v>(0.3)*(1+0.1)</v>
          </cell>
          <cell r="F2120" t="str">
            <v>인</v>
          </cell>
          <cell r="G2120">
            <v>0.33</v>
          </cell>
          <cell r="J2120">
            <v>259947</v>
          </cell>
          <cell r="K2120">
            <v>85782</v>
          </cell>
          <cell r="N2120">
            <v>259947</v>
          </cell>
          <cell r="O2120">
            <v>85782</v>
          </cell>
          <cell r="P2120" t="str">
            <v>10%=번화가 할증률</v>
          </cell>
        </row>
        <row r="2121">
          <cell r="D2121" t="str">
            <v>공구손료</v>
          </cell>
          <cell r="E2121" t="str">
            <v>노무비의</v>
          </cell>
          <cell r="F2121" t="str">
            <v>%</v>
          </cell>
          <cell r="G2121">
            <v>3</v>
          </cell>
          <cell r="H2121">
            <v>85782</v>
          </cell>
          <cell r="I2121">
            <v>2573</v>
          </cell>
          <cell r="N2121">
            <v>85782</v>
          </cell>
          <cell r="O2121">
            <v>2573</v>
          </cell>
        </row>
        <row r="2122">
          <cell r="A2122">
            <v>275</v>
          </cell>
          <cell r="B2122">
            <v>270</v>
          </cell>
          <cell r="C2122" t="str">
            <v>제270호표</v>
          </cell>
          <cell r="D2122" t="str">
            <v>누전차단기 철거</v>
          </cell>
          <cell r="E2122" t="str">
            <v>30A 이하</v>
          </cell>
          <cell r="F2122" t="str">
            <v>개</v>
          </cell>
          <cell r="G2122">
            <v>1</v>
          </cell>
          <cell r="I2122">
            <v>516</v>
          </cell>
          <cell r="K2122">
            <v>17217</v>
          </cell>
          <cell r="M2122">
            <v>0</v>
          </cell>
          <cell r="O2122">
            <v>17733</v>
          </cell>
          <cell r="P2122" t="str">
            <v>전5-19</v>
          </cell>
        </row>
        <row r="2123">
          <cell r="D2123" t="str">
            <v>누전차단기</v>
          </cell>
          <cell r="E2123" t="str">
            <v>30A 이하</v>
          </cell>
          <cell r="G2123">
            <v>1</v>
          </cell>
          <cell r="I2123">
            <v>0</v>
          </cell>
          <cell r="N2123">
            <v>0</v>
          </cell>
          <cell r="O2123">
            <v>0</v>
          </cell>
        </row>
        <row r="2124">
          <cell r="C2124" t="str">
            <v>노무비</v>
          </cell>
          <cell r="D2124" t="str">
            <v>내선전공</v>
          </cell>
          <cell r="E2124" t="str">
            <v>(0.19*0.7*0.5)*(1+0)</v>
          </cell>
          <cell r="F2124" t="str">
            <v>인</v>
          </cell>
          <cell r="G2124">
            <v>6.649999999999999E-2</v>
          </cell>
          <cell r="J2124">
            <v>258917</v>
          </cell>
          <cell r="K2124">
            <v>17217</v>
          </cell>
          <cell r="N2124">
            <v>258917</v>
          </cell>
          <cell r="O2124">
            <v>17217</v>
          </cell>
          <cell r="P2124" t="str">
            <v>설치의 50%</v>
          </cell>
        </row>
        <row r="2125">
          <cell r="D2125" t="str">
            <v>공구손료</v>
          </cell>
          <cell r="E2125" t="str">
            <v>노무비의</v>
          </cell>
          <cell r="F2125" t="str">
            <v>%</v>
          </cell>
          <cell r="G2125">
            <v>3</v>
          </cell>
          <cell r="H2125">
            <v>17217</v>
          </cell>
          <cell r="I2125">
            <v>516</v>
          </cell>
          <cell r="N2125">
            <v>17217</v>
          </cell>
          <cell r="O2125">
            <v>516</v>
          </cell>
        </row>
        <row r="2126">
          <cell r="A2126">
            <v>276</v>
          </cell>
          <cell r="B2126">
            <v>271</v>
          </cell>
          <cell r="C2126" t="str">
            <v>제271호표</v>
          </cell>
          <cell r="D2126" t="str">
            <v>누전차단기 설치</v>
          </cell>
          <cell r="E2126" t="str">
            <v>2P 20A</v>
          </cell>
          <cell r="F2126" t="str">
            <v>개</v>
          </cell>
          <cell r="G2126">
            <v>1</v>
          </cell>
          <cell r="I2126">
            <v>13933</v>
          </cell>
          <cell r="K2126">
            <v>34435</v>
          </cell>
          <cell r="M2126">
            <v>0</v>
          </cell>
          <cell r="O2126">
            <v>48368</v>
          </cell>
          <cell r="P2126" t="str">
            <v>전5-19</v>
          </cell>
        </row>
        <row r="2127">
          <cell r="D2127" t="str">
            <v>누전차단기</v>
          </cell>
          <cell r="E2127" t="str">
            <v>2P 20A</v>
          </cell>
          <cell r="G2127">
            <v>1</v>
          </cell>
          <cell r="H2127">
            <v>12900</v>
          </cell>
          <cell r="I2127">
            <v>12900</v>
          </cell>
          <cell r="N2127">
            <v>12900</v>
          </cell>
          <cell r="O2127">
            <v>12900</v>
          </cell>
        </row>
        <row r="2128">
          <cell r="C2128" t="str">
            <v>노무비</v>
          </cell>
          <cell r="D2128" t="str">
            <v>내선전공</v>
          </cell>
          <cell r="E2128" t="str">
            <v>(0.19*0.7)*(1+0)</v>
          </cell>
          <cell r="F2128" t="str">
            <v>인</v>
          </cell>
          <cell r="G2128">
            <v>0.13299999999999998</v>
          </cell>
          <cell r="J2128">
            <v>258917</v>
          </cell>
          <cell r="K2128">
            <v>34435</v>
          </cell>
          <cell r="N2128">
            <v>258917</v>
          </cell>
          <cell r="O2128">
            <v>34435</v>
          </cell>
        </row>
        <row r="2129">
          <cell r="D2129" t="str">
            <v>공구손료</v>
          </cell>
          <cell r="E2129" t="str">
            <v>노무비의</v>
          </cell>
          <cell r="F2129" t="str">
            <v>%</v>
          </cell>
          <cell r="G2129">
            <v>3</v>
          </cell>
          <cell r="H2129">
            <v>34435</v>
          </cell>
          <cell r="I2129">
            <v>1033</v>
          </cell>
          <cell r="N2129">
            <v>34435</v>
          </cell>
          <cell r="O2129">
            <v>1033</v>
          </cell>
        </row>
        <row r="2130">
          <cell r="A2130">
            <v>277</v>
          </cell>
          <cell r="B2130">
            <v>272</v>
          </cell>
          <cell r="C2130" t="str">
            <v>제272호표</v>
          </cell>
          <cell r="D2130" t="str">
            <v>IGR누전차단기 설치</v>
          </cell>
          <cell r="E2130" t="str">
            <v>2P, 30mA, 5ka</v>
          </cell>
          <cell r="F2130" t="str">
            <v>개</v>
          </cell>
          <cell r="G2130">
            <v>1</v>
          </cell>
          <cell r="I2130">
            <v>42033</v>
          </cell>
          <cell r="K2130">
            <v>34435</v>
          </cell>
          <cell r="M2130">
            <v>0</v>
          </cell>
          <cell r="O2130">
            <v>76468</v>
          </cell>
          <cell r="P2130" t="str">
            <v>전5-19</v>
          </cell>
        </row>
        <row r="2131">
          <cell r="B2131" t="str">
            <v>IGR누전차단기2P, 30mA, 5ka</v>
          </cell>
          <cell r="D2131" t="str">
            <v>IGR누전차단기</v>
          </cell>
          <cell r="E2131" t="str">
            <v>2P, 30mA, 5ka</v>
          </cell>
          <cell r="G2131">
            <v>1</v>
          </cell>
          <cell r="H2131">
            <v>41000</v>
          </cell>
          <cell r="I2131">
            <v>41000</v>
          </cell>
          <cell r="N2131">
            <v>41000</v>
          </cell>
          <cell r="O2131">
            <v>41000</v>
          </cell>
        </row>
        <row r="2132">
          <cell r="C2132" t="str">
            <v>노무비</v>
          </cell>
          <cell r="D2132" t="str">
            <v>내선전공</v>
          </cell>
          <cell r="E2132" t="str">
            <v>(0.19*0.7)*(1+0)</v>
          </cell>
          <cell r="F2132" t="str">
            <v>인</v>
          </cell>
          <cell r="G2132">
            <v>0.13299999999999998</v>
          </cell>
          <cell r="J2132">
            <v>258917</v>
          </cell>
          <cell r="K2132">
            <v>34435</v>
          </cell>
          <cell r="M2132">
            <v>0</v>
          </cell>
          <cell r="N2132">
            <v>258917</v>
          </cell>
          <cell r="O2132">
            <v>34435</v>
          </cell>
        </row>
        <row r="2133">
          <cell r="D2133" t="str">
            <v>공구손료</v>
          </cell>
          <cell r="E2133" t="str">
            <v>노무비의</v>
          </cell>
          <cell r="F2133" t="str">
            <v>%</v>
          </cell>
          <cell r="G2133">
            <v>3</v>
          </cell>
          <cell r="H2133">
            <v>34435</v>
          </cell>
          <cell r="I2133">
            <v>1033</v>
          </cell>
          <cell r="M2133">
            <v>0</v>
          </cell>
          <cell r="N2133">
            <v>34435</v>
          </cell>
          <cell r="O2133">
            <v>1033</v>
          </cell>
        </row>
        <row r="2134">
          <cell r="A2134">
            <v>278</v>
          </cell>
          <cell r="B2134">
            <v>273</v>
          </cell>
          <cell r="C2134" t="str">
            <v>제273호표</v>
          </cell>
          <cell r="D2134" t="str">
            <v>장애인용 점자블록 설치</v>
          </cell>
          <cell r="E2134" t="str">
            <v>보차도용점자블록(신설)</v>
          </cell>
          <cell r="F2134" t="str">
            <v>개</v>
          </cell>
          <cell r="G2134">
            <v>1</v>
          </cell>
          <cell r="I2134">
            <v>6064</v>
          </cell>
          <cell r="K2134">
            <v>372</v>
          </cell>
          <cell r="M2134">
            <v>47</v>
          </cell>
          <cell r="O2134">
            <v>6483</v>
          </cell>
          <cell r="P2134" t="str">
            <v>토 10-3-3</v>
          </cell>
        </row>
        <row r="2135">
          <cell r="D2135" t="str">
            <v>장애인용 점자블록 설치</v>
          </cell>
          <cell r="E2135" t="str">
            <v>보차도용점자블록(신설)</v>
          </cell>
          <cell r="F2135" t="str">
            <v>㎡</v>
          </cell>
          <cell r="G2135">
            <v>1</v>
          </cell>
        </row>
        <row r="2136">
          <cell r="D2136" t="str">
            <v>소형고압블록포장(보도포장) 일당 300㎡</v>
          </cell>
        </row>
        <row r="2137">
          <cell r="D2137" t="str">
            <v>플레이드콤펙터</v>
          </cell>
          <cell r="E2137" t="str">
            <v>1.5ton</v>
          </cell>
          <cell r="F2137" t="str">
            <v>hr</v>
          </cell>
          <cell r="G2137">
            <v>8</v>
          </cell>
          <cell r="H2137">
            <v>1448</v>
          </cell>
          <cell r="I2137">
            <v>11584</v>
          </cell>
          <cell r="J2137">
            <v>28571</v>
          </cell>
          <cell r="K2137">
            <v>228568</v>
          </cell>
          <cell r="L2137">
            <v>539</v>
          </cell>
          <cell r="M2137">
            <v>4312</v>
          </cell>
          <cell r="N2137">
            <v>30558</v>
          </cell>
          <cell r="O2137">
            <v>244464</v>
          </cell>
          <cell r="P2137" t="str">
            <v>제m2호표</v>
          </cell>
        </row>
        <row r="2138">
          <cell r="D2138" t="str">
            <v>굴삭기</v>
          </cell>
          <cell r="E2138" t="str">
            <v>0.6㎥</v>
          </cell>
          <cell r="F2138" t="str">
            <v>hr</v>
          </cell>
          <cell r="G2138">
            <v>8</v>
          </cell>
          <cell r="H2138">
            <v>14599</v>
          </cell>
          <cell r="I2138">
            <v>116792</v>
          </cell>
          <cell r="J2138">
            <v>44299</v>
          </cell>
          <cell r="K2138">
            <v>354392</v>
          </cell>
          <cell r="L2138">
            <v>24238</v>
          </cell>
          <cell r="M2138">
            <v>193904</v>
          </cell>
          <cell r="N2138">
            <v>83136</v>
          </cell>
          <cell r="O2138">
            <v>665088</v>
          </cell>
          <cell r="P2138" t="str">
            <v>제m1호표</v>
          </cell>
        </row>
        <row r="2139">
          <cell r="D2139" t="str">
            <v>특별인부</v>
          </cell>
          <cell r="E2139">
            <v>2</v>
          </cell>
          <cell r="G2139">
            <v>2</v>
          </cell>
          <cell r="J2139">
            <v>187435</v>
          </cell>
          <cell r="K2139">
            <v>374870</v>
          </cell>
          <cell r="M2139">
            <v>0</v>
          </cell>
          <cell r="N2139">
            <v>187435</v>
          </cell>
          <cell r="O2139">
            <v>374870</v>
          </cell>
        </row>
        <row r="2140">
          <cell r="D2140" t="str">
            <v>보통인부</v>
          </cell>
          <cell r="E2140">
            <v>4</v>
          </cell>
          <cell r="G2140">
            <v>4</v>
          </cell>
          <cell r="J2140">
            <v>148510</v>
          </cell>
          <cell r="K2140">
            <v>594040</v>
          </cell>
          <cell r="M2140">
            <v>0</v>
          </cell>
          <cell r="N2140">
            <v>148510</v>
          </cell>
          <cell r="O2140">
            <v>594040</v>
          </cell>
        </row>
        <row r="2141">
          <cell r="B2141" t="str">
            <v>보차도용점자블록300*300*60</v>
          </cell>
          <cell r="D2141" t="str">
            <v>보차도용점자블록</v>
          </cell>
          <cell r="E2141" t="str">
            <v>300*300*60</v>
          </cell>
          <cell r="F2141" t="str">
            <v>㎡</v>
          </cell>
          <cell r="G2141">
            <v>4111</v>
          </cell>
          <cell r="H2141">
            <v>6000</v>
          </cell>
          <cell r="I2141">
            <v>24666000</v>
          </cell>
          <cell r="K2141">
            <v>0</v>
          </cell>
          <cell r="M2141">
            <v>0</v>
          </cell>
          <cell r="N2141">
            <v>6000</v>
          </cell>
          <cell r="O2141">
            <v>24666000</v>
          </cell>
          <cell r="P2141" t="str">
            <v>370/(0.3*0.3)</v>
          </cell>
        </row>
        <row r="2142">
          <cell r="B2142" t="str">
            <v>모래세사,왕사(도착도)</v>
          </cell>
          <cell r="D2142" t="str">
            <v>모래</v>
          </cell>
          <cell r="E2142" t="str">
            <v>t=4cm</v>
          </cell>
          <cell r="F2142" t="str">
            <v>㎥</v>
          </cell>
          <cell r="G2142">
            <v>13.200000000000001</v>
          </cell>
          <cell r="H2142">
            <v>30000</v>
          </cell>
          <cell r="I2142">
            <v>396000</v>
          </cell>
          <cell r="K2142">
            <v>0</v>
          </cell>
          <cell r="M2142">
            <v>0</v>
          </cell>
          <cell r="N2142">
            <v>30000</v>
          </cell>
          <cell r="O2142">
            <v>396000</v>
          </cell>
        </row>
        <row r="2143">
          <cell r="D2143" t="str">
            <v>잡재료비</v>
          </cell>
          <cell r="E2143" t="str">
            <v>노무비의 5%</v>
          </cell>
          <cell r="F2143" t="str">
            <v>%</v>
          </cell>
          <cell r="G2143">
            <v>5</v>
          </cell>
          <cell r="H2143">
            <v>968910</v>
          </cell>
          <cell r="I2143">
            <v>48445</v>
          </cell>
          <cell r="K2143">
            <v>0</v>
          </cell>
          <cell r="M2143">
            <v>0</v>
          </cell>
          <cell r="N2143">
            <v>968910</v>
          </cell>
          <cell r="O2143">
            <v>48445</v>
          </cell>
        </row>
        <row r="2144">
          <cell r="D2144" t="str">
            <v>공구손료</v>
          </cell>
          <cell r="E2144" t="str">
            <v>노무비의</v>
          </cell>
          <cell r="F2144" t="str">
            <v>%</v>
          </cell>
          <cell r="G2144">
            <v>3</v>
          </cell>
          <cell r="H2144">
            <v>968910</v>
          </cell>
          <cell r="I2144">
            <v>29067</v>
          </cell>
          <cell r="K2144">
            <v>0</v>
          </cell>
          <cell r="M2144">
            <v>0</v>
          </cell>
          <cell r="N2144">
            <v>968910</v>
          </cell>
          <cell r="O2144">
            <v>29067</v>
          </cell>
        </row>
        <row r="2145">
          <cell r="D2145" t="str">
            <v>계</v>
          </cell>
          <cell r="E2145" t="str">
            <v>370㎡</v>
          </cell>
          <cell r="F2145" t="str">
            <v>㎡</v>
          </cell>
          <cell r="I2145">
            <v>25267888</v>
          </cell>
          <cell r="K2145">
            <v>1551870</v>
          </cell>
          <cell r="M2145">
            <v>198216</v>
          </cell>
          <cell r="N2145">
            <v>0</v>
          </cell>
          <cell r="O2145">
            <v>27017974</v>
          </cell>
        </row>
        <row r="2146">
          <cell r="D2146" t="str">
            <v>개당</v>
          </cell>
          <cell r="E2146" t="str">
            <v>1개당 신설</v>
          </cell>
          <cell r="F2146" t="str">
            <v>㎡</v>
          </cell>
          <cell r="G2146">
            <v>2.4000000000000001E-4</v>
          </cell>
          <cell r="I2146">
            <v>6064</v>
          </cell>
          <cell r="K2146">
            <v>372</v>
          </cell>
          <cell r="M2146">
            <v>47</v>
          </cell>
          <cell r="N2146">
            <v>0</v>
          </cell>
          <cell r="O2146">
            <v>6483</v>
          </cell>
          <cell r="P2146" t="str">
            <v>(0.3*0.3)/370</v>
          </cell>
        </row>
        <row r="2147">
          <cell r="D2147" t="str">
            <v>합계</v>
          </cell>
          <cell r="F2147" t="str">
            <v>㎡</v>
          </cell>
          <cell r="G2147">
            <v>1</v>
          </cell>
          <cell r="I2147">
            <v>6064</v>
          </cell>
          <cell r="K2147">
            <v>372</v>
          </cell>
          <cell r="M2147">
            <v>47</v>
          </cell>
          <cell r="N2147">
            <v>0</v>
          </cell>
          <cell r="O2147">
            <v>6483</v>
          </cell>
        </row>
        <row r="2148">
          <cell r="A2148">
            <v>279</v>
          </cell>
          <cell r="B2148">
            <v>274</v>
          </cell>
          <cell r="C2148" t="str">
            <v>제274호표</v>
          </cell>
          <cell r="D2148" t="str">
            <v>태양광교통안전표지 설치</v>
          </cell>
          <cell r="E2148" t="str">
            <v>고소작업</v>
          </cell>
          <cell r="F2148" t="str">
            <v>개</v>
          </cell>
          <cell r="G2148">
            <v>1</v>
          </cell>
          <cell r="I2148">
            <v>3868</v>
          </cell>
          <cell r="K2148">
            <v>162031</v>
          </cell>
          <cell r="M2148">
            <v>0</v>
          </cell>
          <cell r="O2148">
            <v>165899</v>
          </cell>
          <cell r="P2148" t="str">
            <v>전9-1-2</v>
          </cell>
        </row>
        <row r="2149">
          <cell r="D2149" t="str">
            <v>내선전공</v>
          </cell>
          <cell r="E2149" t="str">
            <v>태양전지판(시운전인버터설치포함)</v>
          </cell>
          <cell r="F2149" t="str">
            <v>인</v>
          </cell>
          <cell r="G2149">
            <v>0.35639999999999999</v>
          </cell>
          <cell r="J2149">
            <v>258917</v>
          </cell>
          <cell r="K2149">
            <v>92278</v>
          </cell>
          <cell r="N2149">
            <v>258917</v>
          </cell>
          <cell r="O2149">
            <v>92278</v>
          </cell>
          <cell r="P2149" t="str">
            <v>고소작업 20%</v>
          </cell>
        </row>
        <row r="2150">
          <cell r="C2150" t="str">
            <v>노무비</v>
          </cell>
          <cell r="D2150" t="str">
            <v>특별인부</v>
          </cell>
          <cell r="E2150" t="str">
            <v>(2/22)*(1+0.1+0.2)</v>
          </cell>
          <cell r="F2150" t="str">
            <v>인</v>
          </cell>
          <cell r="G2150">
            <v>0.11818181818181819</v>
          </cell>
          <cell r="J2150">
            <v>187435</v>
          </cell>
          <cell r="K2150">
            <v>22151</v>
          </cell>
          <cell r="N2150">
            <v>187435</v>
          </cell>
          <cell r="O2150">
            <v>22151</v>
          </cell>
          <cell r="P2150" t="str">
            <v>번화가 10%</v>
          </cell>
        </row>
        <row r="2151">
          <cell r="D2151" t="str">
            <v>보통인부</v>
          </cell>
          <cell r="E2151" t="str">
            <v>(1/22)*(1+0.1+0.2)</v>
          </cell>
          <cell r="F2151" t="str">
            <v>인</v>
          </cell>
          <cell r="G2151">
            <v>5.9090909090909097E-2</v>
          </cell>
          <cell r="J2151">
            <v>148510</v>
          </cell>
          <cell r="K2151">
            <v>8775</v>
          </cell>
          <cell r="N2151">
            <v>148510</v>
          </cell>
          <cell r="O2151">
            <v>8775</v>
          </cell>
        </row>
        <row r="2152">
          <cell r="D2152" t="str">
            <v>교통안전표지 설치(고소작업)</v>
          </cell>
          <cell r="E2152" t="str">
            <v>소형, 중형표지판(노임)</v>
          </cell>
          <cell r="F2152" t="str">
            <v>개</v>
          </cell>
          <cell r="G2152">
            <v>1</v>
          </cell>
          <cell r="H2152">
            <v>628</v>
          </cell>
          <cell r="I2152">
            <v>628</v>
          </cell>
          <cell r="J2152">
            <v>38827</v>
          </cell>
          <cell r="K2152">
            <v>38827</v>
          </cell>
          <cell r="L2152">
            <v>0</v>
          </cell>
          <cell r="M2152">
            <v>0</v>
          </cell>
          <cell r="N2152">
            <v>39455</v>
          </cell>
          <cell r="O2152">
            <v>39455</v>
          </cell>
        </row>
        <row r="2153">
          <cell r="D2153" t="str">
            <v>공구손료</v>
          </cell>
          <cell r="E2153" t="str">
            <v>노무비의</v>
          </cell>
          <cell r="F2153" t="str">
            <v>%</v>
          </cell>
          <cell r="G2153">
            <v>2</v>
          </cell>
          <cell r="H2153">
            <v>162031</v>
          </cell>
          <cell r="I2153">
            <v>3240</v>
          </cell>
          <cell r="K2153">
            <v>0</v>
          </cell>
          <cell r="N2153">
            <v>162031</v>
          </cell>
          <cell r="O2153">
            <v>3240</v>
          </cell>
        </row>
        <row r="2154">
          <cell r="A2154" t="str">
            <v>279-1</v>
          </cell>
          <cell r="B2154">
            <v>275</v>
          </cell>
          <cell r="C2154" t="str">
            <v>제275호표</v>
          </cell>
          <cell r="D2154" t="str">
            <v>태양광교통안전표지 철거</v>
          </cell>
          <cell r="E2154" t="str">
            <v>고소작업</v>
          </cell>
          <cell r="F2154" t="str">
            <v>%</v>
          </cell>
          <cell r="G2154">
            <v>50</v>
          </cell>
          <cell r="H2154">
            <v>3868</v>
          </cell>
          <cell r="I2154">
            <v>1934</v>
          </cell>
          <cell r="J2154">
            <v>162031</v>
          </cell>
          <cell r="K2154">
            <v>81015</v>
          </cell>
          <cell r="L2154">
            <v>0</v>
          </cell>
          <cell r="M2154">
            <v>0</v>
          </cell>
          <cell r="O2154">
            <v>82949</v>
          </cell>
          <cell r="P2154" t="str">
            <v>설치품의 50%</v>
          </cell>
        </row>
        <row r="2155">
          <cell r="A2155">
            <v>280</v>
          </cell>
          <cell r="B2155">
            <v>276</v>
          </cell>
          <cell r="C2155" t="str">
            <v>제276호표</v>
          </cell>
          <cell r="D2155" t="str">
            <v>태양광교통안전표지 설치</v>
          </cell>
          <cell r="E2155" t="str">
            <v>지상작업</v>
          </cell>
          <cell r="F2155" t="str">
            <v>개</v>
          </cell>
          <cell r="G2155">
            <v>1</v>
          </cell>
          <cell r="I2155">
            <v>3107</v>
          </cell>
          <cell r="K2155">
            <v>129234</v>
          </cell>
          <cell r="M2155">
            <v>0</v>
          </cell>
          <cell r="O2155">
            <v>132341</v>
          </cell>
          <cell r="P2155" t="str">
            <v>토1-9-1</v>
          </cell>
        </row>
        <row r="2156">
          <cell r="D2156" t="str">
            <v>내선전공</v>
          </cell>
          <cell r="E2156" t="str">
            <v>태양전지판(시운전인버터설치포함)</v>
          </cell>
          <cell r="F2156" t="str">
            <v>인</v>
          </cell>
          <cell r="G2156">
            <v>0.29699999999999999</v>
          </cell>
          <cell r="J2156">
            <v>258917</v>
          </cell>
          <cell r="K2156">
            <v>76898</v>
          </cell>
        </row>
        <row r="2157">
          <cell r="C2157" t="str">
            <v>노무비</v>
          </cell>
          <cell r="D2157" t="str">
            <v>특별인부</v>
          </cell>
          <cell r="E2157" t="str">
            <v>(2/22)*(1+0.1)</v>
          </cell>
          <cell r="F2157" t="str">
            <v>인</v>
          </cell>
          <cell r="G2157">
            <v>0.1</v>
          </cell>
          <cell r="J2157">
            <v>187435</v>
          </cell>
          <cell r="K2157">
            <v>18743</v>
          </cell>
        </row>
        <row r="2158">
          <cell r="D2158" t="str">
            <v>보통인부</v>
          </cell>
          <cell r="E2158" t="str">
            <v>(1/22)*(1+0.1)</v>
          </cell>
          <cell r="F2158" t="str">
            <v>인</v>
          </cell>
          <cell r="G2158">
            <v>0.05</v>
          </cell>
          <cell r="J2158">
            <v>148510</v>
          </cell>
          <cell r="K2158">
            <v>7425</v>
          </cell>
        </row>
        <row r="2159">
          <cell r="D2159" t="str">
            <v>교통안전표지 설치(지상작업)</v>
          </cell>
          <cell r="E2159" t="str">
            <v>소형, 중형표지판(노임)</v>
          </cell>
          <cell r="F2159" t="str">
            <v>개</v>
          </cell>
          <cell r="G2159">
            <v>1</v>
          </cell>
          <cell r="H2159">
            <v>523</v>
          </cell>
          <cell r="I2159">
            <v>523</v>
          </cell>
          <cell r="J2159">
            <v>26168</v>
          </cell>
          <cell r="K2159">
            <v>26168</v>
          </cell>
          <cell r="L2159">
            <v>0</v>
          </cell>
          <cell r="M2159">
            <v>0</v>
          </cell>
        </row>
        <row r="2160">
          <cell r="D2160" t="str">
            <v>공구손료</v>
          </cell>
          <cell r="E2160" t="str">
            <v>노무비의</v>
          </cell>
          <cell r="F2160" t="str">
            <v>%</v>
          </cell>
          <cell r="G2160">
            <v>2</v>
          </cell>
          <cell r="H2160">
            <v>129234</v>
          </cell>
          <cell r="I2160">
            <v>2584</v>
          </cell>
          <cell r="K2160">
            <v>0</v>
          </cell>
        </row>
        <row r="2161">
          <cell r="A2161" t="str">
            <v>280-1</v>
          </cell>
          <cell r="B2161">
            <v>277</v>
          </cell>
          <cell r="C2161" t="str">
            <v>제277호표</v>
          </cell>
          <cell r="D2161" t="str">
            <v>태양광교통안전표지 철거</v>
          </cell>
          <cell r="E2161" t="str">
            <v>지상작업</v>
          </cell>
          <cell r="F2161" t="str">
            <v>%</v>
          </cell>
          <cell r="G2161">
            <v>50</v>
          </cell>
          <cell r="H2161">
            <v>3107</v>
          </cell>
          <cell r="I2161">
            <v>1553</v>
          </cell>
          <cell r="J2161">
            <v>129234</v>
          </cell>
          <cell r="K2161">
            <v>64617</v>
          </cell>
          <cell r="L2161">
            <v>0</v>
          </cell>
          <cell r="M2161">
            <v>0</v>
          </cell>
          <cell r="O2161">
            <v>66170</v>
          </cell>
          <cell r="P2161" t="str">
            <v>설치품의 50%</v>
          </cell>
        </row>
      </sheetData>
      <sheetData sheetId="12"/>
      <sheetData sheetId="13">
        <row r="5">
          <cell r="Q5" t="str">
            <v>전선관PE 54C</v>
          </cell>
        </row>
      </sheetData>
      <sheetData sheetId="14">
        <row r="2">
          <cell r="B2" t="str">
            <v>작업반장</v>
          </cell>
        </row>
      </sheetData>
      <sheetData sheetId="15"/>
      <sheetData sheetId="16"/>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문"/>
      <sheetName val="계약변경금액"/>
      <sheetName val="물가변동조정금액산출"/>
      <sheetName val="지수율산출표"/>
      <sheetName val="적용대가"/>
      <sheetName val="노임산출근거 (2)"/>
      <sheetName val="기타산출근거"/>
      <sheetName val="경비산출근거 (2)"/>
      <sheetName val="도급내역서 (2)"/>
      <sheetName val="설계내역서"/>
      <sheetName val="Sheet2"/>
      <sheetName val="Sheet3"/>
      <sheetName val="도급내역서"/>
      <sheetName val="공정별집계"/>
      <sheetName val="노임산출근거"/>
      <sheetName val="경비산출근거"/>
      <sheetName val="공정율공제금액"/>
      <sheetName val="일위대가"/>
      <sheetName val="표지"/>
      <sheetName val="표지 (2)"/>
      <sheetName val="Sheet13"/>
      <sheetName val="Sheet14"/>
      <sheetName val="Sheet15"/>
      <sheetName val="Sheet16"/>
      <sheetName val="Module1"/>
      <sheetName val="Module2"/>
      <sheetName val="철거산출근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refreshError="1"/>
      <sheetData sheetId="26"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by일위대가"/>
      <sheetName val="기계경비(시간당)"/>
      <sheetName val="램머"/>
      <sheetName val="Sheet3"/>
      <sheetName val="도급내역서"/>
    </sheetNames>
    <sheetDataSet>
      <sheetData sheetId="0"/>
      <sheetData sheetId="1" refreshError="1"/>
      <sheetData sheetId="2" refreshError="1"/>
      <sheetData sheetId="3" refreshError="1"/>
      <sheetData sheetId="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단위수량"/>
      <sheetName val="자재 집계표"/>
      <sheetName val="주요자재집계표"/>
      <sheetName val="수량집계표"/>
      <sheetName val="오수맨홀공단위수량"/>
      <sheetName val="일위대가(가설)"/>
      <sheetName val="Macro3"/>
      <sheetName val="수량산출"/>
      <sheetName val="맨홀공"/>
      <sheetName val="Baby일위대가"/>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청-오산 집계"/>
      <sheetName val="수청-오산"/>
      <sheetName val="수청-오산 (2)"/>
      <sheetName val="수청-오산 (3)"/>
      <sheetName val="수청-오산 (4)"/>
      <sheetName val="수청-오산 (5)"/>
      <sheetName val="오산-하북 집계 "/>
      <sheetName val="오산-하북"/>
      <sheetName val="오산-하북 (2)"/>
      <sheetName val="오산-하북 (3)"/>
      <sheetName val="오산-하북 (4)"/>
      <sheetName val="오산-하북 (5)"/>
      <sheetName val="오산-하북 (6)"/>
      <sheetName val="오산-하북 (7)"/>
      <sheetName val="하북-송탄 집계 "/>
      <sheetName val="하북-송탄"/>
      <sheetName val="하북-송탄 (2)"/>
      <sheetName val="하북-송탄 (3)"/>
      <sheetName val="하북-송탄 (4)"/>
      <sheetName val="하북-송탄 (5)"/>
      <sheetName val="하북-송탄 (6)"/>
      <sheetName val="하북-송탄 (7)"/>
      <sheetName val="하북-송탄 (8)"/>
      <sheetName val="하북-송탄 (9)"/>
      <sheetName val="송탄-서정리 집계"/>
      <sheetName val="송탄-서정리"/>
      <sheetName val="송탄-서정리 (2)"/>
      <sheetName val="송탄-서정리 (3)"/>
      <sheetName val="송탄-서정리 (4)"/>
      <sheetName val="서정리-평택"/>
      <sheetName val="서정리-평택 (2)"/>
      <sheetName val="Sheet2"/>
      <sheetName val="Sheet3"/>
      <sheetName val="가공 수청-오산"/>
      <sheetName val="수량집계"/>
      <sheetName val="총괄집계표"/>
      <sheetName val="수량산출1"/>
      <sheetName val="자재단가표"/>
      <sheetName val="일위대가"/>
      <sheetName val="수량산출서"/>
      <sheetName val="#REF"/>
      <sheetName val="인건비"/>
      <sheetName val="원가계산서"/>
      <sheetName val="내역서"/>
      <sheetName val="노임단가"/>
      <sheetName val="노무비"/>
      <sheetName val="TYPE1"/>
      <sheetName val="철근량"/>
      <sheetName val="기본DATA"/>
      <sheetName val="단가표"/>
      <sheetName val="증감대비"/>
      <sheetName val="천안IP공장자100노100물량110할증"/>
      <sheetName val="Baby일위대가"/>
      <sheetName val="을지"/>
      <sheetName val="OPGW기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
      <sheetName val="설계서용지"/>
      <sheetName val="원가계산서"/>
      <sheetName val="총괄집계표"/>
      <sheetName val="내역서(기자재)"/>
      <sheetName val="내역서(설치공사)"/>
      <sheetName val="일위대가목록표"/>
      <sheetName val="일위대가표"/>
      <sheetName val="자재단가"/>
      <sheetName val="노임단가"/>
      <sheetName val="노임단가 "/>
      <sheetName val="관급"/>
      <sheetName val="단가산출_목록"/>
      <sheetName val="단가산출근거"/>
      <sheetName val="단위수량표"/>
      <sheetName val="건설기계"/>
      <sheetName val="운영비"/>
      <sheetName val="검사수수료"/>
      <sheetName val="검사수수료_조견표"/>
      <sheetName val="한전불입금"/>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2">
          <cell r="B2" t="str">
            <v>규  격</v>
          </cell>
        </row>
      </sheetData>
      <sheetData sheetId="8">
        <row r="2">
          <cell r="B2" t="str">
            <v>품  명</v>
          </cell>
          <cell r="C2" t="str">
            <v>규  격</v>
          </cell>
          <cell r="D2" t="str">
            <v>단위</v>
          </cell>
          <cell r="E2" t="str">
            <v>수량</v>
          </cell>
          <cell r="F2" t="str">
            <v>산 출 근 거</v>
          </cell>
          <cell r="L2" t="str">
            <v>산출가격</v>
          </cell>
        </row>
        <row r="3">
          <cell r="F3" t="str">
            <v>물가자료(18.02)</v>
          </cell>
          <cell r="H3" t="str">
            <v>물가정보(18.02)</v>
          </cell>
          <cell r="J3" t="str">
            <v>견적A</v>
          </cell>
          <cell r="K3" t="str">
            <v>견적B</v>
          </cell>
          <cell r="L3" t="str">
            <v>금액</v>
          </cell>
        </row>
        <row r="4">
          <cell r="F4" t="str">
            <v>단가</v>
          </cell>
          <cell r="G4" t="str">
            <v>PAGE</v>
          </cell>
          <cell r="H4" t="str">
            <v>단가</v>
          </cell>
          <cell r="I4" t="str">
            <v>PAGE</v>
          </cell>
        </row>
        <row r="5">
          <cell r="B5" t="str">
            <v>카메라</v>
          </cell>
          <cell r="C5" t="str">
            <v>B/W Digital Camera,단속용</v>
          </cell>
          <cell r="D5" t="str">
            <v>식</v>
          </cell>
          <cell r="E5">
            <v>1</v>
          </cell>
          <cell r="H5">
            <v>6000000</v>
          </cell>
          <cell r="I5" t="str">
            <v>II-863</v>
          </cell>
          <cell r="J5">
            <v>5040000</v>
          </cell>
          <cell r="K5">
            <v>5640000</v>
          </cell>
          <cell r="L5">
            <v>5040000</v>
          </cell>
        </row>
        <row r="6">
          <cell r="B6" t="str">
            <v>렌즈</v>
          </cell>
          <cell r="C6" t="str">
            <v>Motorized Zoom, Preset Focus</v>
          </cell>
          <cell r="D6" t="str">
            <v>식</v>
          </cell>
          <cell r="E6">
            <v>1</v>
          </cell>
          <cell r="H6">
            <v>1500000</v>
          </cell>
          <cell r="I6" t="str">
            <v>II-863</v>
          </cell>
          <cell r="J6">
            <v>1260000</v>
          </cell>
          <cell r="K6">
            <v>1410000</v>
          </cell>
          <cell r="L6">
            <v>1260000</v>
          </cell>
        </row>
        <row r="7">
          <cell r="B7" t="str">
            <v>카메라하우징</v>
          </cell>
          <cell r="C7" t="str">
            <v>옥외형,주문제작</v>
          </cell>
          <cell r="D7" t="str">
            <v>대</v>
          </cell>
          <cell r="E7">
            <v>1</v>
          </cell>
          <cell r="H7">
            <v>1700000</v>
          </cell>
          <cell r="I7" t="str">
            <v>II-863</v>
          </cell>
          <cell r="J7">
            <v>1430000</v>
          </cell>
          <cell r="K7">
            <v>1600000</v>
          </cell>
          <cell r="L7">
            <v>1430000</v>
          </cell>
        </row>
        <row r="8">
          <cell r="B8" t="str">
            <v>조명장치-신호용</v>
          </cell>
          <cell r="C8" t="str">
            <v>Strobo Flash, 700nm</v>
          </cell>
          <cell r="D8" t="str">
            <v>식</v>
          </cell>
          <cell r="E8">
            <v>1</v>
          </cell>
          <cell r="H8">
            <v>3200000</v>
          </cell>
          <cell r="I8" t="str">
            <v>II-863</v>
          </cell>
          <cell r="J8">
            <v>2690000</v>
          </cell>
          <cell r="K8">
            <v>3010000</v>
          </cell>
          <cell r="L8">
            <v>2690000</v>
          </cell>
        </row>
        <row r="9">
          <cell r="B9" t="str">
            <v>팬틸트</v>
          </cell>
          <cell r="C9" t="str">
            <v>Preset, 350도, 30Kg</v>
          </cell>
          <cell r="D9" t="str">
            <v>대</v>
          </cell>
          <cell r="E9">
            <v>1</v>
          </cell>
          <cell r="H9">
            <v>2500000</v>
          </cell>
          <cell r="I9" t="str">
            <v>II-863</v>
          </cell>
          <cell r="J9">
            <v>2100000</v>
          </cell>
          <cell r="K9">
            <v>2350000</v>
          </cell>
          <cell r="L9">
            <v>2100000</v>
          </cell>
        </row>
        <row r="10">
          <cell r="B10" t="str">
            <v>보조카메라</v>
          </cell>
          <cell r="C10" t="str">
            <v>교차로 차량궤도추적용</v>
          </cell>
          <cell r="D10" t="str">
            <v>대</v>
          </cell>
          <cell r="E10">
            <v>1</v>
          </cell>
          <cell r="J10">
            <v>1500000</v>
          </cell>
          <cell r="K10">
            <v>1600000</v>
          </cell>
          <cell r="L10">
            <v>1500000</v>
          </cell>
        </row>
        <row r="11">
          <cell r="B11" t="str">
            <v>보조카메라하우징</v>
          </cell>
          <cell r="C11" t="str">
            <v>전천우형</v>
          </cell>
          <cell r="D11" t="str">
            <v>대</v>
          </cell>
          <cell r="E11">
            <v>1</v>
          </cell>
          <cell r="H11">
            <v>400000</v>
          </cell>
          <cell r="I11" t="str">
            <v>II-863</v>
          </cell>
          <cell r="J11">
            <v>336000</v>
          </cell>
          <cell r="K11">
            <v>380000</v>
          </cell>
          <cell r="L11">
            <v>336000</v>
          </cell>
        </row>
        <row r="12">
          <cell r="B12" t="str">
            <v>주제어부</v>
          </cell>
          <cell r="C12" t="str">
            <v>IPU, DTU, DC Power</v>
          </cell>
          <cell r="D12" t="str">
            <v>식</v>
          </cell>
          <cell r="E12">
            <v>1</v>
          </cell>
          <cell r="J12">
            <v>9500000</v>
          </cell>
          <cell r="K12">
            <v>9800000</v>
          </cell>
          <cell r="L12">
            <v>9500000</v>
          </cell>
        </row>
        <row r="13">
          <cell r="B13" t="str">
            <v>지역제어함체</v>
          </cell>
          <cell r="C13" t="str">
            <v>이중구조 스테인레스 스틸</v>
          </cell>
          <cell r="D13" t="str">
            <v>식</v>
          </cell>
          <cell r="E13">
            <v>1</v>
          </cell>
          <cell r="H13">
            <v>1800000</v>
          </cell>
          <cell r="I13" t="str">
            <v>II-863</v>
          </cell>
          <cell r="J13">
            <v>1520000</v>
          </cell>
          <cell r="K13">
            <v>1700000</v>
          </cell>
          <cell r="L13">
            <v>1520000</v>
          </cell>
        </row>
        <row r="14">
          <cell r="B14" t="str">
            <v>단자대</v>
          </cell>
          <cell r="C14" t="str">
            <v>전원써지(40K), 누전차단기등</v>
          </cell>
          <cell r="D14" t="str">
            <v>식</v>
          </cell>
          <cell r="E14">
            <v>1</v>
          </cell>
          <cell r="H14">
            <v>950000</v>
          </cell>
          <cell r="I14" t="str">
            <v>II-863</v>
          </cell>
          <cell r="J14">
            <v>800000</v>
          </cell>
          <cell r="K14">
            <v>900000</v>
          </cell>
          <cell r="L14">
            <v>800000</v>
          </cell>
        </row>
        <row r="15">
          <cell r="B15" t="str">
            <v>LAN케이블</v>
          </cell>
          <cell r="C15" t="str">
            <v>Cat6, 20M</v>
          </cell>
          <cell r="D15" t="str">
            <v>식</v>
          </cell>
          <cell r="E15">
            <v>1</v>
          </cell>
          <cell r="H15">
            <v>24000</v>
          </cell>
          <cell r="I15" t="str">
            <v>I-701</v>
          </cell>
          <cell r="J15">
            <v>21000</v>
          </cell>
          <cell r="K15">
            <v>23000</v>
          </cell>
          <cell r="L15">
            <v>21000</v>
          </cell>
        </row>
        <row r="16">
          <cell r="B16" t="str">
            <v>카메라전원케이블</v>
          </cell>
          <cell r="C16" t="str">
            <v>함체-카메라, 컨넥터포함, 20M</v>
          </cell>
          <cell r="D16" t="str">
            <v>식</v>
          </cell>
          <cell r="E16">
            <v>1</v>
          </cell>
          <cell r="H16">
            <v>75000</v>
          </cell>
          <cell r="I16" t="str">
            <v>II-863</v>
          </cell>
          <cell r="J16">
            <v>70000</v>
          </cell>
          <cell r="K16">
            <v>80000</v>
          </cell>
          <cell r="L16">
            <v>70000</v>
          </cell>
        </row>
        <row r="17">
          <cell r="B17" t="str">
            <v>카메라데이터케이블</v>
          </cell>
          <cell r="C17" t="str">
            <v>함체-카메라, 컨넥터포함, 20M</v>
          </cell>
          <cell r="D17" t="str">
            <v>식</v>
          </cell>
          <cell r="E17">
            <v>1</v>
          </cell>
          <cell r="H17">
            <v>370000</v>
          </cell>
          <cell r="I17" t="str">
            <v>II-863</v>
          </cell>
          <cell r="J17">
            <v>320000</v>
          </cell>
          <cell r="K17">
            <v>350000</v>
          </cell>
          <cell r="L17">
            <v>320000</v>
          </cell>
        </row>
        <row r="18">
          <cell r="B18" t="str">
            <v>동축케이블</v>
          </cell>
          <cell r="C18" t="str">
            <v>함체-보조카메라- 컨넥터포함,1개소</v>
          </cell>
          <cell r="D18" t="str">
            <v>식</v>
          </cell>
          <cell r="E18">
            <v>1</v>
          </cell>
          <cell r="H18">
            <v>55000</v>
          </cell>
          <cell r="I18" t="str">
            <v>II-863</v>
          </cell>
          <cell r="J18">
            <v>50000</v>
          </cell>
          <cell r="K18">
            <v>60000</v>
          </cell>
          <cell r="L18">
            <v>50000</v>
          </cell>
        </row>
        <row r="20">
          <cell r="B20" t="str">
            <v>무선모뎀</v>
          </cell>
          <cell r="C20" t="str">
            <v>LTE, SSL, VPN</v>
          </cell>
          <cell r="D20" t="str">
            <v>대</v>
          </cell>
          <cell r="E20">
            <v>1</v>
          </cell>
          <cell r="H20">
            <v>950000</v>
          </cell>
          <cell r="I20" t="str">
            <v>II-863</v>
          </cell>
          <cell r="J20">
            <v>800000</v>
          </cell>
          <cell r="K20">
            <v>900000</v>
          </cell>
          <cell r="L20">
            <v>800000</v>
          </cell>
        </row>
        <row r="21">
          <cell r="B21" t="str">
            <v>예고표지판</v>
          </cell>
          <cell r="C21" t="str">
            <v>700x1350</v>
          </cell>
          <cell r="D21" t="str">
            <v>대</v>
          </cell>
          <cell r="E21">
            <v>1</v>
          </cell>
          <cell r="H21">
            <v>240000</v>
          </cell>
          <cell r="I21" t="str">
            <v>II-863</v>
          </cell>
          <cell r="J21">
            <v>210000</v>
          </cell>
          <cell r="K21">
            <v>230000</v>
          </cell>
          <cell r="L21">
            <v>210000</v>
          </cell>
        </row>
        <row r="22">
          <cell r="B22" t="str">
            <v>속도표지판</v>
          </cell>
          <cell r="C22" t="str">
            <v>ø600</v>
          </cell>
          <cell r="D22" t="str">
            <v>대</v>
          </cell>
          <cell r="E22">
            <v>1</v>
          </cell>
          <cell r="H22">
            <v>70000</v>
          </cell>
          <cell r="I22" t="str">
            <v>II-863</v>
          </cell>
          <cell r="J22">
            <v>60000</v>
          </cell>
          <cell r="K22">
            <v>70000</v>
          </cell>
          <cell r="L22">
            <v>60000</v>
          </cell>
        </row>
        <row r="23">
          <cell r="B23" t="str">
            <v>알림표지판</v>
          </cell>
          <cell r="C23" t="str">
            <v>380x1670</v>
          </cell>
          <cell r="D23" t="str">
            <v>대</v>
          </cell>
          <cell r="E23">
            <v>1</v>
          </cell>
          <cell r="H23">
            <v>110000</v>
          </cell>
          <cell r="I23" t="str">
            <v>II-863</v>
          </cell>
          <cell r="J23">
            <v>100000</v>
          </cell>
          <cell r="K23">
            <v>110000</v>
          </cell>
          <cell r="L23">
            <v>100000</v>
          </cell>
        </row>
        <row r="24">
          <cell r="B24" t="str">
            <v>철구조물-다기능용</v>
          </cell>
          <cell r="C24" t="str">
            <v>12M 제작사양,부착대,좌대포함</v>
          </cell>
          <cell r="D24" t="str">
            <v>본</v>
          </cell>
          <cell r="E24">
            <v>1</v>
          </cell>
          <cell r="H24">
            <v>4240000</v>
          </cell>
          <cell r="I24" t="str">
            <v>II-863</v>
          </cell>
          <cell r="J24">
            <v>3570000</v>
          </cell>
          <cell r="K24">
            <v>3990000</v>
          </cell>
          <cell r="L24">
            <v>3570000</v>
          </cell>
        </row>
        <row r="25">
          <cell r="B25" t="str">
            <v>루프선</v>
          </cell>
          <cell r="C25" t="str">
            <v>TFR-8,(0.6/1kv,2.5㎟)</v>
          </cell>
          <cell r="D25" t="str">
            <v>M</v>
          </cell>
          <cell r="E25">
            <v>1</v>
          </cell>
          <cell r="H25">
            <v>961</v>
          </cell>
          <cell r="I25" t="str">
            <v>I-696</v>
          </cell>
          <cell r="L25">
            <v>961</v>
          </cell>
        </row>
        <row r="26">
          <cell r="B26" t="str">
            <v>기초앙카</v>
          </cell>
          <cell r="C26" t="str">
            <v>제작사양</v>
          </cell>
          <cell r="D26" t="str">
            <v>개</v>
          </cell>
          <cell r="E26">
            <v>1</v>
          </cell>
          <cell r="H26">
            <v>500000</v>
          </cell>
          <cell r="I26" t="str">
            <v>II-863</v>
          </cell>
          <cell r="J26">
            <v>420000</v>
          </cell>
          <cell r="K26">
            <v>470000</v>
          </cell>
          <cell r="L26">
            <v>420000</v>
          </cell>
        </row>
        <row r="27">
          <cell r="B27" t="str">
            <v>레미콘(도착도)</v>
          </cell>
          <cell r="C27" t="str">
            <v>21-80-25</v>
          </cell>
          <cell r="D27" t="str">
            <v>㎥</v>
          </cell>
          <cell r="E27">
            <v>1</v>
          </cell>
          <cell r="J27">
            <v>65073</v>
          </cell>
          <cell r="K27" t="str">
            <v>(조달)</v>
          </cell>
          <cell r="L27">
            <v>65073</v>
          </cell>
        </row>
        <row r="28">
          <cell r="B28" t="str">
            <v>접지동봉(GROUND ROD)</v>
          </cell>
          <cell r="C28" t="str">
            <v>ø14 x1000</v>
          </cell>
          <cell r="D28" t="str">
            <v>개</v>
          </cell>
          <cell r="E28">
            <v>1</v>
          </cell>
          <cell r="J28">
            <v>4100</v>
          </cell>
          <cell r="K28" t="str">
            <v>(조달)</v>
          </cell>
          <cell r="L28">
            <v>4100</v>
          </cell>
        </row>
        <row r="29">
          <cell r="B29" t="str">
            <v>접지용전선</v>
          </cell>
          <cell r="C29" t="str">
            <v>F-GV 35㎟</v>
          </cell>
          <cell r="D29" t="str">
            <v>m</v>
          </cell>
          <cell r="E29">
            <v>1</v>
          </cell>
          <cell r="J29">
            <v>3892</v>
          </cell>
          <cell r="K29" t="str">
            <v>(조달)</v>
          </cell>
          <cell r="L29">
            <v>3892</v>
          </cell>
        </row>
        <row r="30">
          <cell r="B30" t="str">
            <v>전원선</v>
          </cell>
          <cell r="C30" t="str">
            <v>0.6/1KV 2C 6 ㎟</v>
          </cell>
          <cell r="D30" t="str">
            <v>m</v>
          </cell>
          <cell r="E30">
            <v>1</v>
          </cell>
          <cell r="J30">
            <v>1896</v>
          </cell>
          <cell r="K30" t="str">
            <v>(조달)</v>
          </cell>
          <cell r="L30">
            <v>1896</v>
          </cell>
        </row>
        <row r="31">
          <cell r="B31" t="str">
            <v>하이우레실7000</v>
          </cell>
          <cell r="C31" t="str">
            <v>폴리우레탄계실란트,공항 활주로 및 고속도로등 건축,토목용</v>
          </cell>
          <cell r="D31" t="str">
            <v>kg</v>
          </cell>
          <cell r="E31">
            <v>1</v>
          </cell>
          <cell r="H31">
            <v>12000</v>
          </cell>
          <cell r="I31" t="str">
            <v>II-236</v>
          </cell>
          <cell r="L31">
            <v>12000</v>
          </cell>
        </row>
        <row r="32">
          <cell r="B32" t="str">
            <v>무연휘발유</v>
          </cell>
          <cell r="D32" t="str">
            <v>ℓ</v>
          </cell>
          <cell r="E32">
            <v>1</v>
          </cell>
          <cell r="J32">
            <v>1548.181818181818</v>
          </cell>
          <cell r="K32" t="str">
            <v>(오피넷대구단가)</v>
          </cell>
          <cell r="L32">
            <v>1548.181818181818</v>
          </cell>
        </row>
        <row r="33">
          <cell r="B33" t="str">
            <v>경유</v>
          </cell>
          <cell r="D33" t="str">
            <v>ℓ</v>
          </cell>
          <cell r="E33">
            <v>1</v>
          </cell>
          <cell r="J33">
            <v>1365.4545454545453</v>
          </cell>
          <cell r="K33" t="str">
            <v>(오피넷대구단가)</v>
          </cell>
          <cell r="L33">
            <v>1365.4545454545453</v>
          </cell>
        </row>
        <row r="34">
          <cell r="B34" t="str">
            <v>와이어로프</v>
          </cell>
          <cell r="C34" t="str">
            <v>10mm 철심/도금</v>
          </cell>
          <cell r="D34" t="str">
            <v>m</v>
          </cell>
          <cell r="E34">
            <v>1</v>
          </cell>
          <cell r="H34">
            <v>2318</v>
          </cell>
          <cell r="I34">
            <v>107</v>
          </cell>
          <cell r="L34">
            <v>2318</v>
          </cell>
        </row>
        <row r="35">
          <cell r="B35" t="str">
            <v>턴버클</v>
          </cell>
          <cell r="C35" t="str">
            <v>22ø, 일체형</v>
          </cell>
          <cell r="D35" t="str">
            <v>개</v>
          </cell>
          <cell r="E35">
            <v>1</v>
          </cell>
          <cell r="H35">
            <v>12960</v>
          </cell>
          <cell r="I35" t="str">
            <v>I-548</v>
          </cell>
          <cell r="L35">
            <v>12960</v>
          </cell>
        </row>
        <row r="36">
          <cell r="B36" t="str">
            <v>와이어크립</v>
          </cell>
          <cell r="C36" t="str">
            <v>8ø, 단조</v>
          </cell>
          <cell r="D36" t="str">
            <v>개</v>
          </cell>
          <cell r="E36">
            <v>1</v>
          </cell>
          <cell r="H36">
            <v>1625</v>
          </cell>
          <cell r="I36" t="str">
            <v>I-548</v>
          </cell>
          <cell r="L36">
            <v>1625</v>
          </cell>
        </row>
        <row r="50">
          <cell r="J50">
            <v>31797000</v>
          </cell>
          <cell r="K50">
            <v>34673000</v>
          </cell>
        </row>
      </sheetData>
      <sheetData sheetId="9">
        <row r="2">
          <cell r="I2" t="str">
            <v>2018년 상반기 노임단가 적용</v>
          </cell>
        </row>
      </sheetData>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s>
    <sheetDataSet>
      <sheetData sheetId="0">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서 용지"/>
      <sheetName val="원가계산서"/>
      <sheetName val="집계"/>
      <sheetName val="예산서"/>
      <sheetName val="일위대가"/>
      <sheetName val="가로등산출"/>
      <sheetName val="신호등산출"/>
      <sheetName val="통로BOX,교량점검 산근"/>
      <sheetName val="한전수탁공사비"/>
      <sheetName val="단가비교표"/>
      <sheetName val="기초"/>
      <sheetName val="HAND홀"/>
      <sheetName val="맨홀"/>
      <sheetName val="단가산출-1"/>
      <sheetName val="단가산출-2"/>
      <sheetName val="단가산출-3"/>
      <sheetName val="기타경비산출근거"/>
      <sheetName val="노무비 근거"/>
      <sheetName val="말고개터널조명전압강하"/>
      <sheetName val="일반수량총괄"/>
      <sheetName val="4차원가계산서"/>
      <sheetName val="단가"/>
      <sheetName val="Sheet1"/>
      <sheetName val="일위대가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①무릉2~3터널간"/>
      <sheetName val="②가연리"/>
      <sheetName val="③가연리"/>
      <sheetName val="④가연리~검단리절토"/>
      <sheetName val="⑤검단1~2교간"/>
      <sheetName val="⑥칠북교차로"/>
      <sheetName val="⑦화천리"/>
      <sheetName val="⑧덕남리"/>
      <sheetName val="⑨덕남리"/>
      <sheetName val="⑩덕남리"/>
      <sheetName val="⑪갱문"/>
      <sheetName val="⑫2TL시점"/>
      <sheetName val="⑫2TL종점"/>
      <sheetName val="⑫3TL시점"/>
      <sheetName val="⑫3TL종점"/>
      <sheetName val="⑬가연교"/>
      <sheetName val="벌개제근"/>
      <sheetName val="규준틀"/>
      <sheetName val="토공집계표"/>
      <sheetName val="토공집계표(위치별)"/>
      <sheetName val="토공집계표(위치별)-1"/>
      <sheetName val="토공집계표(위치별)(확정)"/>
      <sheetName val="Sheet3"/>
      <sheetName val="시중노임"/>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비 집계표"/>
      <sheetName val="원계약서"/>
      <sheetName val="1안"/>
      <sheetName val="2안"/>
      <sheetName val="3안"/>
      <sheetName val="4안"/>
      <sheetName val="5안-블럭대가"/>
      <sheetName val="7안"/>
      <sheetName val="신품-일위대가"/>
      <sheetName val="구조물철거타공정이월"/>
    </sheetNames>
    <sheetDataSet>
      <sheetData sheetId="0"/>
      <sheetData sheetId="1">
        <row r="31">
          <cell r="L31">
            <v>80022306</v>
          </cell>
        </row>
      </sheetData>
      <sheetData sheetId="2"/>
      <sheetData sheetId="3"/>
      <sheetData sheetId="4"/>
      <sheetData sheetId="5"/>
      <sheetData sheetId="6"/>
      <sheetData sheetId="7"/>
      <sheetData sheetId="8"/>
      <sheetData sheetId="9"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ORAGE"/>
      <sheetName val="Y-WORK"/>
      <sheetName val="YES"/>
      <sheetName val="N賃率-職"/>
    </sheetNames>
    <sheetDataSet>
      <sheetData sheetId="0"/>
      <sheetData sheetId="1"/>
      <sheetData sheetId="2" refreshError="1"/>
      <sheetData sheetId="3"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공케이블신설(터널)"/>
      <sheetName val="가공케이블신설(터널) (2)"/>
      <sheetName val="입찰안"/>
      <sheetName val="일위대가"/>
      <sheetName val="자재단가"/>
      <sheetName val="여과지동"/>
      <sheetName val="기초자료"/>
      <sheetName val="노임단가"/>
      <sheetName val="내역서"/>
      <sheetName val="집계표(수배전제조구매)"/>
      <sheetName val="단가"/>
      <sheetName val="세금계산서"/>
      <sheetName val="수량산출서"/>
      <sheetName val="9509"/>
      <sheetName val="wall"/>
      <sheetName val="data"/>
      <sheetName val="인원계획-미화"/>
      <sheetName val="제직재"/>
      <sheetName val="제-노임"/>
      <sheetName val="Sheet1"/>
      <sheetName val="XL4Poppy"/>
      <sheetName val="원본(갑지)"/>
      <sheetName val="DATE"/>
      <sheetName val="내역"/>
      <sheetName val="금융비용"/>
      <sheetName val="주요측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배수관연장조서"/>
      <sheetName val="맨홀내유출입관공제현황"/>
      <sheetName val="우수받이설치현황"/>
      <sheetName val="ABUT수량-A1"/>
      <sheetName val="Sheet3"/>
      <sheetName val="도급내역서"/>
      <sheetName val="사당"/>
      <sheetName val="수량산출"/>
      <sheetName val="노임"/>
      <sheetName val="철거산출근거"/>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가로등"/>
      <sheetName val="가로등원가계산서"/>
      <sheetName val="가로등내역서-도급"/>
      <sheetName val="가로등내역서-관급"/>
      <sheetName val="가로등내역서-사급"/>
      <sheetName val="신호등내역서-도급"/>
      <sheetName val="신호등내역서-사급"/>
      <sheetName val="적용단가"/>
      <sheetName val="자재단가"/>
      <sheetName val="한전외선가로등"/>
      <sheetName val="일위대가"/>
      <sheetName val="인건비"/>
      <sheetName val="가로등집계"/>
      <sheetName val="가로등산출"/>
      <sheetName val="신호등집계"/>
      <sheetName val="신호등산출"/>
      <sheetName val="가로등부표"/>
      <sheetName val="신호등부표"/>
      <sheetName val="기초근거"/>
      <sheetName val="일위대가서(종)"/>
      <sheetName val="인건비 "/>
      <sheetName val="배수관연장조서"/>
      <sheetName val="터파기및재료"/>
      <sheetName val="운반공"/>
      <sheetName val="ABUT수량-A1"/>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기간"/>
      <sheetName val="기집"/>
      <sheetName val="기내"/>
      <sheetName val="기일간"/>
      <sheetName val="기일집"/>
      <sheetName val="기일"/>
      <sheetName val="기단"/>
      <sheetName val="임율"/>
      <sheetName val="Sheet1"/>
      <sheetName val="집"/>
      <sheetName val="시작"/>
      <sheetName val="(A)내역서"/>
      <sheetName val="4)유동표"/>
      <sheetName val="총괄내역서"/>
      <sheetName val="내역서"/>
      <sheetName val="대포2교접속"/>
      <sheetName val="전선 및 전선관"/>
      <sheetName val="데리네이타현황"/>
      <sheetName val="제잡비계산"/>
      <sheetName val="단가"/>
      <sheetName val="공사노임"/>
      <sheetName val="약품공급2"/>
      <sheetName val="기계"/>
      <sheetName val="DS설변내역서"/>
      <sheetName val="DS기성최종"/>
      <sheetName val="철근량"/>
      <sheetName val="#REF"/>
      <sheetName val="일위대가표"/>
      <sheetName val="주beam"/>
      <sheetName val="조명율표"/>
      <sheetName val="오동"/>
      <sheetName val="대조"/>
      <sheetName val="나한"/>
      <sheetName val="바닥판"/>
      <sheetName val="입력DATA"/>
      <sheetName val="재료"/>
      <sheetName val="N賃率-職"/>
      <sheetName val="교각1"/>
      <sheetName val="Baby일위대가"/>
      <sheetName val="원가계산서(공사)"/>
      <sheetName val="단가비교표_공통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3">
          <cell r="B3" t="str">
            <v>◎ 일위대가목록</v>
          </cell>
        </row>
        <row r="4">
          <cell r="A4" t="str">
            <v>6907001</v>
          </cell>
          <cell r="B4" t="str">
            <v>6907001  강관용접  D 15  개소</v>
          </cell>
          <cell r="C4" t="str">
            <v>D 15</v>
          </cell>
          <cell r="D4">
            <v>0</v>
          </cell>
          <cell r="E4" t="str">
            <v>개소</v>
          </cell>
          <cell r="F4">
            <v>0</v>
          </cell>
          <cell r="G4">
            <v>0</v>
          </cell>
          <cell r="H4">
            <v>8</v>
          </cell>
          <cell r="I4">
            <v>0</v>
          </cell>
          <cell r="J4">
            <v>0</v>
          </cell>
          <cell r="K4">
            <v>0</v>
          </cell>
          <cell r="L4">
            <v>0</v>
          </cell>
          <cell r="M4">
            <v>0</v>
          </cell>
          <cell r="N4">
            <v>8</v>
          </cell>
          <cell r="O4" t="str">
            <v>일1호</v>
          </cell>
        </row>
        <row r="5">
          <cell r="A5" t="str">
            <v>6907002</v>
          </cell>
          <cell r="B5" t="str">
            <v>6907002  강관용접  D 20  개소</v>
          </cell>
          <cell r="C5" t="str">
            <v>D 20</v>
          </cell>
          <cell r="D5">
            <v>0</v>
          </cell>
          <cell r="E5" t="str">
            <v>개소</v>
          </cell>
          <cell r="F5">
            <v>0</v>
          </cell>
          <cell r="G5">
            <v>0</v>
          </cell>
          <cell r="H5">
            <v>14</v>
          </cell>
          <cell r="I5">
            <v>0</v>
          </cell>
          <cell r="J5">
            <v>0</v>
          </cell>
          <cell r="K5">
            <v>0</v>
          </cell>
          <cell r="L5">
            <v>0</v>
          </cell>
          <cell r="M5">
            <v>0</v>
          </cell>
          <cell r="N5">
            <v>14</v>
          </cell>
          <cell r="O5" t="str">
            <v>일2호</v>
          </cell>
        </row>
        <row r="6">
          <cell r="A6" t="str">
            <v>6907003</v>
          </cell>
          <cell r="B6" t="str">
            <v>6907003  강관용접  D 25  개소</v>
          </cell>
          <cell r="C6" t="str">
            <v>D 25</v>
          </cell>
          <cell r="D6">
            <v>0</v>
          </cell>
          <cell r="E6" t="str">
            <v>개소</v>
          </cell>
          <cell r="F6">
            <v>0</v>
          </cell>
          <cell r="G6">
            <v>0</v>
          </cell>
          <cell r="H6">
            <v>21</v>
          </cell>
          <cell r="I6">
            <v>0</v>
          </cell>
          <cell r="J6">
            <v>0</v>
          </cell>
          <cell r="K6">
            <v>0</v>
          </cell>
          <cell r="L6">
            <v>0</v>
          </cell>
          <cell r="M6">
            <v>0</v>
          </cell>
          <cell r="N6">
            <v>21</v>
          </cell>
          <cell r="O6" t="str">
            <v>일3호</v>
          </cell>
        </row>
        <row r="7">
          <cell r="A7" t="str">
            <v>6907004</v>
          </cell>
          <cell r="B7" t="str">
            <v>6907004  강관용접  D 32  개소</v>
          </cell>
          <cell r="C7" t="str">
            <v>D 32</v>
          </cell>
          <cell r="D7">
            <v>0</v>
          </cell>
          <cell r="E7" t="str">
            <v>개소</v>
          </cell>
          <cell r="F7">
            <v>0</v>
          </cell>
          <cell r="G7">
            <v>0</v>
          </cell>
          <cell r="H7">
            <v>31</v>
          </cell>
          <cell r="I7">
            <v>0</v>
          </cell>
          <cell r="J7">
            <v>0</v>
          </cell>
          <cell r="K7">
            <v>0</v>
          </cell>
          <cell r="L7">
            <v>0</v>
          </cell>
          <cell r="M7">
            <v>0</v>
          </cell>
          <cell r="N7">
            <v>31</v>
          </cell>
          <cell r="O7" t="str">
            <v>일4호</v>
          </cell>
        </row>
        <row r="8">
          <cell r="A8" t="str">
            <v>6907005</v>
          </cell>
          <cell r="B8" t="str">
            <v>6907005  강관용접  D 40  개소</v>
          </cell>
          <cell r="C8" t="str">
            <v>D 40</v>
          </cell>
          <cell r="D8">
            <v>0</v>
          </cell>
          <cell r="E8" t="str">
            <v>개소</v>
          </cell>
          <cell r="F8">
            <v>0</v>
          </cell>
          <cell r="G8">
            <v>0</v>
          </cell>
          <cell r="H8">
            <v>40</v>
          </cell>
          <cell r="I8">
            <v>0</v>
          </cell>
          <cell r="J8">
            <v>0</v>
          </cell>
          <cell r="K8">
            <v>0</v>
          </cell>
          <cell r="L8">
            <v>0</v>
          </cell>
          <cell r="M8">
            <v>0</v>
          </cell>
          <cell r="N8">
            <v>40</v>
          </cell>
          <cell r="O8" t="str">
            <v>일5호</v>
          </cell>
        </row>
        <row r="9">
          <cell r="A9" t="str">
            <v>6907006</v>
          </cell>
          <cell r="B9" t="str">
            <v>6907006  강관용접  D 50  개소</v>
          </cell>
          <cell r="C9" t="str">
            <v>D 50</v>
          </cell>
          <cell r="D9">
            <v>0</v>
          </cell>
          <cell r="E9" t="str">
            <v>개소</v>
          </cell>
          <cell r="F9">
            <v>0</v>
          </cell>
          <cell r="G9">
            <v>0</v>
          </cell>
          <cell r="H9">
            <v>55</v>
          </cell>
          <cell r="I9">
            <v>0</v>
          </cell>
          <cell r="J9">
            <v>0</v>
          </cell>
          <cell r="K9">
            <v>0</v>
          </cell>
          <cell r="L9">
            <v>0</v>
          </cell>
          <cell r="M9">
            <v>0</v>
          </cell>
          <cell r="N9">
            <v>55</v>
          </cell>
          <cell r="O9" t="str">
            <v>일6호</v>
          </cell>
        </row>
        <row r="10">
          <cell r="A10" t="str">
            <v>6907007</v>
          </cell>
          <cell r="B10" t="str">
            <v>6907007  강관용접  D 65  개소</v>
          </cell>
          <cell r="C10" t="str">
            <v>D 65</v>
          </cell>
          <cell r="D10">
            <v>0</v>
          </cell>
          <cell r="E10" t="str">
            <v>개소</v>
          </cell>
          <cell r="F10">
            <v>0</v>
          </cell>
          <cell r="G10">
            <v>0</v>
          </cell>
          <cell r="H10">
            <v>157</v>
          </cell>
          <cell r="I10">
            <v>0</v>
          </cell>
          <cell r="J10">
            <v>0</v>
          </cell>
          <cell r="K10">
            <v>0</v>
          </cell>
          <cell r="L10">
            <v>0</v>
          </cell>
          <cell r="M10">
            <v>0</v>
          </cell>
          <cell r="N10">
            <v>157</v>
          </cell>
          <cell r="O10" t="str">
            <v>일7호</v>
          </cell>
        </row>
        <row r="11">
          <cell r="A11" t="str">
            <v>6907008</v>
          </cell>
          <cell r="B11" t="str">
            <v>6907008  강관용접  D 80  개소</v>
          </cell>
          <cell r="C11" t="str">
            <v>D 80</v>
          </cell>
          <cell r="D11">
            <v>0</v>
          </cell>
          <cell r="E11" t="str">
            <v>개소</v>
          </cell>
          <cell r="F11">
            <v>0</v>
          </cell>
          <cell r="G11">
            <v>0</v>
          </cell>
          <cell r="H11">
            <v>205</v>
          </cell>
          <cell r="I11">
            <v>0</v>
          </cell>
          <cell r="J11">
            <v>0</v>
          </cell>
          <cell r="K11">
            <v>0</v>
          </cell>
          <cell r="L11">
            <v>0</v>
          </cell>
          <cell r="M11">
            <v>0</v>
          </cell>
          <cell r="N11">
            <v>205</v>
          </cell>
          <cell r="O11" t="str">
            <v>일8호</v>
          </cell>
        </row>
        <row r="12">
          <cell r="A12" t="str">
            <v>6907009</v>
          </cell>
          <cell r="B12" t="str">
            <v>6907009  강관용접  D100  개소</v>
          </cell>
          <cell r="C12" t="str">
            <v>D100</v>
          </cell>
          <cell r="D12">
            <v>0</v>
          </cell>
          <cell r="E12" t="str">
            <v>개소</v>
          </cell>
          <cell r="F12">
            <v>0</v>
          </cell>
          <cell r="G12">
            <v>0</v>
          </cell>
          <cell r="H12">
            <v>299</v>
          </cell>
          <cell r="I12">
            <v>0</v>
          </cell>
          <cell r="J12">
            <v>0</v>
          </cell>
          <cell r="K12">
            <v>0</v>
          </cell>
          <cell r="L12">
            <v>0</v>
          </cell>
          <cell r="M12">
            <v>0</v>
          </cell>
          <cell r="N12">
            <v>299</v>
          </cell>
          <cell r="O12" t="str">
            <v>일9호</v>
          </cell>
        </row>
        <row r="13">
          <cell r="A13" t="str">
            <v>6907010</v>
          </cell>
          <cell r="B13" t="str">
            <v>6907010  강관용접  D125  개소</v>
          </cell>
          <cell r="C13" t="str">
            <v>D125</v>
          </cell>
          <cell r="D13">
            <v>0</v>
          </cell>
          <cell r="E13" t="str">
            <v>개소</v>
          </cell>
          <cell r="F13">
            <v>0</v>
          </cell>
          <cell r="G13">
            <v>0</v>
          </cell>
          <cell r="H13">
            <v>424</v>
          </cell>
          <cell r="I13">
            <v>0</v>
          </cell>
          <cell r="J13">
            <v>0</v>
          </cell>
          <cell r="K13">
            <v>0</v>
          </cell>
          <cell r="L13">
            <v>0</v>
          </cell>
          <cell r="M13">
            <v>0</v>
          </cell>
          <cell r="N13">
            <v>424</v>
          </cell>
          <cell r="O13" t="str">
            <v>일10호</v>
          </cell>
        </row>
        <row r="14">
          <cell r="A14" t="str">
            <v>6907011</v>
          </cell>
          <cell r="B14" t="str">
            <v>6907011  강관용접  D150  개소</v>
          </cell>
          <cell r="C14" t="str">
            <v>D150</v>
          </cell>
          <cell r="D14">
            <v>0</v>
          </cell>
          <cell r="E14" t="str">
            <v>개소</v>
          </cell>
          <cell r="F14">
            <v>0</v>
          </cell>
          <cell r="G14">
            <v>0</v>
          </cell>
          <cell r="H14">
            <v>568</v>
          </cell>
          <cell r="I14">
            <v>0</v>
          </cell>
          <cell r="J14">
            <v>0</v>
          </cell>
          <cell r="K14">
            <v>0</v>
          </cell>
          <cell r="L14">
            <v>0</v>
          </cell>
          <cell r="M14">
            <v>0</v>
          </cell>
          <cell r="N14">
            <v>568</v>
          </cell>
          <cell r="O14" t="str">
            <v>일11호</v>
          </cell>
        </row>
        <row r="15">
          <cell r="A15" t="str">
            <v>6907012</v>
          </cell>
          <cell r="B15" t="str">
            <v>6907012  강관용접  D200  개소</v>
          </cell>
          <cell r="C15" t="str">
            <v>D200</v>
          </cell>
          <cell r="D15">
            <v>0</v>
          </cell>
          <cell r="E15" t="str">
            <v>개소</v>
          </cell>
          <cell r="F15">
            <v>0</v>
          </cell>
          <cell r="G15">
            <v>0</v>
          </cell>
          <cell r="H15">
            <v>653</v>
          </cell>
          <cell r="I15">
            <v>0</v>
          </cell>
          <cell r="J15">
            <v>0</v>
          </cell>
          <cell r="K15">
            <v>0</v>
          </cell>
          <cell r="L15">
            <v>0</v>
          </cell>
          <cell r="M15">
            <v>0</v>
          </cell>
          <cell r="N15">
            <v>653</v>
          </cell>
          <cell r="O15" t="str">
            <v>일12호</v>
          </cell>
        </row>
        <row r="16">
          <cell r="A16" t="str">
            <v>6907013</v>
          </cell>
          <cell r="B16" t="str">
            <v>6907013  강관용접  D250  개소</v>
          </cell>
          <cell r="C16" t="str">
            <v>D250</v>
          </cell>
          <cell r="D16">
            <v>0</v>
          </cell>
          <cell r="E16" t="str">
            <v>개소</v>
          </cell>
          <cell r="F16">
            <v>0</v>
          </cell>
          <cell r="G16">
            <v>0</v>
          </cell>
          <cell r="H16">
            <v>846</v>
          </cell>
          <cell r="I16">
            <v>0</v>
          </cell>
          <cell r="J16">
            <v>0</v>
          </cell>
          <cell r="K16">
            <v>0</v>
          </cell>
          <cell r="L16">
            <v>0</v>
          </cell>
          <cell r="M16">
            <v>0</v>
          </cell>
          <cell r="N16">
            <v>846</v>
          </cell>
          <cell r="O16" t="str">
            <v>일13호</v>
          </cell>
        </row>
        <row r="17">
          <cell r="A17" t="str">
            <v>6909001</v>
          </cell>
          <cell r="B17" t="str">
            <v>6909001  동관용접  D 15  개소</v>
          </cell>
          <cell r="C17" t="str">
            <v>D 15</v>
          </cell>
          <cell r="D17">
            <v>0</v>
          </cell>
          <cell r="E17" t="str">
            <v>개소</v>
          </cell>
          <cell r="F17">
            <v>0</v>
          </cell>
          <cell r="G17">
            <v>0</v>
          </cell>
          <cell r="H17">
            <v>139</v>
          </cell>
          <cell r="I17">
            <v>0</v>
          </cell>
          <cell r="J17">
            <v>1686</v>
          </cell>
          <cell r="K17">
            <v>0</v>
          </cell>
          <cell r="L17">
            <v>0</v>
          </cell>
          <cell r="M17">
            <v>0</v>
          </cell>
          <cell r="N17">
            <v>1825</v>
          </cell>
          <cell r="O17" t="str">
            <v>일14호</v>
          </cell>
        </row>
        <row r="18">
          <cell r="A18" t="str">
            <v>6909002</v>
          </cell>
          <cell r="B18" t="str">
            <v>6909002  동관용접  D 20  개소</v>
          </cell>
          <cell r="C18" t="str">
            <v>D 20</v>
          </cell>
          <cell r="D18">
            <v>0</v>
          </cell>
          <cell r="E18" t="str">
            <v>개소</v>
          </cell>
          <cell r="F18">
            <v>0</v>
          </cell>
          <cell r="G18">
            <v>0</v>
          </cell>
          <cell r="H18">
            <v>222</v>
          </cell>
          <cell r="I18">
            <v>0</v>
          </cell>
          <cell r="J18">
            <v>1932</v>
          </cell>
          <cell r="K18">
            <v>0</v>
          </cell>
          <cell r="L18">
            <v>0</v>
          </cell>
          <cell r="M18">
            <v>0</v>
          </cell>
          <cell r="N18">
            <v>2154</v>
          </cell>
          <cell r="O18" t="str">
            <v>일15호</v>
          </cell>
        </row>
        <row r="19">
          <cell r="A19" t="str">
            <v>6909003</v>
          </cell>
          <cell r="B19" t="str">
            <v>6909003  동관용접  D 25  개소</v>
          </cell>
          <cell r="C19" t="str">
            <v>D 25</v>
          </cell>
          <cell r="D19">
            <v>0</v>
          </cell>
          <cell r="E19" t="str">
            <v>개소</v>
          </cell>
          <cell r="F19">
            <v>0</v>
          </cell>
          <cell r="G19">
            <v>0</v>
          </cell>
          <cell r="H19">
            <v>288</v>
          </cell>
          <cell r="I19">
            <v>0</v>
          </cell>
          <cell r="J19">
            <v>2384</v>
          </cell>
          <cell r="K19">
            <v>0</v>
          </cell>
          <cell r="L19">
            <v>0</v>
          </cell>
          <cell r="M19">
            <v>0</v>
          </cell>
          <cell r="N19">
            <v>2672</v>
          </cell>
          <cell r="O19" t="str">
            <v>일16호</v>
          </cell>
        </row>
        <row r="20">
          <cell r="A20" t="str">
            <v>6909004</v>
          </cell>
          <cell r="B20" t="str">
            <v>6909004  동관용접  D 32  개소</v>
          </cell>
          <cell r="C20" t="str">
            <v>D 32</v>
          </cell>
          <cell r="D20">
            <v>0</v>
          </cell>
          <cell r="E20" t="str">
            <v>개소</v>
          </cell>
          <cell r="F20">
            <v>0</v>
          </cell>
          <cell r="G20">
            <v>0</v>
          </cell>
          <cell r="H20">
            <v>381</v>
          </cell>
          <cell r="I20">
            <v>0</v>
          </cell>
          <cell r="J20">
            <v>2919</v>
          </cell>
          <cell r="K20">
            <v>0</v>
          </cell>
          <cell r="L20">
            <v>0</v>
          </cell>
          <cell r="M20">
            <v>0</v>
          </cell>
          <cell r="N20">
            <v>3300</v>
          </cell>
          <cell r="O20" t="str">
            <v>일17호</v>
          </cell>
        </row>
        <row r="21">
          <cell r="A21" t="str">
            <v>6909005</v>
          </cell>
          <cell r="B21" t="str">
            <v>6909005  동관용접  D 40  개소</v>
          </cell>
          <cell r="C21" t="str">
            <v>D 40</v>
          </cell>
          <cell r="D21">
            <v>0</v>
          </cell>
          <cell r="E21" t="str">
            <v>개소</v>
          </cell>
          <cell r="F21">
            <v>0</v>
          </cell>
          <cell r="G21">
            <v>0</v>
          </cell>
          <cell r="H21">
            <v>471</v>
          </cell>
          <cell r="I21">
            <v>0</v>
          </cell>
          <cell r="J21">
            <v>3208</v>
          </cell>
          <cell r="K21">
            <v>0</v>
          </cell>
          <cell r="L21">
            <v>0</v>
          </cell>
          <cell r="M21">
            <v>0</v>
          </cell>
          <cell r="N21">
            <v>3679</v>
          </cell>
          <cell r="O21" t="str">
            <v>일18호</v>
          </cell>
        </row>
        <row r="22">
          <cell r="A22" t="str">
            <v>6909006</v>
          </cell>
          <cell r="B22" t="str">
            <v>6909006  동관용접  D 50  개소</v>
          </cell>
          <cell r="C22" t="str">
            <v>D 50</v>
          </cell>
          <cell r="D22">
            <v>0</v>
          </cell>
          <cell r="E22" t="str">
            <v>개소</v>
          </cell>
          <cell r="F22">
            <v>0</v>
          </cell>
          <cell r="G22">
            <v>0</v>
          </cell>
          <cell r="H22">
            <v>646</v>
          </cell>
          <cell r="I22">
            <v>0</v>
          </cell>
          <cell r="J22">
            <v>4030</v>
          </cell>
          <cell r="K22">
            <v>0</v>
          </cell>
          <cell r="L22">
            <v>0</v>
          </cell>
          <cell r="M22">
            <v>0</v>
          </cell>
          <cell r="N22">
            <v>4676</v>
          </cell>
          <cell r="O22" t="str">
            <v>일19호</v>
          </cell>
        </row>
        <row r="23">
          <cell r="A23" t="str">
            <v>6909007</v>
          </cell>
          <cell r="B23" t="str">
            <v>6909007  동관용접  D 65  개소</v>
          </cell>
          <cell r="C23" t="str">
            <v>D 65</v>
          </cell>
          <cell r="D23">
            <v>0</v>
          </cell>
          <cell r="E23" t="str">
            <v>개소</v>
          </cell>
          <cell r="F23">
            <v>0</v>
          </cell>
          <cell r="G23">
            <v>0</v>
          </cell>
          <cell r="H23">
            <v>840</v>
          </cell>
          <cell r="I23">
            <v>0</v>
          </cell>
          <cell r="J23">
            <v>5182</v>
          </cell>
          <cell r="K23">
            <v>0</v>
          </cell>
          <cell r="L23">
            <v>0</v>
          </cell>
          <cell r="M23">
            <v>0</v>
          </cell>
          <cell r="N23">
            <v>6022</v>
          </cell>
          <cell r="O23" t="str">
            <v>일20호</v>
          </cell>
        </row>
        <row r="24">
          <cell r="A24" t="str">
            <v>6909008</v>
          </cell>
          <cell r="B24" t="str">
            <v>6909008  동관용접  D 80  개소</v>
          </cell>
          <cell r="C24" t="str">
            <v>D 80</v>
          </cell>
          <cell r="D24">
            <v>0</v>
          </cell>
          <cell r="E24" t="str">
            <v>개소</v>
          </cell>
          <cell r="F24">
            <v>0</v>
          </cell>
          <cell r="G24">
            <v>0</v>
          </cell>
          <cell r="H24">
            <v>1111</v>
          </cell>
          <cell r="I24">
            <v>0</v>
          </cell>
          <cell r="J24">
            <v>6004</v>
          </cell>
          <cell r="K24">
            <v>0</v>
          </cell>
          <cell r="L24">
            <v>0</v>
          </cell>
          <cell r="M24">
            <v>0</v>
          </cell>
          <cell r="N24">
            <v>7115</v>
          </cell>
          <cell r="O24" t="str">
            <v>일21호</v>
          </cell>
        </row>
        <row r="25">
          <cell r="A25" t="str">
            <v>6910001</v>
          </cell>
          <cell r="B25" t="str">
            <v>6910001  STS 관 용접  D 15  개소</v>
          </cell>
          <cell r="C25" t="str">
            <v>D 15</v>
          </cell>
          <cell r="D25">
            <v>0</v>
          </cell>
          <cell r="E25" t="str">
            <v>개소</v>
          </cell>
          <cell r="F25">
            <v>0</v>
          </cell>
          <cell r="G25">
            <v>0</v>
          </cell>
          <cell r="H25">
            <v>161</v>
          </cell>
          <cell r="I25">
            <v>0</v>
          </cell>
          <cell r="J25">
            <v>0</v>
          </cell>
          <cell r="K25">
            <v>0</v>
          </cell>
          <cell r="L25">
            <v>0</v>
          </cell>
          <cell r="M25">
            <v>0</v>
          </cell>
          <cell r="N25">
            <v>161</v>
          </cell>
          <cell r="O25" t="str">
            <v>일22호</v>
          </cell>
        </row>
        <row r="26">
          <cell r="A26" t="str">
            <v>6910002</v>
          </cell>
          <cell r="B26" t="str">
            <v>6910002  STS 관 용접  D 20  개소</v>
          </cell>
          <cell r="C26" t="str">
            <v>D 20</v>
          </cell>
          <cell r="D26">
            <v>0</v>
          </cell>
          <cell r="E26" t="str">
            <v>개소</v>
          </cell>
          <cell r="F26">
            <v>0</v>
          </cell>
          <cell r="G26">
            <v>0</v>
          </cell>
          <cell r="H26">
            <v>252</v>
          </cell>
          <cell r="I26">
            <v>0</v>
          </cell>
          <cell r="J26">
            <v>0</v>
          </cell>
          <cell r="K26">
            <v>0</v>
          </cell>
          <cell r="L26">
            <v>0</v>
          </cell>
          <cell r="M26">
            <v>0</v>
          </cell>
          <cell r="N26">
            <v>252</v>
          </cell>
          <cell r="O26" t="str">
            <v>일23호</v>
          </cell>
        </row>
        <row r="27">
          <cell r="A27" t="str">
            <v>6910003</v>
          </cell>
          <cell r="B27" t="str">
            <v>6910003  STS 관 용접  D 25  개소</v>
          </cell>
          <cell r="C27" t="str">
            <v>D 25</v>
          </cell>
          <cell r="D27">
            <v>0</v>
          </cell>
          <cell r="E27" t="str">
            <v>개소</v>
          </cell>
          <cell r="F27">
            <v>0</v>
          </cell>
          <cell r="G27">
            <v>0</v>
          </cell>
          <cell r="H27">
            <v>353</v>
          </cell>
          <cell r="I27">
            <v>0</v>
          </cell>
          <cell r="J27">
            <v>0</v>
          </cell>
          <cell r="K27">
            <v>0</v>
          </cell>
          <cell r="L27">
            <v>0</v>
          </cell>
          <cell r="M27">
            <v>0</v>
          </cell>
          <cell r="N27">
            <v>353</v>
          </cell>
          <cell r="O27" t="str">
            <v>일24호</v>
          </cell>
        </row>
        <row r="28">
          <cell r="A28" t="str">
            <v>6910004</v>
          </cell>
          <cell r="B28" t="str">
            <v>6910004  STS 관 용접  D 32  개소</v>
          </cell>
          <cell r="C28" t="str">
            <v>D 32</v>
          </cell>
          <cell r="D28">
            <v>0</v>
          </cell>
          <cell r="E28" t="str">
            <v>개소</v>
          </cell>
          <cell r="F28">
            <v>0</v>
          </cell>
          <cell r="G28">
            <v>0</v>
          </cell>
          <cell r="H28">
            <v>429</v>
          </cell>
          <cell r="I28">
            <v>0</v>
          </cell>
          <cell r="J28">
            <v>0</v>
          </cell>
          <cell r="K28">
            <v>0</v>
          </cell>
          <cell r="L28">
            <v>0</v>
          </cell>
          <cell r="M28">
            <v>0</v>
          </cell>
          <cell r="N28">
            <v>429</v>
          </cell>
          <cell r="O28" t="str">
            <v>일25호</v>
          </cell>
        </row>
        <row r="29">
          <cell r="A29" t="str">
            <v>6910005</v>
          </cell>
          <cell r="B29" t="str">
            <v>6910005  STS 관 용접  D 40  개소</v>
          </cell>
          <cell r="C29" t="str">
            <v>D 40</v>
          </cell>
          <cell r="D29">
            <v>0</v>
          </cell>
          <cell r="E29" t="str">
            <v>개소</v>
          </cell>
          <cell r="F29">
            <v>0</v>
          </cell>
          <cell r="G29">
            <v>0</v>
          </cell>
          <cell r="H29">
            <v>573</v>
          </cell>
          <cell r="I29">
            <v>0</v>
          </cell>
          <cell r="J29">
            <v>0</v>
          </cell>
          <cell r="K29">
            <v>0</v>
          </cell>
          <cell r="L29">
            <v>0</v>
          </cell>
          <cell r="M29">
            <v>0</v>
          </cell>
          <cell r="N29">
            <v>573</v>
          </cell>
          <cell r="O29" t="str">
            <v>일26호</v>
          </cell>
        </row>
        <row r="30">
          <cell r="A30" t="str">
            <v>6910006</v>
          </cell>
          <cell r="B30" t="str">
            <v>6910006  STS 관 용접  D 50  개소</v>
          </cell>
          <cell r="C30" t="str">
            <v>D 50</v>
          </cell>
          <cell r="D30">
            <v>0</v>
          </cell>
          <cell r="E30" t="str">
            <v>개소</v>
          </cell>
          <cell r="F30">
            <v>0</v>
          </cell>
          <cell r="G30">
            <v>0</v>
          </cell>
          <cell r="H30">
            <v>775</v>
          </cell>
          <cell r="I30">
            <v>0</v>
          </cell>
          <cell r="J30">
            <v>0</v>
          </cell>
          <cell r="K30">
            <v>0</v>
          </cell>
          <cell r="L30">
            <v>0</v>
          </cell>
          <cell r="M30">
            <v>0</v>
          </cell>
          <cell r="N30">
            <v>775</v>
          </cell>
          <cell r="O30" t="str">
            <v>일27호</v>
          </cell>
        </row>
        <row r="31">
          <cell r="A31" t="str">
            <v>6910008</v>
          </cell>
          <cell r="B31" t="str">
            <v>6910008  STS 관 용접  D 80  개소</v>
          </cell>
          <cell r="C31" t="str">
            <v>D 80</v>
          </cell>
          <cell r="D31">
            <v>0</v>
          </cell>
          <cell r="E31" t="str">
            <v>개소</v>
          </cell>
          <cell r="F31">
            <v>0</v>
          </cell>
          <cell r="G31">
            <v>0</v>
          </cell>
          <cell r="H31">
            <v>1878</v>
          </cell>
          <cell r="I31">
            <v>0</v>
          </cell>
          <cell r="J31">
            <v>0</v>
          </cell>
          <cell r="K31">
            <v>0</v>
          </cell>
          <cell r="L31">
            <v>0</v>
          </cell>
          <cell r="M31">
            <v>0</v>
          </cell>
          <cell r="N31">
            <v>1878</v>
          </cell>
          <cell r="O31" t="str">
            <v>일28호</v>
          </cell>
        </row>
        <row r="32">
          <cell r="A32" t="str">
            <v>6910009</v>
          </cell>
          <cell r="B32" t="str">
            <v>6910009  STS 관 용접  D100  개소</v>
          </cell>
          <cell r="C32" t="str">
            <v>D100</v>
          </cell>
          <cell r="D32">
            <v>0</v>
          </cell>
          <cell r="E32" t="str">
            <v>개소</v>
          </cell>
          <cell r="F32">
            <v>0</v>
          </cell>
          <cell r="G32">
            <v>0</v>
          </cell>
          <cell r="H32">
            <v>2895</v>
          </cell>
          <cell r="I32">
            <v>0</v>
          </cell>
          <cell r="J32">
            <v>0</v>
          </cell>
          <cell r="K32">
            <v>0</v>
          </cell>
          <cell r="L32">
            <v>0</v>
          </cell>
          <cell r="M32">
            <v>0</v>
          </cell>
          <cell r="N32">
            <v>2895</v>
          </cell>
          <cell r="O32" t="str">
            <v>일29호</v>
          </cell>
        </row>
        <row r="33">
          <cell r="A33" t="str">
            <v>6910010</v>
          </cell>
          <cell r="B33" t="str">
            <v>6910010  STS 관 용접  D125  개소</v>
          </cell>
          <cell r="C33" t="str">
            <v>D125</v>
          </cell>
          <cell r="D33">
            <v>0</v>
          </cell>
          <cell r="E33" t="str">
            <v>개소</v>
          </cell>
          <cell r="F33">
            <v>0</v>
          </cell>
          <cell r="G33">
            <v>0</v>
          </cell>
          <cell r="H33">
            <v>4315</v>
          </cell>
          <cell r="I33">
            <v>0</v>
          </cell>
          <cell r="J33">
            <v>0</v>
          </cell>
          <cell r="K33">
            <v>0</v>
          </cell>
          <cell r="L33">
            <v>0</v>
          </cell>
          <cell r="M33">
            <v>0</v>
          </cell>
          <cell r="N33">
            <v>4315</v>
          </cell>
          <cell r="O33" t="str">
            <v>일30호</v>
          </cell>
        </row>
        <row r="34">
          <cell r="A34" t="str">
            <v>6910011</v>
          </cell>
          <cell r="B34" t="str">
            <v>6910011  STS 관 용접  D150  개소</v>
          </cell>
          <cell r="C34" t="str">
            <v>D150</v>
          </cell>
          <cell r="D34">
            <v>0</v>
          </cell>
          <cell r="E34" t="str">
            <v>개소</v>
          </cell>
          <cell r="F34">
            <v>0</v>
          </cell>
          <cell r="G34">
            <v>0</v>
          </cell>
          <cell r="H34">
            <v>5445</v>
          </cell>
          <cell r="I34">
            <v>0</v>
          </cell>
          <cell r="J34">
            <v>0</v>
          </cell>
          <cell r="K34">
            <v>0</v>
          </cell>
          <cell r="L34">
            <v>0</v>
          </cell>
          <cell r="M34">
            <v>0</v>
          </cell>
          <cell r="N34">
            <v>5445</v>
          </cell>
          <cell r="O34" t="str">
            <v>일31호</v>
          </cell>
        </row>
        <row r="35">
          <cell r="A35" t="str">
            <v>6911001</v>
          </cell>
          <cell r="B35" t="str">
            <v>6911001  강판용접  3  MM  M</v>
          </cell>
          <cell r="C35" t="str">
            <v>3  MM</v>
          </cell>
          <cell r="D35">
            <v>0</v>
          </cell>
          <cell r="E35" t="str">
            <v>M</v>
          </cell>
          <cell r="F35">
            <v>0</v>
          </cell>
          <cell r="G35">
            <v>0</v>
          </cell>
          <cell r="H35">
            <v>312</v>
          </cell>
          <cell r="I35">
            <v>0</v>
          </cell>
          <cell r="J35">
            <v>1882</v>
          </cell>
          <cell r="K35">
            <v>0</v>
          </cell>
          <cell r="L35">
            <v>0</v>
          </cell>
          <cell r="M35">
            <v>0</v>
          </cell>
          <cell r="N35">
            <v>2194</v>
          </cell>
          <cell r="O35" t="str">
            <v>일32호</v>
          </cell>
        </row>
        <row r="36">
          <cell r="A36" t="str">
            <v>6912004</v>
          </cell>
          <cell r="B36" t="str">
            <v>6912004  강관절단  D 32  개소</v>
          </cell>
          <cell r="C36" t="str">
            <v>D 32</v>
          </cell>
          <cell r="D36">
            <v>0</v>
          </cell>
          <cell r="E36" t="str">
            <v>개소</v>
          </cell>
          <cell r="F36">
            <v>0</v>
          </cell>
          <cell r="G36">
            <v>0</v>
          </cell>
          <cell r="H36">
            <v>11</v>
          </cell>
          <cell r="I36">
            <v>0</v>
          </cell>
          <cell r="J36">
            <v>0</v>
          </cell>
          <cell r="K36">
            <v>0</v>
          </cell>
          <cell r="L36">
            <v>0</v>
          </cell>
          <cell r="M36">
            <v>0</v>
          </cell>
          <cell r="N36">
            <v>11</v>
          </cell>
          <cell r="O36" t="str">
            <v>일33호</v>
          </cell>
        </row>
        <row r="37">
          <cell r="A37" t="str">
            <v>6912005</v>
          </cell>
          <cell r="B37" t="str">
            <v>6912005  강관절단  D 40  개소</v>
          </cell>
          <cell r="C37" t="str">
            <v>D 40</v>
          </cell>
          <cell r="D37">
            <v>0</v>
          </cell>
          <cell r="E37" t="str">
            <v>개소</v>
          </cell>
          <cell r="F37">
            <v>0</v>
          </cell>
          <cell r="G37">
            <v>0</v>
          </cell>
          <cell r="H37">
            <v>12</v>
          </cell>
          <cell r="I37">
            <v>0</v>
          </cell>
          <cell r="J37">
            <v>0</v>
          </cell>
          <cell r="K37">
            <v>0</v>
          </cell>
          <cell r="L37">
            <v>0</v>
          </cell>
          <cell r="M37">
            <v>0</v>
          </cell>
          <cell r="N37">
            <v>12</v>
          </cell>
          <cell r="O37" t="str">
            <v>일34호</v>
          </cell>
        </row>
        <row r="38">
          <cell r="A38" t="str">
            <v>6912006</v>
          </cell>
          <cell r="B38" t="str">
            <v>6912006  강관절단  D 50  개소</v>
          </cell>
          <cell r="C38" t="str">
            <v>D 50</v>
          </cell>
          <cell r="D38">
            <v>0</v>
          </cell>
          <cell r="E38" t="str">
            <v>개소</v>
          </cell>
          <cell r="F38">
            <v>0</v>
          </cell>
          <cell r="G38">
            <v>0</v>
          </cell>
          <cell r="H38">
            <v>15</v>
          </cell>
          <cell r="I38">
            <v>0</v>
          </cell>
          <cell r="J38">
            <v>0</v>
          </cell>
          <cell r="K38">
            <v>0</v>
          </cell>
          <cell r="L38">
            <v>0</v>
          </cell>
          <cell r="M38">
            <v>0</v>
          </cell>
          <cell r="N38">
            <v>15</v>
          </cell>
          <cell r="O38" t="str">
            <v>일35호</v>
          </cell>
        </row>
        <row r="39">
          <cell r="A39" t="str">
            <v>6912007</v>
          </cell>
          <cell r="B39" t="str">
            <v>6912007  강관절단  D 65  개소</v>
          </cell>
          <cell r="C39" t="str">
            <v>D 65</v>
          </cell>
          <cell r="D39">
            <v>0</v>
          </cell>
          <cell r="E39" t="str">
            <v>개소</v>
          </cell>
          <cell r="F39">
            <v>0</v>
          </cell>
          <cell r="G39">
            <v>0</v>
          </cell>
          <cell r="H39">
            <v>19</v>
          </cell>
          <cell r="I39">
            <v>0</v>
          </cell>
          <cell r="J39">
            <v>0</v>
          </cell>
          <cell r="K39">
            <v>0</v>
          </cell>
          <cell r="L39">
            <v>0</v>
          </cell>
          <cell r="M39">
            <v>0</v>
          </cell>
          <cell r="N39">
            <v>19</v>
          </cell>
          <cell r="O39" t="str">
            <v>일36호</v>
          </cell>
        </row>
        <row r="40">
          <cell r="A40" t="str">
            <v>6912008</v>
          </cell>
          <cell r="B40" t="str">
            <v>6912008  강관절단  D 80  개소</v>
          </cell>
          <cell r="C40" t="str">
            <v>D 80</v>
          </cell>
          <cell r="D40">
            <v>0</v>
          </cell>
          <cell r="E40" t="str">
            <v>개소</v>
          </cell>
          <cell r="F40">
            <v>0</v>
          </cell>
          <cell r="G40">
            <v>0</v>
          </cell>
          <cell r="H40">
            <v>24</v>
          </cell>
          <cell r="I40">
            <v>0</v>
          </cell>
          <cell r="J40">
            <v>0</v>
          </cell>
          <cell r="K40">
            <v>0</v>
          </cell>
          <cell r="L40">
            <v>0</v>
          </cell>
          <cell r="M40">
            <v>0</v>
          </cell>
          <cell r="N40">
            <v>24</v>
          </cell>
          <cell r="O40" t="str">
            <v>일37호</v>
          </cell>
        </row>
        <row r="41">
          <cell r="A41" t="str">
            <v>6912009</v>
          </cell>
          <cell r="B41" t="str">
            <v>6912009  강관절단  D100  개소</v>
          </cell>
          <cell r="C41" t="str">
            <v>D100</v>
          </cell>
          <cell r="D41">
            <v>0</v>
          </cell>
          <cell r="E41" t="str">
            <v>개소</v>
          </cell>
          <cell r="F41">
            <v>0</v>
          </cell>
          <cell r="G41">
            <v>0</v>
          </cell>
          <cell r="H41">
            <v>48</v>
          </cell>
          <cell r="I41">
            <v>0</v>
          </cell>
          <cell r="J41">
            <v>0</v>
          </cell>
          <cell r="K41">
            <v>0</v>
          </cell>
          <cell r="L41">
            <v>0</v>
          </cell>
          <cell r="M41">
            <v>0</v>
          </cell>
          <cell r="N41">
            <v>48</v>
          </cell>
          <cell r="O41" t="str">
            <v>일38호</v>
          </cell>
        </row>
        <row r="42">
          <cell r="A42" t="str">
            <v>6912010</v>
          </cell>
          <cell r="B42" t="str">
            <v>6912010  강관절단  D125  개소</v>
          </cell>
          <cell r="C42" t="str">
            <v>D125</v>
          </cell>
          <cell r="D42">
            <v>0</v>
          </cell>
          <cell r="E42" t="str">
            <v>개소</v>
          </cell>
          <cell r="F42">
            <v>0</v>
          </cell>
          <cell r="G42">
            <v>0</v>
          </cell>
          <cell r="H42">
            <v>88</v>
          </cell>
          <cell r="I42">
            <v>0</v>
          </cell>
          <cell r="J42">
            <v>0</v>
          </cell>
          <cell r="K42">
            <v>0</v>
          </cell>
          <cell r="L42">
            <v>0</v>
          </cell>
          <cell r="M42">
            <v>0</v>
          </cell>
          <cell r="N42">
            <v>88</v>
          </cell>
          <cell r="O42" t="str">
            <v>일39호</v>
          </cell>
        </row>
        <row r="43">
          <cell r="A43" t="str">
            <v>6912011</v>
          </cell>
          <cell r="B43" t="str">
            <v>6912011  강관절단  D150  개소</v>
          </cell>
          <cell r="C43" t="str">
            <v>D150</v>
          </cell>
          <cell r="D43">
            <v>0</v>
          </cell>
          <cell r="E43" t="str">
            <v>개소</v>
          </cell>
          <cell r="F43">
            <v>0</v>
          </cell>
          <cell r="G43">
            <v>0</v>
          </cell>
          <cell r="H43">
            <v>136</v>
          </cell>
          <cell r="I43">
            <v>0</v>
          </cell>
          <cell r="J43">
            <v>0</v>
          </cell>
          <cell r="K43">
            <v>0</v>
          </cell>
          <cell r="L43">
            <v>0</v>
          </cell>
          <cell r="M43">
            <v>0</v>
          </cell>
          <cell r="N43">
            <v>136</v>
          </cell>
          <cell r="O43" t="str">
            <v>일40호</v>
          </cell>
        </row>
        <row r="44">
          <cell r="A44" t="str">
            <v>6912012</v>
          </cell>
          <cell r="B44" t="str">
            <v>6912012  강관절단  D200  개소</v>
          </cell>
          <cell r="C44" t="str">
            <v>D200</v>
          </cell>
          <cell r="D44">
            <v>0</v>
          </cell>
          <cell r="E44" t="str">
            <v>개소</v>
          </cell>
          <cell r="F44" t="e">
            <v>#REF!</v>
          </cell>
          <cell r="G44" t="e">
            <v>#REF!</v>
          </cell>
          <cell r="H44">
            <v>224</v>
          </cell>
          <cell r="I44" t="e">
            <v>#REF!</v>
          </cell>
          <cell r="J44">
            <v>0</v>
          </cell>
          <cell r="K44" t="e">
            <v>#REF!</v>
          </cell>
          <cell r="L44">
            <v>0</v>
          </cell>
          <cell r="M44" t="e">
            <v>#REF!</v>
          </cell>
          <cell r="N44">
            <v>224</v>
          </cell>
          <cell r="O44" t="str">
            <v>일41호</v>
          </cell>
        </row>
        <row r="45">
          <cell r="A45" t="str">
            <v>6912013</v>
          </cell>
          <cell r="B45" t="str">
            <v>6912013  강관절단  D250  개소</v>
          </cell>
          <cell r="C45" t="str">
            <v>D250</v>
          </cell>
          <cell r="D45">
            <v>0</v>
          </cell>
          <cell r="E45" t="str">
            <v>개소</v>
          </cell>
          <cell r="F45" t="e">
            <v>#REF!</v>
          </cell>
          <cell r="G45" t="e">
            <v>#REF!</v>
          </cell>
          <cell r="H45">
            <v>393</v>
          </cell>
          <cell r="I45" t="e">
            <v>#REF!</v>
          </cell>
          <cell r="J45">
            <v>0</v>
          </cell>
          <cell r="K45" t="e">
            <v>#REF!</v>
          </cell>
          <cell r="L45">
            <v>0</v>
          </cell>
          <cell r="N45">
            <v>393</v>
          </cell>
          <cell r="O45" t="str">
            <v>일42호</v>
          </cell>
        </row>
        <row r="46">
          <cell r="A46" t="str">
            <v>6912014</v>
          </cell>
          <cell r="B46" t="str">
            <v>6912014  강관절단  D300  개소</v>
          </cell>
          <cell r="C46" t="str">
            <v>D300</v>
          </cell>
          <cell r="D46">
            <v>0</v>
          </cell>
          <cell r="E46" t="str">
            <v>개소</v>
          </cell>
          <cell r="F46" t="e">
            <v>#REF!</v>
          </cell>
          <cell r="G46" t="e">
            <v>#REF!</v>
          </cell>
          <cell r="H46">
            <v>516</v>
          </cell>
          <cell r="I46" t="e">
            <v>#REF!</v>
          </cell>
          <cell r="J46">
            <v>0</v>
          </cell>
          <cell r="K46" t="e">
            <v>#REF!</v>
          </cell>
          <cell r="L46">
            <v>0</v>
          </cell>
          <cell r="N46">
            <v>516</v>
          </cell>
          <cell r="O46" t="str">
            <v>일43호</v>
          </cell>
        </row>
        <row r="47">
          <cell r="A47" t="str">
            <v>6914001</v>
          </cell>
          <cell r="B47" t="str">
            <v>6914001  강판절단  3  MM  M</v>
          </cell>
          <cell r="C47" t="str">
            <v>3  MM</v>
          </cell>
          <cell r="D47">
            <v>0</v>
          </cell>
          <cell r="E47" t="str">
            <v>M</v>
          </cell>
          <cell r="H47">
            <v>96</v>
          </cell>
          <cell r="J47">
            <v>273</v>
          </cell>
          <cell r="L47">
            <v>0</v>
          </cell>
          <cell r="N47">
            <v>369</v>
          </cell>
          <cell r="O47" t="str">
            <v>일44호</v>
          </cell>
        </row>
        <row r="48">
          <cell r="A48" t="str">
            <v>6915001</v>
          </cell>
          <cell r="B48" t="str">
            <v>6915001  나사접합  D 15  개소</v>
          </cell>
          <cell r="C48" t="str">
            <v>D 15</v>
          </cell>
          <cell r="D48">
            <v>0</v>
          </cell>
          <cell r="E48" t="str">
            <v>개소</v>
          </cell>
          <cell r="H48">
            <v>213</v>
          </cell>
          <cell r="J48">
            <v>3804</v>
          </cell>
          <cell r="L48">
            <v>0</v>
          </cell>
          <cell r="N48">
            <v>4017</v>
          </cell>
          <cell r="O48" t="str">
            <v>일45호</v>
          </cell>
        </row>
        <row r="49">
          <cell r="A49" t="str">
            <v>6915003</v>
          </cell>
          <cell r="B49" t="str">
            <v>6915003  나사접합  D 25  개소</v>
          </cell>
          <cell r="C49" t="str">
            <v>D 25</v>
          </cell>
          <cell r="D49">
            <v>0</v>
          </cell>
          <cell r="E49" t="str">
            <v>개소</v>
          </cell>
          <cell r="H49">
            <v>273</v>
          </cell>
          <cell r="J49">
            <v>4755</v>
          </cell>
          <cell r="L49">
            <v>0</v>
          </cell>
          <cell r="N49">
            <v>5028</v>
          </cell>
          <cell r="O49" t="str">
            <v>일46호</v>
          </cell>
        </row>
        <row r="50">
          <cell r="A50" t="str">
            <v>6917021</v>
          </cell>
          <cell r="B50" t="str">
            <v>6917021  주철관접합 (천정) NO-HUB  D 50  수구</v>
          </cell>
          <cell r="C50" t="str">
            <v>D 50</v>
          </cell>
          <cell r="D50">
            <v>0</v>
          </cell>
          <cell r="E50" t="str">
            <v>수구</v>
          </cell>
          <cell r="H50">
            <v>2895</v>
          </cell>
          <cell r="J50">
            <v>13230</v>
          </cell>
          <cell r="L50">
            <v>0</v>
          </cell>
          <cell r="N50">
            <v>16125</v>
          </cell>
          <cell r="O50" t="str">
            <v>일47호</v>
          </cell>
        </row>
        <row r="51">
          <cell r="A51" t="str">
            <v>6917022</v>
          </cell>
          <cell r="B51" t="str">
            <v>6917022  주철관접합 (천정) NO-HUB  D 75  수구</v>
          </cell>
          <cell r="C51" t="str">
            <v>D 75</v>
          </cell>
          <cell r="D51">
            <v>0</v>
          </cell>
          <cell r="E51" t="str">
            <v>수구</v>
          </cell>
          <cell r="H51">
            <v>3477</v>
          </cell>
          <cell r="J51">
            <v>18617</v>
          </cell>
          <cell r="L51">
            <v>0</v>
          </cell>
          <cell r="N51">
            <v>22094</v>
          </cell>
          <cell r="O51" t="str">
            <v>일48호</v>
          </cell>
        </row>
        <row r="52">
          <cell r="A52" t="str">
            <v>6917023</v>
          </cell>
          <cell r="B52" t="str">
            <v>6917023  주철관접합 (천정) NO-HUB  D100  수구</v>
          </cell>
          <cell r="C52" t="str">
            <v>D100</v>
          </cell>
          <cell r="D52">
            <v>0</v>
          </cell>
          <cell r="E52" t="str">
            <v>수구</v>
          </cell>
          <cell r="H52">
            <v>4077</v>
          </cell>
          <cell r="J52">
            <v>21224</v>
          </cell>
          <cell r="L52">
            <v>0</v>
          </cell>
          <cell r="N52">
            <v>25301</v>
          </cell>
          <cell r="O52" t="str">
            <v>일49호</v>
          </cell>
        </row>
        <row r="53">
          <cell r="A53" t="str">
            <v>6917024</v>
          </cell>
          <cell r="B53" t="str">
            <v>6917024  주철관접합 (천정) NO-HUB  D125  수구</v>
          </cell>
          <cell r="C53" t="str">
            <v>D125</v>
          </cell>
          <cell r="D53">
            <v>0</v>
          </cell>
          <cell r="E53" t="str">
            <v>수구</v>
          </cell>
          <cell r="H53">
            <v>8446</v>
          </cell>
          <cell r="J53">
            <v>23681</v>
          </cell>
          <cell r="L53">
            <v>0</v>
          </cell>
          <cell r="N53">
            <v>32127</v>
          </cell>
          <cell r="O53" t="str">
            <v>일50호</v>
          </cell>
        </row>
        <row r="54">
          <cell r="A54" t="str">
            <v>6918003</v>
          </cell>
          <cell r="B54" t="str">
            <v>6918003  철합후렌지접합  D 25  개소</v>
          </cell>
          <cell r="C54" t="str">
            <v>D 25</v>
          </cell>
          <cell r="D54">
            <v>0</v>
          </cell>
          <cell r="E54" t="str">
            <v>개소</v>
          </cell>
          <cell r="H54">
            <v>1733</v>
          </cell>
          <cell r="J54">
            <v>0</v>
          </cell>
          <cell r="L54">
            <v>0</v>
          </cell>
          <cell r="N54">
            <v>1733</v>
          </cell>
          <cell r="O54" t="str">
            <v>일51호</v>
          </cell>
        </row>
        <row r="55">
          <cell r="A55" t="str">
            <v>6918004</v>
          </cell>
          <cell r="B55" t="str">
            <v>6918004  철합후렌지접합  D 32  개소</v>
          </cell>
          <cell r="C55" t="str">
            <v>D 32</v>
          </cell>
          <cell r="D55">
            <v>0</v>
          </cell>
          <cell r="E55" t="str">
            <v>개소</v>
          </cell>
          <cell r="H55">
            <v>1927</v>
          </cell>
          <cell r="J55">
            <v>0</v>
          </cell>
          <cell r="L55">
            <v>0</v>
          </cell>
          <cell r="N55">
            <v>1927</v>
          </cell>
          <cell r="O55" t="str">
            <v>일52호</v>
          </cell>
        </row>
        <row r="56">
          <cell r="A56" t="str">
            <v>6918005</v>
          </cell>
          <cell r="B56" t="str">
            <v>6918005  철합후렌지접합  D 40  개소</v>
          </cell>
          <cell r="C56" t="str">
            <v>D 40</v>
          </cell>
          <cell r="D56">
            <v>0</v>
          </cell>
          <cell r="E56" t="str">
            <v>개소</v>
          </cell>
          <cell r="H56">
            <v>2056</v>
          </cell>
          <cell r="J56">
            <v>0</v>
          </cell>
          <cell r="L56">
            <v>0</v>
          </cell>
          <cell r="N56">
            <v>2056</v>
          </cell>
          <cell r="O56" t="str">
            <v>일53호</v>
          </cell>
        </row>
        <row r="57">
          <cell r="A57" t="str">
            <v>6918006</v>
          </cell>
          <cell r="B57" t="str">
            <v>6918006  철합후렌지접합  D 50  개소</v>
          </cell>
          <cell r="C57" t="str">
            <v>D 50</v>
          </cell>
          <cell r="D57">
            <v>0</v>
          </cell>
          <cell r="E57" t="str">
            <v>개소</v>
          </cell>
          <cell r="H57">
            <v>2415</v>
          </cell>
          <cell r="J57">
            <v>0</v>
          </cell>
          <cell r="L57">
            <v>0</v>
          </cell>
          <cell r="N57">
            <v>2415</v>
          </cell>
          <cell r="O57" t="str">
            <v>일54호</v>
          </cell>
        </row>
        <row r="58">
          <cell r="A58" t="str">
            <v>6918007</v>
          </cell>
          <cell r="B58" t="str">
            <v>6918007  철합후렌지접합  D 65  개소</v>
          </cell>
          <cell r="C58" t="str">
            <v>D 65</v>
          </cell>
          <cell r="D58">
            <v>0</v>
          </cell>
          <cell r="E58" t="str">
            <v>개소</v>
          </cell>
          <cell r="H58">
            <v>2949</v>
          </cell>
          <cell r="J58">
            <v>0</v>
          </cell>
          <cell r="L58">
            <v>0</v>
          </cell>
          <cell r="N58">
            <v>2949</v>
          </cell>
          <cell r="O58" t="str">
            <v>일55호</v>
          </cell>
        </row>
        <row r="59">
          <cell r="A59" t="str">
            <v>6918008</v>
          </cell>
          <cell r="B59" t="str">
            <v>6918008  철합후렌지접합  D 80  개소</v>
          </cell>
          <cell r="C59" t="str">
            <v>D 80</v>
          </cell>
          <cell r="D59">
            <v>0</v>
          </cell>
          <cell r="E59" t="str">
            <v>개소</v>
          </cell>
          <cell r="H59">
            <v>3869</v>
          </cell>
          <cell r="J59">
            <v>0</v>
          </cell>
          <cell r="L59">
            <v>0</v>
          </cell>
          <cell r="N59">
            <v>3869</v>
          </cell>
          <cell r="O59" t="str">
            <v>일56호</v>
          </cell>
        </row>
        <row r="60">
          <cell r="A60" t="str">
            <v>6918009</v>
          </cell>
          <cell r="B60" t="str">
            <v>6918009  철합후렌지접합  D100  개소</v>
          </cell>
          <cell r="C60" t="str">
            <v>D100</v>
          </cell>
          <cell r="D60">
            <v>0</v>
          </cell>
          <cell r="E60" t="str">
            <v>개소</v>
          </cell>
          <cell r="H60">
            <v>4467</v>
          </cell>
          <cell r="J60">
            <v>0</v>
          </cell>
          <cell r="L60">
            <v>0</v>
          </cell>
          <cell r="N60">
            <v>4467</v>
          </cell>
          <cell r="O60" t="str">
            <v>일57호</v>
          </cell>
        </row>
        <row r="61">
          <cell r="A61" t="str">
            <v>6918010</v>
          </cell>
          <cell r="B61" t="str">
            <v>6918010  철합후렌지접합  D125  개소</v>
          </cell>
          <cell r="C61" t="str">
            <v>D125</v>
          </cell>
          <cell r="D61">
            <v>0</v>
          </cell>
          <cell r="E61" t="str">
            <v>개소</v>
          </cell>
          <cell r="H61">
            <v>6816</v>
          </cell>
          <cell r="J61">
            <v>0</v>
          </cell>
          <cell r="L61">
            <v>0</v>
          </cell>
          <cell r="N61">
            <v>6816</v>
          </cell>
          <cell r="O61" t="str">
            <v>일58호</v>
          </cell>
        </row>
        <row r="62">
          <cell r="A62" t="str">
            <v>6918011</v>
          </cell>
          <cell r="B62" t="str">
            <v>6918011  철합후렌지접합  D150  개소</v>
          </cell>
          <cell r="C62" t="str">
            <v>D150</v>
          </cell>
          <cell r="D62">
            <v>0</v>
          </cell>
          <cell r="E62" t="str">
            <v>개소</v>
          </cell>
          <cell r="H62">
            <v>8960</v>
          </cell>
          <cell r="J62">
            <v>0</v>
          </cell>
          <cell r="L62">
            <v>0</v>
          </cell>
          <cell r="N62">
            <v>8960</v>
          </cell>
          <cell r="O62" t="str">
            <v>일59호</v>
          </cell>
        </row>
        <row r="63">
          <cell r="A63" t="str">
            <v>6918012</v>
          </cell>
          <cell r="B63" t="str">
            <v>6918012  철합후렌지접합  D200  개소</v>
          </cell>
          <cell r="C63" t="str">
            <v>D200</v>
          </cell>
          <cell r="D63">
            <v>0</v>
          </cell>
          <cell r="E63" t="str">
            <v>개소</v>
          </cell>
          <cell r="H63">
            <v>11773</v>
          </cell>
          <cell r="J63">
            <v>0</v>
          </cell>
          <cell r="L63">
            <v>0</v>
          </cell>
          <cell r="N63">
            <v>11773</v>
          </cell>
          <cell r="O63" t="str">
            <v>일60호</v>
          </cell>
        </row>
        <row r="64">
          <cell r="A64" t="str">
            <v>6918013</v>
          </cell>
          <cell r="B64" t="str">
            <v>6918013  철합후렌지접합  D250  개소</v>
          </cell>
          <cell r="C64" t="str">
            <v>D250</v>
          </cell>
          <cell r="D64">
            <v>0</v>
          </cell>
          <cell r="E64" t="str">
            <v>개소</v>
          </cell>
          <cell r="H64">
            <v>20318</v>
          </cell>
          <cell r="J64">
            <v>0</v>
          </cell>
          <cell r="L64">
            <v>0</v>
          </cell>
          <cell r="N64">
            <v>20318</v>
          </cell>
          <cell r="O64" t="str">
            <v>일61호</v>
          </cell>
        </row>
        <row r="65">
          <cell r="A65" t="str">
            <v>6919007</v>
          </cell>
          <cell r="B65" t="str">
            <v>6919007  철조후렌지접합  D 65  개소</v>
          </cell>
          <cell r="C65" t="str">
            <v>D 65</v>
          </cell>
          <cell r="D65">
            <v>0</v>
          </cell>
          <cell r="E65" t="str">
            <v>개소</v>
          </cell>
          <cell r="H65">
            <v>5290</v>
          </cell>
          <cell r="J65">
            <v>0</v>
          </cell>
          <cell r="L65">
            <v>0</v>
          </cell>
          <cell r="N65">
            <v>5290</v>
          </cell>
          <cell r="O65" t="str">
            <v>일62호</v>
          </cell>
        </row>
        <row r="66">
          <cell r="A66" t="str">
            <v>6919009</v>
          </cell>
          <cell r="B66" t="str">
            <v>6919009  철조후렌지접합  D100  개소</v>
          </cell>
          <cell r="C66" t="str">
            <v>D100</v>
          </cell>
          <cell r="D66">
            <v>0</v>
          </cell>
          <cell r="E66" t="str">
            <v>개소</v>
          </cell>
          <cell r="H66">
            <v>7526</v>
          </cell>
          <cell r="J66">
            <v>0</v>
          </cell>
          <cell r="L66">
            <v>0</v>
          </cell>
          <cell r="N66">
            <v>7526</v>
          </cell>
          <cell r="O66" t="str">
            <v>일63호</v>
          </cell>
        </row>
        <row r="67">
          <cell r="A67" t="str">
            <v>6920003</v>
          </cell>
          <cell r="B67" t="str">
            <v>6920003  동절연합후렌지접합  D 25  개소</v>
          </cell>
          <cell r="C67" t="str">
            <v>D 25</v>
          </cell>
          <cell r="D67">
            <v>0</v>
          </cell>
          <cell r="E67" t="str">
            <v>개소</v>
          </cell>
          <cell r="H67">
            <v>3288</v>
          </cell>
          <cell r="J67">
            <v>1668</v>
          </cell>
          <cell r="L67">
            <v>0</v>
          </cell>
          <cell r="N67">
            <v>4956</v>
          </cell>
          <cell r="O67" t="str">
            <v>일64호</v>
          </cell>
        </row>
        <row r="68">
          <cell r="A68" t="str">
            <v>6920005</v>
          </cell>
          <cell r="B68" t="str">
            <v>6920005  동절연합후렌지접합  D 40  개소</v>
          </cell>
          <cell r="C68" t="str">
            <v>D 40</v>
          </cell>
          <cell r="D68">
            <v>0</v>
          </cell>
          <cell r="E68" t="str">
            <v>개소</v>
          </cell>
          <cell r="H68">
            <v>5323</v>
          </cell>
          <cell r="J68">
            <v>2245</v>
          </cell>
          <cell r="L68">
            <v>0</v>
          </cell>
          <cell r="N68">
            <v>7568</v>
          </cell>
          <cell r="O68" t="str">
            <v>일65호</v>
          </cell>
        </row>
        <row r="69">
          <cell r="A69" t="str">
            <v>6920006</v>
          </cell>
          <cell r="B69" t="str">
            <v>6920006  동절연합후렌지접합  D 50  개소</v>
          </cell>
          <cell r="C69" t="str">
            <v>D 50</v>
          </cell>
          <cell r="D69">
            <v>0</v>
          </cell>
          <cell r="E69" t="str">
            <v>개소</v>
          </cell>
          <cell r="H69">
            <v>6758</v>
          </cell>
          <cell r="J69">
            <v>2821</v>
          </cell>
          <cell r="L69">
            <v>0</v>
          </cell>
          <cell r="N69">
            <v>9579</v>
          </cell>
          <cell r="O69" t="str">
            <v>일66호</v>
          </cell>
        </row>
        <row r="70">
          <cell r="A70" t="str">
            <v>6920007</v>
          </cell>
          <cell r="B70" t="str">
            <v>6920007  동절연합후렌지접합  D 65  개소</v>
          </cell>
          <cell r="C70" t="str">
            <v>D 65</v>
          </cell>
          <cell r="D70">
            <v>0</v>
          </cell>
          <cell r="E70" t="str">
            <v>개소</v>
          </cell>
          <cell r="H70">
            <v>7004</v>
          </cell>
          <cell r="J70">
            <v>3627</v>
          </cell>
          <cell r="L70">
            <v>0</v>
          </cell>
          <cell r="N70">
            <v>10631</v>
          </cell>
          <cell r="O70" t="str">
            <v>일67호</v>
          </cell>
        </row>
        <row r="71">
          <cell r="A71" t="str">
            <v>6920008</v>
          </cell>
          <cell r="B71" t="str">
            <v>6920008  동절연합후렌지접합  D 80  개소</v>
          </cell>
          <cell r="C71" t="str">
            <v>D 80</v>
          </cell>
          <cell r="D71">
            <v>0</v>
          </cell>
          <cell r="E71" t="str">
            <v>개소</v>
          </cell>
          <cell r="H71">
            <v>11323</v>
          </cell>
          <cell r="J71">
            <v>4202</v>
          </cell>
          <cell r="L71">
            <v>0</v>
          </cell>
          <cell r="N71">
            <v>15525</v>
          </cell>
          <cell r="O71" t="str">
            <v>일68호</v>
          </cell>
        </row>
        <row r="72">
          <cell r="A72" t="str">
            <v>6921007</v>
          </cell>
          <cell r="B72" t="str">
            <v>6921007  동절연조후렌지접합  D 65  개소</v>
          </cell>
          <cell r="C72" t="str">
            <v>D 65</v>
          </cell>
          <cell r="D72">
            <v>0</v>
          </cell>
          <cell r="E72" t="str">
            <v>개소</v>
          </cell>
          <cell r="H72">
            <v>13400</v>
          </cell>
          <cell r="J72">
            <v>7254</v>
          </cell>
          <cell r="L72">
            <v>0</v>
          </cell>
          <cell r="N72">
            <v>20654</v>
          </cell>
          <cell r="O72" t="str">
            <v>일69호</v>
          </cell>
        </row>
        <row r="73">
          <cell r="A73" t="str">
            <v>6921008</v>
          </cell>
          <cell r="B73" t="str">
            <v>6921008  동절연조후렌지접합  D 80  개소</v>
          </cell>
          <cell r="C73" t="str">
            <v>D 80</v>
          </cell>
          <cell r="D73">
            <v>0</v>
          </cell>
          <cell r="E73" t="str">
            <v>개소</v>
          </cell>
          <cell r="H73">
            <v>21318</v>
          </cell>
          <cell r="J73">
            <v>8405</v>
          </cell>
          <cell r="L73">
            <v>0</v>
          </cell>
          <cell r="N73">
            <v>29723</v>
          </cell>
          <cell r="O73" t="str">
            <v>일70호</v>
          </cell>
        </row>
        <row r="74">
          <cell r="A74" t="str">
            <v>6922003</v>
          </cell>
          <cell r="B74" t="str">
            <v>6922003  STS 후렌지접합  D 25  개소</v>
          </cell>
          <cell r="C74" t="str">
            <v>D 25</v>
          </cell>
          <cell r="D74">
            <v>0</v>
          </cell>
          <cell r="E74" t="str">
            <v>개소</v>
          </cell>
          <cell r="H74">
            <v>5985</v>
          </cell>
          <cell r="J74">
            <v>0</v>
          </cell>
          <cell r="L74">
            <v>0</v>
          </cell>
          <cell r="N74">
            <v>5985</v>
          </cell>
          <cell r="O74" t="str">
            <v>일71호</v>
          </cell>
        </row>
        <row r="75">
          <cell r="A75" t="str">
            <v>6922008</v>
          </cell>
          <cell r="B75" t="str">
            <v>6922008  STS 후렌지접합  D 80  개소</v>
          </cell>
          <cell r="C75" t="str">
            <v>D 80</v>
          </cell>
          <cell r="D75">
            <v>0</v>
          </cell>
          <cell r="E75" t="str">
            <v>개소</v>
          </cell>
          <cell r="H75">
            <v>15798</v>
          </cell>
          <cell r="J75">
            <v>0</v>
          </cell>
          <cell r="L75">
            <v>0</v>
          </cell>
          <cell r="N75">
            <v>15798</v>
          </cell>
          <cell r="O75" t="str">
            <v>일72호</v>
          </cell>
        </row>
        <row r="76">
          <cell r="A76" t="str">
            <v>6922009</v>
          </cell>
          <cell r="B76" t="str">
            <v>6922009  STS 후렌지접합  D100  개소</v>
          </cell>
          <cell r="C76" t="str">
            <v>D100</v>
          </cell>
          <cell r="D76">
            <v>0</v>
          </cell>
          <cell r="E76" t="str">
            <v>개소</v>
          </cell>
          <cell r="H76">
            <v>18335</v>
          </cell>
          <cell r="J76">
            <v>0</v>
          </cell>
          <cell r="L76">
            <v>0</v>
          </cell>
          <cell r="N76">
            <v>18335</v>
          </cell>
          <cell r="O76" t="str">
            <v>일73호</v>
          </cell>
        </row>
        <row r="77">
          <cell r="A77" t="str">
            <v>6922010</v>
          </cell>
          <cell r="B77" t="str">
            <v>6922010  STS 후렌지접합  D125  개소</v>
          </cell>
          <cell r="C77" t="str">
            <v>D125</v>
          </cell>
          <cell r="D77">
            <v>0</v>
          </cell>
          <cell r="E77" t="str">
            <v>개소</v>
          </cell>
          <cell r="H77">
            <v>29619</v>
          </cell>
          <cell r="J77">
            <v>0</v>
          </cell>
          <cell r="L77">
            <v>0</v>
          </cell>
          <cell r="N77">
            <v>29619</v>
          </cell>
          <cell r="O77" t="str">
            <v>일74호</v>
          </cell>
        </row>
        <row r="78">
          <cell r="A78" t="str">
            <v>6922011</v>
          </cell>
          <cell r="B78" t="str">
            <v>6922011  STS 후렌지접합  D150  개소</v>
          </cell>
          <cell r="C78" t="str">
            <v>D150</v>
          </cell>
          <cell r="D78">
            <v>0</v>
          </cell>
          <cell r="E78" t="str">
            <v>개소</v>
          </cell>
          <cell r="H78">
            <v>34173</v>
          </cell>
          <cell r="J78">
            <v>0</v>
          </cell>
          <cell r="L78">
            <v>0</v>
          </cell>
          <cell r="N78">
            <v>34173</v>
          </cell>
          <cell r="O78" t="str">
            <v>일75호</v>
          </cell>
        </row>
        <row r="79">
          <cell r="A79" t="str">
            <v>6923009</v>
          </cell>
          <cell r="B79" t="str">
            <v>6923009  STS 조후렌지접합  D100  개소</v>
          </cell>
          <cell r="C79" t="str">
            <v>D100</v>
          </cell>
          <cell r="D79">
            <v>0</v>
          </cell>
          <cell r="E79" t="str">
            <v>개소</v>
          </cell>
          <cell r="H79">
            <v>31390</v>
          </cell>
          <cell r="J79">
            <v>0</v>
          </cell>
          <cell r="L79">
            <v>0</v>
          </cell>
          <cell r="N79">
            <v>31390</v>
          </cell>
          <cell r="O79" t="str">
            <v>일76호</v>
          </cell>
        </row>
        <row r="80">
          <cell r="A80" t="str">
            <v>6923010</v>
          </cell>
          <cell r="B80" t="str">
            <v>6923010  STS 조후렌지접합  D125  개소</v>
          </cell>
          <cell r="C80" t="str">
            <v>D125</v>
          </cell>
          <cell r="D80">
            <v>0</v>
          </cell>
          <cell r="E80" t="str">
            <v>개소</v>
          </cell>
          <cell r="H80">
            <v>49934</v>
          </cell>
          <cell r="J80">
            <v>0</v>
          </cell>
          <cell r="L80">
            <v>0</v>
          </cell>
          <cell r="N80">
            <v>49934</v>
          </cell>
          <cell r="O80" t="str">
            <v>일77호</v>
          </cell>
        </row>
        <row r="81">
          <cell r="A81" t="str">
            <v>6923011</v>
          </cell>
          <cell r="B81" t="str">
            <v>6923011  STS 조후렌지접합  D150  개소</v>
          </cell>
          <cell r="C81" t="str">
            <v>D150</v>
          </cell>
          <cell r="D81">
            <v>0</v>
          </cell>
          <cell r="E81" t="str">
            <v>개소</v>
          </cell>
          <cell r="H81">
            <v>58978</v>
          </cell>
          <cell r="J81">
            <v>0</v>
          </cell>
          <cell r="L81">
            <v>0</v>
          </cell>
          <cell r="N81">
            <v>58978</v>
          </cell>
          <cell r="O81" t="str">
            <v>일78호</v>
          </cell>
        </row>
        <row r="82">
          <cell r="A82" t="str">
            <v>6926003</v>
          </cell>
          <cell r="B82" t="str">
            <v>6926003  일반행가  D 25  개소</v>
          </cell>
          <cell r="C82" t="str">
            <v>D 25</v>
          </cell>
          <cell r="D82">
            <v>0</v>
          </cell>
          <cell r="E82" t="str">
            <v>개소</v>
          </cell>
          <cell r="H82">
            <v>491</v>
          </cell>
          <cell r="J82">
            <v>0</v>
          </cell>
          <cell r="L82">
            <v>0</v>
          </cell>
          <cell r="N82">
            <v>491</v>
          </cell>
          <cell r="O82" t="str">
            <v>일79호</v>
          </cell>
        </row>
        <row r="83">
          <cell r="A83" t="str">
            <v>6926004</v>
          </cell>
          <cell r="B83" t="str">
            <v>6926004  일반행가  D 32  개소</v>
          </cell>
          <cell r="C83" t="str">
            <v>D 32</v>
          </cell>
          <cell r="D83">
            <v>0</v>
          </cell>
          <cell r="E83" t="str">
            <v>개소</v>
          </cell>
          <cell r="H83">
            <v>523</v>
          </cell>
          <cell r="J83">
            <v>0</v>
          </cell>
          <cell r="L83">
            <v>0</v>
          </cell>
          <cell r="N83">
            <v>523</v>
          </cell>
          <cell r="O83" t="str">
            <v>일80호</v>
          </cell>
        </row>
        <row r="84">
          <cell r="A84" t="str">
            <v>6926005</v>
          </cell>
          <cell r="B84" t="str">
            <v>6926005  일반행가  D 40  개소</v>
          </cell>
          <cell r="C84" t="str">
            <v>D 40</v>
          </cell>
          <cell r="D84">
            <v>0</v>
          </cell>
          <cell r="E84" t="str">
            <v>개소</v>
          </cell>
          <cell r="H84">
            <v>555</v>
          </cell>
          <cell r="J84">
            <v>0</v>
          </cell>
          <cell r="L84">
            <v>0</v>
          </cell>
          <cell r="N84">
            <v>555</v>
          </cell>
          <cell r="O84" t="str">
            <v>일81호</v>
          </cell>
        </row>
        <row r="85">
          <cell r="A85" t="str">
            <v>6926006</v>
          </cell>
          <cell r="B85" t="str">
            <v>6926006  일반행가  D 50  개소</v>
          </cell>
          <cell r="C85" t="str">
            <v>D 50</v>
          </cell>
          <cell r="D85">
            <v>0</v>
          </cell>
          <cell r="E85" t="str">
            <v>개소</v>
          </cell>
          <cell r="H85">
            <v>683</v>
          </cell>
          <cell r="J85">
            <v>0</v>
          </cell>
          <cell r="L85">
            <v>0</v>
          </cell>
          <cell r="N85">
            <v>683</v>
          </cell>
          <cell r="O85" t="str">
            <v>일82호</v>
          </cell>
        </row>
        <row r="86">
          <cell r="A86" t="str">
            <v>6926007</v>
          </cell>
          <cell r="B86" t="str">
            <v>6926007  일반행가  D 65  개소</v>
          </cell>
          <cell r="C86" t="str">
            <v>D 65</v>
          </cell>
          <cell r="D86">
            <v>0</v>
          </cell>
          <cell r="E86" t="str">
            <v>개소</v>
          </cell>
          <cell r="H86">
            <v>779</v>
          </cell>
          <cell r="J86">
            <v>0</v>
          </cell>
          <cell r="L86">
            <v>0</v>
          </cell>
          <cell r="N86">
            <v>779</v>
          </cell>
          <cell r="O86" t="str">
            <v>일83호</v>
          </cell>
        </row>
        <row r="87">
          <cell r="A87" t="str">
            <v>6926008</v>
          </cell>
          <cell r="B87" t="str">
            <v>6926008  일반행가  D 80  개소</v>
          </cell>
          <cell r="C87" t="str">
            <v>D 80</v>
          </cell>
          <cell r="D87">
            <v>0</v>
          </cell>
          <cell r="E87" t="str">
            <v>개소</v>
          </cell>
          <cell r="H87">
            <v>923</v>
          </cell>
          <cell r="J87">
            <v>0</v>
          </cell>
          <cell r="L87">
            <v>0</v>
          </cell>
          <cell r="N87">
            <v>923</v>
          </cell>
          <cell r="O87" t="str">
            <v>일84호</v>
          </cell>
        </row>
        <row r="88">
          <cell r="A88" t="str">
            <v>6926009</v>
          </cell>
          <cell r="B88" t="str">
            <v>6926009  일반행가  D100  개소</v>
          </cell>
          <cell r="C88" t="str">
            <v>D100</v>
          </cell>
          <cell r="D88">
            <v>0</v>
          </cell>
          <cell r="E88" t="str">
            <v>개소</v>
          </cell>
          <cell r="H88">
            <v>1320</v>
          </cell>
          <cell r="J88">
            <v>0</v>
          </cell>
          <cell r="L88">
            <v>0</v>
          </cell>
          <cell r="N88">
            <v>1320</v>
          </cell>
          <cell r="O88" t="str">
            <v>일85호</v>
          </cell>
        </row>
        <row r="89">
          <cell r="A89" t="str">
            <v>6926010</v>
          </cell>
          <cell r="B89" t="str">
            <v>6926010  일반행가  D125  개소</v>
          </cell>
          <cell r="C89" t="str">
            <v>D125</v>
          </cell>
          <cell r="D89">
            <v>0</v>
          </cell>
          <cell r="E89" t="str">
            <v>개소</v>
          </cell>
          <cell r="H89">
            <v>1560</v>
          </cell>
          <cell r="J89">
            <v>0</v>
          </cell>
          <cell r="L89">
            <v>0</v>
          </cell>
          <cell r="N89">
            <v>1560</v>
          </cell>
          <cell r="O89" t="str">
            <v>일86호</v>
          </cell>
        </row>
        <row r="90">
          <cell r="A90" t="str">
            <v>6926011</v>
          </cell>
          <cell r="B90" t="str">
            <v>6926011  일반행가  D150  개소</v>
          </cell>
          <cell r="C90" t="str">
            <v>D150</v>
          </cell>
          <cell r="D90">
            <v>0</v>
          </cell>
          <cell r="E90" t="str">
            <v>개소</v>
          </cell>
          <cell r="H90">
            <v>2760</v>
          </cell>
          <cell r="J90">
            <v>0</v>
          </cell>
          <cell r="L90">
            <v>0</v>
          </cell>
          <cell r="N90">
            <v>2760</v>
          </cell>
          <cell r="O90" t="str">
            <v>일87호</v>
          </cell>
        </row>
        <row r="91">
          <cell r="A91" t="str">
            <v>6926012</v>
          </cell>
          <cell r="B91" t="str">
            <v>6926012  일반행가  D200  개소</v>
          </cell>
          <cell r="C91" t="str">
            <v>D200</v>
          </cell>
          <cell r="D91">
            <v>0</v>
          </cell>
          <cell r="E91" t="str">
            <v>개소</v>
          </cell>
          <cell r="H91">
            <v>3240</v>
          </cell>
          <cell r="J91">
            <v>0</v>
          </cell>
          <cell r="L91">
            <v>0</v>
          </cell>
          <cell r="N91">
            <v>3240</v>
          </cell>
          <cell r="O91" t="str">
            <v>일88호</v>
          </cell>
        </row>
        <row r="92">
          <cell r="A92" t="str">
            <v>6927001</v>
          </cell>
          <cell r="B92" t="str">
            <v>6927001  절연행가  D 15  개소</v>
          </cell>
          <cell r="C92" t="str">
            <v>D 15</v>
          </cell>
          <cell r="D92">
            <v>0</v>
          </cell>
          <cell r="E92" t="str">
            <v>개소</v>
          </cell>
          <cell r="H92">
            <v>491</v>
          </cell>
          <cell r="J92">
            <v>0</v>
          </cell>
          <cell r="L92">
            <v>0</v>
          </cell>
          <cell r="N92">
            <v>491</v>
          </cell>
          <cell r="O92" t="str">
            <v>일89호</v>
          </cell>
        </row>
        <row r="93">
          <cell r="A93" t="str">
            <v>6927002</v>
          </cell>
          <cell r="B93" t="str">
            <v>6927002  절연행가  D 20  개소</v>
          </cell>
          <cell r="C93" t="str">
            <v>D 20</v>
          </cell>
          <cell r="D93">
            <v>0</v>
          </cell>
          <cell r="E93" t="str">
            <v>개소</v>
          </cell>
          <cell r="H93">
            <v>515</v>
          </cell>
          <cell r="J93">
            <v>0</v>
          </cell>
          <cell r="L93">
            <v>0</v>
          </cell>
          <cell r="N93">
            <v>515</v>
          </cell>
          <cell r="O93" t="str">
            <v>일90호</v>
          </cell>
        </row>
        <row r="94">
          <cell r="A94" t="str">
            <v>6927003</v>
          </cell>
          <cell r="B94" t="str">
            <v>6927003  절연행가  D 25  개소</v>
          </cell>
          <cell r="C94" t="str">
            <v>D 25</v>
          </cell>
          <cell r="D94">
            <v>0</v>
          </cell>
          <cell r="E94" t="str">
            <v>개소</v>
          </cell>
          <cell r="H94">
            <v>555</v>
          </cell>
          <cell r="J94">
            <v>0</v>
          </cell>
          <cell r="L94">
            <v>0</v>
          </cell>
          <cell r="N94">
            <v>555</v>
          </cell>
          <cell r="O94" t="str">
            <v>일91호</v>
          </cell>
        </row>
        <row r="95">
          <cell r="A95" t="str">
            <v>6927004</v>
          </cell>
          <cell r="B95" t="str">
            <v>6927004  절연행가  D 32  개소</v>
          </cell>
          <cell r="C95" t="str">
            <v>D 32</v>
          </cell>
          <cell r="D95">
            <v>0</v>
          </cell>
          <cell r="E95" t="str">
            <v>개소</v>
          </cell>
          <cell r="H95">
            <v>587</v>
          </cell>
          <cell r="J95">
            <v>0</v>
          </cell>
          <cell r="L95">
            <v>0</v>
          </cell>
          <cell r="N95">
            <v>587</v>
          </cell>
          <cell r="O95" t="str">
            <v>일92호</v>
          </cell>
        </row>
        <row r="96">
          <cell r="A96" t="str">
            <v>6927005</v>
          </cell>
          <cell r="B96" t="str">
            <v>6927005  절연행가  D 40  개소</v>
          </cell>
          <cell r="C96" t="str">
            <v>D 40</v>
          </cell>
          <cell r="D96">
            <v>0</v>
          </cell>
          <cell r="E96" t="str">
            <v>개소</v>
          </cell>
          <cell r="H96">
            <v>635</v>
          </cell>
          <cell r="J96">
            <v>0</v>
          </cell>
          <cell r="L96">
            <v>0</v>
          </cell>
          <cell r="N96">
            <v>635</v>
          </cell>
          <cell r="O96" t="str">
            <v>일93호</v>
          </cell>
        </row>
        <row r="97">
          <cell r="A97" t="str">
            <v>6927006</v>
          </cell>
          <cell r="B97" t="str">
            <v>6927006  절연행가  D 50  개소</v>
          </cell>
          <cell r="C97" t="str">
            <v>D 50</v>
          </cell>
          <cell r="D97">
            <v>0</v>
          </cell>
          <cell r="E97" t="str">
            <v>개소</v>
          </cell>
          <cell r="H97">
            <v>795</v>
          </cell>
          <cell r="J97">
            <v>0</v>
          </cell>
          <cell r="L97">
            <v>0</v>
          </cell>
          <cell r="N97">
            <v>795</v>
          </cell>
          <cell r="O97" t="str">
            <v>일94호</v>
          </cell>
        </row>
        <row r="98">
          <cell r="A98" t="str">
            <v>6927007</v>
          </cell>
          <cell r="B98" t="str">
            <v>6927007  절연행가  D 65  개소</v>
          </cell>
          <cell r="C98" t="str">
            <v>D 65</v>
          </cell>
          <cell r="D98">
            <v>0</v>
          </cell>
          <cell r="E98" t="str">
            <v>개소</v>
          </cell>
          <cell r="H98">
            <v>923</v>
          </cell>
          <cell r="J98">
            <v>0</v>
          </cell>
          <cell r="L98">
            <v>0</v>
          </cell>
          <cell r="N98">
            <v>923</v>
          </cell>
          <cell r="O98" t="str">
            <v>일95호</v>
          </cell>
        </row>
        <row r="99">
          <cell r="A99" t="str">
            <v>6927008</v>
          </cell>
          <cell r="B99" t="str">
            <v>6927008  절연행가  D 80  개소</v>
          </cell>
          <cell r="C99" t="str">
            <v>D 80</v>
          </cell>
          <cell r="D99">
            <v>0</v>
          </cell>
          <cell r="E99" t="str">
            <v>개소</v>
          </cell>
          <cell r="H99">
            <v>1123</v>
          </cell>
          <cell r="J99">
            <v>0</v>
          </cell>
          <cell r="L99">
            <v>0</v>
          </cell>
          <cell r="N99">
            <v>1123</v>
          </cell>
          <cell r="O99" t="str">
            <v>일96호</v>
          </cell>
        </row>
        <row r="100">
          <cell r="A100" t="str">
            <v>6927009</v>
          </cell>
          <cell r="B100" t="str">
            <v>6927009  절연행가  D100  개소</v>
          </cell>
          <cell r="C100" t="str">
            <v>D100</v>
          </cell>
          <cell r="D100">
            <v>0</v>
          </cell>
          <cell r="E100" t="str">
            <v>개소</v>
          </cell>
          <cell r="H100">
            <v>1576</v>
          </cell>
          <cell r="J100">
            <v>0</v>
          </cell>
          <cell r="L100">
            <v>0</v>
          </cell>
          <cell r="N100">
            <v>1576</v>
          </cell>
          <cell r="O100" t="str">
            <v>일97호</v>
          </cell>
        </row>
        <row r="101">
          <cell r="A101" t="str">
            <v>6927010</v>
          </cell>
          <cell r="B101" t="str">
            <v>6927010  절연행가  D125  개소</v>
          </cell>
          <cell r="C101" t="str">
            <v>D125</v>
          </cell>
          <cell r="D101">
            <v>0</v>
          </cell>
          <cell r="E101" t="str">
            <v>개소</v>
          </cell>
          <cell r="H101">
            <v>1864</v>
          </cell>
          <cell r="J101">
            <v>0</v>
          </cell>
          <cell r="L101">
            <v>0</v>
          </cell>
          <cell r="N101">
            <v>1864</v>
          </cell>
          <cell r="O101" t="str">
            <v>일98호</v>
          </cell>
        </row>
        <row r="102">
          <cell r="A102" t="str">
            <v>6933002</v>
          </cell>
          <cell r="B102" t="str">
            <v>6933002  강관스리브  D 20  개소</v>
          </cell>
          <cell r="C102" t="str">
            <v>D 20</v>
          </cell>
          <cell r="D102">
            <v>0</v>
          </cell>
          <cell r="E102" t="str">
            <v>개소</v>
          </cell>
          <cell r="H102">
            <v>603</v>
          </cell>
          <cell r="J102">
            <v>0</v>
          </cell>
          <cell r="L102">
            <v>0</v>
          </cell>
          <cell r="N102">
            <v>603</v>
          </cell>
          <cell r="O102" t="str">
            <v>일99호</v>
          </cell>
        </row>
        <row r="103">
          <cell r="A103" t="str">
            <v>6933003</v>
          </cell>
          <cell r="B103" t="str">
            <v>6933003  강관스리브  D 25  개소</v>
          </cell>
          <cell r="C103" t="str">
            <v>D 25</v>
          </cell>
          <cell r="D103">
            <v>0</v>
          </cell>
          <cell r="E103" t="str">
            <v>개소</v>
          </cell>
          <cell r="H103">
            <v>729</v>
          </cell>
          <cell r="J103">
            <v>0</v>
          </cell>
          <cell r="L103">
            <v>0</v>
          </cell>
          <cell r="N103">
            <v>729</v>
          </cell>
          <cell r="O103" t="str">
            <v>일100호</v>
          </cell>
        </row>
        <row r="104">
          <cell r="A104" t="str">
            <v>6933004</v>
          </cell>
          <cell r="B104" t="str">
            <v>6933004  강관스리브  D 32  개소</v>
          </cell>
          <cell r="C104" t="str">
            <v>D 32</v>
          </cell>
          <cell r="D104">
            <v>0</v>
          </cell>
          <cell r="E104" t="str">
            <v>개소</v>
          </cell>
          <cell r="H104">
            <v>1037</v>
          </cell>
          <cell r="J104">
            <v>0</v>
          </cell>
          <cell r="L104">
            <v>0</v>
          </cell>
          <cell r="N104">
            <v>1037</v>
          </cell>
          <cell r="O104" t="str">
            <v>일101호</v>
          </cell>
        </row>
        <row r="105">
          <cell r="A105" t="str">
            <v>6933005</v>
          </cell>
          <cell r="B105" t="str">
            <v>6933005  강관스리브  D 40  개소</v>
          </cell>
          <cell r="C105" t="str">
            <v>D 40</v>
          </cell>
          <cell r="D105">
            <v>0</v>
          </cell>
          <cell r="E105" t="str">
            <v>개소</v>
          </cell>
          <cell r="H105">
            <v>1052</v>
          </cell>
          <cell r="J105">
            <v>0</v>
          </cell>
          <cell r="L105">
            <v>0</v>
          </cell>
          <cell r="N105">
            <v>1052</v>
          </cell>
          <cell r="O105" t="str">
            <v>일102호</v>
          </cell>
        </row>
        <row r="106">
          <cell r="A106" t="str">
            <v>6933006</v>
          </cell>
          <cell r="B106" t="str">
            <v>6933006  강관스리브  D 50  개소</v>
          </cell>
          <cell r="C106" t="str">
            <v>D 50</v>
          </cell>
          <cell r="D106">
            <v>0</v>
          </cell>
          <cell r="E106" t="str">
            <v>개소</v>
          </cell>
          <cell r="H106">
            <v>1334</v>
          </cell>
          <cell r="J106">
            <v>0</v>
          </cell>
          <cell r="L106">
            <v>0</v>
          </cell>
          <cell r="N106">
            <v>1334</v>
          </cell>
          <cell r="O106" t="str">
            <v>일103호</v>
          </cell>
        </row>
        <row r="107">
          <cell r="A107" t="str">
            <v>6933007</v>
          </cell>
          <cell r="B107" t="str">
            <v>6933007  강관스리브  D 65  개소</v>
          </cell>
          <cell r="C107" t="str">
            <v>D 65</v>
          </cell>
          <cell r="D107">
            <v>0</v>
          </cell>
          <cell r="E107" t="str">
            <v>개소</v>
          </cell>
          <cell r="H107">
            <v>1796</v>
          </cell>
          <cell r="J107">
            <v>0</v>
          </cell>
          <cell r="L107">
            <v>0</v>
          </cell>
          <cell r="N107">
            <v>1796</v>
          </cell>
          <cell r="O107" t="str">
            <v>일104호</v>
          </cell>
        </row>
        <row r="108">
          <cell r="A108" t="str">
            <v>6933008</v>
          </cell>
          <cell r="B108" t="str">
            <v>6933008  강관스리브  D 80  개소</v>
          </cell>
          <cell r="C108" t="str">
            <v>D 80</v>
          </cell>
          <cell r="D108">
            <v>0</v>
          </cell>
          <cell r="E108" t="str">
            <v>개소</v>
          </cell>
          <cell r="H108">
            <v>3801</v>
          </cell>
          <cell r="J108">
            <v>0</v>
          </cell>
          <cell r="L108">
            <v>0</v>
          </cell>
          <cell r="N108">
            <v>3801</v>
          </cell>
          <cell r="O108" t="str">
            <v>일105호</v>
          </cell>
        </row>
        <row r="109">
          <cell r="A109" t="str">
            <v>6933009</v>
          </cell>
          <cell r="B109" t="str">
            <v>6933009  강관스리브  D100  개소</v>
          </cell>
          <cell r="C109" t="str">
            <v>D100</v>
          </cell>
          <cell r="D109">
            <v>0</v>
          </cell>
          <cell r="E109" t="str">
            <v>개소</v>
          </cell>
          <cell r="H109">
            <v>4441</v>
          </cell>
          <cell r="J109">
            <v>0</v>
          </cell>
          <cell r="L109">
            <v>0</v>
          </cell>
          <cell r="N109">
            <v>4441</v>
          </cell>
          <cell r="O109" t="str">
            <v>일106호</v>
          </cell>
        </row>
        <row r="110">
          <cell r="A110" t="str">
            <v>6933010</v>
          </cell>
          <cell r="B110" t="str">
            <v>6933010  강관스리브  D125  개소</v>
          </cell>
          <cell r="C110" t="str">
            <v>D125</v>
          </cell>
          <cell r="D110">
            <v>0</v>
          </cell>
          <cell r="E110" t="str">
            <v>개소</v>
          </cell>
          <cell r="H110">
            <v>5336</v>
          </cell>
          <cell r="J110">
            <v>0</v>
          </cell>
          <cell r="L110">
            <v>0</v>
          </cell>
          <cell r="N110">
            <v>5336</v>
          </cell>
          <cell r="O110" t="str">
            <v>일107호</v>
          </cell>
        </row>
        <row r="111">
          <cell r="A111" t="str">
            <v>6933011</v>
          </cell>
          <cell r="B111" t="str">
            <v>6933011  강관스리브  D150  개소</v>
          </cell>
          <cell r="C111" t="str">
            <v>D150</v>
          </cell>
          <cell r="D111">
            <v>0</v>
          </cell>
          <cell r="E111" t="str">
            <v>개소</v>
          </cell>
          <cell r="H111">
            <v>12403</v>
          </cell>
          <cell r="J111">
            <v>0</v>
          </cell>
          <cell r="L111">
            <v>0</v>
          </cell>
          <cell r="N111">
            <v>12403</v>
          </cell>
          <cell r="O111" t="str">
            <v>일108호</v>
          </cell>
        </row>
        <row r="112">
          <cell r="A112" t="str">
            <v>6933012</v>
          </cell>
          <cell r="B112" t="str">
            <v>6933012  강관스리브  D200  개소</v>
          </cell>
          <cell r="C112" t="str">
            <v>D200</v>
          </cell>
          <cell r="D112">
            <v>0</v>
          </cell>
          <cell r="E112" t="str">
            <v>개소</v>
          </cell>
          <cell r="H112">
            <v>16122</v>
          </cell>
          <cell r="J112">
            <v>0</v>
          </cell>
          <cell r="L112">
            <v>0</v>
          </cell>
          <cell r="N112">
            <v>16122</v>
          </cell>
          <cell r="O112" t="str">
            <v>일109호</v>
          </cell>
        </row>
        <row r="113">
          <cell r="A113" t="str">
            <v>6933013</v>
          </cell>
          <cell r="B113" t="str">
            <v>6933013  강관스리브  D250  개소</v>
          </cell>
          <cell r="C113" t="str">
            <v>D250</v>
          </cell>
          <cell r="D113">
            <v>0</v>
          </cell>
          <cell r="E113" t="str">
            <v>개소</v>
          </cell>
          <cell r="H113">
            <v>19819</v>
          </cell>
          <cell r="J113">
            <v>0</v>
          </cell>
          <cell r="L113">
            <v>0</v>
          </cell>
          <cell r="N113">
            <v>19819</v>
          </cell>
          <cell r="O113" t="str">
            <v>일110호</v>
          </cell>
        </row>
        <row r="114">
          <cell r="A114" t="str">
            <v>6934006</v>
          </cell>
          <cell r="B114" t="str">
            <v>6934006  강관스리브(지수판)  D 50  개소</v>
          </cell>
          <cell r="C114" t="str">
            <v>D 50</v>
          </cell>
          <cell r="D114">
            <v>0</v>
          </cell>
          <cell r="E114" t="str">
            <v>개소</v>
          </cell>
          <cell r="H114">
            <v>1741</v>
          </cell>
          <cell r="J114">
            <v>880</v>
          </cell>
          <cell r="L114">
            <v>0</v>
          </cell>
          <cell r="N114">
            <v>2621</v>
          </cell>
          <cell r="O114" t="str">
            <v>일111호</v>
          </cell>
        </row>
        <row r="115">
          <cell r="A115" t="str">
            <v>6934008</v>
          </cell>
          <cell r="B115" t="str">
            <v>6934008  강관스리브(지수판)  D 80  개소</v>
          </cell>
          <cell r="C115" t="str">
            <v>D 80</v>
          </cell>
          <cell r="D115">
            <v>0</v>
          </cell>
          <cell r="E115" t="str">
            <v>개소</v>
          </cell>
          <cell r="H115">
            <v>4086</v>
          </cell>
          <cell r="J115">
            <v>1360</v>
          </cell>
          <cell r="L115">
            <v>0</v>
          </cell>
          <cell r="N115">
            <v>5446</v>
          </cell>
          <cell r="O115" t="str">
            <v>일112호</v>
          </cell>
        </row>
        <row r="116">
          <cell r="A116" t="str">
            <v>6934009</v>
          </cell>
          <cell r="B116" t="str">
            <v>6934009  강관스리브(지수판)  D100  개소</v>
          </cell>
          <cell r="C116" t="str">
            <v>D100</v>
          </cell>
          <cell r="D116">
            <v>0</v>
          </cell>
          <cell r="E116" t="str">
            <v>개소</v>
          </cell>
          <cell r="H116">
            <v>5249</v>
          </cell>
          <cell r="J116">
            <v>1601</v>
          </cell>
          <cell r="L116">
            <v>0</v>
          </cell>
          <cell r="N116">
            <v>6850</v>
          </cell>
          <cell r="O116" t="str">
            <v>일113호</v>
          </cell>
        </row>
        <row r="117">
          <cell r="A117" t="str">
            <v>6934010</v>
          </cell>
          <cell r="B117" t="str">
            <v>6934010  강관스리브(지수판)  D125  개소</v>
          </cell>
          <cell r="C117" t="str">
            <v>D125</v>
          </cell>
          <cell r="D117">
            <v>0</v>
          </cell>
          <cell r="E117" t="str">
            <v>개소</v>
          </cell>
          <cell r="H117">
            <v>6473</v>
          </cell>
          <cell r="J117">
            <v>2137</v>
          </cell>
          <cell r="L117">
            <v>0</v>
          </cell>
          <cell r="N117">
            <v>8610</v>
          </cell>
          <cell r="O117" t="str">
            <v>일114호</v>
          </cell>
        </row>
        <row r="118">
          <cell r="A118" t="str">
            <v>6934012</v>
          </cell>
          <cell r="B118" t="str">
            <v>6934012  강관스리브(지수판)  D200  개소</v>
          </cell>
          <cell r="C118" t="str">
            <v>D200</v>
          </cell>
          <cell r="D118">
            <v>0</v>
          </cell>
          <cell r="E118" t="str">
            <v>개소</v>
          </cell>
          <cell r="H118">
            <v>17994</v>
          </cell>
          <cell r="J118">
            <v>3052</v>
          </cell>
          <cell r="L118">
            <v>0</v>
          </cell>
          <cell r="N118">
            <v>21046</v>
          </cell>
          <cell r="O118" t="str">
            <v>일115호</v>
          </cell>
        </row>
        <row r="119">
          <cell r="A119" t="str">
            <v>6935004</v>
          </cell>
          <cell r="B119" t="str">
            <v>6935004  신축접수 (강관단식)  D 32  개소</v>
          </cell>
          <cell r="C119" t="str">
            <v>D 32</v>
          </cell>
          <cell r="D119">
            <v>0</v>
          </cell>
          <cell r="E119" t="str">
            <v>개소</v>
          </cell>
          <cell r="H119">
            <v>28230</v>
          </cell>
          <cell r="J119">
            <v>34925</v>
          </cell>
          <cell r="L119">
            <v>0</v>
          </cell>
          <cell r="N119">
            <v>63155</v>
          </cell>
          <cell r="O119" t="str">
            <v>일116호</v>
          </cell>
        </row>
        <row r="120">
          <cell r="A120" t="str">
            <v>6935007</v>
          </cell>
          <cell r="B120" t="str">
            <v>6935007  신축접수 (강관단식)  D 65  개소</v>
          </cell>
          <cell r="C120" t="str">
            <v>D 65</v>
          </cell>
          <cell r="D120">
            <v>0</v>
          </cell>
          <cell r="E120" t="str">
            <v>개소</v>
          </cell>
          <cell r="H120">
            <v>48162</v>
          </cell>
          <cell r="J120">
            <v>51905</v>
          </cell>
          <cell r="L120">
            <v>0</v>
          </cell>
          <cell r="N120">
            <v>100067</v>
          </cell>
          <cell r="O120" t="str">
            <v>일117호</v>
          </cell>
        </row>
        <row r="121">
          <cell r="A121" t="str">
            <v>6936004</v>
          </cell>
          <cell r="B121" t="str">
            <v>6936004  신축접수 (강관복식)  D 32  개소</v>
          </cell>
          <cell r="C121" t="str">
            <v>D 32</v>
          </cell>
          <cell r="D121">
            <v>0</v>
          </cell>
          <cell r="E121" t="str">
            <v>개소</v>
          </cell>
          <cell r="H121">
            <v>50070</v>
          </cell>
          <cell r="J121">
            <v>34925</v>
          </cell>
          <cell r="L121">
            <v>0</v>
          </cell>
          <cell r="N121">
            <v>84995</v>
          </cell>
          <cell r="O121" t="str">
            <v>일118호</v>
          </cell>
        </row>
        <row r="122">
          <cell r="A122" t="str">
            <v>6936007</v>
          </cell>
          <cell r="B122" t="str">
            <v>6936007  신축접수 (강관복식)  D 65  개소</v>
          </cell>
          <cell r="C122" t="str">
            <v>D 65</v>
          </cell>
          <cell r="D122">
            <v>0</v>
          </cell>
          <cell r="E122" t="str">
            <v>개소</v>
          </cell>
          <cell r="H122">
            <v>76602</v>
          </cell>
          <cell r="J122">
            <v>51905</v>
          </cell>
          <cell r="L122">
            <v>0</v>
          </cell>
          <cell r="N122">
            <v>128507</v>
          </cell>
          <cell r="O122" t="str">
            <v>일119호</v>
          </cell>
        </row>
        <row r="123">
          <cell r="A123" t="str">
            <v>6937003</v>
          </cell>
          <cell r="B123" t="str">
            <v>6937003  신축접수 (동관단식)  D 25  개소</v>
          </cell>
          <cell r="C123" t="str">
            <v>D 25</v>
          </cell>
          <cell r="D123">
            <v>0</v>
          </cell>
          <cell r="E123" t="str">
            <v>개소</v>
          </cell>
          <cell r="H123">
            <v>20552</v>
          </cell>
          <cell r="J123">
            <v>38262</v>
          </cell>
          <cell r="L123">
            <v>0</v>
          </cell>
          <cell r="N123">
            <v>58814</v>
          </cell>
          <cell r="O123" t="str">
            <v>일120호</v>
          </cell>
        </row>
        <row r="124">
          <cell r="A124" t="str">
            <v>6937005</v>
          </cell>
          <cell r="B124" t="str">
            <v>6937005  신축접수 (동관단식)  D 40  개소</v>
          </cell>
          <cell r="C124" t="str">
            <v>D 40</v>
          </cell>
          <cell r="D124">
            <v>0</v>
          </cell>
          <cell r="E124" t="str">
            <v>개소</v>
          </cell>
          <cell r="H124">
            <v>23985</v>
          </cell>
          <cell r="J124">
            <v>45628</v>
          </cell>
          <cell r="L124">
            <v>0</v>
          </cell>
          <cell r="N124">
            <v>69613</v>
          </cell>
          <cell r="O124" t="str">
            <v>일121호</v>
          </cell>
        </row>
        <row r="125">
          <cell r="A125" t="str">
            <v>6937007</v>
          </cell>
          <cell r="B125" t="str">
            <v>6937007  신축접수 (동관단식)  D 65  개소</v>
          </cell>
          <cell r="C125" t="str">
            <v>D 65</v>
          </cell>
          <cell r="D125">
            <v>0</v>
          </cell>
          <cell r="E125" t="str">
            <v>개소</v>
          </cell>
          <cell r="H125">
            <v>45344</v>
          </cell>
          <cell r="J125">
            <v>59159</v>
          </cell>
          <cell r="L125">
            <v>0</v>
          </cell>
          <cell r="N125">
            <v>104503</v>
          </cell>
          <cell r="O125" t="str">
            <v>일122호</v>
          </cell>
        </row>
        <row r="126">
          <cell r="A126" t="str">
            <v>6938003</v>
          </cell>
          <cell r="B126" t="str">
            <v>6938003  신축접수 (동관복식)  D 25  개소</v>
          </cell>
          <cell r="C126" t="str">
            <v>D 25</v>
          </cell>
          <cell r="D126">
            <v>0</v>
          </cell>
          <cell r="E126" t="str">
            <v>개소</v>
          </cell>
          <cell r="H126">
            <v>40152</v>
          </cell>
          <cell r="J126">
            <v>38262</v>
          </cell>
          <cell r="L126">
            <v>0</v>
          </cell>
          <cell r="N126">
            <v>78414</v>
          </cell>
          <cell r="O126" t="str">
            <v>일123호</v>
          </cell>
        </row>
        <row r="127">
          <cell r="A127" t="str">
            <v>6938004</v>
          </cell>
          <cell r="B127" t="str">
            <v>6938004  신축접수 (동관복식)  D 32  개소</v>
          </cell>
          <cell r="C127" t="str">
            <v>D 32</v>
          </cell>
          <cell r="D127">
            <v>0</v>
          </cell>
          <cell r="E127" t="str">
            <v>개소</v>
          </cell>
          <cell r="H127">
            <v>45378</v>
          </cell>
          <cell r="J127">
            <v>39011</v>
          </cell>
          <cell r="L127">
            <v>0</v>
          </cell>
          <cell r="N127">
            <v>84389</v>
          </cell>
          <cell r="O127" t="str">
            <v>일124호</v>
          </cell>
        </row>
        <row r="128">
          <cell r="A128" t="str">
            <v>6938109</v>
          </cell>
          <cell r="B128" t="str">
            <v>6938109  신축접수 (STS 단식)  D100  개소</v>
          </cell>
          <cell r="C128" t="str">
            <v>D100</v>
          </cell>
          <cell r="D128">
            <v>0</v>
          </cell>
          <cell r="E128" t="str">
            <v>개소</v>
          </cell>
          <cell r="H128">
            <v>172165</v>
          </cell>
          <cell r="J128">
            <v>100221</v>
          </cell>
          <cell r="L128">
            <v>0</v>
          </cell>
          <cell r="N128">
            <v>272386</v>
          </cell>
          <cell r="O128" t="str">
            <v>일125호</v>
          </cell>
        </row>
        <row r="129">
          <cell r="A129" t="str">
            <v>6938110</v>
          </cell>
          <cell r="B129" t="str">
            <v>6938110  신축접수 (STS 단식)  D125  개소</v>
          </cell>
          <cell r="C129" t="str">
            <v>D125</v>
          </cell>
          <cell r="D129">
            <v>0</v>
          </cell>
          <cell r="E129" t="str">
            <v>개소</v>
          </cell>
          <cell r="H129">
            <v>233901</v>
          </cell>
          <cell r="J129">
            <v>136804</v>
          </cell>
          <cell r="L129">
            <v>0</v>
          </cell>
          <cell r="N129">
            <v>370705</v>
          </cell>
          <cell r="O129" t="str">
            <v>일126호</v>
          </cell>
        </row>
        <row r="130">
          <cell r="A130" t="str">
            <v>6938129</v>
          </cell>
          <cell r="B130" t="str">
            <v>6938129  신축접수 (STS 복식)  D125  개소</v>
          </cell>
          <cell r="C130" t="str">
            <v>D125</v>
          </cell>
          <cell r="D130">
            <v>0</v>
          </cell>
          <cell r="E130" t="str">
            <v>개소</v>
          </cell>
          <cell r="H130">
            <v>318701</v>
          </cell>
          <cell r="J130">
            <v>136804</v>
          </cell>
          <cell r="L130">
            <v>0</v>
          </cell>
          <cell r="N130">
            <v>455505</v>
          </cell>
          <cell r="O130" t="str">
            <v>일127호</v>
          </cell>
        </row>
        <row r="131">
          <cell r="A131" t="str">
            <v>6939403</v>
          </cell>
          <cell r="B131" t="str">
            <v>6939403  관보온(포리마마감)  D 25x25T  M</v>
          </cell>
          <cell r="C131" t="str">
            <v>D 25x25T</v>
          </cell>
          <cell r="D131">
            <v>0</v>
          </cell>
          <cell r="E131" t="str">
            <v>M</v>
          </cell>
          <cell r="H131">
            <v>1032</v>
          </cell>
          <cell r="J131">
            <v>2594</v>
          </cell>
          <cell r="L131">
            <v>0</v>
          </cell>
          <cell r="N131">
            <v>3626</v>
          </cell>
          <cell r="O131" t="str">
            <v>일128호</v>
          </cell>
        </row>
        <row r="132">
          <cell r="A132" t="str">
            <v>6939404</v>
          </cell>
          <cell r="B132" t="str">
            <v>6939404  관보온(포리마마감)  D 32x25T  M</v>
          </cell>
          <cell r="C132" t="str">
            <v>D 32x25T</v>
          </cell>
          <cell r="D132">
            <v>0</v>
          </cell>
          <cell r="E132" t="str">
            <v>M</v>
          </cell>
          <cell r="H132">
            <v>1177</v>
          </cell>
          <cell r="J132">
            <v>2965</v>
          </cell>
          <cell r="L132">
            <v>0</v>
          </cell>
          <cell r="N132">
            <v>4142</v>
          </cell>
          <cell r="O132" t="str">
            <v>일129호</v>
          </cell>
        </row>
        <row r="133">
          <cell r="A133" t="str">
            <v>6939405</v>
          </cell>
          <cell r="B133" t="str">
            <v>6939405  관보온(포리마마감)  D 40x25T  M</v>
          </cell>
          <cell r="C133" t="str">
            <v>D 40x25T</v>
          </cell>
          <cell r="D133">
            <v>0</v>
          </cell>
          <cell r="E133" t="str">
            <v>M</v>
          </cell>
          <cell r="H133">
            <v>1258</v>
          </cell>
          <cell r="J133">
            <v>2965</v>
          </cell>
          <cell r="L133">
            <v>0</v>
          </cell>
          <cell r="N133">
            <v>4223</v>
          </cell>
          <cell r="O133" t="str">
            <v>일130호</v>
          </cell>
        </row>
        <row r="134">
          <cell r="A134" t="str">
            <v>6939406</v>
          </cell>
          <cell r="B134" t="str">
            <v>6939406  관보온(포리마마감)  D 50x25T  M</v>
          </cell>
          <cell r="C134" t="str">
            <v>D 50x25T</v>
          </cell>
          <cell r="D134">
            <v>0</v>
          </cell>
          <cell r="E134" t="str">
            <v>M</v>
          </cell>
          <cell r="H134">
            <v>1453</v>
          </cell>
          <cell r="J134">
            <v>2965</v>
          </cell>
          <cell r="L134">
            <v>0</v>
          </cell>
          <cell r="N134">
            <v>4418</v>
          </cell>
          <cell r="O134" t="str">
            <v>일131호</v>
          </cell>
        </row>
        <row r="135">
          <cell r="A135" t="str">
            <v>6939407</v>
          </cell>
          <cell r="B135" t="str">
            <v>6939407  관보온(포리마마감)  D 65x25T  M</v>
          </cell>
          <cell r="C135" t="str">
            <v>D 65x25T</v>
          </cell>
          <cell r="D135">
            <v>0</v>
          </cell>
          <cell r="E135" t="str">
            <v>M</v>
          </cell>
          <cell r="H135">
            <v>1626</v>
          </cell>
          <cell r="J135">
            <v>3707</v>
          </cell>
          <cell r="L135">
            <v>0</v>
          </cell>
          <cell r="N135">
            <v>5333</v>
          </cell>
          <cell r="O135" t="str">
            <v>일132호</v>
          </cell>
        </row>
        <row r="136">
          <cell r="A136" t="str">
            <v>6939408</v>
          </cell>
          <cell r="B136" t="str">
            <v>6939408  관보온(포리마마감)  D 80x25T  M</v>
          </cell>
          <cell r="C136" t="str">
            <v>D 80x25T</v>
          </cell>
          <cell r="D136">
            <v>0</v>
          </cell>
          <cell r="E136" t="str">
            <v>M</v>
          </cell>
          <cell r="H136">
            <v>1837</v>
          </cell>
          <cell r="J136">
            <v>4077</v>
          </cell>
          <cell r="L136">
            <v>0</v>
          </cell>
          <cell r="N136">
            <v>5914</v>
          </cell>
          <cell r="O136" t="str">
            <v>일133호</v>
          </cell>
        </row>
        <row r="137">
          <cell r="A137" t="str">
            <v>6939409</v>
          </cell>
          <cell r="B137" t="str">
            <v>6939409  관보온(포리마마감)  D100x25T  M</v>
          </cell>
          <cell r="C137" t="str">
            <v>D100x25T</v>
          </cell>
          <cell r="D137">
            <v>0</v>
          </cell>
          <cell r="E137" t="str">
            <v>M</v>
          </cell>
          <cell r="H137">
            <v>2159</v>
          </cell>
          <cell r="J137">
            <v>5189</v>
          </cell>
          <cell r="L137">
            <v>0</v>
          </cell>
          <cell r="N137">
            <v>7348</v>
          </cell>
          <cell r="O137" t="str">
            <v>일134호</v>
          </cell>
        </row>
        <row r="138">
          <cell r="A138" t="str">
            <v>6939410</v>
          </cell>
          <cell r="B138" t="str">
            <v>6939410  관보온(포리마마감)  D125x25T  M</v>
          </cell>
          <cell r="C138" t="str">
            <v>D125x25T</v>
          </cell>
          <cell r="D138">
            <v>0</v>
          </cell>
          <cell r="E138" t="str">
            <v>M</v>
          </cell>
          <cell r="H138">
            <v>2603</v>
          </cell>
          <cell r="J138">
            <v>7414</v>
          </cell>
          <cell r="L138">
            <v>0</v>
          </cell>
          <cell r="N138">
            <v>10017</v>
          </cell>
          <cell r="O138" t="str">
            <v>일135호</v>
          </cell>
        </row>
        <row r="139">
          <cell r="A139" t="str">
            <v>6939440</v>
          </cell>
          <cell r="B139" t="str">
            <v>6939440  관보온(포리마마감)  D150x40T  M</v>
          </cell>
          <cell r="C139" t="str">
            <v>D150x40T</v>
          </cell>
          <cell r="D139">
            <v>0</v>
          </cell>
          <cell r="E139" t="str">
            <v>M</v>
          </cell>
          <cell r="H139">
            <v>4700</v>
          </cell>
          <cell r="J139">
            <v>9268</v>
          </cell>
          <cell r="L139">
            <v>0</v>
          </cell>
          <cell r="N139">
            <v>13968</v>
          </cell>
          <cell r="O139" t="str">
            <v>일136호</v>
          </cell>
        </row>
        <row r="140">
          <cell r="A140" t="str">
            <v>6941502</v>
          </cell>
          <cell r="B140" t="str">
            <v>6941502  관보온(칼라함석)  D 20x25T  M</v>
          </cell>
          <cell r="C140" t="str">
            <v>D 20x25T</v>
          </cell>
          <cell r="D140">
            <v>0</v>
          </cell>
          <cell r="E140" t="str">
            <v>M</v>
          </cell>
          <cell r="H140">
            <v>1112</v>
          </cell>
          <cell r="J140">
            <v>5539</v>
          </cell>
          <cell r="L140">
            <v>0</v>
          </cell>
          <cell r="N140">
            <v>6651</v>
          </cell>
          <cell r="O140" t="str">
            <v>일137호</v>
          </cell>
        </row>
        <row r="141">
          <cell r="A141" t="str">
            <v>6941503</v>
          </cell>
          <cell r="B141" t="str">
            <v>6941503  관보온(칼라함석)  D 25x25T  M</v>
          </cell>
          <cell r="C141" t="str">
            <v>D 25x25T</v>
          </cell>
          <cell r="D141">
            <v>0</v>
          </cell>
          <cell r="E141" t="str">
            <v>M</v>
          </cell>
          <cell r="H141">
            <v>2299</v>
          </cell>
          <cell r="J141">
            <v>5952</v>
          </cell>
          <cell r="L141">
            <v>0</v>
          </cell>
          <cell r="N141">
            <v>8251</v>
          </cell>
          <cell r="O141" t="str">
            <v>일138호</v>
          </cell>
        </row>
        <row r="142">
          <cell r="A142" t="str">
            <v>6941504</v>
          </cell>
          <cell r="B142" t="str">
            <v>6941504  관보온(칼라함석)  D 32x25T  M</v>
          </cell>
          <cell r="C142" t="str">
            <v>D 32x25T</v>
          </cell>
          <cell r="D142">
            <v>0</v>
          </cell>
          <cell r="E142" t="str">
            <v>M</v>
          </cell>
          <cell r="H142">
            <v>1400</v>
          </cell>
          <cell r="J142">
            <v>6835</v>
          </cell>
          <cell r="L142">
            <v>0</v>
          </cell>
          <cell r="N142">
            <v>8235</v>
          </cell>
          <cell r="O142" t="str">
            <v>일139호</v>
          </cell>
        </row>
        <row r="143">
          <cell r="A143" t="str">
            <v>6941505</v>
          </cell>
          <cell r="B143" t="str">
            <v>6941505  관보온(칼라함석)  D 40x25T  M</v>
          </cell>
          <cell r="C143" t="str">
            <v>D 40x25T</v>
          </cell>
          <cell r="D143">
            <v>0</v>
          </cell>
          <cell r="E143" t="str">
            <v>M</v>
          </cell>
          <cell r="H143">
            <v>2798</v>
          </cell>
          <cell r="J143">
            <v>7190</v>
          </cell>
          <cell r="L143">
            <v>0</v>
          </cell>
          <cell r="N143">
            <v>9988</v>
          </cell>
          <cell r="O143" t="str">
            <v>일140호</v>
          </cell>
        </row>
        <row r="144">
          <cell r="A144" t="str">
            <v>6941506</v>
          </cell>
          <cell r="B144" t="str">
            <v>6941506  관보온(칼라함석)  D 50x25T  M</v>
          </cell>
          <cell r="C144" t="str">
            <v>D 50x25T</v>
          </cell>
          <cell r="D144">
            <v>0</v>
          </cell>
          <cell r="E144" t="str">
            <v>M</v>
          </cell>
          <cell r="H144">
            <v>3149</v>
          </cell>
          <cell r="J144">
            <v>7853</v>
          </cell>
          <cell r="L144">
            <v>0</v>
          </cell>
          <cell r="N144">
            <v>11002</v>
          </cell>
          <cell r="O144" t="str">
            <v>일141호</v>
          </cell>
        </row>
        <row r="145">
          <cell r="A145" t="str">
            <v>6941507</v>
          </cell>
          <cell r="B145" t="str">
            <v>6941507  관보온(칼라함석)  D 65x25T  M</v>
          </cell>
          <cell r="C145" t="str">
            <v>D 65x25T</v>
          </cell>
          <cell r="D145">
            <v>0</v>
          </cell>
          <cell r="E145" t="str">
            <v>M</v>
          </cell>
          <cell r="H145">
            <v>3748</v>
          </cell>
          <cell r="J145">
            <v>9767</v>
          </cell>
          <cell r="L145">
            <v>0</v>
          </cell>
          <cell r="N145">
            <v>13515</v>
          </cell>
          <cell r="O145" t="str">
            <v>일142호</v>
          </cell>
        </row>
        <row r="146">
          <cell r="A146" t="str">
            <v>6941508</v>
          </cell>
          <cell r="B146" t="str">
            <v>6941508  관보온(칼라함석)  D 80x25T  M</v>
          </cell>
          <cell r="C146" t="str">
            <v>D 80x25T</v>
          </cell>
          <cell r="D146">
            <v>0</v>
          </cell>
          <cell r="E146" t="str">
            <v>M</v>
          </cell>
          <cell r="H146">
            <v>3883</v>
          </cell>
          <cell r="J146">
            <v>5363</v>
          </cell>
          <cell r="L146">
            <v>0</v>
          </cell>
          <cell r="N146">
            <v>9246</v>
          </cell>
          <cell r="O146" t="str">
            <v>일143호</v>
          </cell>
        </row>
        <row r="147">
          <cell r="A147" t="str">
            <v>6941531</v>
          </cell>
          <cell r="B147" t="str">
            <v>6941531  관보온(칼라함석)  D 20x40T  M</v>
          </cell>
          <cell r="C147" t="str">
            <v>D 20x40T</v>
          </cell>
          <cell r="D147">
            <v>0</v>
          </cell>
          <cell r="E147" t="str">
            <v>M</v>
          </cell>
          <cell r="H147">
            <v>2712</v>
          </cell>
          <cell r="J147">
            <v>5539</v>
          </cell>
          <cell r="L147">
            <v>0</v>
          </cell>
          <cell r="N147">
            <v>8251</v>
          </cell>
          <cell r="O147" t="str">
            <v>일144호</v>
          </cell>
        </row>
        <row r="148">
          <cell r="A148" t="str">
            <v>6941532</v>
          </cell>
          <cell r="B148" t="str">
            <v>6941532  관보온(칼라함석)  D 25x40T  M</v>
          </cell>
          <cell r="C148" t="str">
            <v>D 25x40T</v>
          </cell>
          <cell r="D148">
            <v>0</v>
          </cell>
          <cell r="E148" t="str">
            <v>M</v>
          </cell>
          <cell r="H148">
            <v>2949</v>
          </cell>
          <cell r="J148">
            <v>5952</v>
          </cell>
          <cell r="L148">
            <v>0</v>
          </cell>
          <cell r="N148">
            <v>8901</v>
          </cell>
          <cell r="O148" t="str">
            <v>일145호</v>
          </cell>
        </row>
        <row r="149">
          <cell r="A149" t="str">
            <v>6941533</v>
          </cell>
          <cell r="B149" t="str">
            <v>6941533  관보온(칼라함석)  D 32x40T  M</v>
          </cell>
          <cell r="C149" t="str">
            <v>D 32x40T</v>
          </cell>
          <cell r="D149">
            <v>0</v>
          </cell>
          <cell r="E149" t="str">
            <v>M</v>
          </cell>
          <cell r="H149">
            <v>3338</v>
          </cell>
          <cell r="J149">
            <v>6835</v>
          </cell>
          <cell r="L149">
            <v>0</v>
          </cell>
          <cell r="N149">
            <v>10173</v>
          </cell>
          <cell r="O149" t="str">
            <v>일146호</v>
          </cell>
        </row>
        <row r="150">
          <cell r="A150" t="str">
            <v>6941534</v>
          </cell>
          <cell r="B150" t="str">
            <v>6941534  관보온(칼라함석)  D 40x40T  M</v>
          </cell>
          <cell r="C150" t="str">
            <v>D 40x40T</v>
          </cell>
          <cell r="D150">
            <v>0</v>
          </cell>
          <cell r="E150" t="str">
            <v>M</v>
          </cell>
          <cell r="H150">
            <v>3537</v>
          </cell>
          <cell r="J150">
            <v>7190</v>
          </cell>
          <cell r="L150">
            <v>0</v>
          </cell>
          <cell r="N150">
            <v>10727</v>
          </cell>
          <cell r="O150" t="str">
            <v>일147호</v>
          </cell>
        </row>
        <row r="151">
          <cell r="A151" t="str">
            <v>6941535</v>
          </cell>
          <cell r="B151" t="str">
            <v>6941535  관보온(칼라함석)  D 50x40T  M</v>
          </cell>
          <cell r="C151" t="str">
            <v>D 50x40T</v>
          </cell>
          <cell r="D151">
            <v>0</v>
          </cell>
          <cell r="E151" t="str">
            <v>M</v>
          </cell>
          <cell r="H151">
            <v>3940</v>
          </cell>
          <cell r="J151">
            <v>7853</v>
          </cell>
          <cell r="L151">
            <v>0</v>
          </cell>
          <cell r="N151">
            <v>11793</v>
          </cell>
          <cell r="O151" t="str">
            <v>일148호</v>
          </cell>
        </row>
        <row r="152">
          <cell r="A152" t="str">
            <v>6941536</v>
          </cell>
          <cell r="B152" t="str">
            <v>6941536  관보온(칼라함석)  D 65x40T  M</v>
          </cell>
          <cell r="C152" t="str">
            <v>D 65x40T</v>
          </cell>
          <cell r="D152">
            <v>0</v>
          </cell>
          <cell r="E152" t="str">
            <v>M</v>
          </cell>
          <cell r="H152">
            <v>4721</v>
          </cell>
          <cell r="J152">
            <v>9767</v>
          </cell>
          <cell r="L152">
            <v>0</v>
          </cell>
          <cell r="N152">
            <v>14488</v>
          </cell>
          <cell r="O152" t="str">
            <v>일149호</v>
          </cell>
        </row>
        <row r="153">
          <cell r="A153" t="str">
            <v>6941537</v>
          </cell>
          <cell r="B153" t="str">
            <v>6941537  관보온(칼라함석)  D 80x40T  M</v>
          </cell>
          <cell r="C153" t="str">
            <v>D 80x40T</v>
          </cell>
          <cell r="D153">
            <v>0</v>
          </cell>
          <cell r="E153" t="str">
            <v>M</v>
          </cell>
          <cell r="H153">
            <v>5129</v>
          </cell>
          <cell r="J153">
            <v>10542</v>
          </cell>
          <cell r="L153">
            <v>0</v>
          </cell>
          <cell r="N153">
            <v>15671</v>
          </cell>
          <cell r="O153" t="str">
            <v>일150호</v>
          </cell>
        </row>
        <row r="154">
          <cell r="A154" t="str">
            <v>6941538</v>
          </cell>
          <cell r="B154" t="str">
            <v>6941538  관보온(칼라함석)  D100x40T  M</v>
          </cell>
          <cell r="C154" t="str">
            <v>D100x40T</v>
          </cell>
          <cell r="D154">
            <v>0</v>
          </cell>
          <cell r="E154" t="str">
            <v>M</v>
          </cell>
          <cell r="H154">
            <v>5996</v>
          </cell>
          <cell r="J154">
            <v>12579</v>
          </cell>
          <cell r="L154">
            <v>0</v>
          </cell>
          <cell r="N154">
            <v>18575</v>
          </cell>
          <cell r="O154" t="str">
            <v>일151호</v>
          </cell>
        </row>
        <row r="155">
          <cell r="A155" t="str">
            <v>6941539</v>
          </cell>
          <cell r="B155" t="str">
            <v>6941539  관보온(칼라함석)  D125x40T  M</v>
          </cell>
          <cell r="C155" t="str">
            <v>D125x40T</v>
          </cell>
          <cell r="D155">
            <v>0</v>
          </cell>
          <cell r="E155" t="str">
            <v>M</v>
          </cell>
          <cell r="H155">
            <v>6873</v>
          </cell>
          <cell r="J155">
            <v>14252</v>
          </cell>
          <cell r="L155">
            <v>0</v>
          </cell>
          <cell r="N155">
            <v>21125</v>
          </cell>
          <cell r="O155" t="str">
            <v>일152호</v>
          </cell>
        </row>
        <row r="156">
          <cell r="A156" t="str">
            <v>6941540</v>
          </cell>
          <cell r="B156" t="str">
            <v>6941540  관보온(칼라함석)  D150x40T  M</v>
          </cell>
          <cell r="C156" t="str">
            <v>D150x40T</v>
          </cell>
          <cell r="D156">
            <v>0</v>
          </cell>
          <cell r="E156" t="str">
            <v>M</v>
          </cell>
          <cell r="H156">
            <v>7750</v>
          </cell>
          <cell r="J156">
            <v>16142</v>
          </cell>
          <cell r="L156">
            <v>0</v>
          </cell>
          <cell r="N156">
            <v>23892</v>
          </cell>
          <cell r="O156" t="str">
            <v>일153호</v>
          </cell>
        </row>
        <row r="157">
          <cell r="A157" t="str">
            <v>6942101</v>
          </cell>
          <cell r="B157" t="str">
            <v>6942101  관보온(그라스크로스)  D 15x25T  M</v>
          </cell>
          <cell r="C157" t="str">
            <v>D 15x25T</v>
          </cell>
          <cell r="D157">
            <v>0</v>
          </cell>
          <cell r="E157" t="str">
            <v>M</v>
          </cell>
          <cell r="H157">
            <v>1091</v>
          </cell>
          <cell r="J157">
            <v>1853</v>
          </cell>
          <cell r="L157">
            <v>0</v>
          </cell>
          <cell r="N157">
            <v>2944</v>
          </cell>
          <cell r="O157" t="str">
            <v>일154호</v>
          </cell>
        </row>
        <row r="158">
          <cell r="A158" t="str">
            <v>6942102</v>
          </cell>
          <cell r="B158" t="str">
            <v>6942102  관보온(그라스크로스)  D 20x25T  M</v>
          </cell>
          <cell r="C158" t="str">
            <v>D 20x25T</v>
          </cell>
          <cell r="D158">
            <v>0</v>
          </cell>
          <cell r="E158" t="str">
            <v>M</v>
          </cell>
          <cell r="H158">
            <v>1201</v>
          </cell>
          <cell r="J158">
            <v>2223</v>
          </cell>
          <cell r="L158">
            <v>0</v>
          </cell>
          <cell r="N158">
            <v>3424</v>
          </cell>
          <cell r="O158" t="str">
            <v>일155호</v>
          </cell>
        </row>
        <row r="159">
          <cell r="A159" t="str">
            <v>6942103</v>
          </cell>
          <cell r="B159" t="str">
            <v>6942103  관보온(그라스크로스)  D 25x25T  M</v>
          </cell>
          <cell r="C159" t="str">
            <v>D 25x25T</v>
          </cell>
          <cell r="D159">
            <v>0</v>
          </cell>
          <cell r="E159" t="str">
            <v>M</v>
          </cell>
          <cell r="H159">
            <v>1333</v>
          </cell>
          <cell r="J159">
            <v>2594</v>
          </cell>
          <cell r="L159">
            <v>0</v>
          </cell>
          <cell r="N159">
            <v>3927</v>
          </cell>
          <cell r="O159" t="str">
            <v>일156호</v>
          </cell>
        </row>
        <row r="160">
          <cell r="A160" t="str">
            <v>6942104</v>
          </cell>
          <cell r="B160" t="str">
            <v>6942104  관보온(그라스크로스)  D 32x25T  M</v>
          </cell>
          <cell r="C160" t="str">
            <v>D 32x25T</v>
          </cell>
          <cell r="D160">
            <v>0</v>
          </cell>
          <cell r="E160" t="str">
            <v>M</v>
          </cell>
          <cell r="H160">
            <v>1512</v>
          </cell>
          <cell r="J160">
            <v>2965</v>
          </cell>
          <cell r="L160">
            <v>0</v>
          </cell>
          <cell r="N160">
            <v>4477</v>
          </cell>
          <cell r="O160" t="str">
            <v>일157호</v>
          </cell>
        </row>
        <row r="161">
          <cell r="A161" t="str">
            <v>6942105</v>
          </cell>
          <cell r="B161" t="str">
            <v>6942105  관보온(그라스크로스)  D 40x25T  M</v>
          </cell>
          <cell r="C161" t="str">
            <v>D 40x25T</v>
          </cell>
          <cell r="D161">
            <v>0</v>
          </cell>
          <cell r="E161" t="str">
            <v>M</v>
          </cell>
          <cell r="H161">
            <v>1618</v>
          </cell>
          <cell r="J161">
            <v>2965</v>
          </cell>
          <cell r="L161">
            <v>0</v>
          </cell>
          <cell r="N161">
            <v>4583</v>
          </cell>
          <cell r="O161" t="str">
            <v>일158호</v>
          </cell>
        </row>
        <row r="162">
          <cell r="A162" t="str">
            <v>6942106</v>
          </cell>
          <cell r="B162" t="str">
            <v>6942106  관보온(그라스크로스)  D 50x25T  M</v>
          </cell>
          <cell r="C162" t="str">
            <v>D 50x25T</v>
          </cell>
          <cell r="D162">
            <v>0</v>
          </cell>
          <cell r="E162" t="str">
            <v>M</v>
          </cell>
          <cell r="H162">
            <v>1854</v>
          </cell>
          <cell r="J162">
            <v>2965</v>
          </cell>
          <cell r="L162">
            <v>0</v>
          </cell>
          <cell r="N162">
            <v>4819</v>
          </cell>
          <cell r="O162" t="str">
            <v>일159호</v>
          </cell>
        </row>
        <row r="163">
          <cell r="A163" t="str">
            <v>6942107</v>
          </cell>
          <cell r="B163" t="str">
            <v>6942107  관보온(그라스크로스)  D 65x25T  M</v>
          </cell>
          <cell r="C163" t="str">
            <v>D 65x25T</v>
          </cell>
          <cell r="D163">
            <v>0</v>
          </cell>
          <cell r="E163" t="str">
            <v>M</v>
          </cell>
          <cell r="H163">
            <v>2102</v>
          </cell>
          <cell r="J163">
            <v>4077</v>
          </cell>
          <cell r="L163">
            <v>0</v>
          </cell>
          <cell r="N163">
            <v>6179</v>
          </cell>
          <cell r="O163" t="str">
            <v>일160호</v>
          </cell>
        </row>
        <row r="164">
          <cell r="A164" t="str">
            <v>6942108</v>
          </cell>
          <cell r="B164" t="str">
            <v>6942108  관보온(그라스크로스)  D 80x25T  M</v>
          </cell>
          <cell r="C164" t="str">
            <v>D 80x25T</v>
          </cell>
          <cell r="D164">
            <v>0</v>
          </cell>
          <cell r="E164" t="str">
            <v>M</v>
          </cell>
          <cell r="H164">
            <v>2354</v>
          </cell>
          <cell r="J164">
            <v>4448</v>
          </cell>
          <cell r="L164">
            <v>0</v>
          </cell>
          <cell r="N164">
            <v>6802</v>
          </cell>
          <cell r="O164" t="str">
            <v>일161호</v>
          </cell>
        </row>
        <row r="165">
          <cell r="A165" t="str">
            <v>6942111</v>
          </cell>
          <cell r="B165" t="str">
            <v>6942111  관보온(그라스크로스)  D150x25T  M</v>
          </cell>
          <cell r="C165" t="str">
            <v>D150x25T</v>
          </cell>
          <cell r="D165">
            <v>0</v>
          </cell>
          <cell r="E165" t="str">
            <v>M</v>
          </cell>
          <cell r="H165">
            <v>3777</v>
          </cell>
          <cell r="J165">
            <v>8526</v>
          </cell>
          <cell r="L165">
            <v>0</v>
          </cell>
          <cell r="N165">
            <v>12303</v>
          </cell>
          <cell r="O165" t="str">
            <v>일162호</v>
          </cell>
        </row>
        <row r="166">
          <cell r="A166" t="str">
            <v>6942112</v>
          </cell>
          <cell r="B166" t="str">
            <v>6942112  관보온(그라스크로스)  D200x25T  M</v>
          </cell>
          <cell r="C166" t="str">
            <v>D200x25T</v>
          </cell>
          <cell r="D166">
            <v>0</v>
          </cell>
          <cell r="E166" t="str">
            <v>M</v>
          </cell>
          <cell r="H166">
            <v>4682</v>
          </cell>
          <cell r="J166">
            <v>10380</v>
          </cell>
          <cell r="L166">
            <v>0</v>
          </cell>
          <cell r="N166">
            <v>15062</v>
          </cell>
          <cell r="O166" t="str">
            <v>일163호</v>
          </cell>
        </row>
        <row r="167">
          <cell r="A167" t="str">
            <v>6942132</v>
          </cell>
          <cell r="B167" t="str">
            <v>6942132  관보온(그라스크로스)  D 25x40T  M</v>
          </cell>
          <cell r="C167" t="str">
            <v>D 25x40T</v>
          </cell>
          <cell r="D167">
            <v>0</v>
          </cell>
          <cell r="E167" t="str">
            <v>M</v>
          </cell>
          <cell r="H167">
            <v>2151</v>
          </cell>
          <cell r="J167">
            <v>3336</v>
          </cell>
          <cell r="L167">
            <v>0</v>
          </cell>
          <cell r="N167">
            <v>5487</v>
          </cell>
          <cell r="O167" t="str">
            <v>일164호</v>
          </cell>
        </row>
        <row r="168">
          <cell r="A168" t="str">
            <v>6942135</v>
          </cell>
          <cell r="B168" t="str">
            <v>6942135  관보온(그라스크로스)  D 50x40T  M</v>
          </cell>
          <cell r="C168" t="str">
            <v>D 50x40T</v>
          </cell>
          <cell r="D168">
            <v>0</v>
          </cell>
          <cell r="E168" t="str">
            <v>M</v>
          </cell>
          <cell r="H168">
            <v>2854</v>
          </cell>
          <cell r="J168">
            <v>4448</v>
          </cell>
          <cell r="L168">
            <v>0</v>
          </cell>
          <cell r="N168">
            <v>7302</v>
          </cell>
          <cell r="O168" t="str">
            <v>일165호</v>
          </cell>
        </row>
        <row r="169">
          <cell r="A169" t="str">
            <v>6942136</v>
          </cell>
          <cell r="B169" t="str">
            <v>6942136  관보온(그라스크로스)  D 65x40T  M</v>
          </cell>
          <cell r="C169" t="str">
            <v>D 65x40T</v>
          </cell>
          <cell r="D169">
            <v>0</v>
          </cell>
          <cell r="E169" t="str">
            <v>M</v>
          </cell>
          <cell r="H169">
            <v>3268</v>
          </cell>
          <cell r="J169">
            <v>5189</v>
          </cell>
          <cell r="L169">
            <v>0</v>
          </cell>
          <cell r="N169">
            <v>8457</v>
          </cell>
          <cell r="O169" t="str">
            <v>일166호</v>
          </cell>
        </row>
        <row r="170">
          <cell r="A170" t="str">
            <v>6942137</v>
          </cell>
          <cell r="B170" t="str">
            <v>6942137  관보온(그라스크로스)  D 80x40T  M</v>
          </cell>
          <cell r="C170" t="str">
            <v>D 80x40T</v>
          </cell>
          <cell r="D170">
            <v>0</v>
          </cell>
          <cell r="E170" t="str">
            <v>M</v>
          </cell>
          <cell r="H170">
            <v>3572</v>
          </cell>
          <cell r="J170">
            <v>5560</v>
          </cell>
          <cell r="L170">
            <v>0</v>
          </cell>
          <cell r="N170">
            <v>9132</v>
          </cell>
          <cell r="O170" t="str">
            <v>일167호</v>
          </cell>
        </row>
        <row r="171">
          <cell r="A171" t="str">
            <v>6942138</v>
          </cell>
          <cell r="B171" t="str">
            <v>6942138  관보온(그라스크로스)  D100x40T  M</v>
          </cell>
          <cell r="C171" t="str">
            <v>D100x40T</v>
          </cell>
          <cell r="D171">
            <v>0</v>
          </cell>
          <cell r="E171" t="str">
            <v>M</v>
          </cell>
          <cell r="H171">
            <v>4246</v>
          </cell>
          <cell r="J171">
            <v>6672</v>
          </cell>
          <cell r="L171">
            <v>0</v>
          </cell>
          <cell r="N171">
            <v>10918</v>
          </cell>
          <cell r="O171" t="str">
            <v>일168호</v>
          </cell>
        </row>
        <row r="172">
          <cell r="A172" t="str">
            <v>6942139</v>
          </cell>
          <cell r="B172" t="str">
            <v>6942139  관보온(그라스크로스)  D125x40T  M</v>
          </cell>
          <cell r="C172" t="str">
            <v>D125x40T</v>
          </cell>
          <cell r="D172">
            <v>0</v>
          </cell>
          <cell r="E172" t="str">
            <v>M</v>
          </cell>
          <cell r="H172">
            <v>4987</v>
          </cell>
          <cell r="J172">
            <v>9638</v>
          </cell>
          <cell r="L172">
            <v>0</v>
          </cell>
          <cell r="N172">
            <v>14625</v>
          </cell>
          <cell r="O172" t="str">
            <v>일169호</v>
          </cell>
        </row>
        <row r="173">
          <cell r="A173" t="str">
            <v>6943102</v>
          </cell>
          <cell r="B173" t="str">
            <v>6943102  칼라함석 발브보온  D 65x50T  개소</v>
          </cell>
          <cell r="C173" t="str">
            <v>D 65x50T</v>
          </cell>
          <cell r="D173">
            <v>0</v>
          </cell>
          <cell r="E173" t="str">
            <v>개소</v>
          </cell>
          <cell r="H173">
            <v>5960</v>
          </cell>
          <cell r="J173">
            <v>40499</v>
          </cell>
          <cell r="L173">
            <v>0</v>
          </cell>
          <cell r="N173">
            <v>46459</v>
          </cell>
          <cell r="O173" t="str">
            <v>일170호</v>
          </cell>
        </row>
        <row r="174">
          <cell r="A174" t="str">
            <v>6943103</v>
          </cell>
          <cell r="B174" t="str">
            <v>6943103  칼라함석 발브보온  D 80x50T  개소</v>
          </cell>
          <cell r="C174" t="str">
            <v>D 80x50T</v>
          </cell>
          <cell r="D174">
            <v>0</v>
          </cell>
          <cell r="E174" t="str">
            <v>개소</v>
          </cell>
          <cell r="H174">
            <v>6842</v>
          </cell>
          <cell r="J174">
            <v>45123</v>
          </cell>
          <cell r="L174">
            <v>0</v>
          </cell>
          <cell r="N174">
            <v>51965</v>
          </cell>
          <cell r="O174" t="str">
            <v>일171호</v>
          </cell>
        </row>
        <row r="175">
          <cell r="A175" t="str">
            <v>6943104</v>
          </cell>
          <cell r="B175" t="str">
            <v>6943104  칼라함석 발브보온  D100x50T  개소</v>
          </cell>
          <cell r="C175" t="str">
            <v>D100x50T</v>
          </cell>
          <cell r="D175">
            <v>0</v>
          </cell>
          <cell r="E175" t="str">
            <v>개소</v>
          </cell>
          <cell r="H175">
            <v>7907</v>
          </cell>
          <cell r="J175">
            <v>51667</v>
          </cell>
          <cell r="L175">
            <v>0</v>
          </cell>
          <cell r="N175">
            <v>59574</v>
          </cell>
          <cell r="O175" t="str">
            <v>일172호</v>
          </cell>
        </row>
        <row r="176">
          <cell r="A176" t="str">
            <v>6943105</v>
          </cell>
          <cell r="B176" t="str">
            <v>6943105  칼라함석 발브보온  D125x50T  개소</v>
          </cell>
          <cell r="C176" t="str">
            <v>D125x50T</v>
          </cell>
          <cell r="D176">
            <v>0</v>
          </cell>
          <cell r="E176" t="str">
            <v>개소</v>
          </cell>
          <cell r="H176">
            <v>9327</v>
          </cell>
          <cell r="J176">
            <v>56815</v>
          </cell>
          <cell r="L176">
            <v>0</v>
          </cell>
          <cell r="N176">
            <v>66142</v>
          </cell>
          <cell r="O176" t="str">
            <v>일173호</v>
          </cell>
        </row>
        <row r="177">
          <cell r="A177" t="str">
            <v>6943106</v>
          </cell>
          <cell r="B177" t="str">
            <v>6943106  칼라함석 발브보온  D150x50T  개소</v>
          </cell>
          <cell r="C177" t="str">
            <v>D150x50T</v>
          </cell>
          <cell r="D177">
            <v>0</v>
          </cell>
          <cell r="E177" t="str">
            <v>개소</v>
          </cell>
          <cell r="H177">
            <v>10771</v>
          </cell>
          <cell r="J177">
            <v>61869</v>
          </cell>
          <cell r="L177">
            <v>0</v>
          </cell>
          <cell r="N177">
            <v>72640</v>
          </cell>
          <cell r="O177" t="str">
            <v>일174호</v>
          </cell>
        </row>
        <row r="178">
          <cell r="A178" t="str">
            <v>6946A21</v>
          </cell>
          <cell r="B178" t="str">
            <v>6946A21  아티론 보온  D 15x 5T  M</v>
          </cell>
          <cell r="C178" t="str">
            <v>D 15x 5T</v>
          </cell>
          <cell r="D178">
            <v>0</v>
          </cell>
          <cell r="E178" t="str">
            <v>M</v>
          </cell>
          <cell r="H178">
            <v>175</v>
          </cell>
          <cell r="J178">
            <v>444</v>
          </cell>
          <cell r="L178">
            <v>0</v>
          </cell>
          <cell r="N178">
            <v>619</v>
          </cell>
          <cell r="O178" t="str">
            <v>일175호</v>
          </cell>
        </row>
        <row r="179">
          <cell r="A179" t="str">
            <v>6946A22</v>
          </cell>
          <cell r="B179" t="str">
            <v>6946A22  아티론 보온  D 20x 5T  M</v>
          </cell>
          <cell r="C179" t="str">
            <v>D 20x 5T</v>
          </cell>
          <cell r="D179">
            <v>0</v>
          </cell>
          <cell r="E179" t="str">
            <v>M</v>
          </cell>
          <cell r="H179">
            <v>203</v>
          </cell>
          <cell r="J179">
            <v>444</v>
          </cell>
          <cell r="L179">
            <v>0</v>
          </cell>
          <cell r="N179">
            <v>647</v>
          </cell>
          <cell r="O179" t="str">
            <v>일176호</v>
          </cell>
        </row>
        <row r="180">
          <cell r="A180" t="str">
            <v>6946A23</v>
          </cell>
          <cell r="B180" t="str">
            <v>6946A23  아티론 보온  D 25x 5T  M</v>
          </cell>
          <cell r="C180" t="str">
            <v>D 25x 5T</v>
          </cell>
          <cell r="D180">
            <v>0</v>
          </cell>
          <cell r="E180" t="str">
            <v>M</v>
          </cell>
          <cell r="H180">
            <v>282</v>
          </cell>
          <cell r="J180">
            <v>481</v>
          </cell>
          <cell r="L180">
            <v>0</v>
          </cell>
          <cell r="N180">
            <v>763</v>
          </cell>
          <cell r="O180" t="str">
            <v>일177호</v>
          </cell>
        </row>
        <row r="181">
          <cell r="A181" t="str">
            <v>6947109</v>
          </cell>
          <cell r="B181" t="str">
            <v>6947109  각형닥트보온(은폐)  베퍼베리어마감  M2</v>
          </cell>
          <cell r="C181" t="str">
            <v>베퍼베리어마감</v>
          </cell>
          <cell r="D181">
            <v>0</v>
          </cell>
          <cell r="E181" t="str">
            <v>M2</v>
          </cell>
          <cell r="H181">
            <v>2888</v>
          </cell>
          <cell r="J181">
            <v>19648</v>
          </cell>
          <cell r="L181">
            <v>0</v>
          </cell>
          <cell r="N181">
            <v>22536</v>
          </cell>
          <cell r="O181" t="str">
            <v>일178호</v>
          </cell>
        </row>
        <row r="182">
          <cell r="A182" t="str">
            <v>6947118</v>
          </cell>
          <cell r="B182" t="str">
            <v>6947118  각형닥트보온  AL-JACKET  M2</v>
          </cell>
          <cell r="C182" t="str">
            <v>AL-JACKET</v>
          </cell>
          <cell r="D182">
            <v>0</v>
          </cell>
          <cell r="E182" t="str">
            <v>M2</v>
          </cell>
          <cell r="H182">
            <v>4420</v>
          </cell>
          <cell r="J182">
            <v>19648</v>
          </cell>
          <cell r="L182">
            <v>0</v>
          </cell>
          <cell r="N182">
            <v>24068</v>
          </cell>
          <cell r="O182" t="str">
            <v>일179호</v>
          </cell>
        </row>
        <row r="183">
          <cell r="A183" t="str">
            <v>6949050</v>
          </cell>
          <cell r="B183" t="str">
            <v>6949050  전자변장치 (흑)  D50x32x50  개소</v>
          </cell>
          <cell r="C183" t="str">
            <v>D50x32x50</v>
          </cell>
          <cell r="D183">
            <v>0</v>
          </cell>
          <cell r="E183" t="str">
            <v>개소</v>
          </cell>
          <cell r="H183">
            <v>105651</v>
          </cell>
          <cell r="J183">
            <v>159692</v>
          </cell>
          <cell r="L183">
            <v>0</v>
          </cell>
          <cell r="N183">
            <v>265343</v>
          </cell>
          <cell r="O183" t="str">
            <v>일180호</v>
          </cell>
        </row>
        <row r="184">
          <cell r="A184" t="str">
            <v>6949100</v>
          </cell>
          <cell r="B184" t="str">
            <v>6949100  전자변장치 (동)  D25x25x25  개소</v>
          </cell>
          <cell r="C184" t="str">
            <v>D25x25x25</v>
          </cell>
          <cell r="D184">
            <v>0</v>
          </cell>
          <cell r="E184" t="str">
            <v>개소</v>
          </cell>
          <cell r="H184">
            <v>68585</v>
          </cell>
          <cell r="J184">
            <v>165061</v>
          </cell>
          <cell r="L184">
            <v>0</v>
          </cell>
          <cell r="N184">
            <v>233646</v>
          </cell>
          <cell r="O184" t="str">
            <v>일181호</v>
          </cell>
        </row>
        <row r="185">
          <cell r="A185" t="str">
            <v>6950046</v>
          </cell>
          <cell r="B185" t="str">
            <v>6950046  이방변장치 (흑)  D50x25x50  개소</v>
          </cell>
          <cell r="C185" t="str">
            <v>D50x25x50</v>
          </cell>
          <cell r="D185">
            <v>0</v>
          </cell>
          <cell r="E185" t="str">
            <v>개소</v>
          </cell>
          <cell r="H185">
            <v>122057</v>
          </cell>
          <cell r="J185">
            <v>153081</v>
          </cell>
          <cell r="L185">
            <v>0</v>
          </cell>
          <cell r="N185">
            <v>275138</v>
          </cell>
          <cell r="O185" t="str">
            <v>일182호</v>
          </cell>
        </row>
        <row r="186">
          <cell r="A186" t="str">
            <v>6950079</v>
          </cell>
          <cell r="B186" t="str">
            <v>6950079  이방변장치 (동)  D40x25x40  개소</v>
          </cell>
          <cell r="C186" t="str">
            <v>D40x25x40</v>
          </cell>
          <cell r="D186">
            <v>0</v>
          </cell>
          <cell r="E186" t="str">
            <v>개소</v>
          </cell>
          <cell r="H186">
            <v>132855</v>
          </cell>
          <cell r="J186">
            <v>213322</v>
          </cell>
          <cell r="L186">
            <v>0</v>
          </cell>
          <cell r="N186">
            <v>346177</v>
          </cell>
          <cell r="O186" t="str">
            <v>일183호</v>
          </cell>
        </row>
        <row r="187">
          <cell r="A187" t="str">
            <v>6950088</v>
          </cell>
          <cell r="B187" t="str">
            <v>6950088  이방변장치 (동)  D65x40x65  개소</v>
          </cell>
          <cell r="C187" t="str">
            <v>D65x40x65</v>
          </cell>
          <cell r="D187">
            <v>0</v>
          </cell>
          <cell r="E187" t="str">
            <v>개소</v>
          </cell>
          <cell r="H187">
            <v>298219</v>
          </cell>
          <cell r="J187">
            <v>238688</v>
          </cell>
          <cell r="L187">
            <v>0</v>
          </cell>
          <cell r="N187">
            <v>536907</v>
          </cell>
          <cell r="O187" t="str">
            <v>일184호</v>
          </cell>
        </row>
        <row r="188">
          <cell r="A188" t="str">
            <v>6950089</v>
          </cell>
          <cell r="B188" t="str">
            <v>6950089  이방변장치 (동)  D65x50x65  개소</v>
          </cell>
          <cell r="C188" t="str">
            <v>D65x50x65</v>
          </cell>
          <cell r="D188">
            <v>0</v>
          </cell>
          <cell r="E188" t="str">
            <v>개소</v>
          </cell>
          <cell r="H188">
            <v>302927</v>
          </cell>
          <cell r="J188">
            <v>300073</v>
          </cell>
          <cell r="L188">
            <v>0</v>
          </cell>
          <cell r="N188">
            <v>603000</v>
          </cell>
          <cell r="O188" t="str">
            <v>일185호</v>
          </cell>
        </row>
        <row r="189">
          <cell r="A189" t="str">
            <v>6950092</v>
          </cell>
          <cell r="B189" t="str">
            <v>6950092  이방변장치 (동)  D80x50x80  개소</v>
          </cell>
          <cell r="C189" t="str">
            <v>D80x50x80</v>
          </cell>
          <cell r="D189">
            <v>0</v>
          </cell>
          <cell r="E189" t="str">
            <v>개소</v>
          </cell>
          <cell r="H189">
            <v>428578</v>
          </cell>
          <cell r="J189">
            <v>315027</v>
          </cell>
          <cell r="L189">
            <v>0</v>
          </cell>
          <cell r="N189">
            <v>743605</v>
          </cell>
          <cell r="O189" t="str">
            <v>일186호</v>
          </cell>
        </row>
        <row r="190">
          <cell r="A190" t="str">
            <v>6950114</v>
          </cell>
          <cell r="B190" t="str">
            <v>6950114  이방변장치 (STS)  D100x80x100  개소</v>
          </cell>
          <cell r="C190" t="str">
            <v>D100x80x100</v>
          </cell>
          <cell r="D190">
            <v>0</v>
          </cell>
          <cell r="E190" t="str">
            <v>개소</v>
          </cell>
          <cell r="H190">
            <v>678806</v>
          </cell>
          <cell r="J190">
            <v>361650</v>
          </cell>
          <cell r="L190">
            <v>0</v>
          </cell>
          <cell r="N190">
            <v>1040456</v>
          </cell>
          <cell r="O190" t="str">
            <v>일187호</v>
          </cell>
        </row>
        <row r="191">
          <cell r="A191" t="str">
            <v>6950A16</v>
          </cell>
          <cell r="B191" t="str">
            <v>6950A16  이방변장치 (STS)  D150x100x150  개소</v>
          </cell>
          <cell r="C191" t="str">
            <v>D150x100x150</v>
          </cell>
          <cell r="D191">
            <v>0</v>
          </cell>
          <cell r="E191" t="str">
            <v>개소</v>
          </cell>
          <cell r="H191">
            <v>1301011</v>
          </cell>
          <cell r="J191">
            <v>394353</v>
          </cell>
          <cell r="L191">
            <v>0</v>
          </cell>
          <cell r="N191">
            <v>1695364</v>
          </cell>
          <cell r="O191" t="str">
            <v>일188호</v>
          </cell>
        </row>
        <row r="192">
          <cell r="A192" t="str">
            <v>6950A33</v>
          </cell>
          <cell r="B192" t="str">
            <v>6950A33  이방변장치 (흑)  D40x25x40  개소</v>
          </cell>
          <cell r="C192" t="str">
            <v>D40x25x40</v>
          </cell>
          <cell r="D192">
            <v>0</v>
          </cell>
          <cell r="E192" t="str">
            <v>개소</v>
          </cell>
          <cell r="H192">
            <v>88575</v>
          </cell>
          <cell r="J192">
            <v>158641</v>
          </cell>
          <cell r="L192">
            <v>0</v>
          </cell>
          <cell r="N192">
            <v>247216</v>
          </cell>
          <cell r="O192" t="str">
            <v>일189호</v>
          </cell>
        </row>
        <row r="193">
          <cell r="A193" t="str">
            <v>6953003</v>
          </cell>
          <cell r="B193" t="str">
            <v>6953003  감압변장치 (흑)  D40x25x50  개소</v>
          </cell>
          <cell r="C193" t="str">
            <v>D40x25x50</v>
          </cell>
          <cell r="D193">
            <v>0</v>
          </cell>
          <cell r="E193" t="str">
            <v>개소</v>
          </cell>
          <cell r="H193">
            <v>1430668</v>
          </cell>
          <cell r="J193">
            <v>159540</v>
          </cell>
          <cell r="L193">
            <v>0</v>
          </cell>
          <cell r="N193">
            <v>1590208</v>
          </cell>
          <cell r="O193" t="str">
            <v>일190호</v>
          </cell>
        </row>
        <row r="194">
          <cell r="A194" t="str">
            <v>6953013</v>
          </cell>
          <cell r="B194" t="str">
            <v>6953013  감압변장치 (흑)  D65x32x100  개소</v>
          </cell>
          <cell r="C194" t="str">
            <v>D65x32x100</v>
          </cell>
          <cell r="D194">
            <v>0</v>
          </cell>
          <cell r="E194" t="str">
            <v>개소</v>
          </cell>
          <cell r="H194">
            <v>1912439</v>
          </cell>
          <cell r="J194">
            <v>164090</v>
          </cell>
          <cell r="L194">
            <v>0</v>
          </cell>
          <cell r="N194">
            <v>2076529</v>
          </cell>
          <cell r="O194" t="str">
            <v>일191호</v>
          </cell>
        </row>
        <row r="195">
          <cell r="A195" t="str">
            <v>6954222</v>
          </cell>
          <cell r="B195" t="str">
            <v>6954222  차압변장치 (STS)  D125x100x125  개소</v>
          </cell>
          <cell r="C195" t="str">
            <v>D125x100x125</v>
          </cell>
          <cell r="D195">
            <v>0</v>
          </cell>
          <cell r="E195" t="str">
            <v>개소</v>
          </cell>
          <cell r="H195">
            <v>988829</v>
          </cell>
          <cell r="J195">
            <v>385263</v>
          </cell>
          <cell r="L195">
            <v>0</v>
          </cell>
          <cell r="N195">
            <v>1374092</v>
          </cell>
          <cell r="O195" t="str">
            <v>일192호</v>
          </cell>
        </row>
        <row r="196">
          <cell r="A196" t="str">
            <v>6956005</v>
          </cell>
          <cell r="B196" t="str">
            <v>6956005  정수위조절밸브 (동) B/V/G  D80x80x80  개소</v>
          </cell>
          <cell r="C196" t="str">
            <v>D80x80x80</v>
          </cell>
          <cell r="D196">
            <v>0</v>
          </cell>
          <cell r="E196" t="str">
            <v>개소</v>
          </cell>
          <cell r="H196">
            <v>560181</v>
          </cell>
          <cell r="J196">
            <v>425842</v>
          </cell>
          <cell r="L196">
            <v>0</v>
          </cell>
          <cell r="N196">
            <v>986023</v>
          </cell>
          <cell r="O196" t="str">
            <v>일193호</v>
          </cell>
        </row>
        <row r="197">
          <cell r="A197" t="str">
            <v>6956248</v>
          </cell>
          <cell r="B197" t="str">
            <v>6956248  정유량조절밸브 (동)  D25x25x25  개소</v>
          </cell>
          <cell r="C197" t="str">
            <v>D25x25x25</v>
          </cell>
          <cell r="D197">
            <v>0</v>
          </cell>
          <cell r="E197" t="str">
            <v>개소</v>
          </cell>
          <cell r="H197">
            <v>195446</v>
          </cell>
          <cell r="J197">
            <v>194276</v>
          </cell>
          <cell r="L197">
            <v>0</v>
          </cell>
          <cell r="N197">
            <v>389722</v>
          </cell>
          <cell r="O197" t="str">
            <v>일194호</v>
          </cell>
        </row>
        <row r="198">
          <cell r="A198" t="str">
            <v>6957003</v>
          </cell>
          <cell r="B198" t="str">
            <v>6957003  바켓트트랩장치(흑)  D32x25x32  개소</v>
          </cell>
          <cell r="C198" t="str">
            <v>D32x25x32</v>
          </cell>
          <cell r="D198">
            <v>0</v>
          </cell>
          <cell r="E198" t="str">
            <v>개소</v>
          </cell>
          <cell r="H198">
            <v>534103</v>
          </cell>
          <cell r="J198">
            <v>50325</v>
          </cell>
          <cell r="L198">
            <v>0</v>
          </cell>
          <cell r="N198">
            <v>584428</v>
          </cell>
          <cell r="O198" t="str">
            <v>일194호</v>
          </cell>
        </row>
        <row r="199">
          <cell r="A199" t="str">
            <v>6957010</v>
          </cell>
          <cell r="B199" t="str">
            <v>6957010  바켓트트랩장치(흑)  D20x20x20  개소</v>
          </cell>
          <cell r="C199" t="str">
            <v>D20x20x20</v>
          </cell>
          <cell r="D199">
            <v>0</v>
          </cell>
          <cell r="E199" t="str">
            <v>개소</v>
          </cell>
          <cell r="H199">
            <v>222112</v>
          </cell>
          <cell r="J199">
            <v>43243</v>
          </cell>
          <cell r="L199">
            <v>0</v>
          </cell>
          <cell r="N199">
            <v>265355</v>
          </cell>
          <cell r="O199" t="str">
            <v>일195호</v>
          </cell>
        </row>
        <row r="200">
          <cell r="A200" t="str">
            <v>6957A03</v>
          </cell>
          <cell r="B200" t="str">
            <v>6957A03  바켓트트랩장치(흑)  D32x20x32  개소</v>
          </cell>
          <cell r="C200" t="str">
            <v>D32x20x32</v>
          </cell>
          <cell r="D200">
            <v>0</v>
          </cell>
          <cell r="E200" t="str">
            <v>개소</v>
          </cell>
          <cell r="H200">
            <v>535529</v>
          </cell>
          <cell r="J200">
            <v>50325</v>
          </cell>
          <cell r="L200">
            <v>0</v>
          </cell>
          <cell r="N200">
            <v>585854</v>
          </cell>
          <cell r="O200" t="str">
            <v>일196호</v>
          </cell>
        </row>
        <row r="201">
          <cell r="A201" t="str">
            <v>6958002</v>
          </cell>
          <cell r="B201" t="str">
            <v>6958002  후롯트트랩장치(흑)  D20x15x20  개소</v>
          </cell>
          <cell r="C201" t="str">
            <v>D20x15x20</v>
          </cell>
          <cell r="D201">
            <v>0</v>
          </cell>
          <cell r="E201" t="str">
            <v>개소</v>
          </cell>
          <cell r="H201">
            <v>225349</v>
          </cell>
          <cell r="J201">
            <v>29964</v>
          </cell>
          <cell r="L201">
            <v>0</v>
          </cell>
          <cell r="N201">
            <v>255313</v>
          </cell>
          <cell r="O201" t="str">
            <v>일197호</v>
          </cell>
        </row>
        <row r="202">
          <cell r="A202" t="str">
            <v>6958003</v>
          </cell>
          <cell r="B202" t="str">
            <v>6958003  후롯트트랩장치(흑)  D25x20x25  개소</v>
          </cell>
          <cell r="C202" t="str">
            <v>D25x20x25</v>
          </cell>
          <cell r="D202">
            <v>0</v>
          </cell>
          <cell r="E202" t="str">
            <v>개소</v>
          </cell>
          <cell r="H202">
            <v>241295</v>
          </cell>
          <cell r="J202">
            <v>44315</v>
          </cell>
          <cell r="L202">
            <v>0</v>
          </cell>
          <cell r="N202">
            <v>285610</v>
          </cell>
          <cell r="O202" t="str">
            <v>일198호</v>
          </cell>
        </row>
        <row r="203">
          <cell r="A203" t="str">
            <v>6960001</v>
          </cell>
          <cell r="B203" t="str">
            <v>6960001  자동공기변설치(물용)백  D 15  개소</v>
          </cell>
          <cell r="C203" t="str">
            <v>D 15</v>
          </cell>
          <cell r="D203">
            <v>0</v>
          </cell>
          <cell r="E203" t="str">
            <v>개소</v>
          </cell>
          <cell r="H203">
            <v>27111</v>
          </cell>
          <cell r="J203">
            <v>16984</v>
          </cell>
          <cell r="L203">
            <v>0</v>
          </cell>
          <cell r="N203">
            <v>44095</v>
          </cell>
          <cell r="O203" t="str">
            <v>일199호</v>
          </cell>
        </row>
        <row r="204">
          <cell r="A204" t="str">
            <v>6960005</v>
          </cell>
          <cell r="B204" t="str">
            <v>6960005  자동공기변설치(물용)동  D 15  개소</v>
          </cell>
          <cell r="C204" t="str">
            <v>D 15</v>
          </cell>
          <cell r="D204">
            <v>0</v>
          </cell>
          <cell r="E204" t="str">
            <v>개소</v>
          </cell>
          <cell r="H204">
            <v>29734</v>
          </cell>
          <cell r="J204">
            <v>24895</v>
          </cell>
          <cell r="L204">
            <v>0</v>
          </cell>
          <cell r="N204">
            <v>54629</v>
          </cell>
          <cell r="O204" t="str">
            <v>일200호</v>
          </cell>
        </row>
        <row r="205">
          <cell r="A205" t="str">
            <v>6960102</v>
          </cell>
          <cell r="B205" t="str">
            <v>6960102  자동공기변설치(스팀)흑  D 15  개소</v>
          </cell>
          <cell r="C205" t="str">
            <v>D 15</v>
          </cell>
          <cell r="D205">
            <v>0</v>
          </cell>
          <cell r="E205" t="str">
            <v>개소</v>
          </cell>
          <cell r="H205">
            <v>78581</v>
          </cell>
          <cell r="J205">
            <v>16984</v>
          </cell>
          <cell r="L205">
            <v>0</v>
          </cell>
          <cell r="N205">
            <v>95565</v>
          </cell>
          <cell r="O205" t="str">
            <v>일201호</v>
          </cell>
        </row>
        <row r="206">
          <cell r="A206" t="str">
            <v>6960103</v>
          </cell>
          <cell r="B206" t="str">
            <v>6960103  자동공기변설치(STS)  D 15  개소</v>
          </cell>
          <cell r="C206" t="str">
            <v>D 15</v>
          </cell>
          <cell r="D206">
            <v>0</v>
          </cell>
          <cell r="E206" t="str">
            <v>개소</v>
          </cell>
          <cell r="H206">
            <v>28118</v>
          </cell>
          <cell r="J206">
            <v>13093</v>
          </cell>
          <cell r="L206">
            <v>0</v>
          </cell>
          <cell r="N206">
            <v>41211</v>
          </cell>
          <cell r="O206" t="str">
            <v>일202호</v>
          </cell>
        </row>
        <row r="207">
          <cell r="A207" t="str">
            <v>6962058</v>
          </cell>
          <cell r="B207" t="str">
            <v>6962058  캔버스제작설치  3.2T  M2</v>
          </cell>
          <cell r="C207" t="str">
            <v>3.2T</v>
          </cell>
          <cell r="D207">
            <v>0</v>
          </cell>
          <cell r="E207" t="str">
            <v>M2</v>
          </cell>
          <cell r="H207">
            <v>10048</v>
          </cell>
          <cell r="J207">
            <v>9682</v>
          </cell>
          <cell r="L207">
            <v>0</v>
          </cell>
          <cell r="N207">
            <v>19730</v>
          </cell>
          <cell r="O207" t="str">
            <v>일203호</v>
          </cell>
        </row>
        <row r="208">
          <cell r="A208" t="str">
            <v>6962101</v>
          </cell>
          <cell r="B208" t="str">
            <v>6962101  STS닥트제작설치  #26 (0.5T)  M2</v>
          </cell>
          <cell r="C208" t="str">
            <v>#26 (0.5T)</v>
          </cell>
          <cell r="D208">
            <v>0</v>
          </cell>
          <cell r="E208" t="str">
            <v>M2</v>
          </cell>
          <cell r="H208">
            <v>23547</v>
          </cell>
          <cell r="J208">
            <v>26042</v>
          </cell>
          <cell r="L208">
            <v>0</v>
          </cell>
          <cell r="N208">
            <v>49589</v>
          </cell>
          <cell r="O208" t="str">
            <v>일204호</v>
          </cell>
        </row>
        <row r="209">
          <cell r="A209" t="str">
            <v>6962102</v>
          </cell>
          <cell r="B209" t="str">
            <v>6962102  STS닥트제작설치  #24 (0.6T)  M2</v>
          </cell>
          <cell r="C209" t="str">
            <v>#24 (0.6T)</v>
          </cell>
          <cell r="D209">
            <v>0</v>
          </cell>
          <cell r="E209" t="str">
            <v>M2</v>
          </cell>
          <cell r="H209">
            <v>26205</v>
          </cell>
          <cell r="J209">
            <v>27244</v>
          </cell>
          <cell r="L209">
            <v>0</v>
          </cell>
          <cell r="N209">
            <v>53449</v>
          </cell>
          <cell r="O209" t="str">
            <v>일205호</v>
          </cell>
        </row>
        <row r="210">
          <cell r="A210" t="str">
            <v>6962103</v>
          </cell>
          <cell r="B210" t="str">
            <v>6962103  STS닥트제작설치  #22 (0.8T)  M2</v>
          </cell>
          <cell r="C210" t="str">
            <v>#22 (0.8T)</v>
          </cell>
          <cell r="D210">
            <v>0</v>
          </cell>
          <cell r="E210" t="str">
            <v>M2</v>
          </cell>
          <cell r="H210">
            <v>30463</v>
          </cell>
          <cell r="J210">
            <v>29247</v>
          </cell>
          <cell r="L210">
            <v>0</v>
          </cell>
          <cell r="N210">
            <v>59710</v>
          </cell>
          <cell r="O210" t="str">
            <v>일206호</v>
          </cell>
        </row>
        <row r="211">
          <cell r="A211" t="str">
            <v>6962201</v>
          </cell>
          <cell r="B211" t="str">
            <v>6962201  기계식닥트제작설치  #26 (0.5T)  M2</v>
          </cell>
          <cell r="C211" t="str">
            <v>#26 (0.5T)</v>
          </cell>
          <cell r="D211">
            <v>0</v>
          </cell>
          <cell r="E211" t="str">
            <v>M2</v>
          </cell>
          <cell r="H211">
            <v>6275</v>
          </cell>
          <cell r="J211">
            <v>15224</v>
          </cell>
          <cell r="L211">
            <v>0</v>
          </cell>
          <cell r="N211">
            <v>21499</v>
          </cell>
          <cell r="O211" t="str">
            <v>일207호</v>
          </cell>
        </row>
        <row r="212">
          <cell r="A212" t="str">
            <v>6962202</v>
          </cell>
          <cell r="B212" t="str">
            <v>6962202  기계식닥트제작설치  #24 (0.6T)  M2</v>
          </cell>
          <cell r="C212" t="str">
            <v>#24 (0.6T)</v>
          </cell>
          <cell r="D212">
            <v>0</v>
          </cell>
          <cell r="E212" t="str">
            <v>M2</v>
          </cell>
          <cell r="H212">
            <v>6320</v>
          </cell>
          <cell r="J212">
            <v>16025</v>
          </cell>
          <cell r="L212">
            <v>0</v>
          </cell>
          <cell r="N212">
            <v>22345</v>
          </cell>
          <cell r="O212" t="str">
            <v>일208호</v>
          </cell>
        </row>
        <row r="213">
          <cell r="A213" t="str">
            <v>6962203</v>
          </cell>
          <cell r="B213" t="str">
            <v>6962203  기계식닥트제작설치  #22 (0.8T)  M2</v>
          </cell>
          <cell r="C213" t="str">
            <v>#22 (0.8T)</v>
          </cell>
          <cell r="D213">
            <v>0</v>
          </cell>
          <cell r="E213" t="str">
            <v>M2</v>
          </cell>
          <cell r="H213">
            <v>7763</v>
          </cell>
          <cell r="J213">
            <v>17227</v>
          </cell>
          <cell r="L213">
            <v>0</v>
          </cell>
          <cell r="N213">
            <v>24990</v>
          </cell>
          <cell r="O213" t="str">
            <v>일209호</v>
          </cell>
        </row>
        <row r="214">
          <cell r="A214" t="str">
            <v>6962204</v>
          </cell>
          <cell r="B214" t="str">
            <v>6962204  기계식닥트제작설치  #20 (1.0T)  M2</v>
          </cell>
          <cell r="C214" t="str">
            <v>#20 (1.0T)</v>
          </cell>
          <cell r="D214">
            <v>0</v>
          </cell>
          <cell r="E214" t="str">
            <v>M2</v>
          </cell>
          <cell r="H214">
            <v>8211</v>
          </cell>
          <cell r="J214">
            <v>20433</v>
          </cell>
          <cell r="L214">
            <v>0</v>
          </cell>
          <cell r="N214">
            <v>28644</v>
          </cell>
          <cell r="O214" t="str">
            <v>일210호</v>
          </cell>
        </row>
        <row r="215">
          <cell r="A215" t="str">
            <v>6962205</v>
          </cell>
          <cell r="B215" t="str">
            <v>6962205  기계식닥트제작설치  #18 (1.2T)  M2</v>
          </cell>
          <cell r="C215" t="str">
            <v>#18 (1.2T)</v>
          </cell>
          <cell r="D215">
            <v>0</v>
          </cell>
          <cell r="E215" t="str">
            <v>M2</v>
          </cell>
          <cell r="H215">
            <v>9195</v>
          </cell>
          <cell r="J215">
            <v>23237</v>
          </cell>
          <cell r="L215">
            <v>0</v>
          </cell>
          <cell r="N215">
            <v>32432</v>
          </cell>
          <cell r="O215" t="str">
            <v>일211호</v>
          </cell>
        </row>
        <row r="216">
          <cell r="A216" t="str">
            <v>6963001</v>
          </cell>
          <cell r="B216" t="str">
            <v>6963001  압력계설치(백관)  0-35 KG/CM2  조</v>
          </cell>
          <cell r="C216" t="str">
            <v>0-35 KG/CM2</v>
          </cell>
          <cell r="D216">
            <v>0</v>
          </cell>
          <cell r="E216" t="str">
            <v>조</v>
          </cell>
          <cell r="H216">
            <v>7568</v>
          </cell>
          <cell r="J216">
            <v>2512</v>
          </cell>
          <cell r="L216">
            <v>0</v>
          </cell>
          <cell r="N216">
            <v>10080</v>
          </cell>
          <cell r="O216" t="str">
            <v>일212호</v>
          </cell>
        </row>
        <row r="217">
          <cell r="A217" t="str">
            <v>6963002</v>
          </cell>
          <cell r="B217" t="str">
            <v>6963002  압력계설치(흑관)  0-35 KG/CM2  조</v>
          </cell>
          <cell r="C217" t="str">
            <v>0-35 KG/CM2</v>
          </cell>
          <cell r="D217">
            <v>0</v>
          </cell>
          <cell r="E217" t="str">
            <v>조</v>
          </cell>
          <cell r="H217">
            <v>7436</v>
          </cell>
          <cell r="J217">
            <v>2512</v>
          </cell>
          <cell r="L217">
            <v>0</v>
          </cell>
          <cell r="N217">
            <v>9948</v>
          </cell>
          <cell r="O217" t="str">
            <v>일213호</v>
          </cell>
        </row>
        <row r="218">
          <cell r="A218" t="str">
            <v>6963003</v>
          </cell>
          <cell r="B218" t="str">
            <v>6963003  압력계설치(동관)  0-35 KG/CM2  조</v>
          </cell>
          <cell r="C218" t="str">
            <v>0-35 KG/CM2</v>
          </cell>
          <cell r="D218">
            <v>0</v>
          </cell>
          <cell r="E218" t="str">
            <v>조</v>
          </cell>
          <cell r="H218">
            <v>8155</v>
          </cell>
          <cell r="J218">
            <v>6052</v>
          </cell>
          <cell r="L218">
            <v>0</v>
          </cell>
          <cell r="N218">
            <v>14207</v>
          </cell>
          <cell r="O218" t="str">
            <v>일214호</v>
          </cell>
        </row>
        <row r="219">
          <cell r="A219" t="str">
            <v>6963004</v>
          </cell>
          <cell r="B219" t="str">
            <v>6963004  압력계설치(STS)  0-35 KG/CM2  조</v>
          </cell>
          <cell r="C219" t="str">
            <v>0-35 KG/CM2</v>
          </cell>
          <cell r="D219">
            <v>0</v>
          </cell>
          <cell r="E219" t="str">
            <v>조</v>
          </cell>
          <cell r="H219">
            <v>7851</v>
          </cell>
          <cell r="J219">
            <v>2512</v>
          </cell>
          <cell r="L219">
            <v>0</v>
          </cell>
          <cell r="N219">
            <v>10363</v>
          </cell>
          <cell r="O219" t="str">
            <v>일215호</v>
          </cell>
        </row>
        <row r="220">
          <cell r="A220" t="str">
            <v>6963010</v>
          </cell>
          <cell r="B220" t="str">
            <v>6963010  온도계설치(동관)  L 형  조</v>
          </cell>
          <cell r="C220" t="str">
            <v>L 형</v>
          </cell>
          <cell r="D220">
            <v>0</v>
          </cell>
          <cell r="E220" t="str">
            <v>조</v>
          </cell>
          <cell r="H220">
            <v>23358</v>
          </cell>
          <cell r="J220">
            <v>3692</v>
          </cell>
          <cell r="L220">
            <v>0</v>
          </cell>
          <cell r="N220">
            <v>27050</v>
          </cell>
          <cell r="O220" t="str">
            <v>일216호</v>
          </cell>
        </row>
        <row r="221">
          <cell r="A221" t="str">
            <v>6963011</v>
          </cell>
          <cell r="B221" t="str">
            <v>6963011  온도계설치(백관)  L 형  조</v>
          </cell>
          <cell r="C221" t="str">
            <v>L 형</v>
          </cell>
          <cell r="D221">
            <v>0</v>
          </cell>
          <cell r="E221" t="str">
            <v>조</v>
          </cell>
          <cell r="H221">
            <v>23125</v>
          </cell>
          <cell r="J221">
            <v>2512</v>
          </cell>
          <cell r="L221">
            <v>0</v>
          </cell>
          <cell r="N221">
            <v>25637</v>
          </cell>
          <cell r="O221" t="str">
            <v>일217호</v>
          </cell>
        </row>
        <row r="222">
          <cell r="A222" t="str">
            <v>6963013</v>
          </cell>
          <cell r="B222" t="str">
            <v>6963013  온도계설치(STS)  L 형  조</v>
          </cell>
          <cell r="C222" t="str">
            <v>L 형</v>
          </cell>
          <cell r="D222">
            <v>0</v>
          </cell>
          <cell r="E222" t="str">
            <v>조</v>
          </cell>
          <cell r="H222">
            <v>23251</v>
          </cell>
          <cell r="J222">
            <v>2512</v>
          </cell>
          <cell r="L222">
            <v>0</v>
          </cell>
          <cell r="N222">
            <v>25763</v>
          </cell>
          <cell r="O222" t="str">
            <v>일218호</v>
          </cell>
        </row>
        <row r="223">
          <cell r="A223" t="str">
            <v>6965002</v>
          </cell>
          <cell r="B223" t="str">
            <v>6965002  인서트플레이트  200x200x9T  개소</v>
          </cell>
          <cell r="C223" t="str">
            <v>200x200x9T</v>
          </cell>
          <cell r="D223">
            <v>0</v>
          </cell>
          <cell r="E223" t="str">
            <v>개소</v>
          </cell>
          <cell r="H223">
            <v>1398</v>
          </cell>
          <cell r="J223">
            <v>3292</v>
          </cell>
          <cell r="L223">
            <v>0</v>
          </cell>
          <cell r="N223">
            <v>4690</v>
          </cell>
          <cell r="O223" t="str">
            <v>일219호</v>
          </cell>
        </row>
        <row r="224">
          <cell r="A224" t="str">
            <v>6967001</v>
          </cell>
          <cell r="B224" t="str">
            <v>6967001  잡철물제작설치  간단  TON</v>
          </cell>
          <cell r="C224" t="str">
            <v>간단</v>
          </cell>
          <cell r="D224">
            <v>0</v>
          </cell>
          <cell r="E224" t="str">
            <v>TON</v>
          </cell>
          <cell r="H224">
            <v>108525</v>
          </cell>
          <cell r="J224">
            <v>1425742</v>
          </cell>
          <cell r="L224">
            <v>0</v>
          </cell>
          <cell r="N224">
            <v>1534267</v>
          </cell>
          <cell r="O224" t="str">
            <v>일220호</v>
          </cell>
        </row>
        <row r="225">
          <cell r="A225" t="str">
            <v>6968002</v>
          </cell>
          <cell r="B225" t="str">
            <v>6968002  조합페인트칠  철재면2회  M2</v>
          </cell>
          <cell r="C225" t="str">
            <v>철재면2회</v>
          </cell>
          <cell r="D225">
            <v>0</v>
          </cell>
          <cell r="E225" t="str">
            <v>M2</v>
          </cell>
          <cell r="H225">
            <v>915</v>
          </cell>
          <cell r="J225">
            <v>1851</v>
          </cell>
          <cell r="L225">
            <v>0</v>
          </cell>
          <cell r="N225">
            <v>2766</v>
          </cell>
          <cell r="O225" t="str">
            <v>일221호</v>
          </cell>
        </row>
        <row r="226">
          <cell r="A226" t="str">
            <v>6968006</v>
          </cell>
          <cell r="B226" t="str">
            <v>6968006  조합페인트칠  함석면2회  M2</v>
          </cell>
          <cell r="C226" t="str">
            <v>함석면2회</v>
          </cell>
          <cell r="D226">
            <v>0</v>
          </cell>
          <cell r="E226" t="str">
            <v>M2</v>
          </cell>
          <cell r="H226">
            <v>920</v>
          </cell>
          <cell r="J226">
            <v>1207</v>
          </cell>
          <cell r="L226">
            <v>0</v>
          </cell>
          <cell r="N226">
            <v>2127</v>
          </cell>
          <cell r="O226" t="str">
            <v>일222호</v>
          </cell>
        </row>
        <row r="227">
          <cell r="A227" t="str">
            <v>6968010</v>
          </cell>
          <cell r="B227" t="str">
            <v>6968010  알미늄페인트칠(은분)  2회  M2</v>
          </cell>
          <cell r="C227" t="str">
            <v>2회</v>
          </cell>
          <cell r="D227">
            <v>0</v>
          </cell>
          <cell r="E227" t="str">
            <v>M2</v>
          </cell>
          <cell r="H227">
            <v>409</v>
          </cell>
          <cell r="J227">
            <v>2173</v>
          </cell>
          <cell r="L227">
            <v>0</v>
          </cell>
          <cell r="N227">
            <v>2582</v>
          </cell>
          <cell r="O227" t="str">
            <v>일223호</v>
          </cell>
        </row>
        <row r="228">
          <cell r="A228" t="str">
            <v>6968019</v>
          </cell>
          <cell r="B228" t="str">
            <v>6968019  녹막이페인트칠  1회  M2</v>
          </cell>
          <cell r="C228" t="str">
            <v>1회</v>
          </cell>
          <cell r="D228">
            <v>0</v>
          </cell>
          <cell r="E228" t="str">
            <v>M2</v>
          </cell>
          <cell r="H228">
            <v>424</v>
          </cell>
          <cell r="J228">
            <v>764</v>
          </cell>
          <cell r="L228">
            <v>0</v>
          </cell>
          <cell r="N228">
            <v>1188</v>
          </cell>
          <cell r="O228" t="str">
            <v>일224호</v>
          </cell>
        </row>
        <row r="229">
          <cell r="A229" t="str">
            <v>6968020</v>
          </cell>
          <cell r="B229" t="str">
            <v>6968020  녹막이페인트칠  2회  M2</v>
          </cell>
          <cell r="C229" t="str">
            <v>2회</v>
          </cell>
          <cell r="D229">
            <v>0</v>
          </cell>
          <cell r="E229" t="str">
            <v>M2</v>
          </cell>
          <cell r="H229">
            <v>773</v>
          </cell>
          <cell r="J229">
            <v>1207</v>
          </cell>
          <cell r="L229">
            <v>0</v>
          </cell>
          <cell r="N229">
            <v>1980</v>
          </cell>
          <cell r="O229" t="str">
            <v>일225호</v>
          </cell>
        </row>
        <row r="230">
          <cell r="A230" t="str">
            <v>6969001</v>
          </cell>
          <cell r="B230" t="str">
            <v>6969001  터파기  1~2M  M3</v>
          </cell>
          <cell r="C230" t="str">
            <v>1~2M</v>
          </cell>
          <cell r="D230">
            <v>0</v>
          </cell>
          <cell r="E230" t="str">
            <v>M3</v>
          </cell>
          <cell r="H230">
            <v>996</v>
          </cell>
          <cell r="J230">
            <v>7084</v>
          </cell>
          <cell r="L230">
            <v>0</v>
          </cell>
          <cell r="N230">
            <v>8080</v>
          </cell>
          <cell r="O230" t="str">
            <v>일226호</v>
          </cell>
        </row>
        <row r="231">
          <cell r="A231" t="str">
            <v>6969002</v>
          </cell>
          <cell r="B231" t="str">
            <v>6969002  되메우기    M3</v>
          </cell>
          <cell r="C231" t="str">
            <v/>
          </cell>
          <cell r="D231">
            <v>0</v>
          </cell>
          <cell r="E231" t="str">
            <v>M3</v>
          </cell>
          <cell r="H231">
            <v>996</v>
          </cell>
          <cell r="J231">
            <v>2623</v>
          </cell>
          <cell r="L231">
            <v>0</v>
          </cell>
          <cell r="N231">
            <v>3619</v>
          </cell>
          <cell r="O231" t="str">
            <v>일227호</v>
          </cell>
        </row>
        <row r="232">
          <cell r="A232" t="str">
            <v>6969003</v>
          </cell>
          <cell r="B232" t="str">
            <v>6969003  잔토처리    M3</v>
          </cell>
          <cell r="C232" t="str">
            <v/>
          </cell>
          <cell r="D232">
            <v>0</v>
          </cell>
          <cell r="E232" t="str">
            <v>M3</v>
          </cell>
          <cell r="H232">
            <v>0</v>
          </cell>
          <cell r="J232">
            <v>5247</v>
          </cell>
          <cell r="L232">
            <v>0</v>
          </cell>
          <cell r="N232">
            <v>5247</v>
          </cell>
          <cell r="O232" t="str">
            <v>일228호</v>
          </cell>
        </row>
        <row r="233">
          <cell r="A233" t="str">
            <v>6969004</v>
          </cell>
          <cell r="B233" t="str">
            <v>6969004  모래부설    M3</v>
          </cell>
          <cell r="C233" t="str">
            <v/>
          </cell>
          <cell r="D233">
            <v>0</v>
          </cell>
          <cell r="E233" t="str">
            <v>M3</v>
          </cell>
          <cell r="H233">
            <v>12779</v>
          </cell>
          <cell r="J233">
            <v>10495</v>
          </cell>
          <cell r="L233">
            <v>0</v>
          </cell>
          <cell r="N233">
            <v>23274</v>
          </cell>
          <cell r="O233" t="str">
            <v>일229호</v>
          </cell>
        </row>
        <row r="234">
          <cell r="A234" t="str">
            <v>6969102</v>
          </cell>
          <cell r="B234" t="str">
            <v>6969102  인력터파기    M3</v>
          </cell>
          <cell r="C234" t="str">
            <v/>
          </cell>
          <cell r="D234">
            <v>0</v>
          </cell>
          <cell r="E234" t="str">
            <v>M3</v>
          </cell>
          <cell r="H234">
            <v>0</v>
          </cell>
          <cell r="J234">
            <v>5247</v>
          </cell>
          <cell r="L234">
            <v>0</v>
          </cell>
          <cell r="N234">
            <v>5247</v>
          </cell>
          <cell r="O234" t="str">
            <v>일230호</v>
          </cell>
        </row>
        <row r="235">
          <cell r="A235" t="str">
            <v>6969103</v>
          </cell>
          <cell r="B235" t="str">
            <v>6969103  인력되메우기    M3</v>
          </cell>
          <cell r="C235" t="str">
            <v/>
          </cell>
          <cell r="D235">
            <v>0</v>
          </cell>
          <cell r="E235" t="str">
            <v>M3</v>
          </cell>
          <cell r="H235">
            <v>0</v>
          </cell>
          <cell r="J235">
            <v>2623</v>
          </cell>
          <cell r="L235">
            <v>0</v>
          </cell>
          <cell r="N235">
            <v>2623</v>
          </cell>
          <cell r="O235" t="str">
            <v>일231호</v>
          </cell>
        </row>
        <row r="236">
          <cell r="A236" t="str">
            <v>6969107</v>
          </cell>
          <cell r="B236" t="str">
            <v>6969107  인력잔토처리  인력  M3</v>
          </cell>
          <cell r="C236" t="str">
            <v>인력</v>
          </cell>
          <cell r="D236">
            <v>0</v>
          </cell>
          <cell r="E236" t="str">
            <v>M3</v>
          </cell>
          <cell r="H236">
            <v>0</v>
          </cell>
          <cell r="J236">
            <v>5247</v>
          </cell>
          <cell r="L236">
            <v>0</v>
          </cell>
          <cell r="N236">
            <v>5247</v>
          </cell>
          <cell r="O236" t="str">
            <v>일232호</v>
          </cell>
        </row>
        <row r="237">
          <cell r="A237" t="str">
            <v>6969110</v>
          </cell>
          <cell r="B237" t="str">
            <v>6969110  기초콘크리트  1:2:4  M3</v>
          </cell>
          <cell r="C237" t="str">
            <v>1:2:4</v>
          </cell>
          <cell r="D237">
            <v>0</v>
          </cell>
          <cell r="E237" t="str">
            <v>M3</v>
          </cell>
          <cell r="H237">
            <v>31050</v>
          </cell>
          <cell r="J237">
            <v>66151</v>
          </cell>
          <cell r="L237">
            <v>0</v>
          </cell>
          <cell r="N237">
            <v>97201</v>
          </cell>
          <cell r="O237" t="str">
            <v>일233호</v>
          </cell>
        </row>
        <row r="238">
          <cell r="A238" t="str">
            <v>6970004</v>
          </cell>
          <cell r="B238" t="str">
            <v>6970004  지상식소화전(쌍구)  100x65x65  개소</v>
          </cell>
          <cell r="C238" t="str">
            <v>100x65x65</v>
          </cell>
          <cell r="D238">
            <v>0</v>
          </cell>
          <cell r="E238" t="str">
            <v>개소</v>
          </cell>
          <cell r="H238">
            <v>427903</v>
          </cell>
          <cell r="J238">
            <v>104715</v>
          </cell>
          <cell r="L238">
            <v>0</v>
          </cell>
          <cell r="N238">
            <v>532618</v>
          </cell>
          <cell r="O238" t="str">
            <v>일234호</v>
          </cell>
        </row>
        <row r="239">
          <cell r="A239" t="str">
            <v>6970007</v>
          </cell>
          <cell r="B239" t="str">
            <v>6970007  소화전함(일반)  650x1200x180  개소</v>
          </cell>
          <cell r="C239" t="str">
            <v>650x1200x180</v>
          </cell>
          <cell r="D239">
            <v>0</v>
          </cell>
          <cell r="E239" t="str">
            <v>개소</v>
          </cell>
          <cell r="H239">
            <v>183676</v>
          </cell>
          <cell r="J239">
            <v>48451</v>
          </cell>
          <cell r="L239">
            <v>0</v>
          </cell>
          <cell r="N239">
            <v>232127</v>
          </cell>
          <cell r="O239" t="str">
            <v>일235호</v>
          </cell>
        </row>
        <row r="240">
          <cell r="A240" t="str">
            <v>6971101</v>
          </cell>
          <cell r="B240" t="str">
            <v>6971101  시험밸브함설치  500x300x180  조</v>
          </cell>
          <cell r="C240" t="str">
            <v>500x300x180</v>
          </cell>
          <cell r="D240">
            <v>0</v>
          </cell>
          <cell r="E240" t="str">
            <v>조</v>
          </cell>
          <cell r="H240">
            <v>76445</v>
          </cell>
          <cell r="J240">
            <v>20421</v>
          </cell>
          <cell r="L240">
            <v>0</v>
          </cell>
          <cell r="N240">
            <v>96866</v>
          </cell>
          <cell r="O240" t="str">
            <v>일236호</v>
          </cell>
        </row>
        <row r="241">
          <cell r="A241" t="str">
            <v>6975001</v>
          </cell>
          <cell r="B241" t="str">
            <v>6975001  배수펌프가대  2대설치기준  조</v>
          </cell>
          <cell r="C241" t="str">
            <v>2대설치기준</v>
          </cell>
          <cell r="D241">
            <v>0</v>
          </cell>
          <cell r="E241" t="str">
            <v>조</v>
          </cell>
          <cell r="H241">
            <v>37922</v>
          </cell>
          <cell r="J241">
            <v>64862</v>
          </cell>
          <cell r="L241">
            <v>0</v>
          </cell>
          <cell r="N241">
            <v>102784</v>
          </cell>
          <cell r="O241" t="str">
            <v>일237호</v>
          </cell>
        </row>
        <row r="242">
          <cell r="A242" t="str">
            <v>6979061</v>
          </cell>
          <cell r="B242" t="str">
            <v>6979061  공급관기밀시험  D 50이하  구간</v>
          </cell>
          <cell r="C242" t="str">
            <v>D 50이하</v>
          </cell>
          <cell r="D242">
            <v>0</v>
          </cell>
          <cell r="E242" t="str">
            <v>구간</v>
          </cell>
          <cell r="H242">
            <v>0</v>
          </cell>
          <cell r="J242">
            <v>62128</v>
          </cell>
          <cell r="L242">
            <v>0</v>
          </cell>
          <cell r="N242">
            <v>62128</v>
          </cell>
          <cell r="O242" t="str">
            <v>일238호</v>
          </cell>
        </row>
        <row r="243">
          <cell r="A243" t="str">
            <v>6979062</v>
          </cell>
          <cell r="B243" t="str">
            <v>6979062  공급관기밀시험  D 65 - 100  구간</v>
          </cell>
          <cell r="C243" t="str">
            <v>D 65 - 100</v>
          </cell>
          <cell r="D243">
            <v>0</v>
          </cell>
          <cell r="E243" t="str">
            <v>구간</v>
          </cell>
          <cell r="H243">
            <v>0</v>
          </cell>
          <cell r="J243">
            <v>75247</v>
          </cell>
          <cell r="L243">
            <v>0</v>
          </cell>
          <cell r="N243">
            <v>75247</v>
          </cell>
          <cell r="O243" t="str">
            <v>일239호</v>
          </cell>
        </row>
        <row r="244">
          <cell r="A244" t="str">
            <v>6979063</v>
          </cell>
          <cell r="B244" t="str">
            <v>6979063  공급관기밀시험  D125 - 200  구간</v>
          </cell>
          <cell r="C244" t="str">
            <v>D125 - 200</v>
          </cell>
          <cell r="D244">
            <v>0</v>
          </cell>
          <cell r="E244" t="str">
            <v>구간</v>
          </cell>
          <cell r="H244">
            <v>0</v>
          </cell>
          <cell r="J244">
            <v>90296</v>
          </cell>
          <cell r="L244">
            <v>0</v>
          </cell>
          <cell r="N244">
            <v>90296</v>
          </cell>
          <cell r="O244" t="str">
            <v>일240호</v>
          </cell>
        </row>
        <row r="245">
          <cell r="A245" t="str">
            <v>6979080</v>
          </cell>
          <cell r="B245" t="str">
            <v>6979080  배관구배보기  옥외공급관  M당</v>
          </cell>
          <cell r="C245" t="str">
            <v>옥외공급관</v>
          </cell>
          <cell r="D245">
            <v>0</v>
          </cell>
          <cell r="E245" t="str">
            <v>M당</v>
          </cell>
          <cell r="H245">
            <v>0</v>
          </cell>
          <cell r="J245">
            <v>1239</v>
          </cell>
          <cell r="L245">
            <v>0</v>
          </cell>
          <cell r="N245">
            <v>1239</v>
          </cell>
          <cell r="O245" t="str">
            <v>일241호</v>
          </cell>
        </row>
        <row r="246">
          <cell r="A246" t="str">
            <v>6979081</v>
          </cell>
          <cell r="B246" t="str">
            <v>6979081  배관청소  D 65이하  구간</v>
          </cell>
          <cell r="C246" t="str">
            <v>D 65이하</v>
          </cell>
          <cell r="D246">
            <v>0</v>
          </cell>
          <cell r="E246" t="str">
            <v>구간</v>
          </cell>
          <cell r="H246">
            <v>224</v>
          </cell>
          <cell r="J246">
            <v>2485</v>
          </cell>
          <cell r="L246">
            <v>0</v>
          </cell>
          <cell r="N246">
            <v>2709</v>
          </cell>
          <cell r="O246" t="str">
            <v>일242호</v>
          </cell>
        </row>
        <row r="247">
          <cell r="A247" t="str">
            <v>6979082</v>
          </cell>
          <cell r="B247" t="str">
            <v>6979082  배관청소  D 80이상  구간</v>
          </cell>
          <cell r="C247" t="str">
            <v>D 80이상</v>
          </cell>
          <cell r="D247">
            <v>0</v>
          </cell>
          <cell r="E247" t="str">
            <v>구간</v>
          </cell>
          <cell r="H247">
            <v>751</v>
          </cell>
          <cell r="J247">
            <v>7765</v>
          </cell>
          <cell r="L247">
            <v>0</v>
          </cell>
          <cell r="N247">
            <v>8516</v>
          </cell>
          <cell r="O247" t="str">
            <v>일242호</v>
          </cell>
        </row>
        <row r="248">
          <cell r="A248" t="str">
            <v>6979114</v>
          </cell>
          <cell r="B248" t="str">
            <v>6979114  PEM 접합  D 75  개소</v>
          </cell>
          <cell r="C248" t="str">
            <v>D 75</v>
          </cell>
          <cell r="D248">
            <v>0</v>
          </cell>
          <cell r="E248" t="str">
            <v>개소</v>
          </cell>
          <cell r="H248">
            <v>7732</v>
          </cell>
          <cell r="J248">
            <v>11578</v>
          </cell>
          <cell r="L248">
            <v>0</v>
          </cell>
          <cell r="N248">
            <v>19310</v>
          </cell>
          <cell r="O248" t="str">
            <v>일243호</v>
          </cell>
        </row>
        <row r="249">
          <cell r="A249" t="str">
            <v>6979124</v>
          </cell>
          <cell r="B249" t="str">
            <v>6979124  PEM 접합  D250  개소</v>
          </cell>
          <cell r="C249" t="str">
            <v>D250</v>
          </cell>
          <cell r="D249">
            <v>0</v>
          </cell>
          <cell r="E249" t="str">
            <v>개소</v>
          </cell>
          <cell r="H249">
            <v>16885</v>
          </cell>
          <cell r="J249">
            <v>29617</v>
          </cell>
          <cell r="L249">
            <v>0</v>
          </cell>
          <cell r="N249">
            <v>46502</v>
          </cell>
          <cell r="O249" t="str">
            <v>일244호</v>
          </cell>
        </row>
        <row r="250">
          <cell r="A250" t="str">
            <v>6979252</v>
          </cell>
          <cell r="B250" t="str">
            <v>6979252  표시비닐깔기  방호시트  M당</v>
          </cell>
          <cell r="C250" t="str">
            <v>방호시트</v>
          </cell>
          <cell r="D250">
            <v>0</v>
          </cell>
          <cell r="E250" t="str">
            <v>M당</v>
          </cell>
          <cell r="H250">
            <v>220</v>
          </cell>
          <cell r="J250">
            <v>130</v>
          </cell>
          <cell r="L250">
            <v>0</v>
          </cell>
          <cell r="N250">
            <v>350</v>
          </cell>
          <cell r="O250" t="str">
            <v>일245호</v>
          </cell>
        </row>
        <row r="251">
          <cell r="A251" t="str">
            <v>6979260</v>
          </cell>
          <cell r="B251" t="str">
            <v>6979260  LOCATING WIRE 설치    M</v>
          </cell>
          <cell r="C251" t="str">
            <v/>
          </cell>
          <cell r="D251">
            <v>0</v>
          </cell>
          <cell r="E251" t="str">
            <v>M</v>
          </cell>
          <cell r="H251">
            <v>55</v>
          </cell>
          <cell r="J251">
            <v>2870</v>
          </cell>
          <cell r="L251">
            <v>0</v>
          </cell>
          <cell r="N251">
            <v>2925</v>
          </cell>
          <cell r="O251" t="str">
            <v>일246호</v>
          </cell>
        </row>
        <row r="252">
          <cell r="A252" t="str">
            <v>6980001</v>
          </cell>
          <cell r="B252" t="str">
            <v>6980001  1.시스템 검토  10,000 M2이하  식</v>
          </cell>
          <cell r="C252" t="str">
            <v>10,000 M2이하</v>
          </cell>
          <cell r="D252">
            <v>0</v>
          </cell>
          <cell r="E252" t="str">
            <v>식</v>
          </cell>
          <cell r="H252">
            <v>0</v>
          </cell>
          <cell r="J252">
            <v>1982871</v>
          </cell>
          <cell r="L252">
            <v>0</v>
          </cell>
          <cell r="N252">
            <v>1982871</v>
          </cell>
          <cell r="O252" t="str">
            <v>일247호</v>
          </cell>
        </row>
        <row r="253">
          <cell r="A253" t="str">
            <v>6980011</v>
          </cell>
          <cell r="B253" t="str">
            <v>6980011  공 조 기  20,000 CMH이하  대</v>
          </cell>
          <cell r="C253" t="str">
            <v>20,000 CMH이하</v>
          </cell>
          <cell r="D253">
            <v>0</v>
          </cell>
          <cell r="E253" t="str">
            <v>대</v>
          </cell>
          <cell r="H253">
            <v>0</v>
          </cell>
          <cell r="J253">
            <v>112969</v>
          </cell>
          <cell r="L253">
            <v>0</v>
          </cell>
          <cell r="N253">
            <v>112969</v>
          </cell>
          <cell r="O253" t="str">
            <v>일248호</v>
          </cell>
        </row>
        <row r="254">
          <cell r="A254" t="str">
            <v>6980012</v>
          </cell>
          <cell r="B254" t="str">
            <v>6980012  공 조 기  30,000 CMH이하  대</v>
          </cell>
          <cell r="C254" t="str">
            <v>30,000 CMH이하</v>
          </cell>
          <cell r="D254">
            <v>0</v>
          </cell>
          <cell r="E254" t="str">
            <v>대</v>
          </cell>
          <cell r="H254">
            <v>0</v>
          </cell>
          <cell r="J254">
            <v>143228</v>
          </cell>
          <cell r="L254">
            <v>0</v>
          </cell>
          <cell r="N254">
            <v>143228</v>
          </cell>
          <cell r="O254" t="str">
            <v>일249호</v>
          </cell>
        </row>
        <row r="255">
          <cell r="A255" t="str">
            <v>6980016</v>
          </cell>
          <cell r="B255" t="str">
            <v>6980016  공 조 기  70,000 CMH이하  대</v>
          </cell>
          <cell r="C255" t="str">
            <v>70,000 CMH이하</v>
          </cell>
          <cell r="D255">
            <v>0</v>
          </cell>
          <cell r="E255" t="str">
            <v>대</v>
          </cell>
          <cell r="H255">
            <v>0</v>
          </cell>
          <cell r="J255">
            <v>296524</v>
          </cell>
          <cell r="L255">
            <v>0</v>
          </cell>
          <cell r="N255">
            <v>296524</v>
          </cell>
          <cell r="O255" t="str">
            <v>일250호</v>
          </cell>
        </row>
        <row r="256">
          <cell r="A256" t="str">
            <v>6980025</v>
          </cell>
          <cell r="B256" t="str">
            <v>6980025  송 풍 기  10,000 CMH이하  대</v>
          </cell>
          <cell r="C256" t="str">
            <v>10,000 CMH이하</v>
          </cell>
          <cell r="D256">
            <v>0</v>
          </cell>
          <cell r="E256" t="str">
            <v>대</v>
          </cell>
          <cell r="H256">
            <v>0</v>
          </cell>
          <cell r="J256">
            <v>66628</v>
          </cell>
          <cell r="L256">
            <v>0</v>
          </cell>
          <cell r="N256">
            <v>66628</v>
          </cell>
          <cell r="O256" t="str">
            <v>일251호</v>
          </cell>
        </row>
        <row r="257">
          <cell r="A257" t="str">
            <v>6980026</v>
          </cell>
          <cell r="B257" t="str">
            <v>6980026  송 풍 기  20,000 CMH이하  대</v>
          </cell>
          <cell r="C257" t="str">
            <v>20,000 CMH이하</v>
          </cell>
          <cell r="D257">
            <v>0</v>
          </cell>
          <cell r="E257" t="str">
            <v>대</v>
          </cell>
          <cell r="H257">
            <v>0</v>
          </cell>
          <cell r="J257">
            <v>78754</v>
          </cell>
          <cell r="L257">
            <v>0</v>
          </cell>
          <cell r="N257">
            <v>78754</v>
          </cell>
          <cell r="O257" t="str">
            <v>일252호</v>
          </cell>
        </row>
        <row r="258">
          <cell r="A258" t="str">
            <v>6980028</v>
          </cell>
          <cell r="B258" t="str">
            <v>6980028  송 풍 기  40,000 CMH이하  대</v>
          </cell>
          <cell r="C258" t="str">
            <v>40,000 CMH이하</v>
          </cell>
          <cell r="D258">
            <v>0</v>
          </cell>
          <cell r="E258" t="str">
            <v>대</v>
          </cell>
          <cell r="H258">
            <v>0</v>
          </cell>
          <cell r="J258">
            <v>112039</v>
          </cell>
          <cell r="L258">
            <v>0</v>
          </cell>
          <cell r="N258">
            <v>112039</v>
          </cell>
          <cell r="O258" t="str">
            <v>일253호</v>
          </cell>
        </row>
        <row r="259">
          <cell r="A259" t="str">
            <v>6980040</v>
          </cell>
          <cell r="B259" t="str">
            <v>6980040  말단장비  팬코일유니트  대</v>
          </cell>
          <cell r="C259" t="str">
            <v>팬코일유니트</v>
          </cell>
          <cell r="D259">
            <v>0</v>
          </cell>
          <cell r="E259" t="str">
            <v>대</v>
          </cell>
          <cell r="H259">
            <v>0</v>
          </cell>
          <cell r="J259">
            <v>6274</v>
          </cell>
          <cell r="L259">
            <v>0</v>
          </cell>
          <cell r="N259">
            <v>6274</v>
          </cell>
          <cell r="O259" t="str">
            <v>일254호</v>
          </cell>
        </row>
        <row r="260">
          <cell r="A260" t="str">
            <v>6980050</v>
          </cell>
          <cell r="B260" t="str">
            <v>6980050  펙케이지에어콘  덕트미연결형  대</v>
          </cell>
          <cell r="C260" t="str">
            <v>덕트미연결형</v>
          </cell>
          <cell r="D260">
            <v>0</v>
          </cell>
          <cell r="E260" t="str">
            <v>대</v>
          </cell>
          <cell r="H260">
            <v>0</v>
          </cell>
          <cell r="J260">
            <v>42327</v>
          </cell>
          <cell r="L260">
            <v>0</v>
          </cell>
          <cell r="N260">
            <v>42327</v>
          </cell>
          <cell r="O260" t="str">
            <v>일255호</v>
          </cell>
        </row>
        <row r="261">
          <cell r="A261" t="str">
            <v>6980055</v>
          </cell>
          <cell r="B261" t="str">
            <v>6980055  풍량조절댐퍼  수동식  개</v>
          </cell>
          <cell r="C261" t="str">
            <v>수동식</v>
          </cell>
          <cell r="D261">
            <v>0</v>
          </cell>
          <cell r="E261" t="str">
            <v>개</v>
          </cell>
          <cell r="H261">
            <v>0</v>
          </cell>
          <cell r="J261">
            <v>11170</v>
          </cell>
          <cell r="L261">
            <v>0</v>
          </cell>
          <cell r="N261">
            <v>11170</v>
          </cell>
          <cell r="O261" t="str">
            <v>일256호</v>
          </cell>
        </row>
        <row r="262">
          <cell r="A262" t="str">
            <v>6980057</v>
          </cell>
          <cell r="B262" t="str">
            <v>6980057  공기취출구  디퓨져,그릴등  개</v>
          </cell>
          <cell r="C262" t="str">
            <v>디퓨져,그릴등</v>
          </cell>
          <cell r="D262">
            <v>0</v>
          </cell>
          <cell r="E262" t="str">
            <v>개</v>
          </cell>
          <cell r="H262">
            <v>0</v>
          </cell>
          <cell r="J262">
            <v>3078</v>
          </cell>
          <cell r="L262">
            <v>0</v>
          </cell>
          <cell r="N262">
            <v>3078</v>
          </cell>
          <cell r="O262" t="str">
            <v>일257호</v>
          </cell>
        </row>
        <row r="263">
          <cell r="A263" t="str">
            <v>6980058</v>
          </cell>
          <cell r="B263" t="str">
            <v>6980058  펌프    대</v>
          </cell>
          <cell r="C263" t="str">
            <v/>
          </cell>
          <cell r="D263">
            <v>0</v>
          </cell>
          <cell r="E263" t="str">
            <v>대</v>
          </cell>
          <cell r="H263">
            <v>0</v>
          </cell>
          <cell r="J263">
            <v>35878</v>
          </cell>
          <cell r="L263">
            <v>0</v>
          </cell>
          <cell r="N263">
            <v>35878</v>
          </cell>
          <cell r="O263" t="str">
            <v>일258호</v>
          </cell>
        </row>
        <row r="264">
          <cell r="A264" t="str">
            <v>6980060</v>
          </cell>
          <cell r="B264" t="str">
            <v>6980060  유량분배  자동조절밸브  개</v>
          </cell>
          <cell r="C264" t="str">
            <v>자동조절밸브</v>
          </cell>
          <cell r="D264">
            <v>0</v>
          </cell>
          <cell r="E264" t="str">
            <v>개</v>
          </cell>
          <cell r="H264">
            <v>0</v>
          </cell>
          <cell r="J264">
            <v>15319</v>
          </cell>
          <cell r="L264">
            <v>0</v>
          </cell>
          <cell r="N264">
            <v>15319</v>
          </cell>
          <cell r="O264" t="str">
            <v>일259호</v>
          </cell>
        </row>
        <row r="265">
          <cell r="A265" t="str">
            <v>6980061</v>
          </cell>
          <cell r="B265" t="str">
            <v>6980061  유량분배  유량조절밸브  개</v>
          </cell>
          <cell r="C265" t="str">
            <v>유량조절밸브</v>
          </cell>
          <cell r="D265">
            <v>0</v>
          </cell>
          <cell r="E265" t="str">
            <v>개</v>
          </cell>
          <cell r="H265">
            <v>0</v>
          </cell>
          <cell r="J265">
            <v>11687</v>
          </cell>
          <cell r="L265">
            <v>0</v>
          </cell>
          <cell r="N265">
            <v>11687</v>
          </cell>
          <cell r="O265" t="str">
            <v>일260호</v>
          </cell>
        </row>
        <row r="266">
          <cell r="A266" t="str">
            <v>6980065</v>
          </cell>
          <cell r="B266" t="str">
            <v>6980065  4.소음측정  10,000 M2미만  대</v>
          </cell>
          <cell r="C266" t="str">
            <v>10,000 M2미만</v>
          </cell>
          <cell r="D266">
            <v>0</v>
          </cell>
          <cell r="E266" t="str">
            <v>대</v>
          </cell>
          <cell r="H266">
            <v>0</v>
          </cell>
          <cell r="J266">
            <v>521174</v>
          </cell>
          <cell r="L266">
            <v>0</v>
          </cell>
          <cell r="N266">
            <v>521174</v>
          </cell>
          <cell r="O266" t="str">
            <v>일261호</v>
          </cell>
        </row>
        <row r="267">
          <cell r="A267" t="str">
            <v>6980095</v>
          </cell>
          <cell r="B267" t="str">
            <v>6980095  보일러  1 TON 이하  대</v>
          </cell>
          <cell r="C267" t="str">
            <v>1 TON 이하</v>
          </cell>
          <cell r="D267">
            <v>0</v>
          </cell>
          <cell r="E267" t="str">
            <v>대</v>
          </cell>
          <cell r="H267">
            <v>0</v>
          </cell>
          <cell r="J267">
            <v>52359</v>
          </cell>
          <cell r="L267">
            <v>0</v>
          </cell>
          <cell r="N267">
            <v>52359</v>
          </cell>
          <cell r="O267" t="str">
            <v>일262호</v>
          </cell>
        </row>
        <row r="268">
          <cell r="A268" t="str">
            <v>6980108</v>
          </cell>
          <cell r="B268" t="str">
            <v>6980108  냉각탑   200 RT이하  대</v>
          </cell>
          <cell r="C268" t="str">
            <v xml:space="preserve"> 200 RT이하</v>
          </cell>
          <cell r="D268">
            <v>0</v>
          </cell>
          <cell r="E268" t="str">
            <v>대</v>
          </cell>
          <cell r="H268">
            <v>0</v>
          </cell>
          <cell r="J268">
            <v>75511</v>
          </cell>
          <cell r="L268">
            <v>0</v>
          </cell>
          <cell r="N268">
            <v>75511</v>
          </cell>
          <cell r="O268" t="str">
            <v>일263호</v>
          </cell>
        </row>
        <row r="269">
          <cell r="A269" t="str">
            <v>6980122</v>
          </cell>
          <cell r="B269" t="str">
            <v>6980122  냉동기   150 RT이하  대</v>
          </cell>
          <cell r="C269" t="str">
            <v xml:space="preserve"> 150 RT이하</v>
          </cell>
          <cell r="D269">
            <v>0</v>
          </cell>
          <cell r="E269" t="str">
            <v>대</v>
          </cell>
          <cell r="H269">
            <v>0</v>
          </cell>
          <cell r="J269">
            <v>82854</v>
          </cell>
          <cell r="L269">
            <v>0</v>
          </cell>
          <cell r="N269">
            <v>82854</v>
          </cell>
          <cell r="O269" t="str">
            <v>일264호</v>
          </cell>
        </row>
        <row r="270">
          <cell r="A270" t="str">
            <v>6981001</v>
          </cell>
          <cell r="B270" t="str">
            <v>6981001  신축접수고정앙카가대    개소</v>
          </cell>
          <cell r="C270" t="str">
            <v/>
          </cell>
          <cell r="D270">
            <v>0</v>
          </cell>
          <cell r="E270" t="str">
            <v>개소</v>
          </cell>
          <cell r="H270">
            <v>18052</v>
          </cell>
          <cell r="J270">
            <v>39897</v>
          </cell>
          <cell r="L270">
            <v>0</v>
          </cell>
          <cell r="N270">
            <v>57949</v>
          </cell>
          <cell r="O270" t="str">
            <v>일265호</v>
          </cell>
        </row>
        <row r="271">
          <cell r="A271" t="str">
            <v/>
          </cell>
        </row>
        <row r="272">
          <cell r="A272" t="str">
            <v>◎ 단 가 산 출 서</v>
          </cell>
          <cell r="B272" t="str">
            <v>◎ 단 가 산 출 서</v>
          </cell>
        </row>
        <row r="273">
          <cell r="A273" t="e">
            <v>#REF!</v>
          </cell>
          <cell r="B273" t="e">
            <v>#REF!</v>
          </cell>
          <cell r="C273" t="e">
            <v>#REF!</v>
          </cell>
          <cell r="E273" t="e">
            <v>#REF!</v>
          </cell>
          <cell r="H273" t="e">
            <v>#REF!</v>
          </cell>
          <cell r="J273" t="e">
            <v>#REF!</v>
          </cell>
          <cell r="L273" t="e">
            <v>#REF!</v>
          </cell>
          <cell r="O273" t="e">
            <v>#REF!</v>
          </cell>
        </row>
        <row r="274">
          <cell r="A274" t="e">
            <v>#REF!</v>
          </cell>
          <cell r="B274" t="e">
            <v>#REF!</v>
          </cell>
          <cell r="C274" t="e">
            <v>#REF!</v>
          </cell>
          <cell r="E274" t="e">
            <v>#REF!</v>
          </cell>
          <cell r="H274" t="e">
            <v>#REF!</v>
          </cell>
          <cell r="J274" t="e">
            <v>#REF!</v>
          </cell>
          <cell r="L274" t="e">
            <v>#REF!</v>
          </cell>
          <cell r="O274" t="e">
            <v>#REF!</v>
          </cell>
        </row>
        <row r="275">
          <cell r="A275" t="e">
            <v>#REF!</v>
          </cell>
          <cell r="B275" t="e">
            <v>#REF!</v>
          </cell>
          <cell r="C275" t="e">
            <v>#REF!</v>
          </cell>
          <cell r="E275" t="e">
            <v>#REF!</v>
          </cell>
          <cell r="H275" t="e">
            <v>#REF!</v>
          </cell>
          <cell r="J275" t="e">
            <v>#REF!</v>
          </cell>
          <cell r="L275" t="e">
            <v>#REF!</v>
          </cell>
          <cell r="O275" t="e">
            <v>#REF!</v>
          </cell>
        </row>
        <row r="276">
          <cell r="A276" t="e">
            <v>#REF!</v>
          </cell>
          <cell r="B276" t="e">
            <v>#REF!</v>
          </cell>
          <cell r="C276" t="e">
            <v>#REF!</v>
          </cell>
          <cell r="E276" t="e">
            <v>#REF!</v>
          </cell>
          <cell r="H276" t="e">
            <v>#REF!</v>
          </cell>
          <cell r="J276" t="e">
            <v>#REF!</v>
          </cell>
          <cell r="L276" t="e">
            <v>#REF!</v>
          </cell>
          <cell r="O276" t="e">
            <v>#REF!</v>
          </cell>
        </row>
        <row r="277">
          <cell r="A277" t="e">
            <v>#REF!</v>
          </cell>
          <cell r="B277" t="e">
            <v>#REF!</v>
          </cell>
          <cell r="C277" t="e">
            <v>#REF!</v>
          </cell>
          <cell r="E277" t="e">
            <v>#REF!</v>
          </cell>
          <cell r="H277" t="e">
            <v>#REF!</v>
          </cell>
          <cell r="J277" t="e">
            <v>#REF!</v>
          </cell>
          <cell r="L277" t="e">
            <v>#REF!</v>
          </cell>
          <cell r="O277" t="e">
            <v>#REF!</v>
          </cell>
        </row>
        <row r="278">
          <cell r="A278" t="e">
            <v>#REF!</v>
          </cell>
          <cell r="B278" t="e">
            <v>#REF!</v>
          </cell>
          <cell r="C278" t="e">
            <v>#REF!</v>
          </cell>
          <cell r="E278" t="e">
            <v>#REF!</v>
          </cell>
          <cell r="H278" t="e">
            <v>#REF!</v>
          </cell>
          <cell r="J278" t="e">
            <v>#REF!</v>
          </cell>
          <cell r="L278" t="e">
            <v>#REF!</v>
          </cell>
          <cell r="O278" t="e">
            <v>#REF!</v>
          </cell>
        </row>
        <row r="279">
          <cell r="A279" t="e">
            <v>#REF!</v>
          </cell>
          <cell r="B279" t="e">
            <v>#REF!</v>
          </cell>
          <cell r="C279" t="e">
            <v>#REF!</v>
          </cell>
          <cell r="E279" t="e">
            <v>#REF!</v>
          </cell>
          <cell r="H279" t="e">
            <v>#REF!</v>
          </cell>
          <cell r="J279" t="e">
            <v>#REF!</v>
          </cell>
          <cell r="L279" t="e">
            <v>#REF!</v>
          </cell>
          <cell r="O279" t="e">
            <v>#REF!</v>
          </cell>
        </row>
        <row r="280">
          <cell r="A280" t="e">
            <v>#REF!</v>
          </cell>
          <cell r="B280" t="e">
            <v>#REF!</v>
          </cell>
          <cell r="C280" t="e">
            <v>#REF!</v>
          </cell>
          <cell r="E280" t="e">
            <v>#REF!</v>
          </cell>
          <cell r="H280" t="e">
            <v>#REF!</v>
          </cell>
          <cell r="J280" t="e">
            <v>#REF!</v>
          </cell>
          <cell r="L280" t="e">
            <v>#REF!</v>
          </cell>
          <cell r="O280" t="e">
            <v>#REF!</v>
          </cell>
        </row>
        <row r="281">
          <cell r="A281" t="e">
            <v>#REF!</v>
          </cell>
          <cell r="B281" t="e">
            <v>#REF!</v>
          </cell>
          <cell r="E281" t="e">
            <v>#REF!</v>
          </cell>
          <cell r="H281" t="e">
            <v>#REF!</v>
          </cell>
          <cell r="J281" t="e">
            <v>#REF!</v>
          </cell>
          <cell r="L281" t="e">
            <v>#REF!</v>
          </cell>
          <cell r="O281" t="e">
            <v>#REF!</v>
          </cell>
        </row>
        <row r="282">
          <cell r="A282" t="e">
            <v>#REF!</v>
          </cell>
          <cell r="B282" t="e">
            <v>#REF!</v>
          </cell>
          <cell r="E282" t="e">
            <v>#REF!</v>
          </cell>
          <cell r="H282" t="e">
            <v>#REF!</v>
          </cell>
          <cell r="J282" t="e">
            <v>#REF!</v>
          </cell>
          <cell r="L282" t="e">
            <v>#REF!</v>
          </cell>
          <cell r="O282" t="e">
            <v>#REF!</v>
          </cell>
        </row>
        <row r="283">
          <cell r="A283" t="e">
            <v>#REF!</v>
          </cell>
          <cell r="B283" t="e">
            <v>#REF!</v>
          </cell>
          <cell r="C283" t="e">
            <v>#REF!</v>
          </cell>
          <cell r="E283" t="e">
            <v>#REF!</v>
          </cell>
          <cell r="H283" t="e">
            <v>#REF!</v>
          </cell>
          <cell r="J283" t="e">
            <v>#REF!</v>
          </cell>
          <cell r="L283" t="e">
            <v>#REF!</v>
          </cell>
          <cell r="O283" t="e">
            <v>#REF!</v>
          </cell>
        </row>
        <row r="284">
          <cell r="A284" t="e">
            <v>#REF!</v>
          </cell>
          <cell r="B284" t="e">
            <v>#REF!</v>
          </cell>
          <cell r="C284" t="e">
            <v>#REF!</v>
          </cell>
          <cell r="E284" t="e">
            <v>#REF!</v>
          </cell>
          <cell r="H284" t="e">
            <v>#REF!</v>
          </cell>
          <cell r="J284" t="e">
            <v>#REF!</v>
          </cell>
          <cell r="L284" t="e">
            <v>#REF!</v>
          </cell>
          <cell r="O284" t="e">
            <v>#REF!</v>
          </cell>
        </row>
        <row r="285">
          <cell r="A285" t="e">
            <v>#REF!</v>
          </cell>
          <cell r="B285" t="e">
            <v>#REF!</v>
          </cell>
          <cell r="C285" t="e">
            <v>#REF!</v>
          </cell>
          <cell r="E285" t="e">
            <v>#REF!</v>
          </cell>
          <cell r="H285" t="e">
            <v>#REF!</v>
          </cell>
          <cell r="J285" t="e">
            <v>#REF!</v>
          </cell>
          <cell r="L285" t="e">
            <v>#REF!</v>
          </cell>
          <cell r="O285" t="e">
            <v>#REF!</v>
          </cell>
        </row>
        <row r="286">
          <cell r="A286" t="e">
            <v>#REF!</v>
          </cell>
          <cell r="B286" t="e">
            <v>#REF!</v>
          </cell>
          <cell r="C286" t="e">
            <v>#REF!</v>
          </cell>
          <cell r="E286" t="e">
            <v>#REF!</v>
          </cell>
          <cell r="H286" t="e">
            <v>#REF!</v>
          </cell>
          <cell r="J286" t="e">
            <v>#REF!</v>
          </cell>
          <cell r="L286" t="e">
            <v>#REF!</v>
          </cell>
          <cell r="O286" t="e">
            <v>#REF!</v>
          </cell>
        </row>
        <row r="287">
          <cell r="A287" t="e">
            <v>#REF!</v>
          </cell>
          <cell r="B287" t="e">
            <v>#REF!</v>
          </cell>
          <cell r="C287" t="e">
            <v>#REF!</v>
          </cell>
          <cell r="E287" t="e">
            <v>#REF!</v>
          </cell>
          <cell r="H287" t="e">
            <v>#REF!</v>
          </cell>
          <cell r="J287" t="e">
            <v>#REF!</v>
          </cell>
          <cell r="L287" t="e">
            <v>#REF!</v>
          </cell>
          <cell r="O287" t="e">
            <v>#REF!</v>
          </cell>
        </row>
        <row r="288">
          <cell r="A288" t="e">
            <v>#REF!</v>
          </cell>
          <cell r="B288" t="e">
            <v>#REF!</v>
          </cell>
          <cell r="C288" t="e">
            <v>#REF!</v>
          </cell>
          <cell r="E288" t="e">
            <v>#REF!</v>
          </cell>
          <cell r="H288" t="e">
            <v>#REF!</v>
          </cell>
          <cell r="J288" t="e">
            <v>#REF!</v>
          </cell>
          <cell r="L288" t="e">
            <v>#REF!</v>
          </cell>
          <cell r="O288" t="e">
            <v>#REF!</v>
          </cell>
        </row>
        <row r="289">
          <cell r="A289" t="e">
            <v>#REF!</v>
          </cell>
          <cell r="B289" t="e">
            <v>#REF!</v>
          </cell>
          <cell r="C289" t="e">
            <v>#REF!</v>
          </cell>
          <cell r="E289" t="e">
            <v>#REF!</v>
          </cell>
          <cell r="H289" t="e">
            <v>#REF!</v>
          </cell>
          <cell r="J289" t="e">
            <v>#REF!</v>
          </cell>
          <cell r="L289" t="e">
            <v>#REF!</v>
          </cell>
          <cell r="O289" t="e">
            <v>#REF!</v>
          </cell>
        </row>
        <row r="290">
          <cell r="A290" t="e">
            <v>#REF!</v>
          </cell>
          <cell r="B290" t="e">
            <v>#REF!</v>
          </cell>
          <cell r="C290" t="e">
            <v>#REF!</v>
          </cell>
          <cell r="E290" t="e">
            <v>#REF!</v>
          </cell>
          <cell r="H290" t="e">
            <v>#REF!</v>
          </cell>
          <cell r="J290" t="e">
            <v>#REF!</v>
          </cell>
          <cell r="L290" t="e">
            <v>#REF!</v>
          </cell>
          <cell r="O290" t="e">
            <v>#REF!</v>
          </cell>
        </row>
        <row r="291">
          <cell r="A291" t="e">
            <v>#REF!</v>
          </cell>
          <cell r="B291" t="e">
            <v>#REF!</v>
          </cell>
          <cell r="C291" t="e">
            <v>#REF!</v>
          </cell>
          <cell r="E291" t="e">
            <v>#REF!</v>
          </cell>
          <cell r="H291" t="e">
            <v>#REF!</v>
          </cell>
          <cell r="J291" t="e">
            <v>#REF!</v>
          </cell>
          <cell r="L291" t="e">
            <v>#REF!</v>
          </cell>
          <cell r="O291" t="e">
            <v>#REF!</v>
          </cell>
        </row>
        <row r="292">
          <cell r="A292" t="e">
            <v>#REF!</v>
          </cell>
          <cell r="B292" t="e">
            <v>#REF!</v>
          </cell>
          <cell r="C292" t="e">
            <v>#REF!</v>
          </cell>
          <cell r="E292" t="e">
            <v>#REF!</v>
          </cell>
          <cell r="H292" t="e">
            <v>#REF!</v>
          </cell>
          <cell r="J292" t="e">
            <v>#REF!</v>
          </cell>
          <cell r="L292" t="e">
            <v>#REF!</v>
          </cell>
          <cell r="O292" t="e">
            <v>#REF!</v>
          </cell>
        </row>
        <row r="293">
          <cell r="A293" t="e">
            <v>#REF!</v>
          </cell>
          <cell r="B293" t="e">
            <v>#REF!</v>
          </cell>
          <cell r="C293" t="e">
            <v>#REF!</v>
          </cell>
          <cell r="E293" t="e">
            <v>#REF!</v>
          </cell>
          <cell r="H293" t="e">
            <v>#REF!</v>
          </cell>
          <cell r="J293" t="e">
            <v>#REF!</v>
          </cell>
          <cell r="L293" t="e">
            <v>#REF!</v>
          </cell>
          <cell r="O293" t="e">
            <v>#REF!</v>
          </cell>
        </row>
        <row r="294">
          <cell r="A294" t="e">
            <v>#REF!</v>
          </cell>
          <cell r="B294" t="e">
            <v>#REF!</v>
          </cell>
          <cell r="C294" t="e">
            <v>#REF!</v>
          </cell>
          <cell r="E294" t="e">
            <v>#REF!</v>
          </cell>
          <cell r="H294" t="e">
            <v>#REF!</v>
          </cell>
          <cell r="J294" t="e">
            <v>#REF!</v>
          </cell>
          <cell r="L294" t="e">
            <v>#REF!</v>
          </cell>
          <cell r="O294" t="e">
            <v>#REF!</v>
          </cell>
        </row>
        <row r="295">
          <cell r="A295" t="e">
            <v>#REF!</v>
          </cell>
          <cell r="B295" t="e">
            <v>#REF!</v>
          </cell>
          <cell r="C295" t="e">
            <v>#REF!</v>
          </cell>
          <cell r="E295" t="e">
            <v>#REF!</v>
          </cell>
          <cell r="H295" t="e">
            <v>#REF!</v>
          </cell>
          <cell r="J295" t="e">
            <v>#REF!</v>
          </cell>
          <cell r="L295" t="e">
            <v>#REF!</v>
          </cell>
          <cell r="O295" t="e">
            <v>#REF!</v>
          </cell>
        </row>
        <row r="296">
          <cell r="A296" t="e">
            <v>#REF!</v>
          </cell>
          <cell r="B296" t="e">
            <v>#REF!</v>
          </cell>
          <cell r="C296" t="e">
            <v>#REF!</v>
          </cell>
          <cell r="E296" t="e">
            <v>#REF!</v>
          </cell>
          <cell r="H296" t="e">
            <v>#REF!</v>
          </cell>
          <cell r="J296" t="e">
            <v>#REF!</v>
          </cell>
          <cell r="L296" t="e">
            <v>#REF!</v>
          </cell>
          <cell r="O296" t="e">
            <v>#REF!</v>
          </cell>
        </row>
        <row r="297">
          <cell r="A297" t="e">
            <v>#REF!</v>
          </cell>
          <cell r="B297" t="e">
            <v>#REF!</v>
          </cell>
          <cell r="C297" t="e">
            <v>#REF!</v>
          </cell>
          <cell r="E297" t="e">
            <v>#REF!</v>
          </cell>
          <cell r="H297" t="e">
            <v>#REF!</v>
          </cell>
          <cell r="J297" t="e">
            <v>#REF!</v>
          </cell>
          <cell r="L297" t="e">
            <v>#REF!</v>
          </cell>
          <cell r="O297" t="e">
            <v>#REF!</v>
          </cell>
        </row>
        <row r="298">
          <cell r="A298" t="e">
            <v>#REF!</v>
          </cell>
          <cell r="B298" t="e">
            <v>#REF!</v>
          </cell>
          <cell r="C298" t="e">
            <v>#REF!</v>
          </cell>
          <cell r="E298" t="e">
            <v>#REF!</v>
          </cell>
          <cell r="H298" t="e">
            <v>#REF!</v>
          </cell>
          <cell r="J298" t="e">
            <v>#REF!</v>
          </cell>
          <cell r="L298" t="e">
            <v>#REF!</v>
          </cell>
          <cell r="O298" t="e">
            <v>#REF!</v>
          </cell>
        </row>
        <row r="299">
          <cell r="A299" t="e">
            <v>#REF!</v>
          </cell>
          <cell r="B299" t="e">
            <v>#REF!</v>
          </cell>
          <cell r="C299" t="e">
            <v>#REF!</v>
          </cell>
          <cell r="E299" t="e">
            <v>#REF!</v>
          </cell>
          <cell r="H299" t="e">
            <v>#REF!</v>
          </cell>
          <cell r="J299" t="e">
            <v>#REF!</v>
          </cell>
          <cell r="L299" t="e">
            <v>#REF!</v>
          </cell>
          <cell r="O299" t="e">
            <v>#REF!</v>
          </cell>
        </row>
        <row r="300">
          <cell r="A300" t="e">
            <v>#REF!</v>
          </cell>
          <cell r="B300" t="e">
            <v>#REF!</v>
          </cell>
          <cell r="C300" t="e">
            <v>#REF!</v>
          </cell>
          <cell r="E300" t="e">
            <v>#REF!</v>
          </cell>
          <cell r="H300" t="e">
            <v>#REF!</v>
          </cell>
          <cell r="J300" t="e">
            <v>#REF!</v>
          </cell>
          <cell r="L300" t="e">
            <v>#REF!</v>
          </cell>
          <cell r="O300" t="e">
            <v>#REF!</v>
          </cell>
        </row>
        <row r="301">
          <cell r="A301" t="e">
            <v>#REF!</v>
          </cell>
          <cell r="B301" t="e">
            <v>#REF!</v>
          </cell>
          <cell r="C301" t="e">
            <v>#REF!</v>
          </cell>
          <cell r="E301" t="e">
            <v>#REF!</v>
          </cell>
          <cell r="H301" t="e">
            <v>#REF!</v>
          </cell>
          <cell r="J301" t="e">
            <v>#REF!</v>
          </cell>
          <cell r="L301" t="e">
            <v>#REF!</v>
          </cell>
          <cell r="O301" t="e">
            <v>#REF!</v>
          </cell>
        </row>
        <row r="302">
          <cell r="A302" t="e">
            <v>#REF!</v>
          </cell>
          <cell r="B302" t="e">
            <v>#REF!</v>
          </cell>
          <cell r="C302" t="e">
            <v>#REF!</v>
          </cell>
          <cell r="E302" t="e">
            <v>#REF!</v>
          </cell>
          <cell r="H302" t="e">
            <v>#REF!</v>
          </cell>
          <cell r="J302" t="e">
            <v>#REF!</v>
          </cell>
          <cell r="L302" t="e">
            <v>#REF!</v>
          </cell>
          <cell r="O302" t="e">
            <v>#REF!</v>
          </cell>
        </row>
        <row r="303">
          <cell r="A303" t="e">
            <v>#REF!</v>
          </cell>
          <cell r="B303" t="e">
            <v>#REF!</v>
          </cell>
          <cell r="C303" t="e">
            <v>#REF!</v>
          </cell>
          <cell r="E303" t="e">
            <v>#REF!</v>
          </cell>
          <cell r="H303" t="e">
            <v>#REF!</v>
          </cell>
          <cell r="J303" t="e">
            <v>#REF!</v>
          </cell>
          <cell r="L303" t="e">
            <v>#REF!</v>
          </cell>
          <cell r="O303" t="e">
            <v>#REF!</v>
          </cell>
        </row>
        <row r="304">
          <cell r="A304" t="e">
            <v>#REF!</v>
          </cell>
          <cell r="B304" t="e">
            <v>#REF!</v>
          </cell>
          <cell r="C304" t="e">
            <v>#REF!</v>
          </cell>
          <cell r="E304" t="e">
            <v>#REF!</v>
          </cell>
          <cell r="H304" t="e">
            <v>#REF!</v>
          </cell>
          <cell r="J304" t="e">
            <v>#REF!</v>
          </cell>
          <cell r="L304" t="e">
            <v>#REF!</v>
          </cell>
          <cell r="O304" t="e">
            <v>#REF!</v>
          </cell>
        </row>
        <row r="305">
          <cell r="A305" t="e">
            <v>#REF!</v>
          </cell>
          <cell r="B305" t="e">
            <v>#REF!</v>
          </cell>
          <cell r="C305" t="e">
            <v>#REF!</v>
          </cell>
          <cell r="E305" t="e">
            <v>#REF!</v>
          </cell>
          <cell r="H305" t="e">
            <v>#REF!</v>
          </cell>
          <cell r="J305" t="e">
            <v>#REF!</v>
          </cell>
          <cell r="L305" t="e">
            <v>#REF!</v>
          </cell>
          <cell r="O305" t="e">
            <v>#REF!</v>
          </cell>
        </row>
        <row r="306">
          <cell r="A306" t="str">
            <v/>
          </cell>
        </row>
        <row r="316">
          <cell r="A316" t="str">
            <v/>
          </cell>
        </row>
        <row r="317">
          <cell r="A317" t="str">
            <v>◎ 중 기 사 용 료 (일반공사)</v>
          </cell>
          <cell r="B317" t="str">
            <v>◎ 중 기 사 용 료 (일반공사)</v>
          </cell>
        </row>
        <row r="318">
          <cell r="A318" t="e">
            <v>#REF!</v>
          </cell>
          <cell r="B318" t="e">
            <v>#REF!</v>
          </cell>
          <cell r="C318" t="e">
            <v>#REF!</v>
          </cell>
          <cell r="E318" t="str">
            <v>M3/HR</v>
          </cell>
          <cell r="H318" t="e">
            <v>#REF!</v>
          </cell>
          <cell r="J318" t="e">
            <v>#REF!</v>
          </cell>
          <cell r="L318" t="e">
            <v>#REF!</v>
          </cell>
          <cell r="O318" t="e">
            <v>#REF!</v>
          </cell>
        </row>
        <row r="319">
          <cell r="A319" t="e">
            <v>#REF!</v>
          </cell>
          <cell r="B319" t="e">
            <v>#REF!</v>
          </cell>
          <cell r="C319" t="e">
            <v>#REF!</v>
          </cell>
          <cell r="E319" t="str">
            <v>M3/HR</v>
          </cell>
          <cell r="H319" t="e">
            <v>#REF!</v>
          </cell>
          <cell r="J319" t="e">
            <v>#REF!</v>
          </cell>
          <cell r="L319" t="e">
            <v>#REF!</v>
          </cell>
          <cell r="O319" t="e">
            <v>#REF!</v>
          </cell>
        </row>
        <row r="320">
          <cell r="A320" t="e">
            <v>#REF!</v>
          </cell>
          <cell r="B320" t="e">
            <v>#REF!</v>
          </cell>
          <cell r="C320" t="e">
            <v>#REF!</v>
          </cell>
          <cell r="E320" t="str">
            <v>M3/HR</v>
          </cell>
          <cell r="H320" t="e">
            <v>#REF!</v>
          </cell>
          <cell r="J320" t="e">
            <v>#REF!</v>
          </cell>
          <cell r="L320" t="e">
            <v>#REF!</v>
          </cell>
          <cell r="O320" t="e">
            <v>#REF!</v>
          </cell>
        </row>
        <row r="321">
          <cell r="A321" t="e">
            <v>#REF!</v>
          </cell>
          <cell r="B321" t="e">
            <v>#REF!</v>
          </cell>
          <cell r="C321" t="e">
            <v>#REF!</v>
          </cell>
          <cell r="E321" t="str">
            <v>M3/HR</v>
          </cell>
          <cell r="H321" t="e">
            <v>#REF!</v>
          </cell>
          <cell r="J321" t="e">
            <v>#REF!</v>
          </cell>
          <cell r="L321" t="e">
            <v>#REF!</v>
          </cell>
          <cell r="O321" t="e">
            <v>#REF!</v>
          </cell>
        </row>
        <row r="322">
          <cell r="A322" t="e">
            <v>#REF!</v>
          </cell>
          <cell r="B322" t="e">
            <v>#REF!</v>
          </cell>
          <cell r="C322" t="e">
            <v>#REF!</v>
          </cell>
          <cell r="E322" t="str">
            <v>M3/HR</v>
          </cell>
          <cell r="H322" t="e">
            <v>#REF!</v>
          </cell>
          <cell r="J322" t="e">
            <v>#REF!</v>
          </cell>
          <cell r="L322" t="e">
            <v>#REF!</v>
          </cell>
          <cell r="O322" t="e">
            <v>#REF!</v>
          </cell>
        </row>
        <row r="323">
          <cell r="A323" t="e">
            <v>#REF!</v>
          </cell>
          <cell r="B323" t="e">
            <v>#REF!</v>
          </cell>
          <cell r="C323" t="e">
            <v>#REF!</v>
          </cell>
          <cell r="E323" t="str">
            <v>M3/HR</v>
          </cell>
          <cell r="H323" t="e">
            <v>#REF!</v>
          </cell>
          <cell r="J323" t="e">
            <v>#REF!</v>
          </cell>
          <cell r="L323" t="e">
            <v>#REF!</v>
          </cell>
          <cell r="O323" t="e">
            <v>#REF!</v>
          </cell>
        </row>
        <row r="324">
          <cell r="A324" t="e">
            <v>#REF!</v>
          </cell>
          <cell r="B324" t="e">
            <v>#REF!</v>
          </cell>
          <cell r="C324" t="e">
            <v>#REF!</v>
          </cell>
          <cell r="E324" t="str">
            <v>M3/HR</v>
          </cell>
          <cell r="H324" t="e">
            <v>#REF!</v>
          </cell>
          <cell r="J324" t="e">
            <v>#REF!</v>
          </cell>
          <cell r="L324" t="e">
            <v>#REF!</v>
          </cell>
          <cell r="O324" t="e">
            <v>#REF!</v>
          </cell>
        </row>
        <row r="325">
          <cell r="A325" t="e">
            <v>#REF!</v>
          </cell>
          <cell r="B325" t="e">
            <v>#REF!</v>
          </cell>
          <cell r="C325" t="e">
            <v>#REF!</v>
          </cell>
          <cell r="E325" t="str">
            <v>M3/HR</v>
          </cell>
          <cell r="H325" t="e">
            <v>#REF!</v>
          </cell>
          <cell r="J325" t="e">
            <v>#REF!</v>
          </cell>
          <cell r="L325" t="e">
            <v>#REF!</v>
          </cell>
          <cell r="O325" t="e">
            <v>#REF!</v>
          </cell>
        </row>
        <row r="326">
          <cell r="A326" t="e">
            <v>#REF!</v>
          </cell>
          <cell r="B326" t="e">
            <v>#REF!</v>
          </cell>
          <cell r="C326" t="e">
            <v>#REF!</v>
          </cell>
          <cell r="E326" t="str">
            <v>M3/HR</v>
          </cell>
          <cell r="H326" t="e">
            <v>#REF!</v>
          </cell>
          <cell r="J326" t="e">
            <v>#REF!</v>
          </cell>
          <cell r="L326" t="e">
            <v>#REF!</v>
          </cell>
          <cell r="O326" t="e">
            <v>#REF!</v>
          </cell>
        </row>
        <row r="327">
          <cell r="A327" t="e">
            <v>#REF!</v>
          </cell>
          <cell r="B327" t="e">
            <v>#REF!</v>
          </cell>
          <cell r="C327" t="e">
            <v>#REF!</v>
          </cell>
          <cell r="E327" t="str">
            <v>M3/HR</v>
          </cell>
          <cell r="H327" t="e">
            <v>#REF!</v>
          </cell>
          <cell r="J327" t="e">
            <v>#REF!</v>
          </cell>
          <cell r="L327" t="e">
            <v>#REF!</v>
          </cell>
          <cell r="O327" t="e">
            <v>#REF!</v>
          </cell>
        </row>
        <row r="328">
          <cell r="A328" t="e">
            <v>#REF!</v>
          </cell>
          <cell r="B328" t="e">
            <v>#REF!</v>
          </cell>
          <cell r="C328" t="e">
            <v>#REF!</v>
          </cell>
          <cell r="E328" t="str">
            <v>M3/HR</v>
          </cell>
          <cell r="H328" t="e">
            <v>#REF!</v>
          </cell>
          <cell r="J328" t="e">
            <v>#REF!</v>
          </cell>
          <cell r="L328" t="e">
            <v>#REF!</v>
          </cell>
          <cell r="O328" t="e">
            <v>#REF!</v>
          </cell>
        </row>
        <row r="329">
          <cell r="A329" t="e">
            <v>#REF!</v>
          </cell>
          <cell r="B329" t="e">
            <v>#REF!</v>
          </cell>
          <cell r="C329" t="e">
            <v>#REF!</v>
          </cell>
          <cell r="E329" t="str">
            <v>M3/HR</v>
          </cell>
          <cell r="H329" t="e">
            <v>#REF!</v>
          </cell>
          <cell r="J329" t="e">
            <v>#REF!</v>
          </cell>
          <cell r="L329" t="e">
            <v>#REF!</v>
          </cell>
          <cell r="O329" t="e">
            <v>#REF!</v>
          </cell>
        </row>
        <row r="330">
          <cell r="A330" t="e">
            <v>#REF!</v>
          </cell>
          <cell r="B330" t="e">
            <v>#REF!</v>
          </cell>
          <cell r="C330" t="e">
            <v>#REF!</v>
          </cell>
          <cell r="E330" t="str">
            <v>M3/HR</v>
          </cell>
          <cell r="H330" t="e">
            <v>#REF!</v>
          </cell>
          <cell r="J330" t="e">
            <v>#REF!</v>
          </cell>
          <cell r="L330" t="e">
            <v>#REF!</v>
          </cell>
          <cell r="O330" t="e">
            <v>#REF!</v>
          </cell>
        </row>
        <row r="331">
          <cell r="A331" t="e">
            <v>#REF!</v>
          </cell>
          <cell r="B331" t="e">
            <v>#REF!</v>
          </cell>
          <cell r="C331" t="e">
            <v>#REF!</v>
          </cell>
          <cell r="E331" t="str">
            <v>M3/HR</v>
          </cell>
          <cell r="H331" t="e">
            <v>#REF!</v>
          </cell>
          <cell r="J331" t="e">
            <v>#REF!</v>
          </cell>
          <cell r="L331" t="e">
            <v>#REF!</v>
          </cell>
          <cell r="O331" t="e">
            <v>#REF!</v>
          </cell>
        </row>
        <row r="332">
          <cell r="A332" t="e">
            <v>#REF!</v>
          </cell>
          <cell r="B332" t="e">
            <v>#REF!</v>
          </cell>
          <cell r="C332" t="e">
            <v>#REF!</v>
          </cell>
          <cell r="E332" t="str">
            <v>M3/HR</v>
          </cell>
          <cell r="H332" t="e">
            <v>#REF!</v>
          </cell>
          <cell r="J332" t="e">
            <v>#REF!</v>
          </cell>
          <cell r="L332" t="e">
            <v>#REF!</v>
          </cell>
          <cell r="O332" t="e">
            <v>#REF!</v>
          </cell>
        </row>
        <row r="333">
          <cell r="A333" t="e">
            <v>#REF!</v>
          </cell>
          <cell r="B333" t="e">
            <v>#REF!</v>
          </cell>
          <cell r="C333" t="e">
            <v>#REF!</v>
          </cell>
          <cell r="E333" t="str">
            <v>M3/HR</v>
          </cell>
          <cell r="H333" t="e">
            <v>#REF!</v>
          </cell>
          <cell r="J333" t="e">
            <v>#REF!</v>
          </cell>
          <cell r="L333" t="e">
            <v>#REF!</v>
          </cell>
          <cell r="O333" t="e">
            <v>#REF!</v>
          </cell>
        </row>
        <row r="334">
          <cell r="A334" t="e">
            <v>#REF!</v>
          </cell>
          <cell r="B334" t="e">
            <v>#REF!</v>
          </cell>
          <cell r="C334" t="e">
            <v>#REF!</v>
          </cell>
          <cell r="E334" t="str">
            <v>M3/HR</v>
          </cell>
          <cell r="H334" t="e">
            <v>#REF!</v>
          </cell>
          <cell r="J334" t="e">
            <v>#REF!</v>
          </cell>
          <cell r="L334" t="e">
            <v>#REF!</v>
          </cell>
          <cell r="O334" t="e">
            <v>#REF!</v>
          </cell>
        </row>
        <row r="335">
          <cell r="A335" t="e">
            <v>#REF!</v>
          </cell>
          <cell r="B335" t="e">
            <v>#REF!</v>
          </cell>
          <cell r="C335" t="e">
            <v>#REF!</v>
          </cell>
          <cell r="E335" t="str">
            <v>M3/HR</v>
          </cell>
          <cell r="H335" t="e">
            <v>#REF!</v>
          </cell>
          <cell r="J335" t="e">
            <v>#REF!</v>
          </cell>
          <cell r="L335" t="e">
            <v>#REF!</v>
          </cell>
          <cell r="O335" t="e">
            <v>#REF!</v>
          </cell>
        </row>
        <row r="336">
          <cell r="A336" t="e">
            <v>#REF!</v>
          </cell>
          <cell r="B336" t="e">
            <v>#REF!</v>
          </cell>
          <cell r="C336" t="e">
            <v>#REF!</v>
          </cell>
          <cell r="E336" t="str">
            <v>M3/HR</v>
          </cell>
          <cell r="H336" t="e">
            <v>#REF!</v>
          </cell>
          <cell r="J336" t="e">
            <v>#REF!</v>
          </cell>
          <cell r="L336" t="e">
            <v>#REF!</v>
          </cell>
          <cell r="O336" t="e">
            <v>#REF!</v>
          </cell>
        </row>
        <row r="337">
          <cell r="A337" t="e">
            <v>#REF!</v>
          </cell>
          <cell r="B337" t="e">
            <v>#REF!</v>
          </cell>
          <cell r="C337" t="e">
            <v>#REF!</v>
          </cell>
          <cell r="E337" t="str">
            <v>M3/HR</v>
          </cell>
          <cell r="H337" t="e">
            <v>#REF!</v>
          </cell>
          <cell r="J337" t="e">
            <v>#REF!</v>
          </cell>
          <cell r="L337" t="e">
            <v>#REF!</v>
          </cell>
          <cell r="O337" t="e">
            <v>#REF!</v>
          </cell>
        </row>
        <row r="338">
          <cell r="A338" t="e">
            <v>#REF!</v>
          </cell>
          <cell r="B338" t="e">
            <v>#REF!</v>
          </cell>
          <cell r="C338" t="e">
            <v>#REF!</v>
          </cell>
          <cell r="E338" t="str">
            <v>M3/HR</v>
          </cell>
          <cell r="H338" t="e">
            <v>#REF!</v>
          </cell>
          <cell r="J338" t="e">
            <v>#REF!</v>
          </cell>
          <cell r="L338" t="e">
            <v>#REF!</v>
          </cell>
          <cell r="O338" t="e">
            <v>#REF!</v>
          </cell>
        </row>
        <row r="339">
          <cell r="A339" t="e">
            <v>#REF!</v>
          </cell>
          <cell r="B339" t="e">
            <v>#REF!</v>
          </cell>
          <cell r="C339" t="e">
            <v>#REF!</v>
          </cell>
          <cell r="E339" t="str">
            <v>M3/HR</v>
          </cell>
          <cell r="H339" t="e">
            <v>#REF!</v>
          </cell>
          <cell r="J339" t="e">
            <v>#REF!</v>
          </cell>
          <cell r="L339" t="e">
            <v>#REF!</v>
          </cell>
          <cell r="O339" t="e">
            <v>#REF!</v>
          </cell>
        </row>
        <row r="340">
          <cell r="A340" t="e">
            <v>#REF!</v>
          </cell>
          <cell r="B340" t="e">
            <v>#REF!</v>
          </cell>
          <cell r="C340" t="e">
            <v>#REF!</v>
          </cell>
          <cell r="E340" t="str">
            <v>M3/HR</v>
          </cell>
          <cell r="H340" t="e">
            <v>#REF!</v>
          </cell>
          <cell r="J340" t="e">
            <v>#REF!</v>
          </cell>
          <cell r="L340" t="e">
            <v>#REF!</v>
          </cell>
          <cell r="O340" t="e">
            <v>#REF!</v>
          </cell>
        </row>
        <row r="341">
          <cell r="A341" t="e">
            <v>#REF!</v>
          </cell>
          <cell r="B341" t="e">
            <v>#REF!</v>
          </cell>
          <cell r="C341" t="e">
            <v>#REF!</v>
          </cell>
          <cell r="E341" t="str">
            <v>M3/HR</v>
          </cell>
          <cell r="H341" t="e">
            <v>#REF!</v>
          </cell>
          <cell r="J341" t="e">
            <v>#REF!</v>
          </cell>
          <cell r="L341" t="e">
            <v>#REF!</v>
          </cell>
          <cell r="O341" t="e">
            <v>#REF!</v>
          </cell>
        </row>
        <row r="342">
          <cell r="A342" t="e">
            <v>#REF!</v>
          </cell>
          <cell r="B342" t="e">
            <v>#REF!</v>
          </cell>
          <cell r="C342" t="e">
            <v>#REF!</v>
          </cell>
          <cell r="E342" t="str">
            <v>M3/HR</v>
          </cell>
          <cell r="H342" t="e">
            <v>#REF!</v>
          </cell>
          <cell r="J342" t="e">
            <v>#REF!</v>
          </cell>
          <cell r="L342" t="e">
            <v>#REF!</v>
          </cell>
          <cell r="O342" t="e">
            <v>#REF!</v>
          </cell>
        </row>
        <row r="343">
          <cell r="A343" t="e">
            <v>#REF!</v>
          </cell>
          <cell r="B343" t="e">
            <v>#REF!</v>
          </cell>
          <cell r="C343" t="e">
            <v>#REF!</v>
          </cell>
          <cell r="E343" t="str">
            <v>M3/HR</v>
          </cell>
          <cell r="H343" t="e">
            <v>#REF!</v>
          </cell>
          <cell r="J343" t="e">
            <v>#REF!</v>
          </cell>
          <cell r="L343" t="e">
            <v>#REF!</v>
          </cell>
          <cell r="O343" t="e">
            <v>#REF!</v>
          </cell>
        </row>
        <row r="344">
          <cell r="A344" t="e">
            <v>#REF!</v>
          </cell>
          <cell r="B344" t="e">
            <v>#REF!</v>
          </cell>
          <cell r="C344" t="e">
            <v>#REF!</v>
          </cell>
          <cell r="E344" t="str">
            <v>M3/HR</v>
          </cell>
          <cell r="H344" t="e">
            <v>#REF!</v>
          </cell>
          <cell r="J344" t="e">
            <v>#REF!</v>
          </cell>
          <cell r="L344" t="e">
            <v>#REF!</v>
          </cell>
          <cell r="O344" t="e">
            <v>#REF!</v>
          </cell>
        </row>
        <row r="345">
          <cell r="A345" t="e">
            <v>#REF!</v>
          </cell>
          <cell r="B345" t="e">
            <v>#REF!</v>
          </cell>
          <cell r="C345" t="e">
            <v>#REF!</v>
          </cell>
          <cell r="E345" t="str">
            <v>M3/HR</v>
          </cell>
          <cell r="H345" t="e">
            <v>#REF!</v>
          </cell>
          <cell r="J345" t="e">
            <v>#REF!</v>
          </cell>
          <cell r="L345" t="e">
            <v>#REF!</v>
          </cell>
          <cell r="O345" t="e">
            <v>#REF!</v>
          </cell>
        </row>
        <row r="346">
          <cell r="A346" t="e">
            <v>#REF!</v>
          </cell>
          <cell r="B346" t="e">
            <v>#REF!</v>
          </cell>
          <cell r="C346" t="e">
            <v>#REF!</v>
          </cell>
          <cell r="E346" t="str">
            <v>M3/HR</v>
          </cell>
          <cell r="H346" t="e">
            <v>#REF!</v>
          </cell>
          <cell r="J346" t="e">
            <v>#REF!</v>
          </cell>
          <cell r="L346" t="e">
            <v>#REF!</v>
          </cell>
          <cell r="O346" t="e">
            <v>#REF!</v>
          </cell>
        </row>
        <row r="347">
          <cell r="A347" t="e">
            <v>#REF!</v>
          </cell>
          <cell r="B347" t="e">
            <v>#REF!</v>
          </cell>
          <cell r="C347" t="e">
            <v>#REF!</v>
          </cell>
          <cell r="E347" t="str">
            <v>M3/HR</v>
          </cell>
          <cell r="H347" t="e">
            <v>#REF!</v>
          </cell>
          <cell r="J347" t="e">
            <v>#REF!</v>
          </cell>
          <cell r="L347" t="e">
            <v>#REF!</v>
          </cell>
          <cell r="O347" t="e">
            <v>#REF!</v>
          </cell>
        </row>
        <row r="348">
          <cell r="A348" t="e">
            <v>#REF!</v>
          </cell>
          <cell r="B348" t="e">
            <v>#REF!</v>
          </cell>
          <cell r="C348" t="e">
            <v>#REF!</v>
          </cell>
          <cell r="E348" t="str">
            <v>M3/HR</v>
          </cell>
          <cell r="H348" t="e">
            <v>#REF!</v>
          </cell>
          <cell r="J348" t="e">
            <v>#REF!</v>
          </cell>
          <cell r="L348" t="e">
            <v>#REF!</v>
          </cell>
          <cell r="O348" t="e">
            <v>#REF!</v>
          </cell>
        </row>
        <row r="349">
          <cell r="A349" t="e">
            <v>#REF!</v>
          </cell>
          <cell r="B349" t="e">
            <v>#REF!</v>
          </cell>
          <cell r="C349" t="e">
            <v>#REF!</v>
          </cell>
          <cell r="E349" t="str">
            <v>M3/HR</v>
          </cell>
          <cell r="H349" t="e">
            <v>#REF!</v>
          </cell>
          <cell r="J349" t="e">
            <v>#REF!</v>
          </cell>
          <cell r="L349" t="e">
            <v>#REF!</v>
          </cell>
          <cell r="O349" t="e">
            <v>#REF!</v>
          </cell>
        </row>
        <row r="350">
          <cell r="A350" t="e">
            <v>#REF!</v>
          </cell>
          <cell r="B350" t="e">
            <v>#REF!</v>
          </cell>
          <cell r="C350" t="e">
            <v>#REF!</v>
          </cell>
          <cell r="E350" t="str">
            <v>M3/HR</v>
          </cell>
          <cell r="H350" t="e">
            <v>#REF!</v>
          </cell>
          <cell r="J350" t="e">
            <v>#REF!</v>
          </cell>
          <cell r="L350" t="e">
            <v>#REF!</v>
          </cell>
          <cell r="O350" t="e">
            <v>#REF!</v>
          </cell>
        </row>
        <row r="351">
          <cell r="A351" t="e">
            <v>#REF!</v>
          </cell>
          <cell r="B351" t="e">
            <v>#REF!</v>
          </cell>
          <cell r="C351" t="e">
            <v>#REF!</v>
          </cell>
          <cell r="E351" t="str">
            <v>M3/HR</v>
          </cell>
          <cell r="H351" t="e">
            <v>#REF!</v>
          </cell>
          <cell r="J351" t="e">
            <v>#REF!</v>
          </cell>
          <cell r="L351" t="e">
            <v>#REF!</v>
          </cell>
          <cell r="O351" t="e">
            <v>#REF!</v>
          </cell>
        </row>
        <row r="352">
          <cell r="A352" t="e">
            <v>#REF!</v>
          </cell>
          <cell r="B352" t="e">
            <v>#REF!</v>
          </cell>
          <cell r="C352" t="e">
            <v>#REF!</v>
          </cell>
          <cell r="E352" t="str">
            <v>M3/HR</v>
          </cell>
          <cell r="H352" t="e">
            <v>#REF!</v>
          </cell>
          <cell r="J352" t="e">
            <v>#REF!</v>
          </cell>
          <cell r="L352" t="e">
            <v>#REF!</v>
          </cell>
          <cell r="O352" t="e">
            <v>#REF!</v>
          </cell>
        </row>
        <row r="353">
          <cell r="A353" t="e">
            <v>#REF!</v>
          </cell>
          <cell r="B353" t="e">
            <v>#REF!</v>
          </cell>
          <cell r="C353" t="e">
            <v>#REF!</v>
          </cell>
          <cell r="E353" t="str">
            <v>M3/HR</v>
          </cell>
          <cell r="H353" t="e">
            <v>#REF!</v>
          </cell>
          <cell r="J353" t="e">
            <v>#REF!</v>
          </cell>
          <cell r="L353" t="e">
            <v>#REF!</v>
          </cell>
          <cell r="O353" t="e">
            <v>#REF!</v>
          </cell>
        </row>
        <row r="354">
          <cell r="A354" t="e">
            <v>#REF!</v>
          </cell>
          <cell r="B354" t="e">
            <v>#REF!</v>
          </cell>
          <cell r="C354" t="e">
            <v>#REF!</v>
          </cell>
          <cell r="E354" t="str">
            <v>M3/HR</v>
          </cell>
          <cell r="H354" t="e">
            <v>#REF!</v>
          </cell>
          <cell r="J354" t="e">
            <v>#REF!</v>
          </cell>
          <cell r="L354" t="e">
            <v>#REF!</v>
          </cell>
          <cell r="O354" t="e">
            <v>#REF!</v>
          </cell>
        </row>
        <row r="355">
          <cell r="A355" t="e">
            <v>#REF!</v>
          </cell>
          <cell r="B355" t="e">
            <v>#REF!</v>
          </cell>
          <cell r="C355" t="e">
            <v>#REF!</v>
          </cell>
          <cell r="E355" t="str">
            <v>M3/HR</v>
          </cell>
          <cell r="H355" t="e">
            <v>#REF!</v>
          </cell>
          <cell r="J355" t="e">
            <v>#REF!</v>
          </cell>
          <cell r="L355" t="e">
            <v>#REF!</v>
          </cell>
          <cell r="O355" t="e">
            <v>#REF!</v>
          </cell>
        </row>
        <row r="356">
          <cell r="A356" t="e">
            <v>#REF!</v>
          </cell>
          <cell r="B356" t="e">
            <v>#REF!</v>
          </cell>
          <cell r="C356" t="e">
            <v>#REF!</v>
          </cell>
          <cell r="E356" t="str">
            <v>M3/HR</v>
          </cell>
          <cell r="H356" t="e">
            <v>#REF!</v>
          </cell>
          <cell r="J356" t="e">
            <v>#REF!</v>
          </cell>
          <cell r="L356" t="e">
            <v>#REF!</v>
          </cell>
          <cell r="O356" t="e">
            <v>#REF!</v>
          </cell>
        </row>
        <row r="357">
          <cell r="A357" t="e">
            <v>#REF!</v>
          </cell>
          <cell r="B357" t="e">
            <v>#REF!</v>
          </cell>
          <cell r="C357" t="e">
            <v>#REF!</v>
          </cell>
          <cell r="E357" t="str">
            <v>M3/HR</v>
          </cell>
          <cell r="H357" t="e">
            <v>#REF!</v>
          </cell>
          <cell r="J357" t="e">
            <v>#REF!</v>
          </cell>
          <cell r="L357" t="e">
            <v>#REF!</v>
          </cell>
          <cell r="O357" t="e">
            <v>#REF!</v>
          </cell>
        </row>
        <row r="358">
          <cell r="A358" t="e">
            <v>#REF!</v>
          </cell>
          <cell r="B358" t="e">
            <v>#REF!</v>
          </cell>
          <cell r="C358" t="e">
            <v>#REF!</v>
          </cell>
          <cell r="E358" t="str">
            <v>M3/HR</v>
          </cell>
          <cell r="H358" t="e">
            <v>#REF!</v>
          </cell>
          <cell r="J358" t="e">
            <v>#REF!</v>
          </cell>
          <cell r="L358" t="e">
            <v>#REF!</v>
          </cell>
          <cell r="O358" t="e">
            <v>#REF!</v>
          </cell>
        </row>
        <row r="359">
          <cell r="A359" t="e">
            <v>#REF!</v>
          </cell>
          <cell r="B359" t="e">
            <v>#REF!</v>
          </cell>
          <cell r="C359" t="e">
            <v>#REF!</v>
          </cell>
          <cell r="E359" t="str">
            <v>M3/HR</v>
          </cell>
          <cell r="H359" t="e">
            <v>#REF!</v>
          </cell>
          <cell r="J359" t="e">
            <v>#REF!</v>
          </cell>
          <cell r="L359" t="e">
            <v>#REF!</v>
          </cell>
          <cell r="O359" t="e">
            <v>#REF!</v>
          </cell>
        </row>
        <row r="360">
          <cell r="A360" t="e">
            <v>#REF!</v>
          </cell>
          <cell r="B360" t="e">
            <v>#REF!</v>
          </cell>
          <cell r="C360" t="e">
            <v>#REF!</v>
          </cell>
          <cell r="E360" t="str">
            <v>M3/HR</v>
          </cell>
          <cell r="H360" t="e">
            <v>#REF!</v>
          </cell>
          <cell r="J360" t="e">
            <v>#REF!</v>
          </cell>
          <cell r="L360" t="e">
            <v>#REF!</v>
          </cell>
          <cell r="O360" t="e">
            <v>#REF!</v>
          </cell>
        </row>
        <row r="361">
          <cell r="A361" t="e">
            <v>#REF!</v>
          </cell>
          <cell r="B361" t="e">
            <v>#REF!</v>
          </cell>
          <cell r="C361" t="e">
            <v>#REF!</v>
          </cell>
          <cell r="E361" t="str">
            <v>M3/HR</v>
          </cell>
          <cell r="H361" t="e">
            <v>#REF!</v>
          </cell>
          <cell r="J361" t="e">
            <v>#REF!</v>
          </cell>
          <cell r="L361" t="e">
            <v>#REF!</v>
          </cell>
          <cell r="O361" t="e">
            <v>#REF!</v>
          </cell>
        </row>
        <row r="362">
          <cell r="A362" t="e">
            <v>#REF!</v>
          </cell>
          <cell r="B362" t="e">
            <v>#REF!</v>
          </cell>
          <cell r="C362" t="e">
            <v>#REF!</v>
          </cell>
          <cell r="E362" t="str">
            <v>M3/HR</v>
          </cell>
          <cell r="H362" t="e">
            <v>#REF!</v>
          </cell>
          <cell r="J362" t="e">
            <v>#REF!</v>
          </cell>
          <cell r="L362" t="e">
            <v>#REF!</v>
          </cell>
          <cell r="O362" t="e">
            <v>#REF!</v>
          </cell>
        </row>
        <row r="363">
          <cell r="A363" t="e">
            <v>#REF!</v>
          </cell>
          <cell r="B363" t="e">
            <v>#REF!</v>
          </cell>
          <cell r="C363" t="e">
            <v>#REF!</v>
          </cell>
          <cell r="E363" t="str">
            <v>M3/HR</v>
          </cell>
          <cell r="H363" t="e">
            <v>#REF!</v>
          </cell>
          <cell r="J363" t="e">
            <v>#REF!</v>
          </cell>
          <cell r="L363" t="e">
            <v>#REF!</v>
          </cell>
          <cell r="O363" t="e">
            <v>#REF!</v>
          </cell>
        </row>
        <row r="364">
          <cell r="A364" t="e">
            <v>#REF!</v>
          </cell>
          <cell r="B364" t="e">
            <v>#REF!</v>
          </cell>
          <cell r="C364" t="e">
            <v>#REF!</v>
          </cell>
          <cell r="E364" t="str">
            <v>M3/HR</v>
          </cell>
          <cell r="H364" t="e">
            <v>#REF!</v>
          </cell>
          <cell r="J364" t="e">
            <v>#REF!</v>
          </cell>
          <cell r="L364" t="e">
            <v>#REF!</v>
          </cell>
          <cell r="O364" t="e">
            <v>#REF!</v>
          </cell>
        </row>
        <row r="365">
          <cell r="A365" t="e">
            <v>#REF!</v>
          </cell>
          <cell r="B365" t="e">
            <v>#REF!</v>
          </cell>
          <cell r="C365" t="e">
            <v>#REF!</v>
          </cell>
          <cell r="E365" t="str">
            <v>M3/HR</v>
          </cell>
          <cell r="H365" t="e">
            <v>#REF!</v>
          </cell>
          <cell r="J365" t="e">
            <v>#REF!</v>
          </cell>
          <cell r="L365" t="e">
            <v>#REF!</v>
          </cell>
          <cell r="O365" t="e">
            <v>#REF!</v>
          </cell>
        </row>
        <row r="366">
          <cell r="A366" t="e">
            <v>#REF!</v>
          </cell>
          <cell r="B366" t="e">
            <v>#REF!</v>
          </cell>
          <cell r="C366" t="e">
            <v>#REF!</v>
          </cell>
          <cell r="E366" t="str">
            <v>M3/HR</v>
          </cell>
          <cell r="H366" t="e">
            <v>#REF!</v>
          </cell>
          <cell r="J366" t="e">
            <v>#REF!</v>
          </cell>
          <cell r="L366" t="e">
            <v>#REF!</v>
          </cell>
          <cell r="O366" t="e">
            <v>#REF!</v>
          </cell>
        </row>
        <row r="367">
          <cell r="A367" t="e">
            <v>#REF!</v>
          </cell>
          <cell r="B367" t="e">
            <v>#REF!</v>
          </cell>
          <cell r="C367" t="e">
            <v>#REF!</v>
          </cell>
          <cell r="E367" t="str">
            <v>M3/HR</v>
          </cell>
          <cell r="H367" t="e">
            <v>#REF!</v>
          </cell>
          <cell r="J367" t="e">
            <v>#REF!</v>
          </cell>
          <cell r="L367" t="e">
            <v>#REF!</v>
          </cell>
          <cell r="O367" t="e">
            <v>#REF!</v>
          </cell>
        </row>
        <row r="368">
          <cell r="A368" t="e">
            <v>#REF!</v>
          </cell>
          <cell r="B368" t="e">
            <v>#REF!</v>
          </cell>
          <cell r="C368" t="e">
            <v>#REF!</v>
          </cell>
          <cell r="E368" t="str">
            <v>M3/HR</v>
          </cell>
          <cell r="H368" t="e">
            <v>#REF!</v>
          </cell>
          <cell r="J368" t="e">
            <v>#REF!</v>
          </cell>
          <cell r="L368" t="e">
            <v>#REF!</v>
          </cell>
          <cell r="O368" t="e">
            <v>#REF!</v>
          </cell>
        </row>
        <row r="369">
          <cell r="A369" t="e">
            <v>#REF!</v>
          </cell>
          <cell r="B369" t="e">
            <v>#REF!</v>
          </cell>
          <cell r="C369" t="e">
            <v>#REF!</v>
          </cell>
          <cell r="E369" t="str">
            <v>M3/HR</v>
          </cell>
          <cell r="H369" t="e">
            <v>#REF!</v>
          </cell>
          <cell r="J369" t="e">
            <v>#REF!</v>
          </cell>
          <cell r="L369" t="e">
            <v>#REF!</v>
          </cell>
          <cell r="O369" t="e">
            <v>#REF!</v>
          </cell>
        </row>
        <row r="370">
          <cell r="A370" t="e">
            <v>#REF!</v>
          </cell>
          <cell r="B370" t="e">
            <v>#REF!</v>
          </cell>
          <cell r="C370" t="e">
            <v>#REF!</v>
          </cell>
          <cell r="E370" t="str">
            <v>M3/HR</v>
          </cell>
          <cell r="H370" t="e">
            <v>#REF!</v>
          </cell>
          <cell r="J370" t="e">
            <v>#REF!</v>
          </cell>
          <cell r="L370" t="e">
            <v>#REF!</v>
          </cell>
          <cell r="O370" t="e">
            <v>#REF!</v>
          </cell>
        </row>
        <row r="371">
          <cell r="A371" t="e">
            <v>#REF!</v>
          </cell>
          <cell r="B371" t="e">
            <v>#REF!</v>
          </cell>
          <cell r="C371" t="e">
            <v>#REF!</v>
          </cell>
          <cell r="E371" t="str">
            <v>M3/HR</v>
          </cell>
          <cell r="H371" t="e">
            <v>#REF!</v>
          </cell>
          <cell r="J371" t="e">
            <v>#REF!</v>
          </cell>
          <cell r="L371" t="e">
            <v>#REF!</v>
          </cell>
          <cell r="O371" t="e">
            <v>#REF!</v>
          </cell>
        </row>
        <row r="372">
          <cell r="A372" t="e">
            <v>#REF!</v>
          </cell>
          <cell r="B372" t="e">
            <v>#REF!</v>
          </cell>
          <cell r="C372" t="e">
            <v>#REF!</v>
          </cell>
          <cell r="E372" t="str">
            <v>M3/HR</v>
          </cell>
          <cell r="H372" t="e">
            <v>#REF!</v>
          </cell>
          <cell r="J372" t="e">
            <v>#REF!</v>
          </cell>
          <cell r="L372" t="e">
            <v>#REF!</v>
          </cell>
          <cell r="O372" t="e">
            <v>#REF!</v>
          </cell>
        </row>
        <row r="373">
          <cell r="A373" t="e">
            <v>#REF!</v>
          </cell>
          <cell r="B373" t="e">
            <v>#REF!</v>
          </cell>
          <cell r="C373" t="e">
            <v>#REF!</v>
          </cell>
          <cell r="E373" t="str">
            <v>M3/HR</v>
          </cell>
          <cell r="H373" t="e">
            <v>#REF!</v>
          </cell>
          <cell r="J373" t="e">
            <v>#REF!</v>
          </cell>
          <cell r="L373" t="e">
            <v>#REF!</v>
          </cell>
          <cell r="O373" t="e">
            <v>#REF!</v>
          </cell>
        </row>
        <row r="374">
          <cell r="A374" t="e">
            <v>#REF!</v>
          </cell>
          <cell r="B374" t="e">
            <v>#REF!</v>
          </cell>
          <cell r="C374" t="e">
            <v>#REF!</v>
          </cell>
          <cell r="E374" t="str">
            <v>M3/HR</v>
          </cell>
          <cell r="H374" t="e">
            <v>#REF!</v>
          </cell>
          <cell r="J374" t="e">
            <v>#REF!</v>
          </cell>
          <cell r="L374" t="e">
            <v>#REF!</v>
          </cell>
          <cell r="O374" t="e">
            <v>#REF!</v>
          </cell>
        </row>
        <row r="375">
          <cell r="A375" t="e">
            <v>#REF!</v>
          </cell>
          <cell r="B375" t="e">
            <v>#REF!</v>
          </cell>
          <cell r="C375" t="e">
            <v>#REF!</v>
          </cell>
          <cell r="E375" t="str">
            <v>M3/HR</v>
          </cell>
          <cell r="H375" t="e">
            <v>#REF!</v>
          </cell>
          <cell r="J375" t="e">
            <v>#REF!</v>
          </cell>
          <cell r="L375" t="e">
            <v>#REF!</v>
          </cell>
          <cell r="O375" t="e">
            <v>#REF!</v>
          </cell>
        </row>
        <row r="376">
          <cell r="A376" t="e">
            <v>#REF!</v>
          </cell>
          <cell r="B376" t="e">
            <v>#REF!</v>
          </cell>
          <cell r="C376" t="e">
            <v>#REF!</v>
          </cell>
          <cell r="E376" t="str">
            <v>M3/HR</v>
          </cell>
          <cell r="H376" t="e">
            <v>#REF!</v>
          </cell>
          <cell r="J376" t="e">
            <v>#REF!</v>
          </cell>
          <cell r="L376" t="e">
            <v>#REF!</v>
          </cell>
          <cell r="O376" t="e">
            <v>#REF!</v>
          </cell>
        </row>
        <row r="377">
          <cell r="A377" t="e">
            <v>#REF!</v>
          </cell>
          <cell r="B377" t="e">
            <v>#REF!</v>
          </cell>
          <cell r="C377" t="e">
            <v>#REF!</v>
          </cell>
          <cell r="E377" t="str">
            <v>M3/HR</v>
          </cell>
          <cell r="H377" t="e">
            <v>#REF!</v>
          </cell>
          <cell r="J377" t="e">
            <v>#REF!</v>
          </cell>
          <cell r="L377" t="e">
            <v>#REF!</v>
          </cell>
          <cell r="O377" t="e">
            <v>#REF!</v>
          </cell>
        </row>
        <row r="378">
          <cell r="A378" t="e">
            <v>#REF!</v>
          </cell>
          <cell r="B378" t="e">
            <v>#REF!</v>
          </cell>
          <cell r="C378" t="e">
            <v>#REF!</v>
          </cell>
          <cell r="E378" t="str">
            <v>M3/HR</v>
          </cell>
          <cell r="H378" t="e">
            <v>#REF!</v>
          </cell>
          <cell r="J378" t="e">
            <v>#REF!</v>
          </cell>
          <cell r="L378" t="e">
            <v>#REF!</v>
          </cell>
          <cell r="O378" t="e">
            <v>#REF!</v>
          </cell>
        </row>
        <row r="379">
          <cell r="A379" t="e">
            <v>#REF!</v>
          </cell>
          <cell r="B379" t="e">
            <v>#REF!</v>
          </cell>
          <cell r="C379" t="e">
            <v>#REF!</v>
          </cell>
          <cell r="E379" t="str">
            <v>M3/HR</v>
          </cell>
          <cell r="H379" t="e">
            <v>#REF!</v>
          </cell>
          <cell r="J379" t="e">
            <v>#REF!</v>
          </cell>
          <cell r="L379" t="e">
            <v>#REF!</v>
          </cell>
          <cell r="O379" t="e">
            <v>#REF!</v>
          </cell>
        </row>
        <row r="380">
          <cell r="A380" t="e">
            <v>#REF!</v>
          </cell>
          <cell r="B380" t="e">
            <v>#REF!</v>
          </cell>
          <cell r="C380" t="e">
            <v>#REF!</v>
          </cell>
          <cell r="E380" t="str">
            <v>M3/HR</v>
          </cell>
          <cell r="H380" t="e">
            <v>#REF!</v>
          </cell>
          <cell r="J380" t="e">
            <v>#REF!</v>
          </cell>
          <cell r="L380" t="e">
            <v>#REF!</v>
          </cell>
          <cell r="O380" t="e">
            <v>#REF!</v>
          </cell>
        </row>
        <row r="381">
          <cell r="A381" t="e">
            <v>#REF!</v>
          </cell>
          <cell r="B381" t="e">
            <v>#REF!</v>
          </cell>
          <cell r="C381" t="e">
            <v>#REF!</v>
          </cell>
          <cell r="E381" t="str">
            <v>M3/HR</v>
          </cell>
          <cell r="H381" t="e">
            <v>#REF!</v>
          </cell>
          <cell r="J381" t="e">
            <v>#REF!</v>
          </cell>
          <cell r="L381" t="e">
            <v>#REF!</v>
          </cell>
          <cell r="O381" t="e">
            <v>#REF!</v>
          </cell>
        </row>
        <row r="382">
          <cell r="A382" t="e">
            <v>#REF!</v>
          </cell>
          <cell r="B382" t="e">
            <v>#REF!</v>
          </cell>
          <cell r="C382" t="e">
            <v>#REF!</v>
          </cell>
          <cell r="E382" t="str">
            <v>M3/HR</v>
          </cell>
          <cell r="H382" t="e">
            <v>#REF!</v>
          </cell>
          <cell r="J382" t="e">
            <v>#REF!</v>
          </cell>
          <cell r="L382" t="e">
            <v>#REF!</v>
          </cell>
          <cell r="O382" t="e">
            <v>#REF!</v>
          </cell>
        </row>
        <row r="383">
          <cell r="A383" t="e">
            <v>#REF!</v>
          </cell>
          <cell r="B383" t="e">
            <v>#REF!</v>
          </cell>
          <cell r="C383" t="e">
            <v>#REF!</v>
          </cell>
          <cell r="E383" t="str">
            <v>M3/HR</v>
          </cell>
          <cell r="H383" t="e">
            <v>#REF!</v>
          </cell>
          <cell r="J383" t="e">
            <v>#REF!</v>
          </cell>
          <cell r="L383" t="e">
            <v>#REF!</v>
          </cell>
          <cell r="O383" t="e">
            <v>#REF!</v>
          </cell>
        </row>
        <row r="384">
          <cell r="A384" t="e">
            <v>#REF!</v>
          </cell>
          <cell r="B384" t="e">
            <v>#REF!</v>
          </cell>
          <cell r="C384" t="e">
            <v>#REF!</v>
          </cell>
          <cell r="E384" t="str">
            <v>M3/HR</v>
          </cell>
          <cell r="H384" t="e">
            <v>#REF!</v>
          </cell>
          <cell r="J384" t="e">
            <v>#REF!</v>
          </cell>
          <cell r="L384" t="e">
            <v>#REF!</v>
          </cell>
          <cell r="O384" t="e">
            <v>#REF!</v>
          </cell>
        </row>
        <row r="385">
          <cell r="A385" t="e">
            <v>#REF!</v>
          </cell>
          <cell r="B385" t="e">
            <v>#REF!</v>
          </cell>
          <cell r="C385" t="e">
            <v>#REF!</v>
          </cell>
          <cell r="E385" t="str">
            <v>M3/HR</v>
          </cell>
          <cell r="H385" t="e">
            <v>#REF!</v>
          </cell>
          <cell r="J385" t="e">
            <v>#REF!</v>
          </cell>
          <cell r="L385" t="e">
            <v>#REF!</v>
          </cell>
          <cell r="O385" t="e">
            <v>#REF!</v>
          </cell>
        </row>
        <row r="386">
          <cell r="A386" t="e">
            <v>#REF!</v>
          </cell>
          <cell r="B386" t="e">
            <v>#REF!</v>
          </cell>
          <cell r="C386" t="e">
            <v>#REF!</v>
          </cell>
          <cell r="E386" t="str">
            <v>M3/HR</v>
          </cell>
          <cell r="H386" t="e">
            <v>#REF!</v>
          </cell>
          <cell r="J386" t="e">
            <v>#REF!</v>
          </cell>
          <cell r="L386" t="e">
            <v>#REF!</v>
          </cell>
          <cell r="O386" t="e">
            <v>#REF!</v>
          </cell>
        </row>
        <row r="387">
          <cell r="A387" t="e">
            <v>#REF!</v>
          </cell>
          <cell r="B387" t="e">
            <v>#REF!</v>
          </cell>
          <cell r="C387" t="e">
            <v>#REF!</v>
          </cell>
          <cell r="E387" t="str">
            <v>M3/HR</v>
          </cell>
          <cell r="H387" t="e">
            <v>#REF!</v>
          </cell>
          <cell r="J387" t="e">
            <v>#REF!</v>
          </cell>
          <cell r="L387" t="e">
            <v>#REF!</v>
          </cell>
          <cell r="O387" t="e">
            <v>#REF!</v>
          </cell>
        </row>
        <row r="388">
          <cell r="A388" t="e">
            <v>#REF!</v>
          </cell>
          <cell r="B388" t="e">
            <v>#REF!</v>
          </cell>
          <cell r="C388" t="e">
            <v>#REF!</v>
          </cell>
          <cell r="E388" t="str">
            <v>M3/HR</v>
          </cell>
          <cell r="H388" t="e">
            <v>#REF!</v>
          </cell>
          <cell r="J388" t="e">
            <v>#REF!</v>
          </cell>
          <cell r="L388" t="e">
            <v>#REF!</v>
          </cell>
          <cell r="O388" t="e">
            <v>#REF!</v>
          </cell>
        </row>
        <row r="389">
          <cell r="A389" t="e">
            <v>#REF!</v>
          </cell>
          <cell r="B389" t="e">
            <v>#REF!</v>
          </cell>
          <cell r="C389" t="e">
            <v>#REF!</v>
          </cell>
          <cell r="E389" t="str">
            <v>M3/HR</v>
          </cell>
          <cell r="H389" t="e">
            <v>#REF!</v>
          </cell>
          <cell r="J389" t="e">
            <v>#REF!</v>
          </cell>
          <cell r="L389" t="e">
            <v>#REF!</v>
          </cell>
          <cell r="O389" t="e">
            <v>#REF!</v>
          </cell>
        </row>
        <row r="390">
          <cell r="A390" t="e">
            <v>#REF!</v>
          </cell>
          <cell r="B390" t="e">
            <v>#REF!</v>
          </cell>
          <cell r="C390" t="e">
            <v>#REF!</v>
          </cell>
          <cell r="E390" t="str">
            <v>M3/HR</v>
          </cell>
          <cell r="H390" t="e">
            <v>#REF!</v>
          </cell>
          <cell r="J390" t="e">
            <v>#REF!</v>
          </cell>
          <cell r="L390" t="e">
            <v>#REF!</v>
          </cell>
          <cell r="O390" t="e">
            <v>#REF!</v>
          </cell>
        </row>
        <row r="391">
          <cell r="A391" t="e">
            <v>#REF!</v>
          </cell>
          <cell r="B391" t="e">
            <v>#REF!</v>
          </cell>
          <cell r="C391" t="e">
            <v>#REF!</v>
          </cell>
          <cell r="E391" t="str">
            <v>M3/HR</v>
          </cell>
          <cell r="H391" t="e">
            <v>#REF!</v>
          </cell>
          <cell r="J391" t="e">
            <v>#REF!</v>
          </cell>
          <cell r="L391" t="e">
            <v>#REF!</v>
          </cell>
          <cell r="O391" t="e">
            <v>#REF!</v>
          </cell>
        </row>
        <row r="392">
          <cell r="A392" t="e">
            <v>#REF!</v>
          </cell>
          <cell r="B392" t="e">
            <v>#REF!</v>
          </cell>
          <cell r="C392" t="e">
            <v>#REF!</v>
          </cell>
          <cell r="E392" t="str">
            <v>M3/HR</v>
          </cell>
          <cell r="H392" t="e">
            <v>#REF!</v>
          </cell>
          <cell r="J392" t="e">
            <v>#REF!</v>
          </cell>
          <cell r="L392" t="e">
            <v>#REF!</v>
          </cell>
          <cell r="O392" t="e">
            <v>#REF!</v>
          </cell>
        </row>
        <row r="393">
          <cell r="A393" t="e">
            <v>#REF!</v>
          </cell>
          <cell r="B393" t="e">
            <v>#REF!</v>
          </cell>
          <cell r="C393" t="e">
            <v>#REF!</v>
          </cell>
          <cell r="E393" t="str">
            <v>M3/HR</v>
          </cell>
          <cell r="H393" t="e">
            <v>#REF!</v>
          </cell>
          <cell r="J393" t="e">
            <v>#REF!</v>
          </cell>
          <cell r="L393" t="e">
            <v>#REF!</v>
          </cell>
          <cell r="O393" t="e">
            <v>#REF!</v>
          </cell>
        </row>
        <row r="394">
          <cell r="A394" t="e">
            <v>#REF!</v>
          </cell>
          <cell r="B394" t="e">
            <v>#REF!</v>
          </cell>
          <cell r="C394" t="e">
            <v>#REF!</v>
          </cell>
          <cell r="E394" t="str">
            <v>M3/HR</v>
          </cell>
          <cell r="H394" t="e">
            <v>#REF!</v>
          </cell>
          <cell r="J394" t="e">
            <v>#REF!</v>
          </cell>
          <cell r="L394" t="e">
            <v>#REF!</v>
          </cell>
          <cell r="O394" t="e">
            <v>#REF!</v>
          </cell>
        </row>
        <row r="395">
          <cell r="A395" t="e">
            <v>#REF!</v>
          </cell>
          <cell r="B395" t="e">
            <v>#REF!</v>
          </cell>
          <cell r="C395" t="e">
            <v>#REF!</v>
          </cell>
          <cell r="E395" t="str">
            <v>M3/HR</v>
          </cell>
          <cell r="H395" t="e">
            <v>#REF!</v>
          </cell>
          <cell r="J395" t="e">
            <v>#REF!</v>
          </cell>
          <cell r="L395" t="e">
            <v>#REF!</v>
          </cell>
          <cell r="O395" t="e">
            <v>#REF!</v>
          </cell>
        </row>
        <row r="396">
          <cell r="A396" t="e">
            <v>#REF!</v>
          </cell>
          <cell r="B396" t="e">
            <v>#REF!</v>
          </cell>
          <cell r="C396" t="e">
            <v>#REF!</v>
          </cell>
          <cell r="E396" t="str">
            <v>M3/HR</v>
          </cell>
          <cell r="H396" t="e">
            <v>#REF!</v>
          </cell>
          <cell r="J396" t="e">
            <v>#REF!</v>
          </cell>
          <cell r="L396" t="e">
            <v>#REF!</v>
          </cell>
          <cell r="O396" t="e">
            <v>#REF!</v>
          </cell>
        </row>
        <row r="397">
          <cell r="A397" t="e">
            <v>#REF!</v>
          </cell>
          <cell r="B397" t="e">
            <v>#REF!</v>
          </cell>
          <cell r="C397" t="e">
            <v>#REF!</v>
          </cell>
          <cell r="E397" t="str">
            <v>M3/HR</v>
          </cell>
          <cell r="H397" t="e">
            <v>#REF!</v>
          </cell>
          <cell r="J397" t="e">
            <v>#REF!</v>
          </cell>
          <cell r="L397" t="e">
            <v>#REF!</v>
          </cell>
          <cell r="O397" t="e">
            <v>#REF!</v>
          </cell>
        </row>
        <row r="398">
          <cell r="A398" t="e">
            <v>#REF!</v>
          </cell>
          <cell r="B398" t="e">
            <v>#REF!</v>
          </cell>
          <cell r="C398" t="e">
            <v>#REF!</v>
          </cell>
          <cell r="E398" t="str">
            <v>M3/HR</v>
          </cell>
          <cell r="H398" t="e">
            <v>#REF!</v>
          </cell>
          <cell r="J398" t="e">
            <v>#REF!</v>
          </cell>
          <cell r="L398" t="e">
            <v>#REF!</v>
          </cell>
          <cell r="O398" t="e">
            <v>#REF!</v>
          </cell>
        </row>
        <row r="399">
          <cell r="A399" t="e">
            <v>#REF!</v>
          </cell>
          <cell r="B399" t="e">
            <v>#REF!</v>
          </cell>
          <cell r="C399" t="e">
            <v>#REF!</v>
          </cell>
          <cell r="E399" t="str">
            <v>M3/HR</v>
          </cell>
          <cell r="H399" t="e">
            <v>#REF!</v>
          </cell>
          <cell r="J399" t="e">
            <v>#REF!</v>
          </cell>
          <cell r="L399" t="e">
            <v>#REF!</v>
          </cell>
          <cell r="O399" t="e">
            <v>#REF!</v>
          </cell>
        </row>
        <row r="400">
          <cell r="A400" t="e">
            <v>#REF!</v>
          </cell>
          <cell r="B400" t="e">
            <v>#REF!</v>
          </cell>
          <cell r="C400" t="e">
            <v>#REF!</v>
          </cell>
          <cell r="E400" t="str">
            <v>M3/HR</v>
          </cell>
          <cell r="H400" t="e">
            <v>#REF!</v>
          </cell>
          <cell r="J400" t="e">
            <v>#REF!</v>
          </cell>
          <cell r="L400" t="e">
            <v>#REF!</v>
          </cell>
          <cell r="O400" t="e">
            <v>#REF!</v>
          </cell>
        </row>
        <row r="401">
          <cell r="A401" t="e">
            <v>#REF!</v>
          </cell>
          <cell r="B401" t="e">
            <v>#REF!</v>
          </cell>
          <cell r="C401" t="e">
            <v>#REF!</v>
          </cell>
          <cell r="E401" t="str">
            <v>M3/HR</v>
          </cell>
          <cell r="H401" t="e">
            <v>#REF!</v>
          </cell>
          <cell r="J401" t="e">
            <v>#REF!</v>
          </cell>
          <cell r="L401" t="e">
            <v>#REF!</v>
          </cell>
          <cell r="O401" t="e">
            <v>#REF!</v>
          </cell>
        </row>
        <row r="402">
          <cell r="A402" t="e">
            <v>#REF!</v>
          </cell>
          <cell r="B402" t="e">
            <v>#REF!</v>
          </cell>
          <cell r="C402" t="e">
            <v>#REF!</v>
          </cell>
          <cell r="E402" t="str">
            <v>M3/HR</v>
          </cell>
          <cell r="H402" t="e">
            <v>#REF!</v>
          </cell>
          <cell r="J402" t="e">
            <v>#REF!</v>
          </cell>
          <cell r="L402" t="e">
            <v>#REF!</v>
          </cell>
          <cell r="O402" t="e">
            <v>#REF!</v>
          </cell>
        </row>
        <row r="403">
          <cell r="A403" t="e">
            <v>#REF!</v>
          </cell>
          <cell r="B403" t="e">
            <v>#REF!</v>
          </cell>
          <cell r="C403" t="e">
            <v>#REF!</v>
          </cell>
          <cell r="E403" t="str">
            <v>M3/HR</v>
          </cell>
          <cell r="H403" t="e">
            <v>#REF!</v>
          </cell>
          <cell r="J403" t="e">
            <v>#REF!</v>
          </cell>
          <cell r="L403" t="e">
            <v>#REF!</v>
          </cell>
          <cell r="O403" t="e">
            <v>#REF!</v>
          </cell>
        </row>
        <row r="404">
          <cell r="A404" t="e">
            <v>#REF!</v>
          </cell>
          <cell r="B404" t="e">
            <v>#REF!</v>
          </cell>
          <cell r="C404" t="e">
            <v>#REF!</v>
          </cell>
          <cell r="E404" t="str">
            <v>M3/HR</v>
          </cell>
          <cell r="H404" t="e">
            <v>#REF!</v>
          </cell>
          <cell r="J404" t="e">
            <v>#REF!</v>
          </cell>
          <cell r="L404" t="e">
            <v>#REF!</v>
          </cell>
          <cell r="O404" t="e">
            <v>#REF!</v>
          </cell>
        </row>
        <row r="405">
          <cell r="A405" t="e">
            <v>#REF!</v>
          </cell>
          <cell r="B405" t="e">
            <v>#REF!</v>
          </cell>
          <cell r="C405" t="e">
            <v>#REF!</v>
          </cell>
          <cell r="E405" t="str">
            <v>M3/HR</v>
          </cell>
          <cell r="H405" t="e">
            <v>#REF!</v>
          </cell>
          <cell r="J405" t="e">
            <v>#REF!</v>
          </cell>
          <cell r="L405" t="e">
            <v>#REF!</v>
          </cell>
          <cell r="O405" t="e">
            <v>#REF!</v>
          </cell>
        </row>
        <row r="406">
          <cell r="A406" t="e">
            <v>#REF!</v>
          </cell>
          <cell r="B406" t="e">
            <v>#REF!</v>
          </cell>
          <cell r="C406" t="e">
            <v>#REF!</v>
          </cell>
          <cell r="E406" t="str">
            <v>M3/HR</v>
          </cell>
          <cell r="H406" t="e">
            <v>#REF!</v>
          </cell>
          <cell r="J406" t="e">
            <v>#REF!</v>
          </cell>
          <cell r="L406" t="e">
            <v>#REF!</v>
          </cell>
          <cell r="O406" t="e">
            <v>#REF!</v>
          </cell>
        </row>
        <row r="407">
          <cell r="A407" t="e">
            <v>#REF!</v>
          </cell>
          <cell r="B407" t="e">
            <v>#REF!</v>
          </cell>
          <cell r="C407" t="e">
            <v>#REF!</v>
          </cell>
          <cell r="E407" t="str">
            <v>M3/HR</v>
          </cell>
          <cell r="H407" t="e">
            <v>#REF!</v>
          </cell>
          <cell r="J407" t="e">
            <v>#REF!</v>
          </cell>
          <cell r="L407" t="e">
            <v>#REF!</v>
          </cell>
          <cell r="O407" t="e">
            <v>#REF!</v>
          </cell>
        </row>
        <row r="408">
          <cell r="A408" t="e">
            <v>#REF!</v>
          </cell>
          <cell r="B408" t="e">
            <v>#REF!</v>
          </cell>
          <cell r="C408" t="e">
            <v>#REF!</v>
          </cell>
          <cell r="E408" t="str">
            <v>M3/HR</v>
          </cell>
          <cell r="H408" t="e">
            <v>#REF!</v>
          </cell>
          <cell r="J408" t="e">
            <v>#REF!</v>
          </cell>
          <cell r="L408" t="e">
            <v>#REF!</v>
          </cell>
          <cell r="O408" t="e">
            <v>#REF!</v>
          </cell>
        </row>
        <row r="409">
          <cell r="A409" t="e">
            <v>#REF!</v>
          </cell>
          <cell r="B409" t="e">
            <v>#REF!</v>
          </cell>
          <cell r="C409" t="e">
            <v>#REF!</v>
          </cell>
          <cell r="E409" t="str">
            <v>M3/HR</v>
          </cell>
          <cell r="H409" t="e">
            <v>#REF!</v>
          </cell>
          <cell r="J409" t="e">
            <v>#REF!</v>
          </cell>
          <cell r="L409" t="e">
            <v>#REF!</v>
          </cell>
          <cell r="O409" t="e">
            <v>#REF!</v>
          </cell>
        </row>
        <row r="410">
          <cell r="A410" t="e">
            <v>#REF!</v>
          </cell>
          <cell r="B410" t="e">
            <v>#REF!</v>
          </cell>
          <cell r="C410" t="e">
            <v>#REF!</v>
          </cell>
          <cell r="E410" t="str">
            <v>M3/HR</v>
          </cell>
          <cell r="H410" t="e">
            <v>#REF!</v>
          </cell>
          <cell r="J410" t="e">
            <v>#REF!</v>
          </cell>
          <cell r="L410" t="e">
            <v>#REF!</v>
          </cell>
          <cell r="O410" t="e">
            <v>#REF!</v>
          </cell>
        </row>
        <row r="411">
          <cell r="A411" t="e">
            <v>#REF!</v>
          </cell>
          <cell r="B411" t="e">
            <v>#REF!</v>
          </cell>
          <cell r="C411" t="e">
            <v>#REF!</v>
          </cell>
          <cell r="E411" t="str">
            <v>M3/HR</v>
          </cell>
          <cell r="H411" t="e">
            <v>#REF!</v>
          </cell>
          <cell r="J411" t="e">
            <v>#REF!</v>
          </cell>
          <cell r="L411" t="e">
            <v>#REF!</v>
          </cell>
          <cell r="O411" t="e">
            <v>#REF!</v>
          </cell>
        </row>
        <row r="412">
          <cell r="A412" t="e">
            <v>#REF!</v>
          </cell>
          <cell r="B412" t="e">
            <v>#REF!</v>
          </cell>
          <cell r="C412" t="e">
            <v>#REF!</v>
          </cell>
          <cell r="E412" t="str">
            <v>M3/HR</v>
          </cell>
          <cell r="H412" t="e">
            <v>#REF!</v>
          </cell>
          <cell r="J412" t="e">
            <v>#REF!</v>
          </cell>
          <cell r="L412" t="e">
            <v>#REF!</v>
          </cell>
          <cell r="O412" t="e">
            <v>#REF!</v>
          </cell>
        </row>
        <row r="413">
          <cell r="A413" t="e">
            <v>#REF!</v>
          </cell>
          <cell r="B413" t="e">
            <v>#REF!</v>
          </cell>
          <cell r="C413" t="e">
            <v>#REF!</v>
          </cell>
          <cell r="E413" t="str">
            <v>M3/HR</v>
          </cell>
          <cell r="H413" t="e">
            <v>#REF!</v>
          </cell>
          <cell r="J413" t="e">
            <v>#REF!</v>
          </cell>
          <cell r="L413" t="e">
            <v>#REF!</v>
          </cell>
          <cell r="O413" t="e">
            <v>#REF!</v>
          </cell>
        </row>
        <row r="414">
          <cell r="A414" t="e">
            <v>#REF!</v>
          </cell>
          <cell r="B414" t="e">
            <v>#REF!</v>
          </cell>
          <cell r="C414" t="e">
            <v>#REF!</v>
          </cell>
          <cell r="E414" t="str">
            <v>M3/HR</v>
          </cell>
          <cell r="H414" t="e">
            <v>#REF!</v>
          </cell>
          <cell r="J414" t="e">
            <v>#REF!</v>
          </cell>
          <cell r="L414" t="e">
            <v>#REF!</v>
          </cell>
          <cell r="O414" t="e">
            <v>#REF!</v>
          </cell>
        </row>
        <row r="415">
          <cell r="A415" t="e">
            <v>#REF!</v>
          </cell>
          <cell r="B415" t="e">
            <v>#REF!</v>
          </cell>
          <cell r="C415" t="e">
            <v>#REF!</v>
          </cell>
          <cell r="E415" t="str">
            <v>M3/HR</v>
          </cell>
          <cell r="H415" t="e">
            <v>#REF!</v>
          </cell>
          <cell r="J415" t="e">
            <v>#REF!</v>
          </cell>
          <cell r="L415" t="e">
            <v>#REF!</v>
          </cell>
          <cell r="O415" t="e">
            <v>#REF!</v>
          </cell>
        </row>
        <row r="416">
          <cell r="A416" t="e">
            <v>#REF!</v>
          </cell>
          <cell r="B416" t="e">
            <v>#REF!</v>
          </cell>
          <cell r="C416" t="e">
            <v>#REF!</v>
          </cell>
          <cell r="E416" t="str">
            <v>M3/HR</v>
          </cell>
          <cell r="H416" t="e">
            <v>#REF!</v>
          </cell>
          <cell r="J416" t="e">
            <v>#REF!</v>
          </cell>
          <cell r="L416" t="e">
            <v>#REF!</v>
          </cell>
          <cell r="O416" t="e">
            <v>#REF!</v>
          </cell>
        </row>
        <row r="417">
          <cell r="A417" t="e">
            <v>#REF!</v>
          </cell>
          <cell r="B417" t="e">
            <v>#REF!</v>
          </cell>
          <cell r="C417" t="e">
            <v>#REF!</v>
          </cell>
          <cell r="E417" t="str">
            <v>M3/HR</v>
          </cell>
          <cell r="H417" t="e">
            <v>#REF!</v>
          </cell>
          <cell r="J417" t="e">
            <v>#REF!</v>
          </cell>
          <cell r="L417" t="e">
            <v>#REF!</v>
          </cell>
          <cell r="O417" t="e">
            <v>#REF!</v>
          </cell>
        </row>
        <row r="418">
          <cell r="A418" t="e">
            <v>#REF!</v>
          </cell>
          <cell r="B418" t="e">
            <v>#REF!</v>
          </cell>
          <cell r="C418" t="e">
            <v>#REF!</v>
          </cell>
          <cell r="E418" t="str">
            <v>M3/HR</v>
          </cell>
          <cell r="H418" t="e">
            <v>#REF!</v>
          </cell>
          <cell r="J418" t="e">
            <v>#REF!</v>
          </cell>
          <cell r="L418" t="e">
            <v>#REF!</v>
          </cell>
          <cell r="O418" t="e">
            <v>#REF!</v>
          </cell>
        </row>
        <row r="419">
          <cell r="A419" t="e">
            <v>#REF!</v>
          </cell>
          <cell r="B419" t="e">
            <v>#REF!</v>
          </cell>
          <cell r="C419" t="e">
            <v>#REF!</v>
          </cell>
          <cell r="E419" t="str">
            <v>M3/HR</v>
          </cell>
          <cell r="H419" t="e">
            <v>#REF!</v>
          </cell>
          <cell r="J419" t="e">
            <v>#REF!</v>
          </cell>
          <cell r="L419" t="e">
            <v>#REF!</v>
          </cell>
          <cell r="O419" t="e">
            <v>#REF!</v>
          </cell>
        </row>
        <row r="420">
          <cell r="A420" t="e">
            <v>#REF!</v>
          </cell>
          <cell r="B420" t="e">
            <v>#REF!</v>
          </cell>
          <cell r="C420" t="e">
            <v>#REF!</v>
          </cell>
          <cell r="E420" t="str">
            <v>M3/HR</v>
          </cell>
          <cell r="H420" t="e">
            <v>#REF!</v>
          </cell>
          <cell r="J420" t="e">
            <v>#REF!</v>
          </cell>
          <cell r="L420" t="e">
            <v>#REF!</v>
          </cell>
          <cell r="O420" t="e">
            <v>#REF!</v>
          </cell>
        </row>
        <row r="421">
          <cell r="A421" t="e">
            <v>#REF!</v>
          </cell>
          <cell r="B421" t="e">
            <v>#REF!</v>
          </cell>
          <cell r="C421" t="e">
            <v>#REF!</v>
          </cell>
          <cell r="E421" t="str">
            <v>M3/HR</v>
          </cell>
          <cell r="H421" t="e">
            <v>#REF!</v>
          </cell>
          <cell r="J421" t="e">
            <v>#REF!</v>
          </cell>
          <cell r="L421" t="e">
            <v>#REF!</v>
          </cell>
          <cell r="O421" t="e">
            <v>#REF!</v>
          </cell>
        </row>
        <row r="422">
          <cell r="A422" t="e">
            <v>#REF!</v>
          </cell>
          <cell r="B422" t="e">
            <v>#REF!</v>
          </cell>
          <cell r="C422" t="e">
            <v>#REF!</v>
          </cell>
          <cell r="E422" t="str">
            <v>M3/HR</v>
          </cell>
          <cell r="H422" t="e">
            <v>#REF!</v>
          </cell>
          <cell r="J422" t="e">
            <v>#REF!</v>
          </cell>
          <cell r="L422" t="e">
            <v>#REF!</v>
          </cell>
          <cell r="O422" t="e">
            <v>#REF!</v>
          </cell>
        </row>
        <row r="423">
          <cell r="A423" t="e">
            <v>#REF!</v>
          </cell>
          <cell r="B423" t="e">
            <v>#REF!</v>
          </cell>
          <cell r="C423" t="e">
            <v>#REF!</v>
          </cell>
          <cell r="E423" t="str">
            <v>M3/HR</v>
          </cell>
          <cell r="H423" t="e">
            <v>#REF!</v>
          </cell>
          <cell r="J423" t="e">
            <v>#REF!</v>
          </cell>
          <cell r="L423" t="e">
            <v>#REF!</v>
          </cell>
          <cell r="O423" t="e">
            <v>#REF!</v>
          </cell>
        </row>
        <row r="424">
          <cell r="A424" t="e">
            <v>#REF!</v>
          </cell>
          <cell r="B424" t="e">
            <v>#REF!</v>
          </cell>
          <cell r="C424" t="e">
            <v>#REF!</v>
          </cell>
          <cell r="E424" t="str">
            <v>M3/HR</v>
          </cell>
          <cell r="H424" t="e">
            <v>#REF!</v>
          </cell>
          <cell r="J424" t="e">
            <v>#REF!</v>
          </cell>
          <cell r="L424" t="e">
            <v>#REF!</v>
          </cell>
          <cell r="O424" t="e">
            <v>#REF!</v>
          </cell>
        </row>
        <row r="425">
          <cell r="A425" t="e">
            <v>#REF!</v>
          </cell>
          <cell r="B425" t="e">
            <v>#REF!</v>
          </cell>
          <cell r="C425" t="e">
            <v>#REF!</v>
          </cell>
          <cell r="E425" t="str">
            <v>M3/HR</v>
          </cell>
          <cell r="H425" t="e">
            <v>#REF!</v>
          </cell>
          <cell r="J425" t="e">
            <v>#REF!</v>
          </cell>
          <cell r="L425" t="e">
            <v>#REF!</v>
          </cell>
          <cell r="O425" t="e">
            <v>#REF!</v>
          </cell>
        </row>
        <row r="426">
          <cell r="A426" t="e">
            <v>#REF!</v>
          </cell>
          <cell r="B426" t="e">
            <v>#REF!</v>
          </cell>
          <cell r="C426" t="e">
            <v>#REF!</v>
          </cell>
          <cell r="E426" t="str">
            <v>M3/HR</v>
          </cell>
          <cell r="H426" t="e">
            <v>#REF!</v>
          </cell>
          <cell r="J426" t="e">
            <v>#REF!</v>
          </cell>
          <cell r="L426" t="e">
            <v>#REF!</v>
          </cell>
          <cell r="O426" t="e">
            <v>#REF!</v>
          </cell>
        </row>
        <row r="427">
          <cell r="A427" t="e">
            <v>#REF!</v>
          </cell>
          <cell r="B427" t="e">
            <v>#REF!</v>
          </cell>
          <cell r="C427" t="e">
            <v>#REF!</v>
          </cell>
          <cell r="E427" t="str">
            <v>M3/HR</v>
          </cell>
          <cell r="H427" t="e">
            <v>#REF!</v>
          </cell>
          <cell r="J427" t="e">
            <v>#REF!</v>
          </cell>
          <cell r="L427" t="e">
            <v>#REF!</v>
          </cell>
          <cell r="O427" t="e">
            <v>#REF!</v>
          </cell>
        </row>
        <row r="428">
          <cell r="A428" t="e">
            <v>#REF!</v>
          </cell>
          <cell r="B428" t="e">
            <v>#REF!</v>
          </cell>
          <cell r="C428" t="e">
            <v>#REF!</v>
          </cell>
          <cell r="E428" t="str">
            <v>M3/HR</v>
          </cell>
          <cell r="H428" t="e">
            <v>#REF!</v>
          </cell>
          <cell r="J428" t="e">
            <v>#REF!</v>
          </cell>
          <cell r="L428" t="e">
            <v>#REF!</v>
          </cell>
          <cell r="O428" t="e">
            <v>#REF!</v>
          </cell>
        </row>
        <row r="429">
          <cell r="A429" t="e">
            <v>#REF!</v>
          </cell>
          <cell r="B429" t="e">
            <v>#REF!</v>
          </cell>
          <cell r="C429" t="e">
            <v>#REF!</v>
          </cell>
          <cell r="E429" t="str">
            <v>M3/HR</v>
          </cell>
          <cell r="H429" t="e">
            <v>#REF!</v>
          </cell>
          <cell r="J429" t="e">
            <v>#REF!</v>
          </cell>
          <cell r="L429" t="e">
            <v>#REF!</v>
          </cell>
          <cell r="O429" t="e">
            <v>#REF!</v>
          </cell>
        </row>
        <row r="430">
          <cell r="A430" t="e">
            <v>#REF!</v>
          </cell>
          <cell r="B430" t="e">
            <v>#REF!</v>
          </cell>
          <cell r="C430" t="e">
            <v>#REF!</v>
          </cell>
          <cell r="E430" t="str">
            <v>M3/HR</v>
          </cell>
          <cell r="H430" t="e">
            <v>#REF!</v>
          </cell>
          <cell r="J430" t="e">
            <v>#REF!</v>
          </cell>
          <cell r="L430" t="e">
            <v>#REF!</v>
          </cell>
          <cell r="O430" t="e">
            <v>#REF!</v>
          </cell>
        </row>
        <row r="431">
          <cell r="A431" t="e">
            <v>#REF!</v>
          </cell>
          <cell r="B431" t="e">
            <v>#REF!</v>
          </cell>
          <cell r="C431" t="e">
            <v>#REF!</v>
          </cell>
          <cell r="E431" t="str">
            <v>M3/HR</v>
          </cell>
          <cell r="H431" t="e">
            <v>#REF!</v>
          </cell>
          <cell r="J431" t="e">
            <v>#REF!</v>
          </cell>
          <cell r="L431" t="e">
            <v>#REF!</v>
          </cell>
          <cell r="O431" t="e">
            <v>#REF!</v>
          </cell>
        </row>
        <row r="432">
          <cell r="A432" t="e">
            <v>#REF!</v>
          </cell>
          <cell r="B432" t="e">
            <v>#REF!</v>
          </cell>
          <cell r="C432" t="e">
            <v>#REF!</v>
          </cell>
          <cell r="E432" t="str">
            <v>M3/HR</v>
          </cell>
          <cell r="H432" t="e">
            <v>#REF!</v>
          </cell>
          <cell r="J432" t="e">
            <v>#REF!</v>
          </cell>
          <cell r="L432" t="e">
            <v>#REF!</v>
          </cell>
          <cell r="O432" t="e">
            <v>#REF!</v>
          </cell>
        </row>
        <row r="433">
          <cell r="A433" t="e">
            <v>#REF!</v>
          </cell>
          <cell r="B433" t="e">
            <v>#REF!</v>
          </cell>
          <cell r="C433" t="e">
            <v>#REF!</v>
          </cell>
          <cell r="E433" t="str">
            <v>M3/HR</v>
          </cell>
          <cell r="H433" t="e">
            <v>#REF!</v>
          </cell>
          <cell r="J433" t="e">
            <v>#REF!</v>
          </cell>
          <cell r="L433" t="e">
            <v>#REF!</v>
          </cell>
          <cell r="O433" t="e">
            <v>#REF!</v>
          </cell>
        </row>
        <row r="434">
          <cell r="A434" t="e">
            <v>#REF!</v>
          </cell>
          <cell r="B434" t="e">
            <v>#REF!</v>
          </cell>
          <cell r="C434" t="e">
            <v>#REF!</v>
          </cell>
          <cell r="E434" t="str">
            <v>M3/HR</v>
          </cell>
          <cell r="H434" t="e">
            <v>#REF!</v>
          </cell>
          <cell r="J434" t="e">
            <v>#REF!</v>
          </cell>
          <cell r="L434" t="e">
            <v>#REF!</v>
          </cell>
          <cell r="O434" t="e">
            <v>#REF!</v>
          </cell>
        </row>
        <row r="435">
          <cell r="A435" t="e">
            <v>#REF!</v>
          </cell>
          <cell r="B435" t="e">
            <v>#REF!</v>
          </cell>
          <cell r="C435" t="e">
            <v>#REF!</v>
          </cell>
          <cell r="E435" t="str">
            <v>M3/HR</v>
          </cell>
          <cell r="H435" t="e">
            <v>#REF!</v>
          </cell>
          <cell r="J435" t="e">
            <v>#REF!</v>
          </cell>
          <cell r="L435" t="e">
            <v>#REF!</v>
          </cell>
          <cell r="O435" t="e">
            <v>#REF!</v>
          </cell>
        </row>
        <row r="436">
          <cell r="A436" t="e">
            <v>#REF!</v>
          </cell>
          <cell r="B436" t="e">
            <v>#REF!</v>
          </cell>
          <cell r="C436" t="e">
            <v>#REF!</v>
          </cell>
          <cell r="E436" t="str">
            <v>M3/HR</v>
          </cell>
          <cell r="H436" t="e">
            <v>#REF!</v>
          </cell>
          <cell r="J436" t="e">
            <v>#REF!</v>
          </cell>
          <cell r="L436" t="e">
            <v>#REF!</v>
          </cell>
          <cell r="O436" t="e">
            <v>#REF!</v>
          </cell>
        </row>
        <row r="437">
          <cell r="A437" t="e">
            <v>#REF!</v>
          </cell>
          <cell r="B437" t="e">
            <v>#REF!</v>
          </cell>
          <cell r="C437" t="e">
            <v>#REF!</v>
          </cell>
          <cell r="E437" t="str">
            <v>M3/HR</v>
          </cell>
          <cell r="H437" t="e">
            <v>#REF!</v>
          </cell>
          <cell r="J437" t="e">
            <v>#REF!</v>
          </cell>
          <cell r="L437" t="e">
            <v>#REF!</v>
          </cell>
          <cell r="O437" t="e">
            <v>#REF!</v>
          </cell>
        </row>
        <row r="438">
          <cell r="A438" t="e">
            <v>#REF!</v>
          </cell>
          <cell r="B438" t="e">
            <v>#REF!</v>
          </cell>
          <cell r="C438" t="e">
            <v>#REF!</v>
          </cell>
          <cell r="E438" t="str">
            <v>M3/HR</v>
          </cell>
          <cell r="H438" t="e">
            <v>#REF!</v>
          </cell>
          <cell r="J438" t="e">
            <v>#REF!</v>
          </cell>
          <cell r="L438" t="e">
            <v>#REF!</v>
          </cell>
          <cell r="O438" t="e">
            <v>#REF!</v>
          </cell>
        </row>
        <row r="439">
          <cell r="A439" t="e">
            <v>#REF!</v>
          </cell>
          <cell r="B439" t="e">
            <v>#REF!</v>
          </cell>
          <cell r="C439" t="e">
            <v>#REF!</v>
          </cell>
          <cell r="E439" t="str">
            <v>M3/HR</v>
          </cell>
          <cell r="H439" t="e">
            <v>#REF!</v>
          </cell>
          <cell r="J439" t="e">
            <v>#REF!</v>
          </cell>
          <cell r="L439" t="e">
            <v>#REF!</v>
          </cell>
          <cell r="O439" t="e">
            <v>#REF!</v>
          </cell>
        </row>
        <row r="440">
          <cell r="A440" t="e">
            <v>#REF!</v>
          </cell>
          <cell r="B440" t="e">
            <v>#REF!</v>
          </cell>
          <cell r="C440" t="e">
            <v>#REF!</v>
          </cell>
          <cell r="E440" t="str">
            <v>M3/HR</v>
          </cell>
          <cell r="H440" t="e">
            <v>#REF!</v>
          </cell>
          <cell r="J440" t="e">
            <v>#REF!</v>
          </cell>
          <cell r="L440" t="e">
            <v>#REF!</v>
          </cell>
          <cell r="O440" t="e">
            <v>#REF!</v>
          </cell>
        </row>
        <row r="441">
          <cell r="A441" t="e">
            <v>#REF!</v>
          </cell>
          <cell r="B441" t="e">
            <v>#REF!</v>
          </cell>
          <cell r="C441" t="e">
            <v>#REF!</v>
          </cell>
          <cell r="E441" t="str">
            <v>M3/HR</v>
          </cell>
          <cell r="H441" t="e">
            <v>#REF!</v>
          </cell>
          <cell r="J441" t="e">
            <v>#REF!</v>
          </cell>
          <cell r="L441" t="e">
            <v>#REF!</v>
          </cell>
          <cell r="O441" t="e">
            <v>#REF!</v>
          </cell>
        </row>
        <row r="442">
          <cell r="A442" t="e">
            <v>#REF!</v>
          </cell>
          <cell r="B442" t="e">
            <v>#REF!</v>
          </cell>
          <cell r="C442" t="e">
            <v>#REF!</v>
          </cell>
          <cell r="E442" t="str">
            <v>M3/HR</v>
          </cell>
          <cell r="H442" t="e">
            <v>#REF!</v>
          </cell>
          <cell r="J442" t="e">
            <v>#REF!</v>
          </cell>
          <cell r="L442" t="e">
            <v>#REF!</v>
          </cell>
          <cell r="O442" t="e">
            <v>#REF!</v>
          </cell>
        </row>
        <row r="443">
          <cell r="A443" t="e">
            <v>#REF!</v>
          </cell>
          <cell r="B443" t="e">
            <v>#REF!</v>
          </cell>
          <cell r="C443" t="e">
            <v>#REF!</v>
          </cell>
          <cell r="E443" t="str">
            <v>M3/HR</v>
          </cell>
          <cell r="H443" t="e">
            <v>#REF!</v>
          </cell>
          <cell r="J443" t="e">
            <v>#REF!</v>
          </cell>
          <cell r="L443" t="e">
            <v>#REF!</v>
          </cell>
          <cell r="O443" t="e">
            <v>#REF!</v>
          </cell>
        </row>
        <row r="444">
          <cell r="A444" t="e">
            <v>#REF!</v>
          </cell>
          <cell r="B444" t="e">
            <v>#REF!</v>
          </cell>
          <cell r="C444" t="e">
            <v>#REF!</v>
          </cell>
          <cell r="E444" t="str">
            <v>M3/HR</v>
          </cell>
          <cell r="H444" t="e">
            <v>#REF!</v>
          </cell>
          <cell r="J444" t="e">
            <v>#REF!</v>
          </cell>
          <cell r="L444" t="e">
            <v>#REF!</v>
          </cell>
          <cell r="O444" t="e">
            <v>#REF!</v>
          </cell>
        </row>
        <row r="445">
          <cell r="A445" t="e">
            <v>#REF!</v>
          </cell>
          <cell r="B445" t="e">
            <v>#REF!</v>
          </cell>
          <cell r="C445" t="e">
            <v>#REF!</v>
          </cell>
          <cell r="E445" t="str">
            <v>M3/HR</v>
          </cell>
          <cell r="H445" t="e">
            <v>#REF!</v>
          </cell>
          <cell r="J445" t="e">
            <v>#REF!</v>
          </cell>
          <cell r="L445" t="e">
            <v>#REF!</v>
          </cell>
          <cell r="O445" t="e">
            <v>#REF!</v>
          </cell>
        </row>
        <row r="446">
          <cell r="A446" t="e">
            <v>#REF!</v>
          </cell>
          <cell r="B446" t="e">
            <v>#REF!</v>
          </cell>
          <cell r="C446" t="e">
            <v>#REF!</v>
          </cell>
          <cell r="E446" t="str">
            <v>M3/HR</v>
          </cell>
          <cell r="H446" t="e">
            <v>#REF!</v>
          </cell>
          <cell r="J446" t="e">
            <v>#REF!</v>
          </cell>
          <cell r="L446" t="e">
            <v>#REF!</v>
          </cell>
          <cell r="O446" t="e">
            <v>#REF!</v>
          </cell>
        </row>
        <row r="447">
          <cell r="A447" t="e">
            <v>#REF!</v>
          </cell>
          <cell r="B447" t="e">
            <v>#REF!</v>
          </cell>
          <cell r="C447" t="e">
            <v>#REF!</v>
          </cell>
          <cell r="E447" t="str">
            <v>M3/HR</v>
          </cell>
          <cell r="H447" t="e">
            <v>#REF!</v>
          </cell>
          <cell r="J447" t="e">
            <v>#REF!</v>
          </cell>
          <cell r="L447" t="e">
            <v>#REF!</v>
          </cell>
          <cell r="O447" t="e">
            <v>#REF!</v>
          </cell>
        </row>
        <row r="448">
          <cell r="A448" t="e">
            <v>#REF!</v>
          </cell>
          <cell r="B448" t="e">
            <v>#REF!</v>
          </cell>
          <cell r="C448" t="e">
            <v>#REF!</v>
          </cell>
          <cell r="E448" t="str">
            <v>M3/HR</v>
          </cell>
          <cell r="H448" t="e">
            <v>#REF!</v>
          </cell>
          <cell r="J448" t="e">
            <v>#REF!</v>
          </cell>
          <cell r="L448" t="e">
            <v>#REF!</v>
          </cell>
          <cell r="O448" t="e">
            <v>#REF!</v>
          </cell>
        </row>
        <row r="449">
          <cell r="A449" t="e">
            <v>#REF!</v>
          </cell>
          <cell r="B449" t="e">
            <v>#REF!</v>
          </cell>
          <cell r="C449" t="e">
            <v>#REF!</v>
          </cell>
          <cell r="E449" t="str">
            <v>M3/HR</v>
          </cell>
          <cell r="H449" t="e">
            <v>#REF!</v>
          </cell>
          <cell r="J449" t="e">
            <v>#REF!</v>
          </cell>
          <cell r="L449" t="e">
            <v>#REF!</v>
          </cell>
          <cell r="O449" t="e">
            <v>#REF!</v>
          </cell>
        </row>
        <row r="450">
          <cell r="A450" t="e">
            <v>#REF!</v>
          </cell>
          <cell r="B450" t="e">
            <v>#REF!</v>
          </cell>
          <cell r="C450" t="e">
            <v>#REF!</v>
          </cell>
          <cell r="E450" t="str">
            <v>M3/HR</v>
          </cell>
          <cell r="H450" t="e">
            <v>#REF!</v>
          </cell>
          <cell r="J450" t="e">
            <v>#REF!</v>
          </cell>
          <cell r="L450" t="e">
            <v>#REF!</v>
          </cell>
          <cell r="O450" t="e">
            <v>#REF!</v>
          </cell>
        </row>
        <row r="451">
          <cell r="A451" t="e">
            <v>#REF!</v>
          </cell>
          <cell r="B451" t="e">
            <v>#REF!</v>
          </cell>
          <cell r="C451" t="e">
            <v>#REF!</v>
          </cell>
          <cell r="E451" t="str">
            <v>M3/HR</v>
          </cell>
          <cell r="H451" t="e">
            <v>#REF!</v>
          </cell>
          <cell r="J451" t="e">
            <v>#REF!</v>
          </cell>
          <cell r="L451" t="e">
            <v>#REF!</v>
          </cell>
          <cell r="O451" t="e">
            <v>#REF!</v>
          </cell>
        </row>
        <row r="452">
          <cell r="A452" t="e">
            <v>#REF!</v>
          </cell>
          <cell r="B452" t="e">
            <v>#REF!</v>
          </cell>
          <cell r="C452" t="e">
            <v>#REF!</v>
          </cell>
          <cell r="E452" t="str">
            <v>M3/HR</v>
          </cell>
          <cell r="H452" t="e">
            <v>#REF!</v>
          </cell>
          <cell r="J452" t="e">
            <v>#REF!</v>
          </cell>
          <cell r="L452" t="e">
            <v>#REF!</v>
          </cell>
          <cell r="O452" t="e">
            <v>#REF!</v>
          </cell>
        </row>
        <row r="453">
          <cell r="A453" t="e">
            <v>#REF!</v>
          </cell>
          <cell r="B453" t="e">
            <v>#REF!</v>
          </cell>
          <cell r="C453" t="e">
            <v>#REF!</v>
          </cell>
          <cell r="E453" t="str">
            <v>M3/HR</v>
          </cell>
          <cell r="H453" t="e">
            <v>#REF!</v>
          </cell>
          <cell r="J453" t="e">
            <v>#REF!</v>
          </cell>
          <cell r="L453" t="e">
            <v>#REF!</v>
          </cell>
          <cell r="O453" t="e">
            <v>#REF!</v>
          </cell>
        </row>
        <row r="454">
          <cell r="A454" t="e">
            <v>#REF!</v>
          </cell>
          <cell r="B454" t="e">
            <v>#REF!</v>
          </cell>
          <cell r="C454" t="e">
            <v>#REF!</v>
          </cell>
          <cell r="E454" t="str">
            <v>M3/HR</v>
          </cell>
          <cell r="H454" t="e">
            <v>#REF!</v>
          </cell>
          <cell r="J454" t="e">
            <v>#REF!</v>
          </cell>
          <cell r="L454" t="e">
            <v>#REF!</v>
          </cell>
          <cell r="O454" t="e">
            <v>#REF!</v>
          </cell>
        </row>
        <row r="455">
          <cell r="A455" t="e">
            <v>#REF!</v>
          </cell>
          <cell r="B455" t="e">
            <v>#REF!</v>
          </cell>
          <cell r="C455" t="e">
            <v>#REF!</v>
          </cell>
          <cell r="E455" t="str">
            <v>M3/HR</v>
          </cell>
          <cell r="H455" t="e">
            <v>#REF!</v>
          </cell>
          <cell r="J455" t="e">
            <v>#REF!</v>
          </cell>
          <cell r="L455" t="e">
            <v>#REF!</v>
          </cell>
          <cell r="O455" t="e">
            <v>#REF!</v>
          </cell>
        </row>
        <row r="456">
          <cell r="A456" t="e">
            <v>#REF!</v>
          </cell>
          <cell r="B456" t="e">
            <v>#REF!</v>
          </cell>
          <cell r="C456" t="e">
            <v>#REF!</v>
          </cell>
          <cell r="E456" t="str">
            <v>M3/HR</v>
          </cell>
          <cell r="H456" t="e">
            <v>#REF!</v>
          </cell>
          <cell r="J456" t="e">
            <v>#REF!</v>
          </cell>
          <cell r="L456" t="e">
            <v>#REF!</v>
          </cell>
          <cell r="O456" t="e">
            <v>#REF!</v>
          </cell>
        </row>
        <row r="457">
          <cell r="A457" t="e">
            <v>#REF!</v>
          </cell>
          <cell r="B457" t="e">
            <v>#REF!</v>
          </cell>
          <cell r="C457" t="e">
            <v>#REF!</v>
          </cell>
          <cell r="E457" t="str">
            <v>M3/HR</v>
          </cell>
          <cell r="H457" t="e">
            <v>#REF!</v>
          </cell>
          <cell r="J457" t="e">
            <v>#REF!</v>
          </cell>
          <cell r="L457" t="e">
            <v>#REF!</v>
          </cell>
          <cell r="O457" t="e">
            <v>#REF!</v>
          </cell>
        </row>
        <row r="458">
          <cell r="A458" t="e">
            <v>#REF!</v>
          </cell>
          <cell r="B458" t="e">
            <v>#REF!</v>
          </cell>
          <cell r="C458" t="e">
            <v>#REF!</v>
          </cell>
          <cell r="E458" t="str">
            <v>M3/HR</v>
          </cell>
          <cell r="H458" t="e">
            <v>#REF!</v>
          </cell>
          <cell r="J458" t="e">
            <v>#REF!</v>
          </cell>
          <cell r="L458" t="e">
            <v>#REF!</v>
          </cell>
          <cell r="O458" t="e">
            <v>#REF!</v>
          </cell>
        </row>
        <row r="459">
          <cell r="A459" t="e">
            <v>#REF!</v>
          </cell>
          <cell r="B459" t="e">
            <v>#REF!</v>
          </cell>
          <cell r="C459" t="e">
            <v>#REF!</v>
          </cell>
          <cell r="E459" t="str">
            <v>M3/HR</v>
          </cell>
          <cell r="H459" t="e">
            <v>#REF!</v>
          </cell>
          <cell r="J459" t="e">
            <v>#REF!</v>
          </cell>
          <cell r="L459" t="e">
            <v>#REF!</v>
          </cell>
          <cell r="O459" t="e">
            <v>#REF!</v>
          </cell>
        </row>
        <row r="460">
          <cell r="A460" t="e">
            <v>#REF!</v>
          </cell>
          <cell r="B460" t="e">
            <v>#REF!</v>
          </cell>
          <cell r="C460" t="e">
            <v>#REF!</v>
          </cell>
          <cell r="E460" t="str">
            <v>M3/HR</v>
          </cell>
          <cell r="H460" t="e">
            <v>#REF!</v>
          </cell>
          <cell r="J460" t="e">
            <v>#REF!</v>
          </cell>
          <cell r="L460" t="e">
            <v>#REF!</v>
          </cell>
          <cell r="O460" t="e">
            <v>#REF!</v>
          </cell>
        </row>
        <row r="461">
          <cell r="A461" t="e">
            <v>#REF!</v>
          </cell>
          <cell r="B461" t="e">
            <v>#REF!</v>
          </cell>
          <cell r="C461" t="e">
            <v>#REF!</v>
          </cell>
          <cell r="E461" t="str">
            <v>M3/HR</v>
          </cell>
          <cell r="H461" t="e">
            <v>#REF!</v>
          </cell>
          <cell r="J461" t="e">
            <v>#REF!</v>
          </cell>
          <cell r="L461" t="e">
            <v>#REF!</v>
          </cell>
          <cell r="O461" t="e">
            <v>#REF!</v>
          </cell>
        </row>
        <row r="462">
          <cell r="A462" t="e">
            <v>#REF!</v>
          </cell>
          <cell r="B462" t="e">
            <v>#REF!</v>
          </cell>
          <cell r="C462" t="e">
            <v>#REF!</v>
          </cell>
          <cell r="E462" t="str">
            <v>M3/HR</v>
          </cell>
          <cell r="H462" t="e">
            <v>#REF!</v>
          </cell>
          <cell r="J462" t="e">
            <v>#REF!</v>
          </cell>
          <cell r="L462" t="e">
            <v>#REF!</v>
          </cell>
          <cell r="O462" t="e">
            <v>#REF!</v>
          </cell>
        </row>
        <row r="463">
          <cell r="A463" t="e">
            <v>#REF!</v>
          </cell>
          <cell r="B463" t="e">
            <v>#REF!</v>
          </cell>
          <cell r="C463" t="e">
            <v>#REF!</v>
          </cell>
          <cell r="E463" t="str">
            <v>M3/HR</v>
          </cell>
          <cell r="H463" t="e">
            <v>#REF!</v>
          </cell>
          <cell r="J463" t="e">
            <v>#REF!</v>
          </cell>
          <cell r="L463" t="e">
            <v>#REF!</v>
          </cell>
          <cell r="O463" t="e">
            <v>#REF!</v>
          </cell>
        </row>
        <row r="464">
          <cell r="A464" t="e">
            <v>#REF!</v>
          </cell>
          <cell r="B464" t="e">
            <v>#REF!</v>
          </cell>
          <cell r="C464" t="e">
            <v>#REF!</v>
          </cell>
          <cell r="E464" t="str">
            <v>M3/HR</v>
          </cell>
          <cell r="H464" t="e">
            <v>#REF!</v>
          </cell>
          <cell r="J464" t="e">
            <v>#REF!</v>
          </cell>
          <cell r="L464" t="e">
            <v>#REF!</v>
          </cell>
          <cell r="O464" t="e">
            <v>#REF!</v>
          </cell>
        </row>
        <row r="465">
          <cell r="A465" t="e">
            <v>#REF!</v>
          </cell>
          <cell r="B465" t="e">
            <v>#REF!</v>
          </cell>
          <cell r="C465" t="e">
            <v>#REF!</v>
          </cell>
          <cell r="E465" t="str">
            <v>M3/HR</v>
          </cell>
          <cell r="H465" t="e">
            <v>#REF!</v>
          </cell>
          <cell r="J465" t="e">
            <v>#REF!</v>
          </cell>
          <cell r="L465" t="e">
            <v>#REF!</v>
          </cell>
          <cell r="O465" t="e">
            <v>#REF!</v>
          </cell>
        </row>
        <row r="466">
          <cell r="A466" t="e">
            <v>#REF!</v>
          </cell>
          <cell r="B466" t="e">
            <v>#REF!</v>
          </cell>
          <cell r="C466" t="e">
            <v>#REF!</v>
          </cell>
          <cell r="E466" t="str">
            <v>M3/HR</v>
          </cell>
          <cell r="H466" t="e">
            <v>#REF!</v>
          </cell>
          <cell r="J466" t="e">
            <v>#REF!</v>
          </cell>
          <cell r="L466" t="e">
            <v>#REF!</v>
          </cell>
          <cell r="O466" t="e">
            <v>#REF!</v>
          </cell>
        </row>
        <row r="467">
          <cell r="A467" t="e">
            <v>#REF!</v>
          </cell>
          <cell r="B467" t="e">
            <v>#REF!</v>
          </cell>
          <cell r="C467" t="e">
            <v>#REF!</v>
          </cell>
          <cell r="E467" t="str">
            <v>M3/HR</v>
          </cell>
          <cell r="H467" t="e">
            <v>#REF!</v>
          </cell>
          <cell r="J467" t="e">
            <v>#REF!</v>
          </cell>
          <cell r="L467" t="e">
            <v>#REF!</v>
          </cell>
          <cell r="O467" t="e">
            <v>#REF!</v>
          </cell>
        </row>
        <row r="468">
          <cell r="A468" t="e">
            <v>#REF!</v>
          </cell>
          <cell r="B468" t="e">
            <v>#REF!</v>
          </cell>
          <cell r="C468" t="e">
            <v>#REF!</v>
          </cell>
          <cell r="E468" t="str">
            <v>M3/HR</v>
          </cell>
          <cell r="H468" t="e">
            <v>#REF!</v>
          </cell>
          <cell r="J468" t="e">
            <v>#REF!</v>
          </cell>
          <cell r="L468" t="e">
            <v>#REF!</v>
          </cell>
          <cell r="O468" t="e">
            <v>#REF!</v>
          </cell>
        </row>
        <row r="469">
          <cell r="A469" t="e">
            <v>#REF!</v>
          </cell>
          <cell r="B469" t="e">
            <v>#REF!</v>
          </cell>
          <cell r="C469" t="e">
            <v>#REF!</v>
          </cell>
          <cell r="E469" t="str">
            <v>M3/HR</v>
          </cell>
          <cell r="H469" t="e">
            <v>#REF!</v>
          </cell>
          <cell r="J469" t="e">
            <v>#REF!</v>
          </cell>
          <cell r="L469" t="e">
            <v>#REF!</v>
          </cell>
          <cell r="O469" t="e">
            <v>#REF!</v>
          </cell>
        </row>
        <row r="470">
          <cell r="A470" t="e">
            <v>#REF!</v>
          </cell>
          <cell r="B470" t="e">
            <v>#REF!</v>
          </cell>
          <cell r="C470" t="e">
            <v>#REF!</v>
          </cell>
          <cell r="E470" t="str">
            <v>M3/HR</v>
          </cell>
          <cell r="H470" t="e">
            <v>#REF!</v>
          </cell>
          <cell r="J470" t="e">
            <v>#REF!</v>
          </cell>
          <cell r="L470" t="e">
            <v>#REF!</v>
          </cell>
          <cell r="O470" t="e">
            <v>#REF!</v>
          </cell>
        </row>
        <row r="471">
          <cell r="A471" t="e">
            <v>#REF!</v>
          </cell>
          <cell r="B471" t="e">
            <v>#REF!</v>
          </cell>
          <cell r="C471" t="e">
            <v>#REF!</v>
          </cell>
          <cell r="E471" t="str">
            <v>M3/HR</v>
          </cell>
          <cell r="H471" t="e">
            <v>#REF!</v>
          </cell>
          <cell r="J471" t="e">
            <v>#REF!</v>
          </cell>
          <cell r="L471" t="e">
            <v>#REF!</v>
          </cell>
          <cell r="O471" t="e">
            <v>#REF!</v>
          </cell>
        </row>
        <row r="472">
          <cell r="A472" t="e">
            <v>#REF!</v>
          </cell>
          <cell r="B472" t="e">
            <v>#REF!</v>
          </cell>
          <cell r="C472" t="e">
            <v>#REF!</v>
          </cell>
          <cell r="E472" t="str">
            <v>M3/HR</v>
          </cell>
          <cell r="H472" t="e">
            <v>#REF!</v>
          </cell>
          <cell r="J472" t="e">
            <v>#REF!</v>
          </cell>
          <cell r="L472" t="e">
            <v>#REF!</v>
          </cell>
          <cell r="O472" t="e">
            <v>#REF!</v>
          </cell>
        </row>
        <row r="473">
          <cell r="A473" t="e">
            <v>#REF!</v>
          </cell>
          <cell r="B473" t="e">
            <v>#REF!</v>
          </cell>
          <cell r="C473" t="e">
            <v>#REF!</v>
          </cell>
          <cell r="E473" t="str">
            <v>M3/HR</v>
          </cell>
          <cell r="H473" t="e">
            <v>#REF!</v>
          </cell>
          <cell r="J473" t="e">
            <v>#REF!</v>
          </cell>
          <cell r="L473" t="e">
            <v>#REF!</v>
          </cell>
          <cell r="O473" t="e">
            <v>#REF!</v>
          </cell>
        </row>
        <row r="474">
          <cell r="A474" t="e">
            <v>#REF!</v>
          </cell>
          <cell r="B474" t="e">
            <v>#REF!</v>
          </cell>
          <cell r="C474" t="e">
            <v>#REF!</v>
          </cell>
          <cell r="E474" t="str">
            <v>M3/HR</v>
          </cell>
          <cell r="H474" t="e">
            <v>#REF!</v>
          </cell>
          <cell r="J474" t="e">
            <v>#REF!</v>
          </cell>
          <cell r="L474" t="e">
            <v>#REF!</v>
          </cell>
          <cell r="O474" t="e">
            <v>#REF!</v>
          </cell>
        </row>
        <row r="475">
          <cell r="A475" t="e">
            <v>#REF!</v>
          </cell>
          <cell r="B475" t="e">
            <v>#REF!</v>
          </cell>
          <cell r="C475" t="e">
            <v>#REF!</v>
          </cell>
          <cell r="E475" t="str">
            <v>M3/HR</v>
          </cell>
          <cell r="H475" t="e">
            <v>#REF!</v>
          </cell>
          <cell r="J475" t="e">
            <v>#REF!</v>
          </cell>
          <cell r="L475" t="e">
            <v>#REF!</v>
          </cell>
          <cell r="O475" t="e">
            <v>#REF!</v>
          </cell>
        </row>
        <row r="476">
          <cell r="A476" t="e">
            <v>#REF!</v>
          </cell>
          <cell r="B476" t="e">
            <v>#REF!</v>
          </cell>
          <cell r="C476" t="e">
            <v>#REF!</v>
          </cell>
          <cell r="E476" t="str">
            <v>M3/HR</v>
          </cell>
          <cell r="H476" t="e">
            <v>#REF!</v>
          </cell>
          <cell r="J476" t="e">
            <v>#REF!</v>
          </cell>
          <cell r="L476" t="e">
            <v>#REF!</v>
          </cell>
          <cell r="O476" t="e">
            <v>#REF!</v>
          </cell>
        </row>
        <row r="477">
          <cell r="A477" t="e">
            <v>#REF!</v>
          </cell>
          <cell r="B477" t="e">
            <v>#REF!</v>
          </cell>
          <cell r="C477" t="e">
            <v>#REF!</v>
          </cell>
          <cell r="E477" t="str">
            <v>M3/HR</v>
          </cell>
          <cell r="H477" t="e">
            <v>#REF!</v>
          </cell>
          <cell r="J477" t="e">
            <v>#REF!</v>
          </cell>
          <cell r="L477" t="e">
            <v>#REF!</v>
          </cell>
          <cell r="O477" t="e">
            <v>#REF!</v>
          </cell>
        </row>
        <row r="478">
          <cell r="A478" t="e">
            <v>#REF!</v>
          </cell>
          <cell r="B478" t="e">
            <v>#REF!</v>
          </cell>
          <cell r="C478" t="e">
            <v>#REF!</v>
          </cell>
          <cell r="E478" t="str">
            <v>M3/HR</v>
          </cell>
          <cell r="H478" t="e">
            <v>#REF!</v>
          </cell>
          <cell r="J478" t="e">
            <v>#REF!</v>
          </cell>
          <cell r="L478" t="e">
            <v>#REF!</v>
          </cell>
          <cell r="O478" t="e">
            <v>#REF!</v>
          </cell>
        </row>
        <row r="479">
          <cell r="A479" t="e">
            <v>#REF!</v>
          </cell>
          <cell r="B479" t="e">
            <v>#REF!</v>
          </cell>
          <cell r="C479" t="e">
            <v>#REF!</v>
          </cell>
          <cell r="E479" t="str">
            <v>M3/HR</v>
          </cell>
          <cell r="H479" t="e">
            <v>#REF!</v>
          </cell>
          <cell r="J479" t="e">
            <v>#REF!</v>
          </cell>
          <cell r="L479" t="e">
            <v>#REF!</v>
          </cell>
          <cell r="O479" t="e">
            <v>#REF!</v>
          </cell>
        </row>
        <row r="480">
          <cell r="A480" t="e">
            <v>#REF!</v>
          </cell>
          <cell r="B480" t="e">
            <v>#REF!</v>
          </cell>
          <cell r="C480" t="e">
            <v>#REF!</v>
          </cell>
          <cell r="E480" t="str">
            <v>M3/HR</v>
          </cell>
          <cell r="H480" t="e">
            <v>#REF!</v>
          </cell>
          <cell r="J480" t="e">
            <v>#REF!</v>
          </cell>
          <cell r="L480" t="e">
            <v>#REF!</v>
          </cell>
          <cell r="O480" t="e">
            <v>#REF!</v>
          </cell>
        </row>
        <row r="481">
          <cell r="A481" t="e">
            <v>#REF!</v>
          </cell>
          <cell r="B481" t="e">
            <v>#REF!</v>
          </cell>
          <cell r="C481" t="e">
            <v>#REF!</v>
          </cell>
          <cell r="E481" t="str">
            <v>M3/HR</v>
          </cell>
          <cell r="H481" t="e">
            <v>#REF!</v>
          </cell>
          <cell r="J481" t="e">
            <v>#REF!</v>
          </cell>
          <cell r="L481" t="e">
            <v>#REF!</v>
          </cell>
          <cell r="O481" t="e">
            <v>#REF!</v>
          </cell>
        </row>
        <row r="482">
          <cell r="A482" t="e">
            <v>#REF!</v>
          </cell>
          <cell r="B482" t="e">
            <v>#REF!</v>
          </cell>
          <cell r="C482" t="e">
            <v>#REF!</v>
          </cell>
          <cell r="E482" t="str">
            <v>M3/HR</v>
          </cell>
          <cell r="H482" t="e">
            <v>#REF!</v>
          </cell>
          <cell r="J482" t="e">
            <v>#REF!</v>
          </cell>
          <cell r="L482" t="e">
            <v>#REF!</v>
          </cell>
          <cell r="O482" t="e">
            <v>#REF!</v>
          </cell>
        </row>
        <row r="483">
          <cell r="A483" t="e">
            <v>#REF!</v>
          </cell>
          <cell r="B483" t="e">
            <v>#REF!</v>
          </cell>
          <cell r="C483" t="e">
            <v>#REF!</v>
          </cell>
          <cell r="E483" t="str">
            <v>M3/HR</v>
          </cell>
          <cell r="H483" t="e">
            <v>#REF!</v>
          </cell>
          <cell r="J483" t="e">
            <v>#REF!</v>
          </cell>
          <cell r="L483" t="e">
            <v>#REF!</v>
          </cell>
          <cell r="O483" t="e">
            <v>#REF!</v>
          </cell>
        </row>
        <row r="484">
          <cell r="A484" t="e">
            <v>#REF!</v>
          </cell>
          <cell r="B484" t="e">
            <v>#REF!</v>
          </cell>
          <cell r="C484" t="e">
            <v>#REF!</v>
          </cell>
          <cell r="E484" t="str">
            <v>M3/HR</v>
          </cell>
          <cell r="H484" t="e">
            <v>#REF!</v>
          </cell>
          <cell r="J484" t="e">
            <v>#REF!</v>
          </cell>
          <cell r="L484" t="e">
            <v>#REF!</v>
          </cell>
          <cell r="O484" t="e">
            <v>#REF!</v>
          </cell>
        </row>
        <row r="485">
          <cell r="A485" t="e">
            <v>#REF!</v>
          </cell>
          <cell r="B485" t="e">
            <v>#REF!</v>
          </cell>
          <cell r="C485" t="e">
            <v>#REF!</v>
          </cell>
          <cell r="E485" t="str">
            <v>M3/HR</v>
          </cell>
          <cell r="H485" t="e">
            <v>#REF!</v>
          </cell>
          <cell r="J485" t="e">
            <v>#REF!</v>
          </cell>
          <cell r="L485" t="e">
            <v>#REF!</v>
          </cell>
          <cell r="O485" t="e">
            <v>#REF!</v>
          </cell>
        </row>
        <row r="486">
          <cell r="A486" t="e">
            <v>#REF!</v>
          </cell>
          <cell r="B486" t="e">
            <v>#REF!</v>
          </cell>
          <cell r="C486" t="e">
            <v>#REF!</v>
          </cell>
          <cell r="E486" t="str">
            <v>M3/HR</v>
          </cell>
          <cell r="H486" t="e">
            <v>#REF!</v>
          </cell>
          <cell r="J486" t="e">
            <v>#REF!</v>
          </cell>
          <cell r="L486" t="e">
            <v>#REF!</v>
          </cell>
          <cell r="O486" t="e">
            <v>#REF!</v>
          </cell>
        </row>
        <row r="487">
          <cell r="A487" t="e">
            <v>#REF!</v>
          </cell>
          <cell r="B487" t="e">
            <v>#REF!</v>
          </cell>
          <cell r="C487" t="e">
            <v>#REF!</v>
          </cell>
          <cell r="E487" t="str">
            <v>M3/HR</v>
          </cell>
          <cell r="H487" t="e">
            <v>#REF!</v>
          </cell>
          <cell r="J487" t="e">
            <v>#REF!</v>
          </cell>
          <cell r="L487" t="e">
            <v>#REF!</v>
          </cell>
          <cell r="O487" t="e">
            <v>#REF!</v>
          </cell>
        </row>
        <row r="488">
          <cell r="A488" t="e">
            <v>#REF!</v>
          </cell>
          <cell r="B488" t="e">
            <v>#REF!</v>
          </cell>
          <cell r="C488" t="e">
            <v>#REF!</v>
          </cell>
          <cell r="E488" t="str">
            <v>M3/HR</v>
          </cell>
          <cell r="H488" t="e">
            <v>#REF!</v>
          </cell>
          <cell r="J488" t="e">
            <v>#REF!</v>
          </cell>
          <cell r="L488" t="e">
            <v>#REF!</v>
          </cell>
          <cell r="O488" t="e">
            <v>#REF!</v>
          </cell>
        </row>
        <row r="489">
          <cell r="A489" t="e">
            <v>#REF!</v>
          </cell>
          <cell r="B489" t="e">
            <v>#REF!</v>
          </cell>
          <cell r="C489" t="e">
            <v>#REF!</v>
          </cell>
          <cell r="E489" t="str">
            <v>M3/HR</v>
          </cell>
          <cell r="H489" t="e">
            <v>#REF!</v>
          </cell>
          <cell r="J489" t="e">
            <v>#REF!</v>
          </cell>
          <cell r="L489" t="e">
            <v>#REF!</v>
          </cell>
          <cell r="O489" t="e">
            <v>#REF!</v>
          </cell>
        </row>
        <row r="490">
          <cell r="A490" t="e">
            <v>#REF!</v>
          </cell>
          <cell r="B490" t="e">
            <v>#REF!</v>
          </cell>
          <cell r="C490" t="e">
            <v>#REF!</v>
          </cell>
          <cell r="E490" t="str">
            <v>M3/HR</v>
          </cell>
          <cell r="H490" t="e">
            <v>#REF!</v>
          </cell>
          <cell r="J490" t="e">
            <v>#REF!</v>
          </cell>
          <cell r="L490" t="e">
            <v>#REF!</v>
          </cell>
          <cell r="O490" t="e">
            <v>#REF!</v>
          </cell>
        </row>
        <row r="491">
          <cell r="A491" t="e">
            <v>#REF!</v>
          </cell>
          <cell r="B491" t="e">
            <v>#REF!</v>
          </cell>
          <cell r="C491" t="e">
            <v>#REF!</v>
          </cell>
          <cell r="E491" t="str">
            <v>M3/HR</v>
          </cell>
          <cell r="H491" t="e">
            <v>#REF!</v>
          </cell>
          <cell r="J491" t="e">
            <v>#REF!</v>
          </cell>
          <cell r="L491" t="e">
            <v>#REF!</v>
          </cell>
          <cell r="O491" t="e">
            <v>#REF!</v>
          </cell>
        </row>
        <row r="492">
          <cell r="A492" t="e">
            <v>#REF!</v>
          </cell>
          <cell r="B492" t="e">
            <v>#REF!</v>
          </cell>
          <cell r="C492" t="e">
            <v>#REF!</v>
          </cell>
          <cell r="E492" t="str">
            <v>M3/HR</v>
          </cell>
          <cell r="H492" t="e">
            <v>#REF!</v>
          </cell>
          <cell r="J492" t="e">
            <v>#REF!</v>
          </cell>
          <cell r="L492" t="e">
            <v>#REF!</v>
          </cell>
          <cell r="O492" t="e">
            <v>#REF!</v>
          </cell>
        </row>
        <row r="493">
          <cell r="A493" t="e">
            <v>#REF!</v>
          </cell>
          <cell r="B493" t="e">
            <v>#REF!</v>
          </cell>
          <cell r="C493" t="e">
            <v>#REF!</v>
          </cell>
          <cell r="E493" t="str">
            <v>M3/HR</v>
          </cell>
          <cell r="H493" t="e">
            <v>#REF!</v>
          </cell>
          <cell r="J493" t="e">
            <v>#REF!</v>
          </cell>
          <cell r="L493" t="e">
            <v>#REF!</v>
          </cell>
          <cell r="O493" t="e">
            <v>#REF!</v>
          </cell>
        </row>
        <row r="494">
          <cell r="A494" t="e">
            <v>#REF!</v>
          </cell>
          <cell r="B494" t="e">
            <v>#REF!</v>
          </cell>
          <cell r="C494" t="e">
            <v>#REF!</v>
          </cell>
          <cell r="E494" t="str">
            <v>M3/HR</v>
          </cell>
          <cell r="H494" t="e">
            <v>#REF!</v>
          </cell>
          <cell r="J494" t="e">
            <v>#REF!</v>
          </cell>
          <cell r="L494" t="e">
            <v>#REF!</v>
          </cell>
          <cell r="O494" t="e">
            <v>#REF!</v>
          </cell>
        </row>
        <row r="495">
          <cell r="A495" t="e">
            <v>#REF!</v>
          </cell>
          <cell r="B495" t="e">
            <v>#REF!</v>
          </cell>
          <cell r="C495" t="e">
            <v>#REF!</v>
          </cell>
          <cell r="E495" t="str">
            <v>M3/HR</v>
          </cell>
          <cell r="H495" t="e">
            <v>#REF!</v>
          </cell>
          <cell r="J495" t="e">
            <v>#REF!</v>
          </cell>
          <cell r="L495" t="e">
            <v>#REF!</v>
          </cell>
          <cell r="O495" t="e">
            <v>#REF!</v>
          </cell>
        </row>
        <row r="496">
          <cell r="A496" t="e">
            <v>#REF!</v>
          </cell>
          <cell r="B496" t="e">
            <v>#REF!</v>
          </cell>
          <cell r="C496" t="e">
            <v>#REF!</v>
          </cell>
          <cell r="E496" t="str">
            <v>M3/HR</v>
          </cell>
          <cell r="H496" t="e">
            <v>#REF!</v>
          </cell>
          <cell r="J496" t="e">
            <v>#REF!</v>
          </cell>
          <cell r="L496" t="e">
            <v>#REF!</v>
          </cell>
          <cell r="O496" t="e">
            <v>#REF!</v>
          </cell>
        </row>
        <row r="497">
          <cell r="A497" t="e">
            <v>#REF!</v>
          </cell>
          <cell r="B497" t="e">
            <v>#REF!</v>
          </cell>
          <cell r="C497" t="e">
            <v>#REF!</v>
          </cell>
          <cell r="E497" t="str">
            <v>M3/HR</v>
          </cell>
          <cell r="H497" t="e">
            <v>#REF!</v>
          </cell>
          <cell r="J497" t="e">
            <v>#REF!</v>
          </cell>
          <cell r="L497" t="e">
            <v>#REF!</v>
          </cell>
          <cell r="O497" t="e">
            <v>#REF!</v>
          </cell>
        </row>
        <row r="498">
          <cell r="A498" t="e">
            <v>#REF!</v>
          </cell>
          <cell r="B498" t="e">
            <v>#REF!</v>
          </cell>
          <cell r="C498" t="e">
            <v>#REF!</v>
          </cell>
          <cell r="E498" t="str">
            <v>M3/HR</v>
          </cell>
          <cell r="H498" t="e">
            <v>#REF!</v>
          </cell>
          <cell r="J498" t="e">
            <v>#REF!</v>
          </cell>
          <cell r="L498" t="e">
            <v>#REF!</v>
          </cell>
          <cell r="O498" t="e">
            <v>#REF!</v>
          </cell>
        </row>
        <row r="499">
          <cell r="A499" t="e">
            <v>#REF!</v>
          </cell>
          <cell r="B499" t="e">
            <v>#REF!</v>
          </cell>
          <cell r="C499" t="e">
            <v>#REF!</v>
          </cell>
          <cell r="E499" t="str">
            <v>M3/HR</v>
          </cell>
          <cell r="H499" t="e">
            <v>#REF!</v>
          </cell>
          <cell r="J499" t="e">
            <v>#REF!</v>
          </cell>
          <cell r="L499" t="e">
            <v>#REF!</v>
          </cell>
          <cell r="O499" t="e">
            <v>#REF!</v>
          </cell>
        </row>
        <row r="500">
          <cell r="A500" t="e">
            <v>#REF!</v>
          </cell>
          <cell r="B500" t="e">
            <v>#REF!</v>
          </cell>
          <cell r="C500" t="e">
            <v>#REF!</v>
          </cell>
          <cell r="E500" t="str">
            <v>M3/HR</v>
          </cell>
          <cell r="H500" t="e">
            <v>#REF!</v>
          </cell>
          <cell r="J500" t="e">
            <v>#REF!</v>
          </cell>
          <cell r="L500" t="e">
            <v>#REF!</v>
          </cell>
          <cell r="O500" t="e">
            <v>#REF!</v>
          </cell>
        </row>
        <row r="501">
          <cell r="A501" t="e">
            <v>#REF!</v>
          </cell>
          <cell r="B501" t="e">
            <v>#REF!</v>
          </cell>
          <cell r="C501" t="e">
            <v>#REF!</v>
          </cell>
          <cell r="E501" t="str">
            <v>M3/HR</v>
          </cell>
          <cell r="H501" t="e">
            <v>#REF!</v>
          </cell>
          <cell r="J501" t="e">
            <v>#REF!</v>
          </cell>
          <cell r="L501" t="e">
            <v>#REF!</v>
          </cell>
          <cell r="O501" t="e">
            <v>#REF!</v>
          </cell>
        </row>
        <row r="502">
          <cell r="A502" t="e">
            <v>#REF!</v>
          </cell>
          <cell r="B502" t="e">
            <v>#REF!</v>
          </cell>
          <cell r="C502" t="e">
            <v>#REF!</v>
          </cell>
          <cell r="E502" t="str">
            <v>M3/HR</v>
          </cell>
          <cell r="H502" t="e">
            <v>#REF!</v>
          </cell>
          <cell r="J502" t="e">
            <v>#REF!</v>
          </cell>
          <cell r="L502" t="e">
            <v>#REF!</v>
          </cell>
          <cell r="O502" t="e">
            <v>#REF!</v>
          </cell>
        </row>
        <row r="503">
          <cell r="A503" t="e">
            <v>#REF!</v>
          </cell>
          <cell r="B503" t="e">
            <v>#REF!</v>
          </cell>
          <cell r="C503" t="e">
            <v>#REF!</v>
          </cell>
          <cell r="E503" t="str">
            <v>M3/HR</v>
          </cell>
          <cell r="H503" t="e">
            <v>#REF!</v>
          </cell>
          <cell r="J503" t="e">
            <v>#REF!</v>
          </cell>
          <cell r="L503" t="e">
            <v>#REF!</v>
          </cell>
          <cell r="O503" t="e">
            <v>#REF!</v>
          </cell>
        </row>
        <row r="504">
          <cell r="A504" t="e">
            <v>#REF!</v>
          </cell>
          <cell r="B504" t="e">
            <v>#REF!</v>
          </cell>
          <cell r="C504" t="e">
            <v>#REF!</v>
          </cell>
          <cell r="E504" t="str">
            <v>M3/HR</v>
          </cell>
          <cell r="H504" t="e">
            <v>#REF!</v>
          </cell>
          <cell r="J504" t="e">
            <v>#REF!</v>
          </cell>
          <cell r="L504" t="e">
            <v>#REF!</v>
          </cell>
          <cell r="O504" t="e">
            <v>#REF!</v>
          </cell>
        </row>
        <row r="505">
          <cell r="A505" t="str">
            <v/>
          </cell>
        </row>
        <row r="506">
          <cell r="A506" t="str">
            <v/>
          </cell>
        </row>
        <row r="507">
          <cell r="A507" t="str">
            <v>◎ 자 재 단 가 (일반공사)</v>
          </cell>
          <cell r="B507" t="str">
            <v>◎ 자 재 단 가 (일반공사)</v>
          </cell>
        </row>
        <row r="508">
          <cell r="A508" t="str">
            <v>0001007</v>
          </cell>
          <cell r="B508" t="str">
            <v>노무비</v>
          </cell>
          <cell r="C508" t="str">
            <v>철공</v>
          </cell>
          <cell r="E508" t="str">
            <v>인</v>
          </cell>
          <cell r="J508">
            <v>65845</v>
          </cell>
          <cell r="O508" t="str">
            <v>노1</v>
          </cell>
        </row>
        <row r="509">
          <cell r="A509" t="str">
            <v>0001026</v>
          </cell>
          <cell r="B509" t="str">
            <v>노무비</v>
          </cell>
          <cell r="C509" t="str">
            <v>콘크리트공</v>
          </cell>
          <cell r="E509" t="str">
            <v>인</v>
          </cell>
          <cell r="J509">
            <v>63355</v>
          </cell>
          <cell r="O509" t="str">
            <v>노2</v>
          </cell>
        </row>
        <row r="510">
          <cell r="A510" t="str">
            <v>0001029</v>
          </cell>
          <cell r="B510" t="str">
            <v>노무비</v>
          </cell>
          <cell r="C510" t="str">
            <v>배관공</v>
          </cell>
          <cell r="E510" t="str">
            <v>인</v>
          </cell>
          <cell r="J510">
            <v>51272</v>
          </cell>
          <cell r="O510" t="str">
            <v>노3</v>
          </cell>
        </row>
        <row r="511">
          <cell r="A511" t="str">
            <v>0001031</v>
          </cell>
          <cell r="B511" t="str">
            <v>노무비</v>
          </cell>
          <cell r="C511" t="str">
            <v>위생공</v>
          </cell>
          <cell r="E511" t="str">
            <v>인</v>
          </cell>
          <cell r="J511">
            <v>51626</v>
          </cell>
          <cell r="O511" t="str">
            <v>노4</v>
          </cell>
        </row>
        <row r="512">
          <cell r="A512" t="str">
            <v>0001032</v>
          </cell>
          <cell r="B512" t="str">
            <v>노무비</v>
          </cell>
          <cell r="C512" t="str">
            <v>보온공</v>
          </cell>
          <cell r="E512" t="str">
            <v>인</v>
          </cell>
          <cell r="J512">
            <v>52961</v>
          </cell>
          <cell r="O512" t="str">
            <v>노5</v>
          </cell>
        </row>
        <row r="513">
          <cell r="A513" t="str">
            <v>0001033</v>
          </cell>
          <cell r="B513" t="str">
            <v>노무비</v>
          </cell>
          <cell r="C513" t="str">
            <v>도장공</v>
          </cell>
          <cell r="E513" t="str">
            <v>인</v>
          </cell>
          <cell r="J513">
            <v>57502</v>
          </cell>
          <cell r="O513" t="str">
            <v>노6</v>
          </cell>
        </row>
        <row r="514">
          <cell r="A514" t="str">
            <v>0001059</v>
          </cell>
          <cell r="B514" t="str">
            <v>노무비</v>
          </cell>
          <cell r="C514" t="str">
            <v>시공측량사</v>
          </cell>
          <cell r="E514" t="str">
            <v>인</v>
          </cell>
          <cell r="J514">
            <v>51058</v>
          </cell>
          <cell r="O514" t="str">
            <v>노7</v>
          </cell>
        </row>
        <row r="515">
          <cell r="A515" t="str">
            <v>0001067</v>
          </cell>
          <cell r="B515" t="str">
            <v>노무비</v>
          </cell>
          <cell r="C515" t="str">
            <v>플랜트전공</v>
          </cell>
          <cell r="E515" t="str">
            <v>인</v>
          </cell>
          <cell r="J515">
            <v>56509</v>
          </cell>
          <cell r="O515" t="str">
            <v>노8</v>
          </cell>
        </row>
        <row r="516">
          <cell r="A516" t="str">
            <v>0001068</v>
          </cell>
          <cell r="B516" t="str">
            <v>노무비</v>
          </cell>
          <cell r="C516" t="str">
            <v>내선전공</v>
          </cell>
          <cell r="E516" t="str">
            <v>인</v>
          </cell>
          <cell r="J516">
            <v>51165</v>
          </cell>
          <cell r="O516" t="str">
            <v>노9</v>
          </cell>
        </row>
        <row r="517">
          <cell r="A517" t="str">
            <v>0001071</v>
          </cell>
          <cell r="B517" t="str">
            <v>노무비</v>
          </cell>
          <cell r="C517" t="str">
            <v>저압케이블전공</v>
          </cell>
          <cell r="E517" t="str">
            <v>인</v>
          </cell>
          <cell r="J517">
            <v>66313</v>
          </cell>
          <cell r="O517" t="str">
            <v>노10</v>
          </cell>
        </row>
        <row r="518">
          <cell r="A518" t="str">
            <v>0001073</v>
          </cell>
          <cell r="B518" t="str">
            <v>노무비</v>
          </cell>
          <cell r="C518" t="str">
            <v>계장공</v>
          </cell>
          <cell r="E518" t="str">
            <v>인</v>
          </cell>
          <cell r="J518">
            <v>56122</v>
          </cell>
          <cell r="O518" t="str">
            <v>노11</v>
          </cell>
        </row>
        <row r="519">
          <cell r="A519" t="str">
            <v>0001076</v>
          </cell>
          <cell r="B519" t="str">
            <v>노무비</v>
          </cell>
          <cell r="C519" t="str">
            <v>통신내선공</v>
          </cell>
          <cell r="E519" t="str">
            <v>인</v>
          </cell>
          <cell r="J519">
            <v>57615</v>
          </cell>
          <cell r="O519" t="str">
            <v>노12</v>
          </cell>
        </row>
        <row r="520">
          <cell r="A520" t="str">
            <v>0001083</v>
          </cell>
          <cell r="B520" t="str">
            <v>노무비</v>
          </cell>
          <cell r="C520" t="str">
            <v>특별인부</v>
          </cell>
          <cell r="E520" t="str">
            <v>인</v>
          </cell>
          <cell r="J520">
            <v>52232</v>
          </cell>
          <cell r="O520" t="str">
            <v>노13</v>
          </cell>
        </row>
        <row r="521">
          <cell r="A521" t="str">
            <v>0001084</v>
          </cell>
          <cell r="B521" t="str">
            <v>노무비</v>
          </cell>
          <cell r="C521" t="str">
            <v>보통인부</v>
          </cell>
          <cell r="E521" t="str">
            <v>인</v>
          </cell>
          <cell r="J521">
            <v>37483</v>
          </cell>
          <cell r="O521" t="str">
            <v>노14</v>
          </cell>
        </row>
        <row r="522">
          <cell r="A522" t="str">
            <v>0001098</v>
          </cell>
          <cell r="B522" t="str">
            <v>노무비</v>
          </cell>
          <cell r="C522" t="str">
            <v>기계설치공</v>
          </cell>
          <cell r="E522" t="str">
            <v>인</v>
          </cell>
          <cell r="J522">
            <v>54111</v>
          </cell>
          <cell r="O522" t="str">
            <v>노15</v>
          </cell>
        </row>
        <row r="523">
          <cell r="A523" t="str">
            <v>0001111</v>
          </cell>
          <cell r="B523" t="str">
            <v>노무비</v>
          </cell>
          <cell r="C523" t="str">
            <v>함석공</v>
          </cell>
          <cell r="E523" t="str">
            <v>인</v>
          </cell>
          <cell r="J523">
            <v>62933</v>
          </cell>
          <cell r="O523" t="str">
            <v>노16</v>
          </cell>
        </row>
        <row r="524">
          <cell r="A524" t="str">
            <v>0001112</v>
          </cell>
          <cell r="B524" t="str">
            <v>노무비</v>
          </cell>
          <cell r="C524" t="str">
            <v>용접공(일반)</v>
          </cell>
          <cell r="E524" t="str">
            <v>인</v>
          </cell>
          <cell r="J524">
            <v>58758</v>
          </cell>
          <cell r="O524" t="str">
            <v>노17</v>
          </cell>
        </row>
        <row r="525">
          <cell r="A525" t="str">
            <v>0001115</v>
          </cell>
          <cell r="B525" t="str">
            <v>노무비</v>
          </cell>
          <cell r="C525" t="str">
            <v>덕트공</v>
          </cell>
          <cell r="E525" t="str">
            <v>인</v>
          </cell>
          <cell r="J525">
            <v>47697</v>
          </cell>
          <cell r="O525" t="str">
            <v>노18</v>
          </cell>
        </row>
        <row r="526">
          <cell r="A526" t="str">
            <v>0099004</v>
          </cell>
          <cell r="B526" t="str">
            <v>노무비</v>
          </cell>
          <cell r="C526" t="str">
            <v>특급기술자</v>
          </cell>
          <cell r="E526" t="str">
            <v>인</v>
          </cell>
          <cell r="J526">
            <v>138714</v>
          </cell>
          <cell r="O526" t="str">
            <v>노18</v>
          </cell>
        </row>
        <row r="527">
          <cell r="A527" t="str">
            <v>0099005</v>
          </cell>
          <cell r="B527" t="str">
            <v>노무비</v>
          </cell>
          <cell r="C527" t="str">
            <v>고급기술자</v>
          </cell>
          <cell r="E527" t="str">
            <v>인</v>
          </cell>
          <cell r="J527">
            <v>118674</v>
          </cell>
          <cell r="O527" t="str">
            <v>노19</v>
          </cell>
        </row>
        <row r="528">
          <cell r="A528" t="str">
            <v>0099006</v>
          </cell>
          <cell r="B528" t="str">
            <v>노무비</v>
          </cell>
          <cell r="C528" t="str">
            <v>중급기술자</v>
          </cell>
          <cell r="E528" t="str">
            <v>인</v>
          </cell>
          <cell r="J528">
            <v>96387</v>
          </cell>
          <cell r="O528" t="str">
            <v>노20</v>
          </cell>
        </row>
        <row r="529">
          <cell r="A529" t="str">
            <v>0099007</v>
          </cell>
          <cell r="B529" t="str">
            <v>노무비</v>
          </cell>
          <cell r="C529" t="str">
            <v>초급기술자</v>
          </cell>
          <cell r="E529" t="str">
            <v>인</v>
          </cell>
          <cell r="J529">
            <v>69746</v>
          </cell>
          <cell r="O529" t="str">
            <v>노21</v>
          </cell>
        </row>
        <row r="530">
          <cell r="A530" t="str">
            <v>0099008</v>
          </cell>
          <cell r="B530" t="str">
            <v>노무비</v>
          </cell>
          <cell r="C530" t="str">
            <v>고급기능사</v>
          </cell>
          <cell r="E530" t="str">
            <v>인</v>
          </cell>
          <cell r="J530">
            <v>79018</v>
          </cell>
          <cell r="O530" t="str">
            <v>노22</v>
          </cell>
        </row>
        <row r="531">
          <cell r="A531" t="str">
            <v>0099009</v>
          </cell>
          <cell r="B531" t="str">
            <v>노무비</v>
          </cell>
          <cell r="C531" t="str">
            <v>중급기능사</v>
          </cell>
          <cell r="E531" t="str">
            <v>인</v>
          </cell>
          <cell r="J531">
            <v>62505</v>
          </cell>
          <cell r="O531" t="str">
            <v>노23</v>
          </cell>
        </row>
        <row r="532">
          <cell r="A532" t="str">
            <v>0104707</v>
          </cell>
          <cell r="B532" t="str">
            <v>앵글</v>
          </cell>
          <cell r="C532" t="str">
            <v>30x30x3t</v>
          </cell>
          <cell r="E532" t="str">
            <v>KG</v>
          </cell>
          <cell r="H532">
            <v>328</v>
          </cell>
          <cell r="O532" t="str">
            <v>UPT24</v>
          </cell>
        </row>
        <row r="533">
          <cell r="A533" t="str">
            <v>0104714</v>
          </cell>
          <cell r="B533" t="str">
            <v>앵글</v>
          </cell>
          <cell r="C533" t="str">
            <v>65x65x6t</v>
          </cell>
          <cell r="E533" t="str">
            <v>KG</v>
          </cell>
          <cell r="H533">
            <v>276</v>
          </cell>
          <cell r="O533" t="str">
            <v>UPT25</v>
          </cell>
        </row>
        <row r="534">
          <cell r="A534" t="str">
            <v>0104810</v>
          </cell>
          <cell r="B534" t="str">
            <v>앵글(스텐)</v>
          </cell>
          <cell r="C534" t="str">
            <v>50x50x4t</v>
          </cell>
          <cell r="E534" t="str">
            <v>KG</v>
          </cell>
          <cell r="H534">
            <v>2480</v>
          </cell>
          <cell r="O534" t="str">
            <v>UPT26</v>
          </cell>
        </row>
        <row r="535">
          <cell r="A535" t="str">
            <v>0104901</v>
          </cell>
          <cell r="B535" t="str">
            <v>챤넬</v>
          </cell>
          <cell r="C535" t="str">
            <v>75x40x5t</v>
          </cell>
          <cell r="E535" t="str">
            <v>KG</v>
          </cell>
          <cell r="H535">
            <v>312</v>
          </cell>
          <cell r="O535" t="str">
            <v>UPT27</v>
          </cell>
        </row>
        <row r="536">
          <cell r="A536" t="str">
            <v>0104902</v>
          </cell>
          <cell r="B536" t="str">
            <v>챤넬</v>
          </cell>
          <cell r="C536" t="str">
            <v>100x50x5x7.5t</v>
          </cell>
          <cell r="E536" t="str">
            <v>KG</v>
          </cell>
          <cell r="H536">
            <v>312</v>
          </cell>
          <cell r="O536" t="str">
            <v>UPT28</v>
          </cell>
        </row>
        <row r="537">
          <cell r="A537" t="str">
            <v>0106003</v>
          </cell>
          <cell r="B537" t="str">
            <v>열연강판</v>
          </cell>
          <cell r="C537" t="str">
            <v>3.2t*914*1829</v>
          </cell>
          <cell r="E537" t="str">
            <v>KG</v>
          </cell>
          <cell r="H537">
            <v>288</v>
          </cell>
          <cell r="O537" t="str">
            <v>UPT29</v>
          </cell>
        </row>
        <row r="538">
          <cell r="A538" t="str">
            <v>0106006</v>
          </cell>
          <cell r="B538" t="str">
            <v>열연강판</v>
          </cell>
          <cell r="C538" t="str">
            <v>9.0t*914*1829</v>
          </cell>
          <cell r="E538" t="str">
            <v>KG</v>
          </cell>
          <cell r="H538">
            <v>292</v>
          </cell>
          <cell r="O538" t="str">
            <v>UPT30</v>
          </cell>
        </row>
        <row r="539">
          <cell r="A539" t="str">
            <v>0108001</v>
          </cell>
          <cell r="B539" t="str">
            <v>무늬강판</v>
          </cell>
          <cell r="C539" t="str">
            <v>3.2t</v>
          </cell>
          <cell r="E539" t="str">
            <v>KG</v>
          </cell>
          <cell r="H539">
            <v>304</v>
          </cell>
          <cell r="O539" t="str">
            <v>UPT31</v>
          </cell>
        </row>
        <row r="540">
          <cell r="A540" t="str">
            <v>0109210</v>
          </cell>
          <cell r="B540" t="str">
            <v>아연도강판</v>
          </cell>
          <cell r="C540" t="str">
            <v>0.50t(#26)</v>
          </cell>
          <cell r="E540" t="str">
            <v>M2</v>
          </cell>
          <cell r="H540">
            <v>2234</v>
          </cell>
          <cell r="O540" t="str">
            <v>UPT32</v>
          </cell>
        </row>
        <row r="541">
          <cell r="A541" t="str">
            <v>0109212</v>
          </cell>
          <cell r="B541" t="str">
            <v>아연도강판</v>
          </cell>
          <cell r="C541" t="str">
            <v>0.60t(#24)</v>
          </cell>
          <cell r="E541" t="str">
            <v>M2</v>
          </cell>
          <cell r="H541">
            <v>2674</v>
          </cell>
          <cell r="O541" t="str">
            <v>UPT33</v>
          </cell>
        </row>
        <row r="542">
          <cell r="A542" t="str">
            <v>0109214</v>
          </cell>
          <cell r="B542" t="str">
            <v>아연도강판</v>
          </cell>
          <cell r="C542" t="str">
            <v>0.80t(#22)</v>
          </cell>
          <cell r="E542" t="str">
            <v>M2</v>
          </cell>
          <cell r="H542">
            <v>3315</v>
          </cell>
          <cell r="O542" t="str">
            <v>UPT34</v>
          </cell>
        </row>
        <row r="543">
          <cell r="A543" t="str">
            <v>0109216</v>
          </cell>
          <cell r="B543" t="str">
            <v>아연도강판</v>
          </cell>
          <cell r="C543" t="str">
            <v>1.00t(#20)</v>
          </cell>
          <cell r="E543" t="str">
            <v>M2</v>
          </cell>
          <cell r="H543">
            <v>3660</v>
          </cell>
          <cell r="O543" t="str">
            <v>UPT35</v>
          </cell>
        </row>
        <row r="544">
          <cell r="A544" t="str">
            <v>0109217</v>
          </cell>
          <cell r="B544" t="str">
            <v>아연도강판</v>
          </cell>
          <cell r="C544" t="str">
            <v>1.20t(#18)</v>
          </cell>
          <cell r="E544" t="str">
            <v>M2</v>
          </cell>
          <cell r="H544">
            <v>4358</v>
          </cell>
          <cell r="O544" t="str">
            <v>UPT36</v>
          </cell>
        </row>
        <row r="545">
          <cell r="A545" t="str">
            <v>0111105</v>
          </cell>
          <cell r="B545" t="str">
            <v>환봉</v>
          </cell>
          <cell r="C545" t="str">
            <v>D 9</v>
          </cell>
          <cell r="E545" t="str">
            <v>KG</v>
          </cell>
          <cell r="H545">
            <v>396</v>
          </cell>
          <cell r="O545" t="str">
            <v>UPT37</v>
          </cell>
        </row>
        <row r="546">
          <cell r="A546" t="str">
            <v>0111106</v>
          </cell>
          <cell r="B546" t="str">
            <v>환봉</v>
          </cell>
          <cell r="C546" t="str">
            <v>D12</v>
          </cell>
          <cell r="E546" t="str">
            <v>KG</v>
          </cell>
          <cell r="H546">
            <v>396</v>
          </cell>
          <cell r="O546" t="str">
            <v>UPT38</v>
          </cell>
        </row>
        <row r="547">
          <cell r="A547" t="str">
            <v>0111109</v>
          </cell>
          <cell r="B547" t="str">
            <v>환봉</v>
          </cell>
          <cell r="C547" t="str">
            <v>D16</v>
          </cell>
          <cell r="E547" t="str">
            <v>KG</v>
          </cell>
          <cell r="H547">
            <v>396</v>
          </cell>
          <cell r="O547" t="str">
            <v>UPT39</v>
          </cell>
        </row>
        <row r="548">
          <cell r="A548" t="str">
            <v>0206002</v>
          </cell>
          <cell r="B548" t="str">
            <v>용접봉(연강용)</v>
          </cell>
          <cell r="C548" t="str">
            <v>∮3.2  CS-200  KSE-4301</v>
          </cell>
          <cell r="E548" t="str">
            <v>KG</v>
          </cell>
          <cell r="H548">
            <v>1000</v>
          </cell>
          <cell r="O548" t="str">
            <v>UPT40</v>
          </cell>
        </row>
        <row r="549">
          <cell r="A549" t="str">
            <v>0206032</v>
          </cell>
          <cell r="B549" t="str">
            <v>용접봉(스텐용)</v>
          </cell>
          <cell r="C549" t="str">
            <v>∮3.2  AWSE308</v>
          </cell>
          <cell r="E549" t="str">
            <v>KG</v>
          </cell>
          <cell r="H549">
            <v>4784</v>
          </cell>
          <cell r="O549" t="str">
            <v>UPT41</v>
          </cell>
        </row>
        <row r="550">
          <cell r="A550" t="str">
            <v>0206506</v>
          </cell>
          <cell r="B550" t="str">
            <v>동용접봉(BCUP3)</v>
          </cell>
          <cell r="C550" t="str">
            <v>D 2.4</v>
          </cell>
          <cell r="E550" t="str">
            <v>G</v>
          </cell>
          <cell r="H550">
            <v>16</v>
          </cell>
          <cell r="O550" t="str">
            <v>UPT42</v>
          </cell>
        </row>
        <row r="551">
          <cell r="A551" t="str">
            <v>0206514</v>
          </cell>
          <cell r="B551" t="str">
            <v>후락스</v>
          </cell>
          <cell r="C551" t="str">
            <v/>
          </cell>
          <cell r="E551" t="str">
            <v>G</v>
          </cell>
          <cell r="H551">
            <v>4</v>
          </cell>
          <cell r="O551" t="str">
            <v>UPT43</v>
          </cell>
        </row>
        <row r="552">
          <cell r="A552" t="str">
            <v>0206515</v>
          </cell>
          <cell r="B552" t="str">
            <v>용접기손료</v>
          </cell>
          <cell r="C552" t="str">
            <v>200AMP</v>
          </cell>
          <cell r="E552" t="str">
            <v>HR</v>
          </cell>
          <cell r="H552">
            <v>56</v>
          </cell>
          <cell r="O552" t="str">
            <v>UPT44</v>
          </cell>
        </row>
        <row r="553">
          <cell r="A553" t="str">
            <v>0306005</v>
          </cell>
          <cell r="B553" t="str">
            <v>연관</v>
          </cell>
          <cell r="C553" t="str">
            <v>∮40 * 3.0t</v>
          </cell>
          <cell r="E553" t="str">
            <v>M</v>
          </cell>
          <cell r="H553">
            <v>3700</v>
          </cell>
          <cell r="O553" t="str">
            <v>UPT45</v>
          </cell>
        </row>
        <row r="554">
          <cell r="A554" t="str">
            <v>0306008</v>
          </cell>
          <cell r="B554" t="str">
            <v>연관</v>
          </cell>
          <cell r="C554" t="str">
            <v>∮100* 3.0t</v>
          </cell>
          <cell r="E554" t="str">
            <v>M</v>
          </cell>
          <cell r="H554">
            <v>8000</v>
          </cell>
          <cell r="O554" t="str">
            <v>UPT46</v>
          </cell>
        </row>
        <row r="555">
          <cell r="A555" t="str">
            <v>0501520</v>
          </cell>
          <cell r="B555" t="str">
            <v>볼트너트</v>
          </cell>
          <cell r="C555" t="str">
            <v>M8x25</v>
          </cell>
          <cell r="E555" t="str">
            <v>EA</v>
          </cell>
          <cell r="H555">
            <v>19</v>
          </cell>
          <cell r="O555" t="str">
            <v>UPT47</v>
          </cell>
        </row>
        <row r="556">
          <cell r="A556" t="str">
            <v>0501541</v>
          </cell>
          <cell r="B556" t="str">
            <v>볼트너트</v>
          </cell>
          <cell r="C556" t="str">
            <v>M10x20</v>
          </cell>
          <cell r="E556" t="str">
            <v>EA</v>
          </cell>
          <cell r="H556">
            <v>34</v>
          </cell>
          <cell r="O556" t="str">
            <v>UPT48</v>
          </cell>
        </row>
        <row r="557">
          <cell r="A557" t="str">
            <v>0501567</v>
          </cell>
          <cell r="B557" t="str">
            <v>볼트너트</v>
          </cell>
          <cell r="C557" t="str">
            <v>M12x20</v>
          </cell>
          <cell r="E557" t="str">
            <v>EA</v>
          </cell>
          <cell r="H557">
            <v>52</v>
          </cell>
          <cell r="O557" t="str">
            <v>UPT49</v>
          </cell>
        </row>
        <row r="558">
          <cell r="A558" t="str">
            <v>0501576</v>
          </cell>
          <cell r="B558" t="str">
            <v>볼트너트</v>
          </cell>
          <cell r="C558" t="str">
            <v>M12x100</v>
          </cell>
          <cell r="E558" t="str">
            <v>EA</v>
          </cell>
          <cell r="H558">
            <v>92</v>
          </cell>
          <cell r="O558" t="str">
            <v>UPT50</v>
          </cell>
        </row>
        <row r="559">
          <cell r="A559" t="str">
            <v>0501581</v>
          </cell>
          <cell r="B559" t="str">
            <v>볼트너트</v>
          </cell>
          <cell r="C559" t="str">
            <v>M12x150</v>
          </cell>
          <cell r="E559" t="str">
            <v>EA</v>
          </cell>
          <cell r="H559">
            <v>123</v>
          </cell>
          <cell r="O559" t="str">
            <v>UPT51</v>
          </cell>
        </row>
        <row r="560">
          <cell r="A560" t="str">
            <v>0501626</v>
          </cell>
          <cell r="B560" t="str">
            <v>볼트너트</v>
          </cell>
          <cell r="C560" t="str">
            <v>M16x150</v>
          </cell>
          <cell r="E560" t="str">
            <v>EA</v>
          </cell>
          <cell r="H560">
            <v>218</v>
          </cell>
          <cell r="O560" t="str">
            <v>UPT52</v>
          </cell>
        </row>
        <row r="561">
          <cell r="A561" t="str">
            <v>0501680</v>
          </cell>
          <cell r="B561" t="str">
            <v>볼트너트</v>
          </cell>
          <cell r="C561" t="str">
            <v>M20x200</v>
          </cell>
          <cell r="E561" t="str">
            <v>EA</v>
          </cell>
          <cell r="H561">
            <v>482</v>
          </cell>
          <cell r="O561" t="str">
            <v>UPT53</v>
          </cell>
        </row>
        <row r="562">
          <cell r="A562" t="str">
            <v>0501803</v>
          </cell>
          <cell r="B562" t="str">
            <v>너트</v>
          </cell>
          <cell r="C562" t="str">
            <v>M10</v>
          </cell>
          <cell r="E562" t="str">
            <v>EA</v>
          </cell>
          <cell r="H562">
            <v>11</v>
          </cell>
          <cell r="O562" t="str">
            <v>UPT54</v>
          </cell>
        </row>
        <row r="563">
          <cell r="A563" t="str">
            <v>0501903</v>
          </cell>
          <cell r="B563" t="str">
            <v>절연볼트너트</v>
          </cell>
          <cell r="C563" t="str">
            <v>M12x100L</v>
          </cell>
          <cell r="E563" t="str">
            <v>EA</v>
          </cell>
          <cell r="H563">
            <v>352</v>
          </cell>
          <cell r="O563" t="str">
            <v>UPT55</v>
          </cell>
        </row>
        <row r="564">
          <cell r="A564" t="str">
            <v>0501904</v>
          </cell>
          <cell r="B564" t="str">
            <v>절연볼트너트</v>
          </cell>
          <cell r="C564" t="str">
            <v>M12x150L</v>
          </cell>
          <cell r="E564" t="str">
            <v>EA</v>
          </cell>
          <cell r="H564">
            <v>571</v>
          </cell>
          <cell r="O564" t="str">
            <v>UPT56</v>
          </cell>
        </row>
        <row r="565">
          <cell r="A565" t="str">
            <v>0501905</v>
          </cell>
          <cell r="B565" t="str">
            <v>절연볼트너트</v>
          </cell>
          <cell r="C565" t="str">
            <v>M16x150L</v>
          </cell>
          <cell r="E565" t="str">
            <v>EA</v>
          </cell>
          <cell r="H565">
            <v>980</v>
          </cell>
          <cell r="O565" t="str">
            <v>UPT57</v>
          </cell>
        </row>
        <row r="566">
          <cell r="A566" t="str">
            <v>0503036</v>
          </cell>
          <cell r="B566" t="str">
            <v>스텐레스볼트</v>
          </cell>
          <cell r="C566" t="str">
            <v>M10xL60</v>
          </cell>
          <cell r="E566" t="str">
            <v>EA</v>
          </cell>
          <cell r="H566">
            <v>214</v>
          </cell>
          <cell r="O566" t="str">
            <v>UPT58</v>
          </cell>
        </row>
        <row r="567">
          <cell r="A567" t="str">
            <v>0504060</v>
          </cell>
          <cell r="B567" t="str">
            <v>앵커볼트(1/2")</v>
          </cell>
          <cell r="C567" t="str">
            <v>M12  L150</v>
          </cell>
          <cell r="E567" t="str">
            <v>EA</v>
          </cell>
          <cell r="H567">
            <v>123</v>
          </cell>
          <cell r="O567" t="str">
            <v>UPT59</v>
          </cell>
        </row>
        <row r="568">
          <cell r="A568" t="str">
            <v>0504101</v>
          </cell>
          <cell r="B568" t="str">
            <v>앙카볼트너트</v>
          </cell>
          <cell r="C568" t="str">
            <v>D 6x150L</v>
          </cell>
          <cell r="E568" t="str">
            <v>EA</v>
          </cell>
          <cell r="H568">
            <v>44</v>
          </cell>
          <cell r="O568" t="str">
            <v>UPT60</v>
          </cell>
        </row>
        <row r="569">
          <cell r="A569" t="str">
            <v>0505003</v>
          </cell>
          <cell r="B569" t="str">
            <v>달대볼트(도금)</v>
          </cell>
          <cell r="C569" t="str">
            <v>M9x L1000</v>
          </cell>
          <cell r="E569" t="str">
            <v>EA</v>
          </cell>
          <cell r="H569">
            <v>171</v>
          </cell>
          <cell r="O569" t="str">
            <v>UPT61</v>
          </cell>
        </row>
        <row r="570">
          <cell r="A570" t="str">
            <v>0505004</v>
          </cell>
          <cell r="B570" t="str">
            <v>달대볼트(도금)</v>
          </cell>
          <cell r="C570" t="str">
            <v>M12xL1000</v>
          </cell>
          <cell r="E570" t="str">
            <v>EA</v>
          </cell>
          <cell r="H570">
            <v>304</v>
          </cell>
          <cell r="O570" t="str">
            <v>UPT62</v>
          </cell>
        </row>
        <row r="571">
          <cell r="A571" t="str">
            <v>0507501</v>
          </cell>
          <cell r="B571" t="str">
            <v>U 볼트/너트</v>
          </cell>
          <cell r="C571" t="str">
            <v>D 15</v>
          </cell>
          <cell r="E571" t="str">
            <v>EA</v>
          </cell>
          <cell r="H571">
            <v>71</v>
          </cell>
          <cell r="O571" t="str">
            <v>UPT63</v>
          </cell>
        </row>
        <row r="572">
          <cell r="A572" t="str">
            <v>0507503</v>
          </cell>
          <cell r="B572" t="str">
            <v>U 볼트/너트</v>
          </cell>
          <cell r="C572" t="str">
            <v>D 25</v>
          </cell>
          <cell r="E572" t="str">
            <v>EA</v>
          </cell>
          <cell r="H572">
            <v>73</v>
          </cell>
          <cell r="O572" t="str">
            <v>UPT64</v>
          </cell>
        </row>
        <row r="573">
          <cell r="A573" t="str">
            <v>0507505</v>
          </cell>
          <cell r="B573" t="str">
            <v>U 볼트/너트</v>
          </cell>
          <cell r="C573" t="str">
            <v>D 40</v>
          </cell>
          <cell r="E573" t="str">
            <v>EA</v>
          </cell>
          <cell r="H573">
            <v>84</v>
          </cell>
          <cell r="O573" t="str">
            <v>UPT65</v>
          </cell>
        </row>
        <row r="574">
          <cell r="A574" t="str">
            <v>0507506</v>
          </cell>
          <cell r="B574" t="str">
            <v>U 볼트/너트</v>
          </cell>
          <cell r="C574" t="str">
            <v>D 50</v>
          </cell>
          <cell r="E574" t="str">
            <v>EA</v>
          </cell>
          <cell r="H574">
            <v>93</v>
          </cell>
          <cell r="O574" t="str">
            <v>UPT66</v>
          </cell>
        </row>
        <row r="575">
          <cell r="A575" t="str">
            <v>0507507</v>
          </cell>
          <cell r="B575" t="str">
            <v>U 볼트/너트</v>
          </cell>
          <cell r="C575" t="str">
            <v>D 65</v>
          </cell>
          <cell r="E575" t="str">
            <v>EA</v>
          </cell>
          <cell r="H575">
            <v>105</v>
          </cell>
          <cell r="O575" t="str">
            <v>UPT67</v>
          </cell>
        </row>
        <row r="576">
          <cell r="A576" t="str">
            <v>0507508</v>
          </cell>
          <cell r="B576" t="str">
            <v>U 볼트/너트</v>
          </cell>
          <cell r="C576" t="str">
            <v>D 80</v>
          </cell>
          <cell r="E576" t="str">
            <v>EA</v>
          </cell>
          <cell r="H576">
            <v>131</v>
          </cell>
          <cell r="O576" t="str">
            <v>UPT68</v>
          </cell>
        </row>
        <row r="577">
          <cell r="A577" t="str">
            <v>0507509</v>
          </cell>
          <cell r="B577" t="str">
            <v>U 볼트/너트</v>
          </cell>
          <cell r="C577" t="str">
            <v>D100</v>
          </cell>
          <cell r="E577" t="str">
            <v>EA</v>
          </cell>
          <cell r="H577">
            <v>300</v>
          </cell>
          <cell r="O577" t="str">
            <v>UPT69</v>
          </cell>
        </row>
        <row r="578">
          <cell r="A578" t="str">
            <v>0507510</v>
          </cell>
          <cell r="B578" t="str">
            <v>U 볼트/너트</v>
          </cell>
          <cell r="C578" t="str">
            <v>D125</v>
          </cell>
          <cell r="E578" t="str">
            <v>EA</v>
          </cell>
          <cell r="H578">
            <v>358</v>
          </cell>
          <cell r="O578" t="str">
            <v>UPT70</v>
          </cell>
        </row>
        <row r="579">
          <cell r="A579" t="str">
            <v>0507511</v>
          </cell>
          <cell r="B579" t="str">
            <v>U 볼트/너트</v>
          </cell>
          <cell r="C579" t="str">
            <v>D150</v>
          </cell>
          <cell r="E579" t="str">
            <v>EA</v>
          </cell>
          <cell r="H579">
            <v>455</v>
          </cell>
          <cell r="O579" t="str">
            <v>UPT71</v>
          </cell>
        </row>
        <row r="580">
          <cell r="A580" t="str">
            <v>0507512</v>
          </cell>
          <cell r="B580" t="str">
            <v>U 볼트/너트</v>
          </cell>
          <cell r="C580" t="str">
            <v>D200</v>
          </cell>
          <cell r="E580" t="str">
            <v>EA</v>
          </cell>
          <cell r="H580">
            <v>608</v>
          </cell>
          <cell r="O580" t="str">
            <v>UPT72</v>
          </cell>
        </row>
        <row r="581">
          <cell r="A581" t="str">
            <v>0507513</v>
          </cell>
          <cell r="B581" t="str">
            <v>U 볼트/너트</v>
          </cell>
          <cell r="C581" t="str">
            <v>D250</v>
          </cell>
          <cell r="E581" t="str">
            <v>EA</v>
          </cell>
          <cell r="H581">
            <v>776</v>
          </cell>
          <cell r="O581" t="str">
            <v>UPT73</v>
          </cell>
        </row>
        <row r="582">
          <cell r="A582" t="str">
            <v>0507602</v>
          </cell>
          <cell r="B582" t="str">
            <v>U 볼트/너트 (절연)</v>
          </cell>
          <cell r="C582" t="str">
            <v>D 20</v>
          </cell>
          <cell r="E582" t="str">
            <v>EA</v>
          </cell>
          <cell r="H582">
            <v>280</v>
          </cell>
          <cell r="O582" t="str">
            <v>UPT74</v>
          </cell>
        </row>
        <row r="583">
          <cell r="A583" t="str">
            <v>0507603</v>
          </cell>
          <cell r="B583" t="str">
            <v>U 볼트/너트 (절연)</v>
          </cell>
          <cell r="C583" t="str">
            <v>D 25</v>
          </cell>
          <cell r="E583" t="str">
            <v>EA</v>
          </cell>
          <cell r="H583">
            <v>304</v>
          </cell>
          <cell r="O583" t="str">
            <v>UPT75</v>
          </cell>
        </row>
        <row r="584">
          <cell r="A584" t="str">
            <v>0507604</v>
          </cell>
          <cell r="B584" t="str">
            <v>U 볼트/너트 (절연)</v>
          </cell>
          <cell r="C584" t="str">
            <v>D 32</v>
          </cell>
          <cell r="E584" t="str">
            <v>EA</v>
          </cell>
          <cell r="H584">
            <v>328</v>
          </cell>
          <cell r="O584" t="str">
            <v>UPT76</v>
          </cell>
        </row>
        <row r="585">
          <cell r="A585" t="str">
            <v>0507605</v>
          </cell>
          <cell r="B585" t="str">
            <v>U 볼트/너트 (절연)</v>
          </cell>
          <cell r="C585" t="str">
            <v>D 40</v>
          </cell>
          <cell r="E585" t="str">
            <v>EA</v>
          </cell>
          <cell r="H585">
            <v>360</v>
          </cell>
          <cell r="O585" t="str">
            <v>UPT77</v>
          </cell>
        </row>
        <row r="586">
          <cell r="A586" t="str">
            <v>0507606</v>
          </cell>
          <cell r="B586" t="str">
            <v>U 볼트/너트 (절연)</v>
          </cell>
          <cell r="C586" t="str">
            <v>D 50</v>
          </cell>
          <cell r="E586" t="str">
            <v>EA</v>
          </cell>
          <cell r="H586">
            <v>416</v>
          </cell>
          <cell r="O586" t="str">
            <v>UPT78</v>
          </cell>
        </row>
        <row r="587">
          <cell r="A587" t="str">
            <v>0507607</v>
          </cell>
          <cell r="B587" t="str">
            <v>U 볼트/너트 (절연)</v>
          </cell>
          <cell r="C587" t="str">
            <v>D 65</v>
          </cell>
          <cell r="E587" t="str">
            <v>EA</v>
          </cell>
          <cell r="H587">
            <v>560</v>
          </cell>
          <cell r="O587" t="str">
            <v>UPT79</v>
          </cell>
        </row>
        <row r="588">
          <cell r="A588" t="str">
            <v>0507608</v>
          </cell>
          <cell r="B588" t="str">
            <v>U 볼트/너트 (절연)</v>
          </cell>
          <cell r="C588" t="str">
            <v>D 80</v>
          </cell>
          <cell r="E588" t="str">
            <v>EA</v>
          </cell>
          <cell r="H588">
            <v>616</v>
          </cell>
          <cell r="O588" t="str">
            <v>UPT80</v>
          </cell>
        </row>
        <row r="589">
          <cell r="A589" t="str">
            <v>0507609</v>
          </cell>
          <cell r="B589" t="str">
            <v>U 볼트/너트 (절연)</v>
          </cell>
          <cell r="C589" t="str">
            <v>D100</v>
          </cell>
          <cell r="E589" t="str">
            <v>EA</v>
          </cell>
          <cell r="H589">
            <v>720</v>
          </cell>
          <cell r="O589" t="str">
            <v>UPT81</v>
          </cell>
        </row>
        <row r="590">
          <cell r="A590" t="str">
            <v>0507610</v>
          </cell>
          <cell r="B590" t="str">
            <v>U 볼트/너트 (절연)</v>
          </cell>
          <cell r="C590" t="str">
            <v>D125</v>
          </cell>
          <cell r="E590" t="str">
            <v>EA</v>
          </cell>
          <cell r="H590">
            <v>1480</v>
          </cell>
          <cell r="O590" t="str">
            <v>UPT82</v>
          </cell>
        </row>
        <row r="591">
          <cell r="A591" t="str">
            <v>0509009</v>
          </cell>
          <cell r="B591" t="str">
            <v>셋트앵커(1/2")</v>
          </cell>
          <cell r="C591" t="str">
            <v>M13 L100</v>
          </cell>
          <cell r="E591" t="str">
            <v>EA</v>
          </cell>
          <cell r="H591">
            <v>56</v>
          </cell>
          <cell r="O591" t="str">
            <v>UPT83</v>
          </cell>
        </row>
        <row r="592">
          <cell r="A592" t="str">
            <v>0509020</v>
          </cell>
          <cell r="B592" t="str">
            <v>셋트앵커(3/8")</v>
          </cell>
          <cell r="C592" t="str">
            <v>M9</v>
          </cell>
          <cell r="E592" t="str">
            <v>EA</v>
          </cell>
          <cell r="H592">
            <v>32</v>
          </cell>
          <cell r="O592" t="str">
            <v>UPT84</v>
          </cell>
        </row>
        <row r="593">
          <cell r="A593" t="str">
            <v>0509103</v>
          </cell>
          <cell r="B593" t="str">
            <v>스트롱앵커</v>
          </cell>
          <cell r="C593" t="str">
            <v>3/8"  (M10)</v>
          </cell>
          <cell r="E593" t="str">
            <v>EA</v>
          </cell>
          <cell r="H593">
            <v>480</v>
          </cell>
          <cell r="O593" t="str">
            <v>UPT85</v>
          </cell>
        </row>
        <row r="594">
          <cell r="A594" t="str">
            <v>0513004</v>
          </cell>
          <cell r="B594" t="str">
            <v>와샤</v>
          </cell>
          <cell r="C594" t="str">
            <v>M12</v>
          </cell>
          <cell r="E594" t="str">
            <v>EA</v>
          </cell>
          <cell r="H594">
            <v>9</v>
          </cell>
          <cell r="O594" t="str">
            <v>UPT86</v>
          </cell>
        </row>
        <row r="595">
          <cell r="A595" t="str">
            <v>0513006</v>
          </cell>
          <cell r="B595" t="str">
            <v>와샤</v>
          </cell>
          <cell r="C595" t="str">
            <v>M16</v>
          </cell>
          <cell r="E595" t="str">
            <v>EA</v>
          </cell>
          <cell r="H595">
            <v>16</v>
          </cell>
          <cell r="O595" t="str">
            <v>UPT87</v>
          </cell>
        </row>
        <row r="596">
          <cell r="A596" t="str">
            <v>0513008</v>
          </cell>
          <cell r="B596" t="str">
            <v>와샤</v>
          </cell>
          <cell r="C596" t="str">
            <v>M20</v>
          </cell>
          <cell r="E596" t="str">
            <v>EA</v>
          </cell>
          <cell r="H596">
            <v>21</v>
          </cell>
          <cell r="O596" t="str">
            <v>UPT88</v>
          </cell>
        </row>
        <row r="597">
          <cell r="A597" t="str">
            <v>0513034</v>
          </cell>
          <cell r="B597" t="str">
            <v>와샤(스텐)</v>
          </cell>
          <cell r="C597" t="str">
            <v>M12</v>
          </cell>
          <cell r="E597" t="str">
            <v>EA</v>
          </cell>
          <cell r="H597">
            <v>27</v>
          </cell>
          <cell r="O597" t="str">
            <v>UPT89</v>
          </cell>
        </row>
        <row r="598">
          <cell r="A598" t="str">
            <v>0513036</v>
          </cell>
          <cell r="B598" t="str">
            <v>와샤(스텐)</v>
          </cell>
          <cell r="C598" t="str">
            <v>M18</v>
          </cell>
          <cell r="E598" t="str">
            <v>EA</v>
          </cell>
          <cell r="H598">
            <v>67</v>
          </cell>
          <cell r="O598" t="str">
            <v>UPT90</v>
          </cell>
        </row>
        <row r="599">
          <cell r="A599" t="str">
            <v>0599001</v>
          </cell>
          <cell r="B599" t="str">
            <v>동리벳</v>
          </cell>
          <cell r="C599" t="str">
            <v>D4</v>
          </cell>
          <cell r="E599" t="str">
            <v>EA</v>
          </cell>
          <cell r="H599">
            <v>4</v>
          </cell>
          <cell r="O599" t="str">
            <v>UPT91</v>
          </cell>
        </row>
        <row r="600">
          <cell r="A600" t="str">
            <v>0599005</v>
          </cell>
          <cell r="B600" t="str">
            <v>STS 철판</v>
          </cell>
          <cell r="C600" t="str">
            <v>0.5T</v>
          </cell>
          <cell r="E600" t="str">
            <v>M2</v>
          </cell>
          <cell r="H600">
            <v>9100</v>
          </cell>
          <cell r="O600" t="str">
            <v>UPT92</v>
          </cell>
        </row>
        <row r="601">
          <cell r="A601" t="str">
            <v>0599006</v>
          </cell>
          <cell r="B601" t="str">
            <v>STS 철판</v>
          </cell>
          <cell r="C601" t="str">
            <v>0.6T</v>
          </cell>
          <cell r="E601" t="str">
            <v>M2</v>
          </cell>
          <cell r="H601">
            <v>10636</v>
          </cell>
          <cell r="O601" t="str">
            <v>UPT93</v>
          </cell>
        </row>
        <row r="602">
          <cell r="A602" t="str">
            <v>0599007</v>
          </cell>
          <cell r="B602" t="str">
            <v>STS 철판</v>
          </cell>
          <cell r="C602" t="str">
            <v>0.8T</v>
          </cell>
          <cell r="E602" t="str">
            <v>M2</v>
          </cell>
          <cell r="H602">
            <v>13366</v>
          </cell>
          <cell r="O602" t="str">
            <v>UPT94</v>
          </cell>
        </row>
        <row r="603">
          <cell r="A603" t="str">
            <v>0599010</v>
          </cell>
          <cell r="B603" t="str">
            <v>발전기사용료</v>
          </cell>
          <cell r="C603" t="str">
            <v>350KW</v>
          </cell>
          <cell r="E603" t="str">
            <v>시간</v>
          </cell>
          <cell r="H603">
            <v>11896</v>
          </cell>
          <cell r="O603" t="str">
            <v>UPT95</v>
          </cell>
        </row>
        <row r="604">
          <cell r="A604" t="str">
            <v>0599011</v>
          </cell>
          <cell r="B604" t="str">
            <v>융착기사용료</v>
          </cell>
          <cell r="C604" t="str">
            <v>100-150MM</v>
          </cell>
          <cell r="E604" t="str">
            <v>시간</v>
          </cell>
          <cell r="H604">
            <v>800</v>
          </cell>
          <cell r="O604" t="str">
            <v>UPT96</v>
          </cell>
        </row>
        <row r="605">
          <cell r="A605" t="str">
            <v>0801001</v>
          </cell>
          <cell r="B605" t="str">
            <v>휘발유</v>
          </cell>
          <cell r="C605" t="str">
            <v>무연</v>
          </cell>
          <cell r="E605" t="str">
            <v>ℓ</v>
          </cell>
          <cell r="H605">
            <v>921</v>
          </cell>
          <cell r="O605" t="str">
            <v>UPT97</v>
          </cell>
        </row>
        <row r="606">
          <cell r="A606" t="str">
            <v>0803001</v>
          </cell>
          <cell r="B606" t="str">
            <v>아세틸렌(잡철물)</v>
          </cell>
          <cell r="C606" t="str">
            <v>99% 공업용</v>
          </cell>
          <cell r="E606" t="str">
            <v>KG</v>
          </cell>
          <cell r="H606">
            <v>5600</v>
          </cell>
          <cell r="O606" t="str">
            <v>UPT98</v>
          </cell>
        </row>
        <row r="607">
          <cell r="A607" t="str">
            <v>0803002</v>
          </cell>
          <cell r="B607" t="str">
            <v>아세틸렌(강.동관)</v>
          </cell>
          <cell r="C607" t="str">
            <v>99% 공업용</v>
          </cell>
          <cell r="E607" t="str">
            <v>G</v>
          </cell>
          <cell r="H607">
            <v>5</v>
          </cell>
          <cell r="O607" t="str">
            <v>UPT99</v>
          </cell>
        </row>
        <row r="608">
          <cell r="A608" t="str">
            <v>0803003</v>
          </cell>
          <cell r="B608" t="str">
            <v>아세틸렌</v>
          </cell>
          <cell r="C608" t="str">
            <v>98% 공업용</v>
          </cell>
          <cell r="E608" t="str">
            <v>ℓ</v>
          </cell>
          <cell r="H608">
            <v>6</v>
          </cell>
          <cell r="O608" t="str">
            <v>UPT100</v>
          </cell>
        </row>
        <row r="609">
          <cell r="A609" t="str">
            <v>0803005</v>
          </cell>
          <cell r="B609" t="str">
            <v>산소</v>
          </cell>
          <cell r="C609" t="str">
            <v>(기체.공업용99.9%)</v>
          </cell>
          <cell r="E609" t="str">
            <v>ℓ</v>
          </cell>
          <cell r="H609">
            <v>1</v>
          </cell>
          <cell r="O609" t="str">
            <v>UPT101</v>
          </cell>
        </row>
        <row r="610">
          <cell r="A610" t="str">
            <v>0803008</v>
          </cell>
          <cell r="B610" t="str">
            <v>알곤가스</v>
          </cell>
          <cell r="C610" t="str">
            <v>(기체)</v>
          </cell>
          <cell r="E610" t="str">
            <v>ℓ</v>
          </cell>
          <cell r="H610">
            <v>2</v>
          </cell>
          <cell r="O610" t="str">
            <v>UPT102</v>
          </cell>
        </row>
        <row r="611">
          <cell r="A611" t="str">
            <v>0805023</v>
          </cell>
          <cell r="B611" t="str">
            <v>전  력</v>
          </cell>
          <cell r="C611" t="str">
            <v>4kw이상,1년초과</v>
          </cell>
          <cell r="E611" t="str">
            <v>KWH</v>
          </cell>
          <cell r="H611">
            <v>46</v>
          </cell>
          <cell r="O611" t="str">
            <v>UPT103</v>
          </cell>
        </row>
        <row r="612">
          <cell r="A612" t="str">
            <v>0999001</v>
          </cell>
          <cell r="B612" t="str">
            <v>모래</v>
          </cell>
          <cell r="C612" t="str">
            <v>세사</v>
          </cell>
          <cell r="E612" t="str">
            <v>M3</v>
          </cell>
          <cell r="H612">
            <v>10400</v>
          </cell>
          <cell r="O612" t="str">
            <v>UPT104</v>
          </cell>
        </row>
        <row r="613">
          <cell r="A613" t="str">
            <v>0999003</v>
          </cell>
          <cell r="B613" t="str">
            <v>자연자갈</v>
          </cell>
          <cell r="C613" t="str">
            <v>#467(40-5mm)상차</v>
          </cell>
          <cell r="E613" t="str">
            <v>M3</v>
          </cell>
          <cell r="H613">
            <v>11200</v>
          </cell>
          <cell r="O613" t="str">
            <v>UPT105</v>
          </cell>
        </row>
        <row r="614">
          <cell r="A614" t="str">
            <v>0999005</v>
          </cell>
          <cell r="B614" t="str">
            <v>적벽돌</v>
          </cell>
          <cell r="C614" t="str">
            <v/>
          </cell>
          <cell r="E614" t="str">
            <v>장</v>
          </cell>
          <cell r="H614">
            <v>176</v>
          </cell>
          <cell r="O614" t="str">
            <v>UPT106</v>
          </cell>
        </row>
        <row r="615">
          <cell r="A615" t="str">
            <v>0999010</v>
          </cell>
          <cell r="B615" t="str">
            <v>시멘트</v>
          </cell>
          <cell r="C615" t="str">
            <v/>
          </cell>
          <cell r="E615" t="str">
            <v>KG</v>
          </cell>
          <cell r="H615">
            <v>45</v>
          </cell>
          <cell r="O615" t="str">
            <v>UPT107</v>
          </cell>
        </row>
        <row r="616">
          <cell r="A616" t="str">
            <v>0999050</v>
          </cell>
          <cell r="B616" t="str">
            <v>백 호 우</v>
          </cell>
          <cell r="C616" t="str">
            <v>0.4M3</v>
          </cell>
          <cell r="E616" t="str">
            <v>M3</v>
          </cell>
          <cell r="H616">
            <v>996</v>
          </cell>
          <cell r="O616" t="str">
            <v>UPT108</v>
          </cell>
        </row>
        <row r="617">
          <cell r="A617" t="str">
            <v>3601002</v>
          </cell>
          <cell r="B617" t="str">
            <v>조합페인트</v>
          </cell>
          <cell r="C617" t="str">
            <v>㉿5312 1급.황색</v>
          </cell>
          <cell r="E617" t="str">
            <v>ℓ</v>
          </cell>
          <cell r="H617">
            <v>3802</v>
          </cell>
          <cell r="O617" t="str">
            <v>UPT109</v>
          </cell>
        </row>
        <row r="618">
          <cell r="A618" t="str">
            <v>3603002</v>
          </cell>
          <cell r="B618" t="str">
            <v>광명단페인트</v>
          </cell>
          <cell r="C618" t="str">
            <v>㉿5311   2종</v>
          </cell>
          <cell r="E618" t="str">
            <v>ℓ</v>
          </cell>
          <cell r="H618">
            <v>4021</v>
          </cell>
          <cell r="O618" t="str">
            <v>UPT110</v>
          </cell>
        </row>
        <row r="619">
          <cell r="A619" t="str">
            <v>5001001</v>
          </cell>
          <cell r="B619" t="str">
            <v>백관 (SPP)</v>
          </cell>
          <cell r="C619" t="str">
            <v>D 15</v>
          </cell>
          <cell r="E619" t="str">
            <v>M</v>
          </cell>
          <cell r="H619">
            <v>717</v>
          </cell>
          <cell r="O619" t="str">
            <v>UPT111</v>
          </cell>
        </row>
        <row r="620">
          <cell r="A620" t="str">
            <v>5001002</v>
          </cell>
          <cell r="B620" t="str">
            <v>백관 (SPP)</v>
          </cell>
          <cell r="C620" t="str">
            <v>D 20</v>
          </cell>
          <cell r="E620" t="str">
            <v>M</v>
          </cell>
          <cell r="H620">
            <v>904</v>
          </cell>
          <cell r="O620" t="str">
            <v>UPT112</v>
          </cell>
        </row>
        <row r="621">
          <cell r="A621" t="str">
            <v>5001003</v>
          </cell>
          <cell r="B621" t="str">
            <v>백관 (SPP)</v>
          </cell>
          <cell r="C621" t="str">
            <v>D 25</v>
          </cell>
          <cell r="E621" t="str">
            <v>M</v>
          </cell>
          <cell r="H621">
            <v>1284</v>
          </cell>
          <cell r="O621" t="str">
            <v>UPT113</v>
          </cell>
        </row>
        <row r="622">
          <cell r="A622" t="str">
            <v>5001004</v>
          </cell>
          <cell r="B622" t="str">
            <v>백관 (SPP)</v>
          </cell>
          <cell r="C622" t="str">
            <v>D 32</v>
          </cell>
          <cell r="E622" t="str">
            <v>M</v>
          </cell>
          <cell r="H622">
            <v>1551</v>
          </cell>
          <cell r="O622" t="str">
            <v>UPT114</v>
          </cell>
        </row>
        <row r="623">
          <cell r="A623" t="str">
            <v>5001005</v>
          </cell>
          <cell r="B623" t="str">
            <v>백관 (SPP)</v>
          </cell>
          <cell r="C623" t="str">
            <v>D 40</v>
          </cell>
          <cell r="E623" t="str">
            <v>M</v>
          </cell>
          <cell r="H623">
            <v>1783</v>
          </cell>
          <cell r="O623" t="str">
            <v>UPT115</v>
          </cell>
        </row>
        <row r="624">
          <cell r="A624" t="str">
            <v>5001006</v>
          </cell>
          <cell r="B624" t="str">
            <v>백관 (SPP)</v>
          </cell>
          <cell r="C624" t="str">
            <v>D 50</v>
          </cell>
          <cell r="E624" t="str">
            <v>M</v>
          </cell>
          <cell r="H624">
            <v>2444</v>
          </cell>
          <cell r="O624" t="str">
            <v>UPT116</v>
          </cell>
        </row>
        <row r="625">
          <cell r="A625" t="str">
            <v>5001007</v>
          </cell>
          <cell r="B625" t="str">
            <v>백관 (SPP)</v>
          </cell>
          <cell r="C625" t="str">
            <v>D 65</v>
          </cell>
          <cell r="E625" t="str">
            <v>M</v>
          </cell>
          <cell r="H625">
            <v>3118</v>
          </cell>
          <cell r="O625" t="str">
            <v>UPT117</v>
          </cell>
        </row>
        <row r="626">
          <cell r="A626" t="str">
            <v>5001008</v>
          </cell>
          <cell r="B626" t="str">
            <v>백관 (SPP)</v>
          </cell>
          <cell r="C626" t="str">
            <v>D 80</v>
          </cell>
          <cell r="E626" t="str">
            <v>M</v>
          </cell>
          <cell r="H626">
            <v>3943</v>
          </cell>
          <cell r="O626" t="str">
            <v>UPT118</v>
          </cell>
        </row>
        <row r="627">
          <cell r="A627" t="str">
            <v>5001009</v>
          </cell>
          <cell r="B627" t="str">
            <v>백관 (SPP)</v>
          </cell>
          <cell r="C627" t="str">
            <v>D100</v>
          </cell>
          <cell r="E627" t="str">
            <v>M</v>
          </cell>
          <cell r="H627">
            <v>5620</v>
          </cell>
          <cell r="O627" t="str">
            <v>UPT119</v>
          </cell>
        </row>
        <row r="628">
          <cell r="A628" t="str">
            <v>5001010</v>
          </cell>
          <cell r="B628" t="str">
            <v>백관 (SPP)</v>
          </cell>
          <cell r="C628" t="str">
            <v>D125</v>
          </cell>
          <cell r="E628" t="str">
            <v>M</v>
          </cell>
          <cell r="H628">
            <v>7620</v>
          </cell>
          <cell r="O628" t="str">
            <v>UPT120</v>
          </cell>
        </row>
        <row r="629">
          <cell r="A629" t="str">
            <v>5001011</v>
          </cell>
          <cell r="B629" t="str">
            <v>백관 (SPP)</v>
          </cell>
          <cell r="C629" t="str">
            <v>D150</v>
          </cell>
          <cell r="E629" t="str">
            <v>M</v>
          </cell>
          <cell r="H629">
            <v>9075</v>
          </cell>
          <cell r="O629" t="str">
            <v>UPT121</v>
          </cell>
        </row>
        <row r="630">
          <cell r="A630" t="str">
            <v>5001012</v>
          </cell>
          <cell r="B630" t="str">
            <v>백관 (SPP)</v>
          </cell>
          <cell r="C630" t="str">
            <v>D200</v>
          </cell>
          <cell r="E630" t="str">
            <v>M</v>
          </cell>
          <cell r="H630">
            <v>14556</v>
          </cell>
          <cell r="O630" t="str">
            <v>UPT122</v>
          </cell>
        </row>
        <row r="631">
          <cell r="A631" t="str">
            <v>5001013</v>
          </cell>
          <cell r="B631" t="str">
            <v>백관 (SPP)</v>
          </cell>
          <cell r="C631" t="str">
            <v>D250</v>
          </cell>
          <cell r="E631" t="str">
            <v>M</v>
          </cell>
          <cell r="H631">
            <v>20158</v>
          </cell>
          <cell r="O631" t="str">
            <v>UPT123</v>
          </cell>
        </row>
        <row r="632">
          <cell r="A632" t="str">
            <v>5001014</v>
          </cell>
          <cell r="B632" t="str">
            <v>백관 (SPP)</v>
          </cell>
          <cell r="C632" t="str">
            <v>D300</v>
          </cell>
          <cell r="E632" t="str">
            <v>M</v>
          </cell>
          <cell r="H632">
            <v>26396</v>
          </cell>
          <cell r="O632" t="str">
            <v>UPT124</v>
          </cell>
        </row>
        <row r="633">
          <cell r="A633" t="str">
            <v>5001031</v>
          </cell>
          <cell r="B633" t="str">
            <v>흑관 (SPP)</v>
          </cell>
          <cell r="C633" t="str">
            <v>D 15</v>
          </cell>
          <cell r="E633" t="str">
            <v>M</v>
          </cell>
          <cell r="H633">
            <v>480</v>
          </cell>
          <cell r="O633" t="str">
            <v>UPT125</v>
          </cell>
        </row>
        <row r="634">
          <cell r="A634" t="str">
            <v>5001032</v>
          </cell>
          <cell r="B634" t="str">
            <v>흑관 (SPP)</v>
          </cell>
          <cell r="C634" t="str">
            <v>D 20</v>
          </cell>
          <cell r="E634" t="str">
            <v>M</v>
          </cell>
          <cell r="H634">
            <v>585</v>
          </cell>
          <cell r="O634" t="str">
            <v>UPT126</v>
          </cell>
        </row>
        <row r="635">
          <cell r="A635" t="str">
            <v>5001033</v>
          </cell>
          <cell r="B635" t="str">
            <v>흑관 (SPP)</v>
          </cell>
          <cell r="C635" t="str">
            <v>D 25</v>
          </cell>
          <cell r="E635" t="str">
            <v>M</v>
          </cell>
          <cell r="H635">
            <v>878</v>
          </cell>
          <cell r="O635" t="str">
            <v>UPT127</v>
          </cell>
        </row>
        <row r="636">
          <cell r="A636" t="str">
            <v>5001034</v>
          </cell>
          <cell r="B636" t="str">
            <v>흑관 (SPP)</v>
          </cell>
          <cell r="C636" t="str">
            <v>D 32</v>
          </cell>
          <cell r="E636" t="str">
            <v>M</v>
          </cell>
          <cell r="H636">
            <v>1081</v>
          </cell>
          <cell r="O636" t="str">
            <v>UPT128</v>
          </cell>
        </row>
        <row r="637">
          <cell r="A637" t="str">
            <v>5001035</v>
          </cell>
          <cell r="B637" t="str">
            <v>흑관 (SPP)</v>
          </cell>
          <cell r="C637" t="str">
            <v>D 40</v>
          </cell>
          <cell r="E637" t="str">
            <v>M</v>
          </cell>
          <cell r="H637">
            <v>1251</v>
          </cell>
          <cell r="O637" t="str">
            <v>UPT129</v>
          </cell>
        </row>
        <row r="638">
          <cell r="A638" t="str">
            <v>5001036</v>
          </cell>
          <cell r="B638" t="str">
            <v>흑관 (SPP)</v>
          </cell>
          <cell r="C638" t="str">
            <v>D 50</v>
          </cell>
          <cell r="E638" t="str">
            <v>M</v>
          </cell>
          <cell r="H638">
            <v>1744</v>
          </cell>
          <cell r="O638" t="str">
            <v>UPT130</v>
          </cell>
        </row>
        <row r="639">
          <cell r="A639" t="str">
            <v>5001037</v>
          </cell>
          <cell r="B639" t="str">
            <v>흑관 (SPP)</v>
          </cell>
          <cell r="C639" t="str">
            <v>D 65</v>
          </cell>
          <cell r="E639" t="str">
            <v>M</v>
          </cell>
          <cell r="H639">
            <v>2245</v>
          </cell>
          <cell r="O639" t="str">
            <v>UPT131</v>
          </cell>
        </row>
        <row r="640">
          <cell r="A640" t="str">
            <v>5001039</v>
          </cell>
          <cell r="B640" t="str">
            <v>흑관 (SPP)</v>
          </cell>
          <cell r="C640" t="str">
            <v>D100</v>
          </cell>
          <cell r="E640" t="str">
            <v>M</v>
          </cell>
          <cell r="H640">
            <v>4242</v>
          </cell>
          <cell r="O640" t="str">
            <v>UPT132</v>
          </cell>
        </row>
        <row r="641">
          <cell r="A641" t="str">
            <v>5001401</v>
          </cell>
          <cell r="B641" t="str">
            <v>가스용백관</v>
          </cell>
          <cell r="C641" t="str">
            <v>D 15</v>
          </cell>
          <cell r="E641" t="str">
            <v>M</v>
          </cell>
          <cell r="H641">
            <v>753</v>
          </cell>
          <cell r="O641" t="str">
            <v>UPT133</v>
          </cell>
        </row>
        <row r="642">
          <cell r="A642" t="str">
            <v>5001403</v>
          </cell>
          <cell r="B642" t="str">
            <v>가스용백관</v>
          </cell>
          <cell r="C642" t="str">
            <v>D 25</v>
          </cell>
          <cell r="E642" t="str">
            <v>M</v>
          </cell>
          <cell r="H642">
            <v>1348</v>
          </cell>
          <cell r="O642" t="str">
            <v>UPT134</v>
          </cell>
        </row>
        <row r="643">
          <cell r="A643" t="str">
            <v>5001407</v>
          </cell>
          <cell r="B643" t="str">
            <v>가스용백관</v>
          </cell>
          <cell r="C643" t="str">
            <v>D 65</v>
          </cell>
          <cell r="E643" t="str">
            <v>M</v>
          </cell>
          <cell r="H643">
            <v>3274</v>
          </cell>
          <cell r="O643" t="str">
            <v>UPT135</v>
          </cell>
        </row>
        <row r="644">
          <cell r="A644" t="str">
            <v>5001409</v>
          </cell>
          <cell r="B644" t="str">
            <v>가스용백관</v>
          </cell>
          <cell r="C644" t="str">
            <v>D100</v>
          </cell>
          <cell r="E644" t="str">
            <v>M</v>
          </cell>
          <cell r="H644">
            <v>5900</v>
          </cell>
          <cell r="O644" t="str">
            <v>UPT136</v>
          </cell>
        </row>
        <row r="645">
          <cell r="A645" t="str">
            <v>5001412</v>
          </cell>
          <cell r="B645" t="str">
            <v>가스용백관</v>
          </cell>
          <cell r="C645" t="str">
            <v>D200</v>
          </cell>
          <cell r="E645" t="str">
            <v>M</v>
          </cell>
          <cell r="H645">
            <v>15284</v>
          </cell>
          <cell r="O645" t="str">
            <v>UPT137</v>
          </cell>
        </row>
        <row r="646">
          <cell r="A646" t="str">
            <v>5001413</v>
          </cell>
          <cell r="B646" t="str">
            <v>가스용백관</v>
          </cell>
          <cell r="C646" t="str">
            <v>D250</v>
          </cell>
          <cell r="E646" t="str">
            <v>M</v>
          </cell>
          <cell r="H646">
            <v>21166</v>
          </cell>
          <cell r="O646" t="str">
            <v>UPT138</v>
          </cell>
        </row>
        <row r="647">
          <cell r="A647" t="str">
            <v>5002031</v>
          </cell>
          <cell r="B647" t="str">
            <v>동관 (L-TYPE)</v>
          </cell>
          <cell r="C647" t="str">
            <v>D 15</v>
          </cell>
          <cell r="E647" t="str">
            <v>M</v>
          </cell>
          <cell r="H647">
            <v>1120</v>
          </cell>
          <cell r="O647" t="str">
            <v>UPT139</v>
          </cell>
        </row>
        <row r="648">
          <cell r="A648" t="str">
            <v>5002032</v>
          </cell>
          <cell r="B648" t="str">
            <v>동관 (L-TYPE)</v>
          </cell>
          <cell r="C648" t="str">
            <v>D 20</v>
          </cell>
          <cell r="E648" t="str">
            <v>M</v>
          </cell>
          <cell r="H648">
            <v>1752</v>
          </cell>
          <cell r="O648" t="str">
            <v>UPT140</v>
          </cell>
        </row>
        <row r="649">
          <cell r="A649" t="str">
            <v>5002033</v>
          </cell>
          <cell r="B649" t="str">
            <v>동관 (L-TYPE)</v>
          </cell>
          <cell r="C649" t="str">
            <v>D 25</v>
          </cell>
          <cell r="E649" t="str">
            <v>M</v>
          </cell>
          <cell r="H649">
            <v>2512</v>
          </cell>
          <cell r="O649" t="str">
            <v>UPT141</v>
          </cell>
        </row>
        <row r="650">
          <cell r="A650" t="str">
            <v>5002034</v>
          </cell>
          <cell r="B650" t="str">
            <v>동관 (L-TYPE)</v>
          </cell>
          <cell r="C650" t="str">
            <v>D 32</v>
          </cell>
          <cell r="E650" t="str">
            <v>M</v>
          </cell>
          <cell r="H650">
            <v>3376</v>
          </cell>
          <cell r="O650" t="str">
            <v>UPT142</v>
          </cell>
        </row>
        <row r="651">
          <cell r="A651" t="str">
            <v>5002035</v>
          </cell>
          <cell r="B651" t="str">
            <v>동관 (L-TYPE)</v>
          </cell>
          <cell r="C651" t="str">
            <v>D 40</v>
          </cell>
          <cell r="E651" t="str">
            <v>M</v>
          </cell>
          <cell r="H651">
            <v>4352</v>
          </cell>
          <cell r="O651" t="str">
            <v>UPT143</v>
          </cell>
        </row>
        <row r="652">
          <cell r="A652" t="str">
            <v>5002036</v>
          </cell>
          <cell r="B652" t="str">
            <v>동관 (L-TYPE)</v>
          </cell>
          <cell r="C652" t="str">
            <v>D 50</v>
          </cell>
          <cell r="E652" t="str">
            <v>M</v>
          </cell>
          <cell r="H652">
            <v>6680</v>
          </cell>
          <cell r="O652" t="str">
            <v>UPT144</v>
          </cell>
        </row>
        <row r="653">
          <cell r="A653" t="str">
            <v>5002037</v>
          </cell>
          <cell r="B653" t="str">
            <v>동관 (L-TYPE)</v>
          </cell>
          <cell r="C653" t="str">
            <v>D 65</v>
          </cell>
          <cell r="E653" t="str">
            <v>M</v>
          </cell>
          <cell r="H653">
            <v>9536</v>
          </cell>
          <cell r="O653" t="str">
            <v>UPT145</v>
          </cell>
        </row>
        <row r="654">
          <cell r="A654" t="str">
            <v>5002038</v>
          </cell>
          <cell r="B654" t="str">
            <v>동관 (L-TYPE)</v>
          </cell>
          <cell r="C654" t="str">
            <v>D 80</v>
          </cell>
          <cell r="E654" t="str">
            <v>M</v>
          </cell>
          <cell r="H654">
            <v>12936</v>
          </cell>
          <cell r="O654" t="str">
            <v>UPT146</v>
          </cell>
        </row>
        <row r="655">
          <cell r="A655" t="str">
            <v>5003001</v>
          </cell>
          <cell r="B655" t="str">
            <v>STS관 (K-TYPE)</v>
          </cell>
          <cell r="C655" t="str">
            <v>D 15</v>
          </cell>
          <cell r="E655" t="str">
            <v>M</v>
          </cell>
          <cell r="H655">
            <v>1008</v>
          </cell>
          <cell r="O655" t="str">
            <v>UPT147</v>
          </cell>
        </row>
        <row r="656">
          <cell r="A656" t="str">
            <v>5003002</v>
          </cell>
          <cell r="B656" t="str">
            <v>STS관 (K-TYPE)</v>
          </cell>
          <cell r="C656" t="str">
            <v>D 20</v>
          </cell>
          <cell r="E656" t="str">
            <v>M</v>
          </cell>
          <cell r="H656">
            <v>1568</v>
          </cell>
          <cell r="O656" t="str">
            <v>UPT148</v>
          </cell>
        </row>
        <row r="657">
          <cell r="A657" t="str">
            <v>5003161</v>
          </cell>
          <cell r="B657" t="str">
            <v>STS관 (KSD3576)</v>
          </cell>
          <cell r="C657" t="str">
            <v>D 15 x 2T</v>
          </cell>
          <cell r="E657" t="str">
            <v>M</v>
          </cell>
          <cell r="H657">
            <v>2704</v>
          </cell>
          <cell r="O657" t="str">
            <v>UPT149</v>
          </cell>
        </row>
        <row r="658">
          <cell r="A658" t="str">
            <v>5003170</v>
          </cell>
          <cell r="B658" t="str">
            <v>STS관 (KSD3576)</v>
          </cell>
          <cell r="C658" t="str">
            <v>D125 x 2T</v>
          </cell>
          <cell r="E658" t="str">
            <v>M</v>
          </cell>
          <cell r="H658">
            <v>17464</v>
          </cell>
          <cell r="O658" t="str">
            <v>UPT150</v>
          </cell>
        </row>
        <row r="659">
          <cell r="A659" t="str">
            <v>5003193</v>
          </cell>
          <cell r="B659" t="str">
            <v>STS관 (KSD3576)</v>
          </cell>
          <cell r="C659" t="str">
            <v>D 25 x 3T</v>
          </cell>
          <cell r="E659" t="str">
            <v>M</v>
          </cell>
          <cell r="H659">
            <v>5156</v>
          </cell>
          <cell r="O659" t="str">
            <v>UPT151</v>
          </cell>
        </row>
        <row r="660">
          <cell r="A660" t="str">
            <v>5003195</v>
          </cell>
          <cell r="B660" t="str">
            <v>STS관 (KSD3576)</v>
          </cell>
          <cell r="C660" t="str">
            <v>D 40 x 3T</v>
          </cell>
          <cell r="E660" t="str">
            <v>M</v>
          </cell>
          <cell r="H660">
            <v>7584</v>
          </cell>
          <cell r="O660" t="str">
            <v>UPT152</v>
          </cell>
        </row>
        <row r="661">
          <cell r="A661" t="str">
            <v>5003196</v>
          </cell>
          <cell r="B661" t="str">
            <v>STS관 (KSD3576)</v>
          </cell>
          <cell r="C661" t="str">
            <v>D 50 x 3T</v>
          </cell>
          <cell r="E661" t="str">
            <v>M</v>
          </cell>
          <cell r="H661">
            <v>9564</v>
          </cell>
          <cell r="O661" t="str">
            <v>UPT153</v>
          </cell>
        </row>
        <row r="662">
          <cell r="A662" t="str">
            <v>5003199</v>
          </cell>
          <cell r="B662" t="str">
            <v>STS관 (KSD3576)</v>
          </cell>
          <cell r="C662" t="str">
            <v>D100 x 3T</v>
          </cell>
          <cell r="E662" t="str">
            <v>M</v>
          </cell>
          <cell r="H662">
            <v>17632</v>
          </cell>
          <cell r="O662" t="str">
            <v>UPT154</v>
          </cell>
        </row>
        <row r="663">
          <cell r="A663" t="str">
            <v>5003230</v>
          </cell>
          <cell r="B663" t="str">
            <v>STS관 (KSD3576)</v>
          </cell>
          <cell r="C663" t="str">
            <v>D125 x 3.5T</v>
          </cell>
          <cell r="E663" t="str">
            <v>M</v>
          </cell>
          <cell r="H663">
            <v>25192</v>
          </cell>
          <cell r="O663" t="str">
            <v>UPT155</v>
          </cell>
        </row>
        <row r="664">
          <cell r="A664" t="str">
            <v>5003231</v>
          </cell>
          <cell r="B664" t="str">
            <v>STS관 (KSD3576)</v>
          </cell>
          <cell r="C664" t="str">
            <v>D150 x 3.5T</v>
          </cell>
          <cell r="E664" t="str">
            <v>M</v>
          </cell>
          <cell r="H664">
            <v>29887</v>
          </cell>
          <cell r="O664" t="str">
            <v>UPT156</v>
          </cell>
        </row>
        <row r="665">
          <cell r="A665" t="str">
            <v>5007181</v>
          </cell>
          <cell r="B665" t="str">
            <v>주철직관 (NO HUB)</v>
          </cell>
          <cell r="C665" t="str">
            <v>D 50 x1500L</v>
          </cell>
          <cell r="E665" t="str">
            <v>본</v>
          </cell>
          <cell r="H665">
            <v>7392</v>
          </cell>
          <cell r="O665" t="str">
            <v>UPT157</v>
          </cell>
        </row>
        <row r="666">
          <cell r="A666" t="str">
            <v>5007183</v>
          </cell>
          <cell r="B666" t="str">
            <v>주철직관 (NO HUB)</v>
          </cell>
          <cell r="C666" t="str">
            <v>D 75 x1500L</v>
          </cell>
          <cell r="E666" t="str">
            <v>본</v>
          </cell>
          <cell r="H666">
            <v>9856</v>
          </cell>
          <cell r="O666" t="str">
            <v>UPT158</v>
          </cell>
        </row>
        <row r="667">
          <cell r="A667" t="str">
            <v>5007184</v>
          </cell>
          <cell r="B667" t="str">
            <v>주철직관 (NO HUB)</v>
          </cell>
          <cell r="C667" t="str">
            <v>D 75 x3000L</v>
          </cell>
          <cell r="E667" t="str">
            <v>본</v>
          </cell>
          <cell r="H667">
            <v>21384</v>
          </cell>
          <cell r="O667" t="str">
            <v>UPT159</v>
          </cell>
        </row>
        <row r="668">
          <cell r="A668" t="str">
            <v>5007185</v>
          </cell>
          <cell r="B668" t="str">
            <v>주철직관 (NO HUB)</v>
          </cell>
          <cell r="C668" t="str">
            <v>D100 x1500L</v>
          </cell>
          <cell r="E668" t="str">
            <v>본</v>
          </cell>
          <cell r="H668">
            <v>14208</v>
          </cell>
          <cell r="O668" t="str">
            <v>UPT160</v>
          </cell>
        </row>
        <row r="669">
          <cell r="A669" t="str">
            <v>5007186</v>
          </cell>
          <cell r="B669" t="str">
            <v>주철직관 (NO HUB)</v>
          </cell>
          <cell r="C669" t="str">
            <v>D100 x3000L</v>
          </cell>
          <cell r="E669" t="str">
            <v>본</v>
          </cell>
          <cell r="H669">
            <v>29568</v>
          </cell>
          <cell r="O669" t="str">
            <v>UPT161</v>
          </cell>
        </row>
        <row r="670">
          <cell r="A670" t="str">
            <v>5007187</v>
          </cell>
          <cell r="B670" t="str">
            <v>주철직관 (NO HUB)</v>
          </cell>
          <cell r="C670" t="str">
            <v>D125 x1500L</v>
          </cell>
          <cell r="E670" t="str">
            <v>본</v>
          </cell>
          <cell r="H670">
            <v>17688</v>
          </cell>
          <cell r="O670" t="str">
            <v>UPT162</v>
          </cell>
        </row>
        <row r="671">
          <cell r="A671" t="str">
            <v>5007188</v>
          </cell>
          <cell r="B671" t="str">
            <v>주철직관 (NO HUB)</v>
          </cell>
          <cell r="C671" t="str">
            <v>D125 x3000L</v>
          </cell>
          <cell r="E671" t="str">
            <v>본</v>
          </cell>
          <cell r="H671">
            <v>36960</v>
          </cell>
          <cell r="O671" t="str">
            <v>UPT163</v>
          </cell>
        </row>
        <row r="672">
          <cell r="A672" t="str">
            <v>5009063</v>
          </cell>
          <cell r="B672" t="str">
            <v>후렉시블죠인트 (EPDM17.5KG)</v>
          </cell>
          <cell r="C672" t="str">
            <v>D 25</v>
          </cell>
          <cell r="E672" t="str">
            <v>EA</v>
          </cell>
          <cell r="H672">
            <v>18800</v>
          </cell>
          <cell r="O672" t="str">
            <v>UPT164</v>
          </cell>
        </row>
        <row r="673">
          <cell r="A673" t="str">
            <v>5009065</v>
          </cell>
          <cell r="B673" t="str">
            <v>후렉시블죠인트 (EPDM17.5KG)</v>
          </cell>
          <cell r="C673" t="str">
            <v>D 40</v>
          </cell>
          <cell r="E673" t="str">
            <v>EA</v>
          </cell>
          <cell r="H673">
            <v>44800</v>
          </cell>
          <cell r="O673" t="str">
            <v>UPT165</v>
          </cell>
        </row>
        <row r="674">
          <cell r="A674" t="str">
            <v>5009068</v>
          </cell>
          <cell r="B674" t="str">
            <v>후렉시블죠인트 (EPDM17.5KG)</v>
          </cell>
          <cell r="C674" t="str">
            <v>D 80</v>
          </cell>
          <cell r="E674" t="str">
            <v>EA</v>
          </cell>
          <cell r="H674">
            <v>74400</v>
          </cell>
          <cell r="O674" t="str">
            <v>UPT166</v>
          </cell>
        </row>
        <row r="675">
          <cell r="A675" t="str">
            <v>5009069</v>
          </cell>
          <cell r="B675" t="str">
            <v>후렉시블죠인트 (EPDM17.5KG)</v>
          </cell>
          <cell r="C675" t="str">
            <v>D100</v>
          </cell>
          <cell r="E675" t="str">
            <v>EA</v>
          </cell>
          <cell r="H675">
            <v>100000</v>
          </cell>
          <cell r="O675" t="str">
            <v>UPT167</v>
          </cell>
        </row>
        <row r="676">
          <cell r="A676" t="str">
            <v>5009070</v>
          </cell>
          <cell r="B676" t="str">
            <v>후렉시블죠인트 (EPDM17.5KG)</v>
          </cell>
          <cell r="C676" t="str">
            <v>D125</v>
          </cell>
          <cell r="E676" t="str">
            <v>EA</v>
          </cell>
          <cell r="H676">
            <v>120000</v>
          </cell>
          <cell r="O676" t="str">
            <v>UPT168</v>
          </cell>
        </row>
        <row r="677">
          <cell r="A677" t="str">
            <v>5009071</v>
          </cell>
          <cell r="B677" t="str">
            <v>후렉시블죠인트 (EPDM17.5KG)</v>
          </cell>
          <cell r="C677" t="str">
            <v>D150</v>
          </cell>
          <cell r="E677" t="str">
            <v>EA</v>
          </cell>
          <cell r="H677">
            <v>160000</v>
          </cell>
          <cell r="O677" t="str">
            <v>UPT169</v>
          </cell>
        </row>
        <row r="678">
          <cell r="A678" t="str">
            <v>5019006</v>
          </cell>
          <cell r="B678" t="str">
            <v>PEM PIPE (1호관)</v>
          </cell>
          <cell r="C678" t="str">
            <v>D 75</v>
          </cell>
          <cell r="E678" t="str">
            <v>M</v>
          </cell>
          <cell r="H678">
            <v>5632</v>
          </cell>
          <cell r="O678" t="str">
            <v>UPT170</v>
          </cell>
        </row>
        <row r="679">
          <cell r="A679" t="str">
            <v>5019024</v>
          </cell>
          <cell r="B679" t="str">
            <v>PEM PIPE (2호관)</v>
          </cell>
          <cell r="C679" t="str">
            <v>D250</v>
          </cell>
          <cell r="E679" t="str">
            <v>M</v>
          </cell>
          <cell r="H679">
            <v>29488</v>
          </cell>
          <cell r="O679" t="str">
            <v>UPT171</v>
          </cell>
        </row>
        <row r="680">
          <cell r="A680" t="str">
            <v>5020004</v>
          </cell>
          <cell r="B680" t="str">
            <v>익스펜션 조인트(단식)</v>
          </cell>
          <cell r="C680" t="str">
            <v>D 32</v>
          </cell>
          <cell r="E680" t="str">
            <v>EA</v>
          </cell>
          <cell r="H680">
            <v>22880</v>
          </cell>
          <cell r="O680" t="str">
            <v>UPT172</v>
          </cell>
        </row>
        <row r="681">
          <cell r="A681" t="str">
            <v>5020007</v>
          </cell>
          <cell r="B681" t="str">
            <v>익스펜션 조인트(단식)</v>
          </cell>
          <cell r="C681" t="str">
            <v>D 65</v>
          </cell>
          <cell r="E681" t="str">
            <v>EA</v>
          </cell>
          <cell r="H681">
            <v>40040</v>
          </cell>
          <cell r="O681" t="str">
            <v>UPT173</v>
          </cell>
        </row>
        <row r="682">
          <cell r="A682" t="str">
            <v>5020043</v>
          </cell>
          <cell r="B682" t="str">
            <v>익스펜션 조인트(복식)</v>
          </cell>
          <cell r="C682" t="str">
            <v>D 32</v>
          </cell>
          <cell r="E682" t="str">
            <v>EA</v>
          </cell>
          <cell r="H682">
            <v>44720</v>
          </cell>
          <cell r="O682" t="str">
            <v>UPT174</v>
          </cell>
        </row>
        <row r="683">
          <cell r="A683" t="str">
            <v>5020046</v>
          </cell>
          <cell r="B683" t="str">
            <v>익스펜션 조인트(복식)</v>
          </cell>
          <cell r="C683" t="str">
            <v>D 65</v>
          </cell>
          <cell r="E683" t="str">
            <v>EA</v>
          </cell>
          <cell r="H683">
            <v>68480</v>
          </cell>
          <cell r="O683" t="str">
            <v>UPT175</v>
          </cell>
        </row>
        <row r="684">
          <cell r="A684" t="str">
            <v>5020092</v>
          </cell>
          <cell r="B684" t="str">
            <v>익스펜션 조인트(단식)동관</v>
          </cell>
          <cell r="C684" t="str">
            <v>D 25</v>
          </cell>
          <cell r="E684" t="str">
            <v>EA</v>
          </cell>
          <cell r="H684">
            <v>18480</v>
          </cell>
          <cell r="O684" t="str">
            <v>UPT176</v>
          </cell>
        </row>
        <row r="685">
          <cell r="A685" t="str">
            <v>5020094</v>
          </cell>
          <cell r="B685" t="str">
            <v>익스펜션 조인트(단식)동관</v>
          </cell>
          <cell r="C685" t="str">
            <v>D 40</v>
          </cell>
          <cell r="E685" t="str">
            <v>EA</v>
          </cell>
          <cell r="H685">
            <v>21280</v>
          </cell>
          <cell r="O685" t="str">
            <v>UPT177</v>
          </cell>
        </row>
        <row r="686">
          <cell r="A686" t="str">
            <v>5020096</v>
          </cell>
          <cell r="B686" t="str">
            <v>익스펜션 조인트(단식)동관</v>
          </cell>
          <cell r="C686" t="str">
            <v>D 65</v>
          </cell>
          <cell r="E686" t="str">
            <v>EA</v>
          </cell>
          <cell r="H686">
            <v>41440</v>
          </cell>
          <cell r="O686" t="str">
            <v>UPT178</v>
          </cell>
        </row>
        <row r="687">
          <cell r="A687" t="str">
            <v>5020117</v>
          </cell>
          <cell r="B687" t="str">
            <v>익스펜션 조인트(복식)동관</v>
          </cell>
          <cell r="C687" t="str">
            <v>D 25</v>
          </cell>
          <cell r="E687" t="str">
            <v>EA</v>
          </cell>
          <cell r="H687">
            <v>38080</v>
          </cell>
          <cell r="O687" t="str">
            <v>UPT179</v>
          </cell>
        </row>
        <row r="688">
          <cell r="A688" t="str">
            <v>5020118</v>
          </cell>
          <cell r="B688" t="str">
            <v>익스펜션 조인트(복식)동관</v>
          </cell>
          <cell r="C688" t="str">
            <v>D 32</v>
          </cell>
          <cell r="E688" t="str">
            <v>EA</v>
          </cell>
          <cell r="H688">
            <v>43120</v>
          </cell>
          <cell r="O688" t="str">
            <v>UPT180</v>
          </cell>
        </row>
        <row r="689">
          <cell r="A689" t="str">
            <v>5020307</v>
          </cell>
          <cell r="B689" t="str">
            <v>익스펜션 조인트(단식)STS</v>
          </cell>
          <cell r="C689" t="str">
            <v>D100</v>
          </cell>
          <cell r="E689" t="str">
            <v>EA</v>
          </cell>
          <cell r="H689">
            <v>131200</v>
          </cell>
          <cell r="O689" t="str">
            <v>UPT181</v>
          </cell>
        </row>
        <row r="690">
          <cell r="A690" t="str">
            <v>5020308</v>
          </cell>
          <cell r="B690" t="str">
            <v>익스펜션 조인트(단식)STS</v>
          </cell>
          <cell r="C690" t="str">
            <v>D125</v>
          </cell>
          <cell r="E690" t="str">
            <v>EA</v>
          </cell>
          <cell r="H690">
            <v>168800</v>
          </cell>
          <cell r="O690" t="str">
            <v>UPT182</v>
          </cell>
        </row>
        <row r="691">
          <cell r="A691" t="str">
            <v>5020328</v>
          </cell>
          <cell r="B691" t="str">
            <v>익스펜션 조인트(복식)STS</v>
          </cell>
          <cell r="C691" t="str">
            <v>D125</v>
          </cell>
          <cell r="E691" t="str">
            <v>EA</v>
          </cell>
          <cell r="H691">
            <v>253600</v>
          </cell>
          <cell r="O691" t="str">
            <v>UPT183</v>
          </cell>
        </row>
        <row r="692">
          <cell r="A692" t="str">
            <v>5101001</v>
          </cell>
          <cell r="B692" t="str">
            <v>백엘보 (나사)</v>
          </cell>
          <cell r="C692" t="str">
            <v>D 15</v>
          </cell>
          <cell r="E692" t="str">
            <v>EA</v>
          </cell>
          <cell r="H692">
            <v>208</v>
          </cell>
          <cell r="O692" t="str">
            <v>UPT184</v>
          </cell>
        </row>
        <row r="693">
          <cell r="A693" t="str">
            <v>5101003</v>
          </cell>
          <cell r="B693" t="str">
            <v>백엘보 (나사)</v>
          </cell>
          <cell r="C693" t="str">
            <v>D 25</v>
          </cell>
          <cell r="E693" t="str">
            <v>EA</v>
          </cell>
          <cell r="H693">
            <v>488</v>
          </cell>
          <cell r="O693" t="str">
            <v>UPT185</v>
          </cell>
        </row>
        <row r="694">
          <cell r="A694" t="str">
            <v>5101004</v>
          </cell>
          <cell r="B694" t="str">
            <v>백엘보 (나사)</v>
          </cell>
          <cell r="C694" t="str">
            <v>D 32</v>
          </cell>
          <cell r="E694" t="str">
            <v>EA</v>
          </cell>
          <cell r="H694">
            <v>760</v>
          </cell>
          <cell r="O694" t="str">
            <v>UPT186</v>
          </cell>
        </row>
        <row r="695">
          <cell r="A695" t="str">
            <v>5101005</v>
          </cell>
          <cell r="B695" t="str">
            <v>백엘보 (나사)</v>
          </cell>
          <cell r="C695" t="str">
            <v>D 40</v>
          </cell>
          <cell r="E695" t="str">
            <v>EA</v>
          </cell>
          <cell r="H695">
            <v>904</v>
          </cell>
          <cell r="O695" t="str">
            <v>UPT187</v>
          </cell>
        </row>
        <row r="696">
          <cell r="A696" t="str">
            <v>5101006</v>
          </cell>
          <cell r="B696" t="str">
            <v>백엘보 (나사)</v>
          </cell>
          <cell r="C696" t="str">
            <v>D 50</v>
          </cell>
          <cell r="E696" t="str">
            <v>EA</v>
          </cell>
          <cell r="H696">
            <v>1416</v>
          </cell>
          <cell r="O696" t="str">
            <v>UPT188</v>
          </cell>
        </row>
        <row r="697">
          <cell r="A697" t="str">
            <v>5101010</v>
          </cell>
          <cell r="B697" t="str">
            <v>백엘보 (용접)</v>
          </cell>
          <cell r="C697" t="str">
            <v>D 65</v>
          </cell>
          <cell r="E697" t="str">
            <v>EA</v>
          </cell>
          <cell r="H697">
            <v>1456</v>
          </cell>
          <cell r="O697" t="str">
            <v>UPT189</v>
          </cell>
        </row>
        <row r="698">
          <cell r="A698" t="str">
            <v>5101011</v>
          </cell>
          <cell r="B698" t="str">
            <v>백엘보 (용접)</v>
          </cell>
          <cell r="C698" t="str">
            <v>D 80</v>
          </cell>
          <cell r="E698" t="str">
            <v>EA</v>
          </cell>
          <cell r="H698">
            <v>1984</v>
          </cell>
          <cell r="O698" t="str">
            <v>UPT190</v>
          </cell>
        </row>
        <row r="699">
          <cell r="A699" t="str">
            <v>5101012</v>
          </cell>
          <cell r="B699" t="str">
            <v>백엘보 (용접)</v>
          </cell>
          <cell r="C699" t="str">
            <v>D100</v>
          </cell>
          <cell r="E699" t="str">
            <v>EA</v>
          </cell>
          <cell r="H699">
            <v>3320</v>
          </cell>
          <cell r="O699" t="str">
            <v>UPT191</v>
          </cell>
        </row>
        <row r="700">
          <cell r="A700" t="str">
            <v>5101013</v>
          </cell>
          <cell r="B700" t="str">
            <v>백엘보 (용접)</v>
          </cell>
          <cell r="C700" t="str">
            <v>D125</v>
          </cell>
          <cell r="E700" t="str">
            <v>EA</v>
          </cell>
          <cell r="H700">
            <v>5040</v>
          </cell>
          <cell r="O700" t="str">
            <v>UPT192</v>
          </cell>
        </row>
        <row r="701">
          <cell r="A701" t="str">
            <v>5101014</v>
          </cell>
          <cell r="B701" t="str">
            <v>백엘보 (용접)</v>
          </cell>
          <cell r="C701" t="str">
            <v>D150</v>
          </cell>
          <cell r="E701" t="str">
            <v>EA</v>
          </cell>
          <cell r="H701">
            <v>7344</v>
          </cell>
          <cell r="O701" t="str">
            <v>UPT193</v>
          </cell>
        </row>
        <row r="702">
          <cell r="A702" t="str">
            <v>5101015</v>
          </cell>
          <cell r="B702" t="str">
            <v>백엘보 (용접)</v>
          </cell>
          <cell r="C702" t="str">
            <v>D200</v>
          </cell>
          <cell r="E702" t="str">
            <v>EA</v>
          </cell>
          <cell r="H702">
            <v>14680</v>
          </cell>
          <cell r="O702" t="str">
            <v>UPT194</v>
          </cell>
        </row>
        <row r="703">
          <cell r="A703" t="str">
            <v>5101016</v>
          </cell>
          <cell r="B703" t="str">
            <v>백엘보 (용접)</v>
          </cell>
          <cell r="C703" t="str">
            <v>D250</v>
          </cell>
          <cell r="E703" t="str">
            <v>EA</v>
          </cell>
          <cell r="H703">
            <v>26240</v>
          </cell>
          <cell r="O703" t="str">
            <v>UPT195</v>
          </cell>
        </row>
        <row r="704">
          <cell r="A704" t="str">
            <v>5101031</v>
          </cell>
          <cell r="B704" t="str">
            <v>흑엘보 (나사)</v>
          </cell>
          <cell r="C704" t="str">
            <v>D 15</v>
          </cell>
          <cell r="E704" t="str">
            <v>EA</v>
          </cell>
          <cell r="H704">
            <v>176</v>
          </cell>
          <cell r="O704" t="str">
            <v>UPT196</v>
          </cell>
        </row>
        <row r="705">
          <cell r="A705" t="str">
            <v>5101032</v>
          </cell>
          <cell r="B705" t="str">
            <v>흑엘보 (나사)</v>
          </cell>
          <cell r="C705" t="str">
            <v>D 20</v>
          </cell>
          <cell r="E705" t="str">
            <v>EA</v>
          </cell>
          <cell r="H705">
            <v>268</v>
          </cell>
          <cell r="O705" t="str">
            <v>UPT197</v>
          </cell>
        </row>
        <row r="706">
          <cell r="A706" t="str">
            <v>5101033</v>
          </cell>
          <cell r="B706" t="str">
            <v>흑엘보 (나사)</v>
          </cell>
          <cell r="C706" t="str">
            <v>D 25</v>
          </cell>
          <cell r="E706" t="str">
            <v>EA</v>
          </cell>
          <cell r="H706">
            <v>428</v>
          </cell>
          <cell r="O706" t="str">
            <v>UPT198</v>
          </cell>
        </row>
        <row r="707">
          <cell r="A707" t="str">
            <v>5101034</v>
          </cell>
          <cell r="B707" t="str">
            <v>흑엘보 (나사)</v>
          </cell>
          <cell r="C707" t="str">
            <v>D 32</v>
          </cell>
          <cell r="E707" t="str">
            <v>EA</v>
          </cell>
          <cell r="H707">
            <v>655</v>
          </cell>
          <cell r="O707" t="str">
            <v>UPT199</v>
          </cell>
        </row>
        <row r="708">
          <cell r="A708" t="str">
            <v>5101035</v>
          </cell>
          <cell r="B708" t="str">
            <v>흑엘보 (나사)</v>
          </cell>
          <cell r="C708" t="str">
            <v>D 40</v>
          </cell>
          <cell r="E708" t="str">
            <v>EA</v>
          </cell>
          <cell r="H708">
            <v>781</v>
          </cell>
          <cell r="O708" t="str">
            <v>UPT200</v>
          </cell>
        </row>
        <row r="709">
          <cell r="A709" t="str">
            <v>5101036</v>
          </cell>
          <cell r="B709" t="str">
            <v>흑엘보 (나사)</v>
          </cell>
          <cell r="C709" t="str">
            <v>D 50</v>
          </cell>
          <cell r="E709" t="str">
            <v>EA</v>
          </cell>
          <cell r="H709">
            <v>1226</v>
          </cell>
          <cell r="O709" t="str">
            <v>UPT201</v>
          </cell>
        </row>
        <row r="710">
          <cell r="A710" t="str">
            <v>5101040</v>
          </cell>
          <cell r="B710" t="str">
            <v>흑엘보 (용접)</v>
          </cell>
          <cell r="C710" t="str">
            <v>D 65</v>
          </cell>
          <cell r="E710" t="str">
            <v>EA</v>
          </cell>
          <cell r="H710">
            <v>1120</v>
          </cell>
          <cell r="O710" t="str">
            <v>UPT202</v>
          </cell>
        </row>
        <row r="711">
          <cell r="A711" t="str">
            <v>5101042</v>
          </cell>
          <cell r="B711" t="str">
            <v>흑엘보 (용접)</v>
          </cell>
          <cell r="C711" t="str">
            <v>D100</v>
          </cell>
          <cell r="E711" t="str">
            <v>EA</v>
          </cell>
          <cell r="H711">
            <v>2688</v>
          </cell>
          <cell r="O711" t="str">
            <v>UPT203</v>
          </cell>
        </row>
        <row r="712">
          <cell r="A712" t="str">
            <v>5101212</v>
          </cell>
          <cell r="B712" t="str">
            <v>백티이 (나사)</v>
          </cell>
          <cell r="C712" t="str">
            <v>D 25</v>
          </cell>
          <cell r="E712" t="str">
            <v>EA</v>
          </cell>
          <cell r="H712">
            <v>680</v>
          </cell>
          <cell r="O712" t="str">
            <v>UPT204</v>
          </cell>
        </row>
        <row r="713">
          <cell r="A713" t="str">
            <v>5101213</v>
          </cell>
          <cell r="B713" t="str">
            <v>백티이 (나사)</v>
          </cell>
          <cell r="C713" t="str">
            <v>D 32</v>
          </cell>
          <cell r="E713" t="str">
            <v>EA</v>
          </cell>
          <cell r="H713">
            <v>944</v>
          </cell>
          <cell r="O713" t="str">
            <v>UPT205</v>
          </cell>
        </row>
        <row r="714">
          <cell r="A714" t="str">
            <v>5101214</v>
          </cell>
          <cell r="B714" t="str">
            <v>백티이 (나사)</v>
          </cell>
          <cell r="C714" t="str">
            <v>D 40</v>
          </cell>
          <cell r="E714" t="str">
            <v>EA</v>
          </cell>
          <cell r="H714">
            <v>1264</v>
          </cell>
          <cell r="O714" t="str">
            <v>UPT206</v>
          </cell>
        </row>
        <row r="715">
          <cell r="A715" t="str">
            <v>5101215</v>
          </cell>
          <cell r="B715" t="str">
            <v>백티이 (나사)</v>
          </cell>
          <cell r="C715" t="str">
            <v>D 50</v>
          </cell>
          <cell r="E715" t="str">
            <v>EA</v>
          </cell>
          <cell r="H715">
            <v>1848</v>
          </cell>
          <cell r="O715" t="str">
            <v>UPT207</v>
          </cell>
        </row>
        <row r="716">
          <cell r="A716" t="str">
            <v>5101216</v>
          </cell>
          <cell r="B716" t="str">
            <v>백티이 (용접)</v>
          </cell>
          <cell r="C716" t="str">
            <v>D 65</v>
          </cell>
          <cell r="E716" t="str">
            <v>EA</v>
          </cell>
          <cell r="H716">
            <v>2304</v>
          </cell>
          <cell r="O716" t="str">
            <v>UPT208</v>
          </cell>
        </row>
        <row r="717">
          <cell r="A717" t="str">
            <v>5101217</v>
          </cell>
          <cell r="B717" t="str">
            <v>백티이 (용접)</v>
          </cell>
          <cell r="C717" t="str">
            <v>D 80</v>
          </cell>
          <cell r="E717" t="str">
            <v>EA</v>
          </cell>
          <cell r="H717">
            <v>2880</v>
          </cell>
          <cell r="O717" t="str">
            <v>UPT209</v>
          </cell>
        </row>
        <row r="718">
          <cell r="A718" t="str">
            <v>5101218</v>
          </cell>
          <cell r="B718" t="str">
            <v>백티이 (용접)</v>
          </cell>
          <cell r="C718" t="str">
            <v>D100</v>
          </cell>
          <cell r="E718" t="str">
            <v>EA</v>
          </cell>
          <cell r="H718">
            <v>4768</v>
          </cell>
          <cell r="O718" t="str">
            <v>UPT210</v>
          </cell>
        </row>
        <row r="719">
          <cell r="A719" t="str">
            <v>5101219</v>
          </cell>
          <cell r="B719" t="str">
            <v>백티이 (용접)</v>
          </cell>
          <cell r="C719" t="str">
            <v>D125</v>
          </cell>
          <cell r="E719" t="str">
            <v>EA</v>
          </cell>
          <cell r="H719">
            <v>6912</v>
          </cell>
          <cell r="O719" t="str">
            <v>UPT211</v>
          </cell>
        </row>
        <row r="720">
          <cell r="A720" t="str">
            <v>5101220</v>
          </cell>
          <cell r="B720" t="str">
            <v>백티이 (용접)</v>
          </cell>
          <cell r="C720" t="str">
            <v>D150</v>
          </cell>
          <cell r="E720" t="str">
            <v>EA</v>
          </cell>
          <cell r="H720">
            <v>10000</v>
          </cell>
          <cell r="O720" t="str">
            <v>UPT212</v>
          </cell>
        </row>
        <row r="721">
          <cell r="A721" t="str">
            <v>5101221</v>
          </cell>
          <cell r="B721" t="str">
            <v>백티이 (용접)</v>
          </cell>
          <cell r="C721" t="str">
            <v>D200</v>
          </cell>
          <cell r="E721" t="str">
            <v>EA</v>
          </cell>
          <cell r="H721">
            <v>19280</v>
          </cell>
          <cell r="O721" t="str">
            <v>UPT213</v>
          </cell>
        </row>
        <row r="722">
          <cell r="A722" t="str">
            <v>5101222</v>
          </cell>
          <cell r="B722" t="str">
            <v>백티이 (용접)</v>
          </cell>
          <cell r="C722" t="str">
            <v>D250</v>
          </cell>
          <cell r="E722" t="str">
            <v>EA</v>
          </cell>
          <cell r="H722">
            <v>33496</v>
          </cell>
          <cell r="O722" t="str">
            <v>UPT214</v>
          </cell>
        </row>
        <row r="723">
          <cell r="A723" t="str">
            <v>5101252</v>
          </cell>
          <cell r="B723" t="str">
            <v>흑티이 (나사)</v>
          </cell>
          <cell r="C723" t="str">
            <v>D 20</v>
          </cell>
          <cell r="E723" t="str">
            <v>EA</v>
          </cell>
          <cell r="H723">
            <v>395</v>
          </cell>
          <cell r="O723" t="str">
            <v>UPT215</v>
          </cell>
        </row>
        <row r="724">
          <cell r="A724" t="str">
            <v>5101253</v>
          </cell>
          <cell r="B724" t="str">
            <v>흑티이 (나사)</v>
          </cell>
          <cell r="C724" t="str">
            <v>D 25</v>
          </cell>
          <cell r="E724" t="str">
            <v>EA</v>
          </cell>
          <cell r="H724">
            <v>596</v>
          </cell>
          <cell r="O724" t="str">
            <v>UPT216</v>
          </cell>
        </row>
        <row r="725">
          <cell r="A725" t="str">
            <v>5101254</v>
          </cell>
          <cell r="B725" t="str">
            <v>흑티이 (나사)</v>
          </cell>
          <cell r="C725" t="str">
            <v>D 32</v>
          </cell>
          <cell r="E725" t="str">
            <v>EA</v>
          </cell>
          <cell r="H725">
            <v>823</v>
          </cell>
          <cell r="O725" t="str">
            <v>UPT217</v>
          </cell>
        </row>
        <row r="726">
          <cell r="A726" t="str">
            <v>5101255</v>
          </cell>
          <cell r="B726" t="str">
            <v>흑티이 (나사)</v>
          </cell>
          <cell r="C726" t="str">
            <v>D 40</v>
          </cell>
          <cell r="E726" t="str">
            <v>EA</v>
          </cell>
          <cell r="H726">
            <v>1100</v>
          </cell>
          <cell r="O726" t="str">
            <v>UPT218</v>
          </cell>
        </row>
        <row r="727">
          <cell r="A727" t="str">
            <v>5101256</v>
          </cell>
          <cell r="B727" t="str">
            <v>흑티이 (나사)</v>
          </cell>
          <cell r="C727" t="str">
            <v>D 50</v>
          </cell>
          <cell r="E727" t="str">
            <v>EA</v>
          </cell>
          <cell r="H727">
            <v>1604</v>
          </cell>
          <cell r="O727" t="str">
            <v>UPT219</v>
          </cell>
        </row>
        <row r="728">
          <cell r="A728" t="str">
            <v>5101257</v>
          </cell>
          <cell r="B728" t="str">
            <v>흑티이 (용접)</v>
          </cell>
          <cell r="C728" t="str">
            <v>D 65</v>
          </cell>
          <cell r="E728" t="str">
            <v>EA</v>
          </cell>
          <cell r="H728">
            <v>1864</v>
          </cell>
          <cell r="O728" t="str">
            <v>UPT220</v>
          </cell>
        </row>
        <row r="729">
          <cell r="A729" t="str">
            <v>5101259</v>
          </cell>
          <cell r="B729" t="str">
            <v>흑티이 (용접)</v>
          </cell>
          <cell r="C729" t="str">
            <v>D100</v>
          </cell>
          <cell r="E729" t="str">
            <v>EA</v>
          </cell>
          <cell r="H729">
            <v>3808</v>
          </cell>
          <cell r="O729" t="str">
            <v>UPT221</v>
          </cell>
        </row>
        <row r="730">
          <cell r="A730" t="str">
            <v>5101522</v>
          </cell>
          <cell r="B730" t="str">
            <v>백레듀샤 (나사)</v>
          </cell>
          <cell r="C730" t="str">
            <v>D 25</v>
          </cell>
          <cell r="E730" t="str">
            <v>EA</v>
          </cell>
          <cell r="H730">
            <v>436</v>
          </cell>
          <cell r="O730" t="str">
            <v>UPT222</v>
          </cell>
        </row>
        <row r="731">
          <cell r="A731" t="str">
            <v>5101523</v>
          </cell>
          <cell r="B731" t="str">
            <v>백레듀샤 (나사)</v>
          </cell>
          <cell r="C731" t="str">
            <v>D 32</v>
          </cell>
          <cell r="E731" t="str">
            <v>EA</v>
          </cell>
          <cell r="H731">
            <v>563</v>
          </cell>
          <cell r="O731" t="str">
            <v>UPT223</v>
          </cell>
        </row>
        <row r="732">
          <cell r="A732" t="str">
            <v>5101524</v>
          </cell>
          <cell r="B732" t="str">
            <v>백레듀샤 (나사)</v>
          </cell>
          <cell r="C732" t="str">
            <v>D 40</v>
          </cell>
          <cell r="E732" t="str">
            <v>EA</v>
          </cell>
          <cell r="H732">
            <v>672</v>
          </cell>
          <cell r="O732" t="str">
            <v>UPT224</v>
          </cell>
        </row>
        <row r="733">
          <cell r="A733" t="str">
            <v>5101525</v>
          </cell>
          <cell r="B733" t="str">
            <v>백레듀샤 (나사)</v>
          </cell>
          <cell r="C733" t="str">
            <v>D 50</v>
          </cell>
          <cell r="E733" t="str">
            <v>EA</v>
          </cell>
          <cell r="H733">
            <v>1075</v>
          </cell>
          <cell r="O733" t="str">
            <v>UPT225</v>
          </cell>
        </row>
        <row r="734">
          <cell r="A734" t="str">
            <v>5101526</v>
          </cell>
          <cell r="B734" t="str">
            <v>백레듀샤 (용접)</v>
          </cell>
          <cell r="C734" t="str">
            <v>D 65</v>
          </cell>
          <cell r="E734" t="str">
            <v>EA</v>
          </cell>
          <cell r="H734">
            <v>864</v>
          </cell>
          <cell r="O734" t="str">
            <v>UPT226</v>
          </cell>
        </row>
        <row r="735">
          <cell r="A735" t="str">
            <v>5101527</v>
          </cell>
          <cell r="B735" t="str">
            <v>백레듀샤 (용접)</v>
          </cell>
          <cell r="C735" t="str">
            <v>D 80</v>
          </cell>
          <cell r="E735" t="str">
            <v>EA</v>
          </cell>
          <cell r="H735">
            <v>1072</v>
          </cell>
          <cell r="O735" t="str">
            <v>UPT227</v>
          </cell>
        </row>
        <row r="736">
          <cell r="A736" t="str">
            <v>5101528</v>
          </cell>
          <cell r="B736" t="str">
            <v>백레듀샤 (용접)</v>
          </cell>
          <cell r="C736" t="str">
            <v>D100</v>
          </cell>
          <cell r="E736" t="str">
            <v>EA</v>
          </cell>
          <cell r="H736">
            <v>1664</v>
          </cell>
          <cell r="O736" t="str">
            <v>UPT228</v>
          </cell>
        </row>
        <row r="737">
          <cell r="A737" t="str">
            <v>5101529</v>
          </cell>
          <cell r="B737" t="str">
            <v>백레듀샤 (용접)</v>
          </cell>
          <cell r="C737" t="str">
            <v>D125</v>
          </cell>
          <cell r="E737" t="str">
            <v>EA</v>
          </cell>
          <cell r="H737">
            <v>2464</v>
          </cell>
          <cell r="O737" t="str">
            <v>UPT229</v>
          </cell>
        </row>
        <row r="738">
          <cell r="A738" t="str">
            <v>5101530</v>
          </cell>
          <cell r="B738" t="str">
            <v>백레듀샤 (용접)</v>
          </cell>
          <cell r="C738" t="str">
            <v>D150</v>
          </cell>
          <cell r="E738" t="str">
            <v>EA</v>
          </cell>
          <cell r="H738">
            <v>3320</v>
          </cell>
          <cell r="O738" t="str">
            <v>UPT230</v>
          </cell>
        </row>
        <row r="739">
          <cell r="A739" t="str">
            <v>5101532</v>
          </cell>
          <cell r="B739" t="str">
            <v>백레듀샤 (용접)</v>
          </cell>
          <cell r="C739" t="str">
            <v>D250</v>
          </cell>
          <cell r="E739" t="str">
            <v>EA</v>
          </cell>
          <cell r="H739">
            <v>9328</v>
          </cell>
          <cell r="O739" t="str">
            <v>UPT231</v>
          </cell>
        </row>
        <row r="740">
          <cell r="A740" t="str">
            <v>5101552</v>
          </cell>
          <cell r="B740" t="str">
            <v>흑레듀샤 (나사)</v>
          </cell>
          <cell r="C740" t="str">
            <v>D 20</v>
          </cell>
          <cell r="E740" t="str">
            <v>EA</v>
          </cell>
          <cell r="H740">
            <v>210</v>
          </cell>
          <cell r="O740" t="str">
            <v>UPT232</v>
          </cell>
        </row>
        <row r="741">
          <cell r="A741" t="str">
            <v>5101553</v>
          </cell>
          <cell r="B741" t="str">
            <v>흑레듀샤 (나사)</v>
          </cell>
          <cell r="C741" t="str">
            <v>D 25</v>
          </cell>
          <cell r="E741" t="str">
            <v>EA</v>
          </cell>
          <cell r="H741">
            <v>336</v>
          </cell>
          <cell r="O741" t="str">
            <v>UPT233</v>
          </cell>
        </row>
        <row r="742">
          <cell r="A742" t="str">
            <v>5101554</v>
          </cell>
          <cell r="B742" t="str">
            <v>흑레듀샤 (나사)</v>
          </cell>
          <cell r="C742" t="str">
            <v>D 32</v>
          </cell>
          <cell r="E742" t="str">
            <v>EA</v>
          </cell>
          <cell r="H742">
            <v>436</v>
          </cell>
          <cell r="O742" t="str">
            <v>UPT234</v>
          </cell>
        </row>
        <row r="743">
          <cell r="A743" t="str">
            <v>5101555</v>
          </cell>
          <cell r="B743" t="str">
            <v>흑레듀샤 (나사)</v>
          </cell>
          <cell r="C743" t="str">
            <v>D 40</v>
          </cell>
          <cell r="E743" t="str">
            <v>EA</v>
          </cell>
          <cell r="H743">
            <v>520</v>
          </cell>
          <cell r="O743" t="str">
            <v>UPT235</v>
          </cell>
        </row>
        <row r="744">
          <cell r="A744" t="str">
            <v>5101556</v>
          </cell>
          <cell r="B744" t="str">
            <v>흑레듀샤 (나사)</v>
          </cell>
          <cell r="C744" t="str">
            <v>D 50</v>
          </cell>
          <cell r="E744" t="str">
            <v>EA</v>
          </cell>
          <cell r="H744">
            <v>823</v>
          </cell>
          <cell r="O744" t="str">
            <v>UPT236</v>
          </cell>
        </row>
        <row r="745">
          <cell r="A745" t="str">
            <v>5101557</v>
          </cell>
          <cell r="B745" t="str">
            <v>흑레듀샤 (용접)</v>
          </cell>
          <cell r="C745" t="str">
            <v>D 65</v>
          </cell>
          <cell r="E745" t="str">
            <v>EA</v>
          </cell>
          <cell r="H745">
            <v>704</v>
          </cell>
          <cell r="O745" t="str">
            <v>UPT237</v>
          </cell>
        </row>
        <row r="746">
          <cell r="A746" t="str">
            <v>5101559</v>
          </cell>
          <cell r="B746" t="str">
            <v>흑레듀샤 (용접)</v>
          </cell>
          <cell r="C746" t="str">
            <v>D100</v>
          </cell>
          <cell r="E746" t="str">
            <v>EA</v>
          </cell>
          <cell r="H746">
            <v>1336</v>
          </cell>
          <cell r="O746" t="str">
            <v>UPT238</v>
          </cell>
        </row>
        <row r="747">
          <cell r="A747" t="str">
            <v>5102001</v>
          </cell>
          <cell r="B747" t="str">
            <v>백니플 (나사)</v>
          </cell>
          <cell r="C747" t="str">
            <v>D 15</v>
          </cell>
          <cell r="E747" t="str">
            <v>EA</v>
          </cell>
          <cell r="H747">
            <v>268</v>
          </cell>
          <cell r="O747" t="str">
            <v>UPT239</v>
          </cell>
        </row>
        <row r="748">
          <cell r="A748" t="str">
            <v>5102002</v>
          </cell>
          <cell r="B748" t="str">
            <v>백니플 (나사)</v>
          </cell>
          <cell r="C748" t="str">
            <v>D 20</v>
          </cell>
          <cell r="E748" t="str">
            <v>EA</v>
          </cell>
          <cell r="H748">
            <v>319</v>
          </cell>
          <cell r="O748" t="str">
            <v>UPT240</v>
          </cell>
        </row>
        <row r="749">
          <cell r="A749" t="str">
            <v>5102003</v>
          </cell>
          <cell r="B749" t="str">
            <v>백니플 (나사)</v>
          </cell>
          <cell r="C749" t="str">
            <v>D 25</v>
          </cell>
          <cell r="E749" t="str">
            <v>EA</v>
          </cell>
          <cell r="H749">
            <v>453</v>
          </cell>
          <cell r="O749" t="str">
            <v>UPT241</v>
          </cell>
        </row>
        <row r="750">
          <cell r="A750" t="str">
            <v>5102004</v>
          </cell>
          <cell r="B750" t="str">
            <v>백니플 (나사)</v>
          </cell>
          <cell r="C750" t="str">
            <v>D 32</v>
          </cell>
          <cell r="E750" t="str">
            <v>EA</v>
          </cell>
          <cell r="H750">
            <v>580</v>
          </cell>
          <cell r="O750" t="str">
            <v>UPT242</v>
          </cell>
        </row>
        <row r="751">
          <cell r="A751" t="str">
            <v>5102005</v>
          </cell>
          <cell r="B751" t="str">
            <v>백니플 (나사)</v>
          </cell>
          <cell r="C751" t="str">
            <v>D 40</v>
          </cell>
          <cell r="E751" t="str">
            <v>EA</v>
          </cell>
          <cell r="H751">
            <v>823</v>
          </cell>
          <cell r="O751" t="str">
            <v>UPT243</v>
          </cell>
        </row>
        <row r="752">
          <cell r="A752" t="str">
            <v>5102006</v>
          </cell>
          <cell r="B752" t="str">
            <v>백니플 (나사)</v>
          </cell>
          <cell r="C752" t="str">
            <v>D 50</v>
          </cell>
          <cell r="E752" t="str">
            <v>EA</v>
          </cell>
          <cell r="H752">
            <v>991</v>
          </cell>
          <cell r="O752" t="str">
            <v>UPT244</v>
          </cell>
        </row>
        <row r="753">
          <cell r="A753" t="str">
            <v>5102051</v>
          </cell>
          <cell r="B753" t="str">
            <v>흑니플 (나사)</v>
          </cell>
          <cell r="C753" t="str">
            <v>D 15</v>
          </cell>
          <cell r="E753" t="str">
            <v>EA</v>
          </cell>
          <cell r="H753">
            <v>210</v>
          </cell>
          <cell r="O753" t="str">
            <v>UPT245</v>
          </cell>
        </row>
        <row r="754">
          <cell r="A754" t="str">
            <v>5102052</v>
          </cell>
          <cell r="B754" t="str">
            <v>흑니플 (나사)</v>
          </cell>
          <cell r="C754" t="str">
            <v>D 20</v>
          </cell>
          <cell r="E754" t="str">
            <v>EA</v>
          </cell>
          <cell r="H754">
            <v>244</v>
          </cell>
          <cell r="O754" t="str">
            <v>UPT246</v>
          </cell>
        </row>
        <row r="755">
          <cell r="A755" t="str">
            <v>5102053</v>
          </cell>
          <cell r="B755" t="str">
            <v>흑니플 (나사)</v>
          </cell>
          <cell r="C755" t="str">
            <v>D 25</v>
          </cell>
          <cell r="E755" t="str">
            <v>EA</v>
          </cell>
          <cell r="H755">
            <v>352</v>
          </cell>
          <cell r="O755" t="str">
            <v>UPT247</v>
          </cell>
        </row>
        <row r="756">
          <cell r="A756" t="str">
            <v>5102054</v>
          </cell>
          <cell r="B756" t="str">
            <v>흑니플 (나사)</v>
          </cell>
          <cell r="C756" t="str">
            <v>D 32</v>
          </cell>
          <cell r="E756" t="str">
            <v>EA</v>
          </cell>
          <cell r="H756">
            <v>445</v>
          </cell>
          <cell r="O756" t="str">
            <v>UPT248</v>
          </cell>
        </row>
        <row r="757">
          <cell r="A757" t="str">
            <v>5102055</v>
          </cell>
          <cell r="B757" t="str">
            <v>흑니플 (나사)</v>
          </cell>
          <cell r="C757" t="str">
            <v>D 40</v>
          </cell>
          <cell r="E757" t="str">
            <v>EA</v>
          </cell>
          <cell r="H757">
            <v>638</v>
          </cell>
          <cell r="O757" t="str">
            <v>UPT249</v>
          </cell>
        </row>
        <row r="758">
          <cell r="A758" t="str">
            <v>5102056</v>
          </cell>
          <cell r="B758" t="str">
            <v>흑니플 (나사)</v>
          </cell>
          <cell r="C758" t="str">
            <v>D 50</v>
          </cell>
          <cell r="E758" t="str">
            <v>EA</v>
          </cell>
          <cell r="H758">
            <v>764</v>
          </cell>
          <cell r="O758" t="str">
            <v>UPT250</v>
          </cell>
        </row>
        <row r="759">
          <cell r="A759" t="str">
            <v>5102120</v>
          </cell>
          <cell r="B759" t="str">
            <v>백유니온 (나사)</v>
          </cell>
          <cell r="C759" t="str">
            <v>D 15</v>
          </cell>
          <cell r="E759" t="str">
            <v>EA</v>
          </cell>
          <cell r="H759">
            <v>984</v>
          </cell>
          <cell r="O759" t="str">
            <v>UPT251</v>
          </cell>
        </row>
        <row r="760">
          <cell r="A760" t="str">
            <v>5102122</v>
          </cell>
          <cell r="B760" t="str">
            <v>백유니온 (나사)</v>
          </cell>
          <cell r="C760" t="str">
            <v>D 25</v>
          </cell>
          <cell r="E760" t="str">
            <v>EA</v>
          </cell>
          <cell r="H760">
            <v>1504</v>
          </cell>
          <cell r="O760" t="str">
            <v>UPT252</v>
          </cell>
        </row>
        <row r="761">
          <cell r="A761" t="str">
            <v>5102123</v>
          </cell>
          <cell r="B761" t="str">
            <v>백유니온 (나사)</v>
          </cell>
          <cell r="C761" t="str">
            <v>D 32</v>
          </cell>
          <cell r="E761" t="str">
            <v>EA</v>
          </cell>
          <cell r="H761">
            <v>1912</v>
          </cell>
          <cell r="O761" t="str">
            <v>UPT253</v>
          </cell>
        </row>
        <row r="762">
          <cell r="A762" t="str">
            <v>5102124</v>
          </cell>
          <cell r="B762" t="str">
            <v>백유니온 (나사)</v>
          </cell>
          <cell r="C762" t="str">
            <v>D 40</v>
          </cell>
          <cell r="E762" t="str">
            <v>EA</v>
          </cell>
          <cell r="H762">
            <v>2472</v>
          </cell>
          <cell r="O762" t="str">
            <v>UPT254</v>
          </cell>
        </row>
        <row r="763">
          <cell r="A763" t="str">
            <v>5102125</v>
          </cell>
          <cell r="B763" t="str">
            <v>백유니온 (나사)</v>
          </cell>
          <cell r="C763" t="str">
            <v>D 50</v>
          </cell>
          <cell r="E763" t="str">
            <v>EA</v>
          </cell>
          <cell r="H763">
            <v>3184</v>
          </cell>
          <cell r="O763" t="str">
            <v>UPT255</v>
          </cell>
        </row>
        <row r="764">
          <cell r="A764" t="str">
            <v>5102142</v>
          </cell>
          <cell r="B764" t="str">
            <v>흑유니온 (나사)</v>
          </cell>
          <cell r="C764" t="str">
            <v>D 20</v>
          </cell>
          <cell r="E764" t="str">
            <v>EA</v>
          </cell>
          <cell r="H764">
            <v>865</v>
          </cell>
          <cell r="O764" t="str">
            <v>UPT256</v>
          </cell>
        </row>
        <row r="765">
          <cell r="A765" t="str">
            <v>5102143</v>
          </cell>
          <cell r="B765" t="str">
            <v>흑유니온 (나사)</v>
          </cell>
          <cell r="C765" t="str">
            <v>D 25</v>
          </cell>
          <cell r="E765" t="str">
            <v>EA</v>
          </cell>
          <cell r="H765">
            <v>1218</v>
          </cell>
          <cell r="O765" t="str">
            <v>UPT257</v>
          </cell>
        </row>
        <row r="766">
          <cell r="A766" t="str">
            <v>5102144</v>
          </cell>
          <cell r="B766" t="str">
            <v>흑유니온 (나사)</v>
          </cell>
          <cell r="C766" t="str">
            <v>D 32</v>
          </cell>
          <cell r="E766" t="str">
            <v>EA</v>
          </cell>
          <cell r="H766">
            <v>1545</v>
          </cell>
          <cell r="O766" t="str">
            <v>UPT258</v>
          </cell>
        </row>
        <row r="767">
          <cell r="A767" t="str">
            <v>5102145</v>
          </cell>
          <cell r="B767" t="str">
            <v>흑유니온 (나사)</v>
          </cell>
          <cell r="C767" t="str">
            <v>D 40</v>
          </cell>
          <cell r="E767" t="str">
            <v>EA</v>
          </cell>
          <cell r="H767">
            <v>1999</v>
          </cell>
          <cell r="O767" t="str">
            <v>UPT259</v>
          </cell>
        </row>
        <row r="768">
          <cell r="A768" t="str">
            <v>5102146</v>
          </cell>
          <cell r="B768" t="str">
            <v>흑유니온 (나사)</v>
          </cell>
          <cell r="C768" t="str">
            <v>D 50</v>
          </cell>
          <cell r="E768" t="str">
            <v>EA</v>
          </cell>
          <cell r="H768">
            <v>2570</v>
          </cell>
          <cell r="O768" t="str">
            <v>UPT260</v>
          </cell>
        </row>
        <row r="769">
          <cell r="A769" t="str">
            <v>5102202</v>
          </cell>
          <cell r="B769" t="str">
            <v>백소켓 (나사)</v>
          </cell>
          <cell r="C769" t="str">
            <v>D 15</v>
          </cell>
          <cell r="E769" t="str">
            <v>EA</v>
          </cell>
          <cell r="H769">
            <v>218</v>
          </cell>
          <cell r="O769" t="str">
            <v>UPT261</v>
          </cell>
        </row>
        <row r="770">
          <cell r="A770" t="str">
            <v>5102204</v>
          </cell>
          <cell r="B770" t="str">
            <v>백소켓 (나사)</v>
          </cell>
          <cell r="C770" t="str">
            <v>D 25</v>
          </cell>
          <cell r="E770" t="str">
            <v>EA</v>
          </cell>
          <cell r="H770">
            <v>436</v>
          </cell>
          <cell r="O770" t="str">
            <v>UPT262</v>
          </cell>
        </row>
        <row r="771">
          <cell r="A771" t="str">
            <v>5102207</v>
          </cell>
          <cell r="B771" t="str">
            <v>백소켓 (나사)</v>
          </cell>
          <cell r="C771" t="str">
            <v>D 50</v>
          </cell>
          <cell r="E771" t="str">
            <v>EA</v>
          </cell>
          <cell r="H771">
            <v>1075</v>
          </cell>
          <cell r="O771" t="str">
            <v>UPT263</v>
          </cell>
        </row>
        <row r="772">
          <cell r="A772" t="str">
            <v>5102252</v>
          </cell>
          <cell r="B772" t="str">
            <v>흑소켓 (나사)</v>
          </cell>
          <cell r="C772" t="str">
            <v>D 15</v>
          </cell>
          <cell r="E772" t="str">
            <v>EA</v>
          </cell>
          <cell r="H772">
            <v>168</v>
          </cell>
          <cell r="O772" t="str">
            <v>UPT264</v>
          </cell>
        </row>
        <row r="773">
          <cell r="A773" t="str">
            <v>5102253</v>
          </cell>
          <cell r="B773" t="str">
            <v>흑소켓 (나사)</v>
          </cell>
          <cell r="C773" t="str">
            <v>D 20</v>
          </cell>
          <cell r="E773" t="str">
            <v>EA</v>
          </cell>
          <cell r="H773">
            <v>210</v>
          </cell>
          <cell r="O773" t="str">
            <v>UPT265</v>
          </cell>
        </row>
        <row r="774">
          <cell r="A774" t="str">
            <v>5102254</v>
          </cell>
          <cell r="B774" t="str">
            <v>흑소켓 (나사)</v>
          </cell>
          <cell r="C774" t="str">
            <v>D 25</v>
          </cell>
          <cell r="E774" t="str">
            <v>EA</v>
          </cell>
          <cell r="H774">
            <v>336</v>
          </cell>
          <cell r="O774" t="str">
            <v>UPT266</v>
          </cell>
        </row>
        <row r="775">
          <cell r="A775" t="str">
            <v>5102255</v>
          </cell>
          <cell r="B775" t="str">
            <v>흑소켓 (나사)</v>
          </cell>
          <cell r="C775" t="str">
            <v>D 32</v>
          </cell>
          <cell r="E775" t="str">
            <v>EA</v>
          </cell>
          <cell r="H775">
            <v>436</v>
          </cell>
          <cell r="O775" t="str">
            <v>UPT267</v>
          </cell>
        </row>
        <row r="776">
          <cell r="A776" t="str">
            <v>5102256</v>
          </cell>
          <cell r="B776" t="str">
            <v>흑소켓 (나사)</v>
          </cell>
          <cell r="C776" t="str">
            <v>D 40</v>
          </cell>
          <cell r="E776" t="str">
            <v>EA</v>
          </cell>
          <cell r="H776">
            <v>520</v>
          </cell>
          <cell r="O776" t="str">
            <v>UPT268</v>
          </cell>
        </row>
        <row r="777">
          <cell r="A777" t="str">
            <v>5102257</v>
          </cell>
          <cell r="B777" t="str">
            <v>흑소켓 (나사)</v>
          </cell>
          <cell r="C777" t="str">
            <v>D 50</v>
          </cell>
          <cell r="E777" t="str">
            <v>EA</v>
          </cell>
          <cell r="H777">
            <v>823</v>
          </cell>
          <cell r="O777" t="str">
            <v>UPT269</v>
          </cell>
        </row>
        <row r="778">
          <cell r="A778" t="str">
            <v>5102351</v>
          </cell>
          <cell r="B778" t="str">
            <v>백붓싱 (나사)</v>
          </cell>
          <cell r="C778" t="str">
            <v>D 15</v>
          </cell>
          <cell r="E778" t="str">
            <v>EA</v>
          </cell>
          <cell r="H778">
            <v>193</v>
          </cell>
          <cell r="O778" t="str">
            <v>UPT270</v>
          </cell>
        </row>
        <row r="779">
          <cell r="A779" t="str">
            <v>5102371</v>
          </cell>
          <cell r="B779" t="str">
            <v>흑붓싱 (나사)</v>
          </cell>
          <cell r="C779" t="str">
            <v>D 15</v>
          </cell>
          <cell r="E779" t="str">
            <v>EA</v>
          </cell>
          <cell r="H779">
            <v>151</v>
          </cell>
          <cell r="O779" t="str">
            <v>UPT271</v>
          </cell>
        </row>
        <row r="780">
          <cell r="A780" t="str">
            <v>5102393</v>
          </cell>
          <cell r="B780" t="str">
            <v>백캡 (나사)</v>
          </cell>
          <cell r="C780" t="str">
            <v>D 25</v>
          </cell>
          <cell r="E780" t="str">
            <v>EA</v>
          </cell>
          <cell r="H780">
            <v>312</v>
          </cell>
          <cell r="O780" t="str">
            <v>UPT272</v>
          </cell>
        </row>
        <row r="781">
          <cell r="A781" t="str">
            <v>5102395</v>
          </cell>
          <cell r="B781" t="str">
            <v>백캡 (나사)</v>
          </cell>
          <cell r="C781" t="str">
            <v>D 40</v>
          </cell>
          <cell r="E781" t="str">
            <v>EA</v>
          </cell>
          <cell r="H781">
            <v>648</v>
          </cell>
          <cell r="O781" t="str">
            <v>UPT273</v>
          </cell>
        </row>
        <row r="782">
          <cell r="A782" t="str">
            <v>5102396</v>
          </cell>
          <cell r="B782" t="str">
            <v>백캡 (나사)</v>
          </cell>
          <cell r="C782" t="str">
            <v>D 50</v>
          </cell>
          <cell r="E782" t="str">
            <v>EA</v>
          </cell>
          <cell r="H782">
            <v>968</v>
          </cell>
          <cell r="O782" t="str">
            <v>UPT274</v>
          </cell>
        </row>
        <row r="783">
          <cell r="A783" t="str">
            <v>5102424</v>
          </cell>
          <cell r="B783" t="str">
            <v>흑캡 (나사)</v>
          </cell>
          <cell r="C783" t="str">
            <v>D 32</v>
          </cell>
          <cell r="E783" t="str">
            <v>EA</v>
          </cell>
          <cell r="H783">
            <v>395</v>
          </cell>
          <cell r="O783" t="str">
            <v>UPT275</v>
          </cell>
        </row>
        <row r="784">
          <cell r="A784" t="str">
            <v>5103001</v>
          </cell>
          <cell r="B784" t="str">
            <v>동엘보</v>
          </cell>
          <cell r="C784" t="str">
            <v>D 15</v>
          </cell>
          <cell r="E784" t="str">
            <v>EA</v>
          </cell>
          <cell r="H784">
            <v>122</v>
          </cell>
          <cell r="O784" t="str">
            <v>UPT276</v>
          </cell>
        </row>
        <row r="785">
          <cell r="A785" t="str">
            <v>5103002</v>
          </cell>
          <cell r="B785" t="str">
            <v>동엘보</v>
          </cell>
          <cell r="C785" t="str">
            <v>D 20</v>
          </cell>
          <cell r="E785" t="str">
            <v>EA</v>
          </cell>
          <cell r="H785">
            <v>249</v>
          </cell>
          <cell r="O785" t="str">
            <v>UPT277</v>
          </cell>
        </row>
        <row r="786">
          <cell r="A786" t="str">
            <v>5103003</v>
          </cell>
          <cell r="B786" t="str">
            <v>동엘보</v>
          </cell>
          <cell r="C786" t="str">
            <v>D 25</v>
          </cell>
          <cell r="E786" t="str">
            <v>EA</v>
          </cell>
          <cell r="H786">
            <v>431</v>
          </cell>
          <cell r="O786" t="str">
            <v>UPT278</v>
          </cell>
        </row>
        <row r="787">
          <cell r="A787" t="str">
            <v>5103004</v>
          </cell>
          <cell r="B787" t="str">
            <v>동엘보</v>
          </cell>
          <cell r="C787" t="str">
            <v>D 32</v>
          </cell>
          <cell r="E787" t="str">
            <v>EA</v>
          </cell>
          <cell r="H787">
            <v>662</v>
          </cell>
          <cell r="O787" t="str">
            <v>UPT279</v>
          </cell>
        </row>
        <row r="788">
          <cell r="A788" t="str">
            <v>5103005</v>
          </cell>
          <cell r="B788" t="str">
            <v>동엘보</v>
          </cell>
          <cell r="C788" t="str">
            <v>D 40</v>
          </cell>
          <cell r="E788" t="str">
            <v>EA</v>
          </cell>
          <cell r="H788">
            <v>1004</v>
          </cell>
          <cell r="O788" t="str">
            <v>UPT280</v>
          </cell>
        </row>
        <row r="789">
          <cell r="A789" t="str">
            <v>5103006</v>
          </cell>
          <cell r="B789" t="str">
            <v>동엘보</v>
          </cell>
          <cell r="C789" t="str">
            <v>D 50</v>
          </cell>
          <cell r="E789" t="str">
            <v>EA</v>
          </cell>
          <cell r="H789">
            <v>2244</v>
          </cell>
          <cell r="O789" t="str">
            <v>UPT281</v>
          </cell>
        </row>
        <row r="790">
          <cell r="A790" t="str">
            <v>5103007</v>
          </cell>
          <cell r="B790" t="str">
            <v>동엘보</v>
          </cell>
          <cell r="C790" t="str">
            <v>D 65</v>
          </cell>
          <cell r="E790" t="str">
            <v>EA</v>
          </cell>
          <cell r="H790">
            <v>4049</v>
          </cell>
          <cell r="O790" t="str">
            <v>UPT282</v>
          </cell>
        </row>
        <row r="791">
          <cell r="A791" t="str">
            <v>5103008</v>
          </cell>
          <cell r="B791" t="str">
            <v>동엘보</v>
          </cell>
          <cell r="C791" t="str">
            <v>D 80</v>
          </cell>
          <cell r="E791" t="str">
            <v>EA</v>
          </cell>
          <cell r="H791">
            <v>6444</v>
          </cell>
          <cell r="O791" t="str">
            <v>UPT283</v>
          </cell>
        </row>
        <row r="792">
          <cell r="A792" t="str">
            <v>5103100</v>
          </cell>
          <cell r="B792" t="str">
            <v>수전엘보 (C*F)</v>
          </cell>
          <cell r="C792" t="str">
            <v>D 15</v>
          </cell>
          <cell r="E792" t="str">
            <v>EA</v>
          </cell>
          <cell r="H792">
            <v>617</v>
          </cell>
          <cell r="O792" t="str">
            <v>UPT284</v>
          </cell>
        </row>
        <row r="793">
          <cell r="A793" t="str">
            <v>5103101</v>
          </cell>
          <cell r="B793" t="str">
            <v>수전엘보 (C*F)</v>
          </cell>
          <cell r="C793" t="str">
            <v>D 20</v>
          </cell>
          <cell r="E793" t="str">
            <v>EA</v>
          </cell>
          <cell r="H793">
            <v>1052</v>
          </cell>
          <cell r="O793" t="str">
            <v>UPT285</v>
          </cell>
        </row>
        <row r="794">
          <cell r="A794" t="str">
            <v>5103102</v>
          </cell>
          <cell r="B794" t="str">
            <v>수전엘보 (C*F)</v>
          </cell>
          <cell r="C794" t="str">
            <v>D 25</v>
          </cell>
          <cell r="E794" t="str">
            <v>EA</v>
          </cell>
          <cell r="H794">
            <v>2212</v>
          </cell>
          <cell r="O794" t="str">
            <v>UPT286</v>
          </cell>
        </row>
        <row r="795">
          <cell r="A795" t="str">
            <v>5103141</v>
          </cell>
          <cell r="B795" t="str">
            <v>동티이</v>
          </cell>
          <cell r="C795" t="str">
            <v>D 20</v>
          </cell>
          <cell r="E795" t="str">
            <v>EA</v>
          </cell>
          <cell r="H795">
            <v>392</v>
          </cell>
          <cell r="O795" t="str">
            <v>UPT287</v>
          </cell>
        </row>
        <row r="796">
          <cell r="A796" t="str">
            <v>5103142</v>
          </cell>
          <cell r="B796" t="str">
            <v>동티이</v>
          </cell>
          <cell r="C796" t="str">
            <v>D 25</v>
          </cell>
          <cell r="E796" t="str">
            <v>EA</v>
          </cell>
          <cell r="H796">
            <v>604</v>
          </cell>
          <cell r="O796" t="str">
            <v>UPT288</v>
          </cell>
        </row>
        <row r="797">
          <cell r="A797" t="str">
            <v>5103143</v>
          </cell>
          <cell r="B797" t="str">
            <v>동티이</v>
          </cell>
          <cell r="C797" t="str">
            <v>D 32</v>
          </cell>
          <cell r="E797" t="str">
            <v>EA</v>
          </cell>
          <cell r="H797">
            <v>1026</v>
          </cell>
          <cell r="O797" t="str">
            <v>UPT289</v>
          </cell>
        </row>
        <row r="798">
          <cell r="A798" t="str">
            <v>5103144</v>
          </cell>
          <cell r="B798" t="str">
            <v>동티이</v>
          </cell>
          <cell r="C798" t="str">
            <v>D 40</v>
          </cell>
          <cell r="E798" t="str">
            <v>EA</v>
          </cell>
          <cell r="H798">
            <v>1529</v>
          </cell>
          <cell r="O798" t="str">
            <v>UPT290</v>
          </cell>
        </row>
        <row r="799">
          <cell r="A799" t="str">
            <v>5103145</v>
          </cell>
          <cell r="B799" t="str">
            <v>동티이</v>
          </cell>
          <cell r="C799" t="str">
            <v>D 50</v>
          </cell>
          <cell r="E799" t="str">
            <v>EA</v>
          </cell>
          <cell r="H799">
            <v>2787</v>
          </cell>
          <cell r="O799" t="str">
            <v>UPT291</v>
          </cell>
        </row>
        <row r="800">
          <cell r="A800" t="str">
            <v>5103146</v>
          </cell>
          <cell r="B800" t="str">
            <v>동티이</v>
          </cell>
          <cell r="C800" t="str">
            <v>D 65</v>
          </cell>
          <cell r="E800" t="str">
            <v>EA</v>
          </cell>
          <cell r="H800">
            <v>4560</v>
          </cell>
          <cell r="O800" t="str">
            <v>UPT292</v>
          </cell>
        </row>
        <row r="801">
          <cell r="A801" t="str">
            <v>5103147</v>
          </cell>
          <cell r="B801" t="str">
            <v>동티이</v>
          </cell>
          <cell r="C801" t="str">
            <v>D 80</v>
          </cell>
          <cell r="E801" t="str">
            <v>EA</v>
          </cell>
          <cell r="H801">
            <v>8735</v>
          </cell>
          <cell r="O801" t="str">
            <v>UPT293</v>
          </cell>
        </row>
        <row r="802">
          <cell r="A802" t="str">
            <v>5103170</v>
          </cell>
          <cell r="B802" t="str">
            <v>동땜티이 (C*F)</v>
          </cell>
          <cell r="C802" t="str">
            <v>D 15</v>
          </cell>
          <cell r="E802" t="str">
            <v>EA</v>
          </cell>
          <cell r="H802">
            <v>768</v>
          </cell>
          <cell r="O802" t="str">
            <v>UPT294</v>
          </cell>
        </row>
        <row r="803">
          <cell r="A803" t="str">
            <v>5103171</v>
          </cell>
          <cell r="B803" t="str">
            <v>동땜티이 (C*F)</v>
          </cell>
          <cell r="C803" t="str">
            <v>D 20</v>
          </cell>
          <cell r="E803" t="str">
            <v>EA</v>
          </cell>
          <cell r="H803">
            <v>1372</v>
          </cell>
          <cell r="O803" t="str">
            <v>UPT295</v>
          </cell>
        </row>
        <row r="804">
          <cell r="A804" t="str">
            <v>5103211</v>
          </cell>
          <cell r="B804" t="str">
            <v>동레듀샤</v>
          </cell>
          <cell r="C804" t="str">
            <v>D 20</v>
          </cell>
          <cell r="E804" t="str">
            <v>EA</v>
          </cell>
          <cell r="H804">
            <v>156</v>
          </cell>
          <cell r="O804" t="str">
            <v>UPT296</v>
          </cell>
        </row>
        <row r="805">
          <cell r="A805" t="str">
            <v>5103212</v>
          </cell>
          <cell r="B805" t="str">
            <v>동레듀샤</v>
          </cell>
          <cell r="C805" t="str">
            <v>D 25</v>
          </cell>
          <cell r="E805" t="str">
            <v>EA</v>
          </cell>
          <cell r="H805">
            <v>232</v>
          </cell>
          <cell r="O805" t="str">
            <v>UPT297</v>
          </cell>
        </row>
        <row r="806">
          <cell r="A806" t="str">
            <v>5103213</v>
          </cell>
          <cell r="B806" t="str">
            <v>동레듀샤</v>
          </cell>
          <cell r="C806" t="str">
            <v>D 32</v>
          </cell>
          <cell r="E806" t="str">
            <v>EA</v>
          </cell>
          <cell r="H806">
            <v>316</v>
          </cell>
          <cell r="O806" t="str">
            <v>UPT298</v>
          </cell>
        </row>
        <row r="807">
          <cell r="A807" t="str">
            <v>5103214</v>
          </cell>
          <cell r="B807" t="str">
            <v>동레듀샤</v>
          </cell>
          <cell r="C807" t="str">
            <v>D 40</v>
          </cell>
          <cell r="E807" t="str">
            <v>EA</v>
          </cell>
          <cell r="H807">
            <v>543</v>
          </cell>
          <cell r="O807" t="str">
            <v>UPT299</v>
          </cell>
        </row>
        <row r="808">
          <cell r="A808" t="str">
            <v>5103215</v>
          </cell>
          <cell r="B808" t="str">
            <v>동레듀샤</v>
          </cell>
          <cell r="C808" t="str">
            <v>D 50</v>
          </cell>
          <cell r="E808" t="str">
            <v>EA</v>
          </cell>
          <cell r="H808">
            <v>1303</v>
          </cell>
          <cell r="O808" t="str">
            <v>UPT300</v>
          </cell>
        </row>
        <row r="809">
          <cell r="A809" t="str">
            <v>5103216</v>
          </cell>
          <cell r="B809" t="str">
            <v>동레듀샤</v>
          </cell>
          <cell r="C809" t="str">
            <v>D 65</v>
          </cell>
          <cell r="E809" t="str">
            <v>EA</v>
          </cell>
          <cell r="H809">
            <v>1776</v>
          </cell>
          <cell r="O809" t="str">
            <v>UPT301</v>
          </cell>
        </row>
        <row r="810">
          <cell r="A810" t="str">
            <v>5103217</v>
          </cell>
          <cell r="B810" t="str">
            <v>동레듀샤</v>
          </cell>
          <cell r="C810" t="str">
            <v>D 80</v>
          </cell>
          <cell r="E810" t="str">
            <v>EA</v>
          </cell>
          <cell r="H810">
            <v>2506</v>
          </cell>
          <cell r="O810" t="str">
            <v>UPT302</v>
          </cell>
        </row>
        <row r="811">
          <cell r="A811" t="str">
            <v>5103240</v>
          </cell>
          <cell r="B811" t="str">
            <v>동소켓</v>
          </cell>
          <cell r="C811" t="str">
            <v>D 15</v>
          </cell>
          <cell r="E811" t="str">
            <v>EA</v>
          </cell>
          <cell r="H811">
            <v>80</v>
          </cell>
          <cell r="O811" t="str">
            <v>UPT303</v>
          </cell>
        </row>
        <row r="812">
          <cell r="A812" t="str">
            <v>5103241</v>
          </cell>
          <cell r="B812" t="str">
            <v>동소켓</v>
          </cell>
          <cell r="C812" t="str">
            <v>D 20</v>
          </cell>
          <cell r="E812" t="str">
            <v>EA</v>
          </cell>
          <cell r="H812">
            <v>120</v>
          </cell>
          <cell r="O812" t="str">
            <v>UPT304</v>
          </cell>
        </row>
        <row r="813">
          <cell r="A813" t="str">
            <v>5103242</v>
          </cell>
          <cell r="B813" t="str">
            <v>동소켓</v>
          </cell>
          <cell r="C813" t="str">
            <v>D 25</v>
          </cell>
          <cell r="E813" t="str">
            <v>EA</v>
          </cell>
          <cell r="H813">
            <v>180</v>
          </cell>
          <cell r="O813" t="str">
            <v>UPT305</v>
          </cell>
        </row>
        <row r="814">
          <cell r="A814" t="str">
            <v>5103243</v>
          </cell>
          <cell r="B814" t="str">
            <v>동소켓</v>
          </cell>
          <cell r="C814" t="str">
            <v>D 32</v>
          </cell>
          <cell r="E814" t="str">
            <v>EA</v>
          </cell>
          <cell r="H814">
            <v>232</v>
          </cell>
          <cell r="O814" t="str">
            <v>UPT306</v>
          </cell>
        </row>
        <row r="815">
          <cell r="A815" t="str">
            <v>5103244</v>
          </cell>
          <cell r="B815" t="str">
            <v>동소켓</v>
          </cell>
          <cell r="C815" t="str">
            <v>D 40</v>
          </cell>
          <cell r="E815" t="str">
            <v>EA</v>
          </cell>
          <cell r="H815">
            <v>332</v>
          </cell>
          <cell r="O815" t="str">
            <v>UPT307</v>
          </cell>
        </row>
        <row r="816">
          <cell r="A816" t="str">
            <v>5103245</v>
          </cell>
          <cell r="B816" t="str">
            <v>동소켓</v>
          </cell>
          <cell r="C816" t="str">
            <v>D 50</v>
          </cell>
          <cell r="E816" t="str">
            <v>EA</v>
          </cell>
          <cell r="H816">
            <v>594</v>
          </cell>
          <cell r="O816" t="str">
            <v>UPT308</v>
          </cell>
        </row>
        <row r="817">
          <cell r="A817" t="str">
            <v>5103246</v>
          </cell>
          <cell r="B817" t="str">
            <v>동소켓</v>
          </cell>
          <cell r="C817" t="str">
            <v>D 65</v>
          </cell>
          <cell r="E817" t="str">
            <v>EA</v>
          </cell>
          <cell r="H817">
            <v>1192</v>
          </cell>
          <cell r="O817" t="str">
            <v>UPT309</v>
          </cell>
        </row>
        <row r="818">
          <cell r="A818" t="str">
            <v>5103247</v>
          </cell>
          <cell r="B818" t="str">
            <v>동소켓</v>
          </cell>
          <cell r="C818" t="str">
            <v>D 80</v>
          </cell>
          <cell r="E818" t="str">
            <v>EA</v>
          </cell>
          <cell r="H818">
            <v>1946</v>
          </cell>
          <cell r="O818" t="str">
            <v>UPT310</v>
          </cell>
        </row>
        <row r="819">
          <cell r="A819" t="str">
            <v>5103290</v>
          </cell>
          <cell r="B819" t="str">
            <v>황동아답타 (C*M)</v>
          </cell>
          <cell r="C819" t="str">
            <v>D 15</v>
          </cell>
          <cell r="E819" t="str">
            <v>EA</v>
          </cell>
          <cell r="H819">
            <v>222</v>
          </cell>
          <cell r="O819" t="str">
            <v>UPT311</v>
          </cell>
        </row>
        <row r="820">
          <cell r="A820" t="str">
            <v>5103291</v>
          </cell>
          <cell r="B820" t="str">
            <v>황동아답타 (C*M)</v>
          </cell>
          <cell r="C820" t="str">
            <v>D 20</v>
          </cell>
          <cell r="E820" t="str">
            <v>EA</v>
          </cell>
          <cell r="H820">
            <v>444</v>
          </cell>
          <cell r="O820" t="str">
            <v>UPT312</v>
          </cell>
        </row>
        <row r="821">
          <cell r="A821" t="str">
            <v>5103292</v>
          </cell>
          <cell r="B821" t="str">
            <v>황동아답타 (C*M)</v>
          </cell>
          <cell r="C821" t="str">
            <v>D 25</v>
          </cell>
          <cell r="E821" t="str">
            <v>EA</v>
          </cell>
          <cell r="H821">
            <v>710</v>
          </cell>
          <cell r="O821" t="str">
            <v>UPT313</v>
          </cell>
        </row>
        <row r="822">
          <cell r="A822" t="str">
            <v>5103293</v>
          </cell>
          <cell r="B822" t="str">
            <v>황동아답타 (C*M)</v>
          </cell>
          <cell r="C822" t="str">
            <v>D 32</v>
          </cell>
          <cell r="E822" t="str">
            <v>EA</v>
          </cell>
          <cell r="H822">
            <v>1252</v>
          </cell>
          <cell r="O822" t="str">
            <v>UPT314</v>
          </cell>
        </row>
        <row r="823">
          <cell r="A823" t="str">
            <v>5103294</v>
          </cell>
          <cell r="B823" t="str">
            <v>황동아답타 (C*M)</v>
          </cell>
          <cell r="C823" t="str">
            <v>D 40</v>
          </cell>
          <cell r="E823" t="str">
            <v>EA</v>
          </cell>
          <cell r="H823">
            <v>1840</v>
          </cell>
          <cell r="O823" t="str">
            <v>UPT315</v>
          </cell>
        </row>
        <row r="824">
          <cell r="A824" t="str">
            <v>5103295</v>
          </cell>
          <cell r="B824" t="str">
            <v>황동아답타 (C*M)</v>
          </cell>
          <cell r="C824" t="str">
            <v>D 50</v>
          </cell>
          <cell r="E824" t="str">
            <v>EA</v>
          </cell>
          <cell r="H824">
            <v>2578</v>
          </cell>
          <cell r="O824" t="str">
            <v>UPT316</v>
          </cell>
        </row>
        <row r="825">
          <cell r="A825" t="str">
            <v>5103310</v>
          </cell>
          <cell r="B825" t="str">
            <v>황동아답타 (C*F)</v>
          </cell>
          <cell r="C825" t="str">
            <v>D 15</v>
          </cell>
          <cell r="E825" t="str">
            <v>EA</v>
          </cell>
          <cell r="H825">
            <v>312</v>
          </cell>
          <cell r="O825" t="str">
            <v>UPT317</v>
          </cell>
        </row>
        <row r="826">
          <cell r="A826" t="str">
            <v>5103312</v>
          </cell>
          <cell r="B826" t="str">
            <v>황동아답타 (C*F)</v>
          </cell>
          <cell r="C826" t="str">
            <v>D 25</v>
          </cell>
          <cell r="E826" t="str">
            <v>EA</v>
          </cell>
          <cell r="H826">
            <v>1228</v>
          </cell>
          <cell r="O826" t="str">
            <v>UPT318</v>
          </cell>
        </row>
        <row r="827">
          <cell r="A827" t="str">
            <v>5103314</v>
          </cell>
          <cell r="B827" t="str">
            <v>황동아답타 (C*F)</v>
          </cell>
          <cell r="C827" t="str">
            <v>D 40</v>
          </cell>
          <cell r="E827" t="str">
            <v>EA</v>
          </cell>
          <cell r="H827">
            <v>2657</v>
          </cell>
          <cell r="O827" t="str">
            <v>UPT319</v>
          </cell>
        </row>
        <row r="828">
          <cell r="A828" t="str">
            <v>5103330</v>
          </cell>
          <cell r="B828" t="str">
            <v>동캡</v>
          </cell>
          <cell r="C828" t="str">
            <v>D 15</v>
          </cell>
          <cell r="E828" t="str">
            <v>EA</v>
          </cell>
          <cell r="H828">
            <v>111</v>
          </cell>
          <cell r="O828" t="str">
            <v>UPT320</v>
          </cell>
        </row>
        <row r="829">
          <cell r="A829" t="str">
            <v>5103331</v>
          </cell>
          <cell r="B829" t="str">
            <v>동캡</v>
          </cell>
          <cell r="C829" t="str">
            <v>D 20</v>
          </cell>
          <cell r="E829" t="str">
            <v>EA</v>
          </cell>
          <cell r="H829">
            <v>145</v>
          </cell>
          <cell r="O829" t="str">
            <v>UPT321</v>
          </cell>
        </row>
        <row r="830">
          <cell r="A830" t="str">
            <v>5103332</v>
          </cell>
          <cell r="B830" t="str">
            <v>동캡</v>
          </cell>
          <cell r="C830" t="str">
            <v>D 25</v>
          </cell>
          <cell r="E830" t="str">
            <v>EA</v>
          </cell>
          <cell r="H830">
            <v>216</v>
          </cell>
          <cell r="O830" t="str">
            <v>UPT322</v>
          </cell>
        </row>
        <row r="831">
          <cell r="A831" t="str">
            <v>5103333</v>
          </cell>
          <cell r="B831" t="str">
            <v>동캡</v>
          </cell>
          <cell r="C831" t="str">
            <v>D 32</v>
          </cell>
          <cell r="E831" t="str">
            <v>EA</v>
          </cell>
          <cell r="H831">
            <v>296</v>
          </cell>
          <cell r="O831" t="str">
            <v>UPT323</v>
          </cell>
        </row>
        <row r="832">
          <cell r="A832" t="str">
            <v>5103334</v>
          </cell>
          <cell r="B832" t="str">
            <v>동캡</v>
          </cell>
          <cell r="C832" t="str">
            <v>D 40</v>
          </cell>
          <cell r="E832" t="str">
            <v>EA</v>
          </cell>
          <cell r="H832">
            <v>482</v>
          </cell>
          <cell r="O832" t="str">
            <v>UPT324</v>
          </cell>
        </row>
        <row r="833">
          <cell r="A833" t="str">
            <v>5103335</v>
          </cell>
          <cell r="B833" t="str">
            <v>동캡</v>
          </cell>
          <cell r="C833" t="str">
            <v>D 50</v>
          </cell>
          <cell r="E833" t="str">
            <v>EA</v>
          </cell>
          <cell r="H833">
            <v>835</v>
          </cell>
          <cell r="O833" t="str">
            <v>UPT325</v>
          </cell>
        </row>
        <row r="834">
          <cell r="A834" t="str">
            <v>5103362</v>
          </cell>
          <cell r="B834" t="str">
            <v>동니플</v>
          </cell>
          <cell r="C834" t="str">
            <v>D 25</v>
          </cell>
          <cell r="E834" t="str">
            <v>EA</v>
          </cell>
          <cell r="H834">
            <v>716</v>
          </cell>
          <cell r="O834" t="str">
            <v>UPT326</v>
          </cell>
        </row>
        <row r="835">
          <cell r="A835" t="str">
            <v>5103363</v>
          </cell>
          <cell r="B835" t="str">
            <v>동니플</v>
          </cell>
          <cell r="C835" t="str">
            <v>D 32</v>
          </cell>
          <cell r="E835" t="str">
            <v>EA</v>
          </cell>
          <cell r="H835">
            <v>1304</v>
          </cell>
          <cell r="O835" t="str">
            <v>UPT327</v>
          </cell>
        </row>
        <row r="836">
          <cell r="A836" t="str">
            <v>5103364</v>
          </cell>
          <cell r="B836" t="str">
            <v>동니플</v>
          </cell>
          <cell r="C836" t="str">
            <v>D 40</v>
          </cell>
          <cell r="E836" t="str">
            <v>EA</v>
          </cell>
          <cell r="H836">
            <v>1942</v>
          </cell>
          <cell r="O836" t="str">
            <v>UPT328</v>
          </cell>
        </row>
        <row r="837">
          <cell r="A837" t="str">
            <v>5103421</v>
          </cell>
          <cell r="B837" t="str">
            <v>동유니온 (C*M)</v>
          </cell>
          <cell r="C837" t="str">
            <v>D 20</v>
          </cell>
          <cell r="E837" t="str">
            <v>EA</v>
          </cell>
          <cell r="H837">
            <v>1584</v>
          </cell>
          <cell r="O837" t="str">
            <v>UPT329</v>
          </cell>
        </row>
        <row r="838">
          <cell r="A838" t="str">
            <v>5103422</v>
          </cell>
          <cell r="B838" t="str">
            <v>동유니온 (C*M)</v>
          </cell>
          <cell r="C838" t="str">
            <v>D 25</v>
          </cell>
          <cell r="E838" t="str">
            <v>EA</v>
          </cell>
          <cell r="H838">
            <v>2476</v>
          </cell>
          <cell r="O838" t="str">
            <v>UPT330</v>
          </cell>
        </row>
        <row r="839">
          <cell r="A839" t="str">
            <v>5103423</v>
          </cell>
          <cell r="B839" t="str">
            <v>동유니온 (C*M)</v>
          </cell>
          <cell r="C839" t="str">
            <v>D 32</v>
          </cell>
          <cell r="E839" t="str">
            <v>EA</v>
          </cell>
          <cell r="H839">
            <v>3683</v>
          </cell>
          <cell r="O839" t="str">
            <v>UPT331</v>
          </cell>
        </row>
        <row r="840">
          <cell r="A840" t="str">
            <v>5103424</v>
          </cell>
          <cell r="B840" t="str">
            <v>동유니온 (C*M)</v>
          </cell>
          <cell r="C840" t="str">
            <v>D 40</v>
          </cell>
          <cell r="E840" t="str">
            <v>EA</v>
          </cell>
          <cell r="H840">
            <v>5480</v>
          </cell>
          <cell r="O840" t="str">
            <v>UPT332</v>
          </cell>
        </row>
        <row r="841">
          <cell r="A841" t="str">
            <v>5103425</v>
          </cell>
          <cell r="B841" t="str">
            <v>동유니온 (C*M)</v>
          </cell>
          <cell r="C841" t="str">
            <v>D 50</v>
          </cell>
          <cell r="E841" t="str">
            <v>EA</v>
          </cell>
          <cell r="H841">
            <v>7177</v>
          </cell>
          <cell r="O841" t="str">
            <v>UPT333</v>
          </cell>
        </row>
        <row r="842">
          <cell r="A842" t="str">
            <v>5103455</v>
          </cell>
          <cell r="B842" t="str">
            <v>동절연유니온</v>
          </cell>
          <cell r="C842" t="str">
            <v>D 50</v>
          </cell>
          <cell r="E842" t="str">
            <v>EA</v>
          </cell>
          <cell r="H842">
            <v>4000</v>
          </cell>
          <cell r="O842" t="str">
            <v>UPT334</v>
          </cell>
        </row>
        <row r="843">
          <cell r="A843" t="str">
            <v>5104001</v>
          </cell>
          <cell r="B843" t="str">
            <v>STS 엘보 (나사)</v>
          </cell>
          <cell r="C843" t="str">
            <v>D 15</v>
          </cell>
          <cell r="E843" t="str">
            <v>EA</v>
          </cell>
          <cell r="H843">
            <v>608</v>
          </cell>
          <cell r="O843" t="str">
            <v>UPT335</v>
          </cell>
        </row>
        <row r="844">
          <cell r="A844" t="str">
            <v>5104044</v>
          </cell>
          <cell r="B844" t="str">
            <v>STS 엘보 (용접)</v>
          </cell>
          <cell r="C844" t="str">
            <v>D 40 x 10S</v>
          </cell>
          <cell r="E844" t="str">
            <v>EA</v>
          </cell>
          <cell r="H844">
            <v>2112</v>
          </cell>
          <cell r="O844" t="str">
            <v>UPT336</v>
          </cell>
        </row>
        <row r="845">
          <cell r="A845" t="str">
            <v>5104045</v>
          </cell>
          <cell r="B845" t="str">
            <v>STS 엘보 (용접)</v>
          </cell>
          <cell r="C845" t="str">
            <v>D 50 x 10S</v>
          </cell>
          <cell r="E845" t="str">
            <v>EA</v>
          </cell>
          <cell r="H845">
            <v>3072</v>
          </cell>
          <cell r="O845" t="str">
            <v>UPT337</v>
          </cell>
        </row>
        <row r="846">
          <cell r="A846" t="str">
            <v>5104048</v>
          </cell>
          <cell r="B846" t="str">
            <v>STS 엘보 (용접)</v>
          </cell>
          <cell r="C846" t="str">
            <v>D100 x 10S</v>
          </cell>
          <cell r="E846" t="str">
            <v>EA</v>
          </cell>
          <cell r="H846">
            <v>10944</v>
          </cell>
          <cell r="O846" t="str">
            <v>UPT338</v>
          </cell>
        </row>
        <row r="847">
          <cell r="A847" t="str">
            <v>5104049</v>
          </cell>
          <cell r="B847" t="str">
            <v>STS 엘보 (용접)</v>
          </cell>
          <cell r="C847" t="str">
            <v>D125 x 10S</v>
          </cell>
          <cell r="E847" t="str">
            <v>EA</v>
          </cell>
          <cell r="H847">
            <v>19968</v>
          </cell>
          <cell r="O847" t="str">
            <v>UPT339</v>
          </cell>
        </row>
        <row r="848">
          <cell r="A848" t="str">
            <v>5104050</v>
          </cell>
          <cell r="B848" t="str">
            <v>STS 엘보 (용접)</v>
          </cell>
          <cell r="C848" t="str">
            <v>D150 x 10S</v>
          </cell>
          <cell r="E848" t="str">
            <v>EA</v>
          </cell>
          <cell r="H848">
            <v>30400</v>
          </cell>
          <cell r="O848" t="str">
            <v>UPT340</v>
          </cell>
        </row>
        <row r="849">
          <cell r="A849" t="str">
            <v>5104315</v>
          </cell>
          <cell r="B849" t="str">
            <v>STS 티이 (용접)</v>
          </cell>
          <cell r="C849" t="str">
            <v>D 50 x 10S</v>
          </cell>
          <cell r="E849" t="str">
            <v>EA</v>
          </cell>
          <cell r="H849">
            <v>5568</v>
          </cell>
          <cell r="O849" t="str">
            <v>UPT341</v>
          </cell>
        </row>
        <row r="850">
          <cell r="A850" t="str">
            <v>5104318</v>
          </cell>
          <cell r="B850" t="str">
            <v>STS 티이 (용접)</v>
          </cell>
          <cell r="C850" t="str">
            <v>D100 x 10S</v>
          </cell>
          <cell r="E850" t="str">
            <v>EA</v>
          </cell>
          <cell r="H850">
            <v>15872</v>
          </cell>
          <cell r="O850" t="str">
            <v>UPT342</v>
          </cell>
        </row>
        <row r="851">
          <cell r="A851" t="str">
            <v>5104319</v>
          </cell>
          <cell r="B851" t="str">
            <v>STS 티이 (용접)</v>
          </cell>
          <cell r="C851" t="str">
            <v>D125 x 10S</v>
          </cell>
          <cell r="E851" t="str">
            <v>EA</v>
          </cell>
          <cell r="H851">
            <v>24704</v>
          </cell>
          <cell r="O851" t="str">
            <v>UPT343</v>
          </cell>
        </row>
        <row r="852">
          <cell r="A852" t="str">
            <v>5104320</v>
          </cell>
          <cell r="B852" t="str">
            <v>STS 티이 (용접)</v>
          </cell>
          <cell r="C852" t="str">
            <v>D150 x 10S</v>
          </cell>
          <cell r="E852" t="str">
            <v>EA</v>
          </cell>
          <cell r="H852">
            <v>33984</v>
          </cell>
          <cell r="O852" t="str">
            <v>UPT344</v>
          </cell>
        </row>
        <row r="853">
          <cell r="A853" t="str">
            <v>5104668</v>
          </cell>
          <cell r="B853" t="str">
            <v>STS 레듀샤 (용접)</v>
          </cell>
          <cell r="C853" t="str">
            <v>D100 x 10S</v>
          </cell>
          <cell r="E853" t="str">
            <v>EA</v>
          </cell>
          <cell r="H853">
            <v>4864</v>
          </cell>
          <cell r="O853" t="str">
            <v>UPT345</v>
          </cell>
        </row>
        <row r="854">
          <cell r="A854" t="str">
            <v>5104669</v>
          </cell>
          <cell r="B854" t="str">
            <v>STS 레듀샤 (용접)</v>
          </cell>
          <cell r="C854" t="str">
            <v>D125 x 10S</v>
          </cell>
          <cell r="E854" t="str">
            <v>EA</v>
          </cell>
          <cell r="H854">
            <v>8192</v>
          </cell>
          <cell r="O854" t="str">
            <v>UPT346</v>
          </cell>
        </row>
        <row r="855">
          <cell r="A855" t="str">
            <v>5104670</v>
          </cell>
          <cell r="B855" t="str">
            <v>STS 레듀샤 (용접)</v>
          </cell>
          <cell r="C855" t="str">
            <v>D150 x 10S</v>
          </cell>
          <cell r="E855" t="str">
            <v>EA</v>
          </cell>
          <cell r="H855">
            <v>10688</v>
          </cell>
          <cell r="O855" t="str">
            <v>UPT347</v>
          </cell>
        </row>
        <row r="856">
          <cell r="A856" t="str">
            <v>5105109</v>
          </cell>
          <cell r="B856" t="str">
            <v>STS 유니온 (나사)</v>
          </cell>
          <cell r="C856" t="str">
            <v>D 40</v>
          </cell>
          <cell r="E856" t="str">
            <v>EA</v>
          </cell>
          <cell r="H856">
            <v>5480</v>
          </cell>
          <cell r="O856" t="str">
            <v>UPT348</v>
          </cell>
        </row>
        <row r="857">
          <cell r="A857" t="str">
            <v>5105200</v>
          </cell>
          <cell r="B857" t="str">
            <v>STS 니플 (나사)</v>
          </cell>
          <cell r="C857" t="str">
            <v>D 15</v>
          </cell>
          <cell r="E857" t="str">
            <v>EA</v>
          </cell>
          <cell r="H857">
            <v>272</v>
          </cell>
          <cell r="O857" t="str">
            <v>UPT349</v>
          </cell>
        </row>
        <row r="858">
          <cell r="A858" t="str">
            <v>5105201</v>
          </cell>
          <cell r="B858" t="str">
            <v>STS 니플 (나사)</v>
          </cell>
          <cell r="C858" t="str">
            <v>D 20</v>
          </cell>
          <cell r="E858" t="str">
            <v>EA</v>
          </cell>
          <cell r="H858">
            <v>344</v>
          </cell>
          <cell r="O858" t="str">
            <v>UPT350</v>
          </cell>
        </row>
        <row r="859">
          <cell r="A859" t="str">
            <v>5105204</v>
          </cell>
          <cell r="B859" t="str">
            <v>STS 니플 (나사)</v>
          </cell>
          <cell r="C859" t="str">
            <v>D 40</v>
          </cell>
          <cell r="E859" t="str">
            <v>EA</v>
          </cell>
          <cell r="H859">
            <v>768</v>
          </cell>
          <cell r="O859" t="str">
            <v>UPT351</v>
          </cell>
        </row>
        <row r="860">
          <cell r="A860" t="str">
            <v>5105220</v>
          </cell>
          <cell r="B860" t="str">
            <v>STS 소켓 (나사)</v>
          </cell>
          <cell r="C860" t="str">
            <v>D 15</v>
          </cell>
          <cell r="E860" t="str">
            <v>EA</v>
          </cell>
          <cell r="H860">
            <v>344</v>
          </cell>
          <cell r="O860" t="str">
            <v>UPT352</v>
          </cell>
        </row>
        <row r="861">
          <cell r="A861" t="str">
            <v>5105512</v>
          </cell>
          <cell r="B861" t="str">
            <v>STS 캡 (용접)</v>
          </cell>
          <cell r="C861" t="str">
            <v>D 25x10S</v>
          </cell>
          <cell r="E861" t="str">
            <v>EA</v>
          </cell>
          <cell r="H861">
            <v>1664</v>
          </cell>
          <cell r="O861" t="str">
            <v>UPT353</v>
          </cell>
        </row>
        <row r="862">
          <cell r="A862" t="str">
            <v>5105515</v>
          </cell>
          <cell r="B862" t="str">
            <v>STS 캡 (용접)</v>
          </cell>
          <cell r="C862" t="str">
            <v>D 50x10S</v>
          </cell>
          <cell r="E862" t="str">
            <v>EA</v>
          </cell>
          <cell r="H862">
            <v>1920</v>
          </cell>
          <cell r="J862">
            <v>1976</v>
          </cell>
          <cell r="O862" t="str">
            <v>UPT354</v>
          </cell>
        </row>
        <row r="863">
          <cell r="A863" t="str">
            <v>5110145</v>
          </cell>
          <cell r="B863" t="str">
            <v>주철곡관 90°(NO HUB)</v>
          </cell>
          <cell r="C863" t="str">
            <v>D 50</v>
          </cell>
          <cell r="E863" t="str">
            <v>EA</v>
          </cell>
          <cell r="H863">
            <v>1232</v>
          </cell>
          <cell r="O863" t="str">
            <v>UPT355</v>
          </cell>
        </row>
        <row r="864">
          <cell r="A864" t="str">
            <v>5110146</v>
          </cell>
          <cell r="B864" t="str">
            <v>주철곡관 90°(NO HUB)</v>
          </cell>
          <cell r="C864" t="str">
            <v>D 75</v>
          </cell>
          <cell r="E864" t="str">
            <v>EA</v>
          </cell>
          <cell r="H864">
            <v>1976</v>
          </cell>
          <cell r="O864" t="str">
            <v>UPT356</v>
          </cell>
        </row>
        <row r="865">
          <cell r="A865" t="str">
            <v>5110147</v>
          </cell>
          <cell r="B865" t="str">
            <v>주철곡관 90°(NO HUB)</v>
          </cell>
          <cell r="C865" t="str">
            <v>D100</v>
          </cell>
          <cell r="E865" t="str">
            <v>EA</v>
          </cell>
          <cell r="H865">
            <v>3256</v>
          </cell>
          <cell r="O865" t="str">
            <v>UPT357</v>
          </cell>
        </row>
        <row r="866">
          <cell r="A866" t="str">
            <v>5110165</v>
          </cell>
          <cell r="B866" t="str">
            <v>주철곡관 45°(NO HUB)</v>
          </cell>
          <cell r="C866" t="str">
            <v>D 50</v>
          </cell>
          <cell r="E866" t="str">
            <v>EA</v>
          </cell>
          <cell r="H866">
            <v>616</v>
          </cell>
          <cell r="O866" t="str">
            <v>UPT358</v>
          </cell>
        </row>
        <row r="867">
          <cell r="A867" t="str">
            <v>5110166</v>
          </cell>
          <cell r="B867" t="str">
            <v>주철곡관 45°(NO HUB)</v>
          </cell>
          <cell r="C867" t="str">
            <v>D 75</v>
          </cell>
          <cell r="E867" t="str">
            <v>EA</v>
          </cell>
          <cell r="H867">
            <v>1008</v>
          </cell>
          <cell r="O867" t="str">
            <v>UPT359</v>
          </cell>
        </row>
        <row r="868">
          <cell r="A868" t="str">
            <v>5110167</v>
          </cell>
          <cell r="B868" t="str">
            <v>주철곡관 45°(NO HUB)</v>
          </cell>
          <cell r="C868" t="str">
            <v>D100</v>
          </cell>
          <cell r="E868" t="str">
            <v>EA</v>
          </cell>
          <cell r="H868">
            <v>1496</v>
          </cell>
          <cell r="O868" t="str">
            <v>UPT360</v>
          </cell>
        </row>
        <row r="869">
          <cell r="A869" t="str">
            <v>5110168</v>
          </cell>
          <cell r="B869" t="str">
            <v>주철곡관 45°(NO HUB)</v>
          </cell>
          <cell r="C869" t="str">
            <v>D125</v>
          </cell>
          <cell r="E869" t="str">
            <v>EA</v>
          </cell>
          <cell r="H869">
            <v>2592</v>
          </cell>
          <cell r="O869" t="str">
            <v>UPT361</v>
          </cell>
        </row>
        <row r="870">
          <cell r="A870" t="str">
            <v>5110311</v>
          </cell>
          <cell r="B870" t="str">
            <v>주철 Y관 (NO HUB)</v>
          </cell>
          <cell r="C870" t="str">
            <v>D 50 x 50</v>
          </cell>
          <cell r="E870" t="str">
            <v>EA</v>
          </cell>
          <cell r="H870">
            <v>920</v>
          </cell>
          <cell r="O870" t="str">
            <v>UPT362</v>
          </cell>
        </row>
        <row r="871">
          <cell r="A871" t="str">
            <v>5110312</v>
          </cell>
          <cell r="B871" t="str">
            <v>주철 Y관 (NO HUB)</v>
          </cell>
          <cell r="C871" t="str">
            <v>D 75 x 75</v>
          </cell>
          <cell r="E871" t="str">
            <v>EA</v>
          </cell>
          <cell r="H871">
            <v>1800</v>
          </cell>
          <cell r="J871">
            <v>3256</v>
          </cell>
          <cell r="O871" t="str">
            <v>UPT363</v>
          </cell>
        </row>
        <row r="872">
          <cell r="A872" t="str">
            <v>5110313</v>
          </cell>
          <cell r="B872" t="str">
            <v>주철 Y관 (NO HUB)</v>
          </cell>
          <cell r="C872" t="str">
            <v>D 75 x 50</v>
          </cell>
          <cell r="E872" t="str">
            <v>EA</v>
          </cell>
          <cell r="H872">
            <v>1448</v>
          </cell>
          <cell r="O872" t="str">
            <v>UPT364</v>
          </cell>
        </row>
        <row r="873">
          <cell r="A873" t="str">
            <v>5110314</v>
          </cell>
          <cell r="B873" t="str">
            <v>주철 Y관 (NO HUB)</v>
          </cell>
          <cell r="C873" t="str">
            <v>D100 x100</v>
          </cell>
          <cell r="E873" t="str">
            <v>EA</v>
          </cell>
          <cell r="H873">
            <v>3256</v>
          </cell>
          <cell r="O873" t="str">
            <v>UPT365</v>
          </cell>
        </row>
        <row r="874">
          <cell r="A874" t="str">
            <v>5110315</v>
          </cell>
          <cell r="B874" t="str">
            <v>주철 Y관 (NO HUB)</v>
          </cell>
          <cell r="C874" t="str">
            <v>D100 x 50</v>
          </cell>
          <cell r="E874" t="str">
            <v>EA</v>
          </cell>
          <cell r="H874">
            <v>1976</v>
          </cell>
          <cell r="O874" t="str">
            <v>UPT366</v>
          </cell>
        </row>
        <row r="875">
          <cell r="A875" t="str">
            <v>5110316</v>
          </cell>
          <cell r="B875" t="str">
            <v>주철 Y관 (NO HUB)</v>
          </cell>
          <cell r="C875" t="str">
            <v>D100 x 75</v>
          </cell>
          <cell r="E875" t="str">
            <v>EA</v>
          </cell>
          <cell r="H875">
            <v>2288</v>
          </cell>
          <cell r="O875" t="str">
            <v>UPT367</v>
          </cell>
        </row>
        <row r="876">
          <cell r="A876" t="str">
            <v>5110317</v>
          </cell>
          <cell r="B876" t="str">
            <v>주철 Y관 (NO HUB)</v>
          </cell>
          <cell r="C876" t="str">
            <v>D125 x125</v>
          </cell>
          <cell r="E876" t="str">
            <v>EA</v>
          </cell>
          <cell r="H876">
            <v>5584</v>
          </cell>
          <cell r="O876" t="str">
            <v>UPT368</v>
          </cell>
        </row>
        <row r="877">
          <cell r="A877" t="str">
            <v>5110318</v>
          </cell>
          <cell r="B877" t="str">
            <v>주철 Y관 (NO HUB)</v>
          </cell>
          <cell r="C877" t="str">
            <v>D125 x100</v>
          </cell>
          <cell r="E877" t="str">
            <v>EA</v>
          </cell>
          <cell r="H877">
            <v>5144</v>
          </cell>
          <cell r="O877" t="str">
            <v>UPT369</v>
          </cell>
        </row>
        <row r="878">
          <cell r="A878" t="str">
            <v>5110320</v>
          </cell>
          <cell r="B878" t="str">
            <v>주철 Y관 (NO HUB)</v>
          </cell>
          <cell r="C878" t="str">
            <v>D125 x 75</v>
          </cell>
          <cell r="E878" t="str">
            <v>EA</v>
          </cell>
          <cell r="H878">
            <v>4000</v>
          </cell>
          <cell r="O878" t="str">
            <v>UPT370</v>
          </cell>
        </row>
        <row r="879">
          <cell r="A879" t="str">
            <v>5110611</v>
          </cell>
          <cell r="B879" t="str">
            <v>주철배수T관 (NO HUB)</v>
          </cell>
          <cell r="C879" t="str">
            <v>D 50 x 50</v>
          </cell>
          <cell r="E879" t="str">
            <v>EA</v>
          </cell>
          <cell r="H879">
            <v>1056</v>
          </cell>
          <cell r="O879" t="str">
            <v>UPT371</v>
          </cell>
        </row>
        <row r="880">
          <cell r="A880" t="str">
            <v>5110615</v>
          </cell>
          <cell r="B880" t="str">
            <v>주철배수T관 (NO HUB)</v>
          </cell>
          <cell r="C880" t="str">
            <v>D100 x 50</v>
          </cell>
          <cell r="E880" t="str">
            <v>EA</v>
          </cell>
          <cell r="H880">
            <v>1976</v>
          </cell>
          <cell r="O880" t="str">
            <v>UPT372</v>
          </cell>
        </row>
        <row r="881">
          <cell r="A881" t="str">
            <v>5111052</v>
          </cell>
          <cell r="B881" t="str">
            <v>바닥배수구 (F.D)</v>
          </cell>
          <cell r="C881" t="str">
            <v>D 50</v>
          </cell>
          <cell r="E881" t="str">
            <v>EA</v>
          </cell>
          <cell r="H881">
            <v>12000</v>
          </cell>
          <cell r="O881" t="str">
            <v>UPT373</v>
          </cell>
        </row>
        <row r="882">
          <cell r="A882" t="str">
            <v>5111111</v>
          </cell>
          <cell r="B882" t="str">
            <v>주철P트랩 (NO HUB)</v>
          </cell>
          <cell r="C882" t="str">
            <v>D 50</v>
          </cell>
          <cell r="E882" t="str">
            <v>EA</v>
          </cell>
          <cell r="H882">
            <v>1496</v>
          </cell>
          <cell r="O882" t="str">
            <v>UPT374</v>
          </cell>
        </row>
        <row r="883">
          <cell r="A883" t="str">
            <v>5111271</v>
          </cell>
          <cell r="B883" t="str">
            <v>주철C.O (NO HUB)</v>
          </cell>
          <cell r="C883" t="str">
            <v>D 50</v>
          </cell>
          <cell r="E883" t="str">
            <v>EA</v>
          </cell>
          <cell r="H883">
            <v>656</v>
          </cell>
          <cell r="O883" t="str">
            <v>UPT375</v>
          </cell>
        </row>
        <row r="884">
          <cell r="A884" t="str">
            <v>5111272</v>
          </cell>
          <cell r="B884" t="str">
            <v>주철C.O (NO HUB)</v>
          </cell>
          <cell r="C884" t="str">
            <v>D 75</v>
          </cell>
          <cell r="E884" t="str">
            <v>EA</v>
          </cell>
          <cell r="H884">
            <v>968</v>
          </cell>
          <cell r="O884" t="str">
            <v>UPT376</v>
          </cell>
        </row>
        <row r="885">
          <cell r="A885" t="str">
            <v>5111273</v>
          </cell>
          <cell r="B885" t="str">
            <v>주철C.O (NO HUB)</v>
          </cell>
          <cell r="C885" t="str">
            <v>D100</v>
          </cell>
          <cell r="E885" t="str">
            <v>EA</v>
          </cell>
          <cell r="H885">
            <v>1272</v>
          </cell>
          <cell r="O885" t="str">
            <v>UPT377</v>
          </cell>
        </row>
        <row r="886">
          <cell r="A886" t="str">
            <v>5111274</v>
          </cell>
          <cell r="B886" t="str">
            <v>주철C.O (NO HUB)</v>
          </cell>
          <cell r="C886" t="str">
            <v>D125</v>
          </cell>
          <cell r="E886" t="str">
            <v>EA</v>
          </cell>
          <cell r="H886">
            <v>1624</v>
          </cell>
          <cell r="O886" t="str">
            <v>UPT378</v>
          </cell>
        </row>
        <row r="887">
          <cell r="A887" t="str">
            <v>5111321</v>
          </cell>
          <cell r="B887" t="str">
            <v>카플링(NO HUB)</v>
          </cell>
          <cell r="C887" t="str">
            <v>D 50</v>
          </cell>
          <cell r="E887" t="str">
            <v>EA</v>
          </cell>
          <cell r="H887">
            <v>2328</v>
          </cell>
          <cell r="O887" t="str">
            <v>UPT379</v>
          </cell>
        </row>
        <row r="888">
          <cell r="A888" t="str">
            <v>5111322</v>
          </cell>
          <cell r="B888" t="str">
            <v>카플링(NO HUB)</v>
          </cell>
          <cell r="C888" t="str">
            <v>D 75</v>
          </cell>
          <cell r="E888" t="str">
            <v>EA</v>
          </cell>
          <cell r="H888">
            <v>2680</v>
          </cell>
          <cell r="O888" t="str">
            <v>UPT380</v>
          </cell>
        </row>
        <row r="889">
          <cell r="A889" t="str">
            <v>5111323</v>
          </cell>
          <cell r="B889" t="str">
            <v>카플링(NO HUB)</v>
          </cell>
          <cell r="C889" t="str">
            <v>D100</v>
          </cell>
          <cell r="E889" t="str">
            <v>EA</v>
          </cell>
          <cell r="H889">
            <v>3168</v>
          </cell>
          <cell r="O889" t="str">
            <v>UPT381</v>
          </cell>
        </row>
        <row r="890">
          <cell r="A890" t="str">
            <v>5111324</v>
          </cell>
          <cell r="B890" t="str">
            <v>카플링(NO HUB)</v>
          </cell>
          <cell r="C890" t="str">
            <v>D125</v>
          </cell>
          <cell r="E890" t="str">
            <v>EA</v>
          </cell>
          <cell r="H890">
            <v>7432</v>
          </cell>
          <cell r="O890" t="str">
            <v>UPT382</v>
          </cell>
        </row>
        <row r="891">
          <cell r="A891" t="str">
            <v>5111377</v>
          </cell>
          <cell r="B891" t="str">
            <v>V.T.R(강관용)</v>
          </cell>
          <cell r="C891" t="str">
            <v>D 65</v>
          </cell>
          <cell r="E891" t="str">
            <v>EA</v>
          </cell>
          <cell r="H891">
            <v>3136</v>
          </cell>
          <cell r="O891" t="str">
            <v>UPT383</v>
          </cell>
        </row>
        <row r="892">
          <cell r="A892" t="str">
            <v>5111379</v>
          </cell>
          <cell r="B892" t="str">
            <v>V.T.R(강관용)</v>
          </cell>
          <cell r="C892" t="str">
            <v>D100</v>
          </cell>
          <cell r="E892" t="str">
            <v>EA</v>
          </cell>
          <cell r="H892">
            <v>6640</v>
          </cell>
          <cell r="O892" t="str">
            <v>UPT384</v>
          </cell>
        </row>
        <row r="893">
          <cell r="A893" t="str">
            <v>5111381</v>
          </cell>
          <cell r="B893" t="str">
            <v>V.T.R(강관용)</v>
          </cell>
          <cell r="C893" t="str">
            <v>D150</v>
          </cell>
          <cell r="E893" t="str">
            <v>EA</v>
          </cell>
          <cell r="H893">
            <v>14688</v>
          </cell>
          <cell r="O893" t="str">
            <v>UPT385</v>
          </cell>
        </row>
        <row r="894">
          <cell r="A894" t="str">
            <v>5112109</v>
          </cell>
          <cell r="B894" t="str">
            <v>PE 융착식 이경티</v>
          </cell>
          <cell r="C894" t="str">
            <v>D250x75</v>
          </cell>
          <cell r="E894" t="str">
            <v>EA</v>
          </cell>
          <cell r="H894">
            <v>46800</v>
          </cell>
          <cell r="O894" t="str">
            <v>UPT386</v>
          </cell>
        </row>
        <row r="895">
          <cell r="A895" t="str">
            <v>5112117</v>
          </cell>
          <cell r="B895" t="str">
            <v>PE 융착식 엘보 90°</v>
          </cell>
          <cell r="C895" t="str">
            <v>D 75</v>
          </cell>
          <cell r="E895" t="str">
            <v>EA</v>
          </cell>
          <cell r="H895">
            <v>6880</v>
          </cell>
          <cell r="O895" t="str">
            <v>UPT387</v>
          </cell>
        </row>
        <row r="896">
          <cell r="A896" t="str">
            <v>5112122</v>
          </cell>
          <cell r="B896" t="str">
            <v>PE 융착식 엘보 90°</v>
          </cell>
          <cell r="C896" t="str">
            <v>D200</v>
          </cell>
          <cell r="E896" t="str">
            <v>EA</v>
          </cell>
          <cell r="H896">
            <v>34720</v>
          </cell>
          <cell r="O896" t="str">
            <v>UPT388</v>
          </cell>
        </row>
        <row r="897">
          <cell r="A897" t="str">
            <v>5112326</v>
          </cell>
          <cell r="B897" t="str">
            <v>PE T/F (F)</v>
          </cell>
          <cell r="C897" t="str">
            <v>D 75</v>
          </cell>
          <cell r="E897" t="str">
            <v>EA</v>
          </cell>
          <cell r="H897">
            <v>18000</v>
          </cell>
          <cell r="O897" t="str">
            <v>UPT389</v>
          </cell>
        </row>
        <row r="898">
          <cell r="A898" t="str">
            <v>5112331</v>
          </cell>
          <cell r="B898" t="str">
            <v>PE T/F (F)</v>
          </cell>
          <cell r="C898" t="str">
            <v>D250</v>
          </cell>
          <cell r="E898" t="str">
            <v>EA</v>
          </cell>
          <cell r="H898">
            <v>106960</v>
          </cell>
          <cell r="O898" t="str">
            <v>UPT390</v>
          </cell>
        </row>
        <row r="899">
          <cell r="A899" t="str">
            <v>5113167</v>
          </cell>
          <cell r="B899" t="str">
            <v>PE 융착식 소켓</v>
          </cell>
          <cell r="C899" t="str">
            <v>D 75</v>
          </cell>
          <cell r="E899" t="str">
            <v>EA</v>
          </cell>
          <cell r="H899">
            <v>6560</v>
          </cell>
          <cell r="O899" t="str">
            <v>UPT391</v>
          </cell>
        </row>
        <row r="900">
          <cell r="A900" t="str">
            <v>5115003</v>
          </cell>
          <cell r="B900" t="str">
            <v>후렌지 (10KG) SS41</v>
          </cell>
          <cell r="C900" t="str">
            <v>D 25</v>
          </cell>
          <cell r="E900" t="str">
            <v>EA</v>
          </cell>
          <cell r="H900">
            <v>1184</v>
          </cell>
          <cell r="O900" t="str">
            <v>UPT392</v>
          </cell>
        </row>
        <row r="901">
          <cell r="A901" t="str">
            <v>5115004</v>
          </cell>
          <cell r="B901" t="str">
            <v>후렌지 (10KG) SS41</v>
          </cell>
          <cell r="C901" t="str">
            <v>D 32</v>
          </cell>
          <cell r="E901" t="str">
            <v>EA</v>
          </cell>
          <cell r="H901">
            <v>1352</v>
          </cell>
          <cell r="O901" t="str">
            <v>UPT393</v>
          </cell>
        </row>
        <row r="902">
          <cell r="A902" t="str">
            <v>5115005</v>
          </cell>
          <cell r="B902" t="str">
            <v>후렌지 (10KG) SS41</v>
          </cell>
          <cell r="C902" t="str">
            <v>D 40</v>
          </cell>
          <cell r="E902" t="str">
            <v>EA</v>
          </cell>
          <cell r="H902">
            <v>1456</v>
          </cell>
          <cell r="O902" t="str">
            <v>UPT394</v>
          </cell>
        </row>
        <row r="903">
          <cell r="A903" t="str">
            <v>5115006</v>
          </cell>
          <cell r="B903" t="str">
            <v>후렌지 (10KG) SS41</v>
          </cell>
          <cell r="C903" t="str">
            <v>D 50</v>
          </cell>
          <cell r="E903" t="str">
            <v>EA</v>
          </cell>
          <cell r="H903">
            <v>1776</v>
          </cell>
          <cell r="O903" t="str">
            <v>UPT395</v>
          </cell>
        </row>
        <row r="904">
          <cell r="A904" t="str">
            <v>5115007</v>
          </cell>
          <cell r="B904" t="str">
            <v>후렌지 (10KG) SS41</v>
          </cell>
          <cell r="C904" t="str">
            <v>D 65</v>
          </cell>
          <cell r="E904" t="str">
            <v>EA</v>
          </cell>
          <cell r="H904">
            <v>2184</v>
          </cell>
          <cell r="O904" t="str">
            <v>UPT396</v>
          </cell>
        </row>
        <row r="905">
          <cell r="A905" t="str">
            <v>5115008</v>
          </cell>
          <cell r="B905" t="str">
            <v>후렌지 (10KG) SS41</v>
          </cell>
          <cell r="C905" t="str">
            <v>D 80</v>
          </cell>
          <cell r="E905" t="str">
            <v>EA</v>
          </cell>
          <cell r="H905">
            <v>2336</v>
          </cell>
          <cell r="O905" t="str">
            <v>UPT397</v>
          </cell>
        </row>
        <row r="906">
          <cell r="A906" t="str">
            <v>5115009</v>
          </cell>
          <cell r="B906" t="str">
            <v>후렌지 (10KG) SS41</v>
          </cell>
          <cell r="C906" t="str">
            <v>D100</v>
          </cell>
          <cell r="E906" t="str">
            <v>EA</v>
          </cell>
          <cell r="H906">
            <v>2760</v>
          </cell>
          <cell r="O906" t="str">
            <v>UPT398</v>
          </cell>
        </row>
        <row r="907">
          <cell r="A907" t="str">
            <v>5115010</v>
          </cell>
          <cell r="B907" t="str">
            <v>후렌지 (10KG) SS41</v>
          </cell>
          <cell r="C907" t="str">
            <v>D125</v>
          </cell>
          <cell r="E907" t="str">
            <v>EA</v>
          </cell>
          <cell r="H907">
            <v>4000</v>
          </cell>
          <cell r="O907" t="str">
            <v>UPT399</v>
          </cell>
        </row>
        <row r="908">
          <cell r="A908" t="str">
            <v>5115011</v>
          </cell>
          <cell r="B908" t="str">
            <v>후렌지 (10KG) SS41</v>
          </cell>
          <cell r="C908" t="str">
            <v>D150</v>
          </cell>
          <cell r="E908" t="str">
            <v>EA</v>
          </cell>
          <cell r="H908">
            <v>5936</v>
          </cell>
          <cell r="O908" t="str">
            <v>UPT400</v>
          </cell>
        </row>
        <row r="909">
          <cell r="A909" t="str">
            <v>5115012</v>
          </cell>
          <cell r="B909" t="str">
            <v>후렌지 (10KG) SS41</v>
          </cell>
          <cell r="C909" t="str">
            <v>D200</v>
          </cell>
          <cell r="E909" t="str">
            <v>EA</v>
          </cell>
          <cell r="H909">
            <v>7560</v>
          </cell>
          <cell r="O909" t="str">
            <v>UPT401</v>
          </cell>
        </row>
        <row r="910">
          <cell r="A910" t="str">
            <v>5115013</v>
          </cell>
          <cell r="B910" t="str">
            <v>후렌지 (10KG) SS41</v>
          </cell>
          <cell r="C910" t="str">
            <v>D250</v>
          </cell>
          <cell r="E910" t="str">
            <v>EA</v>
          </cell>
          <cell r="H910">
            <v>12536</v>
          </cell>
          <cell r="O910" t="str">
            <v>UPT402</v>
          </cell>
        </row>
        <row r="911">
          <cell r="A911" t="str">
            <v>5115096</v>
          </cell>
          <cell r="B911" t="str">
            <v>맹후렌지 (10KG)</v>
          </cell>
          <cell r="C911" t="str">
            <v>D 50</v>
          </cell>
          <cell r="E911" t="str">
            <v>EA</v>
          </cell>
          <cell r="H911">
            <v>2920</v>
          </cell>
          <cell r="O911" t="str">
            <v>UPT403</v>
          </cell>
        </row>
        <row r="912">
          <cell r="A912" t="str">
            <v>5115097</v>
          </cell>
          <cell r="B912" t="str">
            <v>맹후렌지 (10KG)</v>
          </cell>
          <cell r="C912" t="str">
            <v>D 65</v>
          </cell>
          <cell r="E912" t="str">
            <v>EA</v>
          </cell>
          <cell r="H912">
            <v>3688</v>
          </cell>
          <cell r="O912" t="str">
            <v>UPT404</v>
          </cell>
        </row>
        <row r="913">
          <cell r="A913" t="str">
            <v>5115098</v>
          </cell>
          <cell r="B913" t="str">
            <v>맹후렌지 (10KG)</v>
          </cell>
          <cell r="C913" t="str">
            <v>D 80</v>
          </cell>
          <cell r="E913" t="str">
            <v>EA</v>
          </cell>
          <cell r="H913">
            <v>4112</v>
          </cell>
          <cell r="O913" t="str">
            <v>UPT405</v>
          </cell>
        </row>
        <row r="914">
          <cell r="A914" t="str">
            <v>5115101</v>
          </cell>
          <cell r="B914" t="str">
            <v>맹후렌지 (10KG)</v>
          </cell>
          <cell r="C914" t="str">
            <v>D150</v>
          </cell>
          <cell r="E914" t="str">
            <v>EA</v>
          </cell>
          <cell r="H914">
            <v>9648</v>
          </cell>
          <cell r="O914" t="str">
            <v>UPT406</v>
          </cell>
        </row>
        <row r="915">
          <cell r="A915" t="str">
            <v>5115102</v>
          </cell>
          <cell r="B915" t="str">
            <v>맹후렌지 (10KG)</v>
          </cell>
          <cell r="C915" t="str">
            <v>D200</v>
          </cell>
          <cell r="E915" t="str">
            <v>EA</v>
          </cell>
          <cell r="H915">
            <v>12960</v>
          </cell>
          <cell r="O915" t="str">
            <v>UPT407</v>
          </cell>
        </row>
        <row r="916">
          <cell r="A916" t="str">
            <v>5115237</v>
          </cell>
          <cell r="B916" t="str">
            <v>동절연후렌지 (10KG)</v>
          </cell>
          <cell r="C916" t="str">
            <v>D 25</v>
          </cell>
          <cell r="E916" t="str">
            <v>EA</v>
          </cell>
          <cell r="H916">
            <v>2472</v>
          </cell>
          <cell r="O916" t="str">
            <v>UPT408</v>
          </cell>
        </row>
        <row r="917">
          <cell r="A917" t="str">
            <v>5115239</v>
          </cell>
          <cell r="B917" t="str">
            <v>동절연후렌지 (10KG)</v>
          </cell>
          <cell r="C917" t="str">
            <v>D 40</v>
          </cell>
          <cell r="E917" t="str">
            <v>EA</v>
          </cell>
          <cell r="H917">
            <v>4292</v>
          </cell>
          <cell r="O917" t="str">
            <v>UPT409</v>
          </cell>
        </row>
        <row r="918">
          <cell r="A918" t="str">
            <v>5115240</v>
          </cell>
          <cell r="B918" t="str">
            <v>동절연후렌지 (10KG)</v>
          </cell>
          <cell r="C918" t="str">
            <v>D 50</v>
          </cell>
          <cell r="E918" t="str">
            <v>EA</v>
          </cell>
          <cell r="H918">
            <v>5528</v>
          </cell>
          <cell r="O918" t="str">
            <v>UPT410</v>
          </cell>
        </row>
        <row r="919">
          <cell r="A919" t="str">
            <v>5115241</v>
          </cell>
          <cell r="B919" t="str">
            <v>동절연후렌지 (10KG)</v>
          </cell>
          <cell r="C919" t="str">
            <v>D 65</v>
          </cell>
          <cell r="E919" t="str">
            <v>EA</v>
          </cell>
          <cell r="H919">
            <v>5556</v>
          </cell>
          <cell r="O919" t="str">
            <v>UPT411</v>
          </cell>
        </row>
        <row r="920">
          <cell r="A920" t="str">
            <v>5115242</v>
          </cell>
          <cell r="B920" t="str">
            <v>동절연후렌지 (10KG)</v>
          </cell>
          <cell r="C920" t="str">
            <v>D 80</v>
          </cell>
          <cell r="E920" t="str">
            <v>EA</v>
          </cell>
          <cell r="H920">
            <v>8884</v>
          </cell>
          <cell r="O920" t="str">
            <v>UPT412</v>
          </cell>
        </row>
        <row r="921">
          <cell r="A921" t="str">
            <v>5115346</v>
          </cell>
          <cell r="B921" t="str">
            <v>STS 후렌지 (10KG)</v>
          </cell>
          <cell r="C921" t="str">
            <v>D 25</v>
          </cell>
          <cell r="E921" t="str">
            <v>EA</v>
          </cell>
          <cell r="H921">
            <v>3920</v>
          </cell>
          <cell r="O921" t="str">
            <v>UPT413</v>
          </cell>
        </row>
        <row r="922">
          <cell r="A922" t="str">
            <v>5115351</v>
          </cell>
          <cell r="B922" t="str">
            <v>STS 후렌지 (10KG)</v>
          </cell>
          <cell r="C922" t="str">
            <v>D 80</v>
          </cell>
          <cell r="E922" t="str">
            <v>EA</v>
          </cell>
          <cell r="H922">
            <v>8720</v>
          </cell>
          <cell r="O922" t="str">
            <v>UPT414</v>
          </cell>
        </row>
        <row r="923">
          <cell r="A923" t="str">
            <v>5115352</v>
          </cell>
          <cell r="B923" t="str">
            <v>STS 후렌지 (10KG)</v>
          </cell>
          <cell r="C923" t="str">
            <v>D100</v>
          </cell>
          <cell r="E923" t="str">
            <v>EA</v>
          </cell>
          <cell r="H923">
            <v>10160</v>
          </cell>
          <cell r="O923" t="str">
            <v>UPT415</v>
          </cell>
        </row>
        <row r="924">
          <cell r="A924" t="str">
            <v>5115353</v>
          </cell>
          <cell r="B924" t="str">
            <v>STS 후렌지 (10KG)</v>
          </cell>
          <cell r="C924" t="str">
            <v>D125</v>
          </cell>
          <cell r="E924" t="str">
            <v>EA</v>
          </cell>
          <cell r="H924">
            <v>16000</v>
          </cell>
          <cell r="O924" t="str">
            <v>UPT416</v>
          </cell>
        </row>
        <row r="925">
          <cell r="A925" t="str">
            <v>5115354</v>
          </cell>
          <cell r="B925" t="str">
            <v>STS 후렌지 (10KG)</v>
          </cell>
          <cell r="C925" t="str">
            <v>D150</v>
          </cell>
          <cell r="E925" t="str">
            <v>EA</v>
          </cell>
          <cell r="H925">
            <v>19360</v>
          </cell>
          <cell r="O925" t="str">
            <v>UPT417</v>
          </cell>
        </row>
        <row r="926">
          <cell r="A926" t="str">
            <v>5115379</v>
          </cell>
          <cell r="B926" t="str">
            <v>STS 맹후렌지 (10KG)</v>
          </cell>
          <cell r="C926" t="str">
            <v>D100</v>
          </cell>
          <cell r="E926" t="str">
            <v>EA</v>
          </cell>
          <cell r="H926">
            <v>15440</v>
          </cell>
          <cell r="O926" t="str">
            <v>UPT418</v>
          </cell>
        </row>
        <row r="927">
          <cell r="A927" t="str">
            <v>5199293</v>
          </cell>
          <cell r="B927" t="str">
            <v>STS 단조엘보(용접)</v>
          </cell>
          <cell r="C927" t="str">
            <v>D 15 x 10S</v>
          </cell>
          <cell r="E927" t="str">
            <v>EA</v>
          </cell>
          <cell r="H927">
            <v>3304</v>
          </cell>
          <cell r="O927" t="str">
            <v>UPT419</v>
          </cell>
        </row>
        <row r="928">
          <cell r="A928" t="str">
            <v>5199294</v>
          </cell>
          <cell r="B928" t="str">
            <v>STS 단조엘보(용접)</v>
          </cell>
          <cell r="C928" t="str">
            <v>D 25 x 10S</v>
          </cell>
          <cell r="E928" t="str">
            <v>EA</v>
          </cell>
          <cell r="H928">
            <v>6832</v>
          </cell>
          <cell r="O928" t="str">
            <v>UPT420</v>
          </cell>
        </row>
        <row r="929">
          <cell r="A929" t="str">
            <v>5199295</v>
          </cell>
          <cell r="B929" t="str">
            <v>STS 단조티이(용접)</v>
          </cell>
          <cell r="C929" t="str">
            <v>D 25 x 10S</v>
          </cell>
          <cell r="E929" t="str">
            <v>EA</v>
          </cell>
          <cell r="H929">
            <v>8960</v>
          </cell>
          <cell r="O929" t="str">
            <v>UPT421</v>
          </cell>
        </row>
        <row r="930">
          <cell r="A930" t="str">
            <v>5201015</v>
          </cell>
          <cell r="B930" t="str">
            <v>청동게이트밸브</v>
          </cell>
          <cell r="C930" t="str">
            <v>D 15  (10KG)</v>
          </cell>
          <cell r="E930" t="str">
            <v>EA</v>
          </cell>
          <cell r="H930">
            <v>3208</v>
          </cell>
          <cell r="O930" t="str">
            <v>UPT422</v>
          </cell>
        </row>
        <row r="931">
          <cell r="A931" t="str">
            <v>5201016</v>
          </cell>
          <cell r="B931" t="str">
            <v>청동게이트밸브</v>
          </cell>
          <cell r="C931" t="str">
            <v>D 20  (10KG)</v>
          </cell>
          <cell r="E931" t="str">
            <v>EA</v>
          </cell>
          <cell r="H931">
            <v>4600</v>
          </cell>
          <cell r="O931" t="str">
            <v>UPT423</v>
          </cell>
        </row>
        <row r="932">
          <cell r="A932" t="str">
            <v>5201017</v>
          </cell>
          <cell r="B932" t="str">
            <v>청동게이트밸브</v>
          </cell>
          <cell r="C932" t="str">
            <v>D 25  (10KG)</v>
          </cell>
          <cell r="E932" t="str">
            <v>EA</v>
          </cell>
          <cell r="H932">
            <v>7024</v>
          </cell>
          <cell r="O932" t="str">
            <v>UPT424</v>
          </cell>
        </row>
        <row r="933">
          <cell r="A933" t="str">
            <v>5201018</v>
          </cell>
          <cell r="B933" t="str">
            <v>청동게이트밸브</v>
          </cell>
          <cell r="C933" t="str">
            <v>D 32  (10KG)</v>
          </cell>
          <cell r="E933" t="str">
            <v>EA</v>
          </cell>
          <cell r="H933">
            <v>10000</v>
          </cell>
          <cell r="O933" t="str">
            <v>UPT425</v>
          </cell>
        </row>
        <row r="934">
          <cell r="A934" t="str">
            <v>5201019</v>
          </cell>
          <cell r="B934" t="str">
            <v>청동게이트밸브</v>
          </cell>
          <cell r="C934" t="str">
            <v>D 40  (10KG)</v>
          </cell>
          <cell r="E934" t="str">
            <v>EA</v>
          </cell>
          <cell r="H934">
            <v>13392</v>
          </cell>
          <cell r="O934" t="str">
            <v>UPT426</v>
          </cell>
        </row>
        <row r="935">
          <cell r="A935" t="str">
            <v>5201020</v>
          </cell>
          <cell r="B935" t="str">
            <v>청동게이트밸브</v>
          </cell>
          <cell r="C935" t="str">
            <v>D 50  (10KG)</v>
          </cell>
          <cell r="E935" t="str">
            <v>EA</v>
          </cell>
          <cell r="H935">
            <v>20656</v>
          </cell>
          <cell r="O935" t="str">
            <v>UPT427</v>
          </cell>
        </row>
        <row r="936">
          <cell r="A936" t="str">
            <v>5201046</v>
          </cell>
          <cell r="B936" t="str">
            <v>주철게이트밸브</v>
          </cell>
          <cell r="C936" t="str">
            <v>D 65  (10KG)</v>
          </cell>
          <cell r="E936" t="str">
            <v>EA</v>
          </cell>
          <cell r="H936">
            <v>31680</v>
          </cell>
          <cell r="O936" t="str">
            <v>UPT428</v>
          </cell>
        </row>
        <row r="937">
          <cell r="A937" t="str">
            <v>5201047</v>
          </cell>
          <cell r="B937" t="str">
            <v>주철게이트밸브</v>
          </cell>
          <cell r="C937" t="str">
            <v>D 80  (10KG)</v>
          </cell>
          <cell r="E937" t="str">
            <v>EA</v>
          </cell>
          <cell r="H937">
            <v>38400</v>
          </cell>
          <cell r="O937" t="str">
            <v>UPT429</v>
          </cell>
        </row>
        <row r="938">
          <cell r="A938" t="str">
            <v>5201048</v>
          </cell>
          <cell r="B938" t="str">
            <v>주철게이트밸브</v>
          </cell>
          <cell r="C938" t="str">
            <v>D100  (10KG)</v>
          </cell>
          <cell r="E938" t="str">
            <v>EA</v>
          </cell>
          <cell r="H938">
            <v>53760</v>
          </cell>
          <cell r="O938" t="str">
            <v>UPT430</v>
          </cell>
        </row>
        <row r="939">
          <cell r="A939" t="str">
            <v>5201049</v>
          </cell>
          <cell r="B939" t="str">
            <v>주철게이트밸브</v>
          </cell>
          <cell r="C939" t="str">
            <v>D125  (10KG)</v>
          </cell>
          <cell r="E939" t="str">
            <v>EA</v>
          </cell>
          <cell r="H939">
            <v>71680</v>
          </cell>
          <cell r="O939" t="str">
            <v>UPT431</v>
          </cell>
        </row>
        <row r="940">
          <cell r="A940" t="str">
            <v>5201050</v>
          </cell>
          <cell r="B940" t="str">
            <v>주철게이트밸브</v>
          </cell>
          <cell r="C940" t="str">
            <v>D150  (10KG)</v>
          </cell>
          <cell r="E940" t="str">
            <v>EA</v>
          </cell>
          <cell r="H940">
            <v>102400</v>
          </cell>
          <cell r="O940" t="str">
            <v>UPT432</v>
          </cell>
        </row>
        <row r="941">
          <cell r="A941" t="str">
            <v>5202016</v>
          </cell>
          <cell r="B941" t="str">
            <v>청동글로브밸브</v>
          </cell>
          <cell r="C941" t="str">
            <v>D 20  (10KG)</v>
          </cell>
          <cell r="E941" t="str">
            <v>EA</v>
          </cell>
          <cell r="H941">
            <v>4520</v>
          </cell>
          <cell r="O941" t="str">
            <v>UPT433</v>
          </cell>
        </row>
        <row r="942">
          <cell r="A942" t="str">
            <v>5202017</v>
          </cell>
          <cell r="B942" t="str">
            <v>청동글로브밸브</v>
          </cell>
          <cell r="C942" t="str">
            <v>D 25  (10KG)</v>
          </cell>
          <cell r="E942" t="str">
            <v>EA</v>
          </cell>
          <cell r="H942">
            <v>6568</v>
          </cell>
          <cell r="O942" t="str">
            <v>UPT434</v>
          </cell>
        </row>
        <row r="943">
          <cell r="A943" t="str">
            <v>5202018</v>
          </cell>
          <cell r="B943" t="str">
            <v>청동글로브밸브</v>
          </cell>
          <cell r="C943" t="str">
            <v>D 32  (10KG)</v>
          </cell>
          <cell r="E943" t="str">
            <v>EA</v>
          </cell>
          <cell r="H943">
            <v>9760</v>
          </cell>
          <cell r="O943" t="str">
            <v>UPT435</v>
          </cell>
        </row>
        <row r="944">
          <cell r="A944" t="str">
            <v>5202019</v>
          </cell>
          <cell r="B944" t="str">
            <v>청동글로브밸브</v>
          </cell>
          <cell r="C944" t="str">
            <v>D 40  (10KG)</v>
          </cell>
          <cell r="E944" t="str">
            <v>EA</v>
          </cell>
          <cell r="H944">
            <v>12064</v>
          </cell>
          <cell r="O944" t="str">
            <v>UPT436</v>
          </cell>
        </row>
        <row r="945">
          <cell r="A945" t="str">
            <v>5202020</v>
          </cell>
          <cell r="B945" t="str">
            <v>청동글로브밸브</v>
          </cell>
          <cell r="C945" t="str">
            <v>D 50  (10KG)</v>
          </cell>
          <cell r="E945" t="str">
            <v>EA</v>
          </cell>
          <cell r="H945">
            <v>18272</v>
          </cell>
          <cell r="O945" t="str">
            <v>UPT437</v>
          </cell>
        </row>
        <row r="946">
          <cell r="A946" t="str">
            <v>5202046</v>
          </cell>
          <cell r="B946" t="str">
            <v>주철글로브밸브</v>
          </cell>
          <cell r="C946" t="str">
            <v>D 65  (10KG)</v>
          </cell>
          <cell r="E946" t="str">
            <v>EA</v>
          </cell>
          <cell r="H946">
            <v>49600</v>
          </cell>
          <cell r="O946" t="str">
            <v>UPT438</v>
          </cell>
        </row>
        <row r="947">
          <cell r="A947" t="str">
            <v>5202047</v>
          </cell>
          <cell r="B947" t="str">
            <v>주철글로브밸브</v>
          </cell>
          <cell r="C947" t="str">
            <v>D 80  (10KG)</v>
          </cell>
          <cell r="E947" t="str">
            <v>EA</v>
          </cell>
          <cell r="H947">
            <v>61440</v>
          </cell>
          <cell r="O947" t="str">
            <v>UPT439</v>
          </cell>
        </row>
        <row r="948">
          <cell r="A948" t="str">
            <v>5202048</v>
          </cell>
          <cell r="B948" t="str">
            <v>주철글로브밸브</v>
          </cell>
          <cell r="C948" t="str">
            <v>D100  (10KG)</v>
          </cell>
          <cell r="E948" t="str">
            <v>EA</v>
          </cell>
          <cell r="H948">
            <v>81920</v>
          </cell>
          <cell r="O948" t="str">
            <v>UPT440</v>
          </cell>
        </row>
        <row r="949">
          <cell r="A949" t="str">
            <v>5202049</v>
          </cell>
          <cell r="B949" t="str">
            <v>주철글로브밸브</v>
          </cell>
          <cell r="C949" t="str">
            <v>D125  (10KG)</v>
          </cell>
          <cell r="E949" t="str">
            <v>EA</v>
          </cell>
          <cell r="H949">
            <v>122880</v>
          </cell>
          <cell r="O949" t="str">
            <v>UPT441</v>
          </cell>
        </row>
        <row r="950">
          <cell r="A950" t="str">
            <v>5202050</v>
          </cell>
          <cell r="B950" t="str">
            <v>주철글로브밸브</v>
          </cell>
          <cell r="C950" t="str">
            <v>D150  (10KG)</v>
          </cell>
          <cell r="E950" t="str">
            <v>EA</v>
          </cell>
          <cell r="H950">
            <v>168960</v>
          </cell>
          <cell r="O950" t="str">
            <v>UPT442</v>
          </cell>
        </row>
        <row r="951">
          <cell r="A951" t="str">
            <v>5203017</v>
          </cell>
          <cell r="B951" t="str">
            <v>청동체크밸브</v>
          </cell>
          <cell r="C951" t="str">
            <v>D 25  (10KG)</v>
          </cell>
          <cell r="E951" t="str">
            <v>EA</v>
          </cell>
          <cell r="H951">
            <v>4752</v>
          </cell>
          <cell r="O951" t="str">
            <v>UPT443</v>
          </cell>
        </row>
        <row r="952">
          <cell r="A952" t="str">
            <v>5203018</v>
          </cell>
          <cell r="B952" t="str">
            <v>청동체크밸브</v>
          </cell>
          <cell r="C952" t="str">
            <v>D 32  (10KG)</v>
          </cell>
          <cell r="E952" t="str">
            <v>EA</v>
          </cell>
          <cell r="H952">
            <v>7088</v>
          </cell>
          <cell r="O952" t="str">
            <v>UPT444</v>
          </cell>
        </row>
        <row r="953">
          <cell r="A953" t="str">
            <v>5203019</v>
          </cell>
          <cell r="B953" t="str">
            <v>청동체크밸브</v>
          </cell>
          <cell r="C953" t="str">
            <v>D 40  (10KG)</v>
          </cell>
          <cell r="E953" t="str">
            <v>EA</v>
          </cell>
          <cell r="H953">
            <v>8816</v>
          </cell>
          <cell r="O953" t="str">
            <v>UPT445</v>
          </cell>
        </row>
        <row r="954">
          <cell r="A954" t="str">
            <v>5203020</v>
          </cell>
          <cell r="B954" t="str">
            <v>청동체크밸브</v>
          </cell>
          <cell r="C954" t="str">
            <v>D 50  (10KG)</v>
          </cell>
          <cell r="E954" t="str">
            <v>EA</v>
          </cell>
          <cell r="H954">
            <v>13336</v>
          </cell>
          <cell r="O954" t="str">
            <v>UPT446</v>
          </cell>
        </row>
        <row r="955">
          <cell r="A955" t="str">
            <v>5203047</v>
          </cell>
          <cell r="B955" t="str">
            <v>주철체크밸브</v>
          </cell>
          <cell r="C955" t="str">
            <v>D 80  (10KG)</v>
          </cell>
          <cell r="E955" t="str">
            <v>EA</v>
          </cell>
          <cell r="H955">
            <v>19760</v>
          </cell>
          <cell r="O955" t="str">
            <v>UPT447</v>
          </cell>
        </row>
        <row r="956">
          <cell r="A956" t="str">
            <v>5203235</v>
          </cell>
          <cell r="B956" t="str">
            <v>스모렌스키체크밸브</v>
          </cell>
          <cell r="C956" t="str">
            <v>D 40  (10KG)</v>
          </cell>
          <cell r="E956" t="str">
            <v>EA</v>
          </cell>
          <cell r="H956">
            <v>48000</v>
          </cell>
          <cell r="O956" t="str">
            <v>UPT448</v>
          </cell>
        </row>
        <row r="957">
          <cell r="A957" t="str">
            <v>5203238</v>
          </cell>
          <cell r="B957" t="str">
            <v>스모렌스키체크밸브</v>
          </cell>
          <cell r="C957" t="str">
            <v>D 80  (10KG)</v>
          </cell>
          <cell r="E957" t="str">
            <v>EA</v>
          </cell>
          <cell r="H957">
            <v>83200</v>
          </cell>
          <cell r="O957" t="str">
            <v>UPT449</v>
          </cell>
        </row>
        <row r="958">
          <cell r="A958" t="str">
            <v>5203239</v>
          </cell>
          <cell r="B958" t="str">
            <v>스모렌스키체크밸브</v>
          </cell>
          <cell r="C958" t="str">
            <v>D100  (10KG)</v>
          </cell>
          <cell r="E958" t="str">
            <v>EA</v>
          </cell>
          <cell r="H958">
            <v>103680</v>
          </cell>
          <cell r="O958" t="str">
            <v>UPT450</v>
          </cell>
        </row>
        <row r="959">
          <cell r="A959" t="str">
            <v>5203241</v>
          </cell>
          <cell r="B959" t="str">
            <v>스모렌스키체크밸브</v>
          </cell>
          <cell r="C959" t="str">
            <v>D150  (10KG)</v>
          </cell>
          <cell r="E959" t="str">
            <v>EA</v>
          </cell>
          <cell r="H959">
            <v>231680</v>
          </cell>
          <cell r="O959" t="str">
            <v>UPT451</v>
          </cell>
        </row>
        <row r="960">
          <cell r="A960" t="str">
            <v>5204006</v>
          </cell>
          <cell r="B960" t="str">
            <v>버터플라이밸브 (레바)</v>
          </cell>
          <cell r="C960" t="str">
            <v>D 50  (10KG)</v>
          </cell>
          <cell r="E960" t="str">
            <v>EA</v>
          </cell>
          <cell r="H960">
            <v>67120</v>
          </cell>
          <cell r="O960" t="str">
            <v>UPT452</v>
          </cell>
        </row>
        <row r="961">
          <cell r="A961" t="str">
            <v>5204048</v>
          </cell>
          <cell r="B961" t="str">
            <v>버터플라이밸브 (기어)</v>
          </cell>
          <cell r="C961" t="str">
            <v>D 80  (10KG)</v>
          </cell>
          <cell r="E961" t="str">
            <v>EA</v>
          </cell>
          <cell r="H961">
            <v>108480</v>
          </cell>
          <cell r="O961" t="str">
            <v>UPT453</v>
          </cell>
        </row>
        <row r="962">
          <cell r="A962" t="str">
            <v>5204049</v>
          </cell>
          <cell r="B962" t="str">
            <v>버터플라이밸브 (기어)</v>
          </cell>
          <cell r="C962" t="str">
            <v>D100  (10KG)</v>
          </cell>
          <cell r="E962" t="str">
            <v>EA</v>
          </cell>
          <cell r="H962">
            <v>133200</v>
          </cell>
          <cell r="O962" t="str">
            <v>UPT454</v>
          </cell>
        </row>
        <row r="963">
          <cell r="A963" t="str">
            <v>5204050</v>
          </cell>
          <cell r="B963" t="str">
            <v>버터플라이밸브 (기어)</v>
          </cell>
          <cell r="C963" t="str">
            <v>D125  (10KG)</v>
          </cell>
          <cell r="E963" t="str">
            <v>EA</v>
          </cell>
          <cell r="H963">
            <v>155840</v>
          </cell>
          <cell r="O963" t="str">
            <v>UPT455</v>
          </cell>
        </row>
        <row r="964">
          <cell r="A964" t="str">
            <v>5204051</v>
          </cell>
          <cell r="B964" t="str">
            <v>버터플라이밸브 (기어)</v>
          </cell>
          <cell r="C964" t="str">
            <v>D150  (10KG)</v>
          </cell>
          <cell r="E964" t="str">
            <v>EA</v>
          </cell>
          <cell r="H964">
            <v>191920</v>
          </cell>
          <cell r="O964" t="str">
            <v>UPT456</v>
          </cell>
        </row>
        <row r="965">
          <cell r="A965" t="str">
            <v>5205027</v>
          </cell>
          <cell r="B965" t="str">
            <v>바깥나사게이트밸브</v>
          </cell>
          <cell r="C965" t="str">
            <v>D 65  (10KG)</v>
          </cell>
          <cell r="E965" t="str">
            <v>EA</v>
          </cell>
          <cell r="H965">
            <v>39360</v>
          </cell>
          <cell r="O965" t="str">
            <v>UPT457</v>
          </cell>
        </row>
        <row r="966">
          <cell r="A966" t="str">
            <v>5205028</v>
          </cell>
          <cell r="B966" t="str">
            <v>바깥나사게이트밸브</v>
          </cell>
          <cell r="C966" t="str">
            <v>D 80  (10KG)</v>
          </cell>
          <cell r="E966" t="str">
            <v>EA</v>
          </cell>
          <cell r="H966">
            <v>44480</v>
          </cell>
          <cell r="O966" t="str">
            <v>UPT458</v>
          </cell>
        </row>
        <row r="967">
          <cell r="A967" t="str">
            <v>5205029</v>
          </cell>
          <cell r="B967" t="str">
            <v>바깥나사게이트밸브</v>
          </cell>
          <cell r="C967" t="str">
            <v>D100  (10KG)</v>
          </cell>
          <cell r="E967" t="str">
            <v>EA</v>
          </cell>
          <cell r="H967">
            <v>61440</v>
          </cell>
          <cell r="J967">
            <v>192000</v>
          </cell>
          <cell r="O967" t="str">
            <v>UPT459</v>
          </cell>
        </row>
        <row r="968">
          <cell r="A968" t="str">
            <v>5205431</v>
          </cell>
          <cell r="B968" t="str">
            <v>바깥나사게이트(뎀퍼S/W부착)</v>
          </cell>
          <cell r="C968" t="str">
            <v>D 65  (10KG)</v>
          </cell>
          <cell r="E968" t="str">
            <v>EA</v>
          </cell>
          <cell r="H968">
            <v>153600</v>
          </cell>
          <cell r="O968" t="str">
            <v>UPT460</v>
          </cell>
        </row>
        <row r="969">
          <cell r="A969" t="str">
            <v>5205433</v>
          </cell>
          <cell r="B969" t="str">
            <v>바깥나사게이트(뎀퍼S/W부착)</v>
          </cell>
          <cell r="C969" t="str">
            <v>D100  (10KG)</v>
          </cell>
          <cell r="E969" t="str">
            <v>EA</v>
          </cell>
          <cell r="H969">
            <v>192000</v>
          </cell>
          <cell r="O969" t="str">
            <v>UPT461</v>
          </cell>
        </row>
        <row r="970">
          <cell r="A970" t="str">
            <v>5205434</v>
          </cell>
          <cell r="B970" t="str">
            <v>바깥나사게이트(뎀퍼S/W부착)</v>
          </cell>
          <cell r="C970" t="str">
            <v>D125  (10KG)</v>
          </cell>
          <cell r="E970" t="str">
            <v>EA</v>
          </cell>
          <cell r="H970">
            <v>243200</v>
          </cell>
          <cell r="O970" t="str">
            <v>UPT462</v>
          </cell>
        </row>
        <row r="971">
          <cell r="A971" t="str">
            <v>5205435</v>
          </cell>
          <cell r="B971" t="str">
            <v>바깥나사게이트(뎀퍼S/W부착)</v>
          </cell>
          <cell r="C971" t="str">
            <v>D150  (10KG)</v>
          </cell>
          <cell r="E971" t="str">
            <v>EA</v>
          </cell>
          <cell r="H971">
            <v>256000</v>
          </cell>
          <cell r="O971" t="str">
            <v>UPT463</v>
          </cell>
        </row>
        <row r="972">
          <cell r="A972" t="str">
            <v>5206020</v>
          </cell>
          <cell r="B972" t="str">
            <v>볼밸브 (황동)</v>
          </cell>
          <cell r="C972" t="str">
            <v>D 15</v>
          </cell>
          <cell r="E972" t="str">
            <v>EA</v>
          </cell>
          <cell r="H972">
            <v>1400</v>
          </cell>
          <cell r="O972" t="str">
            <v>UPT464</v>
          </cell>
        </row>
        <row r="973">
          <cell r="A973" t="str">
            <v>5206021</v>
          </cell>
          <cell r="B973" t="str">
            <v>볼밸브 (황동)</v>
          </cell>
          <cell r="C973" t="str">
            <v>D 20</v>
          </cell>
          <cell r="E973" t="str">
            <v>EA</v>
          </cell>
          <cell r="H973">
            <v>1816</v>
          </cell>
          <cell r="O973" t="str">
            <v>UPT465</v>
          </cell>
        </row>
        <row r="974">
          <cell r="A974" t="str">
            <v>5206022</v>
          </cell>
          <cell r="B974" t="str">
            <v>볼밸브 (황동)</v>
          </cell>
          <cell r="C974" t="str">
            <v>D 25</v>
          </cell>
          <cell r="E974" t="str">
            <v>EA</v>
          </cell>
          <cell r="H974">
            <v>3224</v>
          </cell>
          <cell r="O974" t="str">
            <v>UPT466</v>
          </cell>
        </row>
        <row r="975">
          <cell r="A975" t="str">
            <v>5209203</v>
          </cell>
          <cell r="B975" t="str">
            <v>감압변(사코,증기)</v>
          </cell>
          <cell r="C975" t="str">
            <v>D 25</v>
          </cell>
          <cell r="E975" t="str">
            <v>EA</v>
          </cell>
          <cell r="H975">
            <v>1021600</v>
          </cell>
          <cell r="O975" t="str">
            <v>UPT467</v>
          </cell>
        </row>
        <row r="976">
          <cell r="A976" t="str">
            <v>5209204</v>
          </cell>
          <cell r="B976" t="str">
            <v>감압변(사코,증기)</v>
          </cell>
          <cell r="C976" t="str">
            <v>D 32</v>
          </cell>
          <cell r="E976" t="str">
            <v>EA</v>
          </cell>
          <cell r="H976">
            <v>1324800</v>
          </cell>
          <cell r="O976" t="str">
            <v>UPT468</v>
          </cell>
        </row>
        <row r="977">
          <cell r="A977" t="str">
            <v>5213072</v>
          </cell>
          <cell r="B977" t="str">
            <v>자동유량조절밸브</v>
          </cell>
          <cell r="C977" t="str">
            <v>D 25</v>
          </cell>
          <cell r="E977" t="str">
            <v>EA</v>
          </cell>
          <cell r="H977">
            <v>126400</v>
          </cell>
          <cell r="O977" t="str">
            <v>UPT469</v>
          </cell>
        </row>
        <row r="978">
          <cell r="A978" t="str">
            <v>5214005</v>
          </cell>
          <cell r="B978" t="str">
            <v>자동바란싱밸브(나사)</v>
          </cell>
          <cell r="C978" t="str">
            <v>D 40</v>
          </cell>
          <cell r="E978" t="str">
            <v>EA</v>
          </cell>
          <cell r="H978">
            <v>149040</v>
          </cell>
          <cell r="O978" t="str">
            <v>UPT470</v>
          </cell>
        </row>
        <row r="979">
          <cell r="A979" t="str">
            <v>5214023</v>
          </cell>
          <cell r="B979" t="str">
            <v>자동바란싱밸브(후렌지)</v>
          </cell>
          <cell r="C979" t="str">
            <v>D 65</v>
          </cell>
          <cell r="E979" t="str">
            <v>EA</v>
          </cell>
          <cell r="H979">
            <v>437760</v>
          </cell>
          <cell r="O979" t="str">
            <v>UPT471</v>
          </cell>
        </row>
        <row r="980">
          <cell r="A980" t="str">
            <v>5214024</v>
          </cell>
          <cell r="B980" t="str">
            <v>자동바란싱밸브(후렌지)</v>
          </cell>
          <cell r="C980" t="str">
            <v>D 80</v>
          </cell>
          <cell r="E980" t="str">
            <v>EA</v>
          </cell>
          <cell r="H980">
            <v>493920</v>
          </cell>
          <cell r="O980" t="str">
            <v>UPT472</v>
          </cell>
        </row>
        <row r="981">
          <cell r="A981" t="str">
            <v>5214025</v>
          </cell>
          <cell r="B981" t="str">
            <v>자동바란싱밸브(후렌지)</v>
          </cell>
          <cell r="C981" t="str">
            <v>D100</v>
          </cell>
          <cell r="E981" t="str">
            <v>EA</v>
          </cell>
          <cell r="H981">
            <v>702000</v>
          </cell>
          <cell r="O981" t="str">
            <v>UPT473</v>
          </cell>
        </row>
        <row r="982">
          <cell r="A982" t="str">
            <v>5214027</v>
          </cell>
          <cell r="B982" t="str">
            <v>자동바란싱밸브(후렌지)</v>
          </cell>
          <cell r="C982" t="str">
            <v>D150</v>
          </cell>
          <cell r="E982" t="str">
            <v>EA</v>
          </cell>
          <cell r="H982">
            <v>1344000</v>
          </cell>
          <cell r="O982" t="str">
            <v>UPT474</v>
          </cell>
        </row>
        <row r="983">
          <cell r="A983" t="str">
            <v>5215040</v>
          </cell>
          <cell r="B983" t="str">
            <v>안전밸브(사코)</v>
          </cell>
          <cell r="C983" t="str">
            <v>D 15</v>
          </cell>
          <cell r="E983" t="str">
            <v>EA</v>
          </cell>
          <cell r="H983">
            <v>292000</v>
          </cell>
          <cell r="O983" t="str">
            <v>UPT475</v>
          </cell>
        </row>
        <row r="984">
          <cell r="A984" t="str">
            <v>5215041</v>
          </cell>
          <cell r="B984" t="str">
            <v>안전밸브(사코)</v>
          </cell>
          <cell r="C984" t="str">
            <v>D 20</v>
          </cell>
          <cell r="E984" t="str">
            <v>EA</v>
          </cell>
          <cell r="H984">
            <v>336000</v>
          </cell>
          <cell r="O984" t="str">
            <v>UPT476</v>
          </cell>
        </row>
        <row r="985">
          <cell r="A985" t="str">
            <v>5217006</v>
          </cell>
          <cell r="B985" t="str">
            <v>프리액션밸브</v>
          </cell>
          <cell r="C985" t="str">
            <v>D150</v>
          </cell>
          <cell r="E985" t="str">
            <v>EA</v>
          </cell>
          <cell r="H985">
            <v>760000</v>
          </cell>
          <cell r="O985" t="str">
            <v>UPT477</v>
          </cell>
        </row>
        <row r="986">
          <cell r="A986" t="str">
            <v>5217024</v>
          </cell>
          <cell r="B986" t="str">
            <v>아람밸브</v>
          </cell>
          <cell r="C986" t="str">
            <v>D125</v>
          </cell>
          <cell r="E986" t="str">
            <v>EA</v>
          </cell>
          <cell r="H986">
            <v>272000</v>
          </cell>
          <cell r="O986" t="str">
            <v>UPT478</v>
          </cell>
        </row>
        <row r="987">
          <cell r="A987" t="str">
            <v>5217041</v>
          </cell>
          <cell r="B987" t="str">
            <v>릴리프밸브</v>
          </cell>
          <cell r="C987" t="str">
            <v>D 25</v>
          </cell>
          <cell r="E987" t="str">
            <v>EA</v>
          </cell>
          <cell r="H987">
            <v>20000</v>
          </cell>
          <cell r="O987" t="str">
            <v>UPT479</v>
          </cell>
        </row>
        <row r="988">
          <cell r="A988" t="str">
            <v>5217060</v>
          </cell>
          <cell r="B988" t="str">
            <v>자동배수밸브(오토드립)</v>
          </cell>
          <cell r="C988" t="str">
            <v>D 20</v>
          </cell>
          <cell r="E988" t="str">
            <v>EA</v>
          </cell>
          <cell r="H988">
            <v>10400</v>
          </cell>
          <cell r="O988" t="str">
            <v>UPT480</v>
          </cell>
        </row>
        <row r="989">
          <cell r="A989" t="str">
            <v>5217083</v>
          </cell>
          <cell r="B989" t="str">
            <v>앵글밸브 (소방용)</v>
          </cell>
          <cell r="C989" t="str">
            <v>D 40</v>
          </cell>
          <cell r="E989" t="str">
            <v>EA</v>
          </cell>
          <cell r="H989">
            <v>11200</v>
          </cell>
          <cell r="O989" t="str">
            <v>UPT481</v>
          </cell>
        </row>
        <row r="990">
          <cell r="A990" t="str">
            <v>5301001</v>
          </cell>
          <cell r="B990" t="str">
            <v>청동스트레이너</v>
          </cell>
          <cell r="C990" t="str">
            <v>D 15  (10KG)</v>
          </cell>
          <cell r="E990" t="str">
            <v>EA</v>
          </cell>
          <cell r="H990">
            <v>3680</v>
          </cell>
          <cell r="O990" t="str">
            <v>UPT482</v>
          </cell>
        </row>
        <row r="991">
          <cell r="A991" t="str">
            <v>5301002</v>
          </cell>
          <cell r="B991" t="str">
            <v>청동스트레이너</v>
          </cell>
          <cell r="C991" t="str">
            <v>D 20  (10KG)</v>
          </cell>
          <cell r="E991" t="str">
            <v>EA</v>
          </cell>
          <cell r="H991">
            <v>4480</v>
          </cell>
          <cell r="O991" t="str">
            <v>UPT483</v>
          </cell>
        </row>
        <row r="992">
          <cell r="A992" t="str">
            <v>5301003</v>
          </cell>
          <cell r="B992" t="str">
            <v>청동스트레이너</v>
          </cell>
          <cell r="C992" t="str">
            <v>D 25  (10KG)</v>
          </cell>
          <cell r="E992" t="str">
            <v>EA</v>
          </cell>
          <cell r="H992">
            <v>6320</v>
          </cell>
          <cell r="O992" t="str">
            <v>UPT484</v>
          </cell>
        </row>
        <row r="993">
          <cell r="A993" t="str">
            <v>5301004</v>
          </cell>
          <cell r="B993" t="str">
            <v>청동스트레이너</v>
          </cell>
          <cell r="C993" t="str">
            <v>D 32  (10KG)</v>
          </cell>
          <cell r="E993" t="str">
            <v>EA</v>
          </cell>
          <cell r="H993">
            <v>9360</v>
          </cell>
          <cell r="O993" t="str">
            <v>UPT485</v>
          </cell>
        </row>
        <row r="994">
          <cell r="A994" t="str">
            <v>5301005</v>
          </cell>
          <cell r="B994" t="str">
            <v>청동스트레이너</v>
          </cell>
          <cell r="C994" t="str">
            <v>D 40  (10KG)</v>
          </cell>
          <cell r="E994" t="str">
            <v>EA</v>
          </cell>
          <cell r="H994">
            <v>13200</v>
          </cell>
          <cell r="O994" t="str">
            <v>UPT486</v>
          </cell>
        </row>
        <row r="995">
          <cell r="A995" t="str">
            <v>5301006</v>
          </cell>
          <cell r="B995" t="str">
            <v>청동스트레이너</v>
          </cell>
          <cell r="C995" t="str">
            <v>D 50  (10KG)</v>
          </cell>
          <cell r="E995" t="str">
            <v>EA</v>
          </cell>
          <cell r="H995">
            <v>20000</v>
          </cell>
          <cell r="O995" t="str">
            <v>UPT487</v>
          </cell>
        </row>
        <row r="996">
          <cell r="A996" t="str">
            <v>5301007</v>
          </cell>
          <cell r="B996" t="str">
            <v>주철스트레이너</v>
          </cell>
          <cell r="C996" t="str">
            <v>D 65  (10KG)</v>
          </cell>
          <cell r="E996" t="str">
            <v>EA</v>
          </cell>
          <cell r="H996">
            <v>32800</v>
          </cell>
          <cell r="O996" t="str">
            <v>UPT488</v>
          </cell>
        </row>
        <row r="997">
          <cell r="A997" t="str">
            <v>5301008</v>
          </cell>
          <cell r="B997" t="str">
            <v>주철스트레이너</v>
          </cell>
          <cell r="C997" t="str">
            <v>D 80  (10KG)</v>
          </cell>
          <cell r="E997" t="str">
            <v>EA</v>
          </cell>
          <cell r="H997">
            <v>43840</v>
          </cell>
          <cell r="O997" t="str">
            <v>UPT489</v>
          </cell>
        </row>
        <row r="998">
          <cell r="A998" t="str">
            <v>5301009</v>
          </cell>
          <cell r="B998" t="str">
            <v>주철스트레이너</v>
          </cell>
          <cell r="C998" t="str">
            <v>D100  (10KG)</v>
          </cell>
          <cell r="E998" t="str">
            <v>EA</v>
          </cell>
          <cell r="H998">
            <v>63680</v>
          </cell>
          <cell r="O998" t="str">
            <v>UPT490</v>
          </cell>
        </row>
        <row r="999">
          <cell r="A999" t="str">
            <v>5301010</v>
          </cell>
          <cell r="B999" t="str">
            <v>주철스트레이너</v>
          </cell>
          <cell r="C999" t="str">
            <v>D125  (10KG)</v>
          </cell>
          <cell r="E999" t="str">
            <v>EA</v>
          </cell>
          <cell r="H999">
            <v>98960</v>
          </cell>
          <cell r="O999" t="str">
            <v>UPT491</v>
          </cell>
        </row>
        <row r="1000">
          <cell r="A1000" t="str">
            <v>5301011</v>
          </cell>
          <cell r="B1000" t="str">
            <v>주철스트레이너</v>
          </cell>
          <cell r="C1000" t="str">
            <v>D150  (10KG)</v>
          </cell>
          <cell r="E1000" t="str">
            <v>EA</v>
          </cell>
          <cell r="H1000">
            <v>130800</v>
          </cell>
          <cell r="O1000" t="str">
            <v>UPT492</v>
          </cell>
        </row>
        <row r="1001">
          <cell r="A1001" t="str">
            <v>5301223</v>
          </cell>
          <cell r="B1001" t="str">
            <v>여과망</v>
          </cell>
          <cell r="C1001" t="str">
            <v>D 25</v>
          </cell>
          <cell r="E1001" t="str">
            <v>EA</v>
          </cell>
          <cell r="H1001">
            <v>2728</v>
          </cell>
          <cell r="O1001" t="str">
            <v>UPT493</v>
          </cell>
        </row>
        <row r="1002">
          <cell r="A1002" t="str">
            <v>5301228</v>
          </cell>
          <cell r="B1002" t="str">
            <v>여과망</v>
          </cell>
          <cell r="C1002" t="str">
            <v>D 80</v>
          </cell>
          <cell r="E1002" t="str">
            <v>EA</v>
          </cell>
          <cell r="H1002">
            <v>3736</v>
          </cell>
          <cell r="O1002" t="str">
            <v>UPT494</v>
          </cell>
        </row>
        <row r="1003">
          <cell r="A1003" t="str">
            <v>5301231</v>
          </cell>
          <cell r="B1003" t="str">
            <v>여과망</v>
          </cell>
          <cell r="C1003" t="str">
            <v>D150</v>
          </cell>
          <cell r="E1003" t="str">
            <v>EA</v>
          </cell>
          <cell r="H1003">
            <v>9178</v>
          </cell>
          <cell r="O1003" t="str">
            <v>UPT495</v>
          </cell>
        </row>
        <row r="1004">
          <cell r="A1004" t="str">
            <v>5302031</v>
          </cell>
          <cell r="B1004" t="str">
            <v>바켓트랩(사코)</v>
          </cell>
          <cell r="C1004" t="str">
            <v>D 20</v>
          </cell>
          <cell r="E1004" t="str">
            <v>EA</v>
          </cell>
          <cell r="H1004">
            <v>187200</v>
          </cell>
          <cell r="O1004" t="str">
            <v>UPT496</v>
          </cell>
        </row>
        <row r="1005">
          <cell r="A1005" t="str">
            <v>5302032</v>
          </cell>
          <cell r="B1005" t="str">
            <v>바켓트랩(사코)</v>
          </cell>
          <cell r="C1005" t="str">
            <v>D 25</v>
          </cell>
          <cell r="E1005" t="str">
            <v>EA</v>
          </cell>
          <cell r="H1005">
            <v>468000</v>
          </cell>
          <cell r="O1005" t="str">
            <v>UPT497</v>
          </cell>
        </row>
        <row r="1006">
          <cell r="A1006" t="str">
            <v>5302070</v>
          </cell>
          <cell r="B1006" t="str">
            <v>후롯트트랩(사코)</v>
          </cell>
          <cell r="C1006" t="str">
            <v>D 15</v>
          </cell>
          <cell r="E1006" t="str">
            <v>EA</v>
          </cell>
          <cell r="H1006">
            <v>194400</v>
          </cell>
          <cell r="O1006" t="str">
            <v>UPT498</v>
          </cell>
        </row>
        <row r="1007">
          <cell r="A1007" t="str">
            <v>5302071</v>
          </cell>
          <cell r="B1007" t="str">
            <v>후롯트트랩(사코)</v>
          </cell>
          <cell r="C1007" t="str">
            <v>D 20</v>
          </cell>
          <cell r="E1007" t="str">
            <v>EA</v>
          </cell>
          <cell r="H1007">
            <v>194400</v>
          </cell>
          <cell r="O1007" t="str">
            <v>UPT499</v>
          </cell>
        </row>
        <row r="1008">
          <cell r="A1008" t="str">
            <v>5302107</v>
          </cell>
          <cell r="B1008" t="str">
            <v>SEPARATOR (사코)</v>
          </cell>
          <cell r="C1008" t="str">
            <v>D 65</v>
          </cell>
          <cell r="E1008" t="str">
            <v>EA</v>
          </cell>
          <cell r="H1008">
            <v>690400</v>
          </cell>
          <cell r="O1008" t="str">
            <v>UPT500</v>
          </cell>
        </row>
        <row r="1009">
          <cell r="A1009" t="str">
            <v>5304033</v>
          </cell>
          <cell r="B1009" t="str">
            <v>볼탭 (STS)</v>
          </cell>
          <cell r="C1009" t="str">
            <v>D 25</v>
          </cell>
          <cell r="E1009" t="str">
            <v>EA</v>
          </cell>
          <cell r="H1009">
            <v>8400</v>
          </cell>
          <cell r="O1009" t="str">
            <v>UPT501</v>
          </cell>
        </row>
        <row r="1010">
          <cell r="A1010" t="str">
            <v>5305007</v>
          </cell>
          <cell r="B1010" t="str">
            <v>수격방지기(W.H.C)</v>
          </cell>
          <cell r="C1010" t="str">
            <v>D 65</v>
          </cell>
          <cell r="E1010" t="str">
            <v>EA</v>
          </cell>
          <cell r="H1010">
            <v>48640</v>
          </cell>
          <cell r="O1010" t="str">
            <v>UPT502</v>
          </cell>
        </row>
        <row r="1011">
          <cell r="A1011" t="str">
            <v>5305008</v>
          </cell>
          <cell r="B1011" t="str">
            <v>수격방지기(W.H.C)</v>
          </cell>
          <cell r="C1011" t="str">
            <v>D 80</v>
          </cell>
          <cell r="E1011" t="str">
            <v>EA</v>
          </cell>
          <cell r="H1011">
            <v>66560</v>
          </cell>
          <cell r="O1011" t="str">
            <v>UPT503</v>
          </cell>
        </row>
        <row r="1012">
          <cell r="A1012" t="str">
            <v>5305009</v>
          </cell>
          <cell r="B1012" t="str">
            <v>수격방지기(W.H.C)</v>
          </cell>
          <cell r="C1012" t="str">
            <v>D100</v>
          </cell>
          <cell r="E1012" t="str">
            <v>EA</v>
          </cell>
          <cell r="H1012">
            <v>70400</v>
          </cell>
          <cell r="O1012" t="str">
            <v>UPT504</v>
          </cell>
        </row>
        <row r="1013">
          <cell r="A1013" t="str">
            <v>5305010</v>
          </cell>
          <cell r="B1013" t="str">
            <v>수격방지기(W.H.C)</v>
          </cell>
          <cell r="C1013" t="str">
            <v>D125</v>
          </cell>
          <cell r="E1013" t="str">
            <v>EA</v>
          </cell>
          <cell r="H1013">
            <v>96000</v>
          </cell>
          <cell r="O1013" t="str">
            <v>UPT505</v>
          </cell>
        </row>
        <row r="1014">
          <cell r="A1014" t="str">
            <v>5305011</v>
          </cell>
          <cell r="B1014" t="str">
            <v>수격방지기(W.H.C)</v>
          </cell>
          <cell r="C1014" t="str">
            <v>D150</v>
          </cell>
          <cell r="E1014" t="str">
            <v>EA</v>
          </cell>
          <cell r="H1014">
            <v>98560</v>
          </cell>
          <cell r="O1014" t="str">
            <v>UPT506</v>
          </cell>
        </row>
        <row r="1015">
          <cell r="A1015" t="str">
            <v>5306005</v>
          </cell>
          <cell r="B1015" t="str">
            <v>증기용에어벤트(사코)</v>
          </cell>
          <cell r="C1015" t="str">
            <v>D 15</v>
          </cell>
          <cell r="E1015" t="str">
            <v>EA</v>
          </cell>
          <cell r="H1015">
            <v>66400</v>
          </cell>
          <cell r="O1015" t="str">
            <v>UPT507</v>
          </cell>
        </row>
        <row r="1016">
          <cell r="A1016" t="str">
            <v>5306013</v>
          </cell>
          <cell r="B1016" t="str">
            <v>에어벤트(물용)</v>
          </cell>
          <cell r="C1016" t="str">
            <v>D 15</v>
          </cell>
          <cell r="E1016" t="str">
            <v>EA</v>
          </cell>
          <cell r="H1016">
            <v>14400</v>
          </cell>
          <cell r="O1016" t="str">
            <v>UPT508</v>
          </cell>
        </row>
        <row r="1017">
          <cell r="A1017" t="str">
            <v>5404012</v>
          </cell>
          <cell r="B1017" t="str">
            <v>가스미터</v>
          </cell>
          <cell r="C1017" t="str">
            <v>100등</v>
          </cell>
          <cell r="E1017" t="str">
            <v>대</v>
          </cell>
          <cell r="H1017">
            <v>3375200</v>
          </cell>
          <cell r="O1017" t="str">
            <v>UPT509</v>
          </cell>
        </row>
        <row r="1018">
          <cell r="A1018" t="str">
            <v>5406005</v>
          </cell>
          <cell r="B1018" t="str">
            <v>압력계</v>
          </cell>
          <cell r="C1018" t="str">
            <v>D100x35KG</v>
          </cell>
          <cell r="E1018" t="str">
            <v>EA</v>
          </cell>
          <cell r="H1018">
            <v>4320</v>
          </cell>
          <cell r="O1018" t="str">
            <v>UPT510</v>
          </cell>
        </row>
        <row r="1019">
          <cell r="A1019" t="str">
            <v>5406012</v>
          </cell>
          <cell r="B1019" t="str">
            <v>온도계L형</v>
          </cell>
          <cell r="C1019" t="str">
            <v>150°C</v>
          </cell>
          <cell r="E1019" t="str">
            <v>EA</v>
          </cell>
          <cell r="H1019">
            <v>22800</v>
          </cell>
          <cell r="O1019" t="str">
            <v>UPT511</v>
          </cell>
        </row>
        <row r="1020">
          <cell r="A1020" t="str">
            <v>5407001</v>
          </cell>
          <cell r="B1020" t="str">
            <v>연성계</v>
          </cell>
          <cell r="C1020" t="str">
            <v/>
          </cell>
          <cell r="E1020" t="str">
            <v>EA</v>
          </cell>
          <cell r="H1020">
            <v>4480</v>
          </cell>
          <cell r="O1020" t="str">
            <v>UPT512</v>
          </cell>
        </row>
        <row r="1021">
          <cell r="A1021" t="str">
            <v>5408007</v>
          </cell>
          <cell r="B1021" t="str">
            <v>게이지콕크</v>
          </cell>
          <cell r="C1021" t="str">
            <v>D15</v>
          </cell>
          <cell r="E1021" t="str">
            <v>EA</v>
          </cell>
          <cell r="H1021">
            <v>1672</v>
          </cell>
          <cell r="O1021" t="str">
            <v>UPT513</v>
          </cell>
        </row>
        <row r="1022">
          <cell r="A1022" t="str">
            <v>5504052</v>
          </cell>
          <cell r="B1022" t="str">
            <v>전기라디에타</v>
          </cell>
          <cell r="C1022" t="str">
            <v>1.2 kW</v>
          </cell>
          <cell r="E1022" t="str">
            <v>SET</v>
          </cell>
          <cell r="H1022">
            <v>144000</v>
          </cell>
          <cell r="O1022" t="str">
            <v>UPT514</v>
          </cell>
        </row>
        <row r="1023">
          <cell r="A1023" t="str">
            <v>5504053</v>
          </cell>
          <cell r="B1023" t="str">
            <v>전기라디에타</v>
          </cell>
          <cell r="C1023" t="str">
            <v>1.5 kW</v>
          </cell>
          <cell r="E1023" t="str">
            <v>SET</v>
          </cell>
          <cell r="H1023">
            <v>168000</v>
          </cell>
          <cell r="O1023" t="str">
            <v>UPT515</v>
          </cell>
        </row>
        <row r="1024">
          <cell r="A1024" t="str">
            <v>5504054</v>
          </cell>
          <cell r="B1024" t="str">
            <v>전기라디에타</v>
          </cell>
          <cell r="C1024" t="str">
            <v>2.0 kW</v>
          </cell>
          <cell r="E1024" t="str">
            <v>SET</v>
          </cell>
          <cell r="H1024">
            <v>168000</v>
          </cell>
          <cell r="O1024" t="str">
            <v>UPT516</v>
          </cell>
        </row>
        <row r="1025">
          <cell r="A1025" t="str">
            <v>5504055</v>
          </cell>
          <cell r="B1025" t="str">
            <v>전기라디에타</v>
          </cell>
          <cell r="C1025" t="str">
            <v>2.5 kW</v>
          </cell>
          <cell r="E1025" t="str">
            <v>SET</v>
          </cell>
          <cell r="H1025">
            <v>192000</v>
          </cell>
          <cell r="O1025" t="str">
            <v>UPT517</v>
          </cell>
        </row>
        <row r="1026">
          <cell r="A1026" t="str">
            <v>5504056</v>
          </cell>
          <cell r="B1026" t="str">
            <v>전기라디에타</v>
          </cell>
          <cell r="C1026" t="str">
            <v>3.0 kW</v>
          </cell>
          <cell r="E1026" t="str">
            <v>SET</v>
          </cell>
          <cell r="H1026">
            <v>216000</v>
          </cell>
          <cell r="O1026" t="str">
            <v>UPT518</v>
          </cell>
        </row>
        <row r="1027">
          <cell r="A1027" t="str">
            <v>5601101</v>
          </cell>
          <cell r="B1027" t="str">
            <v>사이폰관(압력계설치용)</v>
          </cell>
          <cell r="C1027" t="str">
            <v/>
          </cell>
          <cell r="E1027" t="str">
            <v>EA</v>
          </cell>
          <cell r="H1027">
            <v>800</v>
          </cell>
          <cell r="O1027" t="str">
            <v>UPT519</v>
          </cell>
        </row>
        <row r="1028">
          <cell r="A1028" t="str">
            <v>5601105</v>
          </cell>
          <cell r="B1028" t="str">
            <v>양변기(절수형)</v>
          </cell>
          <cell r="C1028" t="str">
            <v>VC-1110</v>
          </cell>
          <cell r="E1028" t="str">
            <v>SET</v>
          </cell>
          <cell r="H1028">
            <v>106720</v>
          </cell>
          <cell r="O1028" t="str">
            <v>UPT520</v>
          </cell>
        </row>
        <row r="1029">
          <cell r="A1029" t="str">
            <v>5601106</v>
          </cell>
          <cell r="B1029" t="str">
            <v>원피스양변기(절수형)</v>
          </cell>
          <cell r="C1029" t="str">
            <v>TC-406</v>
          </cell>
          <cell r="E1029" t="str">
            <v>SET</v>
          </cell>
          <cell r="H1029">
            <v>290720</v>
          </cell>
          <cell r="O1029" t="str">
            <v>UPT521</v>
          </cell>
        </row>
        <row r="1030">
          <cell r="A1030" t="str">
            <v>5601108</v>
          </cell>
          <cell r="B1030" t="str">
            <v>장애자용양변기</v>
          </cell>
          <cell r="C1030" t="str">
            <v>CC-109</v>
          </cell>
          <cell r="E1030" t="str">
            <v>SET</v>
          </cell>
          <cell r="H1030">
            <v>204000</v>
          </cell>
          <cell r="O1030" t="str">
            <v>UPT522</v>
          </cell>
        </row>
        <row r="1031">
          <cell r="A1031" t="str">
            <v>5601109</v>
          </cell>
          <cell r="B1031" t="str">
            <v>양변기받침</v>
          </cell>
          <cell r="C1031" t="str">
            <v>D100</v>
          </cell>
          <cell r="E1031" t="str">
            <v>EA</v>
          </cell>
          <cell r="H1031">
            <v>1496</v>
          </cell>
          <cell r="O1031" t="str">
            <v>UPT523</v>
          </cell>
        </row>
        <row r="1032">
          <cell r="A1032" t="str">
            <v>5602012</v>
          </cell>
          <cell r="B1032" t="str">
            <v>소변기</v>
          </cell>
          <cell r="C1032" t="str">
            <v>VU-410</v>
          </cell>
          <cell r="E1032" t="str">
            <v>SET</v>
          </cell>
          <cell r="H1032">
            <v>77440</v>
          </cell>
          <cell r="O1032" t="str">
            <v>UPT524</v>
          </cell>
        </row>
        <row r="1033">
          <cell r="A1033" t="str">
            <v>5602022</v>
          </cell>
          <cell r="B1033" t="str">
            <v>장애자용소변기</v>
          </cell>
          <cell r="C1033" t="str">
            <v>VU-37</v>
          </cell>
          <cell r="E1033" t="str">
            <v>SET</v>
          </cell>
          <cell r="H1033">
            <v>224000</v>
          </cell>
          <cell r="O1033" t="str">
            <v>UPT525</v>
          </cell>
        </row>
        <row r="1034">
          <cell r="A1034" t="str">
            <v>5603080</v>
          </cell>
          <cell r="B1034" t="str">
            <v>원형세면기</v>
          </cell>
          <cell r="C1034" t="str">
            <v>VL-1040</v>
          </cell>
          <cell r="E1034" t="str">
            <v>SET</v>
          </cell>
          <cell r="H1034">
            <v>92400</v>
          </cell>
          <cell r="O1034" t="str">
            <v>UPT526</v>
          </cell>
        </row>
        <row r="1035">
          <cell r="A1035" t="str">
            <v>5604021</v>
          </cell>
          <cell r="B1035" t="str">
            <v>소변기감지기</v>
          </cell>
          <cell r="C1035" t="str">
            <v>전기식</v>
          </cell>
          <cell r="E1035" t="str">
            <v>EA</v>
          </cell>
          <cell r="H1035">
            <v>80960</v>
          </cell>
          <cell r="O1035" t="str">
            <v>UPT527</v>
          </cell>
        </row>
        <row r="1036">
          <cell r="A1036" t="str">
            <v>5604051</v>
          </cell>
          <cell r="B1036" t="str">
            <v>혼합수전</v>
          </cell>
          <cell r="C1036" t="str">
            <v>SB-2331</v>
          </cell>
          <cell r="E1036" t="str">
            <v>EA</v>
          </cell>
          <cell r="H1036">
            <v>41760</v>
          </cell>
          <cell r="O1036" t="str">
            <v>UPT528</v>
          </cell>
        </row>
        <row r="1037">
          <cell r="A1037" t="str">
            <v>5604062</v>
          </cell>
          <cell r="B1037" t="str">
            <v>부동수전</v>
          </cell>
          <cell r="C1037" t="str">
            <v>D 15</v>
          </cell>
          <cell r="E1037" t="str">
            <v>EA</v>
          </cell>
          <cell r="H1037">
            <v>43200</v>
          </cell>
          <cell r="O1037" t="str">
            <v>UPT529</v>
          </cell>
        </row>
        <row r="1038">
          <cell r="A1038" t="str">
            <v>5605004</v>
          </cell>
          <cell r="B1038" t="str">
            <v>소제용수채</v>
          </cell>
          <cell r="C1038" t="str">
            <v>VS-210</v>
          </cell>
          <cell r="E1038" t="str">
            <v>SET</v>
          </cell>
          <cell r="H1038">
            <v>112000</v>
          </cell>
          <cell r="O1038" t="str">
            <v>UPT530</v>
          </cell>
        </row>
        <row r="1039">
          <cell r="A1039" t="str">
            <v>5607002</v>
          </cell>
          <cell r="B1039" t="str">
            <v>에어타올</v>
          </cell>
          <cell r="C1039" t="str">
            <v>R-630A</v>
          </cell>
          <cell r="E1039" t="str">
            <v>SET</v>
          </cell>
          <cell r="H1039">
            <v>144000</v>
          </cell>
          <cell r="O1039" t="str">
            <v>UPT531</v>
          </cell>
        </row>
        <row r="1040">
          <cell r="A1040" t="str">
            <v>5607009</v>
          </cell>
          <cell r="B1040" t="str">
            <v>휴지걸이</v>
          </cell>
          <cell r="C1040" t="str">
            <v>BP-21</v>
          </cell>
          <cell r="E1040" t="str">
            <v>EA</v>
          </cell>
          <cell r="H1040">
            <v>2184</v>
          </cell>
          <cell r="O1040" t="str">
            <v>UPT532</v>
          </cell>
        </row>
        <row r="1041">
          <cell r="A1041" t="str">
            <v>5607013</v>
          </cell>
          <cell r="B1041" t="str">
            <v>수건걸이</v>
          </cell>
          <cell r="C1041" t="str">
            <v>BT-30</v>
          </cell>
          <cell r="E1041" t="str">
            <v>EA</v>
          </cell>
          <cell r="H1041">
            <v>2184</v>
          </cell>
          <cell r="O1041" t="str">
            <v>UPT533</v>
          </cell>
        </row>
        <row r="1042">
          <cell r="A1042" t="str">
            <v>5607017</v>
          </cell>
          <cell r="B1042" t="str">
            <v>재떨이</v>
          </cell>
          <cell r="C1042" t="str">
            <v>FB-60H</v>
          </cell>
          <cell r="E1042" t="str">
            <v>EA</v>
          </cell>
          <cell r="H1042">
            <v>1816</v>
          </cell>
          <cell r="O1042" t="str">
            <v>UPT534</v>
          </cell>
        </row>
        <row r="1043">
          <cell r="A1043" t="str">
            <v>5607018</v>
          </cell>
          <cell r="B1043" t="str">
            <v>비누대</v>
          </cell>
          <cell r="C1043" t="str">
            <v>BA-01</v>
          </cell>
          <cell r="E1043" t="str">
            <v>EA</v>
          </cell>
          <cell r="H1043">
            <v>1816</v>
          </cell>
          <cell r="O1043" t="str">
            <v>UPT535</v>
          </cell>
        </row>
        <row r="1044">
          <cell r="A1044" t="str">
            <v>5607060</v>
          </cell>
          <cell r="B1044" t="str">
            <v>샤워기(입식)</v>
          </cell>
          <cell r="C1044" t="str">
            <v>R-351A</v>
          </cell>
          <cell r="E1044" t="str">
            <v>SET</v>
          </cell>
          <cell r="H1044">
            <v>42720</v>
          </cell>
          <cell r="O1044" t="str">
            <v>UPT536</v>
          </cell>
        </row>
        <row r="1045">
          <cell r="A1045" t="str">
            <v>5612004</v>
          </cell>
          <cell r="B1045" t="str">
            <v>그리스트랩</v>
          </cell>
          <cell r="C1045" t="str">
            <v>900x600x600</v>
          </cell>
          <cell r="E1045" t="str">
            <v>EA</v>
          </cell>
          <cell r="H1045">
            <v>464000</v>
          </cell>
          <cell r="O1045" t="str">
            <v>UPT537</v>
          </cell>
        </row>
        <row r="1046">
          <cell r="A1046" t="str">
            <v>5699018</v>
          </cell>
          <cell r="B1046" t="str">
            <v>물비누통</v>
          </cell>
          <cell r="C1046" t="str">
            <v>BL-03</v>
          </cell>
          <cell r="E1046" t="str">
            <v>EA</v>
          </cell>
          <cell r="H1046">
            <v>5816</v>
          </cell>
          <cell r="O1046" t="str">
            <v>UPT538</v>
          </cell>
        </row>
        <row r="1047">
          <cell r="A1047" t="str">
            <v>5701003</v>
          </cell>
          <cell r="B1047" t="str">
            <v>사각디퓨져 (AL)</v>
          </cell>
          <cell r="C1047" t="str">
            <v>ND150</v>
          </cell>
          <cell r="E1047" t="str">
            <v>EA</v>
          </cell>
          <cell r="H1047">
            <v>13600</v>
          </cell>
          <cell r="O1047" t="str">
            <v>UPT539</v>
          </cell>
        </row>
        <row r="1048">
          <cell r="A1048" t="str">
            <v>5701005</v>
          </cell>
          <cell r="B1048" t="str">
            <v>사각디퓨져 (AL)</v>
          </cell>
          <cell r="C1048" t="str">
            <v>ND200</v>
          </cell>
          <cell r="E1048" t="str">
            <v>EA</v>
          </cell>
          <cell r="H1048">
            <v>13600</v>
          </cell>
          <cell r="O1048" t="str">
            <v>UPT540</v>
          </cell>
        </row>
        <row r="1049">
          <cell r="A1049" t="str">
            <v>5701063</v>
          </cell>
          <cell r="B1049" t="str">
            <v>원형디퓨져 (AL)</v>
          </cell>
          <cell r="C1049" t="str">
            <v>ND150</v>
          </cell>
          <cell r="E1049" t="str">
            <v>EA</v>
          </cell>
          <cell r="H1049">
            <v>9120</v>
          </cell>
          <cell r="O1049" t="str">
            <v>UPT541</v>
          </cell>
        </row>
        <row r="1050">
          <cell r="A1050" t="str">
            <v>5701065</v>
          </cell>
          <cell r="B1050" t="str">
            <v>원형디퓨져 (AL)</v>
          </cell>
          <cell r="C1050" t="str">
            <v>ND200</v>
          </cell>
          <cell r="E1050" t="str">
            <v>EA</v>
          </cell>
          <cell r="H1050">
            <v>9120</v>
          </cell>
          <cell r="O1050" t="str">
            <v>UPT542</v>
          </cell>
        </row>
        <row r="1051">
          <cell r="A1051" t="str">
            <v>5701067</v>
          </cell>
          <cell r="B1051" t="str">
            <v>원형디퓨져 (AL)</v>
          </cell>
          <cell r="C1051" t="str">
            <v>ND250</v>
          </cell>
          <cell r="E1051" t="str">
            <v>EA</v>
          </cell>
          <cell r="H1051">
            <v>11400</v>
          </cell>
          <cell r="O1051" t="str">
            <v>UPT543</v>
          </cell>
        </row>
        <row r="1052">
          <cell r="A1052" t="str">
            <v>5701069</v>
          </cell>
          <cell r="B1052" t="str">
            <v>원형디퓨져 (AL)</v>
          </cell>
          <cell r="C1052" t="str">
            <v>ND300</v>
          </cell>
          <cell r="E1052" t="str">
            <v>EA</v>
          </cell>
          <cell r="H1052">
            <v>13680</v>
          </cell>
          <cell r="O1052" t="str">
            <v>UPT544</v>
          </cell>
        </row>
        <row r="1053">
          <cell r="A1053" t="str">
            <v>5701123</v>
          </cell>
          <cell r="B1053" t="str">
            <v>노즐디퓨져 (AL)</v>
          </cell>
          <cell r="C1053" t="str">
            <v>ND150</v>
          </cell>
          <cell r="E1053" t="str">
            <v>EA</v>
          </cell>
          <cell r="H1053">
            <v>20400</v>
          </cell>
          <cell r="O1053" t="str">
            <v>UPT545</v>
          </cell>
        </row>
        <row r="1054">
          <cell r="A1054" t="str">
            <v>5701127</v>
          </cell>
          <cell r="B1054" t="str">
            <v>노즐디퓨져 (AL)</v>
          </cell>
          <cell r="C1054" t="str">
            <v>ND250</v>
          </cell>
          <cell r="E1054" t="str">
            <v>EA</v>
          </cell>
          <cell r="H1054">
            <v>34000</v>
          </cell>
          <cell r="O1054" t="str">
            <v>UPT546</v>
          </cell>
        </row>
        <row r="1055">
          <cell r="A1055" t="str">
            <v>5701129</v>
          </cell>
          <cell r="B1055" t="str">
            <v>노즐디퓨져 (AL)</v>
          </cell>
          <cell r="C1055" t="str">
            <v>ND300</v>
          </cell>
          <cell r="E1055" t="str">
            <v>EA</v>
          </cell>
          <cell r="H1055">
            <v>40800</v>
          </cell>
          <cell r="O1055" t="str">
            <v>UPT547</v>
          </cell>
        </row>
        <row r="1056">
          <cell r="A1056" t="str">
            <v>5701251</v>
          </cell>
          <cell r="B1056" t="str">
            <v>핸  들</v>
          </cell>
          <cell r="C1056" t="str">
            <v>F.V.D</v>
          </cell>
          <cell r="E1056" t="str">
            <v>EA</v>
          </cell>
          <cell r="H1056">
            <v>12000</v>
          </cell>
          <cell r="O1056" t="str">
            <v>UPT548</v>
          </cell>
        </row>
        <row r="1057">
          <cell r="A1057" t="str">
            <v>5720010</v>
          </cell>
          <cell r="B1057" t="str">
            <v>점검구</v>
          </cell>
          <cell r="C1057" t="str">
            <v>200x200</v>
          </cell>
          <cell r="E1057" t="str">
            <v>EA</v>
          </cell>
          <cell r="H1057">
            <v>5600</v>
          </cell>
          <cell r="O1057" t="str">
            <v>UPT549</v>
          </cell>
        </row>
        <row r="1058">
          <cell r="A1058" t="str">
            <v>5720018</v>
          </cell>
          <cell r="B1058" t="str">
            <v>점검구</v>
          </cell>
          <cell r="C1058" t="str">
            <v>300x200</v>
          </cell>
          <cell r="E1058" t="str">
            <v>EA</v>
          </cell>
          <cell r="H1058">
            <v>5760</v>
          </cell>
          <cell r="O1058" t="str">
            <v>UPT550</v>
          </cell>
        </row>
        <row r="1059">
          <cell r="A1059" t="str">
            <v>5720025</v>
          </cell>
          <cell r="B1059" t="str">
            <v>플랜지</v>
          </cell>
          <cell r="C1059" t="str">
            <v>아연도강판 0.5T</v>
          </cell>
          <cell r="E1059" t="str">
            <v>M2</v>
          </cell>
          <cell r="H1059">
            <v>2234</v>
          </cell>
          <cell r="O1059" t="str">
            <v>UPT551</v>
          </cell>
        </row>
        <row r="1060">
          <cell r="A1060" t="str">
            <v>5720026</v>
          </cell>
          <cell r="B1060" t="str">
            <v>플랜지</v>
          </cell>
          <cell r="C1060" t="str">
            <v>아연도강판 0.6T</v>
          </cell>
          <cell r="E1060" t="str">
            <v>M2</v>
          </cell>
          <cell r="H1060">
            <v>2674</v>
          </cell>
          <cell r="O1060" t="str">
            <v>UPT552</v>
          </cell>
        </row>
        <row r="1061">
          <cell r="A1061" t="str">
            <v>5720027</v>
          </cell>
          <cell r="B1061" t="str">
            <v>플랜지</v>
          </cell>
          <cell r="C1061" t="str">
            <v>아연도강판 0.8T</v>
          </cell>
          <cell r="E1061" t="str">
            <v>M2</v>
          </cell>
          <cell r="H1061">
            <v>3315</v>
          </cell>
          <cell r="O1061" t="str">
            <v>UPT553</v>
          </cell>
        </row>
        <row r="1062">
          <cell r="A1062" t="str">
            <v>5720028</v>
          </cell>
          <cell r="B1062" t="str">
            <v>플랜지</v>
          </cell>
          <cell r="C1062" t="str">
            <v>아연도강판 1.0T</v>
          </cell>
          <cell r="E1062" t="str">
            <v>M2</v>
          </cell>
          <cell r="H1062">
            <v>3660</v>
          </cell>
          <cell r="O1062" t="str">
            <v>UPT554</v>
          </cell>
        </row>
        <row r="1063">
          <cell r="A1063" t="str">
            <v>5720029</v>
          </cell>
          <cell r="B1063" t="str">
            <v>플랜지</v>
          </cell>
          <cell r="C1063" t="str">
            <v>아연도강판 1.2T</v>
          </cell>
          <cell r="E1063" t="str">
            <v>M2</v>
          </cell>
          <cell r="H1063">
            <v>4358</v>
          </cell>
          <cell r="O1063" t="str">
            <v>UPT555</v>
          </cell>
        </row>
        <row r="1064">
          <cell r="A1064" t="str">
            <v>5721003</v>
          </cell>
          <cell r="B1064" t="str">
            <v>코너플레이트</v>
          </cell>
          <cell r="C1064" t="str">
            <v>30폭x105길이x1.6T</v>
          </cell>
          <cell r="E1064" t="str">
            <v>EA</v>
          </cell>
          <cell r="H1064">
            <v>144</v>
          </cell>
          <cell r="O1064" t="str">
            <v>UPT556</v>
          </cell>
        </row>
        <row r="1065">
          <cell r="A1065" t="str">
            <v>5721008</v>
          </cell>
          <cell r="B1065" t="str">
            <v>C크리트바</v>
          </cell>
          <cell r="C1065" t="str">
            <v>20x25x1.0T</v>
          </cell>
          <cell r="E1065" t="str">
            <v>M</v>
          </cell>
          <cell r="H1065">
            <v>280</v>
          </cell>
          <cell r="O1065" t="str">
            <v>UPT557</v>
          </cell>
        </row>
        <row r="1066">
          <cell r="A1066" t="str">
            <v>5721010</v>
          </cell>
          <cell r="B1066" t="str">
            <v>행거레일</v>
          </cell>
          <cell r="C1066" t="str">
            <v>20x25x1.2T</v>
          </cell>
          <cell r="E1066" t="str">
            <v>M</v>
          </cell>
          <cell r="H1066">
            <v>584</v>
          </cell>
          <cell r="O1066" t="str">
            <v>UPT558</v>
          </cell>
        </row>
        <row r="1067">
          <cell r="A1067" t="str">
            <v>5721013</v>
          </cell>
          <cell r="B1067" t="str">
            <v>패킹제</v>
          </cell>
          <cell r="C1067" t="str">
            <v>30Wx5T</v>
          </cell>
          <cell r="E1067" t="str">
            <v>M</v>
          </cell>
          <cell r="H1067">
            <v>232</v>
          </cell>
          <cell r="O1067" t="str">
            <v>UPT559</v>
          </cell>
        </row>
        <row r="1068">
          <cell r="A1068" t="str">
            <v>5721016</v>
          </cell>
          <cell r="B1068" t="str">
            <v>보강바</v>
          </cell>
          <cell r="C1068" t="str">
            <v>30x30x0.8T</v>
          </cell>
          <cell r="E1068" t="str">
            <v>M</v>
          </cell>
          <cell r="H1068">
            <v>496</v>
          </cell>
          <cell r="O1068" t="str">
            <v>UPT560</v>
          </cell>
        </row>
        <row r="1069">
          <cell r="A1069" t="str">
            <v>5721017</v>
          </cell>
          <cell r="B1069" t="str">
            <v>직결비스</v>
          </cell>
          <cell r="C1069" t="str">
            <v>13mm</v>
          </cell>
          <cell r="E1069" t="str">
            <v>EA</v>
          </cell>
          <cell r="H1069">
            <v>112</v>
          </cell>
          <cell r="O1069" t="str">
            <v>UPT561</v>
          </cell>
        </row>
        <row r="1070">
          <cell r="A1070" t="str">
            <v>5721128</v>
          </cell>
          <cell r="B1070" t="str">
            <v>행가로드</v>
          </cell>
          <cell r="C1070" t="str">
            <v>D 9</v>
          </cell>
          <cell r="E1070" t="str">
            <v>M</v>
          </cell>
          <cell r="H1070">
            <v>328</v>
          </cell>
          <cell r="O1070" t="str">
            <v>UPT562</v>
          </cell>
        </row>
        <row r="1071">
          <cell r="A1071" t="str">
            <v>5723002</v>
          </cell>
          <cell r="B1071" t="str">
            <v>캔버스</v>
          </cell>
          <cell r="C1071" t="str">
            <v>3.2T</v>
          </cell>
          <cell r="E1071" t="str">
            <v>M2</v>
          </cell>
          <cell r="H1071">
            <v>3328</v>
          </cell>
          <cell r="O1071" t="str">
            <v>UPT563</v>
          </cell>
        </row>
        <row r="1072">
          <cell r="A1072" t="str">
            <v>5725183</v>
          </cell>
          <cell r="B1072" t="str">
            <v>후렉시블호스 (보온)</v>
          </cell>
          <cell r="C1072" t="str">
            <v>D150</v>
          </cell>
          <cell r="E1072" t="str">
            <v>M</v>
          </cell>
          <cell r="H1072">
            <v>8040</v>
          </cell>
          <cell r="O1072" t="str">
            <v>UPT564</v>
          </cell>
        </row>
        <row r="1073">
          <cell r="A1073" t="str">
            <v>5725184</v>
          </cell>
          <cell r="B1073" t="str">
            <v>후렉시블호스 (보온)</v>
          </cell>
          <cell r="C1073" t="str">
            <v>D175</v>
          </cell>
          <cell r="E1073" t="str">
            <v>M</v>
          </cell>
          <cell r="H1073">
            <v>9376</v>
          </cell>
          <cell r="O1073" t="str">
            <v>UPT565</v>
          </cell>
        </row>
        <row r="1074">
          <cell r="A1074" t="str">
            <v>5725185</v>
          </cell>
          <cell r="B1074" t="str">
            <v>후렉시블호스 (보온)</v>
          </cell>
          <cell r="C1074" t="str">
            <v>D200</v>
          </cell>
          <cell r="E1074" t="str">
            <v>M</v>
          </cell>
          <cell r="H1074">
            <v>10720</v>
          </cell>
          <cell r="O1074" t="str">
            <v>UPT566</v>
          </cell>
        </row>
        <row r="1075">
          <cell r="A1075" t="str">
            <v>5725187</v>
          </cell>
          <cell r="B1075" t="str">
            <v>후렉시블호스 (보온)</v>
          </cell>
          <cell r="C1075" t="str">
            <v>D250</v>
          </cell>
          <cell r="E1075" t="str">
            <v>M</v>
          </cell>
          <cell r="H1075">
            <v>13400</v>
          </cell>
          <cell r="O1075" t="str">
            <v>UPT567</v>
          </cell>
        </row>
        <row r="1076">
          <cell r="A1076" t="str">
            <v>5725189</v>
          </cell>
          <cell r="B1076" t="str">
            <v>후렉시블호스 (보온)</v>
          </cell>
          <cell r="C1076" t="str">
            <v>D300</v>
          </cell>
          <cell r="E1076" t="str">
            <v>M</v>
          </cell>
          <cell r="H1076">
            <v>16080</v>
          </cell>
          <cell r="O1076" t="str">
            <v>UPT568</v>
          </cell>
        </row>
        <row r="1077">
          <cell r="A1077" t="str">
            <v>5725203</v>
          </cell>
          <cell r="B1077" t="str">
            <v>후렉시블호스 (무보온)</v>
          </cell>
          <cell r="C1077" t="str">
            <v>D150</v>
          </cell>
          <cell r="E1077" t="str">
            <v>M</v>
          </cell>
          <cell r="H1077">
            <v>3840</v>
          </cell>
          <cell r="O1077" t="str">
            <v>UPT569</v>
          </cell>
        </row>
        <row r="1078">
          <cell r="A1078" t="str">
            <v>5725205</v>
          </cell>
          <cell r="B1078" t="str">
            <v>후렉시블호스 (무보온)</v>
          </cell>
          <cell r="C1078" t="str">
            <v>D200</v>
          </cell>
          <cell r="E1078" t="str">
            <v>M</v>
          </cell>
          <cell r="H1078">
            <v>5120</v>
          </cell>
          <cell r="O1078" t="str">
            <v>UPT570</v>
          </cell>
        </row>
        <row r="1079">
          <cell r="A1079" t="str">
            <v>5725207</v>
          </cell>
          <cell r="B1079" t="str">
            <v>후렉시블호스 (무보온)</v>
          </cell>
          <cell r="C1079" t="str">
            <v>D250</v>
          </cell>
          <cell r="E1079" t="str">
            <v>M</v>
          </cell>
          <cell r="H1079">
            <v>6400</v>
          </cell>
          <cell r="O1079" t="str">
            <v>UPT571</v>
          </cell>
        </row>
        <row r="1080">
          <cell r="A1080" t="str">
            <v>5725209</v>
          </cell>
          <cell r="B1080" t="str">
            <v>후렉시블호스 (무보온)</v>
          </cell>
          <cell r="C1080" t="str">
            <v>D300</v>
          </cell>
          <cell r="E1080" t="str">
            <v>M</v>
          </cell>
          <cell r="H1080">
            <v>7680</v>
          </cell>
          <cell r="O1080" t="str">
            <v>UPT572</v>
          </cell>
        </row>
        <row r="1081">
          <cell r="A1081" t="str">
            <v>5727004</v>
          </cell>
          <cell r="B1081" t="str">
            <v>STS BAND</v>
          </cell>
          <cell r="C1081" t="str">
            <v>D150</v>
          </cell>
          <cell r="E1081" t="str">
            <v>EA</v>
          </cell>
          <cell r="H1081">
            <v>792</v>
          </cell>
          <cell r="O1081" t="str">
            <v>UPT573</v>
          </cell>
        </row>
        <row r="1082">
          <cell r="A1082" t="str">
            <v>5727005</v>
          </cell>
          <cell r="B1082" t="str">
            <v>STS BAND</v>
          </cell>
          <cell r="C1082" t="str">
            <v>D175</v>
          </cell>
          <cell r="E1082" t="str">
            <v>EA</v>
          </cell>
          <cell r="H1082">
            <v>864</v>
          </cell>
          <cell r="O1082" t="str">
            <v>UPT574</v>
          </cell>
        </row>
        <row r="1083">
          <cell r="A1083" t="str">
            <v>5727006</v>
          </cell>
          <cell r="B1083" t="str">
            <v>STS BAND</v>
          </cell>
          <cell r="C1083" t="str">
            <v>D200</v>
          </cell>
          <cell r="E1083" t="str">
            <v>EA</v>
          </cell>
          <cell r="H1083">
            <v>936</v>
          </cell>
          <cell r="O1083" t="str">
            <v>UPT575</v>
          </cell>
        </row>
        <row r="1084">
          <cell r="A1084" t="str">
            <v>5727008</v>
          </cell>
          <cell r="B1084" t="str">
            <v>STS BAND</v>
          </cell>
          <cell r="C1084" t="str">
            <v>D250</v>
          </cell>
          <cell r="E1084" t="str">
            <v>EA</v>
          </cell>
          <cell r="H1084">
            <v>1176</v>
          </cell>
          <cell r="O1084" t="str">
            <v>UPT576</v>
          </cell>
        </row>
        <row r="1085">
          <cell r="A1085" t="str">
            <v>5727009</v>
          </cell>
          <cell r="B1085" t="str">
            <v>STS BAND</v>
          </cell>
          <cell r="C1085" t="str">
            <v>D300</v>
          </cell>
          <cell r="E1085" t="str">
            <v>EA</v>
          </cell>
          <cell r="H1085">
            <v>1440</v>
          </cell>
          <cell r="O1085" t="str">
            <v>UPT577</v>
          </cell>
        </row>
        <row r="1086">
          <cell r="A1086" t="str">
            <v>5727203</v>
          </cell>
          <cell r="B1086" t="str">
            <v>동망</v>
          </cell>
          <cell r="C1086" t="str">
            <v># 24</v>
          </cell>
          <cell r="E1086" t="str">
            <v>M2</v>
          </cell>
          <cell r="H1086">
            <v>2488</v>
          </cell>
          <cell r="O1086" t="str">
            <v>UPT578</v>
          </cell>
        </row>
        <row r="1087">
          <cell r="A1087" t="str">
            <v>5801003</v>
          </cell>
          <cell r="B1087" t="str">
            <v>롤라스텐드</v>
          </cell>
          <cell r="C1087" t="str">
            <v>D 25</v>
          </cell>
          <cell r="E1087" t="str">
            <v>EA</v>
          </cell>
          <cell r="H1087">
            <v>3488</v>
          </cell>
          <cell r="O1087" t="str">
            <v>UPT579</v>
          </cell>
        </row>
        <row r="1088">
          <cell r="A1088" t="str">
            <v>5801004</v>
          </cell>
          <cell r="B1088" t="str">
            <v>롤라스텐드</v>
          </cell>
          <cell r="C1088" t="str">
            <v>D 32</v>
          </cell>
          <cell r="E1088" t="str">
            <v>EA</v>
          </cell>
          <cell r="H1088">
            <v>3872</v>
          </cell>
          <cell r="O1088" t="str">
            <v>UPT580</v>
          </cell>
        </row>
        <row r="1089">
          <cell r="A1089" t="str">
            <v>5801005</v>
          </cell>
          <cell r="B1089" t="str">
            <v>롤라스텐드</v>
          </cell>
          <cell r="C1089" t="str">
            <v>D 40</v>
          </cell>
          <cell r="E1089" t="str">
            <v>EA</v>
          </cell>
          <cell r="H1089">
            <v>3872</v>
          </cell>
          <cell r="O1089" t="str">
            <v>UPT581</v>
          </cell>
        </row>
        <row r="1090">
          <cell r="A1090" t="str">
            <v>5801006</v>
          </cell>
          <cell r="B1090" t="str">
            <v>롤라스텐드</v>
          </cell>
          <cell r="C1090" t="str">
            <v>D 50</v>
          </cell>
          <cell r="E1090" t="str">
            <v>EA</v>
          </cell>
          <cell r="H1090">
            <v>4352</v>
          </cell>
          <cell r="O1090" t="str">
            <v>UPT582</v>
          </cell>
        </row>
        <row r="1091">
          <cell r="A1091" t="str">
            <v>5801007</v>
          </cell>
          <cell r="B1091" t="str">
            <v>롤라스텐드</v>
          </cell>
          <cell r="C1091" t="str">
            <v>D 65</v>
          </cell>
          <cell r="E1091" t="str">
            <v>EA</v>
          </cell>
          <cell r="H1091">
            <v>5856</v>
          </cell>
          <cell r="O1091" t="str">
            <v>UPT583</v>
          </cell>
        </row>
        <row r="1092">
          <cell r="A1092" t="str">
            <v>5802003</v>
          </cell>
          <cell r="B1092" t="str">
            <v>파이프행거(일반)</v>
          </cell>
          <cell r="C1092" t="str">
            <v>D 25</v>
          </cell>
          <cell r="E1092" t="str">
            <v>EA</v>
          </cell>
          <cell r="H1092">
            <v>288</v>
          </cell>
          <cell r="O1092" t="str">
            <v>UPT584</v>
          </cell>
        </row>
        <row r="1093">
          <cell r="A1093" t="str">
            <v>5802004</v>
          </cell>
          <cell r="B1093" t="str">
            <v>파이프행거(일반)</v>
          </cell>
          <cell r="C1093" t="str">
            <v>D 32</v>
          </cell>
          <cell r="E1093" t="str">
            <v>EA</v>
          </cell>
          <cell r="H1093">
            <v>320</v>
          </cell>
          <cell r="O1093" t="str">
            <v>UPT585</v>
          </cell>
        </row>
        <row r="1094">
          <cell r="A1094" t="str">
            <v>5802005</v>
          </cell>
          <cell r="B1094" t="str">
            <v>파이프행거(일반)</v>
          </cell>
          <cell r="C1094" t="str">
            <v>D 40</v>
          </cell>
          <cell r="E1094" t="str">
            <v>EA</v>
          </cell>
          <cell r="H1094">
            <v>352</v>
          </cell>
          <cell r="O1094" t="str">
            <v>UPT586</v>
          </cell>
        </row>
        <row r="1095">
          <cell r="A1095" t="str">
            <v>5802006</v>
          </cell>
          <cell r="B1095" t="str">
            <v>파이프행거(일반)</v>
          </cell>
          <cell r="C1095" t="str">
            <v>D 50</v>
          </cell>
          <cell r="E1095" t="str">
            <v>EA</v>
          </cell>
          <cell r="H1095">
            <v>480</v>
          </cell>
          <cell r="O1095" t="str">
            <v>UPT587</v>
          </cell>
        </row>
        <row r="1096">
          <cell r="A1096" t="str">
            <v>5802007</v>
          </cell>
          <cell r="B1096" t="str">
            <v>파이프행거(일반)</v>
          </cell>
          <cell r="C1096" t="str">
            <v>D 65</v>
          </cell>
          <cell r="E1096" t="str">
            <v>EA</v>
          </cell>
          <cell r="H1096">
            <v>576</v>
          </cell>
          <cell r="O1096" t="str">
            <v>UPT588</v>
          </cell>
        </row>
        <row r="1097">
          <cell r="A1097" t="str">
            <v>5802008</v>
          </cell>
          <cell r="B1097" t="str">
            <v>파이프행거(일반)</v>
          </cell>
          <cell r="C1097" t="str">
            <v>D 80</v>
          </cell>
          <cell r="E1097" t="str">
            <v>EA</v>
          </cell>
          <cell r="H1097">
            <v>720</v>
          </cell>
          <cell r="O1097" t="str">
            <v>UPT589</v>
          </cell>
        </row>
        <row r="1098">
          <cell r="A1098" t="str">
            <v>5802009</v>
          </cell>
          <cell r="B1098" t="str">
            <v>파이프행거(일반)</v>
          </cell>
          <cell r="C1098" t="str">
            <v>D100</v>
          </cell>
          <cell r="E1098" t="str">
            <v>EA</v>
          </cell>
          <cell r="H1098">
            <v>960</v>
          </cell>
          <cell r="O1098" t="str">
            <v>UPT590</v>
          </cell>
        </row>
        <row r="1099">
          <cell r="A1099" t="str">
            <v>5802010</v>
          </cell>
          <cell r="B1099" t="str">
            <v>파이프행거(일반)</v>
          </cell>
          <cell r="C1099" t="str">
            <v>D125</v>
          </cell>
          <cell r="E1099" t="str">
            <v>EA</v>
          </cell>
          <cell r="H1099">
            <v>1200</v>
          </cell>
          <cell r="O1099" t="str">
            <v>UPT591</v>
          </cell>
        </row>
        <row r="1100">
          <cell r="A1100" t="str">
            <v>5802011</v>
          </cell>
          <cell r="B1100" t="str">
            <v>파이프행거(일반)</v>
          </cell>
          <cell r="C1100" t="str">
            <v>D150</v>
          </cell>
          <cell r="E1100" t="str">
            <v>EA</v>
          </cell>
          <cell r="H1100">
            <v>2400</v>
          </cell>
          <cell r="O1100" t="str">
            <v>UPT592</v>
          </cell>
        </row>
        <row r="1101">
          <cell r="A1101" t="str">
            <v>5802012</v>
          </cell>
          <cell r="B1101" t="str">
            <v>파이프행거(일반)</v>
          </cell>
          <cell r="C1101" t="str">
            <v>D200</v>
          </cell>
          <cell r="E1101" t="str">
            <v>EA</v>
          </cell>
          <cell r="H1101">
            <v>2880</v>
          </cell>
          <cell r="O1101" t="str">
            <v>UPT593</v>
          </cell>
        </row>
        <row r="1102">
          <cell r="A1102" t="str">
            <v>5802031</v>
          </cell>
          <cell r="B1102" t="str">
            <v>절연행거</v>
          </cell>
          <cell r="C1102" t="str">
            <v>D 15</v>
          </cell>
          <cell r="E1102" t="str">
            <v>EA</v>
          </cell>
          <cell r="H1102">
            <v>288</v>
          </cell>
          <cell r="O1102" t="str">
            <v>UPT594</v>
          </cell>
        </row>
        <row r="1103">
          <cell r="A1103" t="str">
            <v>5802032</v>
          </cell>
          <cell r="B1103" t="str">
            <v>절연행거</v>
          </cell>
          <cell r="C1103" t="str">
            <v>D 20</v>
          </cell>
          <cell r="E1103" t="str">
            <v>EA</v>
          </cell>
          <cell r="H1103">
            <v>312</v>
          </cell>
          <cell r="O1103" t="str">
            <v>UPT595</v>
          </cell>
        </row>
        <row r="1104">
          <cell r="A1104" t="str">
            <v>5802033</v>
          </cell>
          <cell r="B1104" t="str">
            <v>절연행거</v>
          </cell>
          <cell r="C1104" t="str">
            <v>D 25</v>
          </cell>
          <cell r="E1104" t="str">
            <v>EA</v>
          </cell>
          <cell r="H1104">
            <v>352</v>
          </cell>
          <cell r="O1104" t="str">
            <v>UPT596</v>
          </cell>
        </row>
        <row r="1105">
          <cell r="A1105" t="str">
            <v>5802034</v>
          </cell>
          <cell r="B1105" t="str">
            <v>절연행거</v>
          </cell>
          <cell r="C1105" t="str">
            <v>D 32</v>
          </cell>
          <cell r="E1105" t="str">
            <v>EA</v>
          </cell>
          <cell r="H1105">
            <v>384</v>
          </cell>
          <cell r="O1105" t="str">
            <v>UPT597</v>
          </cell>
        </row>
        <row r="1106">
          <cell r="A1106" t="str">
            <v>5802035</v>
          </cell>
          <cell r="B1106" t="str">
            <v>절연행거</v>
          </cell>
          <cell r="C1106" t="str">
            <v>D 40</v>
          </cell>
          <cell r="E1106" t="str">
            <v>EA</v>
          </cell>
          <cell r="H1106">
            <v>432</v>
          </cell>
          <cell r="O1106" t="str">
            <v>UPT598</v>
          </cell>
        </row>
        <row r="1107">
          <cell r="A1107" t="str">
            <v>5802036</v>
          </cell>
          <cell r="B1107" t="str">
            <v>절연행거</v>
          </cell>
          <cell r="C1107" t="str">
            <v>D 50</v>
          </cell>
          <cell r="E1107" t="str">
            <v>EA</v>
          </cell>
          <cell r="H1107">
            <v>592</v>
          </cell>
          <cell r="O1107" t="str">
            <v>UPT599</v>
          </cell>
        </row>
        <row r="1108">
          <cell r="A1108" t="str">
            <v>5802037</v>
          </cell>
          <cell r="B1108" t="str">
            <v>절연행거</v>
          </cell>
          <cell r="C1108" t="str">
            <v>D 65</v>
          </cell>
          <cell r="E1108" t="str">
            <v>EA</v>
          </cell>
          <cell r="H1108">
            <v>720</v>
          </cell>
          <cell r="O1108" t="str">
            <v>UPT600</v>
          </cell>
        </row>
        <row r="1109">
          <cell r="A1109" t="str">
            <v>5802038</v>
          </cell>
          <cell r="B1109" t="str">
            <v>절연행거</v>
          </cell>
          <cell r="C1109" t="str">
            <v>D 80</v>
          </cell>
          <cell r="E1109" t="str">
            <v>EA</v>
          </cell>
          <cell r="H1109">
            <v>920</v>
          </cell>
          <cell r="O1109" t="str">
            <v>UPT601</v>
          </cell>
        </row>
        <row r="1110">
          <cell r="A1110" t="str">
            <v>5802039</v>
          </cell>
          <cell r="B1110" t="str">
            <v>절연행거</v>
          </cell>
          <cell r="C1110" t="str">
            <v>D100</v>
          </cell>
          <cell r="E1110" t="str">
            <v>EA</v>
          </cell>
          <cell r="H1110">
            <v>1216</v>
          </cell>
          <cell r="O1110" t="str">
            <v>UPT602</v>
          </cell>
        </row>
        <row r="1111">
          <cell r="A1111" t="str">
            <v>5802040</v>
          </cell>
          <cell r="B1111" t="str">
            <v>절연행거</v>
          </cell>
          <cell r="C1111" t="str">
            <v>D125</v>
          </cell>
          <cell r="E1111" t="str">
            <v>EA</v>
          </cell>
          <cell r="H1111">
            <v>1504</v>
          </cell>
          <cell r="O1111" t="str">
            <v>UPT603</v>
          </cell>
        </row>
        <row r="1112">
          <cell r="A1112" t="str">
            <v>5803385</v>
          </cell>
          <cell r="B1112" t="str">
            <v>가이드 슈</v>
          </cell>
          <cell r="C1112" t="str">
            <v>D 40 이하</v>
          </cell>
          <cell r="E1112" t="str">
            <v>EA</v>
          </cell>
          <cell r="H1112">
            <v>2296</v>
          </cell>
          <cell r="O1112" t="str">
            <v>UPT604</v>
          </cell>
        </row>
        <row r="1113">
          <cell r="A1113" t="str">
            <v>5803387</v>
          </cell>
          <cell r="B1113" t="str">
            <v>가이드 슈</v>
          </cell>
          <cell r="C1113" t="str">
            <v>D 65</v>
          </cell>
          <cell r="E1113" t="str">
            <v>EA</v>
          </cell>
          <cell r="H1113">
            <v>2296</v>
          </cell>
          <cell r="O1113" t="str">
            <v>UPT605</v>
          </cell>
        </row>
        <row r="1114">
          <cell r="A1114" t="str">
            <v>5803475</v>
          </cell>
          <cell r="B1114" t="str">
            <v>앙카 슈</v>
          </cell>
          <cell r="C1114" t="str">
            <v>D 40 이하</v>
          </cell>
          <cell r="E1114" t="str">
            <v>EA</v>
          </cell>
          <cell r="H1114">
            <v>3656</v>
          </cell>
          <cell r="O1114" t="str">
            <v>UPT606</v>
          </cell>
        </row>
        <row r="1115">
          <cell r="A1115" t="str">
            <v>5803477</v>
          </cell>
          <cell r="B1115" t="str">
            <v>앙카 슈</v>
          </cell>
          <cell r="C1115" t="str">
            <v>D 65</v>
          </cell>
          <cell r="E1115" t="str">
            <v>EA</v>
          </cell>
          <cell r="H1115">
            <v>4640</v>
          </cell>
          <cell r="O1115" t="str">
            <v>UPT607</v>
          </cell>
        </row>
        <row r="1116">
          <cell r="A1116" t="str">
            <v>5803530</v>
          </cell>
          <cell r="B1116" t="str">
            <v>절연레스팅슈</v>
          </cell>
          <cell r="C1116" t="str">
            <v>D 40 이하</v>
          </cell>
          <cell r="E1116" t="str">
            <v>EA</v>
          </cell>
          <cell r="H1116">
            <v>5040</v>
          </cell>
          <cell r="O1116" t="str">
            <v>UPT608</v>
          </cell>
        </row>
        <row r="1117">
          <cell r="A1117" t="str">
            <v>5803531</v>
          </cell>
          <cell r="B1117" t="str">
            <v>절연레스팅슈</v>
          </cell>
          <cell r="C1117" t="str">
            <v>D 50</v>
          </cell>
          <cell r="E1117" t="str">
            <v>EA</v>
          </cell>
          <cell r="H1117">
            <v>5688</v>
          </cell>
          <cell r="O1117" t="str">
            <v>UPT609</v>
          </cell>
        </row>
        <row r="1118">
          <cell r="A1118" t="str">
            <v>5803532</v>
          </cell>
          <cell r="B1118" t="str">
            <v>절연레스팅슈</v>
          </cell>
          <cell r="C1118" t="str">
            <v>D 65</v>
          </cell>
          <cell r="E1118" t="str">
            <v>EA</v>
          </cell>
          <cell r="H1118">
            <v>6168</v>
          </cell>
          <cell r="O1118" t="str">
            <v>UPT610</v>
          </cell>
        </row>
        <row r="1119">
          <cell r="A1119" t="str">
            <v>5803533</v>
          </cell>
          <cell r="B1119" t="str">
            <v>절연레스팅슈</v>
          </cell>
          <cell r="C1119" t="str">
            <v>D 80</v>
          </cell>
          <cell r="E1119" t="str">
            <v>EA</v>
          </cell>
          <cell r="H1119">
            <v>7272</v>
          </cell>
          <cell r="O1119" t="str">
            <v>UPT611</v>
          </cell>
        </row>
        <row r="1120">
          <cell r="A1120" t="str">
            <v>5803534</v>
          </cell>
          <cell r="B1120" t="str">
            <v>절연레스팅슈</v>
          </cell>
          <cell r="C1120" t="str">
            <v>D100</v>
          </cell>
          <cell r="E1120" t="str">
            <v>EA</v>
          </cell>
          <cell r="H1120">
            <v>8024</v>
          </cell>
          <cell r="O1120" t="str">
            <v>UPT612</v>
          </cell>
        </row>
        <row r="1121">
          <cell r="A1121" t="str">
            <v>5803535</v>
          </cell>
          <cell r="B1121" t="str">
            <v>절연레스팅슈</v>
          </cell>
          <cell r="C1121" t="str">
            <v>D125</v>
          </cell>
          <cell r="E1121" t="str">
            <v>EA</v>
          </cell>
          <cell r="H1121">
            <v>10080</v>
          </cell>
          <cell r="O1121" t="str">
            <v>UPT613</v>
          </cell>
        </row>
        <row r="1122">
          <cell r="A1122" t="str">
            <v>5803536</v>
          </cell>
          <cell r="B1122" t="str">
            <v>절연레스팅슈</v>
          </cell>
          <cell r="C1122" t="str">
            <v>D150</v>
          </cell>
          <cell r="E1122" t="str">
            <v>EA</v>
          </cell>
          <cell r="H1122">
            <v>10800</v>
          </cell>
          <cell r="O1122" t="str">
            <v>UPT614</v>
          </cell>
        </row>
        <row r="1123">
          <cell r="A1123" t="str">
            <v>5803642</v>
          </cell>
          <cell r="B1123" t="str">
            <v>절연앙카슈</v>
          </cell>
          <cell r="C1123" t="str">
            <v>D 25</v>
          </cell>
          <cell r="E1123" t="str">
            <v>EA</v>
          </cell>
          <cell r="H1123">
            <v>8920</v>
          </cell>
          <cell r="O1123" t="str">
            <v>UPT615</v>
          </cell>
        </row>
        <row r="1124">
          <cell r="A1124" t="str">
            <v>5803643</v>
          </cell>
          <cell r="B1124" t="str">
            <v>절연앙카슈</v>
          </cell>
          <cell r="C1124" t="str">
            <v>D 32</v>
          </cell>
          <cell r="E1124" t="str">
            <v>EA</v>
          </cell>
          <cell r="H1124">
            <v>9720</v>
          </cell>
          <cell r="O1124" t="str">
            <v>UPT616</v>
          </cell>
        </row>
        <row r="1125">
          <cell r="A1125" t="str">
            <v>5803644</v>
          </cell>
          <cell r="B1125" t="str">
            <v>절연앙카슈</v>
          </cell>
          <cell r="C1125" t="str">
            <v>D 40</v>
          </cell>
          <cell r="E1125" t="str">
            <v>EA</v>
          </cell>
          <cell r="H1125">
            <v>9840</v>
          </cell>
          <cell r="O1125" t="str">
            <v>UPT617</v>
          </cell>
        </row>
        <row r="1126">
          <cell r="A1126" t="str">
            <v>5803646</v>
          </cell>
          <cell r="B1126" t="str">
            <v>절연앙카슈</v>
          </cell>
          <cell r="C1126" t="str">
            <v>D 65</v>
          </cell>
          <cell r="E1126" t="str">
            <v>EA</v>
          </cell>
          <cell r="H1126">
            <v>11600</v>
          </cell>
          <cell r="O1126" t="str">
            <v>UPT618</v>
          </cell>
        </row>
        <row r="1127">
          <cell r="A1127" t="str">
            <v>5803648</v>
          </cell>
          <cell r="B1127" t="str">
            <v>절연앙카슈</v>
          </cell>
          <cell r="C1127" t="str">
            <v>D100</v>
          </cell>
          <cell r="E1127" t="str">
            <v>EA</v>
          </cell>
          <cell r="H1127">
            <v>17760</v>
          </cell>
          <cell r="O1127" t="str">
            <v>UPT619</v>
          </cell>
        </row>
        <row r="1128">
          <cell r="A1128" t="str">
            <v>5803649</v>
          </cell>
          <cell r="B1128" t="str">
            <v>절연앙카슈</v>
          </cell>
          <cell r="C1128" t="str">
            <v>D125</v>
          </cell>
          <cell r="E1128" t="str">
            <v>EA</v>
          </cell>
          <cell r="H1128">
            <v>20480</v>
          </cell>
          <cell r="O1128" t="str">
            <v>UPT620</v>
          </cell>
        </row>
        <row r="1129">
          <cell r="A1129" t="str">
            <v>5803660</v>
          </cell>
          <cell r="B1129" t="str">
            <v>절연가이드슈</v>
          </cell>
          <cell r="C1129" t="str">
            <v>D 40 이하</v>
          </cell>
          <cell r="E1129" t="str">
            <v>EA</v>
          </cell>
          <cell r="H1129">
            <v>5680</v>
          </cell>
          <cell r="O1129" t="str">
            <v>UPT621</v>
          </cell>
        </row>
        <row r="1130">
          <cell r="A1130" t="str">
            <v>5803662</v>
          </cell>
          <cell r="B1130" t="str">
            <v>절연가이드슈</v>
          </cell>
          <cell r="C1130" t="str">
            <v>D 65</v>
          </cell>
          <cell r="E1130" t="str">
            <v>EA</v>
          </cell>
          <cell r="H1130">
            <v>6816</v>
          </cell>
          <cell r="O1130" t="str">
            <v>UPT622</v>
          </cell>
        </row>
        <row r="1131">
          <cell r="A1131" t="str">
            <v>5803664</v>
          </cell>
          <cell r="B1131" t="str">
            <v>절연가이드슈</v>
          </cell>
          <cell r="C1131" t="str">
            <v>D100</v>
          </cell>
          <cell r="E1131" t="str">
            <v>EA</v>
          </cell>
          <cell r="H1131">
            <v>8832</v>
          </cell>
          <cell r="O1131" t="str">
            <v>UPT623</v>
          </cell>
        </row>
        <row r="1132">
          <cell r="A1132" t="str">
            <v>5803665</v>
          </cell>
          <cell r="B1132" t="str">
            <v>절연가이드슈</v>
          </cell>
          <cell r="C1132" t="str">
            <v>D125</v>
          </cell>
          <cell r="E1132" t="str">
            <v>EA</v>
          </cell>
          <cell r="H1132">
            <v>10880</v>
          </cell>
          <cell r="O1132" t="str">
            <v>UPT624</v>
          </cell>
        </row>
        <row r="1133">
          <cell r="A1133" t="str">
            <v>5901004</v>
          </cell>
          <cell r="B1133" t="str">
            <v>힌지(정첩)</v>
          </cell>
          <cell r="C1133" t="str">
            <v>100 MM</v>
          </cell>
          <cell r="E1133" t="str">
            <v>EA</v>
          </cell>
          <cell r="H1133">
            <v>960</v>
          </cell>
          <cell r="O1133" t="str">
            <v>UPT625</v>
          </cell>
        </row>
        <row r="1134">
          <cell r="A1134" t="str">
            <v>5901009</v>
          </cell>
          <cell r="B1134" t="str">
            <v>넝마</v>
          </cell>
          <cell r="C1134" t="str">
            <v/>
          </cell>
          <cell r="E1134" t="str">
            <v>KG</v>
          </cell>
          <cell r="H1134">
            <v>1200</v>
          </cell>
          <cell r="O1134" t="str">
            <v>UPT626</v>
          </cell>
        </row>
        <row r="1135">
          <cell r="A1135" t="str">
            <v>5901010</v>
          </cell>
          <cell r="B1135" t="str">
            <v>코킹콤파운드</v>
          </cell>
          <cell r="C1135" t="str">
            <v>비초산계</v>
          </cell>
          <cell r="E1135" t="str">
            <v>KG</v>
          </cell>
          <cell r="H1135">
            <v>1520</v>
          </cell>
          <cell r="O1135" t="str">
            <v>UPT627</v>
          </cell>
        </row>
        <row r="1136">
          <cell r="A1136" t="str">
            <v>5901015</v>
          </cell>
          <cell r="B1136" t="str">
            <v>콤파운드</v>
          </cell>
          <cell r="C1136" t="str">
            <v>비초산계</v>
          </cell>
          <cell r="E1136" t="str">
            <v>G</v>
          </cell>
          <cell r="H1136">
            <v>15</v>
          </cell>
          <cell r="O1136" t="str">
            <v>UPT628</v>
          </cell>
        </row>
        <row r="1137">
          <cell r="A1137" t="str">
            <v>5902003</v>
          </cell>
          <cell r="B1137" t="str">
            <v>알미늄페인트(은분)</v>
          </cell>
          <cell r="C1137" t="str">
            <v>SB-P-18</v>
          </cell>
          <cell r="E1137" t="str">
            <v>ℓ</v>
          </cell>
          <cell r="H1137">
            <v>2620</v>
          </cell>
          <cell r="O1137" t="str">
            <v>UPT629</v>
          </cell>
        </row>
        <row r="1138">
          <cell r="A1138" t="str">
            <v>5902012</v>
          </cell>
          <cell r="B1138" t="str">
            <v>신나</v>
          </cell>
          <cell r="C1138" t="str">
            <v/>
          </cell>
          <cell r="E1138" t="str">
            <v>ℓ</v>
          </cell>
          <cell r="H1138">
            <v>1062</v>
          </cell>
          <cell r="O1138" t="str">
            <v>UPT630</v>
          </cell>
        </row>
        <row r="1139">
          <cell r="A1139" t="str">
            <v>5902016</v>
          </cell>
          <cell r="B1139" t="str">
            <v>퍼티(회색)</v>
          </cell>
          <cell r="C1139" t="str">
            <v/>
          </cell>
          <cell r="E1139" t="str">
            <v>ℓ</v>
          </cell>
          <cell r="H1139">
            <v>1537</v>
          </cell>
          <cell r="O1139" t="str">
            <v>UPT631</v>
          </cell>
        </row>
        <row r="1140">
          <cell r="A1140" t="str">
            <v>5902020</v>
          </cell>
          <cell r="B1140" t="str">
            <v>연마지</v>
          </cell>
          <cell r="C1140" t="str">
            <v/>
          </cell>
          <cell r="E1140" t="str">
            <v>매</v>
          </cell>
          <cell r="H1140">
            <v>160</v>
          </cell>
          <cell r="O1140" t="str">
            <v>UPT632</v>
          </cell>
        </row>
        <row r="1141">
          <cell r="A1141" t="str">
            <v>6101051</v>
          </cell>
          <cell r="B1141" t="str">
            <v>유리솜보온통</v>
          </cell>
          <cell r="C1141" t="str">
            <v>D 15 x 25T</v>
          </cell>
          <cell r="E1141" t="str">
            <v>M</v>
          </cell>
          <cell r="H1141">
            <v>576</v>
          </cell>
          <cell r="O1141" t="str">
            <v>UPT633</v>
          </cell>
        </row>
        <row r="1142">
          <cell r="A1142" t="str">
            <v>6101052</v>
          </cell>
          <cell r="B1142" t="str">
            <v>유리솜보온통</v>
          </cell>
          <cell r="C1142" t="str">
            <v>D 20 x 25T</v>
          </cell>
          <cell r="E1142" t="str">
            <v>M</v>
          </cell>
          <cell r="H1142">
            <v>640</v>
          </cell>
          <cell r="O1142" t="str">
            <v>UPT634</v>
          </cell>
        </row>
        <row r="1143">
          <cell r="A1143" t="str">
            <v>6101053</v>
          </cell>
          <cell r="B1143" t="str">
            <v>유리솜보온통</v>
          </cell>
          <cell r="C1143" t="str">
            <v>D 25 x 25T</v>
          </cell>
          <cell r="E1143" t="str">
            <v>M</v>
          </cell>
          <cell r="H1143">
            <v>712</v>
          </cell>
          <cell r="O1143" t="str">
            <v>UPT635</v>
          </cell>
        </row>
        <row r="1144">
          <cell r="A1144" t="str">
            <v>6101054</v>
          </cell>
          <cell r="B1144" t="str">
            <v>유리솜보온통</v>
          </cell>
          <cell r="C1144" t="str">
            <v>D 32 x 25T</v>
          </cell>
          <cell r="E1144" t="str">
            <v>M</v>
          </cell>
          <cell r="H1144">
            <v>816</v>
          </cell>
          <cell r="O1144" t="str">
            <v>UPT636</v>
          </cell>
        </row>
        <row r="1145">
          <cell r="A1145" t="str">
            <v>6101055</v>
          </cell>
          <cell r="B1145" t="str">
            <v>유리솜보온통</v>
          </cell>
          <cell r="C1145" t="str">
            <v>D 40 x 25T</v>
          </cell>
          <cell r="E1145" t="str">
            <v>M</v>
          </cell>
          <cell r="H1145">
            <v>880</v>
          </cell>
          <cell r="O1145" t="str">
            <v>UPT637</v>
          </cell>
        </row>
        <row r="1146">
          <cell r="A1146" t="str">
            <v>6101056</v>
          </cell>
          <cell r="B1146" t="str">
            <v>유리솜보온통</v>
          </cell>
          <cell r="C1146" t="str">
            <v>D 50 x 25T</v>
          </cell>
          <cell r="E1146" t="str">
            <v>M</v>
          </cell>
          <cell r="H1146">
            <v>1040</v>
          </cell>
          <cell r="O1146" t="str">
            <v>UPT638</v>
          </cell>
        </row>
        <row r="1147">
          <cell r="A1147" t="str">
            <v>6101057</v>
          </cell>
          <cell r="B1147" t="str">
            <v>유리솜보온통</v>
          </cell>
          <cell r="C1147" t="str">
            <v>D 65 x 25T</v>
          </cell>
          <cell r="E1147" t="str">
            <v>M</v>
          </cell>
          <cell r="H1147">
            <v>1144</v>
          </cell>
          <cell r="O1147" t="str">
            <v>UPT639</v>
          </cell>
        </row>
        <row r="1148">
          <cell r="A1148" t="str">
            <v>6101058</v>
          </cell>
          <cell r="B1148" t="str">
            <v>유리솜보온통</v>
          </cell>
          <cell r="C1148" t="str">
            <v>D 80 x 25T</v>
          </cell>
          <cell r="E1148" t="str">
            <v>M</v>
          </cell>
          <cell r="H1148">
            <v>1304</v>
          </cell>
          <cell r="O1148" t="str">
            <v>UPT640</v>
          </cell>
        </row>
        <row r="1149">
          <cell r="A1149" t="str">
            <v>6101059</v>
          </cell>
          <cell r="B1149" t="str">
            <v>유리솜보온통</v>
          </cell>
          <cell r="C1149" t="str">
            <v>D100 x 25T</v>
          </cell>
          <cell r="E1149" t="str">
            <v>M</v>
          </cell>
          <cell r="H1149">
            <v>1512</v>
          </cell>
          <cell r="O1149" t="str">
            <v>UPT641</v>
          </cell>
        </row>
        <row r="1150">
          <cell r="A1150" t="str">
            <v>6101060</v>
          </cell>
          <cell r="B1150" t="str">
            <v>유리솜보온통</v>
          </cell>
          <cell r="C1150" t="str">
            <v>D125 x 25T</v>
          </cell>
          <cell r="E1150" t="str">
            <v>M</v>
          </cell>
          <cell r="H1150">
            <v>1792</v>
          </cell>
          <cell r="O1150" t="str">
            <v>UPT642</v>
          </cell>
        </row>
        <row r="1151">
          <cell r="A1151" t="str">
            <v>6101061</v>
          </cell>
          <cell r="B1151" t="str">
            <v>유리솜보온통</v>
          </cell>
          <cell r="C1151" t="str">
            <v>D150 x 25T</v>
          </cell>
          <cell r="E1151" t="str">
            <v>M</v>
          </cell>
          <cell r="H1151">
            <v>2064</v>
          </cell>
          <cell r="O1151" t="str">
            <v>UPT643</v>
          </cell>
        </row>
        <row r="1152">
          <cell r="A1152" t="str">
            <v>6101062</v>
          </cell>
          <cell r="B1152" t="str">
            <v>유리솜보온통</v>
          </cell>
          <cell r="C1152" t="str">
            <v>D200 x 25T</v>
          </cell>
          <cell r="E1152" t="str">
            <v>M</v>
          </cell>
          <cell r="H1152">
            <v>2560</v>
          </cell>
          <cell r="O1152" t="str">
            <v>UPT644</v>
          </cell>
        </row>
        <row r="1153">
          <cell r="A1153" t="str">
            <v>6101102</v>
          </cell>
          <cell r="B1153" t="str">
            <v>유리솜보온통</v>
          </cell>
          <cell r="C1153" t="str">
            <v>D 20 x 40T</v>
          </cell>
          <cell r="E1153" t="str">
            <v>M</v>
          </cell>
          <cell r="H1153">
            <v>1168</v>
          </cell>
          <cell r="O1153" t="str">
            <v>UPT645</v>
          </cell>
        </row>
        <row r="1154">
          <cell r="A1154" t="str">
            <v>6101103</v>
          </cell>
          <cell r="B1154" t="str">
            <v>유리솜보온통</v>
          </cell>
          <cell r="C1154" t="str">
            <v>D 25 x 40T</v>
          </cell>
          <cell r="E1154" t="str">
            <v>M</v>
          </cell>
          <cell r="H1154">
            <v>1288</v>
          </cell>
          <cell r="O1154" t="str">
            <v>UPT646</v>
          </cell>
        </row>
        <row r="1155">
          <cell r="A1155" t="str">
            <v>6101104</v>
          </cell>
          <cell r="B1155" t="str">
            <v>유리솜보온통</v>
          </cell>
          <cell r="C1155" t="str">
            <v>D 32 x 40T</v>
          </cell>
          <cell r="E1155" t="str">
            <v>M</v>
          </cell>
          <cell r="H1155">
            <v>1424</v>
          </cell>
          <cell r="O1155" t="str">
            <v>UPT647</v>
          </cell>
        </row>
        <row r="1156">
          <cell r="A1156" t="str">
            <v>6101105</v>
          </cell>
          <cell r="B1156" t="str">
            <v>유리솜보온통</v>
          </cell>
          <cell r="C1156" t="str">
            <v>D 40 x 40T</v>
          </cell>
          <cell r="E1156" t="str">
            <v>M</v>
          </cell>
          <cell r="H1156">
            <v>1536</v>
          </cell>
          <cell r="O1156" t="str">
            <v>UPT648</v>
          </cell>
        </row>
        <row r="1157">
          <cell r="A1157" t="str">
            <v>6101106</v>
          </cell>
          <cell r="B1157" t="str">
            <v>유리솜보온통</v>
          </cell>
          <cell r="C1157" t="str">
            <v>D 50 x 40T</v>
          </cell>
          <cell r="E1157" t="str">
            <v>M</v>
          </cell>
          <cell r="H1157">
            <v>1744</v>
          </cell>
          <cell r="O1157" t="str">
            <v>UPT649</v>
          </cell>
        </row>
        <row r="1158">
          <cell r="A1158" t="str">
            <v>6101107</v>
          </cell>
          <cell r="B1158" t="str">
            <v>유리솜보온통</v>
          </cell>
          <cell r="C1158" t="str">
            <v>D 65 x 40T</v>
          </cell>
          <cell r="E1158" t="str">
            <v>M</v>
          </cell>
          <cell r="H1158">
            <v>2016</v>
          </cell>
          <cell r="O1158" t="str">
            <v>UPT650</v>
          </cell>
        </row>
        <row r="1159">
          <cell r="A1159" t="str">
            <v>6101108</v>
          </cell>
          <cell r="B1159" t="str">
            <v>유리솜보온통</v>
          </cell>
          <cell r="C1159" t="str">
            <v>D 80 x 40T</v>
          </cell>
          <cell r="E1159" t="str">
            <v>M</v>
          </cell>
          <cell r="H1159">
            <v>2224</v>
          </cell>
          <cell r="O1159" t="str">
            <v>UPT651</v>
          </cell>
        </row>
        <row r="1160">
          <cell r="A1160" t="str">
            <v>6101109</v>
          </cell>
          <cell r="B1160" t="str">
            <v>유리솜보온통</v>
          </cell>
          <cell r="C1160" t="str">
            <v>D100 x 40T</v>
          </cell>
          <cell r="E1160" t="str">
            <v>M</v>
          </cell>
          <cell r="H1160">
            <v>2664</v>
          </cell>
          <cell r="O1160" t="str">
            <v>UPT652</v>
          </cell>
        </row>
        <row r="1161">
          <cell r="A1161" t="str">
            <v>6101110</v>
          </cell>
          <cell r="B1161" t="str">
            <v>유리솜보온통</v>
          </cell>
          <cell r="C1161" t="str">
            <v>D125 x 40T</v>
          </cell>
          <cell r="E1161" t="str">
            <v>M</v>
          </cell>
          <cell r="H1161">
            <v>3104</v>
          </cell>
          <cell r="O1161" t="str">
            <v>UPT653</v>
          </cell>
        </row>
        <row r="1162">
          <cell r="A1162" t="str">
            <v>6101111</v>
          </cell>
          <cell r="B1162" t="str">
            <v>유리솜보온통</v>
          </cell>
          <cell r="C1162" t="str">
            <v>D150 x 40T</v>
          </cell>
          <cell r="E1162" t="str">
            <v>M</v>
          </cell>
          <cell r="H1162">
            <v>3560</v>
          </cell>
          <cell r="O1162" t="str">
            <v>UPT654</v>
          </cell>
        </row>
        <row r="1163">
          <cell r="A1163" t="str">
            <v>6104001</v>
          </cell>
          <cell r="B1163" t="str">
            <v>아티론(일반AL)</v>
          </cell>
          <cell r="C1163" t="str">
            <v>D 15 x 5T</v>
          </cell>
          <cell r="E1163" t="str">
            <v>M</v>
          </cell>
          <cell r="H1163">
            <v>117</v>
          </cell>
          <cell r="O1163" t="str">
            <v>UPT655</v>
          </cell>
        </row>
        <row r="1164">
          <cell r="A1164" t="str">
            <v>6104002</v>
          </cell>
          <cell r="B1164" t="str">
            <v>아티론(일반AL)</v>
          </cell>
          <cell r="C1164" t="str">
            <v>D 20 x 5T</v>
          </cell>
          <cell r="E1164" t="str">
            <v>M</v>
          </cell>
          <cell r="H1164">
            <v>144</v>
          </cell>
          <cell r="O1164" t="str">
            <v>UPT656</v>
          </cell>
        </row>
        <row r="1165">
          <cell r="A1165" t="str">
            <v>6104003</v>
          </cell>
          <cell r="B1165" t="str">
            <v>아티론(일반AL)</v>
          </cell>
          <cell r="C1165" t="str">
            <v>D 25 x 5T</v>
          </cell>
          <cell r="E1165" t="str">
            <v>M</v>
          </cell>
          <cell r="H1165">
            <v>217</v>
          </cell>
          <cell r="O1165" t="str">
            <v>UPT657</v>
          </cell>
        </row>
        <row r="1166">
          <cell r="A1166" t="str">
            <v>6108021</v>
          </cell>
          <cell r="B1166" t="str">
            <v>유리솜매트 (24KG/M3)</v>
          </cell>
          <cell r="C1166" t="str">
            <v>25THK</v>
          </cell>
          <cell r="E1166" t="str">
            <v>M2</v>
          </cell>
          <cell r="H1166">
            <v>883</v>
          </cell>
          <cell r="O1166" t="str">
            <v>UPT658</v>
          </cell>
        </row>
        <row r="1167">
          <cell r="A1167" t="str">
            <v>6108022</v>
          </cell>
          <cell r="B1167" t="str">
            <v>유리솜매트 (24KG/M3)</v>
          </cell>
          <cell r="C1167" t="str">
            <v>50THK</v>
          </cell>
          <cell r="E1167" t="str">
            <v>M2</v>
          </cell>
          <cell r="H1167">
            <v>1766</v>
          </cell>
          <cell r="O1167" t="str">
            <v>UPT659</v>
          </cell>
        </row>
        <row r="1168">
          <cell r="A1168" t="str">
            <v>6112031</v>
          </cell>
          <cell r="B1168" t="str">
            <v>은박테이프</v>
          </cell>
          <cell r="C1168" t="str">
            <v>0.3Tx25W</v>
          </cell>
          <cell r="E1168" t="str">
            <v>M</v>
          </cell>
          <cell r="H1168">
            <v>28</v>
          </cell>
          <cell r="O1168" t="str">
            <v>UPT660</v>
          </cell>
        </row>
        <row r="1169">
          <cell r="A1169" t="str">
            <v>6112033</v>
          </cell>
          <cell r="B1169" t="str">
            <v>보루지</v>
          </cell>
          <cell r="C1169" t="str">
            <v>C400</v>
          </cell>
          <cell r="E1169" t="str">
            <v>M2</v>
          </cell>
          <cell r="H1169">
            <v>139</v>
          </cell>
          <cell r="O1169" t="str">
            <v>UPT661</v>
          </cell>
        </row>
        <row r="1170">
          <cell r="A1170" t="str">
            <v>6112042</v>
          </cell>
          <cell r="B1170" t="str">
            <v>포리마테프</v>
          </cell>
          <cell r="C1170" t="str">
            <v>0.15T</v>
          </cell>
          <cell r="E1170" t="str">
            <v>M2</v>
          </cell>
          <cell r="H1170">
            <v>204</v>
          </cell>
          <cell r="O1170" t="str">
            <v>UPT662</v>
          </cell>
        </row>
        <row r="1171">
          <cell r="A1171" t="str">
            <v>6112070</v>
          </cell>
          <cell r="B1171" t="str">
            <v>그라스크로스</v>
          </cell>
          <cell r="C1171" t="str">
            <v/>
          </cell>
          <cell r="E1171" t="str">
            <v>M2</v>
          </cell>
          <cell r="H1171">
            <v>1040</v>
          </cell>
          <cell r="O1171" t="str">
            <v>UPT663</v>
          </cell>
        </row>
        <row r="1172">
          <cell r="A1172" t="str">
            <v>6112081</v>
          </cell>
          <cell r="B1172" t="str">
            <v>AL밴드</v>
          </cell>
          <cell r="C1172" t="str">
            <v>0.3x30W</v>
          </cell>
          <cell r="E1172" t="str">
            <v>M</v>
          </cell>
          <cell r="H1172">
            <v>88</v>
          </cell>
          <cell r="O1172" t="str">
            <v>UPT664</v>
          </cell>
        </row>
        <row r="1173">
          <cell r="A1173" t="str">
            <v>6112091</v>
          </cell>
          <cell r="B1173" t="str">
            <v>베이퍼베리어</v>
          </cell>
          <cell r="C1173" t="str">
            <v/>
          </cell>
          <cell r="E1173" t="str">
            <v>M2</v>
          </cell>
          <cell r="H1173">
            <v>504</v>
          </cell>
          <cell r="O1173" t="str">
            <v>UPT665</v>
          </cell>
        </row>
        <row r="1174">
          <cell r="A1174" t="str">
            <v>6112113</v>
          </cell>
          <cell r="B1174" t="str">
            <v>알루미늄밴드</v>
          </cell>
          <cell r="C1174" t="str">
            <v>0.3Tx30W</v>
          </cell>
          <cell r="E1174" t="str">
            <v>M</v>
          </cell>
          <cell r="H1174">
            <v>88</v>
          </cell>
          <cell r="O1174" t="str">
            <v>UPT666</v>
          </cell>
        </row>
        <row r="1175">
          <cell r="A1175" t="str">
            <v>6112142</v>
          </cell>
          <cell r="B1175" t="str">
            <v>접착제</v>
          </cell>
          <cell r="C1175" t="str">
            <v>유리섬유</v>
          </cell>
          <cell r="E1175" t="str">
            <v>KG</v>
          </cell>
          <cell r="H1175">
            <v>1194</v>
          </cell>
          <cell r="O1175" t="str">
            <v>UPT667</v>
          </cell>
        </row>
        <row r="1176">
          <cell r="A1176" t="str">
            <v>6112155</v>
          </cell>
          <cell r="B1176" t="str">
            <v>크립</v>
          </cell>
          <cell r="C1176" t="str">
            <v>0.6TX13MM</v>
          </cell>
          <cell r="E1176" t="str">
            <v>EA</v>
          </cell>
          <cell r="H1176">
            <v>3</v>
          </cell>
          <cell r="O1176" t="str">
            <v>UPT668</v>
          </cell>
        </row>
        <row r="1177">
          <cell r="A1177" t="str">
            <v>6112164</v>
          </cell>
          <cell r="B1177" t="str">
            <v>테프론테이프</v>
          </cell>
          <cell r="C1177" t="str">
            <v/>
          </cell>
          <cell r="E1177" t="str">
            <v>M</v>
          </cell>
          <cell r="H1177">
            <v>16</v>
          </cell>
          <cell r="O1177" t="str">
            <v>UPT669</v>
          </cell>
        </row>
        <row r="1178">
          <cell r="A1178" t="str">
            <v>6199003</v>
          </cell>
          <cell r="B1178" t="str">
            <v>스파이더패킹</v>
          </cell>
          <cell r="C1178" t="str">
            <v>3.2MMxD25</v>
          </cell>
          <cell r="E1178" t="str">
            <v>EA</v>
          </cell>
          <cell r="H1178">
            <v>88</v>
          </cell>
          <cell r="O1178" t="str">
            <v>UPT670</v>
          </cell>
        </row>
        <row r="1179">
          <cell r="A1179" t="str">
            <v>6199004</v>
          </cell>
          <cell r="B1179" t="str">
            <v>스파이더패킹</v>
          </cell>
          <cell r="C1179" t="str">
            <v>3.2MMxD32</v>
          </cell>
          <cell r="E1179" t="str">
            <v>EA</v>
          </cell>
          <cell r="H1179">
            <v>104</v>
          </cell>
          <cell r="O1179" t="str">
            <v>UPT671</v>
          </cell>
        </row>
        <row r="1180">
          <cell r="A1180" t="str">
            <v>6199005</v>
          </cell>
          <cell r="B1180" t="str">
            <v>스파이더패킹</v>
          </cell>
          <cell r="C1180" t="str">
            <v>3.2MMxD40</v>
          </cell>
          <cell r="E1180" t="str">
            <v>EA</v>
          </cell>
          <cell r="H1180">
            <v>120</v>
          </cell>
          <cell r="O1180" t="str">
            <v>UPT672</v>
          </cell>
        </row>
        <row r="1181">
          <cell r="A1181" t="str">
            <v>6199006</v>
          </cell>
          <cell r="B1181" t="str">
            <v>스파이더패킹</v>
          </cell>
          <cell r="C1181" t="str">
            <v>3.2MMxD50</v>
          </cell>
          <cell r="E1181" t="str">
            <v>EA</v>
          </cell>
          <cell r="H1181">
            <v>144</v>
          </cell>
          <cell r="O1181" t="str">
            <v>UPT673</v>
          </cell>
        </row>
        <row r="1182">
          <cell r="A1182" t="str">
            <v>6199007</v>
          </cell>
          <cell r="B1182" t="str">
            <v>스파이더패킹</v>
          </cell>
          <cell r="C1182" t="str">
            <v>3.2MMxD65</v>
          </cell>
          <cell r="E1182" t="str">
            <v>EA</v>
          </cell>
          <cell r="H1182">
            <v>168</v>
          </cell>
          <cell r="O1182" t="str">
            <v>UPT674</v>
          </cell>
        </row>
        <row r="1183">
          <cell r="A1183" t="str">
            <v>6199008</v>
          </cell>
          <cell r="B1183" t="str">
            <v>스파이더패킹</v>
          </cell>
          <cell r="C1183" t="str">
            <v>3.2MMxD80</v>
          </cell>
          <cell r="E1183" t="str">
            <v>EA</v>
          </cell>
          <cell r="H1183">
            <v>200</v>
          </cell>
          <cell r="O1183" t="str">
            <v>UPT675</v>
          </cell>
        </row>
        <row r="1184">
          <cell r="A1184" t="str">
            <v>6199009</v>
          </cell>
          <cell r="B1184" t="str">
            <v>스파이더패킹</v>
          </cell>
          <cell r="C1184" t="str">
            <v>3.2MMxD100</v>
          </cell>
          <cell r="E1184" t="str">
            <v>EA</v>
          </cell>
          <cell r="H1184">
            <v>280</v>
          </cell>
          <cell r="O1184" t="str">
            <v>UPT676</v>
          </cell>
        </row>
        <row r="1185">
          <cell r="A1185" t="str">
            <v>6199010</v>
          </cell>
          <cell r="B1185" t="str">
            <v>스파이더패킹</v>
          </cell>
          <cell r="C1185" t="str">
            <v>3.2MMxD125</v>
          </cell>
          <cell r="E1185" t="str">
            <v>EA</v>
          </cell>
          <cell r="H1185">
            <v>392</v>
          </cell>
          <cell r="O1185" t="str">
            <v>UPT677</v>
          </cell>
        </row>
        <row r="1186">
          <cell r="A1186" t="str">
            <v>6199011</v>
          </cell>
          <cell r="B1186" t="str">
            <v>스파이더패킹</v>
          </cell>
          <cell r="C1186" t="str">
            <v>3.2MMxD150</v>
          </cell>
          <cell r="E1186" t="str">
            <v>EA</v>
          </cell>
          <cell r="H1186">
            <v>456</v>
          </cell>
          <cell r="O1186" t="str">
            <v>UPT678</v>
          </cell>
        </row>
        <row r="1187">
          <cell r="A1187" t="str">
            <v>6199012</v>
          </cell>
          <cell r="B1187" t="str">
            <v>스파이더패킹</v>
          </cell>
          <cell r="C1187" t="str">
            <v>3.2MMxD200</v>
          </cell>
          <cell r="E1187" t="str">
            <v>EA</v>
          </cell>
          <cell r="H1187">
            <v>560</v>
          </cell>
          <cell r="O1187" t="str">
            <v>UPT679</v>
          </cell>
        </row>
        <row r="1188">
          <cell r="A1188" t="str">
            <v>6199013</v>
          </cell>
          <cell r="B1188" t="str">
            <v>스파이더패킹</v>
          </cell>
          <cell r="C1188" t="str">
            <v>3.2MMxD250</v>
          </cell>
          <cell r="E1188" t="str">
            <v>EA</v>
          </cell>
          <cell r="H1188">
            <v>648</v>
          </cell>
          <cell r="O1188" t="str">
            <v>UPT680</v>
          </cell>
        </row>
        <row r="1189">
          <cell r="A1189" t="str">
            <v>6201003</v>
          </cell>
          <cell r="B1189" t="str">
            <v>옥내소화전함(내STL외SUS)</v>
          </cell>
          <cell r="C1189" t="str">
            <v>1200x650x180</v>
          </cell>
          <cell r="E1189" t="str">
            <v>EA</v>
          </cell>
          <cell r="H1189">
            <v>96000</v>
          </cell>
          <cell r="O1189" t="str">
            <v>UPT681</v>
          </cell>
        </row>
        <row r="1190">
          <cell r="A1190" t="str">
            <v>6201009</v>
          </cell>
          <cell r="B1190" t="str">
            <v>옥외소화전(지상식)</v>
          </cell>
          <cell r="C1190" t="str">
            <v>100x65x65</v>
          </cell>
          <cell r="E1190" t="str">
            <v>EA</v>
          </cell>
          <cell r="H1190">
            <v>200000</v>
          </cell>
          <cell r="O1190" t="str">
            <v>UPT682</v>
          </cell>
        </row>
        <row r="1191">
          <cell r="A1191" t="str">
            <v>6202001</v>
          </cell>
          <cell r="B1191" t="str">
            <v>소방호스(단일피)</v>
          </cell>
          <cell r="C1191" t="str">
            <v>D40x15M</v>
          </cell>
          <cell r="E1191" t="str">
            <v>EA</v>
          </cell>
          <cell r="H1191">
            <v>22400</v>
          </cell>
          <cell r="O1191" t="str">
            <v>UPT683</v>
          </cell>
        </row>
        <row r="1192">
          <cell r="A1192" t="str">
            <v>6203004</v>
          </cell>
          <cell r="B1192" t="str">
            <v>분말소화기(ABC)</v>
          </cell>
          <cell r="C1192" t="str">
            <v>ABC 3.3KG</v>
          </cell>
          <cell r="E1192" t="str">
            <v>EA</v>
          </cell>
          <cell r="H1192">
            <v>16000</v>
          </cell>
          <cell r="O1192" t="str">
            <v>UPT684</v>
          </cell>
        </row>
        <row r="1193">
          <cell r="A1193" t="str">
            <v>6203008</v>
          </cell>
          <cell r="B1193" t="str">
            <v>자동확산소화기</v>
          </cell>
          <cell r="C1193" t="str">
            <v>3.0KG</v>
          </cell>
          <cell r="E1193" t="str">
            <v>EA</v>
          </cell>
          <cell r="H1193">
            <v>19200</v>
          </cell>
          <cell r="O1193" t="str">
            <v>UPT685</v>
          </cell>
        </row>
        <row r="1194">
          <cell r="A1194" t="str">
            <v>6203010</v>
          </cell>
          <cell r="B1194" t="str">
            <v>적응소화기</v>
          </cell>
          <cell r="C1194" t="str">
            <v/>
          </cell>
          <cell r="E1194" t="str">
            <v>EA</v>
          </cell>
          <cell r="H1194">
            <v>88000</v>
          </cell>
          <cell r="O1194" t="str">
            <v>UPT686</v>
          </cell>
        </row>
        <row r="1195">
          <cell r="A1195" t="str">
            <v>6203013</v>
          </cell>
          <cell r="B1195" t="str">
            <v>소화기받침대</v>
          </cell>
          <cell r="C1195" t="str">
            <v>3.3KG</v>
          </cell>
          <cell r="E1195" t="str">
            <v>EA</v>
          </cell>
          <cell r="H1195">
            <v>2000</v>
          </cell>
          <cell r="O1195" t="str">
            <v>UPT687</v>
          </cell>
        </row>
        <row r="1196">
          <cell r="A1196" t="str">
            <v>6204007</v>
          </cell>
          <cell r="B1196" t="str">
            <v>연결송수구쌍구</v>
          </cell>
          <cell r="C1196" t="str">
            <v>100x65x65</v>
          </cell>
          <cell r="E1196" t="str">
            <v>EA</v>
          </cell>
          <cell r="H1196">
            <v>104000</v>
          </cell>
          <cell r="O1196" t="str">
            <v>UPT688</v>
          </cell>
        </row>
        <row r="1197">
          <cell r="A1197" t="str">
            <v>6204101</v>
          </cell>
          <cell r="B1197" t="str">
            <v>시험밸브함(스텐)</v>
          </cell>
          <cell r="C1197" t="str">
            <v>500x300x180</v>
          </cell>
          <cell r="E1197" t="str">
            <v>EA</v>
          </cell>
          <cell r="H1197">
            <v>64000</v>
          </cell>
          <cell r="O1197" t="str">
            <v>UPT689</v>
          </cell>
        </row>
        <row r="1198">
          <cell r="A1198" t="str">
            <v>6205003</v>
          </cell>
          <cell r="B1198" t="str">
            <v>노즐 (직.분사형)</v>
          </cell>
          <cell r="C1198" t="str">
            <v>D 40</v>
          </cell>
          <cell r="E1198" t="str">
            <v>EA</v>
          </cell>
          <cell r="H1198">
            <v>20000</v>
          </cell>
          <cell r="O1198" t="str">
            <v>UPT690</v>
          </cell>
        </row>
        <row r="1199">
          <cell r="A1199" t="str">
            <v>6207001</v>
          </cell>
          <cell r="B1199" t="str">
            <v>스프링클러헤드 하</v>
          </cell>
          <cell r="C1199" t="str">
            <v>(폐쇄형) 72°C</v>
          </cell>
          <cell r="E1199" t="str">
            <v>EA</v>
          </cell>
          <cell r="H1199">
            <v>2800</v>
          </cell>
          <cell r="O1199" t="str">
            <v>UPT691</v>
          </cell>
        </row>
        <row r="1200">
          <cell r="A1200" t="str">
            <v>6207002</v>
          </cell>
          <cell r="B1200" t="str">
            <v>스프링클러헤드 하</v>
          </cell>
          <cell r="C1200" t="str">
            <v>(폐쇄형)103°C</v>
          </cell>
          <cell r="E1200" t="str">
            <v>EA</v>
          </cell>
          <cell r="H1200">
            <v>3600</v>
          </cell>
          <cell r="O1200" t="str">
            <v>UPT692</v>
          </cell>
        </row>
        <row r="1201">
          <cell r="A1201" t="str">
            <v>6207003</v>
          </cell>
          <cell r="B1201" t="str">
            <v>스프링클러헤드 상</v>
          </cell>
          <cell r="C1201" t="str">
            <v>(폐쇄형) 72°C</v>
          </cell>
          <cell r="E1201" t="str">
            <v>EA</v>
          </cell>
          <cell r="H1201">
            <v>2800</v>
          </cell>
          <cell r="O1201" t="str">
            <v>UPT693</v>
          </cell>
        </row>
        <row r="1202">
          <cell r="A1202" t="str">
            <v>6207004</v>
          </cell>
          <cell r="B1202" t="str">
            <v>스프링클러헤드 상</v>
          </cell>
          <cell r="C1202" t="str">
            <v>(폐쇄형)103°C</v>
          </cell>
          <cell r="E1202" t="str">
            <v>EA</v>
          </cell>
          <cell r="H1202">
            <v>3600</v>
          </cell>
          <cell r="O1202" t="str">
            <v>UPT694</v>
          </cell>
        </row>
        <row r="1203">
          <cell r="A1203" t="str">
            <v>6207009</v>
          </cell>
          <cell r="B1203" t="str">
            <v>스프링클러헤드 상·하</v>
          </cell>
          <cell r="C1203" t="str">
            <v>(개방형)D15</v>
          </cell>
          <cell r="E1203" t="str">
            <v>EA</v>
          </cell>
          <cell r="H1203">
            <v>2320</v>
          </cell>
          <cell r="O1203" t="str">
            <v>UPT695</v>
          </cell>
        </row>
        <row r="1204">
          <cell r="A1204" t="str">
            <v>6208001</v>
          </cell>
          <cell r="B1204" t="str">
            <v>압력탱크</v>
          </cell>
          <cell r="C1204" t="str">
            <v>100LITx10kg</v>
          </cell>
          <cell r="E1204" t="str">
            <v>SET</v>
          </cell>
          <cell r="H1204">
            <v>280000</v>
          </cell>
          <cell r="O1204" t="str">
            <v>UPT696</v>
          </cell>
        </row>
        <row r="1205">
          <cell r="A1205" t="str">
            <v>6209023</v>
          </cell>
          <cell r="B1205" t="str">
            <v>순간유량계(후로셀)</v>
          </cell>
          <cell r="C1205" t="str">
            <v>D 65</v>
          </cell>
          <cell r="E1205" t="str">
            <v>EA</v>
          </cell>
          <cell r="H1205">
            <v>40000</v>
          </cell>
          <cell r="O1205" t="str">
            <v>UPT697</v>
          </cell>
        </row>
        <row r="1206">
          <cell r="A1206" t="str">
            <v>6211007</v>
          </cell>
          <cell r="B1206" t="str">
            <v>NAF-SⅢ 펙케이지</v>
          </cell>
          <cell r="C1206" t="str">
            <v>68L/50KG 1B/T</v>
          </cell>
          <cell r="E1206" t="str">
            <v>SET</v>
          </cell>
          <cell r="H1206">
            <v>2880000</v>
          </cell>
          <cell r="O1206" t="str">
            <v>UPT698</v>
          </cell>
        </row>
        <row r="1207">
          <cell r="A1207" t="str">
            <v>6299002</v>
          </cell>
          <cell r="B1207" t="str">
            <v>제수변</v>
          </cell>
          <cell r="C1207" t="str">
            <v>100</v>
          </cell>
          <cell r="E1207" t="str">
            <v>EA</v>
          </cell>
          <cell r="H1207">
            <v>74272</v>
          </cell>
          <cell r="O1207" t="str">
            <v>UPT699</v>
          </cell>
        </row>
        <row r="1208">
          <cell r="A1208" t="str">
            <v>6299003</v>
          </cell>
          <cell r="B1208" t="str">
            <v>제수변수관</v>
          </cell>
          <cell r="C1208" t="str">
            <v>100x300L</v>
          </cell>
          <cell r="E1208" t="str">
            <v>EA</v>
          </cell>
          <cell r="H1208">
            <v>33113</v>
          </cell>
          <cell r="O1208" t="str">
            <v>UPT700</v>
          </cell>
        </row>
        <row r="1209">
          <cell r="A1209" t="str">
            <v>6299004</v>
          </cell>
          <cell r="B1209" t="str">
            <v>제수변철개</v>
          </cell>
          <cell r="C1209" t="str">
            <v>소형</v>
          </cell>
          <cell r="E1209" t="str">
            <v>EA</v>
          </cell>
          <cell r="H1209">
            <v>35726</v>
          </cell>
          <cell r="O1209" t="str">
            <v>UPT701</v>
          </cell>
        </row>
        <row r="1210">
          <cell r="A1210" t="str">
            <v>6299005</v>
          </cell>
          <cell r="B1210" t="str">
            <v>소화전편락관</v>
          </cell>
          <cell r="C1210" t="str">
            <v>100x125</v>
          </cell>
          <cell r="E1210" t="str">
            <v>EA</v>
          </cell>
          <cell r="H1210">
            <v>20080</v>
          </cell>
          <cell r="O1210" t="str">
            <v>UPT702</v>
          </cell>
        </row>
        <row r="1211">
          <cell r="A1211" t="str">
            <v>6299006</v>
          </cell>
          <cell r="B1211" t="str">
            <v>소화전단관(2F단관)</v>
          </cell>
          <cell r="C1211" t="str">
            <v>100x100</v>
          </cell>
          <cell r="E1211" t="str">
            <v>EA</v>
          </cell>
          <cell r="H1211">
            <v>20952</v>
          </cell>
          <cell r="O1211" t="str">
            <v>UPT703</v>
          </cell>
        </row>
        <row r="1212">
          <cell r="A1212" t="str">
            <v>6299010</v>
          </cell>
          <cell r="B1212" t="str">
            <v>호스걸이</v>
          </cell>
          <cell r="C1212" t="str">
            <v>회전식</v>
          </cell>
          <cell r="E1212" t="str">
            <v>EA</v>
          </cell>
          <cell r="H1212">
            <v>9600</v>
          </cell>
          <cell r="O1212" t="str">
            <v>UPT704</v>
          </cell>
        </row>
        <row r="1213">
          <cell r="A1213" t="str">
            <v>6302112</v>
          </cell>
          <cell r="B1213" t="str">
            <v>에어콤프레샤</v>
          </cell>
          <cell r="C1213" t="str">
            <v>7.1CMM</v>
          </cell>
          <cell r="E1213" t="str">
            <v>시간</v>
          </cell>
          <cell r="H1213">
            <v>3378</v>
          </cell>
          <cell r="O1213" t="str">
            <v>UPT705</v>
          </cell>
        </row>
        <row r="1214">
          <cell r="A1214" t="str">
            <v>6302125</v>
          </cell>
          <cell r="B1214" t="str">
            <v>전선(단선)</v>
          </cell>
          <cell r="C1214" t="str">
            <v>IV 1.6 MM²</v>
          </cell>
          <cell r="E1214" t="str">
            <v>M</v>
          </cell>
          <cell r="H1214">
            <v>55</v>
          </cell>
          <cell r="O1214" t="str">
            <v>UPT706</v>
          </cell>
        </row>
        <row r="1215">
          <cell r="A1215" t="str">
            <v>6310104</v>
          </cell>
          <cell r="B1215" t="str">
            <v>A.S.V</v>
          </cell>
          <cell r="C1215" t="str">
            <v>D 65</v>
          </cell>
          <cell r="E1215" t="str">
            <v>SET</v>
          </cell>
          <cell r="H1215">
            <v>479120</v>
          </cell>
          <cell r="O1215" t="str">
            <v>UPT707</v>
          </cell>
        </row>
        <row r="1216">
          <cell r="A1216" t="str">
            <v>6310110</v>
          </cell>
          <cell r="B1216" t="str">
            <v>A.S.V</v>
          </cell>
          <cell r="C1216" t="str">
            <v>D250</v>
          </cell>
          <cell r="E1216" t="str">
            <v>SET</v>
          </cell>
          <cell r="H1216">
            <v>3040000</v>
          </cell>
          <cell r="O1216" t="str">
            <v>UPT708</v>
          </cell>
        </row>
        <row r="1217">
          <cell r="A1217" t="str">
            <v>6312028</v>
          </cell>
          <cell r="B1217" t="str">
            <v>가스감지기</v>
          </cell>
          <cell r="C1217" t="str">
            <v>공업용</v>
          </cell>
          <cell r="E1217" t="str">
            <v>SET</v>
          </cell>
          <cell r="H1217">
            <v>280000</v>
          </cell>
          <cell r="O1217" t="str">
            <v>UPT709</v>
          </cell>
        </row>
        <row r="1218">
          <cell r="A1218" t="str">
            <v>6312029</v>
          </cell>
          <cell r="B1218" t="str">
            <v>가스감지기</v>
          </cell>
          <cell r="C1218" t="str">
            <v>일반용</v>
          </cell>
          <cell r="E1218" t="str">
            <v>SET</v>
          </cell>
          <cell r="H1218">
            <v>24000</v>
          </cell>
          <cell r="O1218" t="str">
            <v>UPT710</v>
          </cell>
        </row>
        <row r="1219">
          <cell r="A1219" t="str">
            <v>6312032</v>
          </cell>
          <cell r="B1219" t="str">
            <v>가스제어판넬</v>
          </cell>
          <cell r="C1219" t="str">
            <v>4회로용</v>
          </cell>
          <cell r="E1219" t="str">
            <v>EA</v>
          </cell>
          <cell r="H1219">
            <v>60000</v>
          </cell>
          <cell r="O1219" t="str">
            <v>UPT711</v>
          </cell>
        </row>
        <row r="1220">
          <cell r="A1220" t="str">
            <v>6312052</v>
          </cell>
          <cell r="B1220" t="str">
            <v>밸브박스  흄관</v>
          </cell>
          <cell r="C1220" t="str">
            <v/>
          </cell>
          <cell r="E1220" t="str">
            <v>EA</v>
          </cell>
          <cell r="H1220">
            <v>120000</v>
          </cell>
          <cell r="O1220" t="str">
            <v>UPT712</v>
          </cell>
        </row>
        <row r="1221">
          <cell r="A1221" t="str">
            <v>6312053</v>
          </cell>
          <cell r="B1221" t="str">
            <v>밸브박스철괘</v>
          </cell>
          <cell r="C1221" t="str">
            <v/>
          </cell>
          <cell r="E1221" t="str">
            <v>EA</v>
          </cell>
          <cell r="H1221">
            <v>48000</v>
          </cell>
          <cell r="O1221" t="str">
            <v>UPT713</v>
          </cell>
        </row>
        <row r="1222">
          <cell r="A1222" t="str">
            <v>6314106</v>
          </cell>
          <cell r="B1222" t="str">
            <v>주강볼밸브 (가스용)</v>
          </cell>
          <cell r="C1222" t="str">
            <v>D 65  (10KG)</v>
          </cell>
          <cell r="E1222" t="str">
            <v>EA</v>
          </cell>
          <cell r="H1222">
            <v>85760</v>
          </cell>
          <cell r="O1222" t="str">
            <v>UPT714</v>
          </cell>
        </row>
        <row r="1223">
          <cell r="A1223" t="str">
            <v>6314108</v>
          </cell>
          <cell r="B1223" t="str">
            <v>주강볼밸브 (가스용)</v>
          </cell>
          <cell r="C1223" t="str">
            <v>D100  (10KG)</v>
          </cell>
          <cell r="E1223" t="str">
            <v>EA</v>
          </cell>
          <cell r="H1223">
            <v>160000</v>
          </cell>
          <cell r="O1223" t="str">
            <v>UPT715</v>
          </cell>
        </row>
        <row r="1224">
          <cell r="A1224" t="str">
            <v>6314213</v>
          </cell>
          <cell r="B1224" t="str">
            <v>매몰형볼밸브</v>
          </cell>
          <cell r="C1224" t="str">
            <v>D250</v>
          </cell>
          <cell r="E1224" t="str">
            <v>EA</v>
          </cell>
          <cell r="H1224">
            <v>3112280</v>
          </cell>
          <cell r="O1224" t="str">
            <v>UPT716</v>
          </cell>
        </row>
        <row r="1225">
          <cell r="A1225" t="str">
            <v>6315138</v>
          </cell>
          <cell r="B1225" t="str">
            <v>브라켓트</v>
          </cell>
          <cell r="C1225" t="str">
            <v>D 15</v>
          </cell>
          <cell r="E1225" t="str">
            <v>EA</v>
          </cell>
          <cell r="H1225">
            <v>800</v>
          </cell>
          <cell r="O1225" t="str">
            <v>UPT717</v>
          </cell>
        </row>
        <row r="1226">
          <cell r="A1226" t="str">
            <v>6315140</v>
          </cell>
          <cell r="B1226" t="str">
            <v>브라켓트</v>
          </cell>
          <cell r="C1226" t="str">
            <v>D 25</v>
          </cell>
          <cell r="E1226" t="str">
            <v>EA</v>
          </cell>
          <cell r="H1226">
            <v>976</v>
          </cell>
          <cell r="O1226" t="str">
            <v>UPT718</v>
          </cell>
        </row>
        <row r="1227">
          <cell r="A1227" t="str">
            <v>6315144</v>
          </cell>
          <cell r="B1227" t="str">
            <v>브라켓트</v>
          </cell>
          <cell r="C1227" t="str">
            <v>D 65</v>
          </cell>
          <cell r="E1227" t="str">
            <v>EA</v>
          </cell>
          <cell r="H1227">
            <v>1600</v>
          </cell>
          <cell r="O1227" t="str">
            <v>UPT719</v>
          </cell>
        </row>
        <row r="1228">
          <cell r="A1228" t="str">
            <v>6315174</v>
          </cell>
          <cell r="B1228" t="str">
            <v>절연스페샤</v>
          </cell>
          <cell r="C1228" t="str">
            <v>D 65</v>
          </cell>
          <cell r="E1228" t="str">
            <v>EA</v>
          </cell>
          <cell r="H1228">
            <v>19440</v>
          </cell>
          <cell r="O1228" t="str">
            <v>UPT720</v>
          </cell>
        </row>
        <row r="1229">
          <cell r="A1229" t="str">
            <v>6315179</v>
          </cell>
          <cell r="B1229" t="str">
            <v>절연스페샤</v>
          </cell>
          <cell r="C1229" t="str">
            <v>D250</v>
          </cell>
          <cell r="E1229" t="str">
            <v>EA</v>
          </cell>
          <cell r="H1229">
            <v>76000</v>
          </cell>
          <cell r="O1229" t="str">
            <v>UPT721</v>
          </cell>
        </row>
        <row r="1230">
          <cell r="A1230" t="str">
            <v>6318057</v>
          </cell>
          <cell r="B1230" t="str">
            <v>P.E TAPE</v>
          </cell>
          <cell r="C1230" t="str">
            <v>50Wx30M</v>
          </cell>
          <cell r="E1230" t="str">
            <v>R/L</v>
          </cell>
          <cell r="H1230">
            <v>2400</v>
          </cell>
          <cell r="O1230" t="str">
            <v>UPT722</v>
          </cell>
        </row>
        <row r="1231">
          <cell r="A1231" t="str">
            <v>6318058</v>
          </cell>
          <cell r="B1231" t="str">
            <v>MASTIC TAPE</v>
          </cell>
          <cell r="C1231" t="str">
            <v>50Wx20M</v>
          </cell>
          <cell r="E1231" t="str">
            <v>R/L</v>
          </cell>
          <cell r="H1231">
            <v>2000</v>
          </cell>
          <cell r="O1231" t="str">
            <v>UPT723</v>
          </cell>
        </row>
        <row r="1232">
          <cell r="A1232" t="str">
            <v>6318092</v>
          </cell>
          <cell r="B1232" t="str">
            <v>표시 비닐</v>
          </cell>
          <cell r="C1232" t="str">
            <v>120Wx1.2T</v>
          </cell>
          <cell r="E1232" t="str">
            <v>M</v>
          </cell>
          <cell r="H1232">
            <v>220</v>
          </cell>
          <cell r="O1232" t="str">
            <v>UPT724</v>
          </cell>
        </row>
        <row r="1233">
          <cell r="A1233" t="str">
            <v>6318093</v>
          </cell>
          <cell r="B1233" t="str">
            <v>라인마크</v>
          </cell>
          <cell r="C1233" t="str">
            <v>도시가스용</v>
          </cell>
          <cell r="E1233" t="str">
            <v>개</v>
          </cell>
          <cell r="H1233">
            <v>2800</v>
          </cell>
          <cell r="O1233" t="str">
            <v>UPT725</v>
          </cell>
        </row>
        <row r="1234">
          <cell r="A1234" t="str">
            <v>7004108</v>
          </cell>
          <cell r="B1234" t="str">
            <v>케이블</v>
          </cell>
          <cell r="C1234" t="str">
            <v>CVV 1.25x2C</v>
          </cell>
          <cell r="E1234" t="str">
            <v>M</v>
          </cell>
          <cell r="H1234">
            <v>252</v>
          </cell>
          <cell r="O1234" t="str">
            <v>UPT726</v>
          </cell>
        </row>
        <row r="1235">
          <cell r="A1235" t="str">
            <v>7004109</v>
          </cell>
          <cell r="B1235" t="str">
            <v>케이블</v>
          </cell>
          <cell r="C1235" t="str">
            <v>CVV 1.25x3C</v>
          </cell>
          <cell r="E1235" t="str">
            <v>M</v>
          </cell>
          <cell r="H1235">
            <v>300</v>
          </cell>
          <cell r="O1235" t="str">
            <v>UPT727</v>
          </cell>
        </row>
        <row r="1236">
          <cell r="A1236" t="str">
            <v>7004202</v>
          </cell>
          <cell r="B1236" t="str">
            <v>케이블</v>
          </cell>
          <cell r="C1236" t="str">
            <v>CVVS 1.25x3C</v>
          </cell>
          <cell r="E1236" t="str">
            <v>M</v>
          </cell>
          <cell r="H1236">
            <v>452</v>
          </cell>
          <cell r="O1236" t="str">
            <v>UPT728</v>
          </cell>
        </row>
        <row r="1237">
          <cell r="A1237" t="str">
            <v>7312200</v>
          </cell>
          <cell r="B1237" t="str">
            <v>PULL BOX</v>
          </cell>
          <cell r="C1237" t="str">
            <v>100x100x50</v>
          </cell>
          <cell r="E1237" t="str">
            <v>EA</v>
          </cell>
          <cell r="H1237">
            <v>1120</v>
          </cell>
          <cell r="O1237" t="str">
            <v>UPT729</v>
          </cell>
        </row>
        <row r="1238">
          <cell r="A1238" t="str">
            <v>7312203</v>
          </cell>
          <cell r="B1238" t="str">
            <v>PULL BOX</v>
          </cell>
          <cell r="C1238" t="str">
            <v>150x150x100</v>
          </cell>
          <cell r="E1238" t="str">
            <v>EA</v>
          </cell>
          <cell r="H1238">
            <v>1864</v>
          </cell>
          <cell r="O1238" t="str">
            <v>UPT730</v>
          </cell>
        </row>
        <row r="1239">
          <cell r="A1239" t="str">
            <v>7312206</v>
          </cell>
          <cell r="B1239" t="str">
            <v>PULL BOX</v>
          </cell>
          <cell r="C1239" t="str">
            <v>200x200x100</v>
          </cell>
          <cell r="E1239" t="str">
            <v>EA</v>
          </cell>
          <cell r="H1239">
            <v>2584</v>
          </cell>
          <cell r="O1239" t="str">
            <v>UPT731</v>
          </cell>
        </row>
        <row r="1240">
          <cell r="A1240" t="str">
            <v>7312213</v>
          </cell>
          <cell r="B1240" t="str">
            <v>PULL BOX</v>
          </cell>
          <cell r="C1240" t="str">
            <v>300x300x200</v>
          </cell>
          <cell r="E1240" t="str">
            <v>EA</v>
          </cell>
          <cell r="H1240">
            <v>5440</v>
          </cell>
          <cell r="O1240" t="str">
            <v>UPT732</v>
          </cell>
        </row>
        <row r="1241">
          <cell r="A1241" t="str">
            <v>7312217</v>
          </cell>
          <cell r="B1241" t="str">
            <v>PULL BOX</v>
          </cell>
          <cell r="C1241" t="str">
            <v>400x400x300</v>
          </cell>
          <cell r="E1241" t="str">
            <v>EA</v>
          </cell>
          <cell r="H1241">
            <v>10264</v>
          </cell>
          <cell r="O1241" t="str">
            <v>UPT733</v>
          </cell>
        </row>
        <row r="1242">
          <cell r="A1242" t="str">
            <v>7312220</v>
          </cell>
          <cell r="B1242" t="str">
            <v>PULL BOX</v>
          </cell>
          <cell r="C1242" t="str">
            <v>600x600x300</v>
          </cell>
          <cell r="E1242" t="str">
            <v>EA</v>
          </cell>
          <cell r="H1242">
            <v>20736</v>
          </cell>
          <cell r="O1242" t="str">
            <v>UPT734</v>
          </cell>
        </row>
        <row r="1243">
          <cell r="A1243" t="str">
            <v>7599003</v>
          </cell>
          <cell r="B1243" t="str">
            <v>AL-JACKET</v>
          </cell>
          <cell r="C1243" t="str">
            <v>0.4THK</v>
          </cell>
          <cell r="E1243" t="str">
            <v>M2</v>
          </cell>
          <cell r="H1243">
            <v>1687</v>
          </cell>
          <cell r="O1243" t="str">
            <v>UPT735</v>
          </cell>
        </row>
        <row r="1244">
          <cell r="A1244" t="str">
            <v>7599012</v>
          </cell>
          <cell r="B1244" t="str">
            <v>칼라함석</v>
          </cell>
          <cell r="C1244" t="str">
            <v>0.45T</v>
          </cell>
          <cell r="E1244" t="str">
            <v>M2</v>
          </cell>
          <cell r="H1244">
            <v>2781</v>
          </cell>
          <cell r="O1244" t="str">
            <v>UPT736</v>
          </cell>
        </row>
        <row r="1245">
          <cell r="A1245" t="str">
            <v>7600001</v>
          </cell>
          <cell r="B1245" t="str">
            <v>전 선 관</v>
          </cell>
          <cell r="C1245" t="str">
            <v>16C</v>
          </cell>
          <cell r="E1245" t="str">
            <v>M</v>
          </cell>
          <cell r="H1245">
            <v>803</v>
          </cell>
          <cell r="O1245" t="str">
            <v>UPT737</v>
          </cell>
        </row>
        <row r="1246">
          <cell r="A1246" t="str">
            <v>7600002</v>
          </cell>
          <cell r="B1246" t="str">
            <v>전 선 관</v>
          </cell>
          <cell r="C1246" t="str">
            <v>22C</v>
          </cell>
          <cell r="E1246" t="str">
            <v>M</v>
          </cell>
          <cell r="H1246">
            <v>1028</v>
          </cell>
          <cell r="O1246" t="str">
            <v>UPT738</v>
          </cell>
        </row>
        <row r="1247">
          <cell r="A1247" t="str">
            <v>7600003</v>
          </cell>
          <cell r="B1247" t="str">
            <v>전 선 관</v>
          </cell>
          <cell r="C1247" t="str">
            <v>28C</v>
          </cell>
          <cell r="E1247" t="str">
            <v>M</v>
          </cell>
          <cell r="H1247">
            <v>1342</v>
          </cell>
          <cell r="O1247" t="str">
            <v>UPT739</v>
          </cell>
        </row>
        <row r="1248">
          <cell r="A1248" t="str">
            <v>7600004</v>
          </cell>
          <cell r="B1248" t="str">
            <v>전 선 관</v>
          </cell>
          <cell r="C1248" t="str">
            <v>36C</v>
          </cell>
          <cell r="E1248" t="str">
            <v>M</v>
          </cell>
          <cell r="H1248">
            <v>1648</v>
          </cell>
          <cell r="O1248" t="str">
            <v>UPT740</v>
          </cell>
        </row>
        <row r="1249">
          <cell r="A1249" t="str">
            <v>7600005</v>
          </cell>
          <cell r="B1249" t="str">
            <v>PVC 전선관</v>
          </cell>
          <cell r="C1249" t="str">
            <v>16C</v>
          </cell>
          <cell r="E1249" t="str">
            <v>M</v>
          </cell>
          <cell r="H1249">
            <v>216</v>
          </cell>
          <cell r="O1249" t="str">
            <v>UPT741</v>
          </cell>
        </row>
        <row r="1250">
          <cell r="A1250" t="str">
            <v>7600030</v>
          </cell>
          <cell r="B1250" t="str">
            <v>전선관행가</v>
          </cell>
          <cell r="C1250" t="str">
            <v>16C</v>
          </cell>
          <cell r="E1250" t="str">
            <v>EA</v>
          </cell>
          <cell r="H1250">
            <v>340</v>
          </cell>
          <cell r="O1250" t="str">
            <v>UPT742</v>
          </cell>
        </row>
        <row r="1251">
          <cell r="A1251" t="str">
            <v>7600040</v>
          </cell>
          <cell r="B1251" t="str">
            <v>파이프크램프</v>
          </cell>
          <cell r="C1251" t="str">
            <v>16C</v>
          </cell>
          <cell r="E1251" t="str">
            <v>EA</v>
          </cell>
          <cell r="H1251">
            <v>194</v>
          </cell>
          <cell r="O1251" t="str">
            <v>UPT743</v>
          </cell>
        </row>
        <row r="1252">
          <cell r="A1252" t="str">
            <v>7600051</v>
          </cell>
          <cell r="B1252" t="str">
            <v>PVC 콘넥타</v>
          </cell>
          <cell r="C1252" t="str">
            <v>16C</v>
          </cell>
          <cell r="E1252" t="str">
            <v>EA</v>
          </cell>
          <cell r="H1252">
            <v>53</v>
          </cell>
          <cell r="O1252" t="str">
            <v>UPT744</v>
          </cell>
        </row>
        <row r="1253">
          <cell r="A1253" t="str">
            <v>7700001</v>
          </cell>
          <cell r="B1253" t="str">
            <v>냉온수기(가스직화식)</v>
          </cell>
          <cell r="C1253" t="str">
            <v>150 USR/T</v>
          </cell>
          <cell r="E1253" t="str">
            <v>대</v>
          </cell>
          <cell r="H1253">
            <v>72648000</v>
          </cell>
          <cell r="O1253" t="str">
            <v>UPT745</v>
          </cell>
        </row>
        <row r="1254">
          <cell r="A1254" t="str">
            <v>7700002</v>
          </cell>
          <cell r="B1254" t="str">
            <v>냉각탑(대향류형)</v>
          </cell>
          <cell r="C1254" t="str">
            <v>250 USR/T</v>
          </cell>
          <cell r="E1254" t="str">
            <v>대</v>
          </cell>
          <cell r="H1254">
            <v>7544000</v>
          </cell>
          <cell r="O1254" t="str">
            <v>UPT746</v>
          </cell>
        </row>
        <row r="1255">
          <cell r="A1255" t="str">
            <v>7700003</v>
          </cell>
          <cell r="B1255" t="str">
            <v>보일러(노통연관식)</v>
          </cell>
          <cell r="C1255" t="str">
            <v>800 KG/HR</v>
          </cell>
          <cell r="E1255" t="str">
            <v>대</v>
          </cell>
          <cell r="H1255">
            <v>21600000</v>
          </cell>
          <cell r="O1255" t="str">
            <v>UPT747</v>
          </cell>
        </row>
        <row r="1256">
          <cell r="A1256" t="str">
            <v>7700004</v>
          </cell>
          <cell r="B1256" t="str">
            <v>공기조화기(수평형)W/R.F</v>
          </cell>
          <cell r="C1256" t="str">
            <v>63000 CMH    -가습기포함</v>
          </cell>
          <cell r="E1256" t="str">
            <v>대</v>
          </cell>
          <cell r="H1256">
            <v>35043200</v>
          </cell>
          <cell r="O1256" t="str">
            <v>UPT748</v>
          </cell>
        </row>
        <row r="1257">
          <cell r="A1257" t="str">
            <v>7700005</v>
          </cell>
          <cell r="B1257" t="str">
            <v>공기조화기(수평형)W/R.F</v>
          </cell>
          <cell r="C1257" t="str">
            <v>15000 CMH</v>
          </cell>
          <cell r="E1257" t="str">
            <v>대</v>
          </cell>
          <cell r="H1257">
            <v>15665600</v>
          </cell>
          <cell r="O1257" t="str">
            <v>UPT749</v>
          </cell>
        </row>
        <row r="1258">
          <cell r="A1258" t="str">
            <v>7700006</v>
          </cell>
          <cell r="B1258" t="str">
            <v>공기조화기(수평형)W/R.F</v>
          </cell>
          <cell r="C1258" t="str">
            <v>11000 CMH</v>
          </cell>
          <cell r="E1258" t="str">
            <v>대</v>
          </cell>
          <cell r="H1258">
            <v>13690400</v>
          </cell>
          <cell r="O1258" t="str">
            <v>UPT750</v>
          </cell>
        </row>
        <row r="1259">
          <cell r="A1259" t="str">
            <v>7700007</v>
          </cell>
          <cell r="B1259" t="str">
            <v>공기조화기(수평형)W/R.F</v>
          </cell>
          <cell r="C1259" t="str">
            <v>12000 CMH</v>
          </cell>
          <cell r="E1259" t="str">
            <v>대</v>
          </cell>
          <cell r="H1259">
            <v>13640000</v>
          </cell>
          <cell r="O1259" t="str">
            <v>UPT751</v>
          </cell>
        </row>
        <row r="1260">
          <cell r="A1260" t="str">
            <v>7700008</v>
          </cell>
          <cell r="B1260" t="str">
            <v>공기조화기(수평형)W/R.F</v>
          </cell>
          <cell r="C1260" t="str">
            <v>27000 CMH</v>
          </cell>
          <cell r="E1260" t="str">
            <v>대</v>
          </cell>
          <cell r="H1260">
            <v>20008000</v>
          </cell>
          <cell r="O1260" t="str">
            <v>UPT752</v>
          </cell>
        </row>
        <row r="1261">
          <cell r="A1261" t="str">
            <v>7700009</v>
          </cell>
          <cell r="B1261" t="str">
            <v>환기조화기(수평형)</v>
          </cell>
          <cell r="C1261" t="str">
            <v>16000 CMH    -가열코일</v>
          </cell>
          <cell r="E1261" t="str">
            <v>대</v>
          </cell>
          <cell r="H1261">
            <v>9776800</v>
          </cell>
          <cell r="O1261" t="str">
            <v>UPT753</v>
          </cell>
        </row>
        <row r="1262">
          <cell r="A1262" t="str">
            <v>7700010</v>
          </cell>
          <cell r="B1262" t="str">
            <v>항온항습기(공냉식)</v>
          </cell>
          <cell r="C1262" t="str">
            <v>8100 KCAL/HR</v>
          </cell>
          <cell r="E1262" t="str">
            <v>대</v>
          </cell>
          <cell r="H1262">
            <v>4400000</v>
          </cell>
          <cell r="O1262" t="str">
            <v>UPT754</v>
          </cell>
        </row>
        <row r="1263">
          <cell r="A1263" t="str">
            <v>7700011</v>
          </cell>
          <cell r="B1263" t="str">
            <v>휀코일유니트(천정카셋트형)</v>
          </cell>
          <cell r="C1263" t="str">
            <v>8.7 LPM</v>
          </cell>
          <cell r="E1263" t="str">
            <v>대</v>
          </cell>
          <cell r="H1263">
            <v>464000</v>
          </cell>
          <cell r="O1263" t="str">
            <v>UPT755</v>
          </cell>
        </row>
        <row r="1264">
          <cell r="A1264" t="str">
            <v>7700012</v>
          </cell>
          <cell r="B1264" t="str">
            <v>휀코일유니트(천정매입형)</v>
          </cell>
          <cell r="C1264" t="str">
            <v>8.7 LPM</v>
          </cell>
          <cell r="E1264" t="str">
            <v>대</v>
          </cell>
          <cell r="H1264">
            <v>280000</v>
          </cell>
          <cell r="O1264" t="str">
            <v>UPT756</v>
          </cell>
        </row>
        <row r="1265">
          <cell r="A1265" t="str">
            <v>7700013</v>
          </cell>
          <cell r="B1265" t="str">
            <v>휀코일유니트(로보이형)</v>
          </cell>
          <cell r="C1265" t="str">
            <v>8.7 LPM</v>
          </cell>
          <cell r="E1265" t="str">
            <v>대</v>
          </cell>
          <cell r="H1265">
            <v>328000</v>
          </cell>
          <cell r="O1265" t="str">
            <v>UPT757</v>
          </cell>
        </row>
        <row r="1266">
          <cell r="A1266" t="str">
            <v>7700014</v>
          </cell>
          <cell r="B1266" t="str">
            <v>IN-LINE FAN Φ950</v>
          </cell>
          <cell r="C1266" t="str">
            <v>17000CMHx25MMAQx3.7KW</v>
          </cell>
          <cell r="E1266" t="str">
            <v>대</v>
          </cell>
          <cell r="H1266">
            <v>1332000</v>
          </cell>
          <cell r="O1266" t="str">
            <v>UPT758</v>
          </cell>
        </row>
        <row r="1267">
          <cell r="A1267" t="str">
            <v>7700015</v>
          </cell>
          <cell r="B1267" t="str">
            <v>IN-LINE FAN Φ450</v>
          </cell>
          <cell r="C1267" t="str">
            <v>6100CMHx20MMAQx1.5KW</v>
          </cell>
          <cell r="E1267" t="str">
            <v>대</v>
          </cell>
          <cell r="H1267">
            <v>647200</v>
          </cell>
          <cell r="O1267" t="str">
            <v>UPT759</v>
          </cell>
        </row>
        <row r="1268">
          <cell r="A1268" t="str">
            <v>7700016</v>
          </cell>
          <cell r="B1268" t="str">
            <v>SIROCCO FAN # 5DS</v>
          </cell>
          <cell r="C1268" t="str">
            <v>36000CMHx20MMAQx7.5KW</v>
          </cell>
          <cell r="E1268" t="str">
            <v>대</v>
          </cell>
          <cell r="H1268">
            <v>1487200</v>
          </cell>
          <cell r="O1268" t="str">
            <v>UPT760</v>
          </cell>
        </row>
        <row r="1269">
          <cell r="A1269" t="str">
            <v>7700017</v>
          </cell>
          <cell r="B1269" t="str">
            <v>SIROCCO FAN # 2SS</v>
          </cell>
          <cell r="C1269" t="str">
            <v>3600CMHx20MMAQx0.75KW</v>
          </cell>
          <cell r="E1269" t="str">
            <v>대</v>
          </cell>
          <cell r="H1269">
            <v>428800</v>
          </cell>
          <cell r="O1269" t="str">
            <v>UPT761</v>
          </cell>
        </row>
        <row r="1270">
          <cell r="A1270" t="str">
            <v>7700018</v>
          </cell>
          <cell r="B1270" t="str">
            <v>IN-LINE FAN Φ300</v>
          </cell>
          <cell r="C1270" t="str">
            <v>2100CMHx20MMAQx0.25KW</v>
          </cell>
          <cell r="E1270" t="str">
            <v>대</v>
          </cell>
          <cell r="H1270">
            <v>389600</v>
          </cell>
          <cell r="O1270" t="str">
            <v>UPT762</v>
          </cell>
        </row>
        <row r="1271">
          <cell r="A1271" t="str">
            <v>7700019</v>
          </cell>
          <cell r="B1271" t="str">
            <v>IN-LINE FAN Φ300</v>
          </cell>
          <cell r="C1271" t="str">
            <v>2000CMHx20MMAQx0.25KW</v>
          </cell>
          <cell r="E1271" t="str">
            <v>대</v>
          </cell>
          <cell r="H1271">
            <v>389600</v>
          </cell>
          <cell r="O1271" t="str">
            <v>UPT763</v>
          </cell>
        </row>
        <row r="1272">
          <cell r="A1272" t="str">
            <v>7700020</v>
          </cell>
          <cell r="B1272" t="str">
            <v>SIROCCO FAN # 4 1/2SS</v>
          </cell>
          <cell r="C1272" t="str">
            <v>16000CMHx45MMAQx5.5KW</v>
          </cell>
          <cell r="E1272" t="str">
            <v>대</v>
          </cell>
          <cell r="H1272">
            <v>1006400</v>
          </cell>
          <cell r="O1272" t="str">
            <v>UPT764</v>
          </cell>
        </row>
        <row r="1273">
          <cell r="A1273" t="str">
            <v>7700021</v>
          </cell>
          <cell r="B1273" t="str">
            <v>WALL FAN Φ250</v>
          </cell>
          <cell r="C1273" t="str">
            <v>200CMHx6MMAQx0.04KW</v>
          </cell>
          <cell r="E1273" t="str">
            <v>대</v>
          </cell>
          <cell r="H1273">
            <v>24000</v>
          </cell>
          <cell r="O1273" t="str">
            <v>UPT765</v>
          </cell>
        </row>
        <row r="1274">
          <cell r="A1274" t="str">
            <v>7700022</v>
          </cell>
          <cell r="B1274" t="str">
            <v>WALL FAN Φ300</v>
          </cell>
          <cell r="C1274" t="str">
            <v>900CMHx6MMAQx0.08KW</v>
          </cell>
          <cell r="E1274" t="str">
            <v>대</v>
          </cell>
          <cell r="H1274">
            <v>32000</v>
          </cell>
          <cell r="O1274" t="str">
            <v>UPT766</v>
          </cell>
        </row>
        <row r="1275">
          <cell r="A1275" t="str">
            <v>7700023</v>
          </cell>
          <cell r="B1275" t="str">
            <v>주차장환기휀(LONG FAN)</v>
          </cell>
          <cell r="C1275" t="str">
            <v>20CMMx65.3W</v>
          </cell>
          <cell r="E1275" t="str">
            <v>대</v>
          </cell>
          <cell r="H1275">
            <v>1440000</v>
          </cell>
          <cell r="O1275" t="str">
            <v>UPT767</v>
          </cell>
        </row>
        <row r="1276">
          <cell r="A1276" t="str">
            <v>7700024</v>
          </cell>
          <cell r="B1276" t="str">
            <v>냉온수공급헷다(SCH#40백강관)</v>
          </cell>
          <cell r="C1276" t="str">
            <v>Φ250x3900L</v>
          </cell>
          <cell r="E1276" t="str">
            <v>대</v>
          </cell>
          <cell r="H1276">
            <v>1120000</v>
          </cell>
          <cell r="O1276" t="str">
            <v>UPT768</v>
          </cell>
        </row>
        <row r="1277">
          <cell r="A1277" t="str">
            <v>7700025</v>
          </cell>
          <cell r="B1277" t="str">
            <v>냉온수환수헷다(SCH#40백강관)</v>
          </cell>
          <cell r="C1277" t="str">
            <v>Φ250x4100L</v>
          </cell>
          <cell r="E1277" t="str">
            <v>대</v>
          </cell>
          <cell r="H1277">
            <v>1200000</v>
          </cell>
          <cell r="O1277" t="str">
            <v>UPT769</v>
          </cell>
        </row>
        <row r="1278">
          <cell r="A1278" t="str">
            <v>7700026</v>
          </cell>
          <cell r="B1278" t="str">
            <v>증기헷다(SCH#40흑강관)</v>
          </cell>
          <cell r="C1278" t="str">
            <v>Φ150x1700L</v>
          </cell>
          <cell r="E1278" t="str">
            <v>대</v>
          </cell>
          <cell r="H1278">
            <v>640000</v>
          </cell>
          <cell r="O1278" t="str">
            <v>UPT770</v>
          </cell>
        </row>
        <row r="1279">
          <cell r="A1279" t="str">
            <v>7700027</v>
          </cell>
          <cell r="B1279" t="str">
            <v>급탕탱크(STS316)W/대류펌프</v>
          </cell>
          <cell r="C1279" t="str">
            <v>Φ1200x1500H</v>
          </cell>
          <cell r="E1279" t="str">
            <v>대</v>
          </cell>
          <cell r="H1279">
            <v>6000000</v>
          </cell>
          <cell r="O1279" t="str">
            <v>UPT771</v>
          </cell>
        </row>
        <row r="1280">
          <cell r="A1280" t="str">
            <v>7700028</v>
          </cell>
          <cell r="B1280" t="str">
            <v>급탕탱크(STS316)W/대류펌프</v>
          </cell>
          <cell r="C1280" t="str">
            <v>Φ1000x1200H</v>
          </cell>
          <cell r="E1280" t="str">
            <v>대</v>
          </cell>
          <cell r="H1280">
            <v>4840000</v>
          </cell>
          <cell r="O1280" t="str">
            <v>UPT772</v>
          </cell>
        </row>
        <row r="1281">
          <cell r="A1281" t="str">
            <v>7700029</v>
          </cell>
          <cell r="B1281" t="str">
            <v>저수조(STS304)W/보온</v>
          </cell>
          <cell r="C1281" t="str">
            <v>6150Lx5700Wx3300H</v>
          </cell>
          <cell r="E1281" t="str">
            <v>대</v>
          </cell>
          <cell r="H1281">
            <v>20960000</v>
          </cell>
          <cell r="O1281" t="str">
            <v>UPT773</v>
          </cell>
        </row>
        <row r="1282">
          <cell r="A1282" t="str">
            <v>7700030</v>
          </cell>
          <cell r="B1282" t="str">
            <v>고가수조(STS304)W/보온</v>
          </cell>
          <cell r="C1282" t="str">
            <v>1350Lx4750Wx1900H</v>
          </cell>
          <cell r="E1282" t="str">
            <v>대</v>
          </cell>
          <cell r="H1282">
            <v>4560000</v>
          </cell>
          <cell r="O1282" t="str">
            <v>UPT774</v>
          </cell>
        </row>
        <row r="1283">
          <cell r="A1283" t="str">
            <v>7700031</v>
          </cell>
          <cell r="B1283" t="str">
            <v>밀폐형팽창탱크(SS400)</v>
          </cell>
          <cell r="C1283" t="str">
            <v>Φ763x2134H</v>
          </cell>
          <cell r="E1283" t="str">
            <v>대</v>
          </cell>
          <cell r="H1283">
            <v>1640000</v>
          </cell>
          <cell r="O1283" t="str">
            <v>UPT775</v>
          </cell>
        </row>
        <row r="1284">
          <cell r="A1284" t="str">
            <v>7700032</v>
          </cell>
          <cell r="B1284" t="str">
            <v>응축수탱크(STS304)W/보온</v>
          </cell>
          <cell r="C1284" t="str">
            <v>950Lx950Wx950H</v>
          </cell>
          <cell r="E1284" t="str">
            <v>대</v>
          </cell>
          <cell r="H1284">
            <v>640000</v>
          </cell>
          <cell r="O1284" t="str">
            <v>UPT776</v>
          </cell>
        </row>
        <row r="1285">
          <cell r="A1285" t="str">
            <v>7700033</v>
          </cell>
          <cell r="B1285" t="str">
            <v>냉온수순환펌프(단단보류트)</v>
          </cell>
          <cell r="C1285" t="str">
            <v>1514LPMx35Mx19KW   M/S</v>
          </cell>
          <cell r="E1285" t="str">
            <v>대</v>
          </cell>
          <cell r="H1285">
            <v>1518400</v>
          </cell>
          <cell r="O1285" t="str">
            <v>UPT777</v>
          </cell>
        </row>
        <row r="1286">
          <cell r="A1286" t="str">
            <v>7700034</v>
          </cell>
          <cell r="B1286" t="str">
            <v>냉각수순환펌프(단단보류트)</v>
          </cell>
          <cell r="C1286" t="str">
            <v>2600LPMx25Mx22KW   M/S</v>
          </cell>
          <cell r="E1286" t="str">
            <v>대</v>
          </cell>
          <cell r="H1286">
            <v>1595200</v>
          </cell>
          <cell r="O1286" t="str">
            <v>UPT778</v>
          </cell>
        </row>
        <row r="1287">
          <cell r="A1287" t="str">
            <v>7700035</v>
          </cell>
          <cell r="B1287" t="str">
            <v>급수펌프(부스타) 2-PUMP</v>
          </cell>
          <cell r="C1287" t="str">
            <v>76LPMx2x35Mx2KWx2  M/S</v>
          </cell>
          <cell r="E1287" t="str">
            <v>SET</v>
          </cell>
          <cell r="H1287">
            <v>3882400</v>
          </cell>
          <cell r="O1287" t="str">
            <v>UPT779</v>
          </cell>
        </row>
        <row r="1288">
          <cell r="A1288" t="str">
            <v>7700036</v>
          </cell>
          <cell r="B1288" t="str">
            <v>급탕순환펌프(라인형)</v>
          </cell>
          <cell r="C1288" t="str">
            <v>28LPMx10Mx0.75KW   M/S</v>
          </cell>
          <cell r="E1288" t="str">
            <v>대</v>
          </cell>
          <cell r="H1288">
            <v>104000</v>
          </cell>
          <cell r="O1288" t="str">
            <v>UPT780</v>
          </cell>
        </row>
        <row r="1289">
          <cell r="A1289" t="str">
            <v>7700037</v>
          </cell>
          <cell r="B1289" t="str">
            <v>급탕순환펌프(라인형)</v>
          </cell>
          <cell r="C1289" t="str">
            <v>18LPMx10Mx0.75KW   M/S</v>
          </cell>
          <cell r="E1289" t="str">
            <v>대</v>
          </cell>
          <cell r="H1289">
            <v>104000</v>
          </cell>
          <cell r="O1289" t="str">
            <v>UPT781</v>
          </cell>
        </row>
        <row r="1290">
          <cell r="A1290" t="str">
            <v>7700038</v>
          </cell>
          <cell r="B1290" t="str">
            <v>배수펌프(수중형)</v>
          </cell>
          <cell r="C1290" t="str">
            <v>400LPMx10Mx1.5KW</v>
          </cell>
          <cell r="E1290" t="str">
            <v>대</v>
          </cell>
          <cell r="H1290">
            <v>471200</v>
          </cell>
          <cell r="O1290" t="str">
            <v>UPT782</v>
          </cell>
        </row>
        <row r="1291">
          <cell r="A1291" t="str">
            <v>7700039</v>
          </cell>
          <cell r="B1291" t="str">
            <v>오수펌프(수중형)</v>
          </cell>
          <cell r="C1291" t="str">
            <v>200LPMx10Mx0.75KW</v>
          </cell>
          <cell r="E1291" t="str">
            <v>대</v>
          </cell>
          <cell r="H1291">
            <v>496000</v>
          </cell>
          <cell r="O1291" t="str">
            <v>UPT783</v>
          </cell>
        </row>
        <row r="1292">
          <cell r="A1292" t="str">
            <v>7700040</v>
          </cell>
          <cell r="B1292" t="str">
            <v>배수펌프(수중형)</v>
          </cell>
          <cell r="C1292" t="str">
            <v>200LPMx10Mx0.75KW</v>
          </cell>
          <cell r="E1292" t="str">
            <v>대</v>
          </cell>
          <cell r="H1292">
            <v>35200</v>
          </cell>
          <cell r="O1292" t="str">
            <v>UPT784</v>
          </cell>
        </row>
        <row r="1293">
          <cell r="A1293" t="str">
            <v>7700041</v>
          </cell>
          <cell r="B1293" t="str">
            <v>응축수회수펌프(오그덴)</v>
          </cell>
          <cell r="C1293" t="str">
            <v>D 25</v>
          </cell>
          <cell r="E1293" t="str">
            <v>대</v>
          </cell>
          <cell r="H1293">
            <v>5126400</v>
          </cell>
          <cell r="O1293" t="str">
            <v>UPT785</v>
          </cell>
        </row>
        <row r="1294">
          <cell r="A1294" t="str">
            <v>7700285</v>
          </cell>
          <cell r="B1294" t="str">
            <v>펌프방진가대</v>
          </cell>
          <cell r="C1294" t="str">
            <v>25 HP</v>
          </cell>
          <cell r="E1294" t="str">
            <v>대</v>
          </cell>
          <cell r="H1294">
            <v>240000</v>
          </cell>
          <cell r="O1294" t="str">
            <v>UPT786</v>
          </cell>
        </row>
        <row r="1295">
          <cell r="A1295" t="str">
            <v>7700286</v>
          </cell>
          <cell r="B1295" t="str">
            <v>펌프방진가대</v>
          </cell>
          <cell r="C1295" t="str">
            <v>30 HP</v>
          </cell>
          <cell r="E1295" t="str">
            <v>대</v>
          </cell>
          <cell r="H1295">
            <v>256000</v>
          </cell>
          <cell r="O1295" t="str">
            <v>UPT787</v>
          </cell>
        </row>
        <row r="1296">
          <cell r="A1296" t="str">
            <v>7800118</v>
          </cell>
          <cell r="B1296" t="str">
            <v>스프링클러주펌프(다단보류트)</v>
          </cell>
          <cell r="C1296" t="str">
            <v>800LPMx30Mx11KW</v>
          </cell>
          <cell r="E1296" t="str">
            <v>대</v>
          </cell>
          <cell r="H1296">
            <v>1161600</v>
          </cell>
          <cell r="O1296" t="str">
            <v>UPT788</v>
          </cell>
        </row>
        <row r="1297">
          <cell r="A1297" t="str">
            <v>7800119</v>
          </cell>
          <cell r="B1297" t="str">
            <v>스프링클러보조펌프(웨스코)</v>
          </cell>
          <cell r="C1297" t="str">
            <v>60LPMx30Mx2.2KW</v>
          </cell>
          <cell r="E1297" t="str">
            <v>대</v>
          </cell>
          <cell r="H1297">
            <v>496800</v>
          </cell>
          <cell r="O1297" t="str">
            <v>UPT789</v>
          </cell>
        </row>
        <row r="1298">
          <cell r="A1298" t="str">
            <v>7800120</v>
          </cell>
          <cell r="B1298" t="str">
            <v>옥내소화전주펌프(다단보류트)</v>
          </cell>
          <cell r="C1298" t="str">
            <v>650LPMx51Mx15KW</v>
          </cell>
          <cell r="E1298" t="str">
            <v>대</v>
          </cell>
          <cell r="H1298">
            <v>1708000</v>
          </cell>
          <cell r="O1298" t="str">
            <v>UPT790</v>
          </cell>
        </row>
        <row r="1299">
          <cell r="A1299" t="str">
            <v>7800121</v>
          </cell>
          <cell r="B1299" t="str">
            <v>옥내소화전보조펌프(웨스코)</v>
          </cell>
          <cell r="C1299" t="str">
            <v>60LPMx51Mx3.7KW</v>
          </cell>
          <cell r="E1299" t="str">
            <v>대</v>
          </cell>
          <cell r="H1299">
            <v>562400</v>
          </cell>
          <cell r="O1299" t="str">
            <v>UPT791</v>
          </cell>
        </row>
        <row r="1300">
          <cell r="A1300" t="str">
            <v>7800122</v>
          </cell>
          <cell r="B1300" t="str">
            <v>방진가대제작설치</v>
          </cell>
          <cell r="C1300" t="str">
            <v>11KW</v>
          </cell>
          <cell r="E1300" t="str">
            <v>대</v>
          </cell>
          <cell r="H1300">
            <v>208000</v>
          </cell>
          <cell r="O1300" t="str">
            <v>UPT792</v>
          </cell>
        </row>
        <row r="1301">
          <cell r="A1301" t="str">
            <v>7800123</v>
          </cell>
          <cell r="B1301" t="str">
            <v>방진가대제작설치</v>
          </cell>
          <cell r="C1301" t="str">
            <v>2.2KW</v>
          </cell>
          <cell r="E1301" t="str">
            <v>대</v>
          </cell>
          <cell r="H1301">
            <v>160000</v>
          </cell>
          <cell r="O1301" t="str">
            <v>UPT793</v>
          </cell>
        </row>
        <row r="1302">
          <cell r="A1302" t="str">
            <v>7800124</v>
          </cell>
          <cell r="B1302" t="str">
            <v>방진가대제작설치</v>
          </cell>
          <cell r="C1302" t="str">
            <v>15KW</v>
          </cell>
          <cell r="E1302" t="str">
            <v>대</v>
          </cell>
          <cell r="H1302">
            <v>224000</v>
          </cell>
          <cell r="O1302" t="str">
            <v>UPT794</v>
          </cell>
        </row>
        <row r="1303">
          <cell r="A1303" t="str">
            <v>7800125</v>
          </cell>
          <cell r="B1303" t="str">
            <v>방진가대제작설치</v>
          </cell>
          <cell r="C1303" t="str">
            <v>3.7KW</v>
          </cell>
          <cell r="E1303" t="str">
            <v>대</v>
          </cell>
          <cell r="H1303">
            <v>160000</v>
          </cell>
          <cell r="O1303" t="str">
            <v>UPT795</v>
          </cell>
        </row>
        <row r="1304">
          <cell r="A1304" t="str">
            <v>Z000042</v>
          </cell>
          <cell r="B1304" t="str">
            <v>바램밸브</v>
          </cell>
          <cell r="C1304" t="str">
            <v>D 80</v>
          </cell>
          <cell r="E1304" t="str">
            <v>EA</v>
          </cell>
          <cell r="H1304">
            <v>492240</v>
          </cell>
          <cell r="O1304" t="str">
            <v>UPT796</v>
          </cell>
        </row>
        <row r="1305">
          <cell r="A1305" t="str">
            <v>Z000043</v>
          </cell>
          <cell r="B1305" t="str">
            <v>B.L.D(S형)    W/CHAMBER</v>
          </cell>
          <cell r="C1305" t="str">
            <v>1200 L</v>
          </cell>
          <cell r="E1305" t="str">
            <v>EA</v>
          </cell>
          <cell r="H1305">
            <v>40320</v>
          </cell>
          <cell r="O1305" t="str">
            <v>UPT797</v>
          </cell>
        </row>
        <row r="1306">
          <cell r="A1306" t="str">
            <v>Z000044</v>
          </cell>
          <cell r="B1306" t="str">
            <v>GRILLE        AL  VH형</v>
          </cell>
          <cell r="C1306" t="str">
            <v>150*150</v>
          </cell>
          <cell r="E1306" t="str">
            <v>EA</v>
          </cell>
          <cell r="H1306">
            <v>4560</v>
          </cell>
          <cell r="O1306" t="str">
            <v>UPT798</v>
          </cell>
        </row>
        <row r="1307">
          <cell r="A1307" t="str">
            <v>Z000045</v>
          </cell>
          <cell r="B1307" t="str">
            <v>GRILLE        AL  VH형</v>
          </cell>
          <cell r="C1307" t="str">
            <v>200*200</v>
          </cell>
          <cell r="E1307" t="str">
            <v>EA</v>
          </cell>
          <cell r="H1307">
            <v>4560</v>
          </cell>
          <cell r="O1307" t="str">
            <v>UPT799</v>
          </cell>
        </row>
        <row r="1308">
          <cell r="A1308" t="str">
            <v>Z000046</v>
          </cell>
          <cell r="B1308" t="str">
            <v>GRILLE        AL  VH형</v>
          </cell>
          <cell r="C1308" t="str">
            <v>250*200</v>
          </cell>
          <cell r="E1308" t="str">
            <v>EA</v>
          </cell>
          <cell r="H1308">
            <v>4560</v>
          </cell>
          <cell r="O1308" t="str">
            <v>UPT800</v>
          </cell>
        </row>
        <row r="1309">
          <cell r="A1309" t="str">
            <v>Z000047</v>
          </cell>
          <cell r="B1309" t="str">
            <v>GRILLE        AL  VH형</v>
          </cell>
          <cell r="C1309" t="str">
            <v>300*200</v>
          </cell>
          <cell r="E1309" t="str">
            <v>EA</v>
          </cell>
          <cell r="H1309">
            <v>4560</v>
          </cell>
          <cell r="O1309" t="str">
            <v>UPT801</v>
          </cell>
        </row>
        <row r="1310">
          <cell r="A1310" t="str">
            <v>Z000048</v>
          </cell>
          <cell r="B1310" t="str">
            <v>GRILLE        AL  VH형</v>
          </cell>
          <cell r="C1310" t="str">
            <v>500*300</v>
          </cell>
          <cell r="E1310" t="str">
            <v>EA</v>
          </cell>
          <cell r="H1310">
            <v>9600</v>
          </cell>
          <cell r="O1310" t="str">
            <v>UPT802</v>
          </cell>
        </row>
        <row r="1311">
          <cell r="A1311" t="str">
            <v>Z000049</v>
          </cell>
          <cell r="B1311" t="str">
            <v>GRILLE        AL  VH형</v>
          </cell>
          <cell r="C1311" t="str">
            <v>600*350</v>
          </cell>
          <cell r="E1311" t="str">
            <v>EA</v>
          </cell>
          <cell r="H1311">
            <v>13440</v>
          </cell>
          <cell r="O1311" t="str">
            <v>UPT803</v>
          </cell>
        </row>
        <row r="1312">
          <cell r="A1312" t="str">
            <v>Z000050</v>
          </cell>
          <cell r="B1312" t="str">
            <v>GRILLE        AL  VH형</v>
          </cell>
          <cell r="C1312" t="str">
            <v>850*450</v>
          </cell>
          <cell r="E1312" t="str">
            <v>EA</v>
          </cell>
          <cell r="H1312">
            <v>24480</v>
          </cell>
          <cell r="O1312" t="str">
            <v>UPT804</v>
          </cell>
        </row>
        <row r="1313">
          <cell r="A1313" t="str">
            <v>Z000051</v>
          </cell>
          <cell r="B1313" t="str">
            <v>GRILLE        AL  VH형</v>
          </cell>
          <cell r="C1313" t="str">
            <v>900*600</v>
          </cell>
          <cell r="E1313" t="str">
            <v>EA</v>
          </cell>
          <cell r="H1313">
            <v>34560</v>
          </cell>
          <cell r="O1313" t="str">
            <v>UPT805</v>
          </cell>
        </row>
        <row r="1314">
          <cell r="A1314" t="str">
            <v>Z000052</v>
          </cell>
          <cell r="B1314" t="str">
            <v>GRILLE        AL  VH형</v>
          </cell>
          <cell r="C1314" t="str">
            <v>2100*1600</v>
          </cell>
          <cell r="E1314" t="str">
            <v>EA</v>
          </cell>
          <cell r="H1314">
            <v>215040</v>
          </cell>
          <cell r="O1314" t="str">
            <v>UPT806</v>
          </cell>
        </row>
        <row r="1315">
          <cell r="A1315" t="str">
            <v>Z000053</v>
          </cell>
          <cell r="B1315" t="str">
            <v>F.D (STL)     각형</v>
          </cell>
          <cell r="C1315" t="str">
            <v>2100*1600</v>
          </cell>
          <cell r="E1315" t="str">
            <v>EA</v>
          </cell>
          <cell r="H1315">
            <v>215440</v>
          </cell>
          <cell r="O1315" t="str">
            <v>UPT807</v>
          </cell>
        </row>
        <row r="1316">
          <cell r="A1316" t="str">
            <v>Z000054</v>
          </cell>
          <cell r="B1316" t="str">
            <v>F.D (STL)     각형</v>
          </cell>
          <cell r="C1316" t="str">
            <v>2800*900</v>
          </cell>
          <cell r="E1316" t="str">
            <v>EA</v>
          </cell>
          <cell r="H1316">
            <v>169680</v>
          </cell>
          <cell r="O1316" t="str">
            <v>UPT808</v>
          </cell>
        </row>
        <row r="1317">
          <cell r="A1317" t="str">
            <v>Z000055</v>
          </cell>
          <cell r="B1317" t="str">
            <v>F.V.D(STL)    각형</v>
          </cell>
          <cell r="C1317" t="str">
            <v>300*250</v>
          </cell>
          <cell r="E1317" t="str">
            <v>EA</v>
          </cell>
          <cell r="H1317">
            <v>4800</v>
          </cell>
          <cell r="O1317" t="str">
            <v>UPT809</v>
          </cell>
        </row>
        <row r="1318">
          <cell r="A1318" t="str">
            <v>Z000056</v>
          </cell>
          <cell r="B1318" t="str">
            <v>F.V.D(STL)    각형</v>
          </cell>
          <cell r="C1318" t="str">
            <v>350*300</v>
          </cell>
          <cell r="E1318" t="str">
            <v>EA</v>
          </cell>
          <cell r="H1318">
            <v>7120</v>
          </cell>
          <cell r="O1318" t="str">
            <v>UPT810</v>
          </cell>
        </row>
        <row r="1319">
          <cell r="A1319" t="str">
            <v>Z000057</v>
          </cell>
          <cell r="B1319" t="str">
            <v>F.V.D(STL)    각형</v>
          </cell>
          <cell r="C1319" t="str">
            <v>400*300</v>
          </cell>
          <cell r="E1319" t="str">
            <v>EA</v>
          </cell>
          <cell r="H1319">
            <v>8080</v>
          </cell>
          <cell r="O1319" t="str">
            <v>UPT811</v>
          </cell>
        </row>
        <row r="1320">
          <cell r="A1320" t="str">
            <v>Z000058</v>
          </cell>
          <cell r="B1320" t="str">
            <v>F.V.D(STL)    각형</v>
          </cell>
          <cell r="C1320" t="str">
            <v>400*350</v>
          </cell>
          <cell r="E1320" t="str">
            <v>EA</v>
          </cell>
          <cell r="H1320">
            <v>9360</v>
          </cell>
          <cell r="O1320" t="str">
            <v>UPT812</v>
          </cell>
        </row>
        <row r="1321">
          <cell r="A1321" t="str">
            <v>Z000059</v>
          </cell>
          <cell r="B1321" t="str">
            <v>F.V.D(STL)    각형</v>
          </cell>
          <cell r="C1321" t="str">
            <v>450*250</v>
          </cell>
          <cell r="E1321" t="str">
            <v>EA</v>
          </cell>
          <cell r="H1321">
            <v>7600</v>
          </cell>
          <cell r="O1321" t="str">
            <v>UPT813</v>
          </cell>
        </row>
        <row r="1322">
          <cell r="A1322" t="str">
            <v>Z000060</v>
          </cell>
          <cell r="B1322" t="str">
            <v>F.V.D(STL)    각형</v>
          </cell>
          <cell r="C1322" t="str">
            <v>650*350</v>
          </cell>
          <cell r="E1322" t="str">
            <v>EA</v>
          </cell>
          <cell r="H1322">
            <v>14960</v>
          </cell>
          <cell r="O1322" t="str">
            <v>UPT814</v>
          </cell>
        </row>
        <row r="1323">
          <cell r="A1323" t="str">
            <v>Z000061</v>
          </cell>
          <cell r="B1323" t="str">
            <v>F.V.D(STL)    각형</v>
          </cell>
          <cell r="C1323" t="str">
            <v>850*350</v>
          </cell>
          <cell r="E1323" t="str">
            <v>EA</v>
          </cell>
          <cell r="H1323">
            <v>19440</v>
          </cell>
          <cell r="O1323" t="str">
            <v>UPT815</v>
          </cell>
        </row>
        <row r="1324">
          <cell r="A1324" t="str">
            <v>Z000062</v>
          </cell>
          <cell r="B1324" t="str">
            <v>F.V.D(STL)    각형</v>
          </cell>
          <cell r="C1324" t="str">
            <v>900*500</v>
          </cell>
          <cell r="E1324" t="str">
            <v>EA</v>
          </cell>
          <cell r="H1324">
            <v>29200</v>
          </cell>
          <cell r="O1324" t="str">
            <v>UPT816</v>
          </cell>
        </row>
        <row r="1325">
          <cell r="A1325" t="str">
            <v>Z000063</v>
          </cell>
          <cell r="B1325" t="str">
            <v>F.V.D(STL)    각형</v>
          </cell>
          <cell r="C1325" t="str">
            <v>950*400</v>
          </cell>
          <cell r="E1325" t="str">
            <v>EA</v>
          </cell>
          <cell r="H1325">
            <v>24720</v>
          </cell>
          <cell r="O1325" t="str">
            <v>UPT817</v>
          </cell>
        </row>
        <row r="1326">
          <cell r="A1326" t="str">
            <v>Z000064</v>
          </cell>
          <cell r="B1326" t="str">
            <v>F.V.D(STL)    각형</v>
          </cell>
          <cell r="C1326" t="str">
            <v>950*450</v>
          </cell>
          <cell r="E1326" t="str">
            <v>EA</v>
          </cell>
          <cell r="H1326">
            <v>27760</v>
          </cell>
          <cell r="O1326" t="str">
            <v>UPT818</v>
          </cell>
        </row>
        <row r="1327">
          <cell r="A1327" t="str">
            <v>Z000065</v>
          </cell>
          <cell r="B1327" t="str">
            <v>F.V.D(STL)    각형</v>
          </cell>
          <cell r="C1327" t="str">
            <v>1000*500</v>
          </cell>
          <cell r="E1327" t="str">
            <v>EA</v>
          </cell>
          <cell r="H1327">
            <v>32400</v>
          </cell>
          <cell r="O1327" t="str">
            <v>UPT819</v>
          </cell>
        </row>
        <row r="1328">
          <cell r="A1328" t="str">
            <v>Z000066</v>
          </cell>
          <cell r="B1328" t="str">
            <v>F.V.D(STL)    각형</v>
          </cell>
          <cell r="C1328" t="str">
            <v>1100*400</v>
          </cell>
          <cell r="E1328" t="str">
            <v>EA</v>
          </cell>
          <cell r="H1328">
            <v>28560</v>
          </cell>
          <cell r="O1328" t="str">
            <v>UPT820</v>
          </cell>
        </row>
        <row r="1329">
          <cell r="A1329" t="str">
            <v>Z000067</v>
          </cell>
          <cell r="B1329" t="str">
            <v>F.V.D(STL)    각형</v>
          </cell>
          <cell r="C1329" t="str">
            <v>1100*450</v>
          </cell>
          <cell r="E1329" t="str">
            <v>EA</v>
          </cell>
          <cell r="H1329">
            <v>32080</v>
          </cell>
          <cell r="O1329" t="str">
            <v>UPT821</v>
          </cell>
        </row>
        <row r="1330">
          <cell r="A1330" t="str">
            <v>Z000068</v>
          </cell>
          <cell r="B1330" t="str">
            <v>F.V.D(STL)    각형</v>
          </cell>
          <cell r="C1330" t="str">
            <v>1100*500</v>
          </cell>
          <cell r="E1330" t="str">
            <v>EA</v>
          </cell>
          <cell r="H1330">
            <v>35600</v>
          </cell>
          <cell r="O1330" t="str">
            <v>UPT822</v>
          </cell>
        </row>
        <row r="1331">
          <cell r="A1331" t="str">
            <v>Z000069</v>
          </cell>
          <cell r="B1331" t="str">
            <v>F.V.D(STL)    각형</v>
          </cell>
          <cell r="C1331" t="str">
            <v>1200*450</v>
          </cell>
          <cell r="E1331" t="str">
            <v>EA</v>
          </cell>
          <cell r="H1331">
            <v>34960</v>
          </cell>
          <cell r="O1331" t="str">
            <v>UPT823</v>
          </cell>
        </row>
        <row r="1332">
          <cell r="A1332" t="str">
            <v>Z000070</v>
          </cell>
          <cell r="B1332" t="str">
            <v>F.V.D(STL)    각형</v>
          </cell>
          <cell r="C1332" t="str">
            <v>1400*450</v>
          </cell>
          <cell r="E1332" t="str">
            <v>EA</v>
          </cell>
          <cell r="H1332">
            <v>40720</v>
          </cell>
          <cell r="O1332" t="str">
            <v>UPT824</v>
          </cell>
        </row>
        <row r="1333">
          <cell r="A1333" t="str">
            <v>Z000071</v>
          </cell>
          <cell r="B1333" t="str">
            <v>F.V.D(STL)    각형</v>
          </cell>
          <cell r="C1333" t="str">
            <v>1400*1300</v>
          </cell>
          <cell r="E1333" t="str">
            <v>EA</v>
          </cell>
          <cell r="H1333">
            <v>116880</v>
          </cell>
          <cell r="O1333" t="str">
            <v>UPT825</v>
          </cell>
        </row>
        <row r="1334">
          <cell r="A1334" t="str">
            <v>Z000072</v>
          </cell>
          <cell r="B1334" t="str">
            <v>F.V.D(STL)    각형</v>
          </cell>
          <cell r="C1334" t="str">
            <v>1600*450</v>
          </cell>
          <cell r="E1334" t="str">
            <v>EA</v>
          </cell>
          <cell r="H1334">
            <v>46480</v>
          </cell>
          <cell r="O1334" t="str">
            <v>UPT826</v>
          </cell>
        </row>
        <row r="1335">
          <cell r="A1335" t="str">
            <v>Z000073</v>
          </cell>
          <cell r="B1335" t="str">
            <v>F.V.D(STL)    각형</v>
          </cell>
          <cell r="C1335" t="str">
            <v>1600*600</v>
          </cell>
          <cell r="E1335" t="str">
            <v>EA</v>
          </cell>
          <cell r="H1335">
            <v>61840</v>
          </cell>
          <cell r="O1335" t="str">
            <v>UPT827</v>
          </cell>
        </row>
        <row r="1336">
          <cell r="A1336" t="str">
            <v>Z000074</v>
          </cell>
          <cell r="B1336" t="str">
            <v>F.V.D(STL)    각형</v>
          </cell>
          <cell r="C1336" t="str">
            <v>1700*550</v>
          </cell>
          <cell r="E1336" t="str">
            <v>EA</v>
          </cell>
          <cell r="H1336">
            <v>60240</v>
          </cell>
          <cell r="O1336" t="str">
            <v>UPT828</v>
          </cell>
        </row>
        <row r="1337">
          <cell r="A1337" t="str">
            <v>Z000075</v>
          </cell>
          <cell r="B1337" t="str">
            <v>F.V.D(STL)    각형</v>
          </cell>
          <cell r="C1337" t="str">
            <v>1800*600</v>
          </cell>
          <cell r="E1337" t="str">
            <v>EA</v>
          </cell>
          <cell r="H1337">
            <v>69520</v>
          </cell>
          <cell r="O1337" t="str">
            <v>UPT829</v>
          </cell>
        </row>
        <row r="1338">
          <cell r="A1338" t="str">
            <v>Z000076</v>
          </cell>
          <cell r="B1338" t="str">
            <v>F.V.D(STL)    각형</v>
          </cell>
          <cell r="C1338" t="str">
            <v>3200*1400</v>
          </cell>
          <cell r="E1338" t="str">
            <v>EA</v>
          </cell>
          <cell r="H1338">
            <v>287120</v>
          </cell>
          <cell r="O1338" t="str">
            <v>UPT830</v>
          </cell>
        </row>
        <row r="1339">
          <cell r="A1339" t="str">
            <v>Z000077</v>
          </cell>
          <cell r="B1339" t="str">
            <v>F.V.D(STS1.5t)각형</v>
          </cell>
          <cell r="C1339" t="str">
            <v>400*300</v>
          </cell>
          <cell r="E1339" t="str">
            <v>EA</v>
          </cell>
          <cell r="H1339">
            <v>41280</v>
          </cell>
          <cell r="O1339" t="str">
            <v>UPT831</v>
          </cell>
        </row>
        <row r="1340">
          <cell r="A1340" t="str">
            <v>Z000078</v>
          </cell>
          <cell r="B1340" t="str">
            <v>F.V.D(STS1.5t)각형</v>
          </cell>
          <cell r="C1340" t="str">
            <v>800*400</v>
          </cell>
          <cell r="E1340" t="str">
            <v>EA</v>
          </cell>
          <cell r="H1340">
            <v>110080</v>
          </cell>
          <cell r="O1340" t="str">
            <v>UPT832</v>
          </cell>
        </row>
        <row r="1341">
          <cell r="A1341" t="str">
            <v>Z000079</v>
          </cell>
          <cell r="B1341" t="str">
            <v>V.D (STL)     각형</v>
          </cell>
          <cell r="C1341" t="str">
            <v>200*200</v>
          </cell>
          <cell r="E1341" t="str">
            <v>EA</v>
          </cell>
          <cell r="H1341">
            <v>3200</v>
          </cell>
          <cell r="O1341" t="str">
            <v>UPT833</v>
          </cell>
        </row>
        <row r="1342">
          <cell r="A1342" t="str">
            <v>Z000080</v>
          </cell>
          <cell r="B1342" t="str">
            <v>V.D (STL)     각형</v>
          </cell>
          <cell r="C1342" t="str">
            <v>250*200</v>
          </cell>
          <cell r="E1342" t="str">
            <v>EA</v>
          </cell>
          <cell r="H1342">
            <v>4000</v>
          </cell>
          <cell r="O1342" t="str">
            <v>UPT834</v>
          </cell>
        </row>
        <row r="1343">
          <cell r="A1343" t="str">
            <v>Z000081</v>
          </cell>
          <cell r="B1343" t="str">
            <v>V.D (STL)     각형</v>
          </cell>
          <cell r="C1343" t="str">
            <v>250*250</v>
          </cell>
          <cell r="E1343" t="str">
            <v>EA</v>
          </cell>
          <cell r="H1343">
            <v>5000</v>
          </cell>
          <cell r="O1343" t="str">
            <v>UPT835</v>
          </cell>
        </row>
        <row r="1344">
          <cell r="A1344" t="str">
            <v>Z000082</v>
          </cell>
          <cell r="B1344" t="str">
            <v>V.D (STL)     각형</v>
          </cell>
          <cell r="C1344" t="str">
            <v>300*250</v>
          </cell>
          <cell r="E1344" t="str">
            <v>EA</v>
          </cell>
          <cell r="H1344">
            <v>6000</v>
          </cell>
          <cell r="O1344" t="str">
            <v>UPT836</v>
          </cell>
        </row>
        <row r="1345">
          <cell r="A1345" t="str">
            <v>Z000083</v>
          </cell>
          <cell r="B1345" t="str">
            <v>V.D (STL)     각형</v>
          </cell>
          <cell r="C1345" t="str">
            <v>350*250</v>
          </cell>
          <cell r="E1345" t="str">
            <v>EA</v>
          </cell>
          <cell r="H1345">
            <v>7000</v>
          </cell>
          <cell r="O1345" t="str">
            <v>UPT837</v>
          </cell>
        </row>
        <row r="1346">
          <cell r="A1346" t="str">
            <v>Z000084</v>
          </cell>
          <cell r="B1346" t="str">
            <v>V.D (STL)     각형</v>
          </cell>
          <cell r="C1346" t="str">
            <v>350*300</v>
          </cell>
          <cell r="E1346" t="str">
            <v>EA</v>
          </cell>
          <cell r="H1346">
            <v>8400</v>
          </cell>
          <cell r="O1346" t="str">
            <v>UPT838</v>
          </cell>
        </row>
        <row r="1347">
          <cell r="A1347" t="str">
            <v>Z000085</v>
          </cell>
          <cell r="B1347" t="str">
            <v>V.D (STL)     각형</v>
          </cell>
          <cell r="C1347" t="str">
            <v>400*250</v>
          </cell>
          <cell r="E1347" t="str">
            <v>EA</v>
          </cell>
          <cell r="H1347">
            <v>8000</v>
          </cell>
          <cell r="O1347" t="str">
            <v>UPT839</v>
          </cell>
        </row>
        <row r="1348">
          <cell r="A1348" t="str">
            <v>Z000086</v>
          </cell>
          <cell r="B1348" t="str">
            <v>V.D (STL)     각형</v>
          </cell>
          <cell r="C1348" t="str">
            <v>450*200</v>
          </cell>
          <cell r="E1348" t="str">
            <v>EA</v>
          </cell>
          <cell r="H1348">
            <v>7200</v>
          </cell>
          <cell r="O1348" t="str">
            <v>UPT840</v>
          </cell>
        </row>
        <row r="1349">
          <cell r="A1349" t="str">
            <v>Z000087</v>
          </cell>
          <cell r="B1349" t="str">
            <v>V.D (STL)     각형</v>
          </cell>
          <cell r="C1349" t="str">
            <v>450*300</v>
          </cell>
          <cell r="E1349" t="str">
            <v>EA</v>
          </cell>
          <cell r="H1349">
            <v>10800</v>
          </cell>
          <cell r="O1349" t="str">
            <v>UPT841</v>
          </cell>
        </row>
        <row r="1350">
          <cell r="A1350" t="str">
            <v>Z000088</v>
          </cell>
          <cell r="B1350" t="str">
            <v>V.D (STL)     각형</v>
          </cell>
          <cell r="C1350" t="str">
            <v>500*250</v>
          </cell>
          <cell r="E1350" t="str">
            <v>EA</v>
          </cell>
          <cell r="H1350">
            <v>10000</v>
          </cell>
          <cell r="O1350" t="str">
            <v>UPT842</v>
          </cell>
        </row>
        <row r="1351">
          <cell r="A1351" t="str">
            <v>Z000089</v>
          </cell>
          <cell r="B1351" t="str">
            <v>V.D (STL)     각형</v>
          </cell>
          <cell r="C1351" t="str">
            <v>500*300</v>
          </cell>
          <cell r="E1351" t="str">
            <v>EA</v>
          </cell>
          <cell r="H1351">
            <v>12000</v>
          </cell>
          <cell r="O1351" t="str">
            <v>UPT843</v>
          </cell>
        </row>
        <row r="1352">
          <cell r="A1352" t="str">
            <v>Z000090</v>
          </cell>
          <cell r="B1352" t="str">
            <v>V.D (STL)     각형</v>
          </cell>
          <cell r="C1352" t="str">
            <v>550*300</v>
          </cell>
          <cell r="E1352" t="str">
            <v>EA</v>
          </cell>
          <cell r="H1352">
            <v>13200</v>
          </cell>
          <cell r="O1352" t="str">
            <v>UPT844</v>
          </cell>
        </row>
        <row r="1353">
          <cell r="A1353" t="str">
            <v>Z000091</v>
          </cell>
          <cell r="B1353" t="str">
            <v>V.D (STL)     각형</v>
          </cell>
          <cell r="C1353" t="str">
            <v>550*350</v>
          </cell>
          <cell r="E1353" t="str">
            <v>EA</v>
          </cell>
          <cell r="H1353">
            <v>15400</v>
          </cell>
          <cell r="O1353" t="str">
            <v>UPT845</v>
          </cell>
        </row>
        <row r="1354">
          <cell r="A1354" t="str">
            <v>Z000092</v>
          </cell>
          <cell r="B1354" t="str">
            <v>V.D (STL)     각형</v>
          </cell>
          <cell r="C1354" t="str">
            <v>600*300</v>
          </cell>
          <cell r="E1354" t="str">
            <v>EA</v>
          </cell>
          <cell r="H1354">
            <v>14400</v>
          </cell>
          <cell r="O1354" t="str">
            <v>UPT846</v>
          </cell>
        </row>
        <row r="1355">
          <cell r="A1355" t="str">
            <v>Z000093</v>
          </cell>
          <cell r="B1355" t="str">
            <v>V.D (STL)     각형</v>
          </cell>
          <cell r="C1355" t="str">
            <v>600*350</v>
          </cell>
          <cell r="E1355" t="str">
            <v>EA</v>
          </cell>
          <cell r="H1355">
            <v>16800</v>
          </cell>
          <cell r="O1355" t="str">
            <v>UPT847</v>
          </cell>
        </row>
        <row r="1356">
          <cell r="A1356" t="str">
            <v>Z000094</v>
          </cell>
          <cell r="B1356" t="str">
            <v>V.D (STL)     각형</v>
          </cell>
          <cell r="C1356" t="str">
            <v>600*400</v>
          </cell>
          <cell r="E1356" t="str">
            <v>EA</v>
          </cell>
          <cell r="H1356">
            <v>19200</v>
          </cell>
          <cell r="O1356" t="str">
            <v>UPT848</v>
          </cell>
        </row>
        <row r="1357">
          <cell r="A1357" t="str">
            <v>Z000095</v>
          </cell>
          <cell r="B1357" t="str">
            <v>V.D (STL)     각형</v>
          </cell>
          <cell r="C1357" t="str">
            <v>650*400</v>
          </cell>
          <cell r="E1357" t="str">
            <v>EA</v>
          </cell>
          <cell r="H1357">
            <v>20800</v>
          </cell>
          <cell r="O1357" t="str">
            <v>UPT849</v>
          </cell>
        </row>
        <row r="1358">
          <cell r="A1358" t="str">
            <v>Z000096</v>
          </cell>
          <cell r="B1358" t="str">
            <v>V.D (STL)     각형</v>
          </cell>
          <cell r="C1358" t="str">
            <v>700*300</v>
          </cell>
          <cell r="E1358" t="str">
            <v>EA</v>
          </cell>
          <cell r="H1358">
            <v>16800</v>
          </cell>
          <cell r="O1358" t="str">
            <v>UPT850</v>
          </cell>
        </row>
        <row r="1359">
          <cell r="A1359" t="str">
            <v>Z000097</v>
          </cell>
          <cell r="B1359" t="str">
            <v>V.D (STL)     각형</v>
          </cell>
          <cell r="C1359" t="str">
            <v>700*350</v>
          </cell>
          <cell r="E1359" t="str">
            <v>EA</v>
          </cell>
          <cell r="H1359">
            <v>19600</v>
          </cell>
          <cell r="O1359" t="str">
            <v>UPT851</v>
          </cell>
        </row>
        <row r="1360">
          <cell r="A1360" t="str">
            <v>Z000098</v>
          </cell>
          <cell r="B1360" t="str">
            <v>V.D (STL)     각형</v>
          </cell>
          <cell r="C1360" t="str">
            <v>750*300</v>
          </cell>
          <cell r="E1360" t="str">
            <v>EA</v>
          </cell>
          <cell r="H1360">
            <v>18000</v>
          </cell>
          <cell r="O1360" t="str">
            <v>UPT852</v>
          </cell>
        </row>
        <row r="1361">
          <cell r="A1361" t="str">
            <v>Z000099</v>
          </cell>
          <cell r="B1361" t="str">
            <v>V.D (STL)     각형</v>
          </cell>
          <cell r="C1361" t="str">
            <v>750*350</v>
          </cell>
          <cell r="E1361" t="str">
            <v>EA</v>
          </cell>
          <cell r="H1361">
            <v>21000</v>
          </cell>
          <cell r="O1361" t="str">
            <v>UPT853</v>
          </cell>
        </row>
        <row r="1362">
          <cell r="A1362" t="str">
            <v>Z000100</v>
          </cell>
          <cell r="B1362" t="str">
            <v>V.D (STL)     각형</v>
          </cell>
          <cell r="C1362" t="str">
            <v>850*350</v>
          </cell>
          <cell r="E1362" t="str">
            <v>EA</v>
          </cell>
          <cell r="H1362">
            <v>23800</v>
          </cell>
          <cell r="O1362" t="str">
            <v>UPT854</v>
          </cell>
        </row>
        <row r="1363">
          <cell r="A1363" t="str">
            <v>Z000112</v>
          </cell>
          <cell r="B1363" t="str">
            <v>TURNING VANE</v>
          </cell>
          <cell r="C1363" t="str">
            <v>900*500</v>
          </cell>
          <cell r="E1363" t="str">
            <v>EA</v>
          </cell>
          <cell r="H1363">
            <v>36000</v>
          </cell>
          <cell r="O1363" t="str">
            <v>UPT855</v>
          </cell>
        </row>
        <row r="1364">
          <cell r="A1364" t="str">
            <v>Z000113</v>
          </cell>
          <cell r="B1364" t="str">
            <v>TURNING VANE</v>
          </cell>
          <cell r="C1364" t="str">
            <v>900*900</v>
          </cell>
          <cell r="E1364" t="str">
            <v>EA</v>
          </cell>
          <cell r="H1364">
            <v>64800</v>
          </cell>
          <cell r="O1364" t="str">
            <v>UPT856</v>
          </cell>
        </row>
        <row r="1365">
          <cell r="A1365" t="str">
            <v>Z000114</v>
          </cell>
          <cell r="B1365" t="str">
            <v>TURNING VANE</v>
          </cell>
          <cell r="C1365" t="str">
            <v>1000*1000</v>
          </cell>
          <cell r="E1365" t="str">
            <v>EA</v>
          </cell>
          <cell r="H1365">
            <v>80000</v>
          </cell>
          <cell r="O1365" t="str">
            <v>UPT857</v>
          </cell>
        </row>
        <row r="1366">
          <cell r="A1366" t="str">
            <v>Z000115</v>
          </cell>
          <cell r="B1366" t="str">
            <v>TURNING VANE</v>
          </cell>
          <cell r="C1366" t="str">
            <v>1000*500</v>
          </cell>
          <cell r="E1366" t="str">
            <v>EA</v>
          </cell>
          <cell r="H1366">
            <v>40000</v>
          </cell>
          <cell r="O1366" t="str">
            <v>UPT858</v>
          </cell>
        </row>
        <row r="1367">
          <cell r="A1367" t="str">
            <v>Z000116</v>
          </cell>
          <cell r="B1367" t="str">
            <v>TURNING VANE</v>
          </cell>
          <cell r="C1367" t="str">
            <v>1600*450</v>
          </cell>
          <cell r="E1367" t="str">
            <v>EA</v>
          </cell>
          <cell r="H1367">
            <v>57600</v>
          </cell>
          <cell r="O1367" t="str">
            <v>UPT859</v>
          </cell>
        </row>
        <row r="1368">
          <cell r="A1368" t="str">
            <v>Z000117</v>
          </cell>
          <cell r="B1368" t="str">
            <v>TURNING VANE</v>
          </cell>
          <cell r="C1368" t="str">
            <v>1800*600</v>
          </cell>
          <cell r="E1368" t="str">
            <v>EA</v>
          </cell>
          <cell r="H1368">
            <v>86400</v>
          </cell>
          <cell r="O1368" t="str">
            <v>UPT860</v>
          </cell>
        </row>
        <row r="1369">
          <cell r="A1369" t="str">
            <v>Z000126</v>
          </cell>
          <cell r="B1369" t="str">
            <v>1.ELEC.HEAT TRACING CABLE설</v>
          </cell>
          <cell r="C1369" t="str">
            <v/>
          </cell>
          <cell r="E1369" t="str">
            <v/>
          </cell>
          <cell r="H1369">
            <v>0</v>
          </cell>
          <cell r="O1369" t="str">
            <v>UPT861</v>
          </cell>
        </row>
        <row r="1370">
          <cell r="A1370" t="str">
            <v>Z000127</v>
          </cell>
          <cell r="B1370" t="str">
            <v>ELEC.HEATING CABLE설치</v>
          </cell>
          <cell r="C1370" t="str">
            <v>CLT-25</v>
          </cell>
          <cell r="E1370" t="str">
            <v>M</v>
          </cell>
          <cell r="H1370">
            <v>7768</v>
          </cell>
          <cell r="O1370" t="str">
            <v>UPT862</v>
          </cell>
        </row>
        <row r="1371">
          <cell r="A1371" t="str">
            <v>Z000128</v>
          </cell>
          <cell r="B1371" t="str">
            <v>POWER JUNCTION BOX</v>
          </cell>
          <cell r="C1371" t="str">
            <v>STEEL 제작(주문형)</v>
          </cell>
          <cell r="E1371" t="str">
            <v>EA</v>
          </cell>
          <cell r="H1371">
            <v>52000</v>
          </cell>
          <cell r="O1371" t="str">
            <v>UPT863</v>
          </cell>
        </row>
        <row r="1372">
          <cell r="A1372" t="str">
            <v>Z000129</v>
          </cell>
          <cell r="B1372" t="str">
            <v>CONTROL PANEL</v>
          </cell>
          <cell r="C1372" t="str">
            <v>HTP-01</v>
          </cell>
          <cell r="E1372" t="str">
            <v>EA</v>
          </cell>
          <cell r="H1372">
            <v>960000</v>
          </cell>
          <cell r="O1372" t="str">
            <v>UPT864</v>
          </cell>
        </row>
        <row r="1373">
          <cell r="A1373" t="str">
            <v>Z000130</v>
          </cell>
          <cell r="B1373" t="str">
            <v>CONTROL PANEL</v>
          </cell>
          <cell r="C1373" t="str">
            <v>HTP-02</v>
          </cell>
          <cell r="E1373" t="str">
            <v>EA</v>
          </cell>
          <cell r="H1373">
            <v>784000</v>
          </cell>
          <cell r="O1373" t="str">
            <v>UPT865</v>
          </cell>
        </row>
        <row r="1374">
          <cell r="A1374" t="str">
            <v>Z000131</v>
          </cell>
          <cell r="B1374" t="str">
            <v>END SEAL KIT</v>
          </cell>
          <cell r="C1374" t="str">
            <v/>
          </cell>
          <cell r="E1374" t="str">
            <v>EA</v>
          </cell>
          <cell r="H1374">
            <v>3200</v>
          </cell>
          <cell r="O1374" t="str">
            <v>UPT866</v>
          </cell>
        </row>
        <row r="1375">
          <cell r="A1375" t="str">
            <v>Z000132</v>
          </cell>
          <cell r="B1375" t="str">
            <v>GLASS TAPE</v>
          </cell>
          <cell r="C1375" t="str">
            <v/>
          </cell>
          <cell r="E1375" t="str">
            <v>R/L</v>
          </cell>
          <cell r="H1375">
            <v>6400</v>
          </cell>
          <cell r="O1375" t="str">
            <v>UPT867</v>
          </cell>
        </row>
        <row r="1376">
          <cell r="A1376" t="str">
            <v>Z000134</v>
          </cell>
          <cell r="B1376" t="str">
            <v>2.2차전기공사</v>
          </cell>
          <cell r="C1376" t="str">
            <v/>
          </cell>
          <cell r="E1376" t="str">
            <v/>
          </cell>
          <cell r="H1376">
            <v>0</v>
          </cell>
          <cell r="O1376" t="str">
            <v>UPT868</v>
          </cell>
        </row>
        <row r="1377">
          <cell r="A1377" t="str">
            <v>Z000135</v>
          </cell>
          <cell r="B1377" t="str">
            <v>아연전선관</v>
          </cell>
          <cell r="C1377" t="str">
            <v>22C</v>
          </cell>
          <cell r="E1377" t="str">
            <v>M</v>
          </cell>
          <cell r="H1377">
            <v>1028</v>
          </cell>
          <cell r="O1377" t="str">
            <v>UPT869</v>
          </cell>
        </row>
        <row r="1378">
          <cell r="A1378" t="str">
            <v>Z000136</v>
          </cell>
          <cell r="B1378" t="str">
            <v>CV CABLE</v>
          </cell>
          <cell r="C1378" t="str">
            <v>3.5SQ</v>
          </cell>
          <cell r="E1378" t="str">
            <v>M</v>
          </cell>
          <cell r="H1378">
            <v>434</v>
          </cell>
          <cell r="O1378" t="str">
            <v>UPT870</v>
          </cell>
        </row>
        <row r="1379">
          <cell r="A1379" t="str">
            <v>Z000137</v>
          </cell>
          <cell r="B1379" t="str">
            <v>크램프</v>
          </cell>
          <cell r="C1379" t="str">
            <v>22C</v>
          </cell>
          <cell r="E1379" t="str">
            <v>EA</v>
          </cell>
          <cell r="H1379">
            <v>60</v>
          </cell>
          <cell r="O1379" t="str">
            <v>UPT871</v>
          </cell>
        </row>
        <row r="1380">
          <cell r="A1380" t="str">
            <v>Z000138</v>
          </cell>
          <cell r="B1380" t="str">
            <v>C 찬넬</v>
          </cell>
          <cell r="C1380" t="str">
            <v>1.2M</v>
          </cell>
          <cell r="E1380" t="str">
            <v>EA</v>
          </cell>
          <cell r="H1380">
            <v>1152</v>
          </cell>
          <cell r="O1380" t="str">
            <v>UPT872</v>
          </cell>
        </row>
        <row r="1381">
          <cell r="A1381" t="str">
            <v>Z000139</v>
          </cell>
          <cell r="B1381" t="str">
            <v>붓싱</v>
          </cell>
          <cell r="C1381" t="str">
            <v>16MM</v>
          </cell>
          <cell r="E1381" t="str">
            <v>EA</v>
          </cell>
          <cell r="H1381">
            <v>64</v>
          </cell>
          <cell r="O1381" t="str">
            <v>UPT873</v>
          </cell>
        </row>
        <row r="1382">
          <cell r="A1382" t="str">
            <v>Z000140</v>
          </cell>
          <cell r="B1382" t="str">
            <v>셋트앙카</v>
          </cell>
          <cell r="C1382" t="str">
            <v>3/8"</v>
          </cell>
          <cell r="E1382" t="str">
            <v>EA</v>
          </cell>
          <cell r="H1382">
            <v>304</v>
          </cell>
          <cell r="O1382" t="str">
            <v>UPT874</v>
          </cell>
        </row>
        <row r="1383">
          <cell r="A1383" t="str">
            <v>Z000141</v>
          </cell>
          <cell r="B1383" t="str">
            <v>전산볼트</v>
          </cell>
          <cell r="C1383" t="str">
            <v>3/8"</v>
          </cell>
          <cell r="E1383" t="str">
            <v>EA</v>
          </cell>
          <cell r="H1383">
            <v>440</v>
          </cell>
          <cell r="O1383" t="str">
            <v>UPT875</v>
          </cell>
        </row>
        <row r="1384">
          <cell r="A1384" t="str">
            <v>Z000142</v>
          </cell>
          <cell r="B1384" t="str">
            <v>잡자재비</v>
          </cell>
          <cell r="C1384" t="str">
            <v>주자재비의 2%</v>
          </cell>
          <cell r="E1384" t="str">
            <v>식</v>
          </cell>
          <cell r="H1384">
            <v>5148</v>
          </cell>
          <cell r="O1384" t="str">
            <v>UPT876</v>
          </cell>
        </row>
        <row r="1385">
          <cell r="A1385" t="str">
            <v>Z000143</v>
          </cell>
          <cell r="B1385" t="str">
            <v>이윤</v>
          </cell>
          <cell r="C1385" t="str">
            <v>15%</v>
          </cell>
          <cell r="E1385" t="str">
            <v>식</v>
          </cell>
          <cell r="H1385">
            <v>197922</v>
          </cell>
          <cell r="O1385" t="str">
            <v>UPT877</v>
          </cell>
        </row>
        <row r="1386">
          <cell r="A1386" t="str">
            <v>Z000145</v>
          </cell>
          <cell r="B1386" t="str">
            <v>냉온수기방진(가스직화식)</v>
          </cell>
          <cell r="C1386" t="str">
            <v>150 RT</v>
          </cell>
          <cell r="E1386" t="str">
            <v>대</v>
          </cell>
          <cell r="H1386">
            <v>153600</v>
          </cell>
          <cell r="O1386" t="str">
            <v>UPT878</v>
          </cell>
        </row>
        <row r="1387">
          <cell r="A1387" t="str">
            <v>Z000146</v>
          </cell>
          <cell r="B1387" t="str">
            <v>냉각탑방진(대향류형)</v>
          </cell>
          <cell r="C1387" t="str">
            <v>250 RT</v>
          </cell>
          <cell r="E1387" t="str">
            <v>대</v>
          </cell>
          <cell r="H1387">
            <v>2049920</v>
          </cell>
          <cell r="O1387" t="str">
            <v>UPT879</v>
          </cell>
        </row>
        <row r="1388">
          <cell r="A1388" t="str">
            <v>Z000147</v>
          </cell>
          <cell r="B1388" t="str">
            <v>공조기방진(수평형)</v>
          </cell>
          <cell r="C1388" t="str">
            <v># 7 DS</v>
          </cell>
          <cell r="E1388" t="str">
            <v>대</v>
          </cell>
          <cell r="H1388">
            <v>844800</v>
          </cell>
          <cell r="O1388" t="str">
            <v>UPT880</v>
          </cell>
        </row>
        <row r="1389">
          <cell r="A1389" t="str">
            <v>Z000148</v>
          </cell>
          <cell r="B1389" t="str">
            <v>공조기방진(수평형)</v>
          </cell>
          <cell r="C1389" t="str">
            <v># 4 DS</v>
          </cell>
          <cell r="E1389" t="str">
            <v>대</v>
          </cell>
          <cell r="H1389">
            <v>672960</v>
          </cell>
          <cell r="O1389" t="str">
            <v>UPT881</v>
          </cell>
        </row>
        <row r="1390">
          <cell r="A1390" t="str">
            <v>Z000149</v>
          </cell>
          <cell r="B1390" t="str">
            <v>공조기방진(수평형)</v>
          </cell>
          <cell r="C1390" t="str">
            <v>#3.5DS</v>
          </cell>
          <cell r="E1390" t="str">
            <v>대</v>
          </cell>
          <cell r="H1390">
            <v>613760</v>
          </cell>
          <cell r="O1390" t="str">
            <v>UPT882</v>
          </cell>
        </row>
        <row r="1391">
          <cell r="A1391" t="str">
            <v>Z000150</v>
          </cell>
          <cell r="B1391" t="str">
            <v>공조기방진(수평형)</v>
          </cell>
          <cell r="C1391" t="str">
            <v>#3.5DS</v>
          </cell>
          <cell r="E1391" t="str">
            <v>대</v>
          </cell>
          <cell r="H1391">
            <v>666560</v>
          </cell>
          <cell r="O1391" t="str">
            <v>UPT883</v>
          </cell>
        </row>
        <row r="1392">
          <cell r="A1392" t="str">
            <v>Z000151</v>
          </cell>
          <cell r="B1392" t="str">
            <v>공조기방진(수평형)</v>
          </cell>
          <cell r="C1392" t="str">
            <v># 4 DS</v>
          </cell>
          <cell r="E1392" t="str">
            <v>대</v>
          </cell>
          <cell r="H1392">
            <v>620160</v>
          </cell>
          <cell r="O1392" t="str">
            <v>UPT884</v>
          </cell>
        </row>
        <row r="1393">
          <cell r="A1393" t="str">
            <v>Z000152</v>
          </cell>
          <cell r="B1393" t="str">
            <v>공조기방진(수평형)</v>
          </cell>
          <cell r="C1393" t="str">
            <v># 4 DS</v>
          </cell>
          <cell r="E1393" t="str">
            <v>대</v>
          </cell>
          <cell r="H1393">
            <v>368000</v>
          </cell>
          <cell r="O1393" t="str">
            <v>UPT885</v>
          </cell>
        </row>
        <row r="1394">
          <cell r="A1394" t="str">
            <v>Z000153</v>
          </cell>
          <cell r="B1394" t="str">
            <v>항온항습기(공냉식)</v>
          </cell>
          <cell r="C1394" t="str">
            <v>3 RT</v>
          </cell>
          <cell r="E1394" t="str">
            <v>대</v>
          </cell>
          <cell r="H1394">
            <v>93120</v>
          </cell>
          <cell r="O1394" t="str">
            <v>UPT886</v>
          </cell>
        </row>
        <row r="1395">
          <cell r="A1395" t="str">
            <v>Z000154</v>
          </cell>
          <cell r="B1395" t="str">
            <v>휀코일유니트(천정카세트)</v>
          </cell>
          <cell r="C1395" t="str">
            <v>2630 K/H</v>
          </cell>
          <cell r="E1395" t="str">
            <v>대</v>
          </cell>
          <cell r="H1395">
            <v>71680</v>
          </cell>
          <cell r="O1395" t="str">
            <v>UPT887</v>
          </cell>
        </row>
        <row r="1396">
          <cell r="A1396" t="str">
            <v>Z000155</v>
          </cell>
          <cell r="B1396" t="str">
            <v>휀코일유니트(천정매입형)</v>
          </cell>
          <cell r="C1396" t="str">
            <v>2630 K/H</v>
          </cell>
          <cell r="E1396" t="str">
            <v>대</v>
          </cell>
          <cell r="H1396">
            <v>71680</v>
          </cell>
          <cell r="O1396" t="str">
            <v>UPT888</v>
          </cell>
        </row>
        <row r="1397">
          <cell r="A1397" t="str">
            <v>Z000156</v>
          </cell>
          <cell r="B1397" t="str">
            <v>휀(닥트내장형)</v>
          </cell>
          <cell r="C1397" t="str">
            <v>D 950</v>
          </cell>
          <cell r="E1397" t="str">
            <v>대</v>
          </cell>
          <cell r="H1397">
            <v>134400</v>
          </cell>
          <cell r="O1397" t="str">
            <v>UPT889</v>
          </cell>
        </row>
        <row r="1398">
          <cell r="A1398" t="str">
            <v>Z000157</v>
          </cell>
          <cell r="B1398" t="str">
            <v>휀(닥트내장형)</v>
          </cell>
          <cell r="C1398" t="str">
            <v>D 450</v>
          </cell>
          <cell r="E1398" t="str">
            <v>대</v>
          </cell>
          <cell r="H1398">
            <v>71680</v>
          </cell>
          <cell r="O1398" t="str">
            <v>UPT890</v>
          </cell>
        </row>
        <row r="1399">
          <cell r="A1399" t="str">
            <v>Z000158</v>
          </cell>
          <cell r="B1399" t="str">
            <v>휀(시로코)</v>
          </cell>
          <cell r="C1399" t="str">
            <v># 5 DS</v>
          </cell>
          <cell r="E1399" t="str">
            <v>대</v>
          </cell>
          <cell r="H1399">
            <v>168960</v>
          </cell>
          <cell r="O1399" t="str">
            <v>UPT891</v>
          </cell>
        </row>
        <row r="1400">
          <cell r="A1400" t="str">
            <v>Z000159</v>
          </cell>
          <cell r="B1400" t="str">
            <v>휀(시로코)</v>
          </cell>
          <cell r="C1400" t="str">
            <v># 2</v>
          </cell>
          <cell r="E1400" t="str">
            <v>대</v>
          </cell>
          <cell r="H1400">
            <v>87680</v>
          </cell>
          <cell r="O1400" t="str">
            <v>UPT892</v>
          </cell>
        </row>
        <row r="1401">
          <cell r="A1401" t="str">
            <v>Z000160</v>
          </cell>
          <cell r="B1401" t="str">
            <v>휀(닥트내장형)</v>
          </cell>
          <cell r="C1401" t="str">
            <v>D 300</v>
          </cell>
          <cell r="E1401" t="str">
            <v>대</v>
          </cell>
          <cell r="H1401">
            <v>71680</v>
          </cell>
          <cell r="O1401" t="str">
            <v>UPT893</v>
          </cell>
        </row>
        <row r="1402">
          <cell r="A1402" t="str">
            <v>Z000161</v>
          </cell>
          <cell r="B1402" t="str">
            <v>휀(닥트내장형)</v>
          </cell>
          <cell r="C1402" t="str">
            <v>D 400</v>
          </cell>
          <cell r="E1402" t="str">
            <v>대</v>
          </cell>
          <cell r="H1402">
            <v>71680</v>
          </cell>
          <cell r="O1402" t="str">
            <v>UPT894</v>
          </cell>
        </row>
        <row r="1403">
          <cell r="A1403" t="str">
            <v>Z000162</v>
          </cell>
          <cell r="B1403" t="str">
            <v>휀(시로코)</v>
          </cell>
          <cell r="C1403" t="str">
            <v>#4.5</v>
          </cell>
          <cell r="E1403" t="str">
            <v>대</v>
          </cell>
          <cell r="H1403">
            <v>297600</v>
          </cell>
          <cell r="O1403" t="str">
            <v>UPT895</v>
          </cell>
        </row>
        <row r="1404">
          <cell r="A1404" t="str">
            <v>Z000165</v>
          </cell>
          <cell r="B1404" t="str">
            <v>소음쳄바    AHU-1(S)</v>
          </cell>
          <cell r="C1404" t="str">
            <v>SCP-2400*2000*1000</v>
          </cell>
          <cell r="E1404" t="str">
            <v>대</v>
          </cell>
          <cell r="H1404">
            <v>2649600</v>
          </cell>
          <cell r="O1404" t="str">
            <v>UPT896</v>
          </cell>
        </row>
        <row r="1405">
          <cell r="A1405" t="str">
            <v>Z000166</v>
          </cell>
          <cell r="B1405" t="str">
            <v>소음쳄바    AHU-1(R)</v>
          </cell>
          <cell r="C1405" t="str">
            <v>SCP-2400*4000*900</v>
          </cell>
          <cell r="E1405" t="str">
            <v>대</v>
          </cell>
          <cell r="H1405">
            <v>4423680</v>
          </cell>
          <cell r="O1405" t="str">
            <v>UPT897</v>
          </cell>
        </row>
        <row r="1406">
          <cell r="A1406" t="str">
            <v>Z000167</v>
          </cell>
          <cell r="B1406" t="str">
            <v>소음기   AHU-2(S)</v>
          </cell>
          <cell r="C1406" t="str">
            <v>1500*650*2100</v>
          </cell>
          <cell r="E1406" t="str">
            <v>대</v>
          </cell>
          <cell r="H1406">
            <v>3034080</v>
          </cell>
          <cell r="O1406" t="str">
            <v>UPT898</v>
          </cell>
        </row>
        <row r="1407">
          <cell r="A1407" t="str">
            <v>Z000168</v>
          </cell>
          <cell r="B1407" t="str">
            <v>소음기   AHU-2(R)</v>
          </cell>
          <cell r="C1407" t="str">
            <v>1600*650*1800</v>
          </cell>
          <cell r="E1407" t="str">
            <v>대</v>
          </cell>
          <cell r="H1407">
            <v>2721600</v>
          </cell>
          <cell r="O1407" t="str">
            <v>UPT899</v>
          </cell>
        </row>
        <row r="1408">
          <cell r="A1408" t="str">
            <v>Z000169</v>
          </cell>
          <cell r="B1408" t="str">
            <v>소음기   AHU-3(S)</v>
          </cell>
          <cell r="C1408" t="str">
            <v>1300*600*1500</v>
          </cell>
          <cell r="E1408" t="str">
            <v>대</v>
          </cell>
          <cell r="H1408">
            <v>1915200</v>
          </cell>
          <cell r="O1408" t="str">
            <v>UPT900</v>
          </cell>
        </row>
        <row r="1409">
          <cell r="A1409" t="str">
            <v>Z000170</v>
          </cell>
          <cell r="B1409" t="str">
            <v>소음기   AHU-3(R)</v>
          </cell>
          <cell r="C1409" t="str">
            <v>1100*600*1200</v>
          </cell>
          <cell r="E1409" t="str">
            <v>대</v>
          </cell>
          <cell r="H1409">
            <v>1370880</v>
          </cell>
          <cell r="O1409" t="str">
            <v>UPT901</v>
          </cell>
        </row>
        <row r="1410">
          <cell r="A1410" t="str">
            <v>Z000171</v>
          </cell>
          <cell r="B1410" t="str">
            <v>소음기   AHU-4(S)</v>
          </cell>
          <cell r="C1410" t="str">
            <v>1100*700*1500</v>
          </cell>
          <cell r="E1410" t="str">
            <v>대</v>
          </cell>
          <cell r="H1410">
            <v>1814400</v>
          </cell>
          <cell r="O1410" t="str">
            <v>UPT902</v>
          </cell>
        </row>
        <row r="1411">
          <cell r="A1411" t="str">
            <v>Z000172</v>
          </cell>
          <cell r="B1411" t="str">
            <v>소음기   AHU-4(R)</v>
          </cell>
          <cell r="C1411" t="str">
            <v>1200*700*1200</v>
          </cell>
          <cell r="E1411" t="str">
            <v>대</v>
          </cell>
          <cell r="H1411">
            <v>1532160</v>
          </cell>
          <cell r="O1411" t="str">
            <v>UPT903</v>
          </cell>
        </row>
        <row r="1412">
          <cell r="A1412" t="str">
            <v>Z000173</v>
          </cell>
          <cell r="B1412" t="str">
            <v>소음기   AHU-5(S)</v>
          </cell>
          <cell r="C1412" t="str">
            <v>1700*900*1200</v>
          </cell>
          <cell r="E1412" t="str">
            <v>대</v>
          </cell>
          <cell r="H1412">
            <v>2096640</v>
          </cell>
          <cell r="O1412" t="str">
            <v>UPT904</v>
          </cell>
        </row>
        <row r="1413">
          <cell r="A1413" t="str">
            <v>Z000174</v>
          </cell>
          <cell r="B1413" t="str">
            <v>소음기   AHU-5(R)</v>
          </cell>
          <cell r="C1413" t="str">
            <v>1700*900*900</v>
          </cell>
          <cell r="E1413" t="str">
            <v>대</v>
          </cell>
          <cell r="H1413">
            <v>1572480</v>
          </cell>
          <cell r="O1413" t="str">
            <v>UPT905</v>
          </cell>
        </row>
        <row r="1414">
          <cell r="A1414" t="str">
            <v>Z000175</v>
          </cell>
          <cell r="B1414" t="str">
            <v>소음기   HVU-1(S)</v>
          </cell>
          <cell r="C1414" t="str">
            <v>1500*700*900</v>
          </cell>
          <cell r="E1414" t="str">
            <v>대</v>
          </cell>
          <cell r="H1414">
            <v>1330560</v>
          </cell>
          <cell r="O1414" t="str">
            <v>UPT906</v>
          </cell>
        </row>
        <row r="1415">
          <cell r="A1415" t="str">
            <v>Z000176</v>
          </cell>
          <cell r="B1415" t="str">
            <v>소음기성능실험비용</v>
          </cell>
          <cell r="C1415" t="str">
            <v/>
          </cell>
          <cell r="E1415" t="str">
            <v>식</v>
          </cell>
          <cell r="H1415">
            <v>800000</v>
          </cell>
          <cell r="O1415" t="str">
            <v>UPT907</v>
          </cell>
        </row>
        <row r="1416">
          <cell r="A1416" t="str">
            <v>Z000179</v>
          </cell>
          <cell r="B1416" t="str">
            <v>TEE SPLICE BOX</v>
          </cell>
          <cell r="C1416" t="str">
            <v>STEEL 제작(주문형)</v>
          </cell>
          <cell r="E1416" t="str">
            <v>EA</v>
          </cell>
          <cell r="H1416">
            <v>50400</v>
          </cell>
          <cell r="O1416" t="str">
            <v>UPT908</v>
          </cell>
        </row>
        <row r="1417">
          <cell r="A1417" t="str">
            <v>Z000180</v>
          </cell>
          <cell r="B1417" t="str">
            <v>PULL BOX</v>
          </cell>
          <cell r="C1417" t="str">
            <v>150x150x100</v>
          </cell>
          <cell r="E1417" t="str">
            <v>EA</v>
          </cell>
          <cell r="H1417">
            <v>1864</v>
          </cell>
          <cell r="O1417" t="str">
            <v>UPT909</v>
          </cell>
        </row>
        <row r="1418">
          <cell r="A1418" t="str">
            <v>Z000181</v>
          </cell>
          <cell r="B1418" t="str">
            <v>1.보일러입상</v>
          </cell>
          <cell r="C1418" t="str">
            <v/>
          </cell>
          <cell r="E1418" t="str">
            <v/>
          </cell>
          <cell r="H1418">
            <v>0</v>
          </cell>
          <cell r="O1418" t="str">
            <v>UPT910</v>
          </cell>
        </row>
        <row r="1419">
          <cell r="A1419" t="str">
            <v>Z000182</v>
          </cell>
          <cell r="B1419" t="str">
            <v>옥상연돌캡</v>
          </cell>
          <cell r="C1419" t="str">
            <v>600P-SK</v>
          </cell>
          <cell r="E1419" t="str">
            <v>PC</v>
          </cell>
          <cell r="H1419">
            <v>187120</v>
          </cell>
          <cell r="O1419" t="str">
            <v>UPT911</v>
          </cell>
        </row>
        <row r="1420">
          <cell r="A1420" t="str">
            <v>Z000183</v>
          </cell>
          <cell r="B1420" t="str">
            <v>연돌우수차단막</v>
          </cell>
          <cell r="C1420" t="str">
            <v>600P-SC</v>
          </cell>
          <cell r="E1420" t="str">
            <v>PC</v>
          </cell>
          <cell r="H1420">
            <v>16960</v>
          </cell>
          <cell r="O1420" t="str">
            <v>UPT912</v>
          </cell>
        </row>
        <row r="1421">
          <cell r="A1421" t="str">
            <v>Z000184</v>
          </cell>
          <cell r="B1421" t="str">
            <v>빗물유입방지대</v>
          </cell>
          <cell r="C1421" t="str">
            <v>600P-VT</v>
          </cell>
          <cell r="E1421" t="str">
            <v>PC</v>
          </cell>
          <cell r="H1421">
            <v>111280</v>
          </cell>
          <cell r="O1421" t="str">
            <v>UPT913</v>
          </cell>
        </row>
        <row r="1422">
          <cell r="A1422" t="str">
            <v>Z000185</v>
          </cell>
          <cell r="B1422" t="str">
            <v>연돌점검구</v>
          </cell>
          <cell r="C1422" t="str">
            <v>600P-CH977</v>
          </cell>
          <cell r="E1422" t="str">
            <v>PC</v>
          </cell>
          <cell r="H1422">
            <v>152720</v>
          </cell>
          <cell r="O1422" t="str">
            <v>UPT914</v>
          </cell>
        </row>
        <row r="1423">
          <cell r="A1423" t="str">
            <v>Z000186</v>
          </cell>
          <cell r="B1423" t="str">
            <v>직관길이977</v>
          </cell>
          <cell r="C1423" t="str">
            <v>600P-977</v>
          </cell>
          <cell r="E1423" t="str">
            <v>PCS</v>
          </cell>
          <cell r="H1423">
            <v>138880</v>
          </cell>
          <cell r="O1423" t="str">
            <v>UPT915</v>
          </cell>
        </row>
        <row r="1424">
          <cell r="A1424" t="str">
            <v>Z000187</v>
          </cell>
          <cell r="B1424" t="str">
            <v>흔들림빛 처짐방지대</v>
          </cell>
          <cell r="C1424" t="str">
            <v>600P-FR</v>
          </cell>
          <cell r="E1424" t="str">
            <v>PCS</v>
          </cell>
          <cell r="H1424">
            <v>28800</v>
          </cell>
          <cell r="O1424" t="str">
            <v>UPT916</v>
          </cell>
        </row>
        <row r="1425">
          <cell r="A1425" t="str">
            <v>Z000188</v>
          </cell>
          <cell r="B1425" t="str">
            <v>고정지지대</v>
          </cell>
          <cell r="C1425" t="str">
            <v>600P-PA</v>
          </cell>
          <cell r="E1425" t="str">
            <v>PC</v>
          </cell>
          <cell r="H1425">
            <v>57600</v>
          </cell>
          <cell r="O1425" t="str">
            <v>UPT917</v>
          </cell>
        </row>
        <row r="1426">
          <cell r="A1426" t="str">
            <v>Z000189</v>
          </cell>
          <cell r="B1426" t="str">
            <v>고정지지관</v>
          </cell>
          <cell r="C1426" t="str">
            <v>6005-PA</v>
          </cell>
          <cell r="E1426" t="str">
            <v>PC</v>
          </cell>
          <cell r="H1426">
            <v>127040</v>
          </cell>
          <cell r="O1426" t="str">
            <v>UPT918</v>
          </cell>
        </row>
        <row r="1427">
          <cell r="A1427" t="str">
            <v>Z000190</v>
          </cell>
          <cell r="B1427" t="str">
            <v>직관길이477</v>
          </cell>
          <cell r="C1427" t="str">
            <v>600P-477</v>
          </cell>
          <cell r="E1427" t="str">
            <v>PCS</v>
          </cell>
          <cell r="H1427">
            <v>104000</v>
          </cell>
          <cell r="O1427" t="str">
            <v>UPT919</v>
          </cell>
        </row>
        <row r="1428">
          <cell r="A1428" t="str">
            <v>Z000191</v>
          </cell>
          <cell r="B1428" t="str">
            <v>45합류관</v>
          </cell>
          <cell r="C1428" t="str">
            <v>600P-LT300</v>
          </cell>
          <cell r="E1428" t="str">
            <v>PC</v>
          </cell>
          <cell r="H1428">
            <v>245360</v>
          </cell>
          <cell r="O1428" t="str">
            <v>UPT920</v>
          </cell>
        </row>
        <row r="1429">
          <cell r="A1429" t="str">
            <v>Z000192</v>
          </cell>
          <cell r="B1429" t="str">
            <v>90합휴관</v>
          </cell>
          <cell r="C1429" t="str">
            <v>600P-MT500</v>
          </cell>
          <cell r="E1429" t="str">
            <v>PC</v>
          </cell>
          <cell r="H1429">
            <v>155520</v>
          </cell>
          <cell r="O1429" t="str">
            <v>UPT921</v>
          </cell>
        </row>
        <row r="1430">
          <cell r="A1430" t="str">
            <v>Z000193</v>
          </cell>
          <cell r="B1430" t="str">
            <v>배수처리변</v>
          </cell>
          <cell r="C1430" t="str">
            <v>600P-DC</v>
          </cell>
          <cell r="E1430" t="str">
            <v>PC</v>
          </cell>
          <cell r="H1430">
            <v>27040</v>
          </cell>
          <cell r="O1430" t="str">
            <v>UPT922</v>
          </cell>
        </row>
        <row r="1431">
          <cell r="A1431" t="str">
            <v>Z000194</v>
          </cell>
          <cell r="B1431" t="str">
            <v>실란트</v>
          </cell>
          <cell r="C1431" t="str">
            <v>SA</v>
          </cell>
          <cell r="E1431" t="str">
            <v>TUB</v>
          </cell>
          <cell r="H1431">
            <v>6400</v>
          </cell>
          <cell r="O1431" t="str">
            <v>UPT923</v>
          </cell>
        </row>
        <row r="1432">
          <cell r="A1432" t="str">
            <v>Z000195</v>
          </cell>
          <cell r="B1432" t="str">
            <v>2.보일러평면</v>
          </cell>
          <cell r="C1432" t="str">
            <v/>
          </cell>
          <cell r="E1432" t="str">
            <v/>
          </cell>
          <cell r="H1432">
            <v>0</v>
          </cell>
          <cell r="O1432" t="str">
            <v>UPT924</v>
          </cell>
        </row>
        <row r="1433">
          <cell r="A1433" t="str">
            <v>Z000196</v>
          </cell>
          <cell r="B1433" t="str">
            <v>45합류관</v>
          </cell>
          <cell r="C1433" t="str">
            <v>600P-LT300</v>
          </cell>
          <cell r="E1433" t="str">
            <v>PC</v>
          </cell>
          <cell r="H1433">
            <v>245360</v>
          </cell>
          <cell r="O1433" t="str">
            <v>UPT925</v>
          </cell>
        </row>
        <row r="1434">
          <cell r="A1434" t="str">
            <v>Z000197</v>
          </cell>
          <cell r="B1434" t="str">
            <v>흔들림및처짐방지대</v>
          </cell>
          <cell r="C1434" t="str">
            <v>600P-FR</v>
          </cell>
          <cell r="E1434" t="str">
            <v>PC</v>
          </cell>
          <cell r="H1434">
            <v>28800</v>
          </cell>
          <cell r="O1434" t="str">
            <v>UPT926</v>
          </cell>
        </row>
        <row r="1435">
          <cell r="A1435" t="str">
            <v>Z000198</v>
          </cell>
          <cell r="B1435" t="str">
            <v>열팽창신축죠인트</v>
          </cell>
          <cell r="C1435" t="str">
            <v>600P-SS477</v>
          </cell>
          <cell r="E1435" t="str">
            <v>PC</v>
          </cell>
          <cell r="H1435">
            <v>142240</v>
          </cell>
          <cell r="O1435" t="str">
            <v>UPT927</v>
          </cell>
        </row>
        <row r="1436">
          <cell r="A1436" t="str">
            <v>Z000199</v>
          </cell>
          <cell r="B1436" t="str">
            <v>고정지지대</v>
          </cell>
          <cell r="C1436" t="str">
            <v>600P-PA</v>
          </cell>
          <cell r="E1436" t="str">
            <v>PC</v>
          </cell>
          <cell r="H1436">
            <v>57600</v>
          </cell>
          <cell r="O1436" t="str">
            <v>UPT928</v>
          </cell>
        </row>
        <row r="1437">
          <cell r="A1437" t="str">
            <v>Z000200</v>
          </cell>
          <cell r="B1437" t="str">
            <v>직관길이977</v>
          </cell>
          <cell r="C1437" t="str">
            <v>600P-977</v>
          </cell>
          <cell r="E1437" t="str">
            <v>PCS</v>
          </cell>
          <cell r="H1437">
            <v>138880</v>
          </cell>
          <cell r="O1437" t="str">
            <v>UPT929</v>
          </cell>
        </row>
        <row r="1438">
          <cell r="A1438" t="str">
            <v>Z000201</v>
          </cell>
          <cell r="B1438" t="str">
            <v>레듀셔</v>
          </cell>
          <cell r="C1438" t="str">
            <v>600P-SR500</v>
          </cell>
          <cell r="E1438" t="str">
            <v>PC</v>
          </cell>
          <cell r="H1438">
            <v>85840</v>
          </cell>
          <cell r="O1438" t="str">
            <v>UPT930</v>
          </cell>
        </row>
        <row r="1439">
          <cell r="A1439" t="str">
            <v>Z000202</v>
          </cell>
          <cell r="B1439" t="str">
            <v>직관길이477</v>
          </cell>
          <cell r="C1439" t="str">
            <v>500P-477</v>
          </cell>
          <cell r="E1439" t="str">
            <v>PC</v>
          </cell>
          <cell r="H1439">
            <v>87120</v>
          </cell>
          <cell r="O1439" t="str">
            <v>UPT931</v>
          </cell>
        </row>
        <row r="1440">
          <cell r="A1440" t="str">
            <v>Z000203</v>
          </cell>
          <cell r="B1440" t="str">
            <v>열팽창신축죠인트</v>
          </cell>
          <cell r="C1440" t="str">
            <v>500P-SS477</v>
          </cell>
          <cell r="E1440" t="str">
            <v>PCS</v>
          </cell>
          <cell r="H1440">
            <v>120000</v>
          </cell>
          <cell r="O1440" t="str">
            <v>UPT932</v>
          </cell>
        </row>
        <row r="1441">
          <cell r="A1441" t="str">
            <v>Z000204</v>
          </cell>
          <cell r="B1441" t="str">
            <v>고정지지대</v>
          </cell>
          <cell r="C1441" t="str">
            <v>500P-PA</v>
          </cell>
          <cell r="E1441" t="str">
            <v>PC</v>
          </cell>
          <cell r="H1441">
            <v>46080</v>
          </cell>
          <cell r="O1441" t="str">
            <v>UPT933</v>
          </cell>
        </row>
        <row r="1442">
          <cell r="A1442" t="str">
            <v>Z000205</v>
          </cell>
          <cell r="B1442" t="str">
            <v>배수처리변</v>
          </cell>
          <cell r="C1442" t="str">
            <v>500P-DC</v>
          </cell>
          <cell r="E1442" t="str">
            <v>PC</v>
          </cell>
          <cell r="H1442">
            <v>23760</v>
          </cell>
          <cell r="O1442" t="str">
            <v>UPT934</v>
          </cell>
        </row>
        <row r="1443">
          <cell r="A1443" t="str">
            <v>Z000206</v>
          </cell>
          <cell r="B1443" t="str">
            <v>45합규관</v>
          </cell>
          <cell r="C1443" t="str">
            <v>500P-LT350</v>
          </cell>
          <cell r="E1443" t="str">
            <v>PCS</v>
          </cell>
          <cell r="H1443">
            <v>207360</v>
          </cell>
          <cell r="O1443" t="str">
            <v>UPT935</v>
          </cell>
        </row>
        <row r="1444">
          <cell r="A1444" t="str">
            <v>Z000207</v>
          </cell>
          <cell r="B1444" t="str">
            <v>직관길이977</v>
          </cell>
          <cell r="C1444" t="str">
            <v>500P-977</v>
          </cell>
          <cell r="E1444" t="str">
            <v>PCS</v>
          </cell>
          <cell r="H1444">
            <v>116160</v>
          </cell>
          <cell r="O1444" t="str">
            <v>UPT936</v>
          </cell>
        </row>
        <row r="1445">
          <cell r="A1445" t="str">
            <v>Z000208</v>
          </cell>
          <cell r="B1445" t="str">
            <v>흔들림및처짐방지대</v>
          </cell>
          <cell r="C1445" t="str">
            <v>500P-FR</v>
          </cell>
          <cell r="E1445" t="str">
            <v>PC</v>
          </cell>
          <cell r="H1445">
            <v>24800</v>
          </cell>
          <cell r="O1445" t="str">
            <v>UPT937</v>
          </cell>
        </row>
        <row r="1446">
          <cell r="A1446" t="str">
            <v>Z000209</v>
          </cell>
          <cell r="B1446" t="str">
            <v>열팽창신축죠인트</v>
          </cell>
          <cell r="C1446" t="str">
            <v>350P-SS477</v>
          </cell>
          <cell r="E1446" t="str">
            <v>PCS</v>
          </cell>
          <cell r="H1446">
            <v>85600</v>
          </cell>
          <cell r="O1446" t="str">
            <v>UPT938</v>
          </cell>
        </row>
        <row r="1447">
          <cell r="A1447" t="str">
            <v>Z000210</v>
          </cell>
          <cell r="B1447" t="str">
            <v>직관길이477</v>
          </cell>
          <cell r="C1447" t="str">
            <v>350P-477</v>
          </cell>
          <cell r="E1447" t="str">
            <v>PCS</v>
          </cell>
          <cell r="H1447">
            <v>60480</v>
          </cell>
          <cell r="O1447" t="str">
            <v>UPT939</v>
          </cell>
        </row>
        <row r="1448">
          <cell r="A1448" t="str">
            <v>Z000211</v>
          </cell>
          <cell r="B1448" t="str">
            <v>직관길이977</v>
          </cell>
          <cell r="C1448" t="str">
            <v>350P-977</v>
          </cell>
          <cell r="E1448" t="str">
            <v>PCS</v>
          </cell>
          <cell r="H1448">
            <v>78880</v>
          </cell>
          <cell r="O1448" t="str">
            <v>UPT940</v>
          </cell>
        </row>
        <row r="1449">
          <cell r="A1449" t="str">
            <v>Z000212</v>
          </cell>
          <cell r="B1449" t="str">
            <v>온도계측정구</v>
          </cell>
          <cell r="C1449" t="str">
            <v>350P-TM477</v>
          </cell>
          <cell r="E1449" t="str">
            <v>PCS</v>
          </cell>
          <cell r="H1449">
            <v>66560</v>
          </cell>
          <cell r="O1449" t="str">
            <v>UPT941</v>
          </cell>
        </row>
        <row r="1450">
          <cell r="A1450" t="str">
            <v>Z000213</v>
          </cell>
          <cell r="B1450" t="str">
            <v>담파밸브</v>
          </cell>
          <cell r="C1450" t="str">
            <v>350P-DV</v>
          </cell>
          <cell r="E1450" t="str">
            <v>PCS</v>
          </cell>
          <cell r="H1450">
            <v>115200</v>
          </cell>
          <cell r="O1450" t="str">
            <v>UPT942</v>
          </cell>
        </row>
        <row r="1451">
          <cell r="A1451" t="str">
            <v>Z000214</v>
          </cell>
          <cell r="B1451" t="str">
            <v>45합류관</v>
          </cell>
          <cell r="C1451" t="str">
            <v>350P-LT</v>
          </cell>
          <cell r="E1451" t="str">
            <v>PCS</v>
          </cell>
          <cell r="H1451">
            <v>159280</v>
          </cell>
          <cell r="O1451" t="str">
            <v>UPT943</v>
          </cell>
        </row>
        <row r="1452">
          <cell r="A1452" t="str">
            <v>Z000215</v>
          </cell>
          <cell r="B1452" t="str">
            <v>배수처리변</v>
          </cell>
          <cell r="C1452" t="str">
            <v>350P-DC</v>
          </cell>
          <cell r="E1452" t="str">
            <v>PCS</v>
          </cell>
          <cell r="H1452">
            <v>16560</v>
          </cell>
          <cell r="O1452" t="str">
            <v>UPT944</v>
          </cell>
        </row>
        <row r="1453">
          <cell r="A1453" t="str">
            <v>Z000216</v>
          </cell>
          <cell r="B1453" t="str">
            <v>45곡관</v>
          </cell>
          <cell r="C1453" t="str">
            <v>350P-EL45</v>
          </cell>
          <cell r="E1453" t="str">
            <v>PCS</v>
          </cell>
          <cell r="H1453">
            <v>72560</v>
          </cell>
          <cell r="O1453" t="str">
            <v>UPT945</v>
          </cell>
        </row>
        <row r="1454">
          <cell r="A1454" t="str">
            <v>Z000217</v>
          </cell>
          <cell r="B1454" t="str">
            <v>연도축구후렌지아답타</v>
          </cell>
          <cell r="C1454" t="str">
            <v>350P-FA</v>
          </cell>
          <cell r="E1454" t="str">
            <v>PCS</v>
          </cell>
          <cell r="H1454">
            <v>52400</v>
          </cell>
          <cell r="O1454" t="str">
            <v>UPT946</v>
          </cell>
        </row>
        <row r="1455">
          <cell r="A1455" t="str">
            <v>Z000218</v>
          </cell>
          <cell r="B1455" t="str">
            <v>물림용 후렌지관</v>
          </cell>
          <cell r="C1455" t="str">
            <v>350P-CF</v>
          </cell>
          <cell r="E1455" t="str">
            <v>PCS</v>
          </cell>
          <cell r="H1455">
            <v>26240</v>
          </cell>
          <cell r="O1455" t="str">
            <v>UPT947</v>
          </cell>
        </row>
        <row r="1456">
          <cell r="A1456" t="str">
            <v>Z000219</v>
          </cell>
          <cell r="B1456" t="str">
            <v>고정지지대</v>
          </cell>
          <cell r="C1456" t="str">
            <v>350P-PA</v>
          </cell>
          <cell r="E1456" t="str">
            <v>PCS</v>
          </cell>
          <cell r="H1456">
            <v>36320</v>
          </cell>
          <cell r="O1456" t="str">
            <v>UPT948</v>
          </cell>
        </row>
        <row r="1457">
          <cell r="A1457" t="str">
            <v>Z000220</v>
          </cell>
          <cell r="B1457" t="str">
            <v>45곡관</v>
          </cell>
          <cell r="C1457" t="str">
            <v>300P-EL45</v>
          </cell>
          <cell r="E1457" t="str">
            <v>PC</v>
          </cell>
          <cell r="H1457">
            <v>60480</v>
          </cell>
          <cell r="O1457" t="str">
            <v>UPT949</v>
          </cell>
        </row>
        <row r="1458">
          <cell r="A1458" t="str">
            <v>Z000221</v>
          </cell>
          <cell r="B1458" t="str">
            <v>열팽창신축죠인트</v>
          </cell>
          <cell r="C1458" t="str">
            <v>300P-SS477</v>
          </cell>
          <cell r="E1458" t="str">
            <v>PCS</v>
          </cell>
          <cell r="H1458">
            <v>74960</v>
          </cell>
          <cell r="O1458" t="str">
            <v>UPT950</v>
          </cell>
        </row>
        <row r="1459">
          <cell r="A1459" t="str">
            <v>Z000222</v>
          </cell>
          <cell r="B1459" t="str">
            <v>직관길이477</v>
          </cell>
          <cell r="C1459" t="str">
            <v>300P-477</v>
          </cell>
          <cell r="E1459" t="str">
            <v>PCS</v>
          </cell>
          <cell r="H1459">
            <v>51760</v>
          </cell>
          <cell r="O1459" t="str">
            <v>UPT951</v>
          </cell>
        </row>
        <row r="1460">
          <cell r="A1460" t="str">
            <v>Z000223</v>
          </cell>
          <cell r="B1460" t="str">
            <v>직관길이977</v>
          </cell>
          <cell r="C1460" t="str">
            <v>300P-977</v>
          </cell>
          <cell r="E1460" t="str">
            <v>PCS</v>
          </cell>
          <cell r="H1460">
            <v>67280</v>
          </cell>
          <cell r="O1460" t="str">
            <v>UPT952</v>
          </cell>
        </row>
        <row r="1461">
          <cell r="A1461" t="str">
            <v>Z000224</v>
          </cell>
          <cell r="B1461" t="str">
            <v>온도계측정구</v>
          </cell>
          <cell r="C1461" t="str">
            <v>300P-TM477</v>
          </cell>
          <cell r="E1461" t="str">
            <v>PC</v>
          </cell>
          <cell r="H1461">
            <v>56960</v>
          </cell>
          <cell r="O1461" t="str">
            <v>UPT953</v>
          </cell>
        </row>
        <row r="1462">
          <cell r="A1462" t="str">
            <v>Z000225</v>
          </cell>
          <cell r="B1462" t="str">
            <v>담파밸브</v>
          </cell>
          <cell r="C1462" t="str">
            <v>300P-DV</v>
          </cell>
          <cell r="E1462" t="str">
            <v>PC</v>
          </cell>
          <cell r="H1462">
            <v>108480</v>
          </cell>
          <cell r="O1462" t="str">
            <v>UPT954</v>
          </cell>
        </row>
        <row r="1463">
          <cell r="A1463" t="str">
            <v>Z000226</v>
          </cell>
          <cell r="B1463" t="str">
            <v>연도축구후렌지아답타</v>
          </cell>
          <cell r="C1463" t="str">
            <v>300P-FA</v>
          </cell>
          <cell r="E1463" t="str">
            <v>PC</v>
          </cell>
          <cell r="H1463">
            <v>43920</v>
          </cell>
          <cell r="O1463" t="str">
            <v>UPT955</v>
          </cell>
        </row>
        <row r="1464">
          <cell r="A1464" t="str">
            <v>Z000227</v>
          </cell>
          <cell r="B1464" t="str">
            <v>물림용 후렌지관</v>
          </cell>
          <cell r="C1464" t="str">
            <v>300P-CF</v>
          </cell>
          <cell r="E1464" t="str">
            <v>PC</v>
          </cell>
          <cell r="H1464">
            <v>23360</v>
          </cell>
          <cell r="O1464" t="str">
            <v>UPT956</v>
          </cell>
        </row>
        <row r="1465">
          <cell r="A1465" t="str">
            <v>Z000228</v>
          </cell>
          <cell r="B1465" t="str">
            <v>배수처리변</v>
          </cell>
          <cell r="C1465" t="str">
            <v>300P-DC</v>
          </cell>
          <cell r="E1465" t="str">
            <v>PC</v>
          </cell>
          <cell r="H1465">
            <v>14880</v>
          </cell>
          <cell r="O1465" t="str">
            <v>UPT957</v>
          </cell>
        </row>
        <row r="1466">
          <cell r="A1466" t="str">
            <v>Z000229</v>
          </cell>
          <cell r="B1466" t="str">
            <v>45합류관</v>
          </cell>
          <cell r="C1466" t="str">
            <v>300P-LT</v>
          </cell>
          <cell r="E1466" t="str">
            <v>PC</v>
          </cell>
          <cell r="H1466">
            <v>135440</v>
          </cell>
          <cell r="O1466" t="str">
            <v>UPT958</v>
          </cell>
        </row>
        <row r="1467">
          <cell r="A1467" t="str">
            <v>Z000230</v>
          </cell>
          <cell r="B1467" t="str">
            <v>흔들림및 처짐방지대</v>
          </cell>
          <cell r="C1467" t="str">
            <v>300P-FR</v>
          </cell>
          <cell r="E1467" t="str">
            <v>PCS</v>
          </cell>
          <cell r="H1467">
            <v>18400</v>
          </cell>
          <cell r="O1467" t="str">
            <v>UPT959</v>
          </cell>
        </row>
        <row r="1468">
          <cell r="A1468" t="str">
            <v>Z000231</v>
          </cell>
          <cell r="B1468" t="str">
            <v>고정지지대</v>
          </cell>
          <cell r="C1468" t="str">
            <v>300P-PA</v>
          </cell>
          <cell r="E1468" t="str">
            <v>PCS</v>
          </cell>
          <cell r="H1468">
            <v>34560</v>
          </cell>
          <cell r="O1468" t="str">
            <v>UPT960</v>
          </cell>
        </row>
        <row r="1469">
          <cell r="A1469" t="str">
            <v>Z000232</v>
          </cell>
          <cell r="B1469" t="str">
            <v>실란트</v>
          </cell>
          <cell r="C1469" t="str">
            <v>SA</v>
          </cell>
          <cell r="E1469" t="str">
            <v>TUB</v>
          </cell>
          <cell r="H1469">
            <v>6400</v>
          </cell>
          <cell r="O1469" t="str">
            <v>UPT961</v>
          </cell>
        </row>
        <row r="1470">
          <cell r="A1470" t="str">
            <v>Z000233</v>
          </cell>
          <cell r="B1470" t="str">
            <v>3.발전기평면</v>
          </cell>
          <cell r="C1470" t="str">
            <v/>
          </cell>
          <cell r="E1470" t="str">
            <v/>
          </cell>
          <cell r="H1470">
            <v>0</v>
          </cell>
          <cell r="O1470" t="str">
            <v>UPT962</v>
          </cell>
        </row>
        <row r="1471">
          <cell r="A1471" t="str">
            <v>Z000234</v>
          </cell>
          <cell r="B1471" t="str">
            <v>연도출구후렌지아답타</v>
          </cell>
          <cell r="C1471" t="str">
            <v>300P-FA</v>
          </cell>
          <cell r="E1471" t="str">
            <v>PC</v>
          </cell>
          <cell r="H1471">
            <v>43920</v>
          </cell>
          <cell r="O1471" t="str">
            <v>UPT963</v>
          </cell>
        </row>
        <row r="1472">
          <cell r="A1472" t="str">
            <v>Z000235</v>
          </cell>
          <cell r="B1472" t="str">
            <v>물림용 후렌지관</v>
          </cell>
          <cell r="C1472" t="str">
            <v>300P-CF</v>
          </cell>
          <cell r="E1472" t="str">
            <v>PC</v>
          </cell>
          <cell r="H1472">
            <v>23360</v>
          </cell>
          <cell r="O1472" t="str">
            <v>UPT964</v>
          </cell>
        </row>
        <row r="1473">
          <cell r="A1473" t="str">
            <v>Z000236</v>
          </cell>
          <cell r="B1473" t="str">
            <v>직관길이977</v>
          </cell>
          <cell r="C1473" t="str">
            <v>300P-977</v>
          </cell>
          <cell r="E1473" t="str">
            <v>PCS</v>
          </cell>
          <cell r="H1473">
            <v>67280</v>
          </cell>
          <cell r="O1473" t="str">
            <v>UPT965</v>
          </cell>
        </row>
        <row r="1474">
          <cell r="A1474" t="str">
            <v>Z000237</v>
          </cell>
          <cell r="B1474" t="str">
            <v>45곡관</v>
          </cell>
          <cell r="C1474" t="str">
            <v>300P-EL45</v>
          </cell>
          <cell r="E1474" t="str">
            <v>PCS</v>
          </cell>
          <cell r="H1474">
            <v>60480</v>
          </cell>
          <cell r="O1474" t="str">
            <v>UPT966</v>
          </cell>
        </row>
        <row r="1475">
          <cell r="A1475" t="str">
            <v>Z000238</v>
          </cell>
          <cell r="B1475" t="str">
            <v>고정지지대</v>
          </cell>
          <cell r="C1475" t="str">
            <v>300P-PA</v>
          </cell>
          <cell r="E1475" t="str">
            <v>PCS</v>
          </cell>
          <cell r="H1475">
            <v>34560</v>
          </cell>
          <cell r="O1475" t="str">
            <v>UPT967</v>
          </cell>
        </row>
        <row r="1476">
          <cell r="A1476" t="str">
            <v>Z000239</v>
          </cell>
          <cell r="B1476" t="str">
            <v>신축팽창관</v>
          </cell>
          <cell r="C1476" t="str">
            <v>300P-RJ</v>
          </cell>
          <cell r="E1476" t="str">
            <v>PCS</v>
          </cell>
          <cell r="H1476">
            <v>311040</v>
          </cell>
          <cell r="O1476" t="str">
            <v>UPT968</v>
          </cell>
        </row>
        <row r="1477">
          <cell r="A1477" t="str">
            <v>Z000240</v>
          </cell>
          <cell r="B1477" t="str">
            <v>흔들림및 처짐방지대</v>
          </cell>
          <cell r="C1477" t="str">
            <v>300P-FR</v>
          </cell>
          <cell r="E1477" t="str">
            <v>PCS</v>
          </cell>
          <cell r="H1477">
            <v>18400</v>
          </cell>
          <cell r="O1477" t="str">
            <v>UPT969</v>
          </cell>
        </row>
        <row r="1478">
          <cell r="A1478" t="str">
            <v>Z000241</v>
          </cell>
          <cell r="B1478" t="str">
            <v>배수처리변</v>
          </cell>
          <cell r="C1478" t="str">
            <v>300P-DC</v>
          </cell>
          <cell r="E1478" t="str">
            <v>PC</v>
          </cell>
          <cell r="H1478">
            <v>14880</v>
          </cell>
          <cell r="O1478" t="str">
            <v>UPT970</v>
          </cell>
        </row>
        <row r="1479">
          <cell r="A1479" t="str">
            <v>Z000242</v>
          </cell>
          <cell r="B1479" t="str">
            <v>45합규관</v>
          </cell>
          <cell r="C1479" t="str">
            <v>300P-LT</v>
          </cell>
          <cell r="E1479" t="str">
            <v>PC</v>
          </cell>
          <cell r="H1479">
            <v>135440</v>
          </cell>
          <cell r="O1479" t="str">
            <v>UPT971</v>
          </cell>
        </row>
        <row r="1480">
          <cell r="A1480" t="str">
            <v>Z000243</v>
          </cell>
          <cell r="B1480" t="str">
            <v>실란트</v>
          </cell>
          <cell r="C1480" t="str">
            <v>SA</v>
          </cell>
          <cell r="E1480" t="str">
            <v>TUB</v>
          </cell>
          <cell r="H1480">
            <v>6400</v>
          </cell>
          <cell r="O1480" t="str">
            <v>UPT972</v>
          </cell>
        </row>
        <row r="1481">
          <cell r="A1481" t="str">
            <v>Z000244</v>
          </cell>
          <cell r="B1481" t="str">
            <v>비례용댐퍼구동기</v>
          </cell>
          <cell r="C1481" t="str">
            <v>NAD 15S</v>
          </cell>
          <cell r="E1481" t="str">
            <v>EA</v>
          </cell>
          <cell r="H1481">
            <v>268800</v>
          </cell>
          <cell r="O1481" t="str">
            <v>UPT973</v>
          </cell>
        </row>
        <row r="1482">
          <cell r="A1482" t="str">
            <v>Z000245</v>
          </cell>
          <cell r="B1482" t="str">
            <v>덕트용온도감지기</v>
          </cell>
          <cell r="C1482" t="str">
            <v>NDT 100</v>
          </cell>
          <cell r="E1482" t="str">
            <v>EA</v>
          </cell>
          <cell r="H1482">
            <v>58160</v>
          </cell>
          <cell r="O1482" t="str">
            <v>UPT974</v>
          </cell>
        </row>
        <row r="1483">
          <cell r="A1483" t="str">
            <v>Z000246</v>
          </cell>
          <cell r="B1483" t="str">
            <v>배관용온도감지기</v>
          </cell>
          <cell r="C1483" t="str">
            <v>NPT 100</v>
          </cell>
          <cell r="E1483" t="str">
            <v>EA</v>
          </cell>
          <cell r="H1483">
            <v>59920</v>
          </cell>
          <cell r="O1483" t="str">
            <v>UPT975</v>
          </cell>
        </row>
        <row r="1484">
          <cell r="A1484" t="str">
            <v>Z000247</v>
          </cell>
          <cell r="B1484" t="str">
            <v>디지털온도조절기</v>
          </cell>
          <cell r="C1484" t="str">
            <v>NOC 100</v>
          </cell>
          <cell r="E1484" t="str">
            <v>EA</v>
          </cell>
          <cell r="H1484">
            <v>416240</v>
          </cell>
          <cell r="O1484" t="str">
            <v>UPT976</v>
          </cell>
        </row>
        <row r="1485">
          <cell r="A1485" t="str">
            <v>Z000248</v>
          </cell>
          <cell r="B1485" t="str">
            <v>온도스위치</v>
          </cell>
          <cell r="C1485" t="str">
            <v>PFB 504A</v>
          </cell>
          <cell r="E1485" t="str">
            <v>EA</v>
          </cell>
          <cell r="H1485">
            <v>7680</v>
          </cell>
          <cell r="O1485" t="str">
            <v>UPT977</v>
          </cell>
        </row>
        <row r="1486">
          <cell r="A1486" t="str">
            <v>Z000249</v>
          </cell>
          <cell r="B1486" t="str">
            <v>온도스위치</v>
          </cell>
          <cell r="C1486" t="str">
            <v>PFB 503A</v>
          </cell>
          <cell r="E1486" t="str">
            <v>EA</v>
          </cell>
          <cell r="H1486">
            <v>11520</v>
          </cell>
          <cell r="O1486" t="str">
            <v>UPT978</v>
          </cell>
        </row>
        <row r="1487">
          <cell r="A1487" t="str">
            <v>Z000250</v>
          </cell>
          <cell r="B1487" t="str">
            <v>디지털온도지시계</v>
          </cell>
          <cell r="C1487" t="str">
            <v>S-CON 100</v>
          </cell>
          <cell r="E1487" t="str">
            <v>EA</v>
          </cell>
          <cell r="H1487">
            <v>144000</v>
          </cell>
          <cell r="O1487" t="str">
            <v>UPT979</v>
          </cell>
        </row>
        <row r="1488">
          <cell r="A1488" t="str">
            <v>Z000251</v>
          </cell>
          <cell r="B1488" t="str">
            <v>일산화탄소조절기</v>
          </cell>
          <cell r="C1488" t="str">
            <v>CM-21A</v>
          </cell>
          <cell r="E1488" t="str">
            <v>EA</v>
          </cell>
          <cell r="H1488">
            <v>768000</v>
          </cell>
          <cell r="O1488" t="str">
            <v>UPT980</v>
          </cell>
        </row>
        <row r="1489">
          <cell r="A1489" t="str">
            <v>Z000252</v>
          </cell>
          <cell r="B1489" t="str">
            <v>실내온도조절기</v>
          </cell>
          <cell r="C1489" t="str">
            <v>ERT 810</v>
          </cell>
          <cell r="E1489" t="str">
            <v>EA</v>
          </cell>
          <cell r="H1489">
            <v>191600</v>
          </cell>
          <cell r="O1489" t="str">
            <v>UPT981</v>
          </cell>
        </row>
        <row r="1490">
          <cell r="A1490" t="str">
            <v>Z000253</v>
          </cell>
          <cell r="B1490" t="str">
            <v>습도조절기</v>
          </cell>
          <cell r="C1490" t="str">
            <v>HBC</v>
          </cell>
          <cell r="E1490" t="str">
            <v>EA</v>
          </cell>
          <cell r="H1490">
            <v>221200</v>
          </cell>
          <cell r="O1490" t="str">
            <v>UPT982</v>
          </cell>
        </row>
        <row r="1491">
          <cell r="A1491" t="str">
            <v>Z000254</v>
          </cell>
          <cell r="B1491" t="str">
            <v>댐퍼조절기</v>
          </cell>
          <cell r="C1491" t="str">
            <v>PA/PF</v>
          </cell>
          <cell r="E1491" t="str">
            <v>EA</v>
          </cell>
          <cell r="H1491">
            <v>146560</v>
          </cell>
          <cell r="O1491" t="str">
            <v>UPT983</v>
          </cell>
        </row>
        <row r="1492">
          <cell r="A1492" t="str">
            <v>Z000255</v>
          </cell>
          <cell r="B1492" t="str">
            <v>필터용차압스위치</v>
          </cell>
          <cell r="C1492" t="str">
            <v>HUBA 604</v>
          </cell>
          <cell r="E1492" t="str">
            <v>EA</v>
          </cell>
          <cell r="H1492">
            <v>94080</v>
          </cell>
          <cell r="O1492" t="str">
            <v>UPT984</v>
          </cell>
        </row>
        <row r="1493">
          <cell r="A1493" t="str">
            <v>Z000256</v>
          </cell>
          <cell r="B1493" t="str">
            <v>이온화연감지기</v>
          </cell>
          <cell r="C1493" t="str">
            <v>JSD 1851</v>
          </cell>
          <cell r="E1493" t="str">
            <v>EA</v>
          </cell>
          <cell r="H1493">
            <v>153600</v>
          </cell>
          <cell r="O1493" t="str">
            <v>UPT985</v>
          </cell>
        </row>
        <row r="1494">
          <cell r="A1494" t="str">
            <v>Z000257</v>
          </cell>
          <cell r="B1494" t="str">
            <v>이방조절밸브 및 구동기</v>
          </cell>
          <cell r="C1494" t="str">
            <v>NV2S25/NAV14S</v>
          </cell>
          <cell r="E1494" t="str">
            <v>SET</v>
          </cell>
          <cell r="H1494">
            <v>705600</v>
          </cell>
          <cell r="O1494" t="str">
            <v>UPT986</v>
          </cell>
        </row>
        <row r="1495">
          <cell r="A1495" t="str">
            <v>Z000258</v>
          </cell>
          <cell r="B1495" t="str">
            <v>이방조절밸브 및 구동기</v>
          </cell>
          <cell r="C1495" t="str">
            <v>NV2S40/NAV14S</v>
          </cell>
          <cell r="E1495" t="str">
            <v>SET</v>
          </cell>
          <cell r="H1495">
            <v>786240</v>
          </cell>
          <cell r="O1495" t="str">
            <v>UPT987</v>
          </cell>
        </row>
        <row r="1496">
          <cell r="A1496" t="str">
            <v>Z000259</v>
          </cell>
          <cell r="B1496" t="str">
            <v>이방조절밸브 및 구동기</v>
          </cell>
          <cell r="C1496" t="str">
            <v>NV2S50/NAV14S</v>
          </cell>
          <cell r="E1496" t="str">
            <v>SET</v>
          </cell>
          <cell r="H1496">
            <v>1139040</v>
          </cell>
          <cell r="O1496" t="str">
            <v>UPT988</v>
          </cell>
        </row>
        <row r="1497">
          <cell r="A1497" t="str">
            <v>Z000260</v>
          </cell>
          <cell r="B1497" t="str">
            <v>이방조절밸브 및 구동기</v>
          </cell>
          <cell r="C1497" t="str">
            <v>NV2S80/NAV40S</v>
          </cell>
          <cell r="E1497" t="str">
            <v>SET</v>
          </cell>
          <cell r="H1497">
            <v>1716160</v>
          </cell>
          <cell r="O1497" t="str">
            <v>UPT989</v>
          </cell>
        </row>
        <row r="1498">
          <cell r="A1498" t="str">
            <v>Z000261</v>
          </cell>
          <cell r="B1498" t="str">
            <v>이방조절밸브 및 구동기</v>
          </cell>
          <cell r="C1498" t="str">
            <v>NV2S100/NAV40S</v>
          </cell>
          <cell r="E1498" t="str">
            <v>SET</v>
          </cell>
          <cell r="H1498">
            <v>2086560</v>
          </cell>
          <cell r="O1498" t="str">
            <v>UPT990</v>
          </cell>
        </row>
        <row r="1499">
          <cell r="A1499" t="str">
            <v>Z000262</v>
          </cell>
          <cell r="B1499" t="str">
            <v>솔레노이드 밸브</v>
          </cell>
          <cell r="C1499" t="str">
            <v>스팀 1 1/4"</v>
          </cell>
          <cell r="E1499" t="str">
            <v>EA</v>
          </cell>
          <cell r="H1499">
            <v>167280</v>
          </cell>
          <cell r="O1499" t="str">
            <v>UPT991</v>
          </cell>
        </row>
        <row r="1500">
          <cell r="A1500" t="str">
            <v>Z000263</v>
          </cell>
          <cell r="B1500" t="str">
            <v>솔레노이드 밸브</v>
          </cell>
          <cell r="C1500" t="str">
            <v>물용 1"</v>
          </cell>
          <cell r="E1500" t="str">
            <v>EA</v>
          </cell>
          <cell r="H1500">
            <v>69360</v>
          </cell>
          <cell r="O1500" t="str">
            <v>UPT992</v>
          </cell>
        </row>
        <row r="1501">
          <cell r="A1501" t="str">
            <v>Z000264</v>
          </cell>
          <cell r="B1501" t="str">
            <v>정수위밸브</v>
          </cell>
          <cell r="C1501" t="str">
            <v>3"</v>
          </cell>
          <cell r="E1501" t="str">
            <v>EA</v>
          </cell>
          <cell r="H1501">
            <v>515440</v>
          </cell>
          <cell r="O1501" t="str">
            <v>UPT993</v>
          </cell>
        </row>
        <row r="1502">
          <cell r="A1502" t="str">
            <v>Z000265</v>
          </cell>
          <cell r="B1502" t="str">
            <v>차압밸브</v>
          </cell>
          <cell r="C1502" t="str">
            <v>4"</v>
          </cell>
          <cell r="E1502" t="str">
            <v>EA</v>
          </cell>
          <cell r="H1502">
            <v>771120</v>
          </cell>
          <cell r="O1502" t="str">
            <v>UPT994</v>
          </cell>
        </row>
        <row r="1503">
          <cell r="A1503" t="str">
            <v>Z000266</v>
          </cell>
          <cell r="B1503" t="str">
            <v>수위지시조절기</v>
          </cell>
          <cell r="C1503" t="str">
            <v>SLIC-4P-2</v>
          </cell>
          <cell r="E1503" t="str">
            <v>SET</v>
          </cell>
          <cell r="H1503">
            <v>720000</v>
          </cell>
          <cell r="O1503" t="str">
            <v>UPT995</v>
          </cell>
        </row>
        <row r="1504">
          <cell r="A1504" t="str">
            <v>Z000267</v>
          </cell>
          <cell r="B1504" t="str">
            <v>수위조절기</v>
          </cell>
          <cell r="C1504" t="str">
            <v>SLCA-HL-2</v>
          </cell>
          <cell r="E1504" t="str">
            <v>SET</v>
          </cell>
          <cell r="H1504">
            <v>264000</v>
          </cell>
          <cell r="O1504" t="str">
            <v>UPT996</v>
          </cell>
        </row>
        <row r="1505">
          <cell r="A1505" t="str">
            <v>Z000268</v>
          </cell>
          <cell r="B1505" t="str">
            <v>레벨스위치</v>
          </cell>
          <cell r="C1505" t="str">
            <v>SQ-4</v>
          </cell>
          <cell r="E1505" t="str">
            <v>SET</v>
          </cell>
          <cell r="H1505">
            <v>246000</v>
          </cell>
          <cell r="O1505" t="str">
            <v>UPT997</v>
          </cell>
        </row>
        <row r="1506">
          <cell r="A1506" t="str">
            <v>Z000269</v>
          </cell>
          <cell r="B1506" t="str">
            <v>CENTRAL PANEL</v>
          </cell>
          <cell r="C1506" t="str">
            <v>1000W*1950H*400D</v>
          </cell>
          <cell r="E1506" t="str">
            <v>P/N</v>
          </cell>
          <cell r="H1506">
            <v>1560000</v>
          </cell>
          <cell r="O1506" t="str">
            <v>UPT998</v>
          </cell>
        </row>
        <row r="1507">
          <cell r="A1507" t="str">
            <v>Z000270</v>
          </cell>
          <cell r="B1507" t="str">
            <v>후렉시블튜브</v>
          </cell>
          <cell r="C1507" t="str">
            <v>16C</v>
          </cell>
          <cell r="E1507" t="str">
            <v>M</v>
          </cell>
          <cell r="H1507">
            <v>176</v>
          </cell>
          <cell r="O1507" t="str">
            <v>UPT999</v>
          </cell>
        </row>
        <row r="1508">
          <cell r="A1508" t="str">
            <v>Z000271</v>
          </cell>
          <cell r="B1508" t="str">
            <v>후렉시블튜브</v>
          </cell>
          <cell r="C1508" t="str">
            <v>22C</v>
          </cell>
          <cell r="E1508" t="str">
            <v>M</v>
          </cell>
          <cell r="H1508">
            <v>288</v>
          </cell>
          <cell r="O1508" t="str">
            <v>UPT1000</v>
          </cell>
        </row>
        <row r="1509">
          <cell r="A1509" t="str">
            <v>Z000272</v>
          </cell>
          <cell r="B1509" t="str">
            <v>후렉시블연결구</v>
          </cell>
          <cell r="C1509" t="str">
            <v>16C</v>
          </cell>
          <cell r="E1509" t="str">
            <v>M</v>
          </cell>
          <cell r="H1509">
            <v>528</v>
          </cell>
          <cell r="O1509" t="str">
            <v>UPT1001</v>
          </cell>
        </row>
        <row r="1510">
          <cell r="A1510" t="str">
            <v>Z000273</v>
          </cell>
          <cell r="B1510" t="str">
            <v>후렉시블연결구</v>
          </cell>
          <cell r="C1510" t="str">
            <v>22C</v>
          </cell>
          <cell r="E1510" t="str">
            <v>M</v>
          </cell>
          <cell r="H1510">
            <v>928</v>
          </cell>
          <cell r="O1510" t="str">
            <v>UPT1002</v>
          </cell>
        </row>
        <row r="1511">
          <cell r="A1511" t="str">
            <v>Z000274</v>
          </cell>
          <cell r="B1511" t="str">
            <v>전선</v>
          </cell>
          <cell r="C1511" t="str">
            <v>IV 2.0</v>
          </cell>
          <cell r="E1511" t="str">
            <v>M</v>
          </cell>
          <cell r="H1511">
            <v>131</v>
          </cell>
          <cell r="O1511" t="str">
            <v>UPT1003</v>
          </cell>
        </row>
        <row r="1512">
          <cell r="A1512" t="str">
            <v>Z000275</v>
          </cell>
          <cell r="B1512" t="str">
            <v>전선</v>
          </cell>
          <cell r="C1512" t="str">
            <v>TJV 1.0/2C</v>
          </cell>
          <cell r="E1512" t="str">
            <v>M</v>
          </cell>
          <cell r="H1512">
            <v>180</v>
          </cell>
          <cell r="O1512" t="str">
            <v>UPT1004</v>
          </cell>
        </row>
        <row r="1513">
          <cell r="A1513" t="str">
            <v>Z000276</v>
          </cell>
          <cell r="B1513" t="str">
            <v>전선</v>
          </cell>
          <cell r="C1513" t="str">
            <v>TJV 1.0/3C</v>
          </cell>
          <cell r="E1513" t="str">
            <v>M</v>
          </cell>
          <cell r="H1513">
            <v>240</v>
          </cell>
          <cell r="O1513" t="str">
            <v>UPT1005</v>
          </cell>
        </row>
        <row r="1514">
          <cell r="A1514" t="str">
            <v>Z000277</v>
          </cell>
          <cell r="B1514" t="str">
            <v>앙카볼트</v>
          </cell>
          <cell r="C1514" t="str">
            <v>3/8"</v>
          </cell>
          <cell r="E1514" t="str">
            <v>EA</v>
          </cell>
          <cell r="H1514">
            <v>448</v>
          </cell>
          <cell r="O1514" t="str">
            <v>UPT1006</v>
          </cell>
        </row>
        <row r="1515">
          <cell r="A1515" t="str">
            <v>Z000278</v>
          </cell>
          <cell r="B1515" t="str">
            <v>행가로드</v>
          </cell>
          <cell r="C1515" t="str">
            <v>3/8"</v>
          </cell>
          <cell r="E1515" t="str">
            <v>M</v>
          </cell>
          <cell r="H1515">
            <v>115</v>
          </cell>
          <cell r="O1515" t="str">
            <v>UPT1007</v>
          </cell>
        </row>
        <row r="1516">
          <cell r="A1516" t="str">
            <v>Z000279</v>
          </cell>
          <cell r="B1516" t="str">
            <v>C 찬넬</v>
          </cell>
          <cell r="C1516" t="str">
            <v>40*25*2.6T</v>
          </cell>
          <cell r="E1516" t="str">
            <v>M</v>
          </cell>
          <cell r="H1516">
            <v>4640</v>
          </cell>
          <cell r="O1516" t="str">
            <v>UPT1008</v>
          </cell>
        </row>
        <row r="1517">
          <cell r="A1517" t="str">
            <v>Z000280</v>
          </cell>
          <cell r="B1517" t="str">
            <v>스퀘어박스</v>
          </cell>
          <cell r="C1517" t="str">
            <v>중형</v>
          </cell>
          <cell r="E1517" t="str">
            <v>EA</v>
          </cell>
          <cell r="H1517">
            <v>1008</v>
          </cell>
          <cell r="O1517" t="str">
            <v>UPT1009</v>
          </cell>
        </row>
        <row r="1518">
          <cell r="A1518" t="str">
            <v>Z000282</v>
          </cell>
          <cell r="B1518" t="str">
            <v>가스시설분담금</v>
          </cell>
          <cell r="C1518" t="str">
            <v/>
          </cell>
          <cell r="E1518" t="str">
            <v>식</v>
          </cell>
          <cell r="H1518">
            <v>3080000</v>
          </cell>
          <cell r="O1518" t="str">
            <v>UPT1010</v>
          </cell>
        </row>
        <row r="1519">
          <cell r="A1519" t="str">
            <v>Z000283</v>
          </cell>
          <cell r="B1519" t="str">
            <v>상수도시설분담금</v>
          </cell>
          <cell r="C1519" t="str">
            <v/>
          </cell>
          <cell r="E1519" t="str">
            <v>식</v>
          </cell>
          <cell r="H1519">
            <v>29859000</v>
          </cell>
          <cell r="O1519" t="str">
            <v>UPT1011</v>
          </cell>
        </row>
        <row r="1520">
          <cell r="A1520" t="str">
            <v>Z000285</v>
          </cell>
          <cell r="B1520" t="str">
            <v>가. 직접인건비</v>
          </cell>
          <cell r="C1520" t="str">
            <v/>
          </cell>
          <cell r="E1520" t="str">
            <v/>
          </cell>
          <cell r="H1520">
            <v>0</v>
          </cell>
          <cell r="O1520" t="str">
            <v>UPT1012</v>
          </cell>
        </row>
        <row r="1521">
          <cell r="A1521" t="str">
            <v>Z000286</v>
          </cell>
          <cell r="B1521" t="str">
            <v>2.공기분배계통</v>
          </cell>
          <cell r="C1521" t="str">
            <v/>
          </cell>
          <cell r="E1521" t="str">
            <v/>
          </cell>
          <cell r="H1521">
            <v>0</v>
          </cell>
          <cell r="O1521" t="str">
            <v>UPT1013</v>
          </cell>
        </row>
        <row r="1522">
          <cell r="A1522" t="str">
            <v>Z000287</v>
          </cell>
          <cell r="B1522" t="str">
            <v>3,물분배계통</v>
          </cell>
          <cell r="C1522" t="str">
            <v/>
          </cell>
          <cell r="E1522" t="str">
            <v/>
          </cell>
          <cell r="H1522">
            <v>0</v>
          </cell>
          <cell r="O1522" t="str">
            <v>UPT1014</v>
          </cell>
        </row>
        <row r="1523">
          <cell r="A1523" t="str">
            <v>Z000290</v>
          </cell>
          <cell r="B1523" t="str">
            <v>나.간접인건비</v>
          </cell>
          <cell r="C1523" t="str">
            <v/>
          </cell>
          <cell r="E1523" t="str">
            <v/>
          </cell>
          <cell r="H1523">
            <v>0</v>
          </cell>
          <cell r="O1523" t="str">
            <v>UPT1015</v>
          </cell>
        </row>
        <row r="1524">
          <cell r="A1524" t="str">
            <v>Z000291</v>
          </cell>
          <cell r="B1524" t="str">
            <v>시운전연료비</v>
          </cell>
          <cell r="C1524" t="str">
            <v>가스</v>
          </cell>
          <cell r="E1524" t="str">
            <v>NM3/HR</v>
          </cell>
          <cell r="H1524">
            <v>0</v>
          </cell>
          <cell r="O1524" t="str">
            <v>UPT1016</v>
          </cell>
        </row>
        <row r="1525">
          <cell r="A1525" t="str">
            <v>Z000292</v>
          </cell>
          <cell r="B1525" t="str">
            <v>터파기</v>
          </cell>
          <cell r="C1525" t="str">
            <v>백호 0.7M3</v>
          </cell>
          <cell r="E1525" t="str">
            <v>M3</v>
          </cell>
          <cell r="H1525">
            <v>112</v>
          </cell>
          <cell r="J1525">
            <v>234</v>
          </cell>
          <cell r="L1525">
            <v>230</v>
          </cell>
          <cell r="O1525" t="str">
            <v>UPT1017</v>
          </cell>
        </row>
        <row r="1526">
          <cell r="A1526" t="str">
            <v>Z000293</v>
          </cell>
          <cell r="B1526" t="str">
            <v>되메우기+다지기</v>
          </cell>
          <cell r="C1526" t="str">
            <v>백호 0.7M3+랜마80</v>
          </cell>
          <cell r="E1526" t="str">
            <v>M3</v>
          </cell>
          <cell r="H1526">
            <v>203</v>
          </cell>
          <cell r="J1526">
            <v>1435</v>
          </cell>
          <cell r="L1526">
            <v>224</v>
          </cell>
          <cell r="O1526" t="str">
            <v>UPT1018</v>
          </cell>
        </row>
        <row r="1527">
          <cell r="A1527" t="str">
            <v>Z000294</v>
          </cell>
          <cell r="B1527" t="str">
            <v>잔토처리(토사40KM)</v>
          </cell>
          <cell r="C1527" t="str">
            <v>백호 0.7M3+덤프5TON</v>
          </cell>
          <cell r="E1527" t="str">
            <v>M3</v>
          </cell>
          <cell r="H1527">
            <v>3707</v>
          </cell>
          <cell r="J1527">
            <v>2181</v>
          </cell>
          <cell r="L1527">
            <v>2843</v>
          </cell>
          <cell r="O1527" t="str">
            <v>UPT1019</v>
          </cell>
        </row>
        <row r="1528">
          <cell r="O1528" t="str">
            <v>UPT0</v>
          </cell>
        </row>
        <row r="1529">
          <cell r="O1529" t="str">
            <v>UPT0</v>
          </cell>
        </row>
        <row r="1530">
          <cell r="O1530" t="str">
            <v>UPT0</v>
          </cell>
        </row>
        <row r="1531">
          <cell r="O1531" t="str">
            <v>UPT0</v>
          </cell>
        </row>
        <row r="1532">
          <cell r="O1532" t="str">
            <v>UPT0</v>
          </cell>
        </row>
        <row r="1533">
          <cell r="O1533" t="str">
            <v>UPT0</v>
          </cell>
        </row>
        <row r="1534">
          <cell r="O1534" t="str">
            <v>UPT0</v>
          </cell>
        </row>
        <row r="1535">
          <cell r="O1535" t="str">
            <v>UPT0</v>
          </cell>
        </row>
        <row r="1536">
          <cell r="O1536" t="str">
            <v>UPT0</v>
          </cell>
        </row>
        <row r="1537">
          <cell r="O1537" t="str">
            <v>UPT0</v>
          </cell>
        </row>
        <row r="1538">
          <cell r="O1538" t="str">
            <v>UPT0</v>
          </cell>
        </row>
        <row r="1539">
          <cell r="O1539" t="str">
            <v>UPT0</v>
          </cell>
        </row>
        <row r="1540">
          <cell r="O1540" t="str">
            <v>UPT0</v>
          </cell>
        </row>
        <row r="1541">
          <cell r="O1541" t="str">
            <v>UPT0</v>
          </cell>
        </row>
        <row r="1542">
          <cell r="O1542" t="str">
            <v>UPT0</v>
          </cell>
        </row>
        <row r="1544">
          <cell r="A1544" t="str">
            <v>◎ 노 무 비</v>
          </cell>
          <cell r="B1544" t="str">
            <v>◎ 노 무 비</v>
          </cell>
        </row>
        <row r="1545">
          <cell r="A1545" t="str">
            <v>갱부인</v>
          </cell>
          <cell r="B1545" t="str">
            <v>갱부</v>
          </cell>
          <cell r="E1545" t="str">
            <v>인</v>
          </cell>
          <cell r="J1545">
            <v>51617</v>
          </cell>
          <cell r="O1545" t="str">
            <v>노01</v>
          </cell>
        </row>
        <row r="1546">
          <cell r="A1546" t="str">
            <v>도목수인</v>
          </cell>
          <cell r="B1546" t="str">
            <v>도목수</v>
          </cell>
          <cell r="E1546" t="str">
            <v>인</v>
          </cell>
          <cell r="J1546">
            <v>0</v>
          </cell>
          <cell r="O1546" t="str">
            <v>노02</v>
          </cell>
        </row>
        <row r="1547">
          <cell r="A1547" t="str">
            <v>건축목공인</v>
          </cell>
          <cell r="B1547" t="str">
            <v>건축목공</v>
          </cell>
          <cell r="E1547" t="str">
            <v>인</v>
          </cell>
          <cell r="J1547">
            <v>63257</v>
          </cell>
          <cell r="O1547" t="str">
            <v>노03</v>
          </cell>
        </row>
        <row r="1548">
          <cell r="A1548" t="str">
            <v>형틀목공인</v>
          </cell>
          <cell r="B1548" t="str">
            <v>형틀목공</v>
          </cell>
          <cell r="E1548" t="str">
            <v>인</v>
          </cell>
          <cell r="J1548">
            <v>64943</v>
          </cell>
          <cell r="O1548" t="str">
            <v>노04</v>
          </cell>
        </row>
        <row r="1549">
          <cell r="A1549" t="str">
            <v>창호목공인</v>
          </cell>
          <cell r="B1549" t="str">
            <v>창호목공</v>
          </cell>
          <cell r="E1549" t="str">
            <v>인</v>
          </cell>
          <cell r="J1549">
            <v>53621</v>
          </cell>
          <cell r="O1549" t="str">
            <v>노05</v>
          </cell>
        </row>
        <row r="1550">
          <cell r="A1550" t="str">
            <v>철골공인</v>
          </cell>
          <cell r="B1550" t="str">
            <v>철골공</v>
          </cell>
          <cell r="E1550" t="str">
            <v>인</v>
          </cell>
          <cell r="J1550">
            <v>64609</v>
          </cell>
          <cell r="O1550" t="str">
            <v>노06</v>
          </cell>
        </row>
        <row r="1551">
          <cell r="A1551" t="str">
            <v>철공인</v>
          </cell>
          <cell r="B1551" t="str">
            <v>철공</v>
          </cell>
          <cell r="E1551" t="str">
            <v>인</v>
          </cell>
          <cell r="J1551">
            <v>65845</v>
          </cell>
          <cell r="O1551" t="str">
            <v>노07</v>
          </cell>
        </row>
        <row r="1552">
          <cell r="A1552" t="str">
            <v>철근공인</v>
          </cell>
          <cell r="B1552" t="str">
            <v>철근공</v>
          </cell>
          <cell r="E1552" t="str">
            <v>인</v>
          </cell>
          <cell r="J1552">
            <v>68758</v>
          </cell>
          <cell r="O1552" t="str">
            <v>노08</v>
          </cell>
        </row>
        <row r="1553">
          <cell r="A1553" t="str">
            <v>철판공인</v>
          </cell>
          <cell r="B1553" t="str">
            <v>철판공</v>
          </cell>
          <cell r="E1553" t="str">
            <v>인</v>
          </cell>
          <cell r="J1553">
            <v>61903</v>
          </cell>
          <cell r="O1553" t="str">
            <v>노09</v>
          </cell>
        </row>
        <row r="1554">
          <cell r="A1554" t="str">
            <v>셧터공인</v>
          </cell>
          <cell r="B1554" t="str">
            <v>셧터공</v>
          </cell>
          <cell r="E1554" t="str">
            <v>인</v>
          </cell>
          <cell r="J1554">
            <v>0</v>
          </cell>
          <cell r="O1554" t="str">
            <v>노10</v>
          </cell>
        </row>
        <row r="1555">
          <cell r="A1555" t="str">
            <v>샷시공인</v>
          </cell>
          <cell r="B1555" t="str">
            <v>샷시공</v>
          </cell>
          <cell r="E1555" t="str">
            <v>인</v>
          </cell>
          <cell r="J1555">
            <v>58429</v>
          </cell>
          <cell r="O1555" t="str">
            <v>노11</v>
          </cell>
        </row>
        <row r="1556">
          <cell r="A1556" t="str">
            <v>절단공인</v>
          </cell>
          <cell r="B1556" t="str">
            <v>절단공</v>
          </cell>
          <cell r="E1556" t="str">
            <v>인</v>
          </cell>
          <cell r="J1556">
            <v>59059</v>
          </cell>
          <cell r="O1556" t="str">
            <v>노12</v>
          </cell>
        </row>
        <row r="1557">
          <cell r="A1557" t="str">
            <v>석공인</v>
          </cell>
          <cell r="B1557" t="str">
            <v>석공</v>
          </cell>
          <cell r="E1557" t="str">
            <v>인</v>
          </cell>
          <cell r="J1557">
            <v>65443</v>
          </cell>
          <cell r="O1557" t="str">
            <v>노13</v>
          </cell>
        </row>
        <row r="1558">
          <cell r="A1558" t="str">
            <v>특수비계공인</v>
          </cell>
          <cell r="B1558" t="str">
            <v>특수비계공</v>
          </cell>
          <cell r="E1558" t="str">
            <v>인</v>
          </cell>
          <cell r="J1558">
            <v>73285</v>
          </cell>
          <cell r="O1558" t="str">
            <v>노14</v>
          </cell>
        </row>
        <row r="1559">
          <cell r="A1559" t="str">
            <v>비계공인</v>
          </cell>
          <cell r="B1559" t="str">
            <v>비계공</v>
          </cell>
          <cell r="E1559" t="str">
            <v>인</v>
          </cell>
          <cell r="J1559">
            <v>68645</v>
          </cell>
          <cell r="O1559" t="str">
            <v>노15</v>
          </cell>
        </row>
        <row r="1560">
          <cell r="A1560" t="str">
            <v>동발공(터널)인</v>
          </cell>
          <cell r="B1560" t="str">
            <v>동발공(터널)</v>
          </cell>
          <cell r="E1560" t="str">
            <v>인</v>
          </cell>
          <cell r="J1560">
            <v>55046</v>
          </cell>
          <cell r="O1560" t="str">
            <v>노16</v>
          </cell>
        </row>
        <row r="1561">
          <cell r="A1561" t="str">
            <v>조적공인</v>
          </cell>
          <cell r="B1561" t="str">
            <v>조적공</v>
          </cell>
          <cell r="E1561" t="str">
            <v>인</v>
          </cell>
          <cell r="J1561">
            <v>57592</v>
          </cell>
          <cell r="O1561" t="str">
            <v>노17</v>
          </cell>
        </row>
        <row r="1562">
          <cell r="A1562" t="str">
            <v>치장벽돌공인</v>
          </cell>
          <cell r="B1562" t="str">
            <v>치장벽돌공</v>
          </cell>
          <cell r="E1562" t="str">
            <v>인</v>
          </cell>
          <cell r="J1562">
            <v>63567</v>
          </cell>
          <cell r="O1562" t="str">
            <v>노18</v>
          </cell>
        </row>
        <row r="1563">
          <cell r="A1563" t="str">
            <v>벽돌(블럭)제작공인</v>
          </cell>
          <cell r="B1563" t="str">
            <v>벽돌(블럭)제작공</v>
          </cell>
          <cell r="E1563" t="str">
            <v>인</v>
          </cell>
          <cell r="J1563">
            <v>55132</v>
          </cell>
          <cell r="O1563" t="str">
            <v>노19</v>
          </cell>
        </row>
        <row r="1564">
          <cell r="A1564" t="str">
            <v>연돌공인</v>
          </cell>
          <cell r="B1564" t="str">
            <v>연돌공</v>
          </cell>
          <cell r="E1564" t="str">
            <v>인</v>
          </cell>
          <cell r="J1564">
            <v>0</v>
          </cell>
          <cell r="O1564" t="str">
            <v>노20</v>
          </cell>
        </row>
        <row r="1565">
          <cell r="A1565" t="str">
            <v>미장공인</v>
          </cell>
          <cell r="B1565" t="str">
            <v>미장공</v>
          </cell>
          <cell r="E1565" t="str">
            <v>인</v>
          </cell>
          <cell r="J1565">
            <v>59187</v>
          </cell>
          <cell r="O1565" t="str">
            <v>노21</v>
          </cell>
        </row>
        <row r="1566">
          <cell r="A1566" t="str">
            <v>방수공인</v>
          </cell>
          <cell r="B1566" t="str">
            <v>방수공</v>
          </cell>
          <cell r="E1566" t="str">
            <v>인</v>
          </cell>
          <cell r="J1566">
            <v>50753</v>
          </cell>
          <cell r="O1566" t="str">
            <v>노22</v>
          </cell>
        </row>
        <row r="1567">
          <cell r="A1567" t="str">
            <v>타일공인</v>
          </cell>
          <cell r="B1567" t="str">
            <v>타일공</v>
          </cell>
          <cell r="E1567" t="str">
            <v>인</v>
          </cell>
          <cell r="J1567">
            <v>57740</v>
          </cell>
          <cell r="O1567" t="str">
            <v>노23</v>
          </cell>
        </row>
        <row r="1568">
          <cell r="A1568" t="str">
            <v>줄눈공인</v>
          </cell>
          <cell r="B1568" t="str">
            <v>줄눈공</v>
          </cell>
          <cell r="E1568" t="str">
            <v>인</v>
          </cell>
          <cell r="J1568">
            <v>54268</v>
          </cell>
          <cell r="O1568" t="str">
            <v>노24</v>
          </cell>
        </row>
        <row r="1569">
          <cell r="A1569" t="str">
            <v>연마공인</v>
          </cell>
          <cell r="B1569" t="str">
            <v>연마공</v>
          </cell>
          <cell r="E1569" t="str">
            <v>인</v>
          </cell>
          <cell r="J1569">
            <v>60676</v>
          </cell>
          <cell r="O1569" t="str">
            <v>노25</v>
          </cell>
        </row>
        <row r="1570">
          <cell r="A1570" t="str">
            <v>콘크리트공인</v>
          </cell>
          <cell r="B1570" t="str">
            <v>콘크리트공</v>
          </cell>
          <cell r="E1570" t="str">
            <v>인</v>
          </cell>
          <cell r="J1570">
            <v>63355</v>
          </cell>
          <cell r="O1570" t="str">
            <v>노26</v>
          </cell>
        </row>
        <row r="1571">
          <cell r="A1571" t="str">
            <v>바이브레타공인</v>
          </cell>
          <cell r="B1571" t="str">
            <v>바이브레타공</v>
          </cell>
          <cell r="E1571" t="str">
            <v>인</v>
          </cell>
          <cell r="J1571">
            <v>0</v>
          </cell>
          <cell r="O1571" t="str">
            <v>노27</v>
          </cell>
        </row>
        <row r="1572">
          <cell r="A1572" t="str">
            <v>콘크리트공(광의)인</v>
          </cell>
          <cell r="B1572" t="str">
            <v>콘크리트공(광의)</v>
          </cell>
          <cell r="E1572" t="str">
            <v>인</v>
          </cell>
          <cell r="J1572">
            <v>0</v>
          </cell>
          <cell r="O1572" t="str">
            <v>노28</v>
          </cell>
        </row>
        <row r="1573">
          <cell r="A1573" t="str">
            <v>보일러공인</v>
          </cell>
          <cell r="B1573" t="str">
            <v>보일러공</v>
          </cell>
          <cell r="E1573" t="str">
            <v>인</v>
          </cell>
          <cell r="J1573">
            <v>47570</v>
          </cell>
          <cell r="O1573" t="str">
            <v>노29</v>
          </cell>
        </row>
        <row r="1574">
          <cell r="A1574" t="str">
            <v>배관공인</v>
          </cell>
          <cell r="B1574" t="str">
            <v>배관공</v>
          </cell>
          <cell r="E1574" t="str">
            <v>인</v>
          </cell>
          <cell r="J1574">
            <v>51272</v>
          </cell>
          <cell r="O1574" t="str">
            <v>노30</v>
          </cell>
        </row>
        <row r="1575">
          <cell r="A1575" t="str">
            <v>온돌공인</v>
          </cell>
          <cell r="B1575" t="str">
            <v>온돌공</v>
          </cell>
          <cell r="E1575" t="str">
            <v>인</v>
          </cell>
          <cell r="J1575">
            <v>0</v>
          </cell>
          <cell r="O1575" t="str">
            <v>노31</v>
          </cell>
        </row>
        <row r="1576">
          <cell r="A1576" t="str">
            <v>위생공인</v>
          </cell>
          <cell r="B1576" t="str">
            <v>위생공</v>
          </cell>
          <cell r="E1576" t="str">
            <v>인</v>
          </cell>
          <cell r="J1576">
            <v>51626</v>
          </cell>
          <cell r="O1576" t="str">
            <v>노32</v>
          </cell>
        </row>
        <row r="1577">
          <cell r="A1577" t="str">
            <v>보온공인</v>
          </cell>
          <cell r="B1577" t="str">
            <v>보온공</v>
          </cell>
          <cell r="E1577" t="str">
            <v>인</v>
          </cell>
          <cell r="J1577">
            <v>52961</v>
          </cell>
          <cell r="O1577" t="str">
            <v>노33</v>
          </cell>
        </row>
        <row r="1578">
          <cell r="A1578" t="str">
            <v>도장공인</v>
          </cell>
          <cell r="B1578" t="str">
            <v>도장공</v>
          </cell>
          <cell r="E1578" t="str">
            <v>인</v>
          </cell>
          <cell r="J1578">
            <v>57502</v>
          </cell>
          <cell r="O1578" t="str">
            <v>노34</v>
          </cell>
        </row>
        <row r="1579">
          <cell r="A1579" t="str">
            <v>내장공인</v>
          </cell>
          <cell r="B1579" t="str">
            <v>내장공</v>
          </cell>
          <cell r="E1579" t="str">
            <v>인</v>
          </cell>
          <cell r="J1579">
            <v>58925</v>
          </cell>
          <cell r="O1579" t="str">
            <v>노35</v>
          </cell>
        </row>
        <row r="1580">
          <cell r="A1580" t="str">
            <v>도배공인</v>
          </cell>
          <cell r="B1580" t="str">
            <v>도배공</v>
          </cell>
          <cell r="E1580" t="str">
            <v>인</v>
          </cell>
          <cell r="J1580">
            <v>53852</v>
          </cell>
          <cell r="O1580" t="str">
            <v>노36</v>
          </cell>
        </row>
        <row r="1581">
          <cell r="A1581" t="str">
            <v>아스타일공인</v>
          </cell>
          <cell r="B1581" t="str">
            <v>아스타일공</v>
          </cell>
          <cell r="E1581" t="str">
            <v>인</v>
          </cell>
          <cell r="J1581">
            <v>0</v>
          </cell>
          <cell r="O1581" t="str">
            <v>노37</v>
          </cell>
        </row>
        <row r="1582">
          <cell r="A1582" t="str">
            <v>기와공인</v>
          </cell>
          <cell r="B1582" t="str">
            <v>기와공</v>
          </cell>
          <cell r="E1582" t="str">
            <v>인</v>
          </cell>
          <cell r="J1582">
            <v>0</v>
          </cell>
          <cell r="O1582" t="str">
            <v>노38</v>
          </cell>
        </row>
        <row r="1583">
          <cell r="A1583" t="str">
            <v>슬레이트공인</v>
          </cell>
          <cell r="B1583" t="str">
            <v>슬레이트공</v>
          </cell>
          <cell r="E1583" t="str">
            <v>인</v>
          </cell>
          <cell r="J1583">
            <v>0</v>
          </cell>
          <cell r="O1583" t="str">
            <v>노39</v>
          </cell>
        </row>
        <row r="1584">
          <cell r="A1584" t="str">
            <v>지붕잇기공인</v>
          </cell>
          <cell r="B1584" t="str">
            <v>지붕잇기공</v>
          </cell>
          <cell r="E1584" t="str">
            <v>인</v>
          </cell>
          <cell r="J1584">
            <v>64670</v>
          </cell>
          <cell r="O1584" t="str">
            <v>노40</v>
          </cell>
        </row>
        <row r="1585">
          <cell r="A1585" t="str">
            <v>견출공인</v>
          </cell>
          <cell r="B1585" t="str">
            <v>견출공</v>
          </cell>
          <cell r="E1585" t="str">
            <v>인</v>
          </cell>
          <cell r="J1585">
            <v>59672</v>
          </cell>
          <cell r="O1585" t="str">
            <v>노41</v>
          </cell>
        </row>
        <row r="1586">
          <cell r="A1586" t="str">
            <v>판넬조립공인</v>
          </cell>
          <cell r="B1586" t="str">
            <v>판넬조립공</v>
          </cell>
          <cell r="E1586" t="str">
            <v>인</v>
          </cell>
          <cell r="J1586">
            <v>60190</v>
          </cell>
          <cell r="O1586" t="str">
            <v>노42</v>
          </cell>
        </row>
        <row r="1587">
          <cell r="A1587" t="str">
            <v>화약취급공인</v>
          </cell>
          <cell r="B1587" t="str">
            <v>화약취급공</v>
          </cell>
          <cell r="E1587" t="str">
            <v>인</v>
          </cell>
          <cell r="J1587">
            <v>68580</v>
          </cell>
          <cell r="O1587" t="str">
            <v>노43</v>
          </cell>
        </row>
        <row r="1588">
          <cell r="A1588" t="str">
            <v>착암공인</v>
          </cell>
          <cell r="B1588" t="str">
            <v>착암공</v>
          </cell>
          <cell r="E1588" t="str">
            <v>인</v>
          </cell>
          <cell r="J1588">
            <v>50430</v>
          </cell>
          <cell r="O1588" t="str">
            <v>노44</v>
          </cell>
        </row>
        <row r="1589">
          <cell r="A1589" t="str">
            <v>보안공인</v>
          </cell>
          <cell r="B1589" t="str">
            <v>보안공</v>
          </cell>
          <cell r="E1589" t="str">
            <v>인</v>
          </cell>
          <cell r="J1589">
            <v>42925</v>
          </cell>
          <cell r="O1589" t="str">
            <v>노45</v>
          </cell>
        </row>
        <row r="1590">
          <cell r="A1590" t="str">
            <v>포장공인</v>
          </cell>
          <cell r="B1590" t="str">
            <v>포장공</v>
          </cell>
          <cell r="E1590" t="str">
            <v>인</v>
          </cell>
          <cell r="J1590">
            <v>59901</v>
          </cell>
          <cell r="O1590" t="str">
            <v>노46</v>
          </cell>
        </row>
        <row r="1591">
          <cell r="A1591" t="str">
            <v>포설공인</v>
          </cell>
          <cell r="B1591" t="str">
            <v>포설공</v>
          </cell>
          <cell r="E1591" t="str">
            <v>인</v>
          </cell>
          <cell r="J1591">
            <v>56799</v>
          </cell>
          <cell r="O1591" t="str">
            <v>노47</v>
          </cell>
        </row>
        <row r="1592">
          <cell r="A1592" t="str">
            <v>궤도공인</v>
          </cell>
          <cell r="B1592" t="str">
            <v>궤도공</v>
          </cell>
          <cell r="E1592" t="str">
            <v>인</v>
          </cell>
          <cell r="J1592">
            <v>58478</v>
          </cell>
          <cell r="O1592" t="str">
            <v>노48</v>
          </cell>
        </row>
        <row r="1593">
          <cell r="A1593" t="str">
            <v>용접공(철도)인</v>
          </cell>
          <cell r="B1593" t="str">
            <v>용접공(철도)</v>
          </cell>
          <cell r="E1593" t="str">
            <v>인</v>
          </cell>
          <cell r="J1593">
            <v>64144</v>
          </cell>
          <cell r="O1593" t="str">
            <v>노49</v>
          </cell>
        </row>
        <row r="1594">
          <cell r="A1594" t="str">
            <v>잠수부인</v>
          </cell>
          <cell r="B1594" t="str">
            <v>잠수부</v>
          </cell>
          <cell r="E1594" t="str">
            <v>인</v>
          </cell>
          <cell r="J1594">
            <v>89256</v>
          </cell>
          <cell r="O1594" t="str">
            <v>노50</v>
          </cell>
        </row>
        <row r="1595">
          <cell r="A1595" t="str">
            <v>잠함공인</v>
          </cell>
          <cell r="B1595" t="str">
            <v>잠함공</v>
          </cell>
          <cell r="E1595" t="str">
            <v>인</v>
          </cell>
          <cell r="J1595">
            <v>0</v>
          </cell>
          <cell r="O1595" t="str">
            <v>노51</v>
          </cell>
        </row>
        <row r="1596">
          <cell r="A1596" t="str">
            <v>보링공(지질조사)인</v>
          </cell>
          <cell r="B1596" t="str">
            <v>보링공(지질조사)</v>
          </cell>
          <cell r="E1596" t="str">
            <v>인</v>
          </cell>
          <cell r="J1596">
            <v>47958</v>
          </cell>
          <cell r="O1596" t="str">
            <v>노52</v>
          </cell>
        </row>
        <row r="1597">
          <cell r="A1597" t="str">
            <v>우물공인</v>
          </cell>
          <cell r="B1597" t="str">
            <v>우물공</v>
          </cell>
          <cell r="E1597" t="str">
            <v>인</v>
          </cell>
          <cell r="J1597">
            <v>0</v>
          </cell>
          <cell r="O1597" t="str">
            <v>노53</v>
          </cell>
        </row>
        <row r="1598">
          <cell r="A1598" t="str">
            <v>영림기사인</v>
          </cell>
          <cell r="B1598" t="str">
            <v>영림기사</v>
          </cell>
          <cell r="E1598" t="str">
            <v>인</v>
          </cell>
          <cell r="J1598">
            <v>0</v>
          </cell>
          <cell r="O1598" t="str">
            <v>노54</v>
          </cell>
        </row>
        <row r="1599">
          <cell r="A1599" t="str">
            <v>조경공인</v>
          </cell>
          <cell r="B1599" t="str">
            <v>조경공</v>
          </cell>
          <cell r="E1599" t="str">
            <v>인</v>
          </cell>
          <cell r="J1599">
            <v>54828</v>
          </cell>
          <cell r="O1599" t="str">
            <v>노55</v>
          </cell>
        </row>
        <row r="1600">
          <cell r="A1600" t="str">
            <v>벌목부인</v>
          </cell>
          <cell r="B1600" t="str">
            <v>벌목부</v>
          </cell>
          <cell r="E1600" t="str">
            <v>인</v>
          </cell>
          <cell r="J1600">
            <v>60692</v>
          </cell>
          <cell r="O1600" t="str">
            <v>노56</v>
          </cell>
        </row>
        <row r="1601">
          <cell r="A1601" t="str">
            <v>조림인부인</v>
          </cell>
          <cell r="B1601" t="str">
            <v>조림인부</v>
          </cell>
          <cell r="E1601" t="str">
            <v>인</v>
          </cell>
          <cell r="J1601">
            <v>40995</v>
          </cell>
          <cell r="O1601" t="str">
            <v>노57</v>
          </cell>
        </row>
        <row r="1602">
          <cell r="A1602" t="str">
            <v>플랜트기계설치공인</v>
          </cell>
          <cell r="B1602" t="str">
            <v>플랜트기계설치공</v>
          </cell>
          <cell r="E1602" t="str">
            <v>인</v>
          </cell>
          <cell r="J1602">
            <v>66009</v>
          </cell>
          <cell r="O1602" t="str">
            <v>노58</v>
          </cell>
        </row>
        <row r="1603">
          <cell r="A1603" t="str">
            <v>플랜트특수용접공인</v>
          </cell>
          <cell r="B1603" t="str">
            <v>플랜트특수용접공</v>
          </cell>
          <cell r="E1603" t="str">
            <v>인</v>
          </cell>
          <cell r="J1603">
            <v>87559</v>
          </cell>
          <cell r="O1603" t="str">
            <v>노59</v>
          </cell>
        </row>
        <row r="1604">
          <cell r="A1604" t="str">
            <v>플랜트용접공인</v>
          </cell>
          <cell r="B1604" t="str">
            <v>플랜트용접공</v>
          </cell>
          <cell r="E1604" t="str">
            <v>인</v>
          </cell>
          <cell r="J1604">
            <v>61599</v>
          </cell>
          <cell r="O1604" t="str">
            <v>노60</v>
          </cell>
        </row>
        <row r="1605">
          <cell r="A1605" t="str">
            <v>플랜트배관공인</v>
          </cell>
          <cell r="B1605" t="str">
            <v>플랜트배관공</v>
          </cell>
          <cell r="E1605" t="str">
            <v>인</v>
          </cell>
          <cell r="J1605">
            <v>63723</v>
          </cell>
          <cell r="O1605" t="str">
            <v>노61</v>
          </cell>
        </row>
        <row r="1606">
          <cell r="A1606" t="str">
            <v>플랜트제관공인</v>
          </cell>
          <cell r="B1606" t="str">
            <v>플랜트제관공</v>
          </cell>
          <cell r="E1606" t="str">
            <v>인</v>
          </cell>
          <cell r="J1606">
            <v>53665</v>
          </cell>
          <cell r="O1606" t="str">
            <v>노62</v>
          </cell>
        </row>
        <row r="1607">
          <cell r="A1607" t="str">
            <v>시공측량사인</v>
          </cell>
          <cell r="B1607" t="str">
            <v>시공측량사</v>
          </cell>
          <cell r="E1607" t="str">
            <v>인</v>
          </cell>
          <cell r="J1607">
            <v>51058</v>
          </cell>
          <cell r="O1607" t="str">
            <v>노63</v>
          </cell>
        </row>
        <row r="1608">
          <cell r="A1608" t="str">
            <v>시공측량사조수인</v>
          </cell>
          <cell r="B1608" t="str">
            <v>시공측량사조수</v>
          </cell>
          <cell r="E1608" t="str">
            <v>인</v>
          </cell>
          <cell r="J1608">
            <v>32808</v>
          </cell>
          <cell r="O1608" t="str">
            <v>노64</v>
          </cell>
        </row>
        <row r="1609">
          <cell r="A1609" t="str">
            <v>측부인</v>
          </cell>
          <cell r="B1609" t="str">
            <v>측부</v>
          </cell>
          <cell r="E1609" t="str">
            <v>인</v>
          </cell>
          <cell r="J1609">
            <v>29562</v>
          </cell>
          <cell r="O1609" t="str">
            <v>노65</v>
          </cell>
        </row>
        <row r="1610">
          <cell r="A1610" t="str">
            <v>검조부인</v>
          </cell>
          <cell r="B1610" t="str">
            <v>검조부</v>
          </cell>
          <cell r="E1610" t="str">
            <v>인</v>
          </cell>
          <cell r="J1610">
            <v>0</v>
          </cell>
          <cell r="O1610" t="str">
            <v>노66</v>
          </cell>
        </row>
        <row r="1611">
          <cell r="A1611" t="str">
            <v>송전전공인</v>
          </cell>
          <cell r="B1611" t="str">
            <v>송전전공</v>
          </cell>
          <cell r="E1611" t="str">
            <v>인</v>
          </cell>
          <cell r="J1611">
            <v>226235</v>
          </cell>
          <cell r="O1611" t="str">
            <v>노67</v>
          </cell>
        </row>
        <row r="1612">
          <cell r="A1612" t="str">
            <v>송전활선전공인</v>
          </cell>
          <cell r="B1612" t="str">
            <v>송전활선전공</v>
          </cell>
          <cell r="E1612" t="str">
            <v>인</v>
          </cell>
          <cell r="J1612">
            <v>258018</v>
          </cell>
          <cell r="O1612" t="str">
            <v>노68</v>
          </cell>
        </row>
        <row r="1613">
          <cell r="A1613" t="str">
            <v>배전전공인</v>
          </cell>
          <cell r="B1613" t="str">
            <v>배전전공</v>
          </cell>
          <cell r="E1613" t="str">
            <v>인</v>
          </cell>
          <cell r="J1613">
            <v>180602</v>
          </cell>
          <cell r="O1613" t="str">
            <v>노69</v>
          </cell>
        </row>
        <row r="1614">
          <cell r="A1614" t="str">
            <v>배전활선전공인</v>
          </cell>
          <cell r="B1614" t="str">
            <v>배전활선전공</v>
          </cell>
          <cell r="E1614" t="str">
            <v>인</v>
          </cell>
          <cell r="J1614">
            <v>207143</v>
          </cell>
          <cell r="O1614" t="str">
            <v>노70</v>
          </cell>
        </row>
        <row r="1615">
          <cell r="A1615" t="str">
            <v>플랜트전공인</v>
          </cell>
          <cell r="B1615" t="str">
            <v>플랜트전공</v>
          </cell>
          <cell r="E1615" t="str">
            <v>인</v>
          </cell>
          <cell r="J1615">
            <v>56509</v>
          </cell>
          <cell r="O1615" t="str">
            <v>노71</v>
          </cell>
        </row>
        <row r="1616">
          <cell r="A1616" t="str">
            <v>내선전공인</v>
          </cell>
          <cell r="B1616" t="str">
            <v>내선전공</v>
          </cell>
          <cell r="E1616" t="str">
            <v>인</v>
          </cell>
          <cell r="J1616">
            <v>51165</v>
          </cell>
          <cell r="O1616" t="str">
            <v>노72</v>
          </cell>
        </row>
        <row r="1617">
          <cell r="A1617" t="str">
            <v>특고압케이블전공인</v>
          </cell>
          <cell r="B1617" t="str">
            <v>특고압케이블전공</v>
          </cell>
          <cell r="E1617" t="str">
            <v>인</v>
          </cell>
          <cell r="J1617">
            <v>113924</v>
          </cell>
          <cell r="O1617" t="str">
            <v>노73</v>
          </cell>
        </row>
        <row r="1618">
          <cell r="A1618" t="str">
            <v>고압케이블전공인</v>
          </cell>
          <cell r="B1618" t="str">
            <v>고압케이블전공</v>
          </cell>
          <cell r="E1618" t="str">
            <v>인</v>
          </cell>
          <cell r="J1618">
            <v>74140</v>
          </cell>
          <cell r="O1618" t="str">
            <v>노74</v>
          </cell>
        </row>
        <row r="1619">
          <cell r="A1619" t="str">
            <v>저압케이블전공인</v>
          </cell>
          <cell r="B1619" t="str">
            <v>저압케이블전공</v>
          </cell>
          <cell r="E1619" t="str">
            <v>인</v>
          </cell>
          <cell r="J1619">
            <v>66313</v>
          </cell>
          <cell r="O1619" t="str">
            <v>노75</v>
          </cell>
        </row>
        <row r="1620">
          <cell r="A1620" t="str">
            <v>철도신호등인</v>
          </cell>
          <cell r="B1620" t="str">
            <v>철도신호등</v>
          </cell>
          <cell r="E1620" t="str">
            <v>인</v>
          </cell>
          <cell r="J1620">
            <v>89120</v>
          </cell>
          <cell r="O1620" t="str">
            <v>노76</v>
          </cell>
        </row>
        <row r="1621">
          <cell r="A1621" t="str">
            <v>계장공인</v>
          </cell>
          <cell r="B1621" t="str">
            <v>계장공</v>
          </cell>
          <cell r="E1621" t="str">
            <v>인</v>
          </cell>
          <cell r="J1621">
            <v>56122</v>
          </cell>
          <cell r="O1621" t="str">
            <v>노77</v>
          </cell>
        </row>
        <row r="1622">
          <cell r="A1622" t="str">
            <v>통신외선공인</v>
          </cell>
          <cell r="B1622" t="str">
            <v>통신외선공</v>
          </cell>
          <cell r="E1622" t="str">
            <v>인</v>
          </cell>
          <cell r="J1622">
            <v>88931</v>
          </cell>
          <cell r="O1622" t="str">
            <v>노78</v>
          </cell>
        </row>
        <row r="1623">
          <cell r="A1623" t="str">
            <v>통신설비공인</v>
          </cell>
          <cell r="B1623" t="str">
            <v>통신설비공</v>
          </cell>
          <cell r="E1623" t="str">
            <v>인</v>
          </cell>
          <cell r="J1623">
            <v>73094</v>
          </cell>
          <cell r="O1623" t="str">
            <v>노79</v>
          </cell>
        </row>
        <row r="1624">
          <cell r="A1624" t="str">
            <v>통신내선공인</v>
          </cell>
          <cell r="B1624" t="str">
            <v>통신내선공</v>
          </cell>
          <cell r="E1624" t="str">
            <v>인</v>
          </cell>
          <cell r="J1624">
            <v>57615</v>
          </cell>
          <cell r="O1624" t="str">
            <v>노80</v>
          </cell>
        </row>
        <row r="1625">
          <cell r="A1625" t="str">
            <v>통신케이블공인</v>
          </cell>
          <cell r="B1625" t="str">
            <v>통신케이블공</v>
          </cell>
          <cell r="E1625" t="str">
            <v>인</v>
          </cell>
          <cell r="J1625">
            <v>90922</v>
          </cell>
          <cell r="O1625" t="str">
            <v>노81</v>
          </cell>
        </row>
        <row r="1626">
          <cell r="A1626" t="str">
            <v>무선안테나공인</v>
          </cell>
          <cell r="B1626" t="str">
            <v>무선안테나공</v>
          </cell>
          <cell r="E1626" t="str">
            <v>인</v>
          </cell>
          <cell r="J1626">
            <v>94774</v>
          </cell>
          <cell r="O1626" t="str">
            <v>노82</v>
          </cell>
        </row>
        <row r="1627">
          <cell r="A1627" t="str">
            <v>수작업반장인</v>
          </cell>
          <cell r="B1627" t="str">
            <v>수작업반장</v>
          </cell>
          <cell r="E1627" t="str">
            <v>인</v>
          </cell>
          <cell r="J1627">
            <v>0</v>
          </cell>
          <cell r="O1627" t="str">
            <v>노83</v>
          </cell>
        </row>
        <row r="1628">
          <cell r="A1628" t="str">
            <v>작업반장인</v>
          </cell>
          <cell r="B1628" t="str">
            <v>작업반장</v>
          </cell>
          <cell r="E1628" t="str">
            <v>인</v>
          </cell>
          <cell r="J1628">
            <v>56993</v>
          </cell>
          <cell r="O1628" t="str">
            <v>노84</v>
          </cell>
        </row>
        <row r="1629">
          <cell r="A1629" t="str">
            <v>목도인</v>
          </cell>
          <cell r="B1629" t="str">
            <v>목도</v>
          </cell>
          <cell r="E1629" t="str">
            <v>인</v>
          </cell>
          <cell r="J1629">
            <v>65769</v>
          </cell>
          <cell r="O1629" t="str">
            <v>노85</v>
          </cell>
        </row>
        <row r="1630">
          <cell r="A1630" t="str">
            <v>조력공인</v>
          </cell>
          <cell r="B1630" t="str">
            <v>조력공</v>
          </cell>
          <cell r="E1630" t="str">
            <v>인</v>
          </cell>
          <cell r="J1630">
            <v>41366</v>
          </cell>
          <cell r="O1630" t="str">
            <v>노86</v>
          </cell>
        </row>
        <row r="1631">
          <cell r="A1631" t="str">
            <v>특별인부인</v>
          </cell>
          <cell r="B1631" t="str">
            <v>특별인부</v>
          </cell>
          <cell r="E1631" t="str">
            <v>인</v>
          </cell>
          <cell r="J1631">
            <v>52232</v>
          </cell>
          <cell r="O1631" t="str">
            <v>노87</v>
          </cell>
        </row>
        <row r="1632">
          <cell r="A1632" t="str">
            <v>보통인부인</v>
          </cell>
          <cell r="B1632" t="str">
            <v>보통인부</v>
          </cell>
          <cell r="E1632" t="str">
            <v>인</v>
          </cell>
          <cell r="J1632">
            <v>37483</v>
          </cell>
          <cell r="O1632" t="str">
            <v>노88</v>
          </cell>
        </row>
        <row r="1633">
          <cell r="A1633" t="str">
            <v>중기운전기사인</v>
          </cell>
          <cell r="B1633" t="str">
            <v>중기운전기사</v>
          </cell>
          <cell r="E1633" t="str">
            <v>인</v>
          </cell>
          <cell r="J1633">
            <v>55245</v>
          </cell>
          <cell r="O1633" t="str">
            <v>노89</v>
          </cell>
        </row>
        <row r="1634">
          <cell r="A1634" t="str">
            <v>중기조장인</v>
          </cell>
          <cell r="B1634" t="str">
            <v>중기조장</v>
          </cell>
          <cell r="E1634" t="str">
            <v>인</v>
          </cell>
          <cell r="J1634">
            <v>63182</v>
          </cell>
          <cell r="O1634" t="str">
            <v>노90</v>
          </cell>
        </row>
        <row r="1635">
          <cell r="A1635" t="str">
            <v>운전사(운반차)인</v>
          </cell>
          <cell r="B1635" t="str">
            <v>운전사(운반차)</v>
          </cell>
          <cell r="E1635" t="str">
            <v>인</v>
          </cell>
          <cell r="J1635">
            <v>54064</v>
          </cell>
          <cell r="O1635" t="str">
            <v>노91</v>
          </cell>
        </row>
        <row r="1636">
          <cell r="A1636" t="str">
            <v>운전사(기계)인</v>
          </cell>
          <cell r="B1636" t="str">
            <v>운전사(기계)</v>
          </cell>
          <cell r="E1636" t="str">
            <v>인</v>
          </cell>
          <cell r="J1636">
            <v>47406</v>
          </cell>
          <cell r="O1636" t="str">
            <v>노92</v>
          </cell>
        </row>
        <row r="1637">
          <cell r="A1637" t="str">
            <v>중기운전조수인</v>
          </cell>
          <cell r="B1637" t="str">
            <v>중기운전조수</v>
          </cell>
          <cell r="E1637" t="str">
            <v>인</v>
          </cell>
          <cell r="J1637">
            <v>43082</v>
          </cell>
          <cell r="O1637" t="str">
            <v>노93</v>
          </cell>
        </row>
        <row r="1638">
          <cell r="A1638" t="str">
            <v>고급선원인</v>
          </cell>
          <cell r="B1638" t="str">
            <v>고급선원</v>
          </cell>
          <cell r="E1638" t="str">
            <v>인</v>
          </cell>
          <cell r="J1638">
            <v>64818</v>
          </cell>
          <cell r="O1638" t="str">
            <v>노94</v>
          </cell>
        </row>
        <row r="1639">
          <cell r="A1639" t="str">
            <v>보통선원인</v>
          </cell>
          <cell r="B1639" t="str">
            <v>보통선원</v>
          </cell>
          <cell r="E1639" t="str">
            <v>인</v>
          </cell>
          <cell r="J1639">
            <v>48040</v>
          </cell>
          <cell r="O1639" t="str">
            <v>노95</v>
          </cell>
        </row>
        <row r="1640">
          <cell r="A1640" t="str">
            <v>선부인</v>
          </cell>
          <cell r="B1640" t="str">
            <v>선부</v>
          </cell>
          <cell r="E1640" t="str">
            <v>인</v>
          </cell>
          <cell r="J1640">
            <v>40659</v>
          </cell>
          <cell r="O1640" t="str">
            <v>노96</v>
          </cell>
        </row>
        <row r="1641">
          <cell r="A1641" t="str">
            <v>준설선선장인</v>
          </cell>
          <cell r="B1641" t="str">
            <v>준설선선장</v>
          </cell>
          <cell r="E1641" t="str">
            <v>인</v>
          </cell>
          <cell r="J1641">
            <v>73997</v>
          </cell>
          <cell r="O1641" t="str">
            <v>노97</v>
          </cell>
        </row>
        <row r="1642">
          <cell r="A1642" t="str">
            <v>준설선기관장인</v>
          </cell>
          <cell r="B1642" t="str">
            <v>준설선기관장</v>
          </cell>
          <cell r="E1642" t="str">
            <v>인</v>
          </cell>
          <cell r="J1642">
            <v>70014</v>
          </cell>
          <cell r="O1642" t="str">
            <v>노98</v>
          </cell>
        </row>
        <row r="1643">
          <cell r="A1643" t="str">
            <v>준설선기관사인</v>
          </cell>
          <cell r="B1643" t="str">
            <v>준설선기관사</v>
          </cell>
          <cell r="E1643" t="str">
            <v>인</v>
          </cell>
          <cell r="J1643">
            <v>56766</v>
          </cell>
          <cell r="O1643" t="str">
            <v>노99</v>
          </cell>
        </row>
        <row r="1644">
          <cell r="A1644" t="str">
            <v>준설선운전사인</v>
          </cell>
          <cell r="B1644" t="str">
            <v>준설선운전사</v>
          </cell>
          <cell r="E1644" t="str">
            <v>인</v>
          </cell>
          <cell r="J1644">
            <v>54405</v>
          </cell>
          <cell r="O1644" t="str">
            <v>노100</v>
          </cell>
        </row>
        <row r="1645">
          <cell r="A1645" t="str">
            <v>준설선전기사인</v>
          </cell>
          <cell r="B1645" t="str">
            <v>준설선전기사</v>
          </cell>
          <cell r="E1645" t="str">
            <v>인</v>
          </cell>
          <cell r="J1645">
            <v>56004</v>
          </cell>
          <cell r="O1645" t="str">
            <v>노101</v>
          </cell>
        </row>
        <row r="1646">
          <cell r="A1646" t="str">
            <v>기계설치공인</v>
          </cell>
          <cell r="B1646" t="str">
            <v>기계설치공</v>
          </cell>
          <cell r="E1646" t="str">
            <v>인</v>
          </cell>
          <cell r="J1646">
            <v>54111</v>
          </cell>
          <cell r="O1646" t="str">
            <v>노102</v>
          </cell>
        </row>
        <row r="1647">
          <cell r="A1647" t="str">
            <v>기계공인</v>
          </cell>
          <cell r="B1647" t="str">
            <v>기계공</v>
          </cell>
          <cell r="E1647" t="str">
            <v>인</v>
          </cell>
          <cell r="J1647">
            <v>45607</v>
          </cell>
          <cell r="O1647" t="str">
            <v>노103</v>
          </cell>
        </row>
        <row r="1648">
          <cell r="A1648" t="str">
            <v>선반공인</v>
          </cell>
          <cell r="B1648" t="str">
            <v>선반공</v>
          </cell>
          <cell r="E1648" t="str">
            <v>인</v>
          </cell>
          <cell r="J1648">
            <v>0</v>
          </cell>
          <cell r="O1648" t="str">
            <v>노104</v>
          </cell>
        </row>
        <row r="1649">
          <cell r="A1649" t="str">
            <v>정비공인</v>
          </cell>
          <cell r="B1649" t="str">
            <v>정비공</v>
          </cell>
          <cell r="E1649" t="str">
            <v>인</v>
          </cell>
          <cell r="J1649">
            <v>0</v>
          </cell>
          <cell r="O1649" t="str">
            <v>노105</v>
          </cell>
        </row>
        <row r="1650">
          <cell r="A1650" t="str">
            <v>벨트콘베어작업공인</v>
          </cell>
          <cell r="B1650" t="str">
            <v>벨트콘베어작업공</v>
          </cell>
          <cell r="E1650" t="str">
            <v>인</v>
          </cell>
          <cell r="J1650">
            <v>0</v>
          </cell>
          <cell r="O1650" t="str">
            <v>노106</v>
          </cell>
        </row>
        <row r="1651">
          <cell r="A1651" t="str">
            <v>현도사인</v>
          </cell>
          <cell r="B1651" t="str">
            <v>현도사</v>
          </cell>
          <cell r="E1651" t="str">
            <v>인</v>
          </cell>
          <cell r="J1651">
            <v>0</v>
          </cell>
          <cell r="O1651" t="str">
            <v>노107</v>
          </cell>
        </row>
        <row r="1652">
          <cell r="A1652" t="str">
            <v>제도사인</v>
          </cell>
          <cell r="B1652" t="str">
            <v>제도사</v>
          </cell>
          <cell r="E1652" t="str">
            <v>인</v>
          </cell>
          <cell r="J1652">
            <v>52322</v>
          </cell>
          <cell r="O1652" t="str">
            <v>노108</v>
          </cell>
        </row>
        <row r="1653">
          <cell r="A1653" t="str">
            <v>시험사1급인</v>
          </cell>
          <cell r="B1653" t="str">
            <v>시험사1급</v>
          </cell>
          <cell r="E1653" t="str">
            <v>인</v>
          </cell>
          <cell r="J1653">
            <v>50610</v>
          </cell>
          <cell r="O1653" t="str">
            <v>노109</v>
          </cell>
        </row>
        <row r="1654">
          <cell r="A1654" t="str">
            <v>시험사2급인</v>
          </cell>
          <cell r="B1654" t="str">
            <v>시험사2급</v>
          </cell>
          <cell r="E1654" t="str">
            <v>인</v>
          </cell>
          <cell r="J1654">
            <v>39180</v>
          </cell>
          <cell r="O1654" t="str">
            <v>노110</v>
          </cell>
        </row>
        <row r="1655">
          <cell r="A1655" t="str">
            <v>시험사3급인</v>
          </cell>
          <cell r="B1655" t="str">
            <v>시험사3급</v>
          </cell>
          <cell r="E1655" t="str">
            <v>인</v>
          </cell>
          <cell r="J1655">
            <v>0</v>
          </cell>
          <cell r="O1655" t="str">
            <v>노111</v>
          </cell>
        </row>
        <row r="1656">
          <cell r="A1656" t="str">
            <v>시험사4급인</v>
          </cell>
          <cell r="B1656" t="str">
            <v>시험사4급</v>
          </cell>
          <cell r="E1656" t="str">
            <v>인</v>
          </cell>
          <cell r="J1656">
            <v>0</v>
          </cell>
          <cell r="O1656" t="str">
            <v>노112</v>
          </cell>
        </row>
        <row r="1657">
          <cell r="A1657" t="str">
            <v>시험보조수인</v>
          </cell>
          <cell r="B1657" t="str">
            <v>시험보조수</v>
          </cell>
          <cell r="E1657" t="str">
            <v>인</v>
          </cell>
          <cell r="J1657">
            <v>29385</v>
          </cell>
          <cell r="O1657" t="str">
            <v>노113</v>
          </cell>
        </row>
        <row r="1658">
          <cell r="A1658" t="str">
            <v>유리공인</v>
          </cell>
          <cell r="B1658" t="str">
            <v>유리공</v>
          </cell>
          <cell r="E1658" t="str">
            <v>인</v>
          </cell>
          <cell r="J1658">
            <v>60295</v>
          </cell>
          <cell r="O1658" t="str">
            <v>노114</v>
          </cell>
        </row>
        <row r="1659">
          <cell r="A1659" t="str">
            <v>함석공인</v>
          </cell>
          <cell r="B1659" t="str">
            <v>함석공</v>
          </cell>
          <cell r="E1659" t="str">
            <v>인</v>
          </cell>
          <cell r="J1659">
            <v>62933</v>
          </cell>
          <cell r="O1659" t="str">
            <v>노115</v>
          </cell>
        </row>
        <row r="1660">
          <cell r="A1660" t="str">
            <v>용접공(일반)인</v>
          </cell>
          <cell r="B1660" t="str">
            <v>용접공(일반)</v>
          </cell>
          <cell r="E1660" t="str">
            <v>인</v>
          </cell>
          <cell r="J1660">
            <v>58758</v>
          </cell>
          <cell r="O1660" t="str">
            <v>노116</v>
          </cell>
        </row>
        <row r="1661">
          <cell r="A1661" t="str">
            <v>리벳공인</v>
          </cell>
          <cell r="B1661" t="str">
            <v>리벳공</v>
          </cell>
          <cell r="E1661" t="str">
            <v>인</v>
          </cell>
          <cell r="J1661">
            <v>0</v>
          </cell>
          <cell r="O1661" t="str">
            <v>노117</v>
          </cell>
        </row>
        <row r="1662">
          <cell r="A1662" t="str">
            <v>루핑공인</v>
          </cell>
          <cell r="B1662" t="str">
            <v>루핑공</v>
          </cell>
          <cell r="E1662" t="str">
            <v>인</v>
          </cell>
          <cell r="J1662">
            <v>0</v>
          </cell>
          <cell r="O1662" t="str">
            <v>노118</v>
          </cell>
        </row>
        <row r="1663">
          <cell r="A1663" t="str">
            <v>닥트공인</v>
          </cell>
          <cell r="B1663" t="str">
            <v>닥트공</v>
          </cell>
          <cell r="E1663" t="str">
            <v>인</v>
          </cell>
          <cell r="J1663">
            <v>47697</v>
          </cell>
          <cell r="O1663" t="str">
            <v>노119</v>
          </cell>
        </row>
        <row r="1664">
          <cell r="A1664" t="str">
            <v>대장공인</v>
          </cell>
          <cell r="B1664" t="str">
            <v>대장공</v>
          </cell>
          <cell r="E1664" t="str">
            <v>인</v>
          </cell>
          <cell r="J1664">
            <v>0</v>
          </cell>
          <cell r="O1664" t="str">
            <v>노120</v>
          </cell>
        </row>
        <row r="1665">
          <cell r="A1665" t="str">
            <v>할석공인</v>
          </cell>
          <cell r="B1665" t="str">
            <v>할석공</v>
          </cell>
          <cell r="E1665" t="str">
            <v>인</v>
          </cell>
          <cell r="J1665">
            <v>66464</v>
          </cell>
          <cell r="O1665" t="str">
            <v>노121</v>
          </cell>
        </row>
        <row r="1666">
          <cell r="A1666" t="str">
            <v>제철축로공인</v>
          </cell>
          <cell r="B1666" t="str">
            <v>제철축로공</v>
          </cell>
          <cell r="E1666" t="str">
            <v>인</v>
          </cell>
          <cell r="J1666">
            <v>92761</v>
          </cell>
          <cell r="O1666" t="str">
            <v>노122</v>
          </cell>
        </row>
        <row r="1667">
          <cell r="A1667" t="str">
            <v>양생공인</v>
          </cell>
          <cell r="B1667" t="str">
            <v>양생공</v>
          </cell>
          <cell r="E1667" t="str">
            <v>인</v>
          </cell>
          <cell r="J1667">
            <v>0</v>
          </cell>
          <cell r="O1667" t="str">
            <v>노123</v>
          </cell>
        </row>
        <row r="1668">
          <cell r="A1668" t="str">
            <v>계령공인</v>
          </cell>
          <cell r="B1668" t="str">
            <v>계령공</v>
          </cell>
          <cell r="E1668" t="str">
            <v>인</v>
          </cell>
          <cell r="J1668">
            <v>0</v>
          </cell>
          <cell r="O1668" t="str">
            <v>노124</v>
          </cell>
        </row>
        <row r="1669">
          <cell r="A1669" t="str">
            <v>모래분사공인</v>
          </cell>
          <cell r="B1669" t="str">
            <v>모래분사공</v>
          </cell>
          <cell r="E1669" t="str">
            <v>인</v>
          </cell>
          <cell r="J1669">
            <v>0</v>
          </cell>
          <cell r="O1669" t="str">
            <v>노125</v>
          </cell>
        </row>
        <row r="1670">
          <cell r="A1670" t="str">
            <v>사공(배포함)인</v>
          </cell>
          <cell r="B1670" t="str">
            <v>사공(배포함)</v>
          </cell>
          <cell r="E1670" t="str">
            <v>인</v>
          </cell>
          <cell r="J1670">
            <v>0</v>
          </cell>
          <cell r="O1670" t="str">
            <v>노126</v>
          </cell>
        </row>
        <row r="1671">
          <cell r="A1671" t="str">
            <v>마부(우마차포함)인</v>
          </cell>
          <cell r="B1671" t="str">
            <v>마부(우마차포함)</v>
          </cell>
          <cell r="E1671" t="str">
            <v>인</v>
          </cell>
          <cell r="J1671">
            <v>0</v>
          </cell>
          <cell r="O1671" t="str">
            <v>노127</v>
          </cell>
        </row>
        <row r="1672">
          <cell r="A1672" t="str">
            <v>제재공인</v>
          </cell>
          <cell r="B1672" t="str">
            <v>제재공</v>
          </cell>
          <cell r="E1672" t="str">
            <v>인</v>
          </cell>
          <cell r="J1672">
            <v>0</v>
          </cell>
          <cell r="O1672" t="str">
            <v>노128</v>
          </cell>
        </row>
        <row r="1673">
          <cell r="A1673" t="str">
            <v>철도궤도공인</v>
          </cell>
          <cell r="B1673" t="str">
            <v>철도궤도공</v>
          </cell>
          <cell r="E1673" t="str">
            <v>인</v>
          </cell>
          <cell r="J1673">
            <v>0</v>
          </cell>
          <cell r="O1673" t="str">
            <v>노129</v>
          </cell>
        </row>
        <row r="1674">
          <cell r="A1674" t="str">
            <v>지적기사1급인</v>
          </cell>
          <cell r="B1674" t="str">
            <v>지적기사1급</v>
          </cell>
          <cell r="E1674" t="str">
            <v>인</v>
          </cell>
          <cell r="J1674">
            <v>93249</v>
          </cell>
          <cell r="O1674" t="str">
            <v>노130</v>
          </cell>
        </row>
        <row r="1675">
          <cell r="A1675" t="str">
            <v>지적기사2급인</v>
          </cell>
          <cell r="B1675" t="str">
            <v>지적기사2급</v>
          </cell>
          <cell r="E1675" t="str">
            <v>인</v>
          </cell>
          <cell r="J1675">
            <v>77363</v>
          </cell>
          <cell r="O1675" t="str">
            <v>노131</v>
          </cell>
        </row>
        <row r="1676">
          <cell r="A1676" t="str">
            <v>지적기능사1급인</v>
          </cell>
          <cell r="B1676" t="str">
            <v>지적기능사1급</v>
          </cell>
          <cell r="E1676" t="str">
            <v>인</v>
          </cell>
          <cell r="J1676">
            <v>55223</v>
          </cell>
          <cell r="O1676" t="str">
            <v>노132</v>
          </cell>
        </row>
        <row r="1677">
          <cell r="A1677" t="str">
            <v>지적기능사2급인</v>
          </cell>
          <cell r="B1677" t="str">
            <v>지적기능사2급</v>
          </cell>
          <cell r="E1677" t="str">
            <v>인</v>
          </cell>
          <cell r="J1677">
            <v>42030</v>
          </cell>
          <cell r="O1677" t="str">
            <v>노133</v>
          </cell>
        </row>
        <row r="1678">
          <cell r="A1678" t="str">
            <v>중급기술자인</v>
          </cell>
          <cell r="B1678" t="str">
            <v>중급기술자</v>
          </cell>
          <cell r="E1678" t="str">
            <v>인</v>
          </cell>
          <cell r="J1678">
            <v>96387</v>
          </cell>
          <cell r="O1678" t="str">
            <v>노134</v>
          </cell>
        </row>
        <row r="1679">
          <cell r="A1679" t="str">
            <v>통신기사2급인</v>
          </cell>
          <cell r="B1679" t="str">
            <v>통신기사2급</v>
          </cell>
          <cell r="E1679" t="str">
            <v>인</v>
          </cell>
          <cell r="J1679">
            <v>0</v>
          </cell>
          <cell r="O1679" t="str">
            <v>노135</v>
          </cell>
        </row>
        <row r="1680">
          <cell r="A1680" t="str">
            <v>초급기술자인</v>
          </cell>
          <cell r="B1680" t="str">
            <v>초급기술자</v>
          </cell>
          <cell r="E1680" t="str">
            <v>인</v>
          </cell>
          <cell r="J1680">
            <v>69746</v>
          </cell>
          <cell r="O1680" t="str">
            <v>노136</v>
          </cell>
        </row>
        <row r="1681">
          <cell r="A1681" t="str">
            <v>판금공인</v>
          </cell>
          <cell r="B1681" t="str">
            <v>판금공</v>
          </cell>
          <cell r="E1681" t="str">
            <v>인</v>
          </cell>
          <cell r="J1681">
            <v>30675</v>
          </cell>
          <cell r="O1681" t="str">
            <v>노137</v>
          </cell>
        </row>
        <row r="1682">
          <cell r="A1682" t="str">
            <v>특급기술자인</v>
          </cell>
          <cell r="B1682" t="str">
            <v>특급기술자</v>
          </cell>
          <cell r="E1682" t="str">
            <v>인</v>
          </cell>
          <cell r="J1682">
            <v>138714</v>
          </cell>
          <cell r="O1682" t="str">
            <v>노138</v>
          </cell>
        </row>
        <row r="1683">
          <cell r="A1683" t="str">
            <v>광케이블기사인</v>
          </cell>
          <cell r="B1683" t="str">
            <v>광케이블기사</v>
          </cell>
          <cell r="E1683" t="str">
            <v>인</v>
          </cell>
          <cell r="J1683">
            <v>95081</v>
          </cell>
          <cell r="O1683" t="str">
            <v>노139</v>
          </cell>
        </row>
        <row r="1684">
          <cell r="A1684" t="str">
            <v>중급기능사인</v>
          </cell>
          <cell r="B1684" t="str">
            <v>중급기능사</v>
          </cell>
          <cell r="E1684" t="str">
            <v>인</v>
          </cell>
          <cell r="J1684">
            <v>62505</v>
          </cell>
          <cell r="O1684" t="str">
            <v>노140</v>
          </cell>
        </row>
        <row r="1685">
          <cell r="A1685" t="str">
            <v>고급기술자인</v>
          </cell>
          <cell r="B1685" t="str">
            <v>고급기술자</v>
          </cell>
          <cell r="E1685" t="str">
            <v>인</v>
          </cell>
          <cell r="J1685">
            <v>118674</v>
          </cell>
          <cell r="O1685" t="str">
            <v>노141</v>
          </cell>
        </row>
        <row r="1686">
          <cell r="A1686" t="str">
            <v>가스기사인</v>
          </cell>
          <cell r="B1686" t="str">
            <v>가스기사</v>
          </cell>
          <cell r="E1686" t="str">
            <v>인</v>
          </cell>
          <cell r="J1686">
            <v>45000</v>
          </cell>
          <cell r="O1686" t="str">
            <v>노142</v>
          </cell>
        </row>
        <row r="1687">
          <cell r="A1687" t="str">
            <v>0인</v>
          </cell>
          <cell r="B1687">
            <v>0</v>
          </cell>
          <cell r="E1687" t="str">
            <v>인</v>
          </cell>
          <cell r="J1687">
            <v>0</v>
          </cell>
          <cell r="O1687" t="str">
            <v>노0</v>
          </cell>
        </row>
        <row r="1688">
          <cell r="A1688" t="str">
            <v>0인</v>
          </cell>
          <cell r="B1688">
            <v>0</v>
          </cell>
          <cell r="E1688" t="str">
            <v>인</v>
          </cell>
          <cell r="J1688">
            <v>0</v>
          </cell>
          <cell r="O1688" t="str">
            <v>0</v>
          </cell>
        </row>
        <row r="1689">
          <cell r="B1689">
            <v>0</v>
          </cell>
          <cell r="E1689" t="str">
            <v>인</v>
          </cell>
          <cell r="J1689">
            <v>0</v>
          </cell>
          <cell r="O1689" t="str">
            <v>0</v>
          </cell>
        </row>
        <row r="1690">
          <cell r="B1690">
            <v>0</v>
          </cell>
          <cell r="E1690" t="str">
            <v>인</v>
          </cell>
          <cell r="J1690">
            <v>0</v>
          </cell>
          <cell r="O1690" t="str">
            <v>0</v>
          </cell>
        </row>
        <row r="1691">
          <cell r="A1691" t="str">
            <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서류준비"/>
      <sheetName val="기본입력"/>
      <sheetName val="설계서"/>
      <sheetName val="내역서"/>
      <sheetName val="내역서표지"/>
      <sheetName val="원가계산서"/>
      <sheetName val="원가계산서 (2)"/>
      <sheetName val="공사예정공정표"/>
      <sheetName val="공사원가계산서"/>
      <sheetName val="표준계약서"/>
      <sheetName val="사용인감신고서"/>
      <sheetName val="착공신고서"/>
      <sheetName val="준공신고서"/>
      <sheetName val="사진대지"/>
      <sheetName val="참조자료"/>
      <sheetName val="sw1"/>
      <sheetName val="NOMUBI"/>
      <sheetName val="가격"/>
      <sheetName val="BID"/>
      <sheetName val="실행내역 (2)"/>
      <sheetName val="성남공고-화장실공사"/>
      <sheetName val="품셈TABLE"/>
      <sheetName val="노임단가"/>
      <sheetName val="노임"/>
      <sheetName val="실행내역"/>
      <sheetName val="개별직종노임단가(2003.9)"/>
      <sheetName val="지구단위계획"/>
      <sheetName val="품목"/>
      <sheetName val="일위대가"/>
      <sheetName val="98수문일위"/>
      <sheetName val="인건-측정"/>
      <sheetName val="터파기및재료"/>
      <sheetName val="철거산출근거"/>
      <sheetName val="9GNG운반"/>
      <sheetName val="전기단가조사서"/>
      <sheetName val="guard(mac)"/>
      <sheetName val="접속도로1"/>
      <sheetName val="하조서"/>
      <sheetName val="손익분석"/>
      <sheetName val="공사개요"/>
      <sheetName val=" 토목 처리장도급내역서 "/>
      <sheetName val="총공사내역서"/>
      <sheetName val="일위대가 (PM)"/>
      <sheetName val="원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row r="3">
          <cell r="A3" t="str">
            <v>가스</v>
          </cell>
        </row>
        <row r="4">
          <cell r="A4" t="str">
            <v>건물내설비</v>
          </cell>
        </row>
        <row r="5">
          <cell r="A5" t="str">
            <v>건축물조립</v>
          </cell>
        </row>
        <row r="6">
          <cell r="A6" t="str">
            <v>공기조화</v>
          </cell>
        </row>
        <row r="7">
          <cell r="A7" t="str">
            <v>공동구</v>
          </cell>
        </row>
        <row r="8">
          <cell r="A8" t="str">
            <v>관개수로</v>
          </cell>
        </row>
        <row r="9">
          <cell r="A9" t="str">
            <v>급배수</v>
          </cell>
        </row>
        <row r="10">
          <cell r="A10" t="str">
            <v>기타 토목공사</v>
          </cell>
        </row>
        <row r="11">
          <cell r="A11" t="str">
            <v>냉난방</v>
          </cell>
        </row>
        <row r="12">
          <cell r="A12" t="str">
            <v>도로</v>
          </cell>
        </row>
        <row r="13">
          <cell r="A13" t="str">
            <v>도장</v>
          </cell>
        </row>
        <row r="14">
          <cell r="A14" t="str">
            <v>매립</v>
          </cell>
        </row>
        <row r="15">
          <cell r="A15" t="str">
            <v>미장</v>
          </cell>
        </row>
        <row r="16">
          <cell r="A16" t="str">
            <v>방수</v>
          </cell>
        </row>
        <row r="17">
          <cell r="A17" t="str">
            <v>배연설비</v>
          </cell>
        </row>
        <row r="18">
          <cell r="A18" t="str">
            <v>보링</v>
          </cell>
        </row>
        <row r="19">
          <cell r="A19" t="str">
            <v>보일러설치</v>
          </cell>
        </row>
        <row r="20">
          <cell r="A20" t="str">
            <v>부지정리</v>
          </cell>
        </row>
        <row r="21">
          <cell r="A21" t="str">
            <v>상수도</v>
          </cell>
        </row>
        <row r="22">
          <cell r="A22" t="str">
            <v>상수도(1)</v>
          </cell>
        </row>
        <row r="23">
          <cell r="A23" t="str">
            <v>상하수도</v>
          </cell>
        </row>
        <row r="24">
          <cell r="A24" t="str">
            <v>석공</v>
          </cell>
        </row>
        <row r="25">
          <cell r="A25" t="str">
            <v>승강기</v>
          </cell>
        </row>
        <row r="26">
          <cell r="A26" t="str">
            <v>실내의장</v>
          </cell>
        </row>
        <row r="27">
          <cell r="A27" t="str">
            <v>온실설치</v>
          </cell>
        </row>
        <row r="28">
          <cell r="A28" t="str">
            <v>인양기기설비</v>
          </cell>
        </row>
        <row r="29">
          <cell r="A29" t="str">
            <v>자동제어</v>
          </cell>
        </row>
        <row r="30">
          <cell r="A30" t="str">
            <v>조경</v>
          </cell>
        </row>
        <row r="31">
          <cell r="A31" t="str">
            <v>조적</v>
          </cell>
        </row>
        <row r="32">
          <cell r="A32" t="str">
            <v>지붕</v>
          </cell>
        </row>
        <row r="33">
          <cell r="A33" t="str">
            <v>지하수개발</v>
          </cell>
        </row>
        <row r="34">
          <cell r="A34" t="str">
            <v>지하저수조</v>
          </cell>
        </row>
        <row r="35">
          <cell r="A35" t="str">
            <v xml:space="preserve">창호 </v>
          </cell>
        </row>
        <row r="36">
          <cell r="A36" t="str">
            <v>철근콘크리트</v>
          </cell>
        </row>
        <row r="37">
          <cell r="A37" t="str">
            <v>철도(1)</v>
          </cell>
        </row>
        <row r="38">
          <cell r="A38" t="str">
            <v>철도(2)</v>
          </cell>
        </row>
        <row r="39">
          <cell r="A39" t="str">
            <v>철물</v>
          </cell>
        </row>
        <row r="40">
          <cell r="A40" t="str">
            <v>타일</v>
          </cell>
        </row>
        <row r="41">
          <cell r="A41" t="str">
            <v>토공</v>
          </cell>
        </row>
        <row r="42">
          <cell r="A42" t="str">
            <v>판금</v>
          </cell>
        </row>
        <row r="43">
          <cell r="A43" t="str">
            <v>포장</v>
          </cell>
        </row>
        <row r="44">
          <cell r="A44" t="str">
            <v>하수도(1)</v>
          </cell>
        </row>
        <row r="45">
          <cell r="A45" t="str">
            <v>하수도</v>
          </cell>
        </row>
        <row r="46">
          <cell r="A46" t="str">
            <v>환기</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
      <sheetName val="VXXXXXX"/>
      <sheetName val="통합"/>
      <sheetName val="한진"/>
      <sheetName val="삼성"/>
      <sheetName val="대우"/>
      <sheetName val="금호"/>
      <sheetName val="예산120억"/>
      <sheetName val="원가계산(120억)"/>
      <sheetName val="예산(128)"/>
      <sheetName val="원가계산(128)"/>
      <sheetName val="구역물량비교"/>
      <sheetName val="물량대비표"/>
      <sheetName val="변경사유내역"/>
      <sheetName val="1차변경(46억)"/>
      <sheetName val="원가계산(46억)"/>
      <sheetName val="원본(갑지)"/>
      <sheetName val="8.PILE  (돌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공사원가계산서"/>
      <sheetName val="고용개선지원비"/>
      <sheetName val="고재처리"/>
      <sheetName val="내역서"/>
      <sheetName val="일위대가"/>
      <sheetName val="단가산출"/>
      <sheetName val="설치수량"/>
      <sheetName val="재료산출"/>
      <sheetName val="기계경비"/>
      <sheetName val="단가조사"/>
      <sheetName val="적용기준"/>
      <sheetName val="공사노임"/>
      <sheetName val="이전비"/>
      <sheetName val="기초설계"/>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79">
          <cell r="P79">
            <v>35000</v>
          </cell>
        </row>
        <row r="88">
          <cell r="P88">
            <v>10000</v>
          </cell>
        </row>
      </sheetData>
      <sheetData sheetId="11" refreshError="1"/>
      <sheetData sheetId="12" refreshError="1"/>
      <sheetData sheetId="13" refreshError="1"/>
      <sheetData sheetId="14" refreshError="1"/>
      <sheetData sheetId="15"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13.bin"/><Relationship Id="rId1" Type="http://schemas.openxmlformats.org/officeDocument/2006/relationships/hyperlink" Target="http://ecos.bok.or.kr/"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14.bin"/><Relationship Id="rId2" Type="http://schemas.openxmlformats.org/officeDocument/2006/relationships/hyperlink" Target="https://www.kbiz.or.kr/" TargetMode="External"/><Relationship Id="rId1" Type="http://schemas.openxmlformats.org/officeDocument/2006/relationships/hyperlink" Target="http://www.csr.co.kr/" TargetMode="External"/><Relationship Id="rId4" Type="http://schemas.openxmlformats.org/officeDocument/2006/relationships/drawing" Target="../drawings/drawing3.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6"/>
  <sheetViews>
    <sheetView showGridLines="0" view="pageBreakPreview" zoomScale="70" zoomScaleNormal="70" zoomScaleSheetLayoutView="70" workbookViewId="0">
      <selection activeCell="R24" sqref="R24"/>
    </sheetView>
  </sheetViews>
  <sheetFormatPr defaultRowHeight="13.5"/>
  <cols>
    <col min="2" max="2" width="13.44140625" customWidth="1"/>
    <col min="3" max="4" width="6.77734375" customWidth="1"/>
    <col min="6" max="8" width="6.77734375" customWidth="1"/>
    <col min="9" max="9" width="9.88671875" customWidth="1"/>
    <col min="10" max="12" width="6.77734375" customWidth="1"/>
    <col min="23" max="23" width="9.5546875" bestFit="1" customWidth="1"/>
  </cols>
  <sheetData>
    <row r="1" spans="1:18" ht="39.950000000000003" customHeight="1">
      <c r="A1" s="1364" t="s">
        <v>2342</v>
      </c>
      <c r="B1" s="1366"/>
      <c r="C1" s="1354"/>
      <c r="D1" s="1355"/>
      <c r="E1" s="1368" t="s">
        <v>2343</v>
      </c>
      <c r="F1" s="1354"/>
      <c r="G1" s="1354"/>
      <c r="H1" s="1355"/>
      <c r="I1" s="1351" t="s">
        <v>2344</v>
      </c>
      <c r="J1" s="1353"/>
      <c r="K1" s="1354"/>
      <c r="L1" s="1355"/>
      <c r="M1" s="21" t="s">
        <v>363</v>
      </c>
      <c r="N1" s="34" t="s">
        <v>2264</v>
      </c>
      <c r="O1" s="22" t="s">
        <v>2325</v>
      </c>
      <c r="P1" s="23" t="s">
        <v>364</v>
      </c>
      <c r="Q1" s="1342" t="s">
        <v>365</v>
      </c>
      <c r="R1" s="1343"/>
    </row>
    <row r="2" spans="1:18" ht="39.950000000000003" customHeight="1">
      <c r="A2" s="1365"/>
      <c r="B2" s="1367"/>
      <c r="C2" s="1356"/>
      <c r="D2" s="1357"/>
      <c r="E2" s="1352"/>
      <c r="F2" s="1356"/>
      <c r="G2" s="1356"/>
      <c r="H2" s="1357"/>
      <c r="I2" s="1352"/>
      <c r="J2" s="1356"/>
      <c r="K2" s="1356"/>
      <c r="L2" s="1357"/>
      <c r="M2" s="24" t="s">
        <v>362</v>
      </c>
      <c r="N2" s="32" t="str">
        <f>N1</f>
        <v>2026년</v>
      </c>
      <c r="O2" s="32" t="str">
        <f>O1</f>
        <v>04월</v>
      </c>
      <c r="P2" s="33" t="s">
        <v>364</v>
      </c>
      <c r="Q2" s="1344" t="s">
        <v>366</v>
      </c>
      <c r="R2" s="1345"/>
    </row>
    <row r="3" spans="1:18" ht="14.25" customHeight="1">
      <c r="A3" s="25" t="s">
        <v>367</v>
      </c>
      <c r="B3" s="26" t="s">
        <v>367</v>
      </c>
      <c r="C3" s="26" t="s">
        <v>367</v>
      </c>
      <c r="D3" s="26" t="s">
        <v>367</v>
      </c>
      <c r="E3" s="26"/>
      <c r="F3" s="26"/>
      <c r="G3" s="26"/>
      <c r="H3" s="26"/>
      <c r="I3" s="26"/>
      <c r="J3" s="26"/>
      <c r="K3" s="26"/>
      <c r="L3" s="26"/>
      <c r="M3" s="26"/>
      <c r="N3" s="26"/>
      <c r="O3" s="26"/>
      <c r="P3" s="26"/>
      <c r="Q3" s="26"/>
      <c r="R3" s="27"/>
    </row>
    <row r="4" spans="1:18" ht="52.5" customHeight="1">
      <c r="A4" s="1359" t="s">
        <v>927</v>
      </c>
      <c r="B4" s="1360"/>
      <c r="C4" s="1360"/>
      <c r="D4" s="1360"/>
      <c r="E4" s="1360"/>
      <c r="F4" s="1360"/>
      <c r="G4" s="1360"/>
      <c r="H4" s="1360"/>
      <c r="I4" s="1360"/>
      <c r="J4" s="1360"/>
      <c r="K4" s="1360"/>
      <c r="L4" s="1360"/>
      <c r="M4" s="1360"/>
      <c r="N4" s="1360"/>
      <c r="O4" s="1360"/>
      <c r="P4" s="1360"/>
      <c r="Q4" s="1360"/>
      <c r="R4" s="1361"/>
    </row>
    <row r="5" spans="1:18" ht="27" thickBot="1">
      <c r="A5" s="25"/>
      <c r="B5" s="26" t="str">
        <f>공사원가계산서!A2</f>
        <v>공사명 : 2026년 교통사고 잦은 곳 개선사업 교통안전표지 공사(남부)</v>
      </c>
      <c r="C5" s="26"/>
      <c r="D5" s="26"/>
      <c r="E5" s="26"/>
      <c r="F5" s="26"/>
      <c r="G5" s="26"/>
      <c r="H5" s="26"/>
      <c r="I5" s="26"/>
      <c r="J5" s="26"/>
      <c r="K5" s="26"/>
      <c r="L5" s="26"/>
      <c r="M5" s="26"/>
      <c r="N5" s="26"/>
      <c r="O5" s="26"/>
      <c r="P5" s="26"/>
      <c r="Q5" s="26"/>
      <c r="R5" s="27"/>
    </row>
    <row r="6" spans="1:18" ht="50.25" customHeight="1">
      <c r="A6" s="25"/>
      <c r="B6" s="1362" t="s">
        <v>368</v>
      </c>
      <c r="C6" s="1363"/>
      <c r="D6" s="1363"/>
      <c r="E6" s="1363"/>
      <c r="F6" s="1363"/>
      <c r="G6" s="1349" t="s">
        <v>369</v>
      </c>
      <c r="H6" s="1350"/>
      <c r="I6" s="1350"/>
      <c r="J6" s="1350"/>
      <c r="K6" s="1350"/>
      <c r="L6" s="1350"/>
      <c r="M6" s="1350"/>
      <c r="N6" s="1350"/>
      <c r="O6" s="1350"/>
      <c r="P6" s="1349" t="s">
        <v>370</v>
      </c>
      <c r="Q6" s="1358"/>
      <c r="R6" s="27"/>
    </row>
    <row r="7" spans="1:18" ht="50.25" customHeight="1">
      <c r="A7" s="25"/>
      <c r="B7" s="1346" t="s">
        <v>371</v>
      </c>
      <c r="C7" s="1347"/>
      <c r="D7" s="1347"/>
      <c r="E7" s="1347"/>
      <c r="F7" s="1348"/>
      <c r="G7" s="1332" t="str">
        <f>"一金 "&amp;NUMBERSTRING(L7,1)&amp;"원 정"</f>
        <v>一金 사천일백육십삼만사천일백구십원 정</v>
      </c>
      <c r="H7" s="1333"/>
      <c r="I7" s="1333"/>
      <c r="J7" s="1333"/>
      <c r="K7" s="1333"/>
      <c r="L7" s="1331">
        <f>SUM(L10:N11)</f>
        <v>41634190</v>
      </c>
      <c r="M7" s="1331"/>
      <c r="N7" s="1331"/>
      <c r="O7" s="35"/>
      <c r="P7" s="1322"/>
      <c r="Q7" s="1323"/>
      <c r="R7" s="27"/>
    </row>
    <row r="8" spans="1:18" ht="50.25" customHeight="1">
      <c r="A8" s="25"/>
      <c r="B8" s="52"/>
      <c r="C8" s="1320" t="s">
        <v>372</v>
      </c>
      <c r="D8" s="1320"/>
      <c r="E8" s="1320"/>
      <c r="F8" s="1321"/>
      <c r="G8" s="1332" t="str">
        <f>"一金 "&amp;NUMBERSTRING(L8,1)&amp;"원 정"</f>
        <v>一金 삼천일백사십만원 정</v>
      </c>
      <c r="H8" s="1333"/>
      <c r="I8" s="1333"/>
      <c r="J8" s="1333"/>
      <c r="K8" s="1333"/>
      <c r="L8" s="1331">
        <f>공사원가계산서!D28</f>
        <v>31400000</v>
      </c>
      <c r="M8" s="1331"/>
      <c r="N8" s="1331"/>
      <c r="O8" s="35"/>
      <c r="P8" s="1322"/>
      <c r="Q8" s="1323"/>
      <c r="R8" s="27"/>
    </row>
    <row r="9" spans="1:18" ht="50.25" customHeight="1">
      <c r="A9" s="25"/>
      <c r="B9" s="390" t="s">
        <v>928</v>
      </c>
      <c r="C9" s="1320" t="s">
        <v>373</v>
      </c>
      <c r="D9" s="1320"/>
      <c r="E9" s="1320"/>
      <c r="F9" s="1321"/>
      <c r="G9" s="1332" t="str">
        <f>"一金 "&amp;NUMBERSTRING(L9,1)&amp;"원 정"</f>
        <v>一金 삼백일십사만원 정</v>
      </c>
      <c r="H9" s="1333"/>
      <c r="I9" s="1333"/>
      <c r="J9" s="1333"/>
      <c r="K9" s="1333"/>
      <c r="L9" s="1331">
        <f>공사원가계산서!D29</f>
        <v>3140000</v>
      </c>
      <c r="M9" s="1331"/>
      <c r="N9" s="1331"/>
      <c r="O9" s="35"/>
      <c r="P9" s="1322"/>
      <c r="Q9" s="1323"/>
      <c r="R9" s="27"/>
    </row>
    <row r="10" spans="1:18" ht="50.25" customHeight="1" thickBot="1">
      <c r="A10" s="25"/>
      <c r="B10" s="1314"/>
      <c r="C10" s="1336" t="s">
        <v>925</v>
      </c>
      <c r="D10" s="1336"/>
      <c r="E10" s="1336"/>
      <c r="F10" s="1337"/>
      <c r="G10" s="1329" t="str">
        <f>"一金 "&amp;NUMBERSTRING(L10,1)&amp;"원 정"</f>
        <v>一金 삼천사백오십사만원 정</v>
      </c>
      <c r="H10" s="1330"/>
      <c r="I10" s="1330"/>
      <c r="J10" s="1330"/>
      <c r="K10" s="1330"/>
      <c r="L10" s="1338">
        <f>SUM(L8:N9)</f>
        <v>34540000</v>
      </c>
      <c r="M10" s="1338"/>
      <c r="N10" s="1338"/>
      <c r="O10" s="36"/>
      <c r="P10" s="1311"/>
      <c r="Q10" s="1312"/>
      <c r="R10" s="27"/>
    </row>
    <row r="11" spans="1:18" ht="50.25" customHeight="1" thickBot="1">
      <c r="A11" s="25"/>
      <c r="B11" s="1339" t="s">
        <v>2312</v>
      </c>
      <c r="C11" s="1340"/>
      <c r="D11" s="1340"/>
      <c r="E11" s="1340"/>
      <c r="F11" s="1341"/>
      <c r="G11" s="1326" t="str">
        <f>"一金 "&amp;NUMBERSTRING(L11,1)&amp;"원 정"</f>
        <v>一金 칠백구만사천일백구십원 정</v>
      </c>
      <c r="H11" s="1327"/>
      <c r="I11" s="1327"/>
      <c r="J11" s="1327"/>
      <c r="K11" s="1327"/>
      <c r="L11" s="1328">
        <f>공사원가계산서!D31</f>
        <v>7094190</v>
      </c>
      <c r="M11" s="1328"/>
      <c r="N11" s="1328"/>
      <c r="O11" s="1313"/>
      <c r="P11" s="1324"/>
      <c r="Q11" s="1325"/>
      <c r="R11" s="27"/>
    </row>
    <row r="12" spans="1:18" ht="14.25" customHeight="1">
      <c r="A12" s="25"/>
      <c r="B12" s="37"/>
      <c r="C12" s="37"/>
      <c r="D12" s="37"/>
      <c r="E12" s="37"/>
      <c r="F12" s="37"/>
      <c r="G12" s="38"/>
      <c r="H12" s="38"/>
      <c r="I12" s="38"/>
      <c r="J12" s="38"/>
      <c r="K12" s="38"/>
      <c r="L12" s="39"/>
      <c r="M12" s="39"/>
      <c r="N12" s="39"/>
      <c r="O12" s="40"/>
      <c r="P12" s="37"/>
      <c r="Q12" s="37"/>
      <c r="R12" s="27"/>
    </row>
    <row r="13" spans="1:18" ht="26.25">
      <c r="A13" s="25"/>
      <c r="B13" s="1334" t="s">
        <v>929</v>
      </c>
      <c r="C13" s="1334"/>
      <c r="D13" s="19"/>
      <c r="E13" s="19"/>
      <c r="F13" s="20"/>
      <c r="G13" s="19"/>
      <c r="H13" s="19"/>
      <c r="I13" s="19"/>
      <c r="J13" s="19"/>
      <c r="K13" s="19"/>
      <c r="L13" s="19"/>
      <c r="M13" s="1335"/>
      <c r="N13" s="1335"/>
      <c r="O13" s="28"/>
      <c r="P13" s="29"/>
      <c r="Q13" s="369"/>
      <c r="R13" s="27"/>
    </row>
    <row r="14" spans="1:18" ht="26.25">
      <c r="A14" s="25"/>
      <c r="B14" s="30" t="s">
        <v>926</v>
      </c>
      <c r="C14" s="19"/>
      <c r="D14" s="19"/>
      <c r="E14" s="19"/>
      <c r="F14" s="31"/>
      <c r="G14" s="19"/>
      <c r="H14" s="19"/>
      <c r="I14" s="19"/>
      <c r="J14" s="19"/>
      <c r="K14" s="19"/>
      <c r="L14" s="19"/>
      <c r="M14" s="370"/>
      <c r="N14" s="370"/>
      <c r="O14" s="28"/>
      <c r="P14" s="29"/>
      <c r="Q14" s="369"/>
      <c r="R14" s="27"/>
    </row>
    <row r="15" spans="1:18" ht="26.25">
      <c r="A15" s="25"/>
      <c r="B15" s="30" t="s">
        <v>917</v>
      </c>
      <c r="C15" s="19"/>
      <c r="D15" s="19"/>
      <c r="E15" s="19"/>
      <c r="F15" s="31"/>
      <c r="G15" s="19"/>
      <c r="H15" s="19"/>
      <c r="I15" s="19"/>
      <c r="J15" s="19"/>
      <c r="K15" s="19"/>
      <c r="L15" s="19"/>
      <c r="M15" s="370"/>
      <c r="N15" s="370"/>
      <c r="O15" s="28"/>
      <c r="P15" s="29"/>
      <c r="Q15" s="369"/>
      <c r="R15" s="27"/>
    </row>
    <row r="16" spans="1:18" ht="27" thickBot="1">
      <c r="A16" s="41"/>
      <c r="B16" s="42"/>
      <c r="C16" s="43"/>
      <c r="D16" s="43"/>
      <c r="E16" s="43"/>
      <c r="F16" s="44"/>
      <c r="G16" s="43"/>
      <c r="H16" s="43"/>
      <c r="I16" s="43"/>
      <c r="J16" s="43"/>
      <c r="K16" s="43"/>
      <c r="L16" s="43"/>
      <c r="M16" s="45"/>
      <c r="N16" s="45"/>
      <c r="O16" s="46"/>
      <c r="P16" s="47"/>
      <c r="Q16" s="48"/>
      <c r="R16" s="49"/>
    </row>
  </sheetData>
  <mergeCells count="33">
    <mergeCell ref="Q1:R1"/>
    <mergeCell ref="Q2:R2"/>
    <mergeCell ref="B7:F7"/>
    <mergeCell ref="G7:K7"/>
    <mergeCell ref="G6:O6"/>
    <mergeCell ref="I1:I2"/>
    <mergeCell ref="J1:L2"/>
    <mergeCell ref="P6:Q6"/>
    <mergeCell ref="A4:R4"/>
    <mergeCell ref="B6:F6"/>
    <mergeCell ref="P7:Q7"/>
    <mergeCell ref="L7:N7"/>
    <mergeCell ref="A1:A2"/>
    <mergeCell ref="B1:D2"/>
    <mergeCell ref="E1:E2"/>
    <mergeCell ref="F1:H2"/>
    <mergeCell ref="B13:C13"/>
    <mergeCell ref="M13:N13"/>
    <mergeCell ref="C9:F9"/>
    <mergeCell ref="G9:K9"/>
    <mergeCell ref="L9:N9"/>
    <mergeCell ref="C10:F10"/>
    <mergeCell ref="L10:N10"/>
    <mergeCell ref="B11:F11"/>
    <mergeCell ref="C8:F8"/>
    <mergeCell ref="P8:Q8"/>
    <mergeCell ref="P9:Q9"/>
    <mergeCell ref="P11:Q11"/>
    <mergeCell ref="G11:K11"/>
    <mergeCell ref="L11:N11"/>
    <mergeCell ref="G10:K10"/>
    <mergeCell ref="L8:N8"/>
    <mergeCell ref="G8:K8"/>
  </mergeCells>
  <phoneticPr fontId="5" type="noConversion"/>
  <printOptions horizontalCentered="1"/>
  <pageMargins left="0.39370078740157483" right="0.39370078740157483" top="0.74803149606299213" bottom="0.74803149606299213" header="0.31496062992125984" footer="0.31496062992125984"/>
  <pageSetup paperSize="9" scale="8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2"/>
  <sheetViews>
    <sheetView tabSelected="1" view="pageBreakPreview" zoomScale="85" zoomScaleNormal="70" zoomScaleSheetLayoutView="85" workbookViewId="0">
      <selection activeCell="A2" sqref="A2:F2"/>
    </sheetView>
  </sheetViews>
  <sheetFormatPr defaultRowHeight="13.5"/>
  <cols>
    <col min="1" max="2" width="3.77734375" bestFit="1" customWidth="1"/>
    <col min="3" max="3" width="16.33203125" bestFit="1" customWidth="1"/>
    <col min="4" max="4" width="13.44140625" bestFit="1" customWidth="1"/>
    <col min="5" max="5" width="9.33203125" bestFit="1" customWidth="1"/>
    <col min="6" max="6" width="32.77734375" customWidth="1"/>
    <col min="7" max="7" width="12.88671875" style="3" customWidth="1"/>
    <col min="8" max="8" width="20.77734375" customWidth="1"/>
    <col min="9" max="9" width="12.5546875" customWidth="1"/>
    <col min="13" max="13" width="11.33203125" customWidth="1"/>
    <col min="14" max="14" width="11.88671875" customWidth="1"/>
    <col min="15" max="15" width="11.44140625" customWidth="1"/>
    <col min="19" max="19" width="17.44140625" customWidth="1"/>
  </cols>
  <sheetData>
    <row r="1" spans="1:19" ht="24.75" customHeight="1">
      <c r="A1" s="1369" t="s">
        <v>475</v>
      </c>
      <c r="B1" s="1369"/>
      <c r="C1" s="1369"/>
      <c r="D1" s="1369"/>
      <c r="E1" s="1369"/>
      <c r="F1" s="1369"/>
      <c r="G1" s="1369"/>
    </row>
    <row r="2" spans="1:19" ht="24.75" customHeight="1">
      <c r="A2" s="1370" t="s">
        <v>2365</v>
      </c>
      <c r="B2" s="1370"/>
      <c r="C2" s="1370"/>
      <c r="D2" s="1370"/>
      <c r="E2" s="1370"/>
      <c r="F2" s="1370"/>
      <c r="G2" s="1060"/>
    </row>
    <row r="3" spans="1:19" ht="36" customHeight="1">
      <c r="A3" s="1371" t="s">
        <v>2108</v>
      </c>
      <c r="B3" s="1372"/>
      <c r="C3" s="1372"/>
      <c r="D3" s="262" t="s">
        <v>476</v>
      </c>
      <c r="E3" s="262" t="s">
        <v>334</v>
      </c>
      <c r="F3" s="262" t="s">
        <v>335</v>
      </c>
      <c r="G3" s="1058" t="s">
        <v>477</v>
      </c>
    </row>
    <row r="4" spans="1:19" ht="28.5" customHeight="1">
      <c r="A4" s="1373" t="s">
        <v>336</v>
      </c>
      <c r="B4" s="1376" t="s">
        <v>337</v>
      </c>
      <c r="C4" s="1041" t="s">
        <v>338</v>
      </c>
      <c r="D4" s="263">
        <f>내역서!I188</f>
        <v>13991356</v>
      </c>
      <c r="E4" s="264">
        <f>D4/$D$30</f>
        <v>0.40507689635205557</v>
      </c>
      <c r="F4" s="1049"/>
      <c r="G4" s="1061"/>
    </row>
    <row r="5" spans="1:19" ht="28.5" customHeight="1">
      <c r="A5" s="1374"/>
      <c r="B5" s="1377"/>
      <c r="C5" s="1042" t="s">
        <v>339</v>
      </c>
      <c r="D5" s="265"/>
      <c r="E5" s="266"/>
      <c r="F5" s="1050"/>
      <c r="G5" s="1059"/>
    </row>
    <row r="6" spans="1:19" ht="28.5" customHeight="1">
      <c r="A6" s="1374"/>
      <c r="B6" s="1377"/>
      <c r="C6" s="1042" t="s">
        <v>340</v>
      </c>
      <c r="D6" s="265"/>
      <c r="E6" s="266"/>
      <c r="F6" s="1050"/>
      <c r="G6" s="1059"/>
    </row>
    <row r="7" spans="1:19" ht="28.5" customHeight="1">
      <c r="A7" s="1374"/>
      <c r="B7" s="1378"/>
      <c r="C7" s="1043" t="s">
        <v>341</v>
      </c>
      <c r="D7" s="267">
        <f>SUM(D4:D6)</f>
        <v>13991356</v>
      </c>
      <c r="E7" s="268">
        <f t="shared" ref="E7:E17" si="0">D7/$D$30</f>
        <v>0.40507689635205557</v>
      </c>
      <c r="F7" s="1051"/>
      <c r="G7" s="1062"/>
    </row>
    <row r="8" spans="1:19" ht="28.5" customHeight="1">
      <c r="A8" s="1374"/>
      <c r="B8" s="1376" t="s">
        <v>342</v>
      </c>
      <c r="C8" s="1041" t="s">
        <v>343</v>
      </c>
      <c r="D8" s="263">
        <f>내역서!K188</f>
        <v>5543642</v>
      </c>
      <c r="E8" s="264">
        <f t="shared" si="0"/>
        <v>0.16049918934568616</v>
      </c>
      <c r="F8" s="1049"/>
      <c r="G8" s="1061"/>
    </row>
    <row r="9" spans="1:19" ht="28.5" customHeight="1">
      <c r="A9" s="1374"/>
      <c r="B9" s="1377"/>
      <c r="C9" s="1042" t="s">
        <v>344</v>
      </c>
      <c r="D9" s="265">
        <f>TRUNC(D8*F9%,0)</f>
        <v>1058835</v>
      </c>
      <c r="E9" s="269">
        <f t="shared" si="0"/>
        <v>3.0655327156919515E-2</v>
      </c>
      <c r="F9" s="985">
        <v>19.100000000000001</v>
      </c>
      <c r="G9" s="1059"/>
      <c r="H9" s="1169"/>
    </row>
    <row r="10" spans="1:19" ht="28.5" customHeight="1">
      <c r="A10" s="1374"/>
      <c r="B10" s="1378"/>
      <c r="C10" s="1043" t="s">
        <v>341</v>
      </c>
      <c r="D10" s="267">
        <f>SUM(D8+D9)</f>
        <v>6602477</v>
      </c>
      <c r="E10" s="268">
        <f t="shared" si="0"/>
        <v>0.19115451650260568</v>
      </c>
      <c r="F10" s="986"/>
      <c r="G10" s="1062"/>
      <c r="H10" s="1169"/>
    </row>
    <row r="11" spans="1:19" ht="28.5" customHeight="1">
      <c r="A11" s="1374"/>
      <c r="B11" s="1379" t="s">
        <v>345</v>
      </c>
      <c r="C11" s="1041" t="s">
        <v>346</v>
      </c>
      <c r="D11" s="263">
        <f>내역서!M188</f>
        <v>3641610</v>
      </c>
      <c r="E11" s="264">
        <f t="shared" si="0"/>
        <v>0.10543167342211929</v>
      </c>
      <c r="F11" s="987"/>
      <c r="G11" s="1061"/>
      <c r="H11" s="1169"/>
    </row>
    <row r="12" spans="1:19" ht="28.5" customHeight="1">
      <c r="A12" s="1374"/>
      <c r="B12" s="1380"/>
      <c r="C12" s="1042" t="s">
        <v>347</v>
      </c>
      <c r="D12" s="265">
        <f>TRUNC(D10*F12%,0)</f>
        <v>235048</v>
      </c>
      <c r="E12" s="269">
        <f t="shared" si="0"/>
        <v>6.8050955414012742E-3</v>
      </c>
      <c r="F12" s="988">
        <v>3.56</v>
      </c>
      <c r="G12" s="1059"/>
      <c r="H12" s="1169"/>
    </row>
    <row r="13" spans="1:19" ht="28.5" customHeight="1">
      <c r="A13" s="1374"/>
      <c r="B13" s="1380"/>
      <c r="C13" s="1042" t="s">
        <v>348</v>
      </c>
      <c r="D13" s="265">
        <f>TRUNC(D10*F13%,0)</f>
        <v>66685</v>
      </c>
      <c r="E13" s="269">
        <f t="shared" si="0"/>
        <v>1.9306601042269832E-3</v>
      </c>
      <c r="F13" s="988">
        <v>1.01</v>
      </c>
      <c r="G13" s="1059"/>
      <c r="H13" s="1169"/>
    </row>
    <row r="14" spans="1:19" ht="28.5" customHeight="1">
      <c r="A14" s="1374"/>
      <c r="B14" s="1380"/>
      <c r="C14" s="1042" t="s">
        <v>349</v>
      </c>
      <c r="D14" s="265">
        <f>TRUNC(D8*F14%,0)</f>
        <v>199293</v>
      </c>
      <c r="E14" s="269">
        <f t="shared" si="0"/>
        <v>5.7699189345686158E-3</v>
      </c>
      <c r="F14" s="985">
        <v>3.5950000000000002</v>
      </c>
      <c r="G14" s="1059" t="s">
        <v>2146</v>
      </c>
      <c r="H14" s="1169"/>
    </row>
    <row r="15" spans="1:19" ht="28.5" customHeight="1">
      <c r="A15" s="1374"/>
      <c r="B15" s="1380"/>
      <c r="C15" s="1042" t="s">
        <v>350</v>
      </c>
      <c r="D15" s="265">
        <f>TRUNC(D8*F15%,0)</f>
        <v>263322</v>
      </c>
      <c r="E15" s="269">
        <f t="shared" si="0"/>
        <v>7.6236826867400118E-3</v>
      </c>
      <c r="F15" s="985">
        <v>4.75</v>
      </c>
      <c r="G15" s="1059" t="s">
        <v>2146</v>
      </c>
      <c r="H15" s="1169"/>
    </row>
    <row r="16" spans="1:19" ht="28.5" customHeight="1">
      <c r="A16" s="1374"/>
      <c r="B16" s="1380"/>
      <c r="C16" s="1042" t="s">
        <v>351</v>
      </c>
      <c r="D16" s="265">
        <f>TRUNC((D7+D10)*F16%,0)</f>
        <v>1132660</v>
      </c>
      <c r="E16" s="269">
        <f t="shared" si="0"/>
        <v>3.279270411117545E-2</v>
      </c>
      <c r="F16" s="1170">
        <v>5.5</v>
      </c>
      <c r="G16" s="1059"/>
      <c r="H16" s="1169"/>
      <c r="S16" s="982"/>
    </row>
    <row r="17" spans="1:19" ht="28.5" customHeight="1">
      <c r="A17" s="1374"/>
      <c r="B17" s="1380"/>
      <c r="C17" s="1042" t="s">
        <v>2097</v>
      </c>
      <c r="D17" s="265">
        <f>TRUNC(D8*F17%,0)*0</f>
        <v>0</v>
      </c>
      <c r="E17" s="269">
        <f t="shared" si="0"/>
        <v>0</v>
      </c>
      <c r="F17" s="1052">
        <v>2.2999999999999998</v>
      </c>
      <c r="G17" s="1059" t="s">
        <v>2147</v>
      </c>
      <c r="S17" s="982"/>
    </row>
    <row r="18" spans="1:19" ht="28.5" customHeight="1">
      <c r="A18" s="1374"/>
      <c r="B18" s="1380"/>
      <c r="C18" s="1044" t="s">
        <v>352</v>
      </c>
      <c r="D18" s="265">
        <f>TRUNC(SUM(D7,D8)*F18%,0)</f>
        <v>404374</v>
      </c>
      <c r="E18" s="269">
        <f>D18/$D$30</f>
        <v>1.1707411696583672E-2</v>
      </c>
      <c r="F18" s="989">
        <v>2.0699999999999998</v>
      </c>
      <c r="G18" s="1059" t="s">
        <v>2148</v>
      </c>
      <c r="S18" s="982"/>
    </row>
    <row r="19" spans="1:19" ht="28.5" customHeight="1">
      <c r="A19" s="1374"/>
      <c r="B19" s="1381"/>
      <c r="C19" s="1045" t="s">
        <v>353</v>
      </c>
      <c r="D19" s="265">
        <f>TRUNC(D14*F19%,0)</f>
        <v>26187</v>
      </c>
      <c r="E19" s="269">
        <f>TRUNC(D19/$D$30,4)</f>
        <v>6.9999999999999999E-4</v>
      </c>
      <c r="F19" s="990">
        <v>13.14</v>
      </c>
      <c r="G19" s="1063" t="s">
        <v>2146</v>
      </c>
      <c r="S19" s="982"/>
    </row>
    <row r="20" spans="1:19" ht="28.5" customHeight="1">
      <c r="A20" s="1374"/>
      <c r="B20" s="1381"/>
      <c r="C20" s="1046" t="s">
        <v>2101</v>
      </c>
      <c r="D20" s="265">
        <f>TRUNC(SUM(D4,D8,D11)*F20%,0)</f>
        <v>23176</v>
      </c>
      <c r="E20" s="269">
        <f>TRUNC(D20/$D$30,4)</f>
        <v>5.9999999999999995E-4</v>
      </c>
      <c r="F20" s="1053">
        <v>0.1</v>
      </c>
      <c r="G20" s="1059" t="s">
        <v>2149</v>
      </c>
      <c r="S20" s="982"/>
    </row>
    <row r="21" spans="1:19" ht="28.5" customHeight="1">
      <c r="A21" s="1374"/>
      <c r="B21" s="1381"/>
      <c r="C21" s="1047" t="s">
        <v>359</v>
      </c>
      <c r="D21" s="265">
        <f>TRUNC(SUM(D4,D8,D11)*F21%,0)</f>
        <v>185412</v>
      </c>
      <c r="E21" s="269">
        <f>TRUNC(D21/$D$30,4)</f>
        <v>5.3E-3</v>
      </c>
      <c r="F21" s="991">
        <v>0.8</v>
      </c>
      <c r="G21" s="1063"/>
      <c r="I21" s="942"/>
      <c r="J21" s="997"/>
      <c r="L21" s="1003"/>
      <c r="M21" s="944"/>
    </row>
    <row r="22" spans="1:19" ht="28.5" customHeight="1">
      <c r="A22" s="1374"/>
      <c r="B22" s="1382"/>
      <c r="C22" s="1048" t="s">
        <v>354</v>
      </c>
      <c r="D22" s="761">
        <f>SUM(D11:D21)</f>
        <v>6177767</v>
      </c>
      <c r="E22" s="270">
        <f t="shared" ref="E22:E30" si="1">D22/$D$30</f>
        <v>0.17885833815865662</v>
      </c>
      <c r="F22" s="992"/>
      <c r="G22" s="1062"/>
      <c r="I22" s="942"/>
      <c r="J22" s="998"/>
      <c r="K22" s="945"/>
      <c r="M22" s="943"/>
    </row>
    <row r="23" spans="1:19" ht="28.5" customHeight="1">
      <c r="A23" s="1375"/>
      <c r="B23" s="1383" t="s">
        <v>355</v>
      </c>
      <c r="C23" s="1384"/>
      <c r="D23" s="762">
        <f>SUM(D7+D10+D22)</f>
        <v>26771600</v>
      </c>
      <c r="E23" s="271">
        <f t="shared" si="1"/>
        <v>0.7750897510133179</v>
      </c>
      <c r="F23" s="993"/>
      <c r="G23" s="1064"/>
      <c r="I23" s="942"/>
      <c r="J23" s="997"/>
      <c r="K23" s="945"/>
      <c r="M23" s="943"/>
    </row>
    <row r="24" spans="1:19" ht="28.5" customHeight="1">
      <c r="A24" s="1388" t="s">
        <v>356</v>
      </c>
      <c r="B24" s="1389"/>
      <c r="C24" s="1389"/>
      <c r="D24" s="762">
        <f>TRUNC(SUM(D7,D10,D22)*F24%,0)</f>
        <v>2141728</v>
      </c>
      <c r="E24" s="271">
        <f t="shared" si="1"/>
        <v>6.2007180081065434E-2</v>
      </c>
      <c r="F24" s="994">
        <v>8</v>
      </c>
      <c r="G24" s="1065"/>
      <c r="H24" s="1141"/>
      <c r="I24" s="1000"/>
      <c r="J24" s="999"/>
      <c r="K24" s="999"/>
      <c r="L24" s="999"/>
      <c r="M24" s="1001"/>
      <c r="N24" s="999"/>
      <c r="O24" s="999"/>
      <c r="P24" s="999"/>
    </row>
    <row r="25" spans="1:19" ht="28.5" customHeight="1">
      <c r="A25" s="1390" t="s">
        <v>357</v>
      </c>
      <c r="B25" s="1391"/>
      <c r="C25" s="1391"/>
      <c r="D25" s="763">
        <f>TRUNC(SUM(D10,D22,D24)*F25%,0)-6077</f>
        <v>2232218</v>
      </c>
      <c r="E25" s="272">
        <f t="shared" si="1"/>
        <v>6.4627041111754491E-2</v>
      </c>
      <c r="F25" s="995">
        <v>15</v>
      </c>
      <c r="G25" s="273">
        <v>1789</v>
      </c>
      <c r="M25" s="942"/>
    </row>
    <row r="26" spans="1:19" ht="28.5" customHeight="1">
      <c r="A26" s="1400" t="s">
        <v>2102</v>
      </c>
      <c r="B26" s="1391"/>
      <c r="C26" s="1391"/>
      <c r="D26" s="763">
        <f>고용개선지원비!F12</f>
        <v>513285</v>
      </c>
      <c r="E26" s="272"/>
      <c r="F26" s="1054" t="s">
        <v>2145</v>
      </c>
      <c r="G26" s="996" t="s">
        <v>2150</v>
      </c>
    </row>
    <row r="27" spans="1:19" ht="28.5" hidden="1" customHeight="1">
      <c r="A27" s="1398" t="s">
        <v>1968</v>
      </c>
      <c r="B27" s="1399"/>
      <c r="C27" s="1399"/>
      <c r="D27" s="763">
        <f>고재처리!I104</f>
        <v>-258831</v>
      </c>
      <c r="E27" s="272"/>
      <c r="F27" s="1054"/>
      <c r="G27" s="273"/>
    </row>
    <row r="28" spans="1:19" ht="28.5" customHeight="1">
      <c r="A28" s="1392" t="s">
        <v>358</v>
      </c>
      <c r="B28" s="1393"/>
      <c r="C28" s="1393"/>
      <c r="D28" s="764">
        <f>TRUNC(SUM(D23:D27))</f>
        <v>31400000</v>
      </c>
      <c r="E28" s="269">
        <f t="shared" si="1"/>
        <v>0.90909090909090906</v>
      </c>
      <c r="F28" s="1050"/>
      <c r="G28" s="1059"/>
    </row>
    <row r="29" spans="1:19" ht="28.5" customHeight="1">
      <c r="A29" s="1394" t="s">
        <v>478</v>
      </c>
      <c r="B29" s="1395"/>
      <c r="C29" s="1395"/>
      <c r="D29" s="765">
        <f>TRUNC(D28*10%,0)</f>
        <v>3140000</v>
      </c>
      <c r="E29" s="274">
        <f t="shared" si="1"/>
        <v>9.0909090909090912E-2</v>
      </c>
      <c r="F29" s="1055"/>
      <c r="G29" s="1066"/>
      <c r="K29" s="983"/>
    </row>
    <row r="30" spans="1:19" ht="28.5" customHeight="1">
      <c r="A30" s="1396" t="s">
        <v>479</v>
      </c>
      <c r="B30" s="1397"/>
      <c r="C30" s="1397"/>
      <c r="D30" s="762">
        <f>SUM(D28:D29)</f>
        <v>34540000</v>
      </c>
      <c r="E30" s="275">
        <f t="shared" si="1"/>
        <v>1</v>
      </c>
      <c r="F30" s="1056"/>
      <c r="G30" s="1064"/>
      <c r="K30" s="983"/>
    </row>
    <row r="31" spans="1:19" ht="28.5" customHeight="1">
      <c r="A31" s="1396" t="s">
        <v>2314</v>
      </c>
      <c r="B31" s="1397"/>
      <c r="C31" s="1397"/>
      <c r="D31" s="388">
        <f>관급자재!F13</f>
        <v>7094190</v>
      </c>
      <c r="E31" s="389"/>
      <c r="F31" s="1057"/>
      <c r="G31" s="1067"/>
      <c r="K31" s="983"/>
    </row>
    <row r="32" spans="1:19" ht="28.5" customHeight="1">
      <c r="A32" s="1385" t="s">
        <v>480</v>
      </c>
      <c r="B32" s="1386"/>
      <c r="C32" s="1387"/>
      <c r="D32" s="276">
        <f>SUM(D30:D31)</f>
        <v>41634190</v>
      </c>
      <c r="E32" s="277"/>
      <c r="F32" s="277"/>
      <c r="G32" s="1068"/>
      <c r="K32" s="984"/>
    </row>
  </sheetData>
  <mergeCells count="17">
    <mergeCell ref="A32:C32"/>
    <mergeCell ref="A24:C24"/>
    <mergeCell ref="A25:C25"/>
    <mergeCell ref="A28:C28"/>
    <mergeCell ref="A29:C29"/>
    <mergeCell ref="A30:C30"/>
    <mergeCell ref="A31:C31"/>
    <mergeCell ref="A27:C27"/>
    <mergeCell ref="A26:C26"/>
    <mergeCell ref="A1:G1"/>
    <mergeCell ref="A2:F2"/>
    <mergeCell ref="A3:C3"/>
    <mergeCell ref="A4:A23"/>
    <mergeCell ref="B4:B7"/>
    <mergeCell ref="B8:B10"/>
    <mergeCell ref="B11:B22"/>
    <mergeCell ref="B23:C23"/>
  </mergeCells>
  <phoneticPr fontId="5" type="noConversion"/>
  <pageMargins left="0.39370078740157483" right="0.39370078740157483" top="0.56000000000000005" bottom="0.6" header="0.31496062992125984" footer="0.31496062992125984"/>
  <pageSetup paperSize="9" scale="8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9"/>
  <sheetViews>
    <sheetView view="pageBreakPreview" zoomScaleNormal="100" zoomScaleSheetLayoutView="100" workbookViewId="0">
      <selection activeCell="F10" sqref="F10"/>
    </sheetView>
  </sheetViews>
  <sheetFormatPr defaultColWidth="7" defaultRowHeight="12"/>
  <cols>
    <col min="1" max="1" width="14.44140625" style="1291" customWidth="1"/>
    <col min="2" max="2" width="23.88671875" style="1291" customWidth="1"/>
    <col min="3" max="5" width="9.88671875" style="1291" customWidth="1"/>
    <col min="6" max="6" width="16.109375" style="1291" customWidth="1"/>
    <col min="7" max="7" width="8.33203125" style="1291" customWidth="1"/>
    <col min="8" max="16384" width="7" style="1291"/>
  </cols>
  <sheetData>
    <row r="1" spans="1:7" ht="35.1" customHeight="1">
      <c r="A1" s="1403" t="s">
        <v>2328</v>
      </c>
      <c r="B1" s="1403"/>
      <c r="C1" s="1403"/>
      <c r="D1" s="1403"/>
      <c r="E1" s="1403"/>
      <c r="F1" s="1403"/>
      <c r="G1" s="1403"/>
    </row>
    <row r="2" spans="1:7" ht="24.95" customHeight="1">
      <c r="A2" s="1404" t="str">
        <f>공사원가계산서!A2</f>
        <v>공사명 : 2026년 교통사고 잦은 곳 개선사업 교통안전표지 공사(남부)</v>
      </c>
      <c r="B2" s="1404"/>
      <c r="C2" s="1404"/>
      <c r="D2" s="1404"/>
      <c r="E2" s="1404"/>
      <c r="F2" s="1404"/>
      <c r="G2" s="1404"/>
    </row>
    <row r="3" spans="1:7" ht="30" customHeight="1">
      <c r="A3" s="1405" t="s">
        <v>2327</v>
      </c>
      <c r="B3" s="1407" t="s">
        <v>2315</v>
      </c>
      <c r="C3" s="1409" t="s">
        <v>921</v>
      </c>
      <c r="D3" s="1407" t="s">
        <v>289</v>
      </c>
      <c r="E3" s="1407" t="s">
        <v>2313</v>
      </c>
      <c r="F3" s="1407"/>
      <c r="G3" s="1411" t="s">
        <v>2316</v>
      </c>
    </row>
    <row r="4" spans="1:7" ht="30" customHeight="1">
      <c r="A4" s="1406"/>
      <c r="B4" s="1408"/>
      <c r="C4" s="1410"/>
      <c r="D4" s="1408"/>
      <c r="E4" s="1292" t="s">
        <v>2317</v>
      </c>
      <c r="F4" s="1292" t="s">
        <v>2318</v>
      </c>
      <c r="G4" s="1412"/>
    </row>
    <row r="5" spans="1:7" ht="30" customHeight="1">
      <c r="A5" s="1293" t="s">
        <v>2340</v>
      </c>
      <c r="B5" s="1294" t="s">
        <v>2366</v>
      </c>
      <c r="C5" s="1295">
        <v>1</v>
      </c>
      <c r="D5" s="1316" t="s">
        <v>2341</v>
      </c>
      <c r="E5" s="1297">
        <v>1940000</v>
      </c>
      <c r="F5" s="1297">
        <f>C5*E5</f>
        <v>1940000</v>
      </c>
      <c r="G5" s="1298">
        <v>25121285</v>
      </c>
    </row>
    <row r="6" spans="1:7" ht="30" customHeight="1">
      <c r="A6" s="1293" t="s">
        <v>2346</v>
      </c>
      <c r="B6" s="1294" t="s">
        <v>2367</v>
      </c>
      <c r="C6" s="1295">
        <v>2</v>
      </c>
      <c r="D6" s="1296" t="s">
        <v>2319</v>
      </c>
      <c r="E6" s="1299">
        <v>2558000</v>
      </c>
      <c r="F6" s="1297">
        <f>C6*E6</f>
        <v>5116000</v>
      </c>
      <c r="G6" s="1298">
        <v>25121411</v>
      </c>
    </row>
    <row r="7" spans="1:7" ht="30" customHeight="1">
      <c r="A7" s="1293" t="s">
        <v>2320</v>
      </c>
      <c r="B7" s="1294"/>
      <c r="C7" s="1295"/>
      <c r="D7" s="1296"/>
      <c r="E7" s="1299"/>
      <c r="F7" s="1297">
        <f>SUM(F5:F6)</f>
        <v>7056000</v>
      </c>
      <c r="G7" s="1300"/>
    </row>
    <row r="8" spans="1:7" ht="30" customHeight="1">
      <c r="A8" s="1293" t="s">
        <v>2321</v>
      </c>
      <c r="B8" s="1294"/>
      <c r="C8" s="1295"/>
      <c r="D8" s="1296"/>
      <c r="E8" s="1299"/>
      <c r="F8" s="1297">
        <f>ROUNDDOWN(F7*0.54%,-1)</f>
        <v>38100</v>
      </c>
      <c r="G8" s="1300"/>
    </row>
    <row r="9" spans="1:7" ht="5.0999999999999996" customHeight="1">
      <c r="A9" s="1293"/>
      <c r="B9" s="1294"/>
      <c r="C9" s="1295"/>
      <c r="D9" s="1296"/>
      <c r="E9" s="1299"/>
      <c r="F9" s="1297"/>
      <c r="G9" s="1300"/>
    </row>
    <row r="10" spans="1:7" ht="30" customHeight="1">
      <c r="A10" s="1401" t="s">
        <v>2322</v>
      </c>
      <c r="B10" s="1402"/>
      <c r="C10" s="1301"/>
      <c r="D10" s="1296"/>
      <c r="E10" s="1297"/>
      <c r="F10" s="1297">
        <f>F7</f>
        <v>7056000</v>
      </c>
      <c r="G10" s="1300"/>
    </row>
    <row r="11" spans="1:7" ht="30" customHeight="1">
      <c r="A11" s="1401" t="s">
        <v>2321</v>
      </c>
      <c r="B11" s="1402"/>
      <c r="C11" s="1301">
        <v>1</v>
      </c>
      <c r="D11" s="1296" t="s">
        <v>5</v>
      </c>
      <c r="E11" s="1297"/>
      <c r="F11" s="1297">
        <f>F8+90</f>
        <v>38190</v>
      </c>
      <c r="G11" s="1300"/>
    </row>
    <row r="12" spans="1:7" ht="5.0999999999999996" customHeight="1">
      <c r="A12" s="1302"/>
      <c r="B12" s="1296"/>
      <c r="C12" s="1301"/>
      <c r="D12" s="1296"/>
      <c r="E12" s="1297"/>
      <c r="F12" s="1297"/>
      <c r="G12" s="1300"/>
    </row>
    <row r="13" spans="1:7" ht="30" customHeight="1">
      <c r="A13" s="1303" t="s">
        <v>2323</v>
      </c>
      <c r="B13" s="1304"/>
      <c r="C13" s="1305"/>
      <c r="D13" s="1306"/>
      <c r="E13" s="1306"/>
      <c r="F13" s="1307">
        <f>SUM(F10+F11)</f>
        <v>7094190</v>
      </c>
      <c r="G13" s="1308"/>
    </row>
    <row r="16" spans="1:7">
      <c r="C16" s="1309"/>
      <c r="F16" s="1310"/>
      <c r="G16" s="1310"/>
    </row>
    <row r="17" spans="3:7">
      <c r="F17" s="1310"/>
    </row>
    <row r="18" spans="3:7">
      <c r="C18" s="1309"/>
    </row>
    <row r="19" spans="3:7">
      <c r="F19" s="1310"/>
      <c r="G19" s="1310"/>
    </row>
  </sheetData>
  <mergeCells count="10">
    <mergeCell ref="A10:B10"/>
    <mergeCell ref="A11:B11"/>
    <mergeCell ref="A1:G1"/>
    <mergeCell ref="A2:G2"/>
    <mergeCell ref="A3:A4"/>
    <mergeCell ref="B3:B4"/>
    <mergeCell ref="C3:C4"/>
    <mergeCell ref="D3:D4"/>
    <mergeCell ref="E3:F3"/>
    <mergeCell ref="G3:G4"/>
  </mergeCells>
  <phoneticPr fontId="5" type="noConversion"/>
  <printOptions horizontalCentered="1"/>
  <pageMargins left="0.39361110329627991" right="0.39361110329627991" top="0.39361110329627991" bottom="0.39361110329627991" header="0" footer="0"/>
  <pageSetup paperSize="9" scale="9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V104"/>
  <sheetViews>
    <sheetView view="pageBreakPreview" zoomScaleSheetLayoutView="100" workbookViewId="0">
      <pane xSplit="3" ySplit="4" topLeftCell="D5" activePane="bottomRight" state="frozen"/>
      <selection activeCell="R7" sqref="R7"/>
      <selection pane="topRight" activeCell="R7" sqref="R7"/>
      <selection pane="bottomLeft" activeCell="R7" sqref="R7"/>
      <selection pane="bottomRight" activeCell="D114" sqref="D114"/>
    </sheetView>
  </sheetViews>
  <sheetFormatPr defaultColWidth="8.88671875" defaultRowHeight="16.5"/>
  <cols>
    <col min="1" max="1" width="5.5546875" style="456" customWidth="1"/>
    <col min="2" max="2" width="19.44140625" style="457" bestFit="1" customWidth="1"/>
    <col min="3" max="3" width="3.88671875" style="458" customWidth="1"/>
    <col min="4" max="4" width="15.5546875" style="457" customWidth="1"/>
    <col min="5" max="5" width="5.5546875" style="242" customWidth="1"/>
    <col min="6" max="6" width="4.109375" style="53" customWidth="1"/>
    <col min="7" max="7" width="4.21875" style="53" customWidth="1"/>
    <col min="8" max="8" width="8" style="53" customWidth="1"/>
    <col min="9" max="9" width="9.21875" style="53" customWidth="1"/>
    <col min="10" max="10" width="6.109375" style="53" customWidth="1"/>
    <col min="11" max="11" width="8.88671875" style="53"/>
    <col min="12" max="16" width="18.21875" style="53" hidden="1" customWidth="1"/>
    <col min="17" max="17" width="0" style="53" hidden="1" customWidth="1"/>
    <col min="18" max="22" width="18.21875" style="53" hidden="1" customWidth="1"/>
    <col min="23" max="23" width="0" style="53" hidden="1" customWidth="1"/>
    <col min="24" max="16384" width="8.88671875" style="53"/>
  </cols>
  <sheetData>
    <row r="1" spans="1:10" ht="26.25">
      <c r="A1" s="1414" t="s">
        <v>376</v>
      </c>
      <c r="B1" s="1414"/>
      <c r="C1" s="1414"/>
      <c r="D1" s="1414"/>
      <c r="E1" s="1414"/>
      <c r="F1" s="1414"/>
      <c r="G1" s="1414"/>
      <c r="H1" s="1414"/>
      <c r="I1" s="1414"/>
      <c r="J1" s="1414"/>
    </row>
    <row r="2" spans="1:10" ht="15.75" customHeight="1">
      <c r="A2" s="53" t="str">
        <f>공사원가계산서!A2</f>
        <v>공사명 : 2026년 교통사고 잦은 곳 개선사업 교통안전표지 공사(남부)</v>
      </c>
      <c r="B2" s="414"/>
      <c r="C2" s="414"/>
      <c r="D2" s="414"/>
      <c r="E2" s="241"/>
      <c r="F2" s="241"/>
      <c r="G2" s="241"/>
      <c r="H2" s="450"/>
      <c r="I2" s="450"/>
      <c r="J2" s="451"/>
    </row>
    <row r="3" spans="1:10" ht="15.75" customHeight="1">
      <c r="A3" s="1415" t="s">
        <v>471</v>
      </c>
      <c r="B3" s="1417" t="s">
        <v>472</v>
      </c>
      <c r="C3" s="1417"/>
      <c r="D3" s="1413" t="s">
        <v>473</v>
      </c>
      <c r="E3" s="1413"/>
      <c r="F3" s="1413" t="s">
        <v>4</v>
      </c>
      <c r="G3" s="1413" t="s">
        <v>243</v>
      </c>
      <c r="H3" s="1413" t="s">
        <v>260</v>
      </c>
      <c r="I3" s="1413"/>
      <c r="J3" s="1413" t="s">
        <v>379</v>
      </c>
    </row>
    <row r="4" spans="1:10" ht="15.75" customHeight="1">
      <c r="A4" s="1416"/>
      <c r="B4" s="1417"/>
      <c r="C4" s="1417"/>
      <c r="D4" s="1413"/>
      <c r="E4" s="1413"/>
      <c r="F4" s="1413"/>
      <c r="G4" s="1413"/>
      <c r="H4" s="572" t="s">
        <v>262</v>
      </c>
      <c r="I4" s="452" t="s">
        <v>245</v>
      </c>
      <c r="J4" s="1413"/>
    </row>
    <row r="5" spans="1:10" ht="15.75" customHeight="1">
      <c r="A5" s="701"/>
      <c r="B5" s="702"/>
      <c r="C5" s="703"/>
      <c r="D5" s="704"/>
      <c r="E5" s="705"/>
      <c r="F5" s="698"/>
      <c r="G5" s="698"/>
      <c r="H5" s="704"/>
      <c r="I5" s="709"/>
      <c r="J5" s="710"/>
    </row>
    <row r="6" spans="1:10" ht="15.75" hidden="1" customHeight="1">
      <c r="A6" s="711" t="s">
        <v>1991</v>
      </c>
      <c r="B6" s="724" t="s">
        <v>1994</v>
      </c>
      <c r="C6" s="725" t="s">
        <v>416</v>
      </c>
      <c r="D6" s="733" t="s">
        <v>1995</v>
      </c>
      <c r="E6" s="734" t="s">
        <v>195</v>
      </c>
      <c r="F6" s="484" t="s">
        <v>197</v>
      </c>
      <c r="G6" s="714">
        <f>내역서!G7</f>
        <v>0</v>
      </c>
      <c r="H6" s="730">
        <f>일위대가!O13</f>
        <v>-7506</v>
      </c>
      <c r="I6" s="731">
        <f>G6*H6</f>
        <v>0</v>
      </c>
      <c r="J6" s="760"/>
    </row>
    <row r="7" spans="1:10" ht="15" hidden="1" customHeight="1">
      <c r="A7" s="711" t="s">
        <v>1886</v>
      </c>
      <c r="B7" s="724" t="s">
        <v>1969</v>
      </c>
      <c r="C7" s="725" t="s">
        <v>416</v>
      </c>
      <c r="D7" s="733" t="s">
        <v>248</v>
      </c>
      <c r="E7" s="734" t="s">
        <v>195</v>
      </c>
      <c r="F7" s="484" t="s">
        <v>197</v>
      </c>
      <c r="G7" s="714">
        <f>내역서!G9</f>
        <v>0</v>
      </c>
      <c r="H7" s="730">
        <f>일위대가!O22</f>
        <v>-6210</v>
      </c>
      <c r="I7" s="731">
        <f>G7*H7</f>
        <v>0</v>
      </c>
      <c r="J7" s="732"/>
    </row>
    <row r="8" spans="1:10" ht="15" hidden="1" customHeight="1">
      <c r="A8" s="723" t="s">
        <v>1888</v>
      </c>
      <c r="B8" s="724" t="s">
        <v>1970</v>
      </c>
      <c r="C8" s="725" t="s">
        <v>416</v>
      </c>
      <c r="D8" s="733" t="s">
        <v>625</v>
      </c>
      <c r="E8" s="734" t="s">
        <v>195</v>
      </c>
      <c r="F8" s="484" t="s">
        <v>197</v>
      </c>
      <c r="G8" s="714">
        <f>내역서!G11</f>
        <v>4</v>
      </c>
      <c r="H8" s="730">
        <f>일위대가!O31</f>
        <v>-6458</v>
      </c>
      <c r="I8" s="731">
        <f t="shared" ref="I8:I71" si="0">G8*H8</f>
        <v>-25832</v>
      </c>
      <c r="J8" s="732"/>
    </row>
    <row r="9" spans="1:10" ht="15" hidden="1" customHeight="1">
      <c r="A9" s="723" t="s">
        <v>1889</v>
      </c>
      <c r="B9" s="724" t="s">
        <v>1971</v>
      </c>
      <c r="C9" s="725" t="s">
        <v>416</v>
      </c>
      <c r="D9" s="733" t="s">
        <v>581</v>
      </c>
      <c r="E9" s="734" t="s">
        <v>195</v>
      </c>
      <c r="F9" s="484" t="s">
        <v>197</v>
      </c>
      <c r="G9" s="714">
        <f>내역서!G13</f>
        <v>0</v>
      </c>
      <c r="H9" s="730">
        <f>일위대가!O40</f>
        <v>-6355</v>
      </c>
      <c r="I9" s="731">
        <f t="shared" si="0"/>
        <v>0</v>
      </c>
      <c r="J9" s="732"/>
    </row>
    <row r="10" spans="1:10" ht="15" hidden="1" customHeight="1">
      <c r="A10" s="711" t="s">
        <v>1890</v>
      </c>
      <c r="B10" s="724" t="s">
        <v>1972</v>
      </c>
      <c r="C10" s="725" t="s">
        <v>416</v>
      </c>
      <c r="D10" s="733" t="s">
        <v>718</v>
      </c>
      <c r="E10" s="734" t="s">
        <v>195</v>
      </c>
      <c r="F10" s="484" t="s">
        <v>197</v>
      </c>
      <c r="G10" s="714">
        <f>내역서!G15</f>
        <v>0</v>
      </c>
      <c r="H10" s="730">
        <f>일위대가!O49</f>
        <v>-4571</v>
      </c>
      <c r="I10" s="731">
        <f t="shared" si="0"/>
        <v>0</v>
      </c>
      <c r="J10" s="732"/>
    </row>
    <row r="11" spans="1:10" ht="15" hidden="1" customHeight="1">
      <c r="A11" s="723" t="s">
        <v>1891</v>
      </c>
      <c r="B11" s="724" t="s">
        <v>1972</v>
      </c>
      <c r="C11" s="725" t="s">
        <v>416</v>
      </c>
      <c r="D11" s="733" t="s">
        <v>251</v>
      </c>
      <c r="E11" s="734" t="s">
        <v>195</v>
      </c>
      <c r="F11" s="484" t="s">
        <v>197</v>
      </c>
      <c r="G11" s="714">
        <f>내역서!G17</f>
        <v>0</v>
      </c>
      <c r="H11" s="730">
        <f>일위대가!O58</f>
        <v>-3955</v>
      </c>
      <c r="I11" s="731">
        <f t="shared" si="0"/>
        <v>0</v>
      </c>
      <c r="J11" s="732"/>
    </row>
    <row r="12" spans="1:10" ht="15" hidden="1" customHeight="1">
      <c r="A12" s="723" t="s">
        <v>1892</v>
      </c>
      <c r="B12" s="724" t="s">
        <v>1972</v>
      </c>
      <c r="C12" s="725" t="s">
        <v>416</v>
      </c>
      <c r="D12" s="733" t="s">
        <v>719</v>
      </c>
      <c r="E12" s="734" t="s">
        <v>195</v>
      </c>
      <c r="F12" s="484" t="s">
        <v>197</v>
      </c>
      <c r="G12" s="714">
        <f>내역서!G19</f>
        <v>0</v>
      </c>
      <c r="H12" s="730">
        <f>일위대가!O67</f>
        <v>-4879</v>
      </c>
      <c r="I12" s="731">
        <f t="shared" si="0"/>
        <v>0</v>
      </c>
      <c r="J12" s="732"/>
    </row>
    <row r="13" spans="1:10" ht="15" hidden="1" customHeight="1">
      <c r="A13" s="711" t="s">
        <v>1893</v>
      </c>
      <c r="B13" s="724" t="s">
        <v>1972</v>
      </c>
      <c r="C13" s="725" t="s">
        <v>416</v>
      </c>
      <c r="D13" s="735" t="s">
        <v>241</v>
      </c>
      <c r="E13" s="734" t="s">
        <v>195</v>
      </c>
      <c r="F13" s="484" t="s">
        <v>197</v>
      </c>
      <c r="G13" s="714">
        <f>내역서!G21</f>
        <v>0</v>
      </c>
      <c r="H13" s="730">
        <f>일위대가!O76</f>
        <v>-5141</v>
      </c>
      <c r="I13" s="731">
        <f t="shared" si="0"/>
        <v>0</v>
      </c>
      <c r="J13" s="732"/>
    </row>
    <row r="14" spans="1:10" ht="15" hidden="1" customHeight="1">
      <c r="A14" s="723" t="s">
        <v>1894</v>
      </c>
      <c r="B14" s="724" t="s">
        <v>1972</v>
      </c>
      <c r="C14" s="725" t="s">
        <v>416</v>
      </c>
      <c r="D14" s="733" t="s">
        <v>583</v>
      </c>
      <c r="E14" s="734" t="s">
        <v>195</v>
      </c>
      <c r="F14" s="484" t="s">
        <v>197</v>
      </c>
      <c r="G14" s="714">
        <f>내역서!G23</f>
        <v>0</v>
      </c>
      <c r="H14" s="730">
        <f>일위대가!O85</f>
        <v>-7187</v>
      </c>
      <c r="I14" s="731">
        <f t="shared" si="0"/>
        <v>0</v>
      </c>
      <c r="J14" s="736"/>
    </row>
    <row r="15" spans="1:10" ht="15" hidden="1" customHeight="1">
      <c r="A15" s="723" t="s">
        <v>1895</v>
      </c>
      <c r="B15" s="724" t="s">
        <v>1972</v>
      </c>
      <c r="C15" s="725" t="s">
        <v>416</v>
      </c>
      <c r="D15" s="733" t="s">
        <v>252</v>
      </c>
      <c r="E15" s="734" t="s">
        <v>195</v>
      </c>
      <c r="F15" s="484" t="s">
        <v>197</v>
      </c>
      <c r="G15" s="714">
        <f>내역서!G25</f>
        <v>0</v>
      </c>
      <c r="H15" s="730">
        <f>일위대가!O94</f>
        <v>-7649</v>
      </c>
      <c r="I15" s="731">
        <f t="shared" si="0"/>
        <v>0</v>
      </c>
      <c r="J15" s="732"/>
    </row>
    <row r="16" spans="1:10" ht="15" hidden="1" customHeight="1">
      <c r="A16" s="711" t="s">
        <v>1896</v>
      </c>
      <c r="B16" s="724" t="s">
        <v>1973</v>
      </c>
      <c r="C16" s="737" t="s">
        <v>416</v>
      </c>
      <c r="D16" s="733" t="s">
        <v>252</v>
      </c>
      <c r="E16" s="734" t="s">
        <v>195</v>
      </c>
      <c r="F16" s="484" t="s">
        <v>197</v>
      </c>
      <c r="G16" s="714">
        <f>내역서!G27</f>
        <v>0</v>
      </c>
      <c r="H16" s="730">
        <f>일위대가!O103</f>
        <v>-6315</v>
      </c>
      <c r="I16" s="731">
        <f t="shared" si="0"/>
        <v>0</v>
      </c>
      <c r="J16" s="732"/>
    </row>
    <row r="17" spans="1:12" ht="15" hidden="1" customHeight="1">
      <c r="A17" s="723" t="s">
        <v>1897</v>
      </c>
      <c r="B17" s="724" t="s">
        <v>1974</v>
      </c>
      <c r="C17" s="725" t="s">
        <v>416</v>
      </c>
      <c r="D17" s="733" t="s">
        <v>584</v>
      </c>
      <c r="E17" s="734"/>
      <c r="F17" s="484" t="s">
        <v>54</v>
      </c>
      <c r="G17" s="714">
        <f>내역서!G31</f>
        <v>2</v>
      </c>
      <c r="H17" s="730">
        <f>일위대가!O118</f>
        <v>-1265</v>
      </c>
      <c r="I17" s="731">
        <f t="shared" si="0"/>
        <v>-2530</v>
      </c>
      <c r="J17" s="732"/>
    </row>
    <row r="18" spans="1:12" ht="15" hidden="1" customHeight="1">
      <c r="A18" s="723" t="s">
        <v>1898</v>
      </c>
      <c r="B18" s="724" t="s">
        <v>1974</v>
      </c>
      <c r="C18" s="725" t="s">
        <v>416</v>
      </c>
      <c r="D18" s="733" t="s">
        <v>198</v>
      </c>
      <c r="E18" s="734"/>
      <c r="F18" s="484" t="s">
        <v>54</v>
      </c>
      <c r="G18" s="714">
        <f>내역서!G32</f>
        <v>0</v>
      </c>
      <c r="H18" s="730">
        <f>일위대가!O124</f>
        <v>-2214</v>
      </c>
      <c r="I18" s="731">
        <f t="shared" si="0"/>
        <v>0</v>
      </c>
      <c r="J18" s="732"/>
    </row>
    <row r="19" spans="1:12" ht="15" hidden="1" customHeight="1">
      <c r="A19" s="711" t="s">
        <v>1899</v>
      </c>
      <c r="B19" s="724" t="s">
        <v>1974</v>
      </c>
      <c r="C19" s="725" t="s">
        <v>416</v>
      </c>
      <c r="D19" s="733" t="s">
        <v>199</v>
      </c>
      <c r="E19" s="734"/>
      <c r="F19" s="484" t="s">
        <v>54</v>
      </c>
      <c r="G19" s="714">
        <f>내역서!G33</f>
        <v>0</v>
      </c>
      <c r="H19" s="730">
        <f>일위대가!O130</f>
        <v>-2847</v>
      </c>
      <c r="I19" s="731">
        <f t="shared" si="0"/>
        <v>0</v>
      </c>
      <c r="J19" s="732"/>
      <c r="L19" s="53" t="s">
        <v>528</v>
      </c>
    </row>
    <row r="20" spans="1:12" ht="15" customHeight="1">
      <c r="A20" s="723" t="s">
        <v>1900</v>
      </c>
      <c r="B20" s="724" t="s">
        <v>1974</v>
      </c>
      <c r="C20" s="725" t="s">
        <v>577</v>
      </c>
      <c r="D20" s="733" t="s">
        <v>485</v>
      </c>
      <c r="E20" s="734"/>
      <c r="F20" s="484" t="s">
        <v>54</v>
      </c>
      <c r="G20" s="714">
        <f>내역서!G35</f>
        <v>4</v>
      </c>
      <c r="H20" s="730">
        <f>일위대가!O139</f>
        <v>-2108</v>
      </c>
      <c r="I20" s="731">
        <f t="shared" si="0"/>
        <v>-8432</v>
      </c>
      <c r="J20" s="732"/>
    </row>
    <row r="21" spans="1:12" ht="15" customHeight="1">
      <c r="A21" s="723" t="s">
        <v>1789</v>
      </c>
      <c r="B21" s="724" t="s">
        <v>1975</v>
      </c>
      <c r="C21" s="725" t="s">
        <v>577</v>
      </c>
      <c r="D21" s="733" t="s">
        <v>530</v>
      </c>
      <c r="E21" s="734"/>
      <c r="F21" s="484" t="s">
        <v>54</v>
      </c>
      <c r="G21" s="714">
        <f>내역서!G39</f>
        <v>1</v>
      </c>
      <c r="H21" s="730">
        <f>일위대가!O172</f>
        <v>-6123</v>
      </c>
      <c r="I21" s="731">
        <f t="shared" si="0"/>
        <v>-6123</v>
      </c>
      <c r="J21" s="732"/>
    </row>
    <row r="22" spans="1:12" ht="15" customHeight="1">
      <c r="A22" s="723" t="s">
        <v>1901</v>
      </c>
      <c r="B22" s="724" t="s">
        <v>1976</v>
      </c>
      <c r="C22" s="737" t="s">
        <v>577</v>
      </c>
      <c r="D22" s="733"/>
      <c r="E22" s="734"/>
      <c r="F22" s="484" t="s">
        <v>54</v>
      </c>
      <c r="G22" s="714">
        <f>내역서!G40</f>
        <v>1</v>
      </c>
      <c r="H22" s="730">
        <f>일위대가!O183</f>
        <v>-538</v>
      </c>
      <c r="I22" s="731">
        <f t="shared" si="0"/>
        <v>-538</v>
      </c>
      <c r="J22" s="732"/>
    </row>
    <row r="23" spans="1:12" ht="15" hidden="1" customHeight="1">
      <c r="A23" s="723" t="s">
        <v>1793</v>
      </c>
      <c r="B23" s="724" t="s">
        <v>1993</v>
      </c>
      <c r="C23" s="725" t="s">
        <v>416</v>
      </c>
      <c r="D23" s="733" t="s">
        <v>256</v>
      </c>
      <c r="E23" s="734" t="s">
        <v>195</v>
      </c>
      <c r="F23" s="484" t="s">
        <v>197</v>
      </c>
      <c r="G23" s="714">
        <f>내역서!G42</f>
        <v>0</v>
      </c>
      <c r="H23" s="730">
        <f>일위대가!O192</f>
        <v>-12696</v>
      </c>
      <c r="I23" s="731">
        <f t="shared" si="0"/>
        <v>0</v>
      </c>
      <c r="J23" s="732"/>
    </row>
    <row r="24" spans="1:12" ht="15" hidden="1" customHeight="1">
      <c r="A24" s="723" t="s">
        <v>1795</v>
      </c>
      <c r="B24" s="724" t="s">
        <v>1977</v>
      </c>
      <c r="C24" s="725" t="s">
        <v>416</v>
      </c>
      <c r="D24" s="733" t="s">
        <v>257</v>
      </c>
      <c r="E24" s="734" t="s">
        <v>195</v>
      </c>
      <c r="F24" s="484" t="s">
        <v>197</v>
      </c>
      <c r="G24" s="714">
        <f>내역서!G44</f>
        <v>0</v>
      </c>
      <c r="H24" s="730">
        <f>일위대가!O210</f>
        <v>-10536</v>
      </c>
      <c r="I24" s="731">
        <f t="shared" si="0"/>
        <v>0</v>
      </c>
      <c r="J24" s="732"/>
    </row>
    <row r="25" spans="1:12" ht="15" hidden="1" customHeight="1">
      <c r="A25" s="723" t="s">
        <v>1902</v>
      </c>
      <c r="B25" s="724" t="s">
        <v>1978</v>
      </c>
      <c r="C25" s="725" t="s">
        <v>416</v>
      </c>
      <c r="D25" s="733" t="s">
        <v>258</v>
      </c>
      <c r="E25" s="734" t="s">
        <v>195</v>
      </c>
      <c r="F25" s="484" t="s">
        <v>197</v>
      </c>
      <c r="G25" s="714">
        <f>내역서!G46</f>
        <v>0</v>
      </c>
      <c r="H25" s="730">
        <f>일위대가!O210</f>
        <v>-10536</v>
      </c>
      <c r="I25" s="731">
        <f t="shared" si="0"/>
        <v>0</v>
      </c>
      <c r="J25" s="732"/>
    </row>
    <row r="26" spans="1:12" ht="15" hidden="1" customHeight="1">
      <c r="A26" s="723" t="s">
        <v>1903</v>
      </c>
      <c r="B26" s="724" t="s">
        <v>1978</v>
      </c>
      <c r="C26" s="725" t="s">
        <v>416</v>
      </c>
      <c r="D26" s="733" t="s">
        <v>720</v>
      </c>
      <c r="E26" s="734" t="s">
        <v>195</v>
      </c>
      <c r="F26" s="484" t="s">
        <v>197</v>
      </c>
      <c r="G26" s="714">
        <f>내역서!G48</f>
        <v>0</v>
      </c>
      <c r="H26" s="730">
        <f>일위대가!O219</f>
        <v>-13414</v>
      </c>
      <c r="I26" s="731">
        <f t="shared" si="0"/>
        <v>0</v>
      </c>
      <c r="J26" s="732"/>
    </row>
    <row r="27" spans="1:12" ht="15" hidden="1" customHeight="1">
      <c r="A27" s="723" t="s">
        <v>1904</v>
      </c>
      <c r="B27" s="724" t="s">
        <v>1979</v>
      </c>
      <c r="C27" s="725" t="s">
        <v>416</v>
      </c>
      <c r="D27" s="733" t="s">
        <v>626</v>
      </c>
      <c r="E27" s="734" t="s">
        <v>195</v>
      </c>
      <c r="F27" s="484" t="s">
        <v>197</v>
      </c>
      <c r="G27" s="714">
        <f>내역서!G50</f>
        <v>1</v>
      </c>
      <c r="H27" s="730">
        <f>일위대가!O228</f>
        <v>-10924</v>
      </c>
      <c r="I27" s="731">
        <f t="shared" si="0"/>
        <v>-10924</v>
      </c>
      <c r="J27" s="732"/>
    </row>
    <row r="28" spans="1:12" ht="15" hidden="1" customHeight="1">
      <c r="A28" s="723" t="s">
        <v>1905</v>
      </c>
      <c r="B28" s="724" t="s">
        <v>1979</v>
      </c>
      <c r="C28" s="725" t="s">
        <v>416</v>
      </c>
      <c r="D28" s="733" t="s">
        <v>627</v>
      </c>
      <c r="E28" s="734" t="s">
        <v>195</v>
      </c>
      <c r="F28" s="484" t="s">
        <v>197</v>
      </c>
      <c r="G28" s="714">
        <f>내역서!G52</f>
        <v>1</v>
      </c>
      <c r="H28" s="730">
        <f>일위대가!O237</f>
        <v>-13605</v>
      </c>
      <c r="I28" s="731">
        <f t="shared" si="0"/>
        <v>-13605</v>
      </c>
      <c r="J28" s="732"/>
    </row>
    <row r="29" spans="1:12" ht="15" hidden="1" customHeight="1">
      <c r="A29" s="723" t="s">
        <v>1906</v>
      </c>
      <c r="B29" s="724" t="s">
        <v>1980</v>
      </c>
      <c r="C29" s="737" t="s">
        <v>416</v>
      </c>
      <c r="D29" s="733" t="s">
        <v>595</v>
      </c>
      <c r="E29" s="734" t="s">
        <v>195</v>
      </c>
      <c r="F29" s="484" t="s">
        <v>197</v>
      </c>
      <c r="G29" s="714">
        <f>내역서!G54</f>
        <v>0</v>
      </c>
      <c r="H29" s="730">
        <f>일위대가!O246</f>
        <v>-13360</v>
      </c>
      <c r="I29" s="731">
        <f t="shared" si="0"/>
        <v>0</v>
      </c>
      <c r="J29" s="736"/>
    </row>
    <row r="30" spans="1:12" ht="15" hidden="1" customHeight="1">
      <c r="A30" s="723" t="s">
        <v>1907</v>
      </c>
      <c r="B30" s="724" t="s">
        <v>1980</v>
      </c>
      <c r="C30" s="725" t="s">
        <v>416</v>
      </c>
      <c r="D30" s="733" t="s">
        <v>722</v>
      </c>
      <c r="E30" s="734" t="s">
        <v>195</v>
      </c>
      <c r="F30" s="484" t="s">
        <v>197</v>
      </c>
      <c r="G30" s="714">
        <f>내역서!G56</f>
        <v>0</v>
      </c>
      <c r="H30" s="730">
        <f>일위대가!O255</f>
        <v>-13372</v>
      </c>
      <c r="I30" s="731">
        <f t="shared" si="0"/>
        <v>0</v>
      </c>
      <c r="J30" s="736"/>
    </row>
    <row r="31" spans="1:12" ht="15" hidden="1" customHeight="1">
      <c r="A31" s="723" t="s">
        <v>1908</v>
      </c>
      <c r="B31" s="724" t="s">
        <v>1972</v>
      </c>
      <c r="C31" s="725" t="s">
        <v>416</v>
      </c>
      <c r="D31" s="733" t="s">
        <v>914</v>
      </c>
      <c r="E31" s="734" t="s">
        <v>195</v>
      </c>
      <c r="F31" s="484" t="s">
        <v>197</v>
      </c>
      <c r="G31" s="714">
        <f>내역서!G58</f>
        <v>0</v>
      </c>
      <c r="H31" s="730">
        <f>일위대가!O264</f>
        <v>-11970</v>
      </c>
      <c r="I31" s="731">
        <f t="shared" si="0"/>
        <v>0</v>
      </c>
      <c r="J31" s="732"/>
    </row>
    <row r="32" spans="1:12" ht="15" hidden="1" customHeight="1">
      <c r="A32" s="723" t="s">
        <v>1909</v>
      </c>
      <c r="B32" s="724" t="s">
        <v>1981</v>
      </c>
      <c r="C32" s="725" t="s">
        <v>416</v>
      </c>
      <c r="D32" s="733" t="s">
        <v>587</v>
      </c>
      <c r="E32" s="734" t="s">
        <v>195</v>
      </c>
      <c r="F32" s="484" t="s">
        <v>197</v>
      </c>
      <c r="G32" s="714">
        <f>내역서!G60</f>
        <v>0</v>
      </c>
      <c r="H32" s="730">
        <f>일위대가!O273</f>
        <v>-5822</v>
      </c>
      <c r="I32" s="731">
        <f t="shared" si="0"/>
        <v>0</v>
      </c>
      <c r="J32" s="732"/>
    </row>
    <row r="33" spans="1:10" ht="15" hidden="1" customHeight="1">
      <c r="A33" s="723" t="s">
        <v>1910</v>
      </c>
      <c r="B33" s="724" t="s">
        <v>1981</v>
      </c>
      <c r="C33" s="725" t="s">
        <v>416</v>
      </c>
      <c r="D33" s="733" t="s">
        <v>588</v>
      </c>
      <c r="E33" s="734" t="s">
        <v>195</v>
      </c>
      <c r="F33" s="484" t="s">
        <v>197</v>
      </c>
      <c r="G33" s="714">
        <f>내역서!G62</f>
        <v>0</v>
      </c>
      <c r="H33" s="730">
        <f>일위대가!O282</f>
        <v>-7384</v>
      </c>
      <c r="I33" s="731">
        <f t="shared" si="0"/>
        <v>0</v>
      </c>
      <c r="J33" s="732"/>
    </row>
    <row r="34" spans="1:10" ht="15" hidden="1" customHeight="1">
      <c r="A34" s="723" t="s">
        <v>1911</v>
      </c>
      <c r="B34" s="724" t="s">
        <v>1981</v>
      </c>
      <c r="C34" s="725" t="s">
        <v>416</v>
      </c>
      <c r="D34" s="733" t="s">
        <v>596</v>
      </c>
      <c r="E34" s="734" t="s">
        <v>195</v>
      </c>
      <c r="F34" s="484" t="s">
        <v>197</v>
      </c>
      <c r="G34" s="714">
        <f>내역서!G64</f>
        <v>0</v>
      </c>
      <c r="H34" s="730">
        <f>일위대가!O291</f>
        <v>-12730</v>
      </c>
      <c r="I34" s="731">
        <f t="shared" si="0"/>
        <v>0</v>
      </c>
      <c r="J34" s="736"/>
    </row>
    <row r="35" spans="1:10" ht="15" hidden="1" customHeight="1">
      <c r="A35" s="723" t="s">
        <v>1912</v>
      </c>
      <c r="B35" s="724" t="s">
        <v>1981</v>
      </c>
      <c r="C35" s="725" t="s">
        <v>416</v>
      </c>
      <c r="D35" s="733" t="s">
        <v>724</v>
      </c>
      <c r="E35" s="734" t="s">
        <v>195</v>
      </c>
      <c r="F35" s="484" t="s">
        <v>197</v>
      </c>
      <c r="G35" s="714">
        <f>내역서!G66</f>
        <v>0</v>
      </c>
      <c r="H35" s="730">
        <f>일위대가!O300</f>
        <v>-13509</v>
      </c>
      <c r="I35" s="731">
        <f t="shared" si="0"/>
        <v>0</v>
      </c>
      <c r="J35" s="736"/>
    </row>
    <row r="36" spans="1:10" ht="15" hidden="1" customHeight="1">
      <c r="A36" s="723" t="s">
        <v>1913</v>
      </c>
      <c r="B36" s="724" t="s">
        <v>1981</v>
      </c>
      <c r="C36" s="725" t="s">
        <v>416</v>
      </c>
      <c r="D36" s="733" t="s">
        <v>597</v>
      </c>
      <c r="E36" s="734" t="s">
        <v>195</v>
      </c>
      <c r="F36" s="484" t="s">
        <v>197</v>
      </c>
      <c r="G36" s="714">
        <f>내역서!G68</f>
        <v>1</v>
      </c>
      <c r="H36" s="730">
        <f>일위대가!O309</f>
        <v>-7250</v>
      </c>
      <c r="I36" s="731">
        <f t="shared" si="0"/>
        <v>-7250</v>
      </c>
      <c r="J36" s="736"/>
    </row>
    <row r="37" spans="1:10" ht="15" hidden="1" customHeight="1">
      <c r="A37" s="723" t="s">
        <v>1914</v>
      </c>
      <c r="B37" s="724" t="s">
        <v>1981</v>
      </c>
      <c r="C37" s="725" t="s">
        <v>416</v>
      </c>
      <c r="D37" s="733" t="s">
        <v>598</v>
      </c>
      <c r="E37" s="734" t="s">
        <v>195</v>
      </c>
      <c r="F37" s="484" t="s">
        <v>197</v>
      </c>
      <c r="G37" s="714">
        <f>내역서!G70</f>
        <v>0</v>
      </c>
      <c r="H37" s="730">
        <f>일위대가!O318</f>
        <v>-9328</v>
      </c>
      <c r="I37" s="731">
        <f t="shared" si="0"/>
        <v>0</v>
      </c>
      <c r="J37" s="736"/>
    </row>
    <row r="38" spans="1:10" ht="15" hidden="1" customHeight="1">
      <c r="A38" s="723" t="s">
        <v>1915</v>
      </c>
      <c r="B38" s="724" t="s">
        <v>1981</v>
      </c>
      <c r="C38" s="725" t="s">
        <v>416</v>
      </c>
      <c r="D38" s="733" t="s">
        <v>1997</v>
      </c>
      <c r="E38" s="734" t="s">
        <v>195</v>
      </c>
      <c r="F38" s="484" t="s">
        <v>197</v>
      </c>
      <c r="G38" s="714">
        <f>내역서!G72</f>
        <v>0</v>
      </c>
      <c r="H38" s="730">
        <f>일위대가!O327</f>
        <v>-20292</v>
      </c>
      <c r="I38" s="731">
        <f t="shared" si="0"/>
        <v>0</v>
      </c>
      <c r="J38" s="736"/>
    </row>
    <row r="39" spans="1:10" ht="15" hidden="1" customHeight="1">
      <c r="A39" s="723" t="s">
        <v>1916</v>
      </c>
      <c r="B39" s="724" t="s">
        <v>1982</v>
      </c>
      <c r="C39" s="737" t="s">
        <v>416</v>
      </c>
      <c r="D39" s="733" t="s">
        <v>724</v>
      </c>
      <c r="E39" s="734" t="s">
        <v>195</v>
      </c>
      <c r="F39" s="484" t="s">
        <v>197</v>
      </c>
      <c r="G39" s="714">
        <f>내역서!G74</f>
        <v>0</v>
      </c>
      <c r="H39" s="730">
        <f>일위대가!O336</f>
        <v>-9815</v>
      </c>
      <c r="I39" s="731">
        <f t="shared" si="0"/>
        <v>0</v>
      </c>
      <c r="J39" s="740"/>
    </row>
    <row r="40" spans="1:10" hidden="1">
      <c r="A40" s="723" t="s">
        <v>1917</v>
      </c>
      <c r="B40" s="724" t="s">
        <v>1982</v>
      </c>
      <c r="C40" s="737" t="s">
        <v>416</v>
      </c>
      <c r="D40" s="733" t="s">
        <v>731</v>
      </c>
      <c r="E40" s="734" t="s">
        <v>195</v>
      </c>
      <c r="F40" s="484" t="s">
        <v>197</v>
      </c>
      <c r="G40" s="714">
        <f>내역서!G76</f>
        <v>0</v>
      </c>
      <c r="H40" s="730">
        <f>일위대가!O345</f>
        <v>-12571</v>
      </c>
      <c r="I40" s="731">
        <f t="shared" si="0"/>
        <v>0</v>
      </c>
      <c r="J40" s="740"/>
    </row>
    <row r="41" spans="1:10" hidden="1">
      <c r="A41" s="723" t="s">
        <v>1918</v>
      </c>
      <c r="B41" s="724" t="s">
        <v>1983</v>
      </c>
      <c r="C41" s="725" t="s">
        <v>416</v>
      </c>
      <c r="D41" s="733" t="s">
        <v>584</v>
      </c>
      <c r="E41" s="734"/>
      <c r="F41" s="484" t="s">
        <v>444</v>
      </c>
      <c r="G41" s="714">
        <f>내역서!G79</f>
        <v>0</v>
      </c>
      <c r="H41" s="730">
        <f>일위대가!O357</f>
        <v>-1739</v>
      </c>
      <c r="I41" s="731">
        <f t="shared" si="0"/>
        <v>0</v>
      </c>
      <c r="J41" s="740"/>
    </row>
    <row r="42" spans="1:10" hidden="1">
      <c r="A42" s="723" t="s">
        <v>1919</v>
      </c>
      <c r="B42" s="724" t="s">
        <v>1983</v>
      </c>
      <c r="C42" s="725" t="s">
        <v>416</v>
      </c>
      <c r="D42" s="733" t="s">
        <v>198</v>
      </c>
      <c r="E42" s="734"/>
      <c r="F42" s="484" t="s">
        <v>444</v>
      </c>
      <c r="G42" s="714">
        <f>내역서!G80</f>
        <v>2</v>
      </c>
      <c r="H42" s="730">
        <f>일위대가!O363</f>
        <v>-3163</v>
      </c>
      <c r="I42" s="731">
        <f t="shared" si="0"/>
        <v>-6326</v>
      </c>
      <c r="J42" s="740"/>
    </row>
    <row r="43" spans="1:10">
      <c r="A43" s="723" t="s">
        <v>1920</v>
      </c>
      <c r="B43" s="724" t="s">
        <v>1983</v>
      </c>
      <c r="C43" s="725" t="s">
        <v>577</v>
      </c>
      <c r="D43" s="733" t="s">
        <v>1992</v>
      </c>
      <c r="E43" s="734"/>
      <c r="F43" s="484" t="s">
        <v>444</v>
      </c>
      <c r="G43" s="714">
        <f>내역서!G82</f>
        <v>2</v>
      </c>
      <c r="H43" s="730">
        <f>일위대가!O372</f>
        <v>-2451</v>
      </c>
      <c r="I43" s="731">
        <f t="shared" si="0"/>
        <v>-4902</v>
      </c>
      <c r="J43" s="740"/>
    </row>
    <row r="44" spans="1:10" hidden="1">
      <c r="A44" s="723" t="s">
        <v>1921</v>
      </c>
      <c r="B44" s="724" t="s">
        <v>1984</v>
      </c>
      <c r="C44" s="725" t="s">
        <v>416</v>
      </c>
      <c r="D44" s="733" t="s">
        <v>409</v>
      </c>
      <c r="E44" s="734"/>
      <c r="F44" s="484" t="s">
        <v>444</v>
      </c>
      <c r="G44" s="714">
        <f>내역서!G84</f>
        <v>0</v>
      </c>
      <c r="H44" s="730">
        <f>일위대가!O381</f>
        <v>-8337</v>
      </c>
      <c r="I44" s="731">
        <f t="shared" si="0"/>
        <v>0</v>
      </c>
      <c r="J44" s="740"/>
    </row>
    <row r="45" spans="1:10">
      <c r="A45" s="723" t="s">
        <v>1922</v>
      </c>
      <c r="B45" s="724" t="s">
        <v>1984</v>
      </c>
      <c r="C45" s="725" t="s">
        <v>577</v>
      </c>
      <c r="D45" s="733" t="s">
        <v>2000</v>
      </c>
      <c r="E45" s="734"/>
      <c r="F45" s="484" t="s">
        <v>444</v>
      </c>
      <c r="G45" s="714">
        <f>내역서!G86</f>
        <v>1</v>
      </c>
      <c r="H45" s="730">
        <f>일위대가!O390</f>
        <v>-8337</v>
      </c>
      <c r="I45" s="731">
        <f t="shared" si="0"/>
        <v>-8337</v>
      </c>
      <c r="J45" s="740"/>
    </row>
    <row r="46" spans="1:10" hidden="1">
      <c r="A46" s="723" t="s">
        <v>1923</v>
      </c>
      <c r="B46" s="724" t="s">
        <v>1985</v>
      </c>
      <c r="C46" s="725" t="s">
        <v>577</v>
      </c>
      <c r="D46" s="733" t="s">
        <v>599</v>
      </c>
      <c r="E46" s="734"/>
      <c r="F46" s="484" t="s">
        <v>444</v>
      </c>
      <c r="G46" s="714">
        <f>내역서!G89</f>
        <v>0</v>
      </c>
      <c r="H46" s="730">
        <f>일위대가!O414</f>
        <v>-6863</v>
      </c>
      <c r="I46" s="731">
        <f t="shared" si="0"/>
        <v>0</v>
      </c>
      <c r="J46" s="740"/>
    </row>
    <row r="47" spans="1:10" hidden="1">
      <c r="A47" s="723" t="s">
        <v>1924</v>
      </c>
      <c r="B47" s="724" t="s">
        <v>1822</v>
      </c>
      <c r="C47" s="725" t="s">
        <v>416</v>
      </c>
      <c r="D47" s="733" t="s">
        <v>409</v>
      </c>
      <c r="E47" s="734"/>
      <c r="F47" s="484" t="s">
        <v>444</v>
      </c>
      <c r="G47" s="714">
        <f>내역서!G91</f>
        <v>0</v>
      </c>
      <c r="H47" s="730">
        <f>일위대가!O429</f>
        <v>-44329</v>
      </c>
      <c r="I47" s="731">
        <f t="shared" si="0"/>
        <v>0</v>
      </c>
      <c r="J47" s="740"/>
    </row>
    <row r="48" spans="1:10" hidden="1">
      <c r="A48" s="723" t="s">
        <v>1925</v>
      </c>
      <c r="B48" s="724" t="s">
        <v>1824</v>
      </c>
      <c r="C48" s="725" t="s">
        <v>577</v>
      </c>
      <c r="D48" s="733" t="s">
        <v>1999</v>
      </c>
      <c r="E48" s="734"/>
      <c r="F48" s="484" t="s">
        <v>444</v>
      </c>
      <c r="G48" s="714">
        <f>내역서!G93</f>
        <v>0</v>
      </c>
      <c r="H48" s="730">
        <f>일위대가!O444</f>
        <v>-44329</v>
      </c>
      <c r="I48" s="731">
        <f t="shared" si="0"/>
        <v>0</v>
      </c>
      <c r="J48" s="740"/>
    </row>
    <row r="49" spans="1:14" hidden="1">
      <c r="A49" s="723" t="s">
        <v>1926</v>
      </c>
      <c r="B49" s="724" t="s">
        <v>1986</v>
      </c>
      <c r="C49" s="737" t="s">
        <v>577</v>
      </c>
      <c r="D49" s="733" t="s">
        <v>2003</v>
      </c>
      <c r="E49" s="734"/>
      <c r="F49" s="484" t="s">
        <v>444</v>
      </c>
      <c r="G49" s="714">
        <f>내역서!G94</f>
        <v>0</v>
      </c>
      <c r="H49" s="730">
        <f>일위대가!O455</f>
        <v>-687</v>
      </c>
      <c r="I49" s="731">
        <f t="shared" si="0"/>
        <v>0</v>
      </c>
      <c r="J49" s="740"/>
    </row>
    <row r="50" spans="1:14" hidden="1">
      <c r="A50" s="723" t="s">
        <v>1927</v>
      </c>
      <c r="B50" s="724" t="s">
        <v>1826</v>
      </c>
      <c r="C50" s="737" t="s">
        <v>577</v>
      </c>
      <c r="D50" s="733"/>
      <c r="E50" s="734"/>
      <c r="F50" s="484" t="s">
        <v>444</v>
      </c>
      <c r="G50" s="714">
        <f>내역서!G95</f>
        <v>0</v>
      </c>
      <c r="H50" s="730">
        <f>일위대가!O466</f>
        <v>-538</v>
      </c>
      <c r="I50" s="731">
        <f t="shared" si="0"/>
        <v>0</v>
      </c>
      <c r="J50" s="740"/>
    </row>
    <row r="51" spans="1:14" ht="15" hidden="1" customHeight="1">
      <c r="A51" s="723" t="s">
        <v>1828</v>
      </c>
      <c r="B51" s="724" t="s">
        <v>1987</v>
      </c>
      <c r="C51" s="725" t="s">
        <v>416</v>
      </c>
      <c r="D51" s="733" t="s">
        <v>742</v>
      </c>
      <c r="E51" s="734" t="s">
        <v>195</v>
      </c>
      <c r="F51" s="484" t="s">
        <v>197</v>
      </c>
      <c r="G51" s="714">
        <f>내역서!G98</f>
        <v>0</v>
      </c>
      <c r="H51" s="730">
        <f>일위대가!O478</f>
        <v>-174035</v>
      </c>
      <c r="I51" s="731">
        <f t="shared" si="0"/>
        <v>0</v>
      </c>
      <c r="J51" s="732"/>
    </row>
    <row r="52" spans="1:14" ht="15" hidden="1" customHeight="1">
      <c r="A52" s="723" t="s">
        <v>1830</v>
      </c>
      <c r="B52" s="724" t="s">
        <v>1987</v>
      </c>
      <c r="C52" s="725" t="s">
        <v>416</v>
      </c>
      <c r="D52" s="733" t="s">
        <v>743</v>
      </c>
      <c r="E52" s="734" t="s">
        <v>195</v>
      </c>
      <c r="F52" s="484" t="s">
        <v>197</v>
      </c>
      <c r="G52" s="714">
        <f>내역서!G99</f>
        <v>0</v>
      </c>
      <c r="H52" s="730">
        <f>일위대가!O484</f>
        <v>-174035</v>
      </c>
      <c r="I52" s="731">
        <f t="shared" si="0"/>
        <v>0</v>
      </c>
      <c r="J52" s="732"/>
    </row>
    <row r="53" spans="1:14" ht="15" hidden="1" customHeight="1">
      <c r="A53" s="723" t="s">
        <v>1928</v>
      </c>
      <c r="B53" s="724" t="s">
        <v>1987</v>
      </c>
      <c r="C53" s="725" t="s">
        <v>416</v>
      </c>
      <c r="D53" s="733" t="s">
        <v>744</v>
      </c>
      <c r="E53" s="734" t="s">
        <v>195</v>
      </c>
      <c r="F53" s="484" t="s">
        <v>197</v>
      </c>
      <c r="G53" s="714">
        <f>내역서!G102</f>
        <v>0</v>
      </c>
      <c r="H53" s="730">
        <f>일위대가!O496</f>
        <v>-227430</v>
      </c>
      <c r="I53" s="731">
        <f t="shared" si="0"/>
        <v>0</v>
      </c>
      <c r="J53" s="732"/>
    </row>
    <row r="54" spans="1:14" ht="15" hidden="1" customHeight="1">
      <c r="A54" s="723" t="s">
        <v>1929</v>
      </c>
      <c r="B54" s="724" t="s">
        <v>1987</v>
      </c>
      <c r="C54" s="725" t="s">
        <v>416</v>
      </c>
      <c r="D54" s="733" t="s">
        <v>745</v>
      </c>
      <c r="E54" s="734" t="s">
        <v>195</v>
      </c>
      <c r="F54" s="484" t="s">
        <v>197</v>
      </c>
      <c r="G54" s="714">
        <f>내역서!G103</f>
        <v>0</v>
      </c>
      <c r="H54" s="730">
        <f>일위대가!O502</f>
        <v>-227430</v>
      </c>
      <c r="I54" s="731">
        <f t="shared" si="0"/>
        <v>0</v>
      </c>
      <c r="J54" s="732"/>
    </row>
    <row r="55" spans="1:14" ht="15" hidden="1" customHeight="1">
      <c r="A55" s="723" t="s">
        <v>1930</v>
      </c>
      <c r="B55" s="741" t="s">
        <v>1834</v>
      </c>
      <c r="C55" s="742" t="s">
        <v>577</v>
      </c>
      <c r="D55" s="743"/>
      <c r="E55" s="744"/>
      <c r="F55" s="103" t="s">
        <v>444</v>
      </c>
      <c r="G55" s="714">
        <f>내역서!G104</f>
        <v>0</v>
      </c>
      <c r="H55" s="730">
        <f>일위대가!O513</f>
        <v>-3192</v>
      </c>
      <c r="I55" s="731">
        <f t="shared" si="0"/>
        <v>0</v>
      </c>
      <c r="J55" s="732"/>
    </row>
    <row r="56" spans="1:14" ht="14.25" hidden="1" customHeight="1">
      <c r="A56" s="723" t="s">
        <v>1835</v>
      </c>
      <c r="B56" s="724" t="s">
        <v>1776</v>
      </c>
      <c r="C56" s="747" t="s">
        <v>416</v>
      </c>
      <c r="D56" s="653" t="s">
        <v>814</v>
      </c>
      <c r="E56" s="734" t="s">
        <v>195</v>
      </c>
      <c r="F56" s="484" t="s">
        <v>197</v>
      </c>
      <c r="G56" s="714">
        <f>내역서!G112</f>
        <v>0</v>
      </c>
      <c r="H56" s="730">
        <f>일위대가!O540</f>
        <v>-17994</v>
      </c>
      <c r="I56" s="731">
        <f t="shared" si="0"/>
        <v>0</v>
      </c>
      <c r="J56" s="740"/>
      <c r="L56" s="368" t="s">
        <v>536</v>
      </c>
      <c r="M56" s="368"/>
      <c r="N56" s="368"/>
    </row>
    <row r="57" spans="1:14" ht="15" hidden="1" customHeight="1">
      <c r="A57" s="723" t="s">
        <v>1837</v>
      </c>
      <c r="B57" s="724" t="s">
        <v>1836</v>
      </c>
      <c r="C57" s="747" t="s">
        <v>416</v>
      </c>
      <c r="D57" s="653" t="s">
        <v>813</v>
      </c>
      <c r="E57" s="734" t="s">
        <v>195</v>
      </c>
      <c r="F57" s="484" t="s">
        <v>197</v>
      </c>
      <c r="G57" s="714">
        <f>내역서!G114</f>
        <v>0</v>
      </c>
      <c r="H57" s="730">
        <f>일위대가!O549</f>
        <v>-18354</v>
      </c>
      <c r="I57" s="731">
        <f t="shared" si="0"/>
        <v>0</v>
      </c>
      <c r="J57" s="740"/>
      <c r="L57" s="368" t="s">
        <v>537</v>
      </c>
      <c r="M57" s="368"/>
      <c r="N57"/>
    </row>
    <row r="58" spans="1:14" ht="15" hidden="1" customHeight="1">
      <c r="A58" s="723" t="s">
        <v>1838</v>
      </c>
      <c r="B58" s="724" t="s">
        <v>1836</v>
      </c>
      <c r="C58" s="747" t="s">
        <v>416</v>
      </c>
      <c r="D58" s="653" t="s">
        <v>756</v>
      </c>
      <c r="E58" s="734" t="s">
        <v>195</v>
      </c>
      <c r="F58" s="484" t="s">
        <v>197</v>
      </c>
      <c r="G58" s="714">
        <f>내역서!G116</f>
        <v>0</v>
      </c>
      <c r="H58" s="730">
        <f>일위대가!O558</f>
        <v>-33003</v>
      </c>
      <c r="I58" s="731">
        <f t="shared" si="0"/>
        <v>0</v>
      </c>
      <c r="J58" s="740"/>
      <c r="L58" s="368" t="s">
        <v>538</v>
      </c>
      <c r="M58" s="368"/>
      <c r="N58"/>
    </row>
    <row r="59" spans="1:14" ht="15" hidden="1" customHeight="1">
      <c r="A59" s="723" t="s">
        <v>1839</v>
      </c>
      <c r="B59" s="724" t="s">
        <v>1836</v>
      </c>
      <c r="C59" s="747" t="s">
        <v>416</v>
      </c>
      <c r="D59" s="748" t="s">
        <v>757</v>
      </c>
      <c r="E59" s="734" t="s">
        <v>195</v>
      </c>
      <c r="F59" s="484" t="s">
        <v>197</v>
      </c>
      <c r="G59" s="714">
        <f>내역서!G118</f>
        <v>1</v>
      </c>
      <c r="H59" s="730">
        <f>일위대가!O567</f>
        <v>-29925</v>
      </c>
      <c r="I59" s="731">
        <f t="shared" si="0"/>
        <v>-29925</v>
      </c>
      <c r="J59" s="740"/>
      <c r="L59" s="454" t="s">
        <v>541</v>
      </c>
      <c r="M59" s="454" t="s">
        <v>221</v>
      </c>
      <c r="N59" s="454" t="s">
        <v>221</v>
      </c>
    </row>
    <row r="60" spans="1:14" hidden="1">
      <c r="A60" s="723" t="s">
        <v>1840</v>
      </c>
      <c r="B60" s="724" t="s">
        <v>1836</v>
      </c>
      <c r="C60" s="747" t="s">
        <v>416</v>
      </c>
      <c r="D60" s="653" t="s">
        <v>743</v>
      </c>
      <c r="E60" s="734" t="s">
        <v>195</v>
      </c>
      <c r="F60" s="484" t="s">
        <v>197</v>
      </c>
      <c r="G60" s="714">
        <f>내역서!G120</f>
        <v>0</v>
      </c>
      <c r="H60" s="730">
        <f>일위대가!O576</f>
        <v>-155253</v>
      </c>
      <c r="I60" s="731">
        <f t="shared" si="0"/>
        <v>0</v>
      </c>
      <c r="J60" s="740"/>
      <c r="L60" s="368" t="s">
        <v>544</v>
      </c>
      <c r="M60" s="368"/>
      <c r="N60" s="368"/>
    </row>
    <row r="61" spans="1:14" hidden="1">
      <c r="A61" s="723" t="s">
        <v>1841</v>
      </c>
      <c r="B61" s="724" t="s">
        <v>1988</v>
      </c>
      <c r="C61" s="737" t="s">
        <v>416</v>
      </c>
      <c r="D61" s="733" t="s">
        <v>759</v>
      </c>
      <c r="E61" s="734"/>
      <c r="F61" s="484" t="s">
        <v>444</v>
      </c>
      <c r="G61" s="714">
        <f>내역서!G122</f>
        <v>0</v>
      </c>
      <c r="H61" s="730">
        <f>일위대가!O585</f>
        <v>-3480</v>
      </c>
      <c r="I61" s="731">
        <f t="shared" si="0"/>
        <v>0</v>
      </c>
      <c r="J61" s="740"/>
      <c r="L61" s="368"/>
      <c r="M61" s="368"/>
      <c r="N61" s="368"/>
    </row>
    <row r="62" spans="1:14">
      <c r="A62" s="723" t="s">
        <v>1843</v>
      </c>
      <c r="B62" s="724" t="s">
        <v>1988</v>
      </c>
      <c r="C62" s="737" t="s">
        <v>577</v>
      </c>
      <c r="D62" s="733" t="s">
        <v>759</v>
      </c>
      <c r="E62" s="734"/>
      <c r="F62" s="484" t="s">
        <v>444</v>
      </c>
      <c r="G62" s="714">
        <f>내역서!G124</f>
        <v>0</v>
      </c>
      <c r="H62" s="730">
        <f>일위대가!O594</f>
        <v>-3480</v>
      </c>
      <c r="I62" s="731">
        <f t="shared" si="0"/>
        <v>0</v>
      </c>
      <c r="J62" s="740"/>
      <c r="L62" s="454" t="s">
        <v>540</v>
      </c>
      <c r="M62" s="455" t="s">
        <v>633</v>
      </c>
      <c r="N62" s="455" t="s">
        <v>634</v>
      </c>
    </row>
    <row r="63" spans="1:14" hidden="1">
      <c r="A63" s="723" t="s">
        <v>1844</v>
      </c>
      <c r="B63" s="724" t="s">
        <v>1845</v>
      </c>
      <c r="C63" s="737" t="s">
        <v>577</v>
      </c>
      <c r="D63" s="733" t="s">
        <v>2005</v>
      </c>
      <c r="E63" s="734"/>
      <c r="F63" s="484" t="s">
        <v>55</v>
      </c>
      <c r="G63" s="714">
        <f>내역서!G126</f>
        <v>0</v>
      </c>
      <c r="H63" s="730">
        <f>일위대가!O609</f>
        <v>-9723</v>
      </c>
      <c r="I63" s="731">
        <f t="shared" si="0"/>
        <v>0</v>
      </c>
      <c r="J63" s="740"/>
      <c r="L63"/>
      <c r="M63"/>
      <c r="N63"/>
    </row>
    <row r="64" spans="1:14" hidden="1">
      <c r="A64" s="723" t="s">
        <v>1846</v>
      </c>
      <c r="B64" s="724" t="s">
        <v>1989</v>
      </c>
      <c r="C64" s="737" t="s">
        <v>577</v>
      </c>
      <c r="D64" s="733">
        <v>900</v>
      </c>
      <c r="E64" s="734"/>
      <c r="F64" s="484" t="s">
        <v>197</v>
      </c>
      <c r="G64" s="714">
        <f>내역서!G134</f>
        <v>0</v>
      </c>
      <c r="H64" s="730">
        <f>일위대가!O636</f>
        <v>-7506</v>
      </c>
      <c r="I64" s="731">
        <f t="shared" si="0"/>
        <v>0</v>
      </c>
      <c r="J64" s="732"/>
    </row>
    <row r="65" spans="1:10" ht="15" hidden="1" customHeight="1">
      <c r="A65" s="723" t="s">
        <v>1931</v>
      </c>
      <c r="B65" s="724" t="s">
        <v>1887</v>
      </c>
      <c r="C65" s="737" t="s">
        <v>577</v>
      </c>
      <c r="D65" s="733">
        <v>800</v>
      </c>
      <c r="E65" s="734"/>
      <c r="F65" s="484" t="s">
        <v>197</v>
      </c>
      <c r="G65" s="714">
        <f>내역서!G135</f>
        <v>0</v>
      </c>
      <c r="H65" s="730">
        <f>일위대가!O642</f>
        <v>-6210</v>
      </c>
      <c r="I65" s="731">
        <f t="shared" si="0"/>
        <v>0</v>
      </c>
      <c r="J65" s="732"/>
    </row>
    <row r="66" spans="1:10" ht="15" customHeight="1">
      <c r="A66" s="723" t="s">
        <v>1848</v>
      </c>
      <c r="B66" s="724" t="s">
        <v>1970</v>
      </c>
      <c r="C66" s="737" t="s">
        <v>577</v>
      </c>
      <c r="D66" s="733" t="s">
        <v>637</v>
      </c>
      <c r="E66" s="734"/>
      <c r="F66" s="484" t="s">
        <v>197</v>
      </c>
      <c r="G66" s="714">
        <f>내역서!G136</f>
        <v>1</v>
      </c>
      <c r="H66" s="730">
        <f>일위대가!O648</f>
        <v>-6458</v>
      </c>
      <c r="I66" s="731">
        <f t="shared" si="0"/>
        <v>-6458</v>
      </c>
      <c r="J66" s="732"/>
    </row>
    <row r="67" spans="1:10" ht="15" customHeight="1">
      <c r="A67" s="723" t="s">
        <v>1849</v>
      </c>
      <c r="B67" s="724" t="s">
        <v>1971</v>
      </c>
      <c r="C67" s="737" t="s">
        <v>577</v>
      </c>
      <c r="D67" s="733" t="s">
        <v>771</v>
      </c>
      <c r="E67" s="734"/>
      <c r="F67" s="484" t="s">
        <v>197</v>
      </c>
      <c r="G67" s="714">
        <f>내역서!G137</f>
        <v>2</v>
      </c>
      <c r="H67" s="730">
        <f>일위대가!O654</f>
        <v>-6355</v>
      </c>
      <c r="I67" s="731">
        <f t="shared" si="0"/>
        <v>-12710</v>
      </c>
      <c r="J67" s="732"/>
    </row>
    <row r="68" spans="1:10" ht="15" hidden="1" customHeight="1">
      <c r="A68" s="723" t="s">
        <v>1932</v>
      </c>
      <c r="B68" s="724" t="s">
        <v>1972</v>
      </c>
      <c r="C68" s="737" t="s">
        <v>577</v>
      </c>
      <c r="D68" s="733" t="s">
        <v>773</v>
      </c>
      <c r="E68" s="734"/>
      <c r="F68" s="484" t="s">
        <v>197</v>
      </c>
      <c r="G68" s="714">
        <f>내역서!G138</f>
        <v>0</v>
      </c>
      <c r="H68" s="730">
        <f>일위대가!O660</f>
        <v>-1815</v>
      </c>
      <c r="I68" s="731">
        <f t="shared" si="0"/>
        <v>0</v>
      </c>
      <c r="J68" s="732"/>
    </row>
    <row r="69" spans="1:10" ht="15" hidden="1" customHeight="1">
      <c r="A69" s="723" t="s">
        <v>1933</v>
      </c>
      <c r="B69" s="724" t="s">
        <v>1972</v>
      </c>
      <c r="C69" s="737" t="s">
        <v>577</v>
      </c>
      <c r="D69" s="733" t="s">
        <v>774</v>
      </c>
      <c r="E69" s="734"/>
      <c r="F69" s="484" t="s">
        <v>197</v>
      </c>
      <c r="G69" s="714">
        <f>내역서!G139</f>
        <v>0</v>
      </c>
      <c r="H69" s="730">
        <f>일위대가!O666</f>
        <v>-3630</v>
      </c>
      <c r="I69" s="731">
        <f t="shared" si="0"/>
        <v>0</v>
      </c>
      <c r="J69" s="732"/>
    </row>
    <row r="70" spans="1:10" ht="15" hidden="1" customHeight="1">
      <c r="A70" s="723" t="s">
        <v>1934</v>
      </c>
      <c r="B70" s="724" t="s">
        <v>1972</v>
      </c>
      <c r="C70" s="737" t="s">
        <v>577</v>
      </c>
      <c r="D70" s="733" t="s">
        <v>775</v>
      </c>
      <c r="E70" s="734"/>
      <c r="F70" s="484" t="s">
        <v>197</v>
      </c>
      <c r="G70" s="714">
        <f>내역서!G140</f>
        <v>0</v>
      </c>
      <c r="H70" s="730">
        <f>일위대가!O672</f>
        <v>-4571</v>
      </c>
      <c r="I70" s="731">
        <f t="shared" si="0"/>
        <v>0</v>
      </c>
      <c r="J70" s="732"/>
    </row>
    <row r="71" spans="1:10" ht="15" hidden="1" customHeight="1">
      <c r="A71" s="723" t="s">
        <v>1935</v>
      </c>
      <c r="B71" s="724" t="s">
        <v>1972</v>
      </c>
      <c r="C71" s="737" t="s">
        <v>577</v>
      </c>
      <c r="D71" s="733" t="s">
        <v>776</v>
      </c>
      <c r="E71" s="734"/>
      <c r="F71" s="484" t="s">
        <v>197</v>
      </c>
      <c r="G71" s="714">
        <f>내역서!G141</f>
        <v>0</v>
      </c>
      <c r="H71" s="730">
        <f>일위대가!O678</f>
        <v>-3955</v>
      </c>
      <c r="I71" s="731">
        <f t="shared" si="0"/>
        <v>0</v>
      </c>
      <c r="J71" s="732"/>
    </row>
    <row r="72" spans="1:10" ht="15" hidden="1" customHeight="1">
      <c r="A72" s="723" t="s">
        <v>1936</v>
      </c>
      <c r="B72" s="724" t="s">
        <v>1972</v>
      </c>
      <c r="C72" s="737" t="s">
        <v>577</v>
      </c>
      <c r="D72" s="733" t="s">
        <v>777</v>
      </c>
      <c r="E72" s="734"/>
      <c r="F72" s="484" t="s">
        <v>197</v>
      </c>
      <c r="G72" s="714">
        <f>내역서!G142</f>
        <v>0</v>
      </c>
      <c r="H72" s="730">
        <f>일위대가!O684</f>
        <v>-4879</v>
      </c>
      <c r="I72" s="731">
        <f t="shared" ref="I72:I103" si="1">G72*H72</f>
        <v>0</v>
      </c>
      <c r="J72" s="732"/>
    </row>
    <row r="73" spans="1:10" ht="15" hidden="1" customHeight="1">
      <c r="A73" s="723" t="s">
        <v>1937</v>
      </c>
      <c r="B73" s="724" t="s">
        <v>1972</v>
      </c>
      <c r="C73" s="737" t="s">
        <v>577</v>
      </c>
      <c r="D73" s="733" t="s">
        <v>578</v>
      </c>
      <c r="E73" s="734"/>
      <c r="F73" s="484" t="s">
        <v>197</v>
      </c>
      <c r="G73" s="714">
        <f>내역서!G143</f>
        <v>0</v>
      </c>
      <c r="H73" s="730">
        <f>일위대가!O690</f>
        <v>-7187</v>
      </c>
      <c r="I73" s="731">
        <f t="shared" si="1"/>
        <v>0</v>
      </c>
      <c r="J73" s="732"/>
    </row>
    <row r="74" spans="1:10" ht="15" hidden="1" customHeight="1">
      <c r="A74" s="723" t="s">
        <v>1938</v>
      </c>
      <c r="B74" s="724" t="s">
        <v>1972</v>
      </c>
      <c r="C74" s="737" t="s">
        <v>577</v>
      </c>
      <c r="D74" s="733" t="s">
        <v>779</v>
      </c>
      <c r="E74" s="734"/>
      <c r="F74" s="484" t="s">
        <v>197</v>
      </c>
      <c r="G74" s="714">
        <f>내역서!G144</f>
        <v>1</v>
      </c>
      <c r="H74" s="730">
        <f>일위대가!O696</f>
        <v>-7649</v>
      </c>
      <c r="I74" s="731">
        <f t="shared" si="1"/>
        <v>-7649</v>
      </c>
      <c r="J74" s="732"/>
    </row>
    <row r="75" spans="1:10" ht="15" hidden="1" customHeight="1">
      <c r="A75" s="723" t="s">
        <v>1939</v>
      </c>
      <c r="B75" s="724" t="s">
        <v>1973</v>
      </c>
      <c r="C75" s="737" t="s">
        <v>577</v>
      </c>
      <c r="D75" s="733" t="s">
        <v>779</v>
      </c>
      <c r="E75" s="734"/>
      <c r="F75" s="484" t="s">
        <v>197</v>
      </c>
      <c r="G75" s="714">
        <f>내역서!G145</f>
        <v>0</v>
      </c>
      <c r="H75" s="730">
        <f>일위대가!O702</f>
        <v>-6315</v>
      </c>
      <c r="I75" s="731">
        <f t="shared" si="1"/>
        <v>0</v>
      </c>
      <c r="J75" s="732"/>
    </row>
    <row r="76" spans="1:10" ht="15" hidden="1" customHeight="1">
      <c r="A76" s="723" t="s">
        <v>1940</v>
      </c>
      <c r="B76" s="724" t="s">
        <v>1977</v>
      </c>
      <c r="C76" s="737" t="s">
        <v>577</v>
      </c>
      <c r="D76" s="733">
        <v>1170</v>
      </c>
      <c r="E76" s="734"/>
      <c r="F76" s="484" t="s">
        <v>197</v>
      </c>
      <c r="G76" s="714">
        <f>내역서!G146</f>
        <v>0</v>
      </c>
      <c r="H76" s="730">
        <f>일위대가!O708</f>
        <v>-12696</v>
      </c>
      <c r="I76" s="731">
        <f t="shared" si="1"/>
        <v>0</v>
      </c>
      <c r="J76" s="732"/>
    </row>
    <row r="77" spans="1:10" ht="15" hidden="1" customHeight="1">
      <c r="A77" s="723" t="s">
        <v>1941</v>
      </c>
      <c r="B77" s="724" t="s">
        <v>1977</v>
      </c>
      <c r="C77" s="737" t="s">
        <v>577</v>
      </c>
      <c r="D77" s="733">
        <v>1350</v>
      </c>
      <c r="E77" s="734"/>
      <c r="F77" s="484" t="s">
        <v>197</v>
      </c>
      <c r="G77" s="714">
        <f>내역서!G147</f>
        <v>0</v>
      </c>
      <c r="H77" s="730">
        <f>일위대가!O714</f>
        <v>-16207</v>
      </c>
      <c r="I77" s="731">
        <f t="shared" si="1"/>
        <v>0</v>
      </c>
      <c r="J77" s="732"/>
    </row>
    <row r="78" spans="1:10" ht="15" hidden="1" customHeight="1">
      <c r="A78" s="723" t="s">
        <v>1942</v>
      </c>
      <c r="B78" s="724" t="s">
        <v>1978</v>
      </c>
      <c r="C78" s="737" t="s">
        <v>577</v>
      </c>
      <c r="D78" s="733">
        <v>1040</v>
      </c>
      <c r="E78" s="734"/>
      <c r="F78" s="484" t="s">
        <v>197</v>
      </c>
      <c r="G78" s="714">
        <f>내역서!G148</f>
        <v>0</v>
      </c>
      <c r="H78" s="730">
        <f>일위대가!O720</f>
        <v>-10536</v>
      </c>
      <c r="I78" s="731">
        <f t="shared" si="1"/>
        <v>0</v>
      </c>
      <c r="J78" s="732"/>
    </row>
    <row r="79" spans="1:10" ht="15" hidden="1" customHeight="1">
      <c r="A79" s="723" t="s">
        <v>1943</v>
      </c>
      <c r="B79" s="724" t="s">
        <v>1978</v>
      </c>
      <c r="C79" s="737" t="s">
        <v>577</v>
      </c>
      <c r="D79" s="733">
        <v>1200</v>
      </c>
      <c r="E79" s="734"/>
      <c r="F79" s="484" t="s">
        <v>197</v>
      </c>
      <c r="G79" s="714">
        <f>내역서!G149</f>
        <v>0</v>
      </c>
      <c r="H79" s="730">
        <f>일위대가!O726</f>
        <v>-13414</v>
      </c>
      <c r="I79" s="731">
        <f t="shared" si="1"/>
        <v>0</v>
      </c>
      <c r="J79" s="731"/>
    </row>
    <row r="80" spans="1:10" ht="15" customHeight="1">
      <c r="A80" s="723" t="s">
        <v>1944</v>
      </c>
      <c r="B80" s="724" t="s">
        <v>1979</v>
      </c>
      <c r="C80" s="737" t="s">
        <v>577</v>
      </c>
      <c r="D80" s="733" t="s">
        <v>101</v>
      </c>
      <c r="E80" s="734"/>
      <c r="F80" s="484" t="s">
        <v>197</v>
      </c>
      <c r="G80" s="714">
        <f>내역서!G150</f>
        <v>1</v>
      </c>
      <c r="H80" s="730">
        <f>일위대가!O732</f>
        <v>-10924</v>
      </c>
      <c r="I80" s="731">
        <f t="shared" si="1"/>
        <v>-10924</v>
      </c>
      <c r="J80" s="731"/>
    </row>
    <row r="81" spans="1:10" ht="15" customHeight="1">
      <c r="A81" s="723" t="s">
        <v>1945</v>
      </c>
      <c r="B81" s="724" t="s">
        <v>1979</v>
      </c>
      <c r="C81" s="737" t="s">
        <v>577</v>
      </c>
      <c r="D81" s="733" t="s">
        <v>102</v>
      </c>
      <c r="E81" s="734"/>
      <c r="F81" s="484" t="s">
        <v>197</v>
      </c>
      <c r="G81" s="714">
        <f>내역서!G151</f>
        <v>3</v>
      </c>
      <c r="H81" s="730">
        <f>일위대가!O738</f>
        <v>-13605</v>
      </c>
      <c r="I81" s="731">
        <f t="shared" si="1"/>
        <v>-40815</v>
      </c>
      <c r="J81" s="731"/>
    </row>
    <row r="82" spans="1:10" ht="15" hidden="1" customHeight="1">
      <c r="A82" s="723" t="s">
        <v>1946</v>
      </c>
      <c r="B82" s="724" t="s">
        <v>1980</v>
      </c>
      <c r="C82" s="737" t="s">
        <v>577</v>
      </c>
      <c r="D82" s="733" t="s">
        <v>590</v>
      </c>
      <c r="E82" s="734"/>
      <c r="F82" s="484" t="s">
        <v>197</v>
      </c>
      <c r="G82" s="714">
        <f>내역서!G152</f>
        <v>0</v>
      </c>
      <c r="H82" s="730">
        <f>일위대가!O744</f>
        <v>-13360</v>
      </c>
      <c r="I82" s="731">
        <f t="shared" si="1"/>
        <v>0</v>
      </c>
      <c r="J82" s="731"/>
    </row>
    <row r="83" spans="1:10" ht="15" hidden="1" customHeight="1">
      <c r="A83" s="723" t="s">
        <v>1947</v>
      </c>
      <c r="B83" s="724" t="s">
        <v>1980</v>
      </c>
      <c r="C83" s="737" t="s">
        <v>577</v>
      </c>
      <c r="D83" s="733" t="s">
        <v>591</v>
      </c>
      <c r="E83" s="734"/>
      <c r="F83" s="484" t="s">
        <v>197</v>
      </c>
      <c r="G83" s="714">
        <f>내역서!G153</f>
        <v>0</v>
      </c>
      <c r="H83" s="730">
        <f>일위대가!O750</f>
        <v>-13372</v>
      </c>
      <c r="I83" s="731">
        <f>G83*H83</f>
        <v>0</v>
      </c>
      <c r="J83" s="731"/>
    </row>
    <row r="84" spans="1:10" ht="15" hidden="1" customHeight="1">
      <c r="A84" s="723" t="s">
        <v>1948</v>
      </c>
      <c r="B84" s="724" t="s">
        <v>1981</v>
      </c>
      <c r="C84" s="737" t="s">
        <v>577</v>
      </c>
      <c r="D84" s="733" t="s">
        <v>419</v>
      </c>
      <c r="E84" s="734"/>
      <c r="F84" s="484" t="s">
        <v>197</v>
      </c>
      <c r="G84" s="714">
        <f>내역서!G154</f>
        <v>0</v>
      </c>
      <c r="H84" s="730">
        <f>일위대가!O756</f>
        <v>-3739</v>
      </c>
      <c r="I84" s="731">
        <f t="shared" si="1"/>
        <v>0</v>
      </c>
      <c r="J84" s="731"/>
    </row>
    <row r="85" spans="1:10" ht="15" hidden="1" customHeight="1">
      <c r="A85" s="723" t="s">
        <v>1949</v>
      </c>
      <c r="B85" s="724" t="s">
        <v>1981</v>
      </c>
      <c r="C85" s="737" t="s">
        <v>577</v>
      </c>
      <c r="D85" s="733" t="s">
        <v>420</v>
      </c>
      <c r="E85" s="734"/>
      <c r="F85" s="484" t="s">
        <v>197</v>
      </c>
      <c r="G85" s="714">
        <f>내역서!G155</f>
        <v>0</v>
      </c>
      <c r="H85" s="730">
        <f>일위대가!O762</f>
        <v>-6104</v>
      </c>
      <c r="I85" s="731">
        <f t="shared" si="1"/>
        <v>0</v>
      </c>
      <c r="J85" s="731"/>
    </row>
    <row r="86" spans="1:10" ht="15" hidden="1" customHeight="1">
      <c r="A86" s="723" t="s">
        <v>1950</v>
      </c>
      <c r="B86" s="724" t="s">
        <v>1981</v>
      </c>
      <c r="C86" s="737" t="s">
        <v>577</v>
      </c>
      <c r="D86" s="733" t="s">
        <v>421</v>
      </c>
      <c r="E86" s="734"/>
      <c r="F86" s="484" t="s">
        <v>197</v>
      </c>
      <c r="G86" s="714">
        <f>내역서!G156</f>
        <v>0</v>
      </c>
      <c r="H86" s="730">
        <f>일위대가!O768</f>
        <v>-5064</v>
      </c>
      <c r="I86" s="731">
        <f t="shared" si="1"/>
        <v>0</v>
      </c>
      <c r="J86" s="731"/>
    </row>
    <row r="87" spans="1:10" ht="15" hidden="1" customHeight="1">
      <c r="A87" s="723" t="s">
        <v>1951</v>
      </c>
      <c r="B87" s="724" t="s">
        <v>1981</v>
      </c>
      <c r="C87" s="737" t="s">
        <v>577</v>
      </c>
      <c r="D87" s="733" t="s">
        <v>422</v>
      </c>
      <c r="E87" s="734"/>
      <c r="F87" s="484" t="s">
        <v>197</v>
      </c>
      <c r="G87" s="714">
        <f>내역서!G157</f>
        <v>0</v>
      </c>
      <c r="H87" s="730">
        <f>일위대가!O774</f>
        <v>-4517</v>
      </c>
      <c r="I87" s="731">
        <f t="shared" si="1"/>
        <v>0</v>
      </c>
      <c r="J87" s="731"/>
    </row>
    <row r="88" spans="1:10" ht="15" hidden="1" customHeight="1">
      <c r="A88" s="723" t="s">
        <v>1952</v>
      </c>
      <c r="B88" s="724" t="s">
        <v>1990</v>
      </c>
      <c r="C88" s="737" t="s">
        <v>577</v>
      </c>
      <c r="D88" s="733" t="s">
        <v>815</v>
      </c>
      <c r="E88" s="734"/>
      <c r="F88" s="484" t="s">
        <v>197</v>
      </c>
      <c r="G88" s="714">
        <f>내역서!G158</f>
        <v>0</v>
      </c>
      <c r="H88" s="730">
        <f>일위대가!O780</f>
        <v>-11970</v>
      </c>
      <c r="I88" s="731">
        <f t="shared" si="1"/>
        <v>0</v>
      </c>
      <c r="J88" s="732"/>
    </row>
    <row r="89" spans="1:10" ht="15" hidden="1" customHeight="1">
      <c r="A89" s="723" t="s">
        <v>1953</v>
      </c>
      <c r="B89" s="724" t="s">
        <v>1981</v>
      </c>
      <c r="C89" s="737" t="s">
        <v>577</v>
      </c>
      <c r="D89" s="733" t="s">
        <v>791</v>
      </c>
      <c r="E89" s="734"/>
      <c r="F89" s="484" t="s">
        <v>197</v>
      </c>
      <c r="G89" s="714">
        <f>내역서!G159</f>
        <v>0</v>
      </c>
      <c r="H89" s="730">
        <f>일위대가!O786</f>
        <v>-5822</v>
      </c>
      <c r="I89" s="731">
        <f t="shared" si="1"/>
        <v>0</v>
      </c>
      <c r="J89" s="732"/>
    </row>
    <row r="90" spans="1:10" ht="15" hidden="1" customHeight="1">
      <c r="A90" s="723" t="s">
        <v>1954</v>
      </c>
      <c r="B90" s="724" t="s">
        <v>1981</v>
      </c>
      <c r="C90" s="737" t="s">
        <v>577</v>
      </c>
      <c r="D90" s="733" t="s">
        <v>792</v>
      </c>
      <c r="E90" s="734"/>
      <c r="F90" s="484" t="s">
        <v>197</v>
      </c>
      <c r="G90" s="714">
        <f>내역서!G160</f>
        <v>0</v>
      </c>
      <c r="H90" s="730">
        <f>일위대가!O792</f>
        <v>-7384</v>
      </c>
      <c r="I90" s="731">
        <f t="shared" si="1"/>
        <v>0</v>
      </c>
      <c r="J90" s="732"/>
    </row>
    <row r="91" spans="1:10" ht="15" customHeight="1">
      <c r="A91" s="723" t="s">
        <v>1955</v>
      </c>
      <c r="B91" s="724" t="s">
        <v>1981</v>
      </c>
      <c r="C91" s="737" t="s">
        <v>577</v>
      </c>
      <c r="D91" s="733" t="s">
        <v>579</v>
      </c>
      <c r="E91" s="734"/>
      <c r="F91" s="484" t="s">
        <v>197</v>
      </c>
      <c r="G91" s="714">
        <f>내역서!G161</f>
        <v>0</v>
      </c>
      <c r="H91" s="730">
        <f>일위대가!O798</f>
        <v>-12730</v>
      </c>
      <c r="I91" s="731">
        <f t="shared" si="1"/>
        <v>0</v>
      </c>
      <c r="J91" s="732"/>
    </row>
    <row r="92" spans="1:10" ht="15" hidden="1" customHeight="1">
      <c r="A92" s="723" t="s">
        <v>1956</v>
      </c>
      <c r="B92" s="724" t="s">
        <v>1981</v>
      </c>
      <c r="C92" s="737" t="s">
        <v>577</v>
      </c>
      <c r="D92" s="733" t="s">
        <v>794</v>
      </c>
      <c r="E92" s="734"/>
      <c r="F92" s="484" t="s">
        <v>197</v>
      </c>
      <c r="G92" s="714">
        <f>내역서!G162</f>
        <v>1</v>
      </c>
      <c r="H92" s="730">
        <f>일위대가!O804</f>
        <v>-13509</v>
      </c>
      <c r="I92" s="731">
        <f t="shared" si="1"/>
        <v>-13509</v>
      </c>
      <c r="J92" s="732"/>
    </row>
    <row r="93" spans="1:10" ht="15" customHeight="1">
      <c r="A93" s="723" t="s">
        <v>1957</v>
      </c>
      <c r="B93" s="724" t="s">
        <v>1981</v>
      </c>
      <c r="C93" s="737" t="s">
        <v>577</v>
      </c>
      <c r="D93" s="733" t="s">
        <v>795</v>
      </c>
      <c r="E93" s="734"/>
      <c r="F93" s="484" t="s">
        <v>197</v>
      </c>
      <c r="G93" s="714">
        <f>내역서!G163</f>
        <v>3</v>
      </c>
      <c r="H93" s="730">
        <f>일위대가!O810</f>
        <v>-7250</v>
      </c>
      <c r="I93" s="731">
        <f t="shared" si="1"/>
        <v>-21750</v>
      </c>
      <c r="J93" s="732"/>
    </row>
    <row r="94" spans="1:10" ht="15" hidden="1" customHeight="1">
      <c r="A94" s="723" t="s">
        <v>1958</v>
      </c>
      <c r="B94" s="724" t="s">
        <v>1981</v>
      </c>
      <c r="C94" s="737" t="s">
        <v>577</v>
      </c>
      <c r="D94" s="733" t="s">
        <v>796</v>
      </c>
      <c r="E94" s="734"/>
      <c r="F94" s="484" t="s">
        <v>197</v>
      </c>
      <c r="G94" s="714">
        <f>내역서!G164</f>
        <v>0</v>
      </c>
      <c r="H94" s="730">
        <f>일위대가!O816</f>
        <v>-9328</v>
      </c>
      <c r="I94" s="731">
        <f t="shared" si="1"/>
        <v>0</v>
      </c>
      <c r="J94" s="732"/>
    </row>
    <row r="95" spans="1:10" ht="15" customHeight="1">
      <c r="A95" s="723" t="s">
        <v>1959</v>
      </c>
      <c r="B95" s="724" t="s">
        <v>1981</v>
      </c>
      <c r="C95" s="737" t="s">
        <v>577</v>
      </c>
      <c r="D95" s="733" t="s">
        <v>817</v>
      </c>
      <c r="E95" s="734"/>
      <c r="F95" s="484" t="s">
        <v>197</v>
      </c>
      <c r="G95" s="714">
        <f>내역서!G165</f>
        <v>1</v>
      </c>
      <c r="H95" s="730">
        <f>일위대가!O822</f>
        <v>-20292</v>
      </c>
      <c r="I95" s="731">
        <f t="shared" si="1"/>
        <v>-20292</v>
      </c>
      <c r="J95" s="732"/>
    </row>
    <row r="96" spans="1:10" ht="15" hidden="1" customHeight="1">
      <c r="A96" s="723" t="s">
        <v>1960</v>
      </c>
      <c r="B96" s="724" t="s">
        <v>1982</v>
      </c>
      <c r="C96" s="737" t="s">
        <v>577</v>
      </c>
      <c r="D96" s="733" t="s">
        <v>794</v>
      </c>
      <c r="E96" s="734"/>
      <c r="F96" s="484" t="s">
        <v>197</v>
      </c>
      <c r="G96" s="714">
        <f>내역서!G166</f>
        <v>0</v>
      </c>
      <c r="H96" s="730">
        <f>일위대가!O828</f>
        <v>-9815</v>
      </c>
      <c r="I96" s="731">
        <f t="shared" si="1"/>
        <v>0</v>
      </c>
      <c r="J96" s="740"/>
    </row>
    <row r="97" spans="1:10" ht="15" hidden="1" customHeight="1">
      <c r="A97" s="723" t="s">
        <v>1961</v>
      </c>
      <c r="B97" s="724" t="s">
        <v>1982</v>
      </c>
      <c r="C97" s="737" t="s">
        <v>577</v>
      </c>
      <c r="D97" s="733" t="s">
        <v>797</v>
      </c>
      <c r="E97" s="734"/>
      <c r="F97" s="484" t="s">
        <v>197</v>
      </c>
      <c r="G97" s="714">
        <f>내역서!G167</f>
        <v>0</v>
      </c>
      <c r="H97" s="730">
        <f>일위대가!O834</f>
        <v>-12571</v>
      </c>
      <c r="I97" s="731">
        <f t="shared" si="1"/>
        <v>0</v>
      </c>
      <c r="J97" s="740"/>
    </row>
    <row r="98" spans="1:10" ht="15" hidden="1" customHeight="1">
      <c r="A98" s="723" t="s">
        <v>1962</v>
      </c>
      <c r="B98" s="724" t="s">
        <v>1987</v>
      </c>
      <c r="C98" s="737" t="s">
        <v>577</v>
      </c>
      <c r="D98" s="733" t="s">
        <v>576</v>
      </c>
      <c r="E98" s="734"/>
      <c r="F98" s="484" t="s">
        <v>197</v>
      </c>
      <c r="G98" s="714">
        <f>내역서!G168</f>
        <v>0</v>
      </c>
      <c r="H98" s="730">
        <f>일위대가!O840</f>
        <v>-174035</v>
      </c>
      <c r="I98" s="731">
        <f t="shared" si="1"/>
        <v>0</v>
      </c>
      <c r="J98" s="740"/>
    </row>
    <row r="99" spans="1:10" ht="15" hidden="1" customHeight="1">
      <c r="A99" s="723" t="s">
        <v>1963</v>
      </c>
      <c r="B99" s="724" t="s">
        <v>1987</v>
      </c>
      <c r="C99" s="737" t="s">
        <v>577</v>
      </c>
      <c r="D99" s="733" t="s">
        <v>547</v>
      </c>
      <c r="E99" s="734"/>
      <c r="F99" s="484" t="s">
        <v>197</v>
      </c>
      <c r="G99" s="714">
        <f>내역서!G169</f>
        <v>0</v>
      </c>
      <c r="H99" s="730">
        <f>일위대가!O846</f>
        <v>-227430</v>
      </c>
      <c r="I99" s="731">
        <f t="shared" si="1"/>
        <v>0</v>
      </c>
      <c r="J99" s="740"/>
    </row>
    <row r="100" spans="1:10" ht="15" hidden="1" customHeight="1">
      <c r="A100" s="723" t="s">
        <v>1964</v>
      </c>
      <c r="B100" s="724" t="s">
        <v>1836</v>
      </c>
      <c r="C100" s="737" t="s">
        <v>577</v>
      </c>
      <c r="D100" s="733" t="s">
        <v>797</v>
      </c>
      <c r="E100" s="734"/>
      <c r="F100" s="484" t="s">
        <v>197</v>
      </c>
      <c r="G100" s="714">
        <f>내역서!G170</f>
        <v>0</v>
      </c>
      <c r="H100" s="730">
        <f>일위대가!O852</f>
        <v>-17994</v>
      </c>
      <c r="I100" s="731">
        <f t="shared" si="1"/>
        <v>0</v>
      </c>
      <c r="J100" s="740"/>
    </row>
    <row r="101" spans="1:10" ht="15" customHeight="1">
      <c r="A101" s="723" t="s">
        <v>1965</v>
      </c>
      <c r="B101" s="724" t="s">
        <v>1836</v>
      </c>
      <c r="C101" s="737" t="s">
        <v>577</v>
      </c>
      <c r="D101" s="733" t="s">
        <v>592</v>
      </c>
      <c r="E101" s="734"/>
      <c r="F101" s="484" t="s">
        <v>197</v>
      </c>
      <c r="G101" s="714">
        <f>내역서!G171</f>
        <v>0</v>
      </c>
      <c r="H101" s="730">
        <f>일위대가!O858</f>
        <v>-18354</v>
      </c>
      <c r="I101" s="731">
        <f t="shared" si="1"/>
        <v>0</v>
      </c>
      <c r="J101" s="740"/>
    </row>
    <row r="102" spans="1:10" ht="15" hidden="1" customHeight="1">
      <c r="A102" s="723" t="s">
        <v>1966</v>
      </c>
      <c r="B102" s="724" t="s">
        <v>1836</v>
      </c>
      <c r="C102" s="737" t="s">
        <v>577</v>
      </c>
      <c r="D102" s="733" t="s">
        <v>801</v>
      </c>
      <c r="E102" s="734"/>
      <c r="F102" s="484" t="s">
        <v>197</v>
      </c>
      <c r="G102" s="714">
        <f>내역서!G172</f>
        <v>0</v>
      </c>
      <c r="H102" s="730">
        <f>일위대가!O864</f>
        <v>-33003</v>
      </c>
      <c r="I102" s="731">
        <f t="shared" si="1"/>
        <v>0</v>
      </c>
      <c r="J102" s="740"/>
    </row>
    <row r="103" spans="1:10" ht="15" customHeight="1">
      <c r="A103" s="723" t="s">
        <v>1967</v>
      </c>
      <c r="B103" s="724" t="s">
        <v>1836</v>
      </c>
      <c r="C103" s="737" t="s">
        <v>577</v>
      </c>
      <c r="D103" s="749" t="s">
        <v>802</v>
      </c>
      <c r="E103" s="734"/>
      <c r="F103" s="484" t="s">
        <v>197</v>
      </c>
      <c r="G103" s="714">
        <f>내역서!G173</f>
        <v>0</v>
      </c>
      <c r="H103" s="730">
        <f>일위대가!O870</f>
        <v>-29925</v>
      </c>
      <c r="I103" s="731">
        <f t="shared" si="1"/>
        <v>0</v>
      </c>
      <c r="J103" s="740"/>
    </row>
    <row r="104" spans="1:10" ht="15.75" customHeight="1">
      <c r="A104" s="751"/>
      <c r="B104" s="752" t="s">
        <v>260</v>
      </c>
      <c r="C104" s="753"/>
      <c r="D104" s="754"/>
      <c r="E104" s="755"/>
      <c r="F104" s="756"/>
      <c r="G104" s="756">
        <f>SUM(G6:G103)</f>
        <v>34</v>
      </c>
      <c r="H104" s="757"/>
      <c r="I104" s="758">
        <f>SUM(I6:I103)</f>
        <v>-258831</v>
      </c>
      <c r="J104" s="759"/>
    </row>
  </sheetData>
  <autoFilter ref="A5:J104">
    <filterColumn colId="6">
      <filters>
        <filter val="1"/>
        <filter val="2"/>
        <filter val="3"/>
        <filter val="32"/>
        <filter val="4"/>
        <filter val="5"/>
      </filters>
    </filterColumn>
  </autoFilter>
  <mergeCells count="8">
    <mergeCell ref="J3:J4"/>
    <mergeCell ref="A1:J1"/>
    <mergeCell ref="A3:A4"/>
    <mergeCell ref="B3:C4"/>
    <mergeCell ref="D3:E4"/>
    <mergeCell ref="F3:F4"/>
    <mergeCell ref="G3:G4"/>
    <mergeCell ref="H3:I3"/>
  </mergeCells>
  <phoneticPr fontId="5" type="noConversion"/>
  <conditionalFormatting sqref="A1:A5 L1:P6 K1:K1048576 Q1:IP1048576 B2:G5 J2:J65406 A7:F13 G7:G103 L13:P65406 B14:F103 A14:A1048576 A55:F55 J55:IP55 B104:G65406">
    <cfRule type="cellIs" dxfId="155" priority="8" stopIfTrue="1" operator="lessThan">
      <formula>0</formula>
    </cfRule>
  </conditionalFormatting>
  <conditionalFormatting sqref="A6:G6">
    <cfRule type="cellIs" dxfId="154" priority="2" stopIfTrue="1" operator="lessThan">
      <formula>0</formula>
    </cfRule>
  </conditionalFormatting>
  <conditionalFormatting sqref="H6:I104">
    <cfRule type="cellIs" dxfId="153" priority="1" stopIfTrue="1" operator="lessThan">
      <formula>0</formula>
    </cfRule>
  </conditionalFormatting>
  <pageMargins left="0.35433070866141736" right="0.19685039370078741" top="0.70866141732283472" bottom="0.39370078740157483" header="0.47244094488188981" footer="0.19685039370078741"/>
  <pageSetup paperSize="9" scale="92"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filterMode="1"/>
  <dimension ref="A1:V188"/>
  <sheetViews>
    <sheetView view="pageBreakPreview" zoomScale="115" zoomScaleSheetLayoutView="115" workbookViewId="0">
      <pane xSplit="3" ySplit="4" topLeftCell="D5" activePane="bottomRight" state="frozen"/>
      <selection activeCell="R7" sqref="R7"/>
      <selection pane="topRight" activeCell="R7" sqref="R7"/>
      <selection pane="bottomLeft" activeCell="R7" sqref="R7"/>
      <selection pane="bottomRight" activeCell="B180" sqref="B180"/>
    </sheetView>
  </sheetViews>
  <sheetFormatPr defaultColWidth="8.88671875" defaultRowHeight="16.5"/>
  <cols>
    <col min="1" max="1" width="5.5546875" style="456" customWidth="1"/>
    <col min="2" max="2" width="19.44140625" style="457" bestFit="1" customWidth="1"/>
    <col min="3" max="3" width="3.88671875" style="458" customWidth="1"/>
    <col min="4" max="4" width="15.5546875" style="457" customWidth="1"/>
    <col min="5" max="5" width="5.5546875" style="242" customWidth="1"/>
    <col min="6" max="6" width="4.109375" style="53" customWidth="1"/>
    <col min="7" max="7" width="4.21875" style="53" customWidth="1"/>
    <col min="8" max="8" width="8" style="53" customWidth="1"/>
    <col min="9" max="9" width="9.21875" style="53" customWidth="1"/>
    <col min="10" max="10" width="7.44140625" style="53" customWidth="1"/>
    <col min="11" max="11" width="9.21875" style="53" customWidth="1"/>
    <col min="12" max="12" width="7.109375" style="53" customWidth="1"/>
    <col min="13" max="13" width="8.88671875" style="53" customWidth="1"/>
    <col min="14" max="14" width="8" style="53" customWidth="1"/>
    <col min="15" max="15" width="9.21875" style="53" customWidth="1"/>
    <col min="16" max="16" width="6.109375" style="53" customWidth="1"/>
    <col min="17" max="17" width="8.88671875" style="53"/>
    <col min="18" max="22" width="18.21875" style="53" hidden="1" customWidth="1"/>
    <col min="23" max="29" width="0" style="53" hidden="1" customWidth="1"/>
    <col min="30" max="16384" width="8.88671875" style="53"/>
  </cols>
  <sheetData>
    <row r="1" spans="1:16" ht="26.25">
      <c r="A1" s="1420" t="s">
        <v>376</v>
      </c>
      <c r="B1" s="1420"/>
      <c r="C1" s="1420"/>
      <c r="D1" s="1420"/>
      <c r="E1" s="1420"/>
      <c r="F1" s="1420"/>
      <c r="G1" s="1420"/>
      <c r="H1" s="1420"/>
      <c r="I1" s="1420"/>
      <c r="J1" s="1420"/>
      <c r="K1" s="1420"/>
      <c r="L1" s="1420"/>
      <c r="M1" s="1420"/>
      <c r="N1" s="1420"/>
      <c r="O1" s="1420"/>
      <c r="P1" s="1420"/>
    </row>
    <row r="2" spans="1:16" ht="15.75" customHeight="1">
      <c r="A2" s="693" t="str">
        <f>공사원가계산서!A2</f>
        <v>공사명 : 2026년 교통사고 잦은 곳 개선사업 교통안전표지 공사(남부)</v>
      </c>
      <c r="B2" s="694"/>
      <c r="C2" s="694"/>
      <c r="D2" s="694"/>
      <c r="E2" s="695"/>
      <c r="F2" s="695"/>
      <c r="G2" s="695"/>
      <c r="H2" s="693"/>
      <c r="I2" s="693"/>
      <c r="J2" s="693"/>
      <c r="K2" s="696"/>
      <c r="L2" s="696"/>
      <c r="M2" s="696"/>
      <c r="N2" s="696"/>
      <c r="O2" s="696"/>
      <c r="P2" s="697"/>
    </row>
    <row r="3" spans="1:16" ht="15.75" customHeight="1">
      <c r="A3" s="1421" t="s">
        <v>471</v>
      </c>
      <c r="B3" s="1423" t="s">
        <v>472</v>
      </c>
      <c r="C3" s="1423"/>
      <c r="D3" s="1418" t="s">
        <v>473</v>
      </c>
      <c r="E3" s="1418"/>
      <c r="F3" s="1418" t="s">
        <v>4</v>
      </c>
      <c r="G3" s="1421" t="s">
        <v>2330</v>
      </c>
      <c r="H3" s="1418" t="s">
        <v>244</v>
      </c>
      <c r="I3" s="1418"/>
      <c r="J3" s="1419" t="s">
        <v>474</v>
      </c>
      <c r="K3" s="1419"/>
      <c r="L3" s="1418" t="s">
        <v>377</v>
      </c>
      <c r="M3" s="1418"/>
      <c r="N3" s="1418" t="s">
        <v>260</v>
      </c>
      <c r="O3" s="1418"/>
      <c r="P3" s="1418" t="s">
        <v>379</v>
      </c>
    </row>
    <row r="4" spans="1:16" ht="15.75" customHeight="1">
      <c r="A4" s="1422"/>
      <c r="B4" s="1423"/>
      <c r="C4" s="1423"/>
      <c r="D4" s="1418"/>
      <c r="E4" s="1418"/>
      <c r="F4" s="1418"/>
      <c r="G4" s="1422"/>
      <c r="H4" s="698" t="s">
        <v>262</v>
      </c>
      <c r="I4" s="699" t="s">
        <v>245</v>
      </c>
      <c r="J4" s="698" t="s">
        <v>262</v>
      </c>
      <c r="K4" s="700" t="s">
        <v>245</v>
      </c>
      <c r="L4" s="698" t="s">
        <v>262</v>
      </c>
      <c r="M4" s="699" t="s">
        <v>245</v>
      </c>
      <c r="N4" s="698" t="s">
        <v>262</v>
      </c>
      <c r="O4" s="699" t="s">
        <v>245</v>
      </c>
      <c r="P4" s="1418"/>
    </row>
    <row r="5" spans="1:16" ht="15.75" customHeight="1">
      <c r="A5" s="701"/>
      <c r="B5" s="702"/>
      <c r="C5" s="703"/>
      <c r="D5" s="704"/>
      <c r="E5" s="705"/>
      <c r="F5" s="698"/>
      <c r="G5" s="1319"/>
      <c r="H5" s="704"/>
      <c r="I5" s="706"/>
      <c r="J5" s="704"/>
      <c r="K5" s="707"/>
      <c r="L5" s="704"/>
      <c r="M5" s="708"/>
      <c r="N5" s="704"/>
      <c r="O5" s="709"/>
      <c r="P5" s="710"/>
    </row>
    <row r="6" spans="1:16" ht="15" hidden="1" customHeight="1">
      <c r="A6" s="711" t="s">
        <v>1340</v>
      </c>
      <c r="B6" s="712" t="s">
        <v>580</v>
      </c>
      <c r="C6" s="713" t="s">
        <v>53</v>
      </c>
      <c r="D6" s="712" t="s">
        <v>246</v>
      </c>
      <c r="E6" s="713" t="s">
        <v>195</v>
      </c>
      <c r="F6" s="714" t="s">
        <v>197</v>
      </c>
      <c r="G6" s="714"/>
      <c r="H6" s="715">
        <f>일위대가!I7</f>
        <v>93000</v>
      </c>
      <c r="I6" s="716">
        <f>TRUNC(G6*H6)</f>
        <v>0</v>
      </c>
      <c r="J6" s="717">
        <f>일위대가!K7</f>
        <v>28377</v>
      </c>
      <c r="K6" s="718">
        <f>TRUNC(G6*J6)</f>
        <v>0</v>
      </c>
      <c r="L6" s="717">
        <f>일위대가!M7</f>
        <v>567</v>
      </c>
      <c r="M6" s="719">
        <f>TRUNC(G6*L6)</f>
        <v>0</v>
      </c>
      <c r="N6" s="720">
        <f t="shared" ref="N6:N50" si="0">H6+J6+L6</f>
        <v>121944</v>
      </c>
      <c r="O6" s="721">
        <f t="shared" ref="O6:O50" si="1">I6+K6+M6</f>
        <v>0</v>
      </c>
      <c r="P6" s="722"/>
    </row>
    <row r="7" spans="1:16" ht="15" hidden="1" customHeight="1">
      <c r="A7" s="723" t="s">
        <v>1341</v>
      </c>
      <c r="B7" s="724" t="s">
        <v>557</v>
      </c>
      <c r="C7" s="725" t="s">
        <v>585</v>
      </c>
      <c r="D7" s="724" t="s">
        <v>246</v>
      </c>
      <c r="E7" s="725" t="s">
        <v>195</v>
      </c>
      <c r="F7" s="484" t="s">
        <v>197</v>
      </c>
      <c r="G7" s="714"/>
      <c r="H7" s="726">
        <f>일위대가!I10</f>
        <v>93000</v>
      </c>
      <c r="I7" s="727">
        <f t="shared" ref="I7:I59" si="2">TRUNC(G7*H7)</f>
        <v>0</v>
      </c>
      <c r="J7" s="726">
        <f>일위대가!K10</f>
        <v>66365</v>
      </c>
      <c r="K7" s="728">
        <f t="shared" ref="K7:K59" si="3">TRUNC(G7*J7)</f>
        <v>0</v>
      </c>
      <c r="L7" s="726">
        <f>일위대가!M10</f>
        <v>85387</v>
      </c>
      <c r="M7" s="729">
        <f t="shared" ref="M7:M59" si="4">TRUNC(G7*L7)</f>
        <v>0</v>
      </c>
      <c r="N7" s="730">
        <f t="shared" si="0"/>
        <v>244752</v>
      </c>
      <c r="O7" s="731">
        <f t="shared" si="1"/>
        <v>0</v>
      </c>
      <c r="P7" s="732"/>
    </row>
    <row r="8" spans="1:16" ht="15" customHeight="1">
      <c r="A8" s="723" t="s">
        <v>1342</v>
      </c>
      <c r="B8" s="724" t="s">
        <v>247</v>
      </c>
      <c r="C8" s="725" t="s">
        <v>53</v>
      </c>
      <c r="D8" s="724" t="s">
        <v>248</v>
      </c>
      <c r="E8" s="725" t="s">
        <v>195</v>
      </c>
      <c r="F8" s="484" t="s">
        <v>197</v>
      </c>
      <c r="G8" s="714">
        <v>3</v>
      </c>
      <c r="H8" s="726">
        <f>일위대가!I16</f>
        <v>96000</v>
      </c>
      <c r="I8" s="727">
        <f>TRUNC(G8*H8)</f>
        <v>288000</v>
      </c>
      <c r="J8" s="726">
        <f>일위대가!K16</f>
        <v>28377</v>
      </c>
      <c r="K8" s="728">
        <f t="shared" si="3"/>
        <v>85131</v>
      </c>
      <c r="L8" s="726">
        <f>일위대가!M16</f>
        <v>567</v>
      </c>
      <c r="M8" s="729">
        <f t="shared" si="4"/>
        <v>1701</v>
      </c>
      <c r="N8" s="730">
        <f t="shared" si="0"/>
        <v>124944</v>
      </c>
      <c r="O8" s="731">
        <f t="shared" si="1"/>
        <v>374832</v>
      </c>
      <c r="P8" s="732"/>
    </row>
    <row r="9" spans="1:16" ht="15" hidden="1" customHeight="1">
      <c r="A9" s="711" t="s">
        <v>1343</v>
      </c>
      <c r="B9" s="724" t="s">
        <v>247</v>
      </c>
      <c r="C9" s="725" t="s">
        <v>585</v>
      </c>
      <c r="D9" s="733" t="s">
        <v>248</v>
      </c>
      <c r="E9" s="734" t="s">
        <v>195</v>
      </c>
      <c r="F9" s="484" t="s">
        <v>197</v>
      </c>
      <c r="G9" s="714"/>
      <c r="H9" s="726">
        <f>일위대가!I19</f>
        <v>96000</v>
      </c>
      <c r="I9" s="727">
        <f t="shared" si="2"/>
        <v>0</v>
      </c>
      <c r="J9" s="726">
        <f>일위대가!K19</f>
        <v>66365</v>
      </c>
      <c r="K9" s="728">
        <f t="shared" si="3"/>
        <v>0</v>
      </c>
      <c r="L9" s="726">
        <f>일위대가!M19</f>
        <v>85387</v>
      </c>
      <c r="M9" s="729">
        <f t="shared" si="4"/>
        <v>0</v>
      </c>
      <c r="N9" s="730">
        <f t="shared" si="0"/>
        <v>247752</v>
      </c>
      <c r="O9" s="731">
        <f t="shared" si="1"/>
        <v>0</v>
      </c>
      <c r="P9" s="732"/>
    </row>
    <row r="10" spans="1:16" ht="15" customHeight="1">
      <c r="A10" s="723" t="s">
        <v>1344</v>
      </c>
      <c r="B10" s="724" t="s">
        <v>249</v>
      </c>
      <c r="C10" s="725" t="s">
        <v>53</v>
      </c>
      <c r="D10" s="733" t="s">
        <v>625</v>
      </c>
      <c r="E10" s="734" t="s">
        <v>195</v>
      </c>
      <c r="F10" s="484" t="s">
        <v>197</v>
      </c>
      <c r="G10" s="714">
        <v>6</v>
      </c>
      <c r="H10" s="726">
        <f>일위대가!I25</f>
        <v>86000</v>
      </c>
      <c r="I10" s="727">
        <f t="shared" si="2"/>
        <v>516000</v>
      </c>
      <c r="J10" s="726">
        <f>일위대가!K25</f>
        <v>28377</v>
      </c>
      <c r="K10" s="728">
        <f t="shared" si="3"/>
        <v>170262</v>
      </c>
      <c r="L10" s="726">
        <f>일위대가!M25</f>
        <v>567</v>
      </c>
      <c r="M10" s="729">
        <f t="shared" si="4"/>
        <v>3402</v>
      </c>
      <c r="N10" s="730">
        <f t="shared" si="0"/>
        <v>114944</v>
      </c>
      <c r="O10" s="731">
        <f t="shared" si="1"/>
        <v>689664</v>
      </c>
      <c r="P10" s="732"/>
    </row>
    <row r="11" spans="1:16" ht="15" customHeight="1">
      <c r="A11" s="723" t="s">
        <v>1345</v>
      </c>
      <c r="B11" s="724" t="s">
        <v>249</v>
      </c>
      <c r="C11" s="725" t="s">
        <v>585</v>
      </c>
      <c r="D11" s="733" t="s">
        <v>625</v>
      </c>
      <c r="E11" s="734" t="s">
        <v>195</v>
      </c>
      <c r="F11" s="484" t="s">
        <v>197</v>
      </c>
      <c r="G11" s="714">
        <v>4</v>
      </c>
      <c r="H11" s="726">
        <f>일위대가!I28</f>
        <v>86000</v>
      </c>
      <c r="I11" s="727">
        <f t="shared" si="2"/>
        <v>344000</v>
      </c>
      <c r="J11" s="726">
        <f>일위대가!K28</f>
        <v>66365</v>
      </c>
      <c r="K11" s="728">
        <f t="shared" si="3"/>
        <v>265460</v>
      </c>
      <c r="L11" s="726">
        <f>일위대가!M28</f>
        <v>85387</v>
      </c>
      <c r="M11" s="729">
        <f t="shared" si="4"/>
        <v>341548</v>
      </c>
      <c r="N11" s="730">
        <f t="shared" si="0"/>
        <v>237752</v>
      </c>
      <c r="O11" s="731">
        <f t="shared" si="1"/>
        <v>951008</v>
      </c>
      <c r="P11" s="732"/>
    </row>
    <row r="12" spans="1:16" ht="15" customHeight="1">
      <c r="A12" s="711" t="s">
        <v>1346</v>
      </c>
      <c r="B12" s="724" t="s">
        <v>250</v>
      </c>
      <c r="C12" s="725" t="s">
        <v>53</v>
      </c>
      <c r="D12" s="733" t="s">
        <v>581</v>
      </c>
      <c r="E12" s="734" t="s">
        <v>195</v>
      </c>
      <c r="F12" s="484" t="s">
        <v>197</v>
      </c>
      <c r="G12" s="714">
        <v>4</v>
      </c>
      <c r="H12" s="726">
        <f>일위대가!I34</f>
        <v>92000</v>
      </c>
      <c r="I12" s="727">
        <f t="shared" si="2"/>
        <v>368000</v>
      </c>
      <c r="J12" s="726">
        <f>일위대가!K34</f>
        <v>28377</v>
      </c>
      <c r="K12" s="728">
        <f t="shared" si="3"/>
        <v>113508</v>
      </c>
      <c r="L12" s="726">
        <f>일위대가!M34</f>
        <v>567</v>
      </c>
      <c r="M12" s="729">
        <f t="shared" si="4"/>
        <v>2268</v>
      </c>
      <c r="N12" s="730">
        <f t="shared" si="0"/>
        <v>120944</v>
      </c>
      <c r="O12" s="731">
        <f t="shared" si="1"/>
        <v>483776</v>
      </c>
      <c r="P12" s="732"/>
    </row>
    <row r="13" spans="1:16" ht="15" hidden="1" customHeight="1">
      <c r="A13" s="723" t="s">
        <v>1347</v>
      </c>
      <c r="B13" s="724" t="s">
        <v>250</v>
      </c>
      <c r="C13" s="725" t="s">
        <v>585</v>
      </c>
      <c r="D13" s="733" t="s">
        <v>581</v>
      </c>
      <c r="E13" s="734" t="s">
        <v>195</v>
      </c>
      <c r="F13" s="484" t="s">
        <v>197</v>
      </c>
      <c r="G13" s="714"/>
      <c r="H13" s="726">
        <f>일위대가!I37</f>
        <v>92000</v>
      </c>
      <c r="I13" s="727">
        <f t="shared" si="2"/>
        <v>0</v>
      </c>
      <c r="J13" s="726">
        <f>일위대가!K37</f>
        <v>66365</v>
      </c>
      <c r="K13" s="728">
        <f t="shared" si="3"/>
        <v>0</v>
      </c>
      <c r="L13" s="726">
        <f>일위대가!M37</f>
        <v>85387</v>
      </c>
      <c r="M13" s="729">
        <f t="shared" si="4"/>
        <v>0</v>
      </c>
      <c r="N13" s="730">
        <f t="shared" si="0"/>
        <v>243752</v>
      </c>
      <c r="O13" s="731">
        <f t="shared" si="1"/>
        <v>0</v>
      </c>
      <c r="P13" s="732"/>
    </row>
    <row r="14" spans="1:16" ht="15" hidden="1" customHeight="1">
      <c r="A14" s="723" t="s">
        <v>1348</v>
      </c>
      <c r="B14" s="724" t="s">
        <v>582</v>
      </c>
      <c r="C14" s="725" t="s">
        <v>53</v>
      </c>
      <c r="D14" s="733" t="s">
        <v>718</v>
      </c>
      <c r="E14" s="734" t="s">
        <v>195</v>
      </c>
      <c r="F14" s="484" t="s">
        <v>197</v>
      </c>
      <c r="G14" s="714"/>
      <c r="H14" s="726">
        <f>일위대가!I43</f>
        <v>56000</v>
      </c>
      <c r="I14" s="727">
        <f t="shared" si="2"/>
        <v>0</v>
      </c>
      <c r="J14" s="726">
        <f>일위대가!K43</f>
        <v>28377</v>
      </c>
      <c r="K14" s="728">
        <f t="shared" si="3"/>
        <v>0</v>
      </c>
      <c r="L14" s="726">
        <f>일위대가!M43</f>
        <v>567</v>
      </c>
      <c r="M14" s="729">
        <f t="shared" si="4"/>
        <v>0</v>
      </c>
      <c r="N14" s="730">
        <f t="shared" si="0"/>
        <v>84944</v>
      </c>
      <c r="O14" s="731">
        <f t="shared" si="1"/>
        <v>0</v>
      </c>
      <c r="P14" s="732"/>
    </row>
    <row r="15" spans="1:16" ht="15" hidden="1" customHeight="1">
      <c r="A15" s="711" t="s">
        <v>1349</v>
      </c>
      <c r="B15" s="724" t="s">
        <v>582</v>
      </c>
      <c r="C15" s="725" t="s">
        <v>585</v>
      </c>
      <c r="D15" s="733" t="s">
        <v>718</v>
      </c>
      <c r="E15" s="734" t="s">
        <v>195</v>
      </c>
      <c r="F15" s="484" t="s">
        <v>197</v>
      </c>
      <c r="G15" s="714"/>
      <c r="H15" s="726">
        <f>일위대가!I46</f>
        <v>56000</v>
      </c>
      <c r="I15" s="727">
        <f t="shared" si="2"/>
        <v>0</v>
      </c>
      <c r="J15" s="726">
        <f>일위대가!K46</f>
        <v>66365</v>
      </c>
      <c r="K15" s="728">
        <f t="shared" si="3"/>
        <v>0</v>
      </c>
      <c r="L15" s="726">
        <f>일위대가!M46</f>
        <v>85387</v>
      </c>
      <c r="M15" s="729">
        <f t="shared" si="4"/>
        <v>0</v>
      </c>
      <c r="N15" s="730">
        <f t="shared" si="0"/>
        <v>207752</v>
      </c>
      <c r="O15" s="731">
        <f t="shared" si="1"/>
        <v>0</v>
      </c>
      <c r="P15" s="732"/>
    </row>
    <row r="16" spans="1:16" ht="15" customHeight="1">
      <c r="A16" s="723" t="s">
        <v>1350</v>
      </c>
      <c r="B16" s="724" t="s">
        <v>582</v>
      </c>
      <c r="C16" s="725" t="s">
        <v>53</v>
      </c>
      <c r="D16" s="733" t="s">
        <v>251</v>
      </c>
      <c r="E16" s="734" t="s">
        <v>195</v>
      </c>
      <c r="F16" s="484" t="s">
        <v>197</v>
      </c>
      <c r="G16" s="714">
        <v>1</v>
      </c>
      <c r="H16" s="726">
        <f>일위대가!I52</f>
        <v>55000</v>
      </c>
      <c r="I16" s="727">
        <f t="shared" si="2"/>
        <v>55000</v>
      </c>
      <c r="J16" s="726">
        <f>일위대가!K52</f>
        <v>28377</v>
      </c>
      <c r="K16" s="728">
        <f t="shared" si="3"/>
        <v>28377</v>
      </c>
      <c r="L16" s="726">
        <f>일위대가!M52</f>
        <v>567</v>
      </c>
      <c r="M16" s="729">
        <f t="shared" si="4"/>
        <v>567</v>
      </c>
      <c r="N16" s="730">
        <f t="shared" si="0"/>
        <v>83944</v>
      </c>
      <c r="O16" s="731">
        <f t="shared" si="1"/>
        <v>83944</v>
      </c>
      <c r="P16" s="732"/>
    </row>
    <row r="17" spans="1:16" ht="15" hidden="1" customHeight="1">
      <c r="A17" s="723" t="s">
        <v>1351</v>
      </c>
      <c r="B17" s="724" t="s">
        <v>582</v>
      </c>
      <c r="C17" s="725" t="s">
        <v>585</v>
      </c>
      <c r="D17" s="733" t="s">
        <v>251</v>
      </c>
      <c r="E17" s="734" t="s">
        <v>195</v>
      </c>
      <c r="F17" s="484" t="s">
        <v>197</v>
      </c>
      <c r="G17" s="714"/>
      <c r="H17" s="726">
        <f>일위대가!I55</f>
        <v>55000</v>
      </c>
      <c r="I17" s="727">
        <f t="shared" si="2"/>
        <v>0</v>
      </c>
      <c r="J17" s="726">
        <f>일위대가!K55</f>
        <v>66365</v>
      </c>
      <c r="K17" s="728">
        <f t="shared" si="3"/>
        <v>0</v>
      </c>
      <c r="L17" s="726">
        <f>일위대가!M55</f>
        <v>85387</v>
      </c>
      <c r="M17" s="729">
        <f t="shared" si="4"/>
        <v>0</v>
      </c>
      <c r="N17" s="730">
        <f t="shared" si="0"/>
        <v>206752</v>
      </c>
      <c r="O17" s="731">
        <f t="shared" si="1"/>
        <v>0</v>
      </c>
      <c r="P17" s="732"/>
    </row>
    <row r="18" spans="1:16" ht="15" hidden="1" customHeight="1">
      <c r="A18" s="711" t="s">
        <v>1352</v>
      </c>
      <c r="B18" s="724" t="s">
        <v>582</v>
      </c>
      <c r="C18" s="725" t="s">
        <v>53</v>
      </c>
      <c r="D18" s="733" t="s">
        <v>719</v>
      </c>
      <c r="E18" s="734" t="s">
        <v>195</v>
      </c>
      <c r="F18" s="484" t="s">
        <v>197</v>
      </c>
      <c r="G18" s="714"/>
      <c r="H18" s="726">
        <f>일위대가!I61</f>
        <v>56000</v>
      </c>
      <c r="I18" s="727">
        <f t="shared" si="2"/>
        <v>0</v>
      </c>
      <c r="J18" s="726">
        <f>일위대가!K61</f>
        <v>28377</v>
      </c>
      <c r="K18" s="728">
        <f t="shared" si="3"/>
        <v>0</v>
      </c>
      <c r="L18" s="726">
        <f>일위대가!M61</f>
        <v>567</v>
      </c>
      <c r="M18" s="729">
        <f t="shared" si="4"/>
        <v>0</v>
      </c>
      <c r="N18" s="730">
        <f t="shared" si="0"/>
        <v>84944</v>
      </c>
      <c r="O18" s="731">
        <f t="shared" si="1"/>
        <v>0</v>
      </c>
      <c r="P18" s="732"/>
    </row>
    <row r="19" spans="1:16" ht="15" hidden="1" customHeight="1">
      <c r="A19" s="723" t="s">
        <v>1353</v>
      </c>
      <c r="B19" s="724" t="s">
        <v>582</v>
      </c>
      <c r="C19" s="725" t="s">
        <v>585</v>
      </c>
      <c r="D19" s="733" t="s">
        <v>719</v>
      </c>
      <c r="E19" s="734" t="s">
        <v>195</v>
      </c>
      <c r="F19" s="484" t="s">
        <v>197</v>
      </c>
      <c r="G19" s="714"/>
      <c r="H19" s="726">
        <f>일위대가!I64</f>
        <v>56000</v>
      </c>
      <c r="I19" s="727">
        <f t="shared" si="2"/>
        <v>0</v>
      </c>
      <c r="J19" s="726">
        <f>일위대가!K64</f>
        <v>66365</v>
      </c>
      <c r="K19" s="728">
        <f t="shared" si="3"/>
        <v>0</v>
      </c>
      <c r="L19" s="726">
        <f>일위대가!M64</f>
        <v>85387</v>
      </c>
      <c r="M19" s="729">
        <f t="shared" si="4"/>
        <v>0</v>
      </c>
      <c r="N19" s="730">
        <f t="shared" si="0"/>
        <v>207752</v>
      </c>
      <c r="O19" s="731">
        <f t="shared" si="1"/>
        <v>0</v>
      </c>
      <c r="P19" s="732"/>
    </row>
    <row r="20" spans="1:16" ht="15" hidden="1" customHeight="1">
      <c r="A20" s="723" t="s">
        <v>1354</v>
      </c>
      <c r="B20" s="724" t="s">
        <v>582</v>
      </c>
      <c r="C20" s="725" t="s">
        <v>53</v>
      </c>
      <c r="D20" s="735" t="s">
        <v>241</v>
      </c>
      <c r="E20" s="734" t="s">
        <v>195</v>
      </c>
      <c r="F20" s="484" t="s">
        <v>197</v>
      </c>
      <c r="G20" s="714"/>
      <c r="H20" s="726">
        <f>일위대가!I70</f>
        <v>63000</v>
      </c>
      <c r="I20" s="727">
        <f t="shared" si="2"/>
        <v>0</v>
      </c>
      <c r="J20" s="726">
        <f>일위대가!K70</f>
        <v>28377</v>
      </c>
      <c r="K20" s="728">
        <f t="shared" si="3"/>
        <v>0</v>
      </c>
      <c r="L20" s="726">
        <f>일위대가!M70</f>
        <v>567</v>
      </c>
      <c r="M20" s="729">
        <f t="shared" si="4"/>
        <v>0</v>
      </c>
      <c r="N20" s="730">
        <f>H20+J20+L20</f>
        <v>91944</v>
      </c>
      <c r="O20" s="731">
        <f>I20+K20+M20</f>
        <v>0</v>
      </c>
      <c r="P20" s="732"/>
    </row>
    <row r="21" spans="1:16" ht="15" hidden="1" customHeight="1">
      <c r="A21" s="711" t="s">
        <v>1355</v>
      </c>
      <c r="B21" s="724" t="s">
        <v>582</v>
      </c>
      <c r="C21" s="725" t="s">
        <v>585</v>
      </c>
      <c r="D21" s="735" t="s">
        <v>241</v>
      </c>
      <c r="E21" s="734" t="s">
        <v>195</v>
      </c>
      <c r="F21" s="484" t="s">
        <v>197</v>
      </c>
      <c r="G21" s="714"/>
      <c r="H21" s="726">
        <f>일위대가!I73</f>
        <v>63000</v>
      </c>
      <c r="I21" s="727">
        <f t="shared" si="2"/>
        <v>0</v>
      </c>
      <c r="J21" s="726">
        <f>일위대가!K73</f>
        <v>66365</v>
      </c>
      <c r="K21" s="728">
        <f t="shared" si="3"/>
        <v>0</v>
      </c>
      <c r="L21" s="726">
        <f>일위대가!M73</f>
        <v>85387</v>
      </c>
      <c r="M21" s="729">
        <f t="shared" si="4"/>
        <v>0</v>
      </c>
      <c r="N21" s="730">
        <f>H21+J21+L21</f>
        <v>214752</v>
      </c>
      <c r="O21" s="731">
        <f>I21+K21+M21</f>
        <v>0</v>
      </c>
      <c r="P21" s="732"/>
    </row>
    <row r="22" spans="1:16" ht="15" customHeight="1">
      <c r="A22" s="723" t="s">
        <v>1356</v>
      </c>
      <c r="B22" s="724" t="s">
        <v>582</v>
      </c>
      <c r="C22" s="725" t="s">
        <v>53</v>
      </c>
      <c r="D22" s="733" t="s">
        <v>583</v>
      </c>
      <c r="E22" s="734" t="s">
        <v>195</v>
      </c>
      <c r="F22" s="484" t="s">
        <v>197</v>
      </c>
      <c r="G22" s="714">
        <v>2</v>
      </c>
      <c r="H22" s="726">
        <f>일위대가!I79</f>
        <v>91000</v>
      </c>
      <c r="I22" s="727">
        <f t="shared" si="2"/>
        <v>182000</v>
      </c>
      <c r="J22" s="726">
        <f>일위대가!K79</f>
        <v>28377</v>
      </c>
      <c r="K22" s="728">
        <f t="shared" si="3"/>
        <v>56754</v>
      </c>
      <c r="L22" s="726">
        <f>일위대가!M79</f>
        <v>567</v>
      </c>
      <c r="M22" s="729">
        <f t="shared" si="4"/>
        <v>1134</v>
      </c>
      <c r="N22" s="730">
        <f t="shared" si="0"/>
        <v>119944</v>
      </c>
      <c r="O22" s="731">
        <f t="shared" si="1"/>
        <v>239888</v>
      </c>
      <c r="P22" s="736"/>
    </row>
    <row r="23" spans="1:16" ht="15" hidden="1" customHeight="1">
      <c r="A23" s="723" t="s">
        <v>1357</v>
      </c>
      <c r="B23" s="724" t="s">
        <v>582</v>
      </c>
      <c r="C23" s="725" t="s">
        <v>585</v>
      </c>
      <c r="D23" s="733" t="s">
        <v>583</v>
      </c>
      <c r="E23" s="734" t="s">
        <v>195</v>
      </c>
      <c r="F23" s="484" t="s">
        <v>197</v>
      </c>
      <c r="G23" s="714"/>
      <c r="H23" s="726">
        <f>일위대가!I82</f>
        <v>91000</v>
      </c>
      <c r="I23" s="727">
        <f t="shared" si="2"/>
        <v>0</v>
      </c>
      <c r="J23" s="726">
        <f>일위대가!K82</f>
        <v>66365</v>
      </c>
      <c r="K23" s="728">
        <f t="shared" si="3"/>
        <v>0</v>
      </c>
      <c r="L23" s="726">
        <f>일위대가!M82</f>
        <v>85387</v>
      </c>
      <c r="M23" s="729">
        <f t="shared" si="4"/>
        <v>0</v>
      </c>
      <c r="N23" s="730">
        <f t="shared" si="0"/>
        <v>242752</v>
      </c>
      <c r="O23" s="731">
        <f t="shared" si="1"/>
        <v>0</v>
      </c>
      <c r="P23" s="736"/>
    </row>
    <row r="24" spans="1:16" ht="15" customHeight="1">
      <c r="A24" s="711" t="s">
        <v>1358</v>
      </c>
      <c r="B24" s="724" t="s">
        <v>582</v>
      </c>
      <c r="C24" s="725" t="s">
        <v>53</v>
      </c>
      <c r="D24" s="733" t="s">
        <v>252</v>
      </c>
      <c r="E24" s="734" t="s">
        <v>195</v>
      </c>
      <c r="F24" s="484" t="s">
        <v>197</v>
      </c>
      <c r="G24" s="714">
        <v>4</v>
      </c>
      <c r="H24" s="726">
        <f>일위대가!I88</f>
        <v>115000</v>
      </c>
      <c r="I24" s="727">
        <f t="shared" si="2"/>
        <v>460000</v>
      </c>
      <c r="J24" s="726">
        <f>일위대가!K88</f>
        <v>28377</v>
      </c>
      <c r="K24" s="728">
        <f t="shared" si="3"/>
        <v>113508</v>
      </c>
      <c r="L24" s="726">
        <f>일위대가!M88</f>
        <v>567</v>
      </c>
      <c r="M24" s="729">
        <f t="shared" si="4"/>
        <v>2268</v>
      </c>
      <c r="N24" s="730">
        <f t="shared" si="0"/>
        <v>143944</v>
      </c>
      <c r="O24" s="731">
        <f t="shared" si="1"/>
        <v>575776</v>
      </c>
      <c r="P24" s="732"/>
    </row>
    <row r="25" spans="1:16" ht="15" hidden="1" customHeight="1">
      <c r="A25" s="723" t="s">
        <v>1359</v>
      </c>
      <c r="B25" s="724" t="s">
        <v>582</v>
      </c>
      <c r="C25" s="725" t="s">
        <v>585</v>
      </c>
      <c r="D25" s="733" t="s">
        <v>252</v>
      </c>
      <c r="E25" s="734" t="s">
        <v>195</v>
      </c>
      <c r="F25" s="484" t="s">
        <v>197</v>
      </c>
      <c r="G25" s="714"/>
      <c r="H25" s="726">
        <f>일위대가!I91</f>
        <v>115000</v>
      </c>
      <c r="I25" s="727">
        <f t="shared" si="2"/>
        <v>0</v>
      </c>
      <c r="J25" s="726">
        <f>일위대가!K91</f>
        <v>66365</v>
      </c>
      <c r="K25" s="728">
        <f t="shared" si="3"/>
        <v>0</v>
      </c>
      <c r="L25" s="726">
        <f>일위대가!M91</f>
        <v>85387</v>
      </c>
      <c r="M25" s="729">
        <f t="shared" si="4"/>
        <v>0</v>
      </c>
      <c r="N25" s="730">
        <f t="shared" si="0"/>
        <v>266752</v>
      </c>
      <c r="O25" s="731">
        <f t="shared" si="1"/>
        <v>0</v>
      </c>
      <c r="P25" s="732"/>
    </row>
    <row r="26" spans="1:16" ht="15" hidden="1" customHeight="1">
      <c r="A26" s="723" t="s">
        <v>1360</v>
      </c>
      <c r="B26" s="724" t="s">
        <v>253</v>
      </c>
      <c r="C26" s="737" t="s">
        <v>53</v>
      </c>
      <c r="D26" s="733" t="s">
        <v>252</v>
      </c>
      <c r="E26" s="734" t="s">
        <v>195</v>
      </c>
      <c r="F26" s="484" t="s">
        <v>197</v>
      </c>
      <c r="G26" s="714"/>
      <c r="H26" s="726">
        <f>일위대가!I97</f>
        <v>99000</v>
      </c>
      <c r="I26" s="727">
        <f t="shared" si="2"/>
        <v>0</v>
      </c>
      <c r="J26" s="726">
        <f>일위대가!K97</f>
        <v>28377</v>
      </c>
      <c r="K26" s="728">
        <f t="shared" si="3"/>
        <v>0</v>
      </c>
      <c r="L26" s="726">
        <f>일위대가!M97</f>
        <v>567</v>
      </c>
      <c r="M26" s="729">
        <f t="shared" si="4"/>
        <v>0</v>
      </c>
      <c r="N26" s="730">
        <f t="shared" si="0"/>
        <v>127944</v>
      </c>
      <c r="O26" s="731">
        <f t="shared" si="1"/>
        <v>0</v>
      </c>
      <c r="P26" s="732"/>
    </row>
    <row r="27" spans="1:16" ht="15" hidden="1" customHeight="1">
      <c r="A27" s="711" t="s">
        <v>1361</v>
      </c>
      <c r="B27" s="724" t="s">
        <v>253</v>
      </c>
      <c r="C27" s="737" t="s">
        <v>585</v>
      </c>
      <c r="D27" s="733" t="s">
        <v>252</v>
      </c>
      <c r="E27" s="734" t="s">
        <v>195</v>
      </c>
      <c r="F27" s="484" t="s">
        <v>197</v>
      </c>
      <c r="G27" s="714"/>
      <c r="H27" s="726">
        <f>일위대가!I100</f>
        <v>99000</v>
      </c>
      <c r="I27" s="727">
        <f t="shared" si="2"/>
        <v>0</v>
      </c>
      <c r="J27" s="726">
        <f>일위대가!K100</f>
        <v>66365</v>
      </c>
      <c r="K27" s="728">
        <f t="shared" si="3"/>
        <v>0</v>
      </c>
      <c r="L27" s="726">
        <f>일위대가!M100</f>
        <v>85387</v>
      </c>
      <c r="M27" s="729">
        <f t="shared" si="4"/>
        <v>0</v>
      </c>
      <c r="N27" s="730">
        <f t="shared" si="0"/>
        <v>250752</v>
      </c>
      <c r="O27" s="731">
        <f t="shared" si="1"/>
        <v>0</v>
      </c>
      <c r="P27" s="732"/>
    </row>
    <row r="28" spans="1:16" ht="15" customHeight="1">
      <c r="A28" s="723" t="s">
        <v>1362</v>
      </c>
      <c r="B28" s="724" t="s">
        <v>254</v>
      </c>
      <c r="C28" s="725" t="s">
        <v>53</v>
      </c>
      <c r="D28" s="733" t="s">
        <v>2357</v>
      </c>
      <c r="E28" s="734"/>
      <c r="F28" s="484" t="s">
        <v>54</v>
      </c>
      <c r="G28" s="714">
        <v>6</v>
      </c>
      <c r="H28" s="726">
        <f>일위대가!I106</f>
        <v>150000</v>
      </c>
      <c r="I28" s="727">
        <f t="shared" si="2"/>
        <v>900000</v>
      </c>
      <c r="J28" s="726">
        <f>일위대가!K106</f>
        <v>28377</v>
      </c>
      <c r="K28" s="728">
        <f t="shared" si="3"/>
        <v>170262</v>
      </c>
      <c r="L28" s="726">
        <f>일위대가!M106</f>
        <v>24638</v>
      </c>
      <c r="M28" s="729">
        <f>TRUNC(G28*L28)</f>
        <v>147828</v>
      </c>
      <c r="N28" s="730">
        <f t="shared" si="0"/>
        <v>203015</v>
      </c>
      <c r="O28" s="731">
        <f t="shared" si="1"/>
        <v>1218090</v>
      </c>
      <c r="P28" s="732"/>
    </row>
    <row r="29" spans="1:16" ht="15" customHeight="1">
      <c r="A29" s="723" t="s">
        <v>1363</v>
      </c>
      <c r="B29" s="724" t="s">
        <v>254</v>
      </c>
      <c r="C29" s="725" t="s">
        <v>53</v>
      </c>
      <c r="D29" s="733" t="s">
        <v>2358</v>
      </c>
      <c r="E29" s="734"/>
      <c r="F29" s="484" t="s">
        <v>54</v>
      </c>
      <c r="G29" s="714">
        <v>6</v>
      </c>
      <c r="H29" s="726">
        <f>일위대가!I109</f>
        <v>200000</v>
      </c>
      <c r="I29" s="727">
        <f t="shared" si="2"/>
        <v>1200000</v>
      </c>
      <c r="J29" s="726">
        <f>일위대가!K109</f>
        <v>28377</v>
      </c>
      <c r="K29" s="728">
        <f t="shared" si="3"/>
        <v>170262</v>
      </c>
      <c r="L29" s="726">
        <f>일위대가!M109</f>
        <v>24638</v>
      </c>
      <c r="M29" s="729">
        <f>TRUNC(G29*L29)</f>
        <v>147828</v>
      </c>
      <c r="N29" s="730">
        <f t="shared" si="0"/>
        <v>253015</v>
      </c>
      <c r="O29" s="731">
        <f t="shared" si="1"/>
        <v>1518090</v>
      </c>
      <c r="P29" s="732"/>
    </row>
    <row r="30" spans="1:16" s="453" customFormat="1" ht="15" hidden="1" customHeight="1">
      <c r="A30" s="711" t="s">
        <v>1364</v>
      </c>
      <c r="B30" s="724" t="s">
        <v>254</v>
      </c>
      <c r="C30" s="725" t="s">
        <v>53</v>
      </c>
      <c r="D30" s="733" t="s">
        <v>199</v>
      </c>
      <c r="E30" s="734"/>
      <c r="F30" s="484" t="s">
        <v>54</v>
      </c>
      <c r="G30" s="714"/>
      <c r="H30" s="726">
        <f>일위대가!I112</f>
        <v>250000</v>
      </c>
      <c r="I30" s="727">
        <f t="shared" si="2"/>
        <v>0</v>
      </c>
      <c r="J30" s="726">
        <f>일위대가!K112</f>
        <v>28377</v>
      </c>
      <c r="K30" s="728">
        <f t="shared" si="3"/>
        <v>0</v>
      </c>
      <c r="L30" s="726">
        <f>일위대가!M112</f>
        <v>24638</v>
      </c>
      <c r="M30" s="729">
        <f t="shared" si="4"/>
        <v>0</v>
      </c>
      <c r="N30" s="730">
        <f t="shared" si="0"/>
        <v>303015</v>
      </c>
      <c r="O30" s="731">
        <f t="shared" si="1"/>
        <v>0</v>
      </c>
      <c r="P30" s="738"/>
    </row>
    <row r="31" spans="1:16" ht="15" customHeight="1">
      <c r="A31" s="723" t="s">
        <v>1365</v>
      </c>
      <c r="B31" s="724" t="s">
        <v>254</v>
      </c>
      <c r="C31" s="725" t="s">
        <v>585</v>
      </c>
      <c r="D31" s="733" t="s">
        <v>2359</v>
      </c>
      <c r="E31" s="734"/>
      <c r="F31" s="484" t="s">
        <v>54</v>
      </c>
      <c r="G31" s="714">
        <v>2</v>
      </c>
      <c r="H31" s="726">
        <f>일위대가!I115</f>
        <v>150000</v>
      </c>
      <c r="I31" s="727">
        <f t="shared" si="2"/>
        <v>300000</v>
      </c>
      <c r="J31" s="726">
        <f>일위대가!K115</f>
        <v>66365</v>
      </c>
      <c r="K31" s="728">
        <f t="shared" si="3"/>
        <v>132730</v>
      </c>
      <c r="L31" s="726">
        <f>일위대가!M115</f>
        <v>89589</v>
      </c>
      <c r="M31" s="729">
        <f t="shared" si="4"/>
        <v>179178</v>
      </c>
      <c r="N31" s="730">
        <f t="shared" si="0"/>
        <v>305954</v>
      </c>
      <c r="O31" s="731">
        <f t="shared" si="1"/>
        <v>611908</v>
      </c>
      <c r="P31" s="732"/>
    </row>
    <row r="32" spans="1:16" ht="15" hidden="1" customHeight="1">
      <c r="A32" s="723" t="s">
        <v>1366</v>
      </c>
      <c r="B32" s="724" t="s">
        <v>254</v>
      </c>
      <c r="C32" s="725" t="s">
        <v>585</v>
      </c>
      <c r="D32" s="733" t="s">
        <v>198</v>
      </c>
      <c r="E32" s="734"/>
      <c r="F32" s="484" t="s">
        <v>54</v>
      </c>
      <c r="G32" s="714"/>
      <c r="H32" s="726">
        <f>일위대가!I121</f>
        <v>200000</v>
      </c>
      <c r="I32" s="727">
        <f t="shared" si="2"/>
        <v>0</v>
      </c>
      <c r="J32" s="726">
        <f>일위대가!K121</f>
        <v>66365</v>
      </c>
      <c r="K32" s="728">
        <f t="shared" si="3"/>
        <v>0</v>
      </c>
      <c r="L32" s="726">
        <f>일위대가!M121</f>
        <v>89589</v>
      </c>
      <c r="M32" s="729">
        <f t="shared" si="4"/>
        <v>0</v>
      </c>
      <c r="N32" s="730">
        <f t="shared" si="0"/>
        <v>355954</v>
      </c>
      <c r="O32" s="731">
        <f t="shared" si="1"/>
        <v>0</v>
      </c>
      <c r="P32" s="732"/>
    </row>
    <row r="33" spans="1:18" ht="15" hidden="1" customHeight="1">
      <c r="A33" s="711" t="s">
        <v>1367</v>
      </c>
      <c r="B33" s="724" t="s">
        <v>254</v>
      </c>
      <c r="C33" s="725" t="s">
        <v>585</v>
      </c>
      <c r="D33" s="733" t="s">
        <v>199</v>
      </c>
      <c r="E33" s="734"/>
      <c r="F33" s="484" t="s">
        <v>54</v>
      </c>
      <c r="G33" s="714"/>
      <c r="H33" s="726">
        <f>일위대가!I127</f>
        <v>250000</v>
      </c>
      <c r="I33" s="727">
        <f t="shared" si="2"/>
        <v>0</v>
      </c>
      <c r="J33" s="726">
        <f>일위대가!K127</f>
        <v>66365</v>
      </c>
      <c r="K33" s="728">
        <f t="shared" si="3"/>
        <v>0</v>
      </c>
      <c r="L33" s="726">
        <f>일위대가!M127</f>
        <v>89589</v>
      </c>
      <c r="M33" s="729">
        <f t="shared" si="4"/>
        <v>0</v>
      </c>
      <c r="N33" s="730">
        <f t="shared" si="0"/>
        <v>405954</v>
      </c>
      <c r="O33" s="731">
        <f t="shared" si="1"/>
        <v>0</v>
      </c>
      <c r="P33" s="732"/>
      <c r="R33" s="53" t="s">
        <v>528</v>
      </c>
    </row>
    <row r="34" spans="1:18" ht="15" hidden="1" customHeight="1">
      <c r="A34" s="723" t="s">
        <v>1368</v>
      </c>
      <c r="B34" s="724" t="s">
        <v>254</v>
      </c>
      <c r="C34" s="725" t="s">
        <v>200</v>
      </c>
      <c r="D34" s="739" t="s">
        <v>558</v>
      </c>
      <c r="E34" s="734"/>
      <c r="F34" s="484" t="s">
        <v>54</v>
      </c>
      <c r="G34" s="714"/>
      <c r="H34" s="726">
        <f>일위대가!I133</f>
        <v>0</v>
      </c>
      <c r="I34" s="727">
        <f t="shared" si="2"/>
        <v>0</v>
      </c>
      <c r="J34" s="726">
        <f>일위대가!K133</f>
        <v>66365</v>
      </c>
      <c r="K34" s="728">
        <f t="shared" si="3"/>
        <v>0</v>
      </c>
      <c r="L34" s="726">
        <f>일위대가!M133</f>
        <v>89589</v>
      </c>
      <c r="M34" s="729">
        <f t="shared" si="4"/>
        <v>0</v>
      </c>
      <c r="N34" s="730">
        <f t="shared" si="0"/>
        <v>155954</v>
      </c>
      <c r="O34" s="731">
        <f t="shared" si="1"/>
        <v>0</v>
      </c>
      <c r="P34" s="732"/>
    </row>
    <row r="35" spans="1:18" ht="15" customHeight="1">
      <c r="A35" s="723" t="s">
        <v>1369</v>
      </c>
      <c r="B35" s="724" t="s">
        <v>254</v>
      </c>
      <c r="C35" s="725" t="s">
        <v>577</v>
      </c>
      <c r="D35" s="733" t="s">
        <v>558</v>
      </c>
      <c r="E35" s="734"/>
      <c r="F35" s="484" t="s">
        <v>54</v>
      </c>
      <c r="G35" s="714">
        <v>4</v>
      </c>
      <c r="H35" s="726">
        <f>일위대가!I136</f>
        <v>0</v>
      </c>
      <c r="I35" s="727">
        <f t="shared" si="2"/>
        <v>0</v>
      </c>
      <c r="J35" s="726">
        <f>일위대가!K136</f>
        <v>36723</v>
      </c>
      <c r="K35" s="728">
        <f t="shared" si="3"/>
        <v>146892</v>
      </c>
      <c r="L35" s="726">
        <f>일위대가!M136</f>
        <v>31885</v>
      </c>
      <c r="M35" s="729">
        <f t="shared" si="4"/>
        <v>127540</v>
      </c>
      <c r="N35" s="730">
        <f t="shared" si="0"/>
        <v>68608</v>
      </c>
      <c r="O35" s="731">
        <f t="shared" si="1"/>
        <v>274432</v>
      </c>
      <c r="P35" s="732"/>
    </row>
    <row r="36" spans="1:18" ht="15" customHeight="1">
      <c r="A36" s="711" t="s">
        <v>1370</v>
      </c>
      <c r="B36" s="724" t="s">
        <v>255</v>
      </c>
      <c r="C36" s="725" t="s">
        <v>53</v>
      </c>
      <c r="D36" s="733" t="s">
        <v>2360</v>
      </c>
      <c r="E36" s="734"/>
      <c r="F36" s="484" t="s">
        <v>54</v>
      </c>
      <c r="G36" s="714">
        <v>1</v>
      </c>
      <c r="H36" s="726">
        <f>일위대가!I148</f>
        <v>173294</v>
      </c>
      <c r="I36" s="727">
        <f t="shared" si="2"/>
        <v>173294</v>
      </c>
      <c r="J36" s="726">
        <f>일위대가!K148</f>
        <v>120942</v>
      </c>
      <c r="K36" s="728">
        <f t="shared" si="3"/>
        <v>120942</v>
      </c>
      <c r="L36" s="726">
        <f>일위대가!M148</f>
        <v>50452</v>
      </c>
      <c r="M36" s="729">
        <f t="shared" si="4"/>
        <v>50452</v>
      </c>
      <c r="N36" s="730">
        <f t="shared" si="0"/>
        <v>344688</v>
      </c>
      <c r="O36" s="731">
        <f t="shared" si="1"/>
        <v>344688</v>
      </c>
      <c r="P36" s="732"/>
    </row>
    <row r="37" spans="1:18" ht="15" customHeight="1">
      <c r="A37" s="723" t="s">
        <v>1301</v>
      </c>
      <c r="B37" s="724" t="s">
        <v>255</v>
      </c>
      <c r="C37" s="725" t="s">
        <v>53</v>
      </c>
      <c r="D37" s="733" t="s">
        <v>2361</v>
      </c>
      <c r="E37" s="734"/>
      <c r="F37" s="484" t="s">
        <v>54</v>
      </c>
      <c r="G37" s="714">
        <v>1</v>
      </c>
      <c r="H37" s="726">
        <f>일위대가!I157</f>
        <v>213294</v>
      </c>
      <c r="I37" s="727">
        <f t="shared" si="2"/>
        <v>213294</v>
      </c>
      <c r="J37" s="726">
        <f>일위대가!K157</f>
        <v>120942</v>
      </c>
      <c r="K37" s="728">
        <f t="shared" si="3"/>
        <v>120942</v>
      </c>
      <c r="L37" s="726">
        <f>일위대가!M157</f>
        <v>50452</v>
      </c>
      <c r="M37" s="729">
        <f t="shared" si="4"/>
        <v>50452</v>
      </c>
      <c r="N37" s="730">
        <f t="shared" si="0"/>
        <v>384688</v>
      </c>
      <c r="O37" s="731">
        <f t="shared" si="1"/>
        <v>384688</v>
      </c>
      <c r="P37" s="732"/>
    </row>
    <row r="38" spans="1:18" ht="15" customHeight="1">
      <c r="A38" s="723" t="s">
        <v>1302</v>
      </c>
      <c r="B38" s="724" t="s">
        <v>255</v>
      </c>
      <c r="C38" s="725" t="s">
        <v>53</v>
      </c>
      <c r="D38" s="733" t="s">
        <v>2362</v>
      </c>
      <c r="E38" s="734"/>
      <c r="F38" s="484" t="s">
        <v>54</v>
      </c>
      <c r="G38" s="714">
        <v>1</v>
      </c>
      <c r="H38" s="726">
        <f>일위대가!I166</f>
        <v>263294</v>
      </c>
      <c r="I38" s="727">
        <f t="shared" si="2"/>
        <v>263294</v>
      </c>
      <c r="J38" s="726">
        <f>일위대가!K166</f>
        <v>120942</v>
      </c>
      <c r="K38" s="728">
        <f t="shared" si="3"/>
        <v>120942</v>
      </c>
      <c r="L38" s="726">
        <f>일위대가!M166</f>
        <v>50452</v>
      </c>
      <c r="M38" s="729">
        <f t="shared" si="4"/>
        <v>50452</v>
      </c>
      <c r="N38" s="730">
        <f t="shared" si="0"/>
        <v>434688</v>
      </c>
      <c r="O38" s="731">
        <f t="shared" si="1"/>
        <v>434688</v>
      </c>
      <c r="P38" s="732"/>
    </row>
    <row r="39" spans="1:18" ht="15" customHeight="1">
      <c r="A39" s="723" t="s">
        <v>1476</v>
      </c>
      <c r="B39" s="724" t="s">
        <v>255</v>
      </c>
      <c r="C39" s="725" t="s">
        <v>577</v>
      </c>
      <c r="D39" s="733" t="s">
        <v>530</v>
      </c>
      <c r="E39" s="734"/>
      <c r="F39" s="484" t="s">
        <v>54</v>
      </c>
      <c r="G39" s="714">
        <v>1</v>
      </c>
      <c r="H39" s="726">
        <f>일위대가!I169</f>
        <v>0</v>
      </c>
      <c r="I39" s="727">
        <f t="shared" si="2"/>
        <v>0</v>
      </c>
      <c r="J39" s="726">
        <f>일위대가!K169</f>
        <v>26012</v>
      </c>
      <c r="K39" s="728">
        <f t="shared" si="3"/>
        <v>26012</v>
      </c>
      <c r="L39" s="726">
        <f>일위대가!M169</f>
        <v>24256</v>
      </c>
      <c r="M39" s="729">
        <f t="shared" si="4"/>
        <v>24256</v>
      </c>
      <c r="N39" s="730">
        <f t="shared" si="0"/>
        <v>50268</v>
      </c>
      <c r="O39" s="731">
        <f t="shared" si="1"/>
        <v>50268</v>
      </c>
      <c r="P39" s="732"/>
    </row>
    <row r="40" spans="1:18" ht="15" customHeight="1">
      <c r="A40" s="723" t="s">
        <v>1477</v>
      </c>
      <c r="B40" s="724" t="s">
        <v>985</v>
      </c>
      <c r="C40" s="737" t="s">
        <v>948</v>
      </c>
      <c r="D40" s="733"/>
      <c r="E40" s="734"/>
      <c r="F40" s="484" t="s">
        <v>54</v>
      </c>
      <c r="G40" s="714">
        <v>1</v>
      </c>
      <c r="H40" s="726">
        <f>일위대가!I180</f>
        <v>1680</v>
      </c>
      <c r="I40" s="727">
        <f t="shared" si="2"/>
        <v>1680</v>
      </c>
      <c r="J40" s="726">
        <f>일위대가!K180</f>
        <v>22621</v>
      </c>
      <c r="K40" s="728">
        <f t="shared" si="3"/>
        <v>22621</v>
      </c>
      <c r="L40" s="726">
        <f>일위대가!M180</f>
        <v>2036</v>
      </c>
      <c r="M40" s="729">
        <f t="shared" si="4"/>
        <v>2036</v>
      </c>
      <c r="N40" s="730">
        <f t="shared" si="0"/>
        <v>26337</v>
      </c>
      <c r="O40" s="731">
        <f t="shared" si="1"/>
        <v>26337</v>
      </c>
      <c r="P40" s="732"/>
    </row>
    <row r="41" spans="1:18" ht="15" hidden="1" customHeight="1">
      <c r="A41" s="723" t="s">
        <v>1371</v>
      </c>
      <c r="B41" s="724" t="s">
        <v>589</v>
      </c>
      <c r="C41" s="725" t="s">
        <v>53</v>
      </c>
      <c r="D41" s="733" t="s">
        <v>256</v>
      </c>
      <c r="E41" s="734" t="s">
        <v>195</v>
      </c>
      <c r="F41" s="484" t="s">
        <v>197</v>
      </c>
      <c r="G41" s="714"/>
      <c r="H41" s="726">
        <f>일위대가!I186</f>
        <v>139000</v>
      </c>
      <c r="I41" s="727">
        <f t="shared" si="2"/>
        <v>0</v>
      </c>
      <c r="J41" s="726">
        <f>일위대가!K186</f>
        <v>28377</v>
      </c>
      <c r="K41" s="728">
        <f t="shared" si="3"/>
        <v>0</v>
      </c>
      <c r="L41" s="726">
        <f>일위대가!M186</f>
        <v>567</v>
      </c>
      <c r="M41" s="729">
        <f t="shared" si="4"/>
        <v>0</v>
      </c>
      <c r="N41" s="730">
        <f t="shared" si="0"/>
        <v>167944</v>
      </c>
      <c r="O41" s="731">
        <f t="shared" si="1"/>
        <v>0</v>
      </c>
      <c r="P41" s="732"/>
    </row>
    <row r="42" spans="1:18" ht="15" hidden="1" customHeight="1">
      <c r="A42" s="723" t="s">
        <v>1372</v>
      </c>
      <c r="B42" s="724" t="s">
        <v>589</v>
      </c>
      <c r="C42" s="725" t="s">
        <v>585</v>
      </c>
      <c r="D42" s="733" t="s">
        <v>256</v>
      </c>
      <c r="E42" s="734" t="s">
        <v>195</v>
      </c>
      <c r="F42" s="484" t="s">
        <v>197</v>
      </c>
      <c r="G42" s="714"/>
      <c r="H42" s="726">
        <f>일위대가!I189</f>
        <v>139000</v>
      </c>
      <c r="I42" s="727">
        <f t="shared" si="2"/>
        <v>0</v>
      </c>
      <c r="J42" s="726">
        <f>일위대가!K189</f>
        <v>66365</v>
      </c>
      <c r="K42" s="728">
        <f t="shared" si="3"/>
        <v>0</v>
      </c>
      <c r="L42" s="726">
        <f>일위대가!M189</f>
        <v>85387</v>
      </c>
      <c r="M42" s="729">
        <f t="shared" si="4"/>
        <v>0</v>
      </c>
      <c r="N42" s="730">
        <f t="shared" si="0"/>
        <v>290752</v>
      </c>
      <c r="O42" s="731">
        <f t="shared" si="1"/>
        <v>0</v>
      </c>
      <c r="P42" s="732"/>
    </row>
    <row r="43" spans="1:18" ht="15" hidden="1" customHeight="1">
      <c r="A43" s="723" t="s">
        <v>1373</v>
      </c>
      <c r="B43" s="724" t="s">
        <v>589</v>
      </c>
      <c r="C43" s="725" t="s">
        <v>53</v>
      </c>
      <c r="D43" s="733" t="s">
        <v>257</v>
      </c>
      <c r="E43" s="734" t="s">
        <v>195</v>
      </c>
      <c r="F43" s="484" t="s">
        <v>197</v>
      </c>
      <c r="G43" s="714"/>
      <c r="H43" s="726">
        <f>일위대가!I195</f>
        <v>201000</v>
      </c>
      <c r="I43" s="727">
        <f t="shared" si="2"/>
        <v>0</v>
      </c>
      <c r="J43" s="726">
        <f>일위대가!K195</f>
        <v>28377</v>
      </c>
      <c r="K43" s="728">
        <f t="shared" si="3"/>
        <v>0</v>
      </c>
      <c r="L43" s="726">
        <f>일위대가!M195</f>
        <v>567</v>
      </c>
      <c r="M43" s="729">
        <f t="shared" si="4"/>
        <v>0</v>
      </c>
      <c r="N43" s="730">
        <f t="shared" si="0"/>
        <v>229944</v>
      </c>
      <c r="O43" s="731">
        <f t="shared" si="1"/>
        <v>0</v>
      </c>
      <c r="P43" s="732"/>
    </row>
    <row r="44" spans="1:18" ht="15" hidden="1" customHeight="1">
      <c r="A44" s="723" t="s">
        <v>1374</v>
      </c>
      <c r="B44" s="724" t="s">
        <v>589</v>
      </c>
      <c r="C44" s="725" t="s">
        <v>585</v>
      </c>
      <c r="D44" s="733" t="s">
        <v>257</v>
      </c>
      <c r="E44" s="734" t="s">
        <v>195</v>
      </c>
      <c r="F44" s="484" t="s">
        <v>197</v>
      </c>
      <c r="G44" s="714"/>
      <c r="H44" s="726">
        <f>일위대가!I198</f>
        <v>201000</v>
      </c>
      <c r="I44" s="727">
        <f t="shared" si="2"/>
        <v>0</v>
      </c>
      <c r="J44" s="726">
        <f>일위대가!K198</f>
        <v>66365</v>
      </c>
      <c r="K44" s="728">
        <f t="shared" si="3"/>
        <v>0</v>
      </c>
      <c r="L44" s="726">
        <f>일위대가!M198</f>
        <v>85387</v>
      </c>
      <c r="M44" s="729">
        <f t="shared" si="4"/>
        <v>0</v>
      </c>
      <c r="N44" s="730">
        <f t="shared" si="0"/>
        <v>352752</v>
      </c>
      <c r="O44" s="731">
        <f t="shared" si="1"/>
        <v>0</v>
      </c>
      <c r="P44" s="732"/>
    </row>
    <row r="45" spans="1:18" ht="15" hidden="1" customHeight="1">
      <c r="A45" s="723" t="s">
        <v>1375</v>
      </c>
      <c r="B45" s="724" t="s">
        <v>586</v>
      </c>
      <c r="C45" s="725" t="s">
        <v>53</v>
      </c>
      <c r="D45" s="733" t="s">
        <v>258</v>
      </c>
      <c r="E45" s="734" t="s">
        <v>195</v>
      </c>
      <c r="F45" s="484" t="s">
        <v>197</v>
      </c>
      <c r="G45" s="714"/>
      <c r="H45" s="726">
        <f>일위대가!I204</f>
        <v>172000</v>
      </c>
      <c r="I45" s="727">
        <f t="shared" si="2"/>
        <v>0</v>
      </c>
      <c r="J45" s="726">
        <f>일위대가!K204</f>
        <v>28377</v>
      </c>
      <c r="K45" s="728">
        <f t="shared" si="3"/>
        <v>0</v>
      </c>
      <c r="L45" s="726">
        <f>일위대가!M204</f>
        <v>567</v>
      </c>
      <c r="M45" s="729">
        <f t="shared" si="4"/>
        <v>0</v>
      </c>
      <c r="N45" s="730">
        <f t="shared" si="0"/>
        <v>200944</v>
      </c>
      <c r="O45" s="731">
        <f t="shared" si="1"/>
        <v>0</v>
      </c>
      <c r="P45" s="732"/>
    </row>
    <row r="46" spans="1:18" ht="15" hidden="1" customHeight="1">
      <c r="A46" s="723" t="s">
        <v>1376</v>
      </c>
      <c r="B46" s="724" t="s">
        <v>586</v>
      </c>
      <c r="C46" s="725" t="s">
        <v>585</v>
      </c>
      <c r="D46" s="733" t="s">
        <v>258</v>
      </c>
      <c r="E46" s="734" t="s">
        <v>195</v>
      </c>
      <c r="F46" s="484" t="s">
        <v>197</v>
      </c>
      <c r="G46" s="714"/>
      <c r="H46" s="726">
        <f>일위대가!I207</f>
        <v>172000</v>
      </c>
      <c r="I46" s="727">
        <f t="shared" si="2"/>
        <v>0</v>
      </c>
      <c r="J46" s="726">
        <f>일위대가!K207</f>
        <v>66365</v>
      </c>
      <c r="K46" s="728">
        <f t="shared" si="3"/>
        <v>0</v>
      </c>
      <c r="L46" s="726">
        <f>일위대가!M207</f>
        <v>85387</v>
      </c>
      <c r="M46" s="729">
        <f t="shared" si="4"/>
        <v>0</v>
      </c>
      <c r="N46" s="730">
        <f t="shared" si="0"/>
        <v>323752</v>
      </c>
      <c r="O46" s="731">
        <f t="shared" si="1"/>
        <v>0</v>
      </c>
      <c r="P46" s="732"/>
    </row>
    <row r="47" spans="1:18" ht="15" hidden="1" customHeight="1">
      <c r="A47" s="723" t="s">
        <v>1377</v>
      </c>
      <c r="B47" s="724" t="s">
        <v>586</v>
      </c>
      <c r="C47" s="725" t="s">
        <v>53</v>
      </c>
      <c r="D47" s="733" t="s">
        <v>720</v>
      </c>
      <c r="E47" s="734" t="s">
        <v>195</v>
      </c>
      <c r="F47" s="484" t="s">
        <v>197</v>
      </c>
      <c r="G47" s="714"/>
      <c r="H47" s="726">
        <f>일위대가!I213</f>
        <v>189000</v>
      </c>
      <c r="I47" s="727">
        <f t="shared" si="2"/>
        <v>0</v>
      </c>
      <c r="J47" s="726">
        <f>일위대가!K213</f>
        <v>28377</v>
      </c>
      <c r="K47" s="728">
        <f t="shared" si="3"/>
        <v>0</v>
      </c>
      <c r="L47" s="726">
        <f>일위대가!M213</f>
        <v>567</v>
      </c>
      <c r="M47" s="729">
        <f t="shared" si="4"/>
        <v>0</v>
      </c>
      <c r="N47" s="730">
        <f t="shared" si="0"/>
        <v>217944</v>
      </c>
      <c r="O47" s="731">
        <f t="shared" si="1"/>
        <v>0</v>
      </c>
      <c r="P47" s="732"/>
    </row>
    <row r="48" spans="1:18" ht="15" hidden="1" customHeight="1">
      <c r="A48" s="723" t="s">
        <v>1378</v>
      </c>
      <c r="B48" s="724" t="s">
        <v>586</v>
      </c>
      <c r="C48" s="725" t="s">
        <v>585</v>
      </c>
      <c r="D48" s="733" t="s">
        <v>720</v>
      </c>
      <c r="E48" s="734" t="s">
        <v>195</v>
      </c>
      <c r="F48" s="484" t="s">
        <v>197</v>
      </c>
      <c r="G48" s="714"/>
      <c r="H48" s="726">
        <f>일위대가!I216</f>
        <v>189000</v>
      </c>
      <c r="I48" s="727">
        <f t="shared" si="2"/>
        <v>0</v>
      </c>
      <c r="J48" s="726">
        <f>일위대가!K216</f>
        <v>66365</v>
      </c>
      <c r="K48" s="728">
        <f t="shared" si="3"/>
        <v>0</v>
      </c>
      <c r="L48" s="726">
        <f>일위대가!M216</f>
        <v>85387</v>
      </c>
      <c r="M48" s="729">
        <f t="shared" si="4"/>
        <v>0</v>
      </c>
      <c r="N48" s="730">
        <f t="shared" si="0"/>
        <v>340752</v>
      </c>
      <c r="O48" s="731">
        <f t="shared" si="1"/>
        <v>0</v>
      </c>
      <c r="P48" s="732"/>
    </row>
    <row r="49" spans="1:16" ht="15" customHeight="1">
      <c r="A49" s="723" t="s">
        <v>1379</v>
      </c>
      <c r="B49" s="724" t="s">
        <v>259</v>
      </c>
      <c r="C49" s="725" t="s">
        <v>53</v>
      </c>
      <c r="D49" s="733" t="s">
        <v>626</v>
      </c>
      <c r="E49" s="734" t="s">
        <v>195</v>
      </c>
      <c r="F49" s="484" t="s">
        <v>197</v>
      </c>
      <c r="G49" s="714">
        <v>2</v>
      </c>
      <c r="H49" s="726">
        <f>일위대가!I222</f>
        <v>105000</v>
      </c>
      <c r="I49" s="727">
        <f t="shared" si="2"/>
        <v>210000</v>
      </c>
      <c r="J49" s="726">
        <f>일위대가!K222</f>
        <v>28377</v>
      </c>
      <c r="K49" s="728">
        <f t="shared" si="3"/>
        <v>56754</v>
      </c>
      <c r="L49" s="726">
        <f>일위대가!M222</f>
        <v>567</v>
      </c>
      <c r="M49" s="729">
        <f t="shared" si="4"/>
        <v>1134</v>
      </c>
      <c r="N49" s="730">
        <f t="shared" si="0"/>
        <v>133944</v>
      </c>
      <c r="O49" s="731">
        <f t="shared" si="1"/>
        <v>267888</v>
      </c>
      <c r="P49" s="732"/>
    </row>
    <row r="50" spans="1:16" ht="15" customHeight="1">
      <c r="A50" s="723" t="s">
        <v>1380</v>
      </c>
      <c r="B50" s="724" t="s">
        <v>259</v>
      </c>
      <c r="C50" s="725" t="s">
        <v>585</v>
      </c>
      <c r="D50" s="733" t="s">
        <v>626</v>
      </c>
      <c r="E50" s="734" t="s">
        <v>195</v>
      </c>
      <c r="F50" s="484" t="s">
        <v>197</v>
      </c>
      <c r="G50" s="714">
        <v>1</v>
      </c>
      <c r="H50" s="726">
        <f>일위대가!I225</f>
        <v>105000</v>
      </c>
      <c r="I50" s="727">
        <f t="shared" si="2"/>
        <v>105000</v>
      </c>
      <c r="J50" s="726">
        <f>일위대가!K225</f>
        <v>66365</v>
      </c>
      <c r="K50" s="728">
        <f t="shared" si="3"/>
        <v>66365</v>
      </c>
      <c r="L50" s="726">
        <f>일위대가!M225</f>
        <v>85387</v>
      </c>
      <c r="M50" s="729">
        <f t="shared" si="4"/>
        <v>85387</v>
      </c>
      <c r="N50" s="730">
        <f t="shared" si="0"/>
        <v>256752</v>
      </c>
      <c r="O50" s="731">
        <f t="shared" si="1"/>
        <v>256752</v>
      </c>
      <c r="P50" s="732"/>
    </row>
    <row r="51" spans="1:16" ht="15" customHeight="1">
      <c r="A51" s="723" t="s">
        <v>1381</v>
      </c>
      <c r="B51" s="724" t="s">
        <v>259</v>
      </c>
      <c r="C51" s="725" t="s">
        <v>53</v>
      </c>
      <c r="D51" s="733" t="s">
        <v>627</v>
      </c>
      <c r="E51" s="734" t="s">
        <v>195</v>
      </c>
      <c r="F51" s="484" t="s">
        <v>197</v>
      </c>
      <c r="G51" s="714">
        <v>7</v>
      </c>
      <c r="H51" s="726">
        <f>일위대가!I231</f>
        <v>141000</v>
      </c>
      <c r="I51" s="727">
        <f t="shared" si="2"/>
        <v>987000</v>
      </c>
      <c r="J51" s="726">
        <f>일위대가!K231</f>
        <v>28377</v>
      </c>
      <c r="K51" s="728">
        <f t="shared" si="3"/>
        <v>198639</v>
      </c>
      <c r="L51" s="726">
        <f>일위대가!M231</f>
        <v>567</v>
      </c>
      <c r="M51" s="729">
        <f t="shared" si="4"/>
        <v>3969</v>
      </c>
      <c r="N51" s="730">
        <f t="shared" ref="N51:N90" si="5">H51+J51+L51</f>
        <v>169944</v>
      </c>
      <c r="O51" s="731">
        <f t="shared" ref="O51:O90" si="6">I51+K51+M51</f>
        <v>1189608</v>
      </c>
      <c r="P51" s="732"/>
    </row>
    <row r="52" spans="1:16" ht="15" customHeight="1">
      <c r="A52" s="723" t="s">
        <v>1382</v>
      </c>
      <c r="B52" s="724" t="s">
        <v>259</v>
      </c>
      <c r="C52" s="725" t="s">
        <v>585</v>
      </c>
      <c r="D52" s="733" t="s">
        <v>627</v>
      </c>
      <c r="E52" s="734" t="s">
        <v>195</v>
      </c>
      <c r="F52" s="484" t="s">
        <v>197</v>
      </c>
      <c r="G52" s="714">
        <v>1</v>
      </c>
      <c r="H52" s="726">
        <f>일위대가!I234</f>
        <v>141000</v>
      </c>
      <c r="I52" s="727">
        <f t="shared" si="2"/>
        <v>141000</v>
      </c>
      <c r="J52" s="726">
        <f>일위대가!K234</f>
        <v>66365</v>
      </c>
      <c r="K52" s="728">
        <f t="shared" si="3"/>
        <v>66365</v>
      </c>
      <c r="L52" s="726">
        <f>일위대가!M234</f>
        <v>85387</v>
      </c>
      <c r="M52" s="729">
        <f t="shared" si="4"/>
        <v>85387</v>
      </c>
      <c r="N52" s="730">
        <f t="shared" si="5"/>
        <v>292752</v>
      </c>
      <c r="O52" s="731">
        <f t="shared" si="6"/>
        <v>292752</v>
      </c>
      <c r="P52" s="732"/>
    </row>
    <row r="53" spans="1:16" ht="15" hidden="1" customHeight="1">
      <c r="A53" s="723" t="s">
        <v>1383</v>
      </c>
      <c r="B53" s="724" t="s">
        <v>721</v>
      </c>
      <c r="C53" s="737" t="s">
        <v>53</v>
      </c>
      <c r="D53" s="733" t="s">
        <v>595</v>
      </c>
      <c r="E53" s="734" t="s">
        <v>195</v>
      </c>
      <c r="F53" s="484" t="s">
        <v>197</v>
      </c>
      <c r="G53" s="714"/>
      <c r="H53" s="726">
        <f>일위대가!I240</f>
        <v>155000</v>
      </c>
      <c r="I53" s="727">
        <f t="shared" si="2"/>
        <v>0</v>
      </c>
      <c r="J53" s="726">
        <f>일위대가!K240</f>
        <v>28377</v>
      </c>
      <c r="K53" s="728">
        <f t="shared" si="3"/>
        <v>0</v>
      </c>
      <c r="L53" s="726">
        <f>일위대가!M240</f>
        <v>567</v>
      </c>
      <c r="M53" s="729">
        <f t="shared" si="4"/>
        <v>0</v>
      </c>
      <c r="N53" s="730">
        <f t="shared" si="5"/>
        <v>183944</v>
      </c>
      <c r="O53" s="731">
        <f t="shared" si="6"/>
        <v>0</v>
      </c>
      <c r="P53" s="736"/>
    </row>
    <row r="54" spans="1:16" ht="15" hidden="1" customHeight="1">
      <c r="A54" s="723" t="s">
        <v>1384</v>
      </c>
      <c r="B54" s="724" t="s">
        <v>721</v>
      </c>
      <c r="C54" s="737" t="s">
        <v>585</v>
      </c>
      <c r="D54" s="733" t="s">
        <v>595</v>
      </c>
      <c r="E54" s="734" t="s">
        <v>195</v>
      </c>
      <c r="F54" s="484" t="s">
        <v>197</v>
      </c>
      <c r="G54" s="714"/>
      <c r="H54" s="726">
        <f>일위대가!I243</f>
        <v>155000</v>
      </c>
      <c r="I54" s="727">
        <f t="shared" si="2"/>
        <v>0</v>
      </c>
      <c r="J54" s="726">
        <f>일위대가!K243</f>
        <v>66365</v>
      </c>
      <c r="K54" s="728">
        <f t="shared" si="3"/>
        <v>0</v>
      </c>
      <c r="L54" s="726">
        <f>일위대가!M243</f>
        <v>85387</v>
      </c>
      <c r="M54" s="729">
        <f t="shared" si="4"/>
        <v>0</v>
      </c>
      <c r="N54" s="730">
        <f t="shared" si="5"/>
        <v>306752</v>
      </c>
      <c r="O54" s="731">
        <f t="shared" si="6"/>
        <v>0</v>
      </c>
      <c r="P54" s="736"/>
    </row>
    <row r="55" spans="1:16" ht="15" customHeight="1">
      <c r="A55" s="723" t="s">
        <v>1385</v>
      </c>
      <c r="B55" s="724" t="s">
        <v>721</v>
      </c>
      <c r="C55" s="725" t="s">
        <v>53</v>
      </c>
      <c r="D55" s="733" t="s">
        <v>722</v>
      </c>
      <c r="E55" s="734" t="s">
        <v>195</v>
      </c>
      <c r="F55" s="484" t="s">
        <v>197</v>
      </c>
      <c r="G55" s="714">
        <v>11</v>
      </c>
      <c r="H55" s="726">
        <f>일위대가!I249</f>
        <v>174000</v>
      </c>
      <c r="I55" s="727">
        <f t="shared" si="2"/>
        <v>1914000</v>
      </c>
      <c r="J55" s="726">
        <f>일위대가!K249</f>
        <v>28377</v>
      </c>
      <c r="K55" s="728">
        <f t="shared" si="3"/>
        <v>312147</v>
      </c>
      <c r="L55" s="726">
        <f>일위대가!M249</f>
        <v>567</v>
      </c>
      <c r="M55" s="729">
        <f t="shared" si="4"/>
        <v>6237</v>
      </c>
      <c r="N55" s="730">
        <f t="shared" si="5"/>
        <v>202944</v>
      </c>
      <c r="O55" s="731">
        <f t="shared" si="6"/>
        <v>2232384</v>
      </c>
      <c r="P55" s="736"/>
    </row>
    <row r="56" spans="1:16" ht="15" hidden="1" customHeight="1">
      <c r="A56" s="723" t="s">
        <v>1386</v>
      </c>
      <c r="B56" s="724" t="s">
        <v>721</v>
      </c>
      <c r="C56" s="725" t="s">
        <v>585</v>
      </c>
      <c r="D56" s="733" t="s">
        <v>722</v>
      </c>
      <c r="E56" s="734" t="s">
        <v>195</v>
      </c>
      <c r="F56" s="484" t="s">
        <v>197</v>
      </c>
      <c r="G56" s="714"/>
      <c r="H56" s="726">
        <f>일위대가!I252</f>
        <v>174000</v>
      </c>
      <c r="I56" s="727">
        <f t="shared" si="2"/>
        <v>0</v>
      </c>
      <c r="J56" s="726">
        <f>일위대가!K252</f>
        <v>66365</v>
      </c>
      <c r="K56" s="728">
        <f t="shared" si="3"/>
        <v>0</v>
      </c>
      <c r="L56" s="726">
        <f>일위대가!M252</f>
        <v>85387</v>
      </c>
      <c r="M56" s="729">
        <f t="shared" si="4"/>
        <v>0</v>
      </c>
      <c r="N56" s="730">
        <f t="shared" si="5"/>
        <v>325752</v>
      </c>
      <c r="O56" s="731">
        <f t="shared" si="6"/>
        <v>0</v>
      </c>
      <c r="P56" s="736"/>
    </row>
    <row r="57" spans="1:16" ht="15" hidden="1" customHeight="1">
      <c r="A57" s="723" t="s">
        <v>1387</v>
      </c>
      <c r="B57" s="724" t="s">
        <v>934</v>
      </c>
      <c r="C57" s="725" t="s">
        <v>53</v>
      </c>
      <c r="D57" s="733" t="s">
        <v>914</v>
      </c>
      <c r="E57" s="734" t="s">
        <v>195</v>
      </c>
      <c r="F57" s="484" t="s">
        <v>197</v>
      </c>
      <c r="G57" s="714"/>
      <c r="H57" s="726">
        <f>일위대가!I258</f>
        <v>212000</v>
      </c>
      <c r="I57" s="727">
        <f t="shared" si="2"/>
        <v>0</v>
      </c>
      <c r="J57" s="726">
        <f>일위대가!K258</f>
        <v>28377</v>
      </c>
      <c r="K57" s="728">
        <f t="shared" si="3"/>
        <v>0</v>
      </c>
      <c r="L57" s="726">
        <f>일위대가!M258</f>
        <v>567</v>
      </c>
      <c r="M57" s="729">
        <f t="shared" si="4"/>
        <v>0</v>
      </c>
      <c r="N57" s="730">
        <f t="shared" si="5"/>
        <v>240944</v>
      </c>
      <c r="O57" s="731">
        <f t="shared" si="6"/>
        <v>0</v>
      </c>
      <c r="P57" s="732"/>
    </row>
    <row r="58" spans="1:16" ht="15" hidden="1" customHeight="1">
      <c r="A58" s="723" t="s">
        <v>1388</v>
      </c>
      <c r="B58" s="724" t="s">
        <v>934</v>
      </c>
      <c r="C58" s="725" t="s">
        <v>585</v>
      </c>
      <c r="D58" s="733" t="s">
        <v>914</v>
      </c>
      <c r="E58" s="734" t="s">
        <v>195</v>
      </c>
      <c r="F58" s="484" t="s">
        <v>197</v>
      </c>
      <c r="G58" s="714"/>
      <c r="H58" s="726">
        <f>일위대가!I261</f>
        <v>212000</v>
      </c>
      <c r="I58" s="727">
        <f t="shared" si="2"/>
        <v>0</v>
      </c>
      <c r="J58" s="726">
        <f>일위대가!K261</f>
        <v>66365</v>
      </c>
      <c r="K58" s="728">
        <f t="shared" si="3"/>
        <v>0</v>
      </c>
      <c r="L58" s="726">
        <f>일위대가!M261</f>
        <v>85387</v>
      </c>
      <c r="M58" s="729">
        <f t="shared" si="4"/>
        <v>0</v>
      </c>
      <c r="N58" s="730">
        <f t="shared" si="5"/>
        <v>363752</v>
      </c>
      <c r="O58" s="731">
        <f t="shared" si="6"/>
        <v>0</v>
      </c>
      <c r="P58" s="732"/>
    </row>
    <row r="59" spans="1:16" ht="15" customHeight="1">
      <c r="A59" s="723" t="s">
        <v>1389</v>
      </c>
      <c r="B59" s="724" t="s">
        <v>723</v>
      </c>
      <c r="C59" s="725" t="s">
        <v>53</v>
      </c>
      <c r="D59" s="733" t="s">
        <v>587</v>
      </c>
      <c r="E59" s="734" t="s">
        <v>195</v>
      </c>
      <c r="F59" s="484" t="s">
        <v>197</v>
      </c>
      <c r="G59" s="714">
        <v>1</v>
      </c>
      <c r="H59" s="726">
        <f>일위대가!I267</f>
        <v>79500</v>
      </c>
      <c r="I59" s="727">
        <f t="shared" si="2"/>
        <v>79500</v>
      </c>
      <c r="J59" s="726">
        <f>일위대가!K267</f>
        <v>28377</v>
      </c>
      <c r="K59" s="728">
        <f t="shared" si="3"/>
        <v>28377</v>
      </c>
      <c r="L59" s="726">
        <f>일위대가!M267</f>
        <v>567</v>
      </c>
      <c r="M59" s="729">
        <f t="shared" si="4"/>
        <v>567</v>
      </c>
      <c r="N59" s="730">
        <f t="shared" si="5"/>
        <v>108444</v>
      </c>
      <c r="O59" s="731">
        <f t="shared" si="6"/>
        <v>108444</v>
      </c>
      <c r="P59" s="732"/>
    </row>
    <row r="60" spans="1:16" ht="15" hidden="1" customHeight="1">
      <c r="A60" s="723" t="s">
        <v>1390</v>
      </c>
      <c r="B60" s="724" t="s">
        <v>723</v>
      </c>
      <c r="C60" s="725" t="s">
        <v>585</v>
      </c>
      <c r="D60" s="733" t="s">
        <v>587</v>
      </c>
      <c r="E60" s="734" t="s">
        <v>195</v>
      </c>
      <c r="F60" s="484" t="s">
        <v>197</v>
      </c>
      <c r="G60" s="714"/>
      <c r="H60" s="726">
        <f>일위대가!I270</f>
        <v>79500</v>
      </c>
      <c r="I60" s="727">
        <f t="shared" ref="I60:I123" si="7">TRUNC(G60*H60)</f>
        <v>0</v>
      </c>
      <c r="J60" s="726">
        <f>일위대가!K270</f>
        <v>66365</v>
      </c>
      <c r="K60" s="728">
        <f t="shared" ref="K60:K109" si="8">TRUNC(G60*J60)</f>
        <v>0</v>
      </c>
      <c r="L60" s="726">
        <f>일위대가!M270</f>
        <v>85387</v>
      </c>
      <c r="M60" s="729">
        <f t="shared" ref="M60:M109" si="9">TRUNC(G60*L60)</f>
        <v>0</v>
      </c>
      <c r="N60" s="730">
        <f t="shared" si="5"/>
        <v>231252</v>
      </c>
      <c r="O60" s="731">
        <f t="shared" si="6"/>
        <v>0</v>
      </c>
      <c r="P60" s="732"/>
    </row>
    <row r="61" spans="1:16" ht="15" customHeight="1">
      <c r="A61" s="723" t="s">
        <v>1391</v>
      </c>
      <c r="B61" s="724" t="s">
        <v>723</v>
      </c>
      <c r="C61" s="725" t="s">
        <v>53</v>
      </c>
      <c r="D61" s="733" t="s">
        <v>588</v>
      </c>
      <c r="E61" s="734" t="s">
        <v>195</v>
      </c>
      <c r="F61" s="484" t="s">
        <v>197</v>
      </c>
      <c r="G61" s="714">
        <v>1</v>
      </c>
      <c r="H61" s="726">
        <f>일위대가!I276</f>
        <v>113000</v>
      </c>
      <c r="I61" s="727">
        <f t="shared" si="7"/>
        <v>113000</v>
      </c>
      <c r="J61" s="726">
        <f>일위대가!K276</f>
        <v>28377</v>
      </c>
      <c r="K61" s="728">
        <f t="shared" si="8"/>
        <v>28377</v>
      </c>
      <c r="L61" s="726">
        <f>일위대가!M276</f>
        <v>567</v>
      </c>
      <c r="M61" s="729">
        <f t="shared" si="9"/>
        <v>567</v>
      </c>
      <c r="N61" s="730">
        <f t="shared" si="5"/>
        <v>141944</v>
      </c>
      <c r="O61" s="731">
        <f t="shared" si="6"/>
        <v>141944</v>
      </c>
      <c r="P61" s="732"/>
    </row>
    <row r="62" spans="1:16" ht="15" hidden="1" customHeight="1">
      <c r="A62" s="723" t="s">
        <v>1392</v>
      </c>
      <c r="B62" s="724" t="s">
        <v>723</v>
      </c>
      <c r="C62" s="725" t="s">
        <v>585</v>
      </c>
      <c r="D62" s="733" t="s">
        <v>588</v>
      </c>
      <c r="E62" s="734" t="s">
        <v>195</v>
      </c>
      <c r="F62" s="484" t="s">
        <v>197</v>
      </c>
      <c r="G62" s="714"/>
      <c r="H62" s="726">
        <f>일위대가!I279</f>
        <v>113000</v>
      </c>
      <c r="I62" s="727">
        <f t="shared" si="7"/>
        <v>0</v>
      </c>
      <c r="J62" s="726">
        <f>일위대가!K279</f>
        <v>66365</v>
      </c>
      <c r="K62" s="728">
        <f t="shared" si="8"/>
        <v>0</v>
      </c>
      <c r="L62" s="726">
        <f>일위대가!M279</f>
        <v>85387</v>
      </c>
      <c r="M62" s="729">
        <f t="shared" si="9"/>
        <v>0</v>
      </c>
      <c r="N62" s="730">
        <f t="shared" si="5"/>
        <v>264752</v>
      </c>
      <c r="O62" s="731">
        <f t="shared" si="6"/>
        <v>0</v>
      </c>
      <c r="P62" s="732"/>
    </row>
    <row r="63" spans="1:16" ht="15" hidden="1" customHeight="1">
      <c r="A63" s="723" t="s">
        <v>1393</v>
      </c>
      <c r="B63" s="724" t="s">
        <v>723</v>
      </c>
      <c r="C63" s="725" t="s">
        <v>53</v>
      </c>
      <c r="D63" s="733" t="s">
        <v>596</v>
      </c>
      <c r="E63" s="734" t="s">
        <v>195</v>
      </c>
      <c r="F63" s="484" t="s">
        <v>197</v>
      </c>
      <c r="G63" s="714"/>
      <c r="H63" s="726">
        <f>일위대가!I285</f>
        <v>207000</v>
      </c>
      <c r="I63" s="727">
        <f t="shared" si="7"/>
        <v>0</v>
      </c>
      <c r="J63" s="726">
        <f>일위대가!K285</f>
        <v>28377</v>
      </c>
      <c r="K63" s="728">
        <f t="shared" si="8"/>
        <v>0</v>
      </c>
      <c r="L63" s="726">
        <f>일위대가!M285</f>
        <v>567</v>
      </c>
      <c r="M63" s="729">
        <f t="shared" si="9"/>
        <v>0</v>
      </c>
      <c r="N63" s="730">
        <f t="shared" si="5"/>
        <v>235944</v>
      </c>
      <c r="O63" s="731">
        <f t="shared" si="6"/>
        <v>0</v>
      </c>
      <c r="P63" s="732"/>
    </row>
    <row r="64" spans="1:16" ht="15" hidden="1" customHeight="1">
      <c r="A64" s="723" t="s">
        <v>1394</v>
      </c>
      <c r="B64" s="724" t="s">
        <v>723</v>
      </c>
      <c r="C64" s="725" t="s">
        <v>585</v>
      </c>
      <c r="D64" s="733" t="s">
        <v>596</v>
      </c>
      <c r="E64" s="734" t="s">
        <v>195</v>
      </c>
      <c r="F64" s="484" t="s">
        <v>197</v>
      </c>
      <c r="G64" s="714"/>
      <c r="H64" s="726">
        <f>일위대가!I288</f>
        <v>207000</v>
      </c>
      <c r="I64" s="727">
        <f t="shared" si="7"/>
        <v>0</v>
      </c>
      <c r="J64" s="726">
        <f>일위대가!K288</f>
        <v>66365</v>
      </c>
      <c r="K64" s="728">
        <f t="shared" si="8"/>
        <v>0</v>
      </c>
      <c r="L64" s="726">
        <f>일위대가!M288</f>
        <v>85387</v>
      </c>
      <c r="M64" s="729">
        <f t="shared" si="9"/>
        <v>0</v>
      </c>
      <c r="N64" s="730">
        <f t="shared" si="5"/>
        <v>358752</v>
      </c>
      <c r="O64" s="731">
        <f t="shared" si="6"/>
        <v>0</v>
      </c>
      <c r="P64" s="736"/>
    </row>
    <row r="65" spans="1:16" ht="15" customHeight="1">
      <c r="A65" s="723" t="s">
        <v>1395</v>
      </c>
      <c r="B65" s="724" t="s">
        <v>723</v>
      </c>
      <c r="C65" s="725" t="s">
        <v>53</v>
      </c>
      <c r="D65" s="733" t="s">
        <v>724</v>
      </c>
      <c r="E65" s="734" t="s">
        <v>195</v>
      </c>
      <c r="F65" s="484" t="s">
        <v>197</v>
      </c>
      <c r="G65" s="714">
        <v>1</v>
      </c>
      <c r="H65" s="726">
        <f>일위대가!I294</f>
        <v>212000</v>
      </c>
      <c r="I65" s="727">
        <f t="shared" si="7"/>
        <v>212000</v>
      </c>
      <c r="J65" s="726">
        <f>일위대가!K294</f>
        <v>28377</v>
      </c>
      <c r="K65" s="728">
        <f t="shared" si="8"/>
        <v>28377</v>
      </c>
      <c r="L65" s="726">
        <f>일위대가!M294</f>
        <v>567</v>
      </c>
      <c r="M65" s="729">
        <f t="shared" si="9"/>
        <v>567</v>
      </c>
      <c r="N65" s="730">
        <f t="shared" si="5"/>
        <v>240944</v>
      </c>
      <c r="O65" s="731">
        <f t="shared" si="6"/>
        <v>240944</v>
      </c>
      <c r="P65" s="736"/>
    </row>
    <row r="66" spans="1:16" ht="15" hidden="1" customHeight="1">
      <c r="A66" s="723" t="s">
        <v>1396</v>
      </c>
      <c r="B66" s="724" t="s">
        <v>723</v>
      </c>
      <c r="C66" s="725" t="s">
        <v>585</v>
      </c>
      <c r="D66" s="733" t="s">
        <v>724</v>
      </c>
      <c r="E66" s="734" t="s">
        <v>195</v>
      </c>
      <c r="F66" s="484" t="s">
        <v>197</v>
      </c>
      <c r="G66" s="714"/>
      <c r="H66" s="726">
        <f>일위대가!I297</f>
        <v>212000</v>
      </c>
      <c r="I66" s="727">
        <f t="shared" si="7"/>
        <v>0</v>
      </c>
      <c r="J66" s="726">
        <f>일위대가!K297</f>
        <v>66365</v>
      </c>
      <c r="K66" s="728">
        <f t="shared" si="8"/>
        <v>0</v>
      </c>
      <c r="L66" s="726">
        <f>일위대가!M297</f>
        <v>85387</v>
      </c>
      <c r="M66" s="729">
        <f t="shared" si="9"/>
        <v>0</v>
      </c>
      <c r="N66" s="730">
        <f t="shared" si="5"/>
        <v>363752</v>
      </c>
      <c r="O66" s="731">
        <f t="shared" si="6"/>
        <v>0</v>
      </c>
      <c r="P66" s="736"/>
    </row>
    <row r="67" spans="1:16" ht="15" customHeight="1">
      <c r="A67" s="723" t="s">
        <v>1397</v>
      </c>
      <c r="B67" s="724" t="s">
        <v>723</v>
      </c>
      <c r="C67" s="725" t="s">
        <v>53</v>
      </c>
      <c r="D67" s="733" t="s">
        <v>597</v>
      </c>
      <c r="E67" s="734" t="s">
        <v>195</v>
      </c>
      <c r="F67" s="484" t="s">
        <v>197</v>
      </c>
      <c r="G67" s="714">
        <v>7</v>
      </c>
      <c r="H67" s="726">
        <f>일위대가!I303</f>
        <v>81000</v>
      </c>
      <c r="I67" s="727">
        <f t="shared" si="7"/>
        <v>567000</v>
      </c>
      <c r="J67" s="726">
        <f>일위대가!K303</f>
        <v>28377</v>
      </c>
      <c r="K67" s="728">
        <f t="shared" si="8"/>
        <v>198639</v>
      </c>
      <c r="L67" s="726">
        <f>일위대가!M303</f>
        <v>567</v>
      </c>
      <c r="M67" s="729">
        <f t="shared" si="9"/>
        <v>3969</v>
      </c>
      <c r="N67" s="730">
        <f t="shared" si="5"/>
        <v>109944</v>
      </c>
      <c r="O67" s="731">
        <f t="shared" si="6"/>
        <v>769608</v>
      </c>
      <c r="P67" s="736"/>
    </row>
    <row r="68" spans="1:16" ht="15" customHeight="1">
      <c r="A68" s="723" t="s">
        <v>1398</v>
      </c>
      <c r="B68" s="724" t="s">
        <v>723</v>
      </c>
      <c r="C68" s="725" t="s">
        <v>585</v>
      </c>
      <c r="D68" s="733" t="s">
        <v>597</v>
      </c>
      <c r="E68" s="734" t="s">
        <v>195</v>
      </c>
      <c r="F68" s="484" t="s">
        <v>197</v>
      </c>
      <c r="G68" s="714">
        <v>1</v>
      </c>
      <c r="H68" s="726">
        <f>일위대가!I306</f>
        <v>81000</v>
      </c>
      <c r="I68" s="727">
        <f t="shared" si="7"/>
        <v>81000</v>
      </c>
      <c r="J68" s="726">
        <f>일위대가!K306</f>
        <v>66365</v>
      </c>
      <c r="K68" s="728">
        <f t="shared" si="8"/>
        <v>66365</v>
      </c>
      <c r="L68" s="726">
        <f>일위대가!M306</f>
        <v>85387</v>
      </c>
      <c r="M68" s="729">
        <f t="shared" si="9"/>
        <v>85387</v>
      </c>
      <c r="N68" s="730">
        <f t="shared" si="5"/>
        <v>232752</v>
      </c>
      <c r="O68" s="731">
        <f t="shared" si="6"/>
        <v>232752</v>
      </c>
      <c r="P68" s="736"/>
    </row>
    <row r="69" spans="1:16" ht="15" customHeight="1">
      <c r="A69" s="723" t="s">
        <v>1303</v>
      </c>
      <c r="B69" s="724" t="s">
        <v>723</v>
      </c>
      <c r="C69" s="725" t="s">
        <v>53</v>
      </c>
      <c r="D69" s="733" t="s">
        <v>598</v>
      </c>
      <c r="E69" s="734" t="s">
        <v>195</v>
      </c>
      <c r="F69" s="484" t="s">
        <v>197</v>
      </c>
      <c r="G69" s="714">
        <v>4</v>
      </c>
      <c r="H69" s="726">
        <f>일위대가!I312</f>
        <v>109000</v>
      </c>
      <c r="I69" s="727">
        <f t="shared" si="7"/>
        <v>436000</v>
      </c>
      <c r="J69" s="726">
        <f>일위대가!K312</f>
        <v>28377</v>
      </c>
      <c r="K69" s="728">
        <f t="shared" si="8"/>
        <v>113508</v>
      </c>
      <c r="L69" s="726">
        <f>일위대가!M312</f>
        <v>567</v>
      </c>
      <c r="M69" s="729">
        <f t="shared" si="9"/>
        <v>2268</v>
      </c>
      <c r="N69" s="730">
        <f t="shared" si="5"/>
        <v>137944</v>
      </c>
      <c r="O69" s="731">
        <f t="shared" si="6"/>
        <v>551776</v>
      </c>
      <c r="P69" s="736"/>
    </row>
    <row r="70" spans="1:16" ht="15" hidden="1" customHeight="1">
      <c r="A70" s="723" t="s">
        <v>1304</v>
      </c>
      <c r="B70" s="724" t="s">
        <v>723</v>
      </c>
      <c r="C70" s="725" t="s">
        <v>585</v>
      </c>
      <c r="D70" s="733" t="s">
        <v>598</v>
      </c>
      <c r="E70" s="734" t="s">
        <v>195</v>
      </c>
      <c r="F70" s="484" t="s">
        <v>197</v>
      </c>
      <c r="G70" s="714"/>
      <c r="H70" s="726">
        <f>일위대가!I315</f>
        <v>109000</v>
      </c>
      <c r="I70" s="727">
        <f t="shared" si="7"/>
        <v>0</v>
      </c>
      <c r="J70" s="726">
        <f>일위대가!K315</f>
        <v>66365</v>
      </c>
      <c r="K70" s="728">
        <f t="shared" si="8"/>
        <v>0</v>
      </c>
      <c r="L70" s="726">
        <f>일위대가!M315</f>
        <v>85387</v>
      </c>
      <c r="M70" s="729">
        <f t="shared" si="9"/>
        <v>0</v>
      </c>
      <c r="N70" s="730">
        <f t="shared" si="5"/>
        <v>260752</v>
      </c>
      <c r="O70" s="731">
        <f t="shared" si="6"/>
        <v>0</v>
      </c>
      <c r="P70" s="736"/>
    </row>
    <row r="71" spans="1:16" ht="15" customHeight="1">
      <c r="A71" s="723" t="s">
        <v>1305</v>
      </c>
      <c r="B71" s="724" t="s">
        <v>723</v>
      </c>
      <c r="C71" s="725" t="s">
        <v>53</v>
      </c>
      <c r="D71" s="733" t="s">
        <v>816</v>
      </c>
      <c r="E71" s="734" t="s">
        <v>725</v>
      </c>
      <c r="F71" s="484" t="s">
        <v>652</v>
      </c>
      <c r="G71" s="714">
        <v>1</v>
      </c>
      <c r="H71" s="726">
        <f>일위대가!I321</f>
        <v>270000</v>
      </c>
      <c r="I71" s="727">
        <f t="shared" si="7"/>
        <v>270000</v>
      </c>
      <c r="J71" s="726">
        <f>일위대가!K321</f>
        <v>28377</v>
      </c>
      <c r="K71" s="728">
        <f t="shared" si="8"/>
        <v>28377</v>
      </c>
      <c r="L71" s="726">
        <f>일위대가!M321</f>
        <v>567</v>
      </c>
      <c r="M71" s="729">
        <f t="shared" si="9"/>
        <v>567</v>
      </c>
      <c r="N71" s="730">
        <f t="shared" si="5"/>
        <v>298944</v>
      </c>
      <c r="O71" s="731">
        <f t="shared" si="6"/>
        <v>298944</v>
      </c>
      <c r="P71" s="736"/>
    </row>
    <row r="72" spans="1:16" s="578" customFormat="1" ht="15" hidden="1" customHeight="1">
      <c r="A72" s="723" t="s">
        <v>1306</v>
      </c>
      <c r="B72" s="724" t="s">
        <v>726</v>
      </c>
      <c r="C72" s="725" t="s">
        <v>727</v>
      </c>
      <c r="D72" s="733" t="s">
        <v>816</v>
      </c>
      <c r="E72" s="734" t="s">
        <v>725</v>
      </c>
      <c r="F72" s="484" t="s">
        <v>652</v>
      </c>
      <c r="G72" s="714"/>
      <c r="H72" s="726">
        <f>일위대가!I324</f>
        <v>270000</v>
      </c>
      <c r="I72" s="727">
        <f t="shared" si="7"/>
        <v>0</v>
      </c>
      <c r="J72" s="726">
        <f>일위대가!K324</f>
        <v>66365</v>
      </c>
      <c r="K72" s="728">
        <f t="shared" si="8"/>
        <v>0</v>
      </c>
      <c r="L72" s="726">
        <f>일위대가!M324</f>
        <v>85387</v>
      </c>
      <c r="M72" s="729">
        <f t="shared" si="9"/>
        <v>0</v>
      </c>
      <c r="N72" s="730">
        <f t="shared" si="5"/>
        <v>421752</v>
      </c>
      <c r="O72" s="731">
        <f t="shared" si="6"/>
        <v>0</v>
      </c>
      <c r="P72" s="736"/>
    </row>
    <row r="73" spans="1:16" ht="15" hidden="1" customHeight="1">
      <c r="A73" s="723" t="s">
        <v>1307</v>
      </c>
      <c r="B73" s="724" t="s">
        <v>728</v>
      </c>
      <c r="C73" s="737" t="s">
        <v>729</v>
      </c>
      <c r="D73" s="733" t="s">
        <v>730</v>
      </c>
      <c r="E73" s="734" t="s">
        <v>725</v>
      </c>
      <c r="F73" s="484" t="s">
        <v>652</v>
      </c>
      <c r="G73" s="714"/>
      <c r="H73" s="726">
        <f>일위대가!I330</f>
        <v>105000</v>
      </c>
      <c r="I73" s="727">
        <f t="shared" si="7"/>
        <v>0</v>
      </c>
      <c r="J73" s="726">
        <f>일위대가!K330</f>
        <v>28377</v>
      </c>
      <c r="K73" s="728">
        <f t="shared" si="8"/>
        <v>0</v>
      </c>
      <c r="L73" s="726">
        <f>일위대가!M330</f>
        <v>567</v>
      </c>
      <c r="M73" s="729">
        <f t="shared" si="9"/>
        <v>0</v>
      </c>
      <c r="N73" s="730">
        <f t="shared" si="5"/>
        <v>133944</v>
      </c>
      <c r="O73" s="731">
        <f t="shared" si="6"/>
        <v>0</v>
      </c>
      <c r="P73" s="740"/>
    </row>
    <row r="74" spans="1:16" ht="15" hidden="1" customHeight="1">
      <c r="A74" s="723" t="s">
        <v>1308</v>
      </c>
      <c r="B74" s="724" t="s">
        <v>728</v>
      </c>
      <c r="C74" s="737" t="s">
        <v>727</v>
      </c>
      <c r="D74" s="733" t="s">
        <v>730</v>
      </c>
      <c r="E74" s="734" t="s">
        <v>725</v>
      </c>
      <c r="F74" s="484" t="s">
        <v>652</v>
      </c>
      <c r="G74" s="714"/>
      <c r="H74" s="726">
        <f>일위대가!I333</f>
        <v>105000</v>
      </c>
      <c r="I74" s="727">
        <f t="shared" si="7"/>
        <v>0</v>
      </c>
      <c r="J74" s="726">
        <f>일위대가!K333</f>
        <v>66365</v>
      </c>
      <c r="K74" s="728">
        <f t="shared" si="8"/>
        <v>0</v>
      </c>
      <c r="L74" s="726">
        <f>일위대가!M333</f>
        <v>85387</v>
      </c>
      <c r="M74" s="729">
        <f t="shared" si="9"/>
        <v>0</v>
      </c>
      <c r="N74" s="730">
        <f t="shared" si="5"/>
        <v>256752</v>
      </c>
      <c r="O74" s="731">
        <f t="shared" si="6"/>
        <v>0</v>
      </c>
      <c r="P74" s="740"/>
    </row>
    <row r="75" spans="1:16" ht="15" hidden="1" customHeight="1">
      <c r="A75" s="723" t="s">
        <v>1309</v>
      </c>
      <c r="B75" s="724" t="s">
        <v>728</v>
      </c>
      <c r="C75" s="737" t="s">
        <v>729</v>
      </c>
      <c r="D75" s="733" t="s">
        <v>731</v>
      </c>
      <c r="E75" s="734" t="s">
        <v>725</v>
      </c>
      <c r="F75" s="484" t="s">
        <v>652</v>
      </c>
      <c r="G75" s="714"/>
      <c r="H75" s="726">
        <f>일위대가!I339</f>
        <v>174000</v>
      </c>
      <c r="I75" s="727">
        <f t="shared" si="7"/>
        <v>0</v>
      </c>
      <c r="J75" s="726">
        <f>일위대가!K339</f>
        <v>28377</v>
      </c>
      <c r="K75" s="728">
        <f t="shared" si="8"/>
        <v>0</v>
      </c>
      <c r="L75" s="726">
        <f>일위대가!M339</f>
        <v>567</v>
      </c>
      <c r="M75" s="729">
        <f t="shared" si="9"/>
        <v>0</v>
      </c>
      <c r="N75" s="730">
        <f t="shared" si="5"/>
        <v>202944</v>
      </c>
      <c r="O75" s="731">
        <f t="shared" si="6"/>
        <v>0</v>
      </c>
      <c r="P75" s="740"/>
    </row>
    <row r="76" spans="1:16" hidden="1">
      <c r="A76" s="723" t="s">
        <v>1310</v>
      </c>
      <c r="B76" s="724" t="s">
        <v>728</v>
      </c>
      <c r="C76" s="737" t="s">
        <v>727</v>
      </c>
      <c r="D76" s="733" t="s">
        <v>731</v>
      </c>
      <c r="E76" s="734" t="s">
        <v>725</v>
      </c>
      <c r="F76" s="484" t="s">
        <v>652</v>
      </c>
      <c r="G76" s="714"/>
      <c r="H76" s="726">
        <f>일위대가!I342</f>
        <v>174000</v>
      </c>
      <c r="I76" s="727">
        <f t="shared" si="7"/>
        <v>0</v>
      </c>
      <c r="J76" s="726">
        <f>일위대가!K342</f>
        <v>66365</v>
      </c>
      <c r="K76" s="728">
        <f t="shared" si="8"/>
        <v>0</v>
      </c>
      <c r="L76" s="726">
        <f>일위대가!M342</f>
        <v>85387</v>
      </c>
      <c r="M76" s="729">
        <f t="shared" si="9"/>
        <v>0</v>
      </c>
      <c r="N76" s="730">
        <f t="shared" si="5"/>
        <v>325752</v>
      </c>
      <c r="O76" s="731">
        <f t="shared" si="6"/>
        <v>0</v>
      </c>
      <c r="P76" s="740"/>
    </row>
    <row r="77" spans="1:16">
      <c r="A77" s="723" t="s">
        <v>1311</v>
      </c>
      <c r="B77" s="724" t="s">
        <v>732</v>
      </c>
      <c r="C77" s="725" t="s">
        <v>729</v>
      </c>
      <c r="D77" s="733" t="s">
        <v>2356</v>
      </c>
      <c r="E77" s="734"/>
      <c r="F77" s="484" t="s">
        <v>665</v>
      </c>
      <c r="G77" s="714">
        <v>1</v>
      </c>
      <c r="H77" s="726">
        <f>일위대가!I348</f>
        <v>200000</v>
      </c>
      <c r="I77" s="727">
        <f t="shared" si="7"/>
        <v>200000</v>
      </c>
      <c r="J77" s="726">
        <f>일위대가!K348</f>
        <v>28377</v>
      </c>
      <c r="K77" s="728">
        <f t="shared" si="8"/>
        <v>28377</v>
      </c>
      <c r="L77" s="726">
        <f>일위대가!M348</f>
        <v>24638</v>
      </c>
      <c r="M77" s="729">
        <f t="shared" si="9"/>
        <v>24638</v>
      </c>
      <c r="N77" s="730">
        <f t="shared" si="5"/>
        <v>253015</v>
      </c>
      <c r="O77" s="731">
        <f t="shared" si="6"/>
        <v>253015</v>
      </c>
      <c r="P77" s="740"/>
    </row>
    <row r="78" spans="1:16">
      <c r="A78" s="723" t="s">
        <v>1312</v>
      </c>
      <c r="B78" s="724" t="s">
        <v>732</v>
      </c>
      <c r="C78" s="725" t="s">
        <v>729</v>
      </c>
      <c r="D78" s="733" t="s">
        <v>2363</v>
      </c>
      <c r="E78" s="734"/>
      <c r="F78" s="484" t="s">
        <v>665</v>
      </c>
      <c r="G78" s="714">
        <v>1</v>
      </c>
      <c r="H78" s="726">
        <f>일위대가!I351</f>
        <v>250000</v>
      </c>
      <c r="I78" s="727">
        <f t="shared" si="7"/>
        <v>250000</v>
      </c>
      <c r="J78" s="726">
        <f>일위대가!K351</f>
        <v>28377</v>
      </c>
      <c r="K78" s="728">
        <f t="shared" si="8"/>
        <v>28377</v>
      </c>
      <c r="L78" s="726">
        <f>일위대가!M351</f>
        <v>24638</v>
      </c>
      <c r="M78" s="729">
        <f t="shared" si="9"/>
        <v>24638</v>
      </c>
      <c r="N78" s="730">
        <f t="shared" si="5"/>
        <v>303015</v>
      </c>
      <c r="O78" s="731">
        <f t="shared" si="6"/>
        <v>303015</v>
      </c>
      <c r="P78" s="740"/>
    </row>
    <row r="79" spans="1:16" hidden="1">
      <c r="A79" s="723" t="s">
        <v>1313</v>
      </c>
      <c r="B79" s="724" t="s">
        <v>732</v>
      </c>
      <c r="C79" s="725" t="s">
        <v>727</v>
      </c>
      <c r="D79" s="733" t="s">
        <v>733</v>
      </c>
      <c r="E79" s="734"/>
      <c r="F79" s="484" t="s">
        <v>665</v>
      </c>
      <c r="G79" s="714"/>
      <c r="H79" s="726">
        <f>일위대가!I354</f>
        <v>200000</v>
      </c>
      <c r="I79" s="727">
        <f t="shared" si="7"/>
        <v>0</v>
      </c>
      <c r="J79" s="726">
        <f>일위대가!K354</f>
        <v>66365</v>
      </c>
      <c r="K79" s="728">
        <f t="shared" si="8"/>
        <v>0</v>
      </c>
      <c r="L79" s="726">
        <f>일위대가!M354</f>
        <v>89589</v>
      </c>
      <c r="M79" s="729">
        <f t="shared" si="9"/>
        <v>0</v>
      </c>
      <c r="N79" s="730">
        <f t="shared" si="5"/>
        <v>355954</v>
      </c>
      <c r="O79" s="731">
        <f t="shared" si="6"/>
        <v>0</v>
      </c>
      <c r="P79" s="740"/>
    </row>
    <row r="80" spans="1:16">
      <c r="A80" s="723" t="s">
        <v>1314</v>
      </c>
      <c r="B80" s="724" t="s">
        <v>732</v>
      </c>
      <c r="C80" s="725" t="s">
        <v>727</v>
      </c>
      <c r="D80" s="733" t="s">
        <v>2358</v>
      </c>
      <c r="E80" s="734"/>
      <c r="F80" s="484" t="s">
        <v>665</v>
      </c>
      <c r="G80" s="714">
        <v>2</v>
      </c>
      <c r="H80" s="726">
        <f>일위대가!I360</f>
        <v>250000</v>
      </c>
      <c r="I80" s="727">
        <f t="shared" si="7"/>
        <v>500000</v>
      </c>
      <c r="J80" s="726">
        <f>일위대가!K360</f>
        <v>66365</v>
      </c>
      <c r="K80" s="728">
        <f t="shared" si="8"/>
        <v>132730</v>
      </c>
      <c r="L80" s="726">
        <f>일위대가!M360</f>
        <v>89589</v>
      </c>
      <c r="M80" s="729">
        <f t="shared" si="9"/>
        <v>179178</v>
      </c>
      <c r="N80" s="730">
        <f t="shared" si="5"/>
        <v>405954</v>
      </c>
      <c r="O80" s="731">
        <f t="shared" si="6"/>
        <v>811908</v>
      </c>
      <c r="P80" s="740"/>
    </row>
    <row r="81" spans="1:16" hidden="1">
      <c r="A81" s="723" t="s">
        <v>1315</v>
      </c>
      <c r="B81" s="724" t="s">
        <v>732</v>
      </c>
      <c r="C81" s="725" t="s">
        <v>200</v>
      </c>
      <c r="D81" s="733" t="s">
        <v>734</v>
      </c>
      <c r="E81" s="734"/>
      <c r="F81" s="484" t="s">
        <v>665</v>
      </c>
      <c r="G81" s="714"/>
      <c r="H81" s="726">
        <f>일위대가!I366</f>
        <v>0</v>
      </c>
      <c r="I81" s="727">
        <f t="shared" si="7"/>
        <v>0</v>
      </c>
      <c r="J81" s="726">
        <f>일위대가!K366</f>
        <v>66365</v>
      </c>
      <c r="K81" s="728">
        <f t="shared" si="8"/>
        <v>0</v>
      </c>
      <c r="L81" s="726">
        <f>일위대가!M366</f>
        <v>89589</v>
      </c>
      <c r="M81" s="729">
        <f t="shared" si="9"/>
        <v>0</v>
      </c>
      <c r="N81" s="730">
        <f t="shared" si="5"/>
        <v>155954</v>
      </c>
      <c r="O81" s="731">
        <f t="shared" si="6"/>
        <v>0</v>
      </c>
      <c r="P81" s="740"/>
    </row>
    <row r="82" spans="1:16" s="578" customFormat="1">
      <c r="A82" s="723" t="s">
        <v>1316</v>
      </c>
      <c r="B82" s="724" t="s">
        <v>732</v>
      </c>
      <c r="C82" s="725" t="s">
        <v>735</v>
      </c>
      <c r="D82" s="733" t="s">
        <v>734</v>
      </c>
      <c r="E82" s="734"/>
      <c r="F82" s="484" t="s">
        <v>665</v>
      </c>
      <c r="G82" s="714">
        <v>2</v>
      </c>
      <c r="H82" s="726">
        <f>일위대가!I369</f>
        <v>0</v>
      </c>
      <c r="I82" s="727">
        <f t="shared" si="7"/>
        <v>0</v>
      </c>
      <c r="J82" s="726">
        <f>일위대가!K369</f>
        <v>36723</v>
      </c>
      <c r="K82" s="728">
        <f t="shared" si="8"/>
        <v>73446</v>
      </c>
      <c r="L82" s="726">
        <f>일위대가!M369</f>
        <v>31885</v>
      </c>
      <c r="M82" s="729">
        <f t="shared" si="9"/>
        <v>63770</v>
      </c>
      <c r="N82" s="730">
        <f t="shared" si="5"/>
        <v>68608</v>
      </c>
      <c r="O82" s="731">
        <f t="shared" si="6"/>
        <v>137216</v>
      </c>
      <c r="P82" s="740"/>
    </row>
    <row r="83" spans="1:16">
      <c r="A83" s="723" t="s">
        <v>1317</v>
      </c>
      <c r="B83" s="724" t="s">
        <v>2352</v>
      </c>
      <c r="C83" s="725" t="s">
        <v>729</v>
      </c>
      <c r="D83" s="733" t="s">
        <v>2364</v>
      </c>
      <c r="E83" s="734"/>
      <c r="F83" s="484" t="s">
        <v>665</v>
      </c>
      <c r="G83" s="714">
        <v>1</v>
      </c>
      <c r="H83" s="726">
        <f>일위대가!I375</f>
        <v>632000</v>
      </c>
      <c r="I83" s="727">
        <f t="shared" si="7"/>
        <v>632000</v>
      </c>
      <c r="J83" s="726">
        <f>일위대가!K375</f>
        <v>28377</v>
      </c>
      <c r="K83" s="728">
        <f t="shared" si="8"/>
        <v>28377</v>
      </c>
      <c r="L83" s="726">
        <f>일위대가!M375</f>
        <v>24638</v>
      </c>
      <c r="M83" s="729">
        <f t="shared" si="9"/>
        <v>24638</v>
      </c>
      <c r="N83" s="730">
        <f t="shared" si="5"/>
        <v>685015</v>
      </c>
      <c r="O83" s="731">
        <f t="shared" si="6"/>
        <v>685015</v>
      </c>
      <c r="P83" s="740"/>
    </row>
    <row r="84" spans="1:16" hidden="1">
      <c r="A84" s="723" t="s">
        <v>1318</v>
      </c>
      <c r="B84" s="724" t="s">
        <v>736</v>
      </c>
      <c r="C84" s="725" t="s">
        <v>727</v>
      </c>
      <c r="D84" s="733" t="s">
        <v>737</v>
      </c>
      <c r="E84" s="734"/>
      <c r="F84" s="484" t="s">
        <v>665</v>
      </c>
      <c r="G84" s="714"/>
      <c r="H84" s="726">
        <f>일위대가!I378</f>
        <v>356000</v>
      </c>
      <c r="I84" s="727">
        <f t="shared" si="7"/>
        <v>0</v>
      </c>
      <c r="J84" s="726">
        <f>일위대가!K378</f>
        <v>66365</v>
      </c>
      <c r="K84" s="728">
        <f t="shared" si="8"/>
        <v>0</v>
      </c>
      <c r="L84" s="726">
        <f>일위대가!M378</f>
        <v>89589</v>
      </c>
      <c r="M84" s="729">
        <f t="shared" si="9"/>
        <v>0</v>
      </c>
      <c r="N84" s="730">
        <f t="shared" si="5"/>
        <v>511954</v>
      </c>
      <c r="O84" s="731">
        <f t="shared" si="6"/>
        <v>0</v>
      </c>
      <c r="P84" s="740"/>
    </row>
    <row r="85" spans="1:16" hidden="1">
      <c r="A85" s="723" t="s">
        <v>1319</v>
      </c>
      <c r="B85" s="724" t="s">
        <v>736</v>
      </c>
      <c r="C85" s="725" t="s">
        <v>738</v>
      </c>
      <c r="D85" s="733" t="s">
        <v>737</v>
      </c>
      <c r="E85" s="734"/>
      <c r="F85" s="484" t="s">
        <v>665</v>
      </c>
      <c r="G85" s="714"/>
      <c r="H85" s="726">
        <f>일위대가!I384</f>
        <v>0</v>
      </c>
      <c r="I85" s="727">
        <f t="shared" si="7"/>
        <v>0</v>
      </c>
      <c r="J85" s="726">
        <f>일위대가!K384</f>
        <v>66365</v>
      </c>
      <c r="K85" s="728">
        <f t="shared" si="8"/>
        <v>0</v>
      </c>
      <c r="L85" s="726">
        <f>일위대가!M384</f>
        <v>89589</v>
      </c>
      <c r="M85" s="729">
        <f t="shared" si="9"/>
        <v>0</v>
      </c>
      <c r="N85" s="730">
        <f t="shared" si="5"/>
        <v>155954</v>
      </c>
      <c r="O85" s="731">
        <f t="shared" si="6"/>
        <v>0</v>
      </c>
      <c r="P85" s="740"/>
    </row>
    <row r="86" spans="1:16" s="578" customFormat="1">
      <c r="A86" s="723" t="s">
        <v>1320</v>
      </c>
      <c r="B86" s="724" t="s">
        <v>736</v>
      </c>
      <c r="C86" s="725" t="s">
        <v>735</v>
      </c>
      <c r="D86" s="733" t="s">
        <v>2353</v>
      </c>
      <c r="E86" s="734"/>
      <c r="F86" s="484" t="s">
        <v>665</v>
      </c>
      <c r="G86" s="714">
        <v>1</v>
      </c>
      <c r="H86" s="726">
        <f>일위대가!I387</f>
        <v>0</v>
      </c>
      <c r="I86" s="727">
        <f t="shared" si="7"/>
        <v>0</v>
      </c>
      <c r="J86" s="726">
        <f>일위대가!K387</f>
        <v>36723</v>
      </c>
      <c r="K86" s="728">
        <f t="shared" si="8"/>
        <v>36723</v>
      </c>
      <c r="L86" s="726">
        <f>일위대가!M387</f>
        <v>31885</v>
      </c>
      <c r="M86" s="729">
        <f t="shared" si="9"/>
        <v>31885</v>
      </c>
      <c r="N86" s="730">
        <f t="shared" si="5"/>
        <v>68608</v>
      </c>
      <c r="O86" s="731">
        <f t="shared" si="6"/>
        <v>68608</v>
      </c>
      <c r="P86" s="740"/>
    </row>
    <row r="87" spans="1:16" hidden="1">
      <c r="A87" s="723" t="s">
        <v>1321</v>
      </c>
      <c r="B87" s="724" t="s">
        <v>739</v>
      </c>
      <c r="C87" s="725" t="s">
        <v>729</v>
      </c>
      <c r="D87" s="733" t="s">
        <v>965</v>
      </c>
      <c r="E87" s="734"/>
      <c r="F87" s="484" t="s">
        <v>665</v>
      </c>
      <c r="G87" s="714"/>
      <c r="H87" s="726">
        <f>일위대가!I399</f>
        <v>213294</v>
      </c>
      <c r="I87" s="727">
        <f t="shared" si="7"/>
        <v>0</v>
      </c>
      <c r="J87" s="726">
        <f>일위대가!K399</f>
        <v>120942</v>
      </c>
      <c r="K87" s="728">
        <f t="shared" si="8"/>
        <v>0</v>
      </c>
      <c r="L87" s="726">
        <f>일위대가!M399</f>
        <v>50452</v>
      </c>
      <c r="M87" s="729">
        <f t="shared" si="9"/>
        <v>0</v>
      </c>
      <c r="N87" s="730">
        <f t="shared" si="5"/>
        <v>384688</v>
      </c>
      <c r="O87" s="731">
        <f t="shared" si="6"/>
        <v>0</v>
      </c>
      <c r="P87" s="740"/>
    </row>
    <row r="88" spans="1:16">
      <c r="A88" s="723" t="s">
        <v>1322</v>
      </c>
      <c r="B88" s="724" t="s">
        <v>739</v>
      </c>
      <c r="C88" s="725" t="s">
        <v>729</v>
      </c>
      <c r="D88" s="733" t="s">
        <v>2351</v>
      </c>
      <c r="E88" s="734"/>
      <c r="F88" s="484" t="s">
        <v>665</v>
      </c>
      <c r="G88" s="714">
        <v>1</v>
      </c>
      <c r="H88" s="726">
        <f>일위대가!I408</f>
        <v>263294</v>
      </c>
      <c r="I88" s="727">
        <f t="shared" si="7"/>
        <v>263294</v>
      </c>
      <c r="J88" s="726">
        <f>일위대가!K408</f>
        <v>120942</v>
      </c>
      <c r="K88" s="728">
        <f t="shared" si="8"/>
        <v>120942</v>
      </c>
      <c r="L88" s="726">
        <f>일위대가!M408</f>
        <v>50452</v>
      </c>
      <c r="M88" s="729">
        <f t="shared" si="9"/>
        <v>50452</v>
      </c>
      <c r="N88" s="730">
        <f t="shared" si="5"/>
        <v>434688</v>
      </c>
      <c r="O88" s="731">
        <f t="shared" si="6"/>
        <v>434688</v>
      </c>
      <c r="P88" s="740"/>
    </row>
    <row r="89" spans="1:16" hidden="1">
      <c r="A89" s="723" t="s">
        <v>1323</v>
      </c>
      <c r="B89" s="724" t="s">
        <v>739</v>
      </c>
      <c r="C89" s="725" t="s">
        <v>735</v>
      </c>
      <c r="D89" s="733" t="s">
        <v>740</v>
      </c>
      <c r="E89" s="734"/>
      <c r="F89" s="484" t="s">
        <v>665</v>
      </c>
      <c r="G89" s="714"/>
      <c r="H89" s="726">
        <f>일위대가!I411</f>
        <v>0</v>
      </c>
      <c r="I89" s="727">
        <f t="shared" si="7"/>
        <v>0</v>
      </c>
      <c r="J89" s="726">
        <f>일위대가!K411</f>
        <v>26012</v>
      </c>
      <c r="K89" s="728">
        <f t="shared" si="8"/>
        <v>0</v>
      </c>
      <c r="L89" s="726">
        <f>일위대가!M411</f>
        <v>24256</v>
      </c>
      <c r="M89" s="729">
        <f t="shared" si="9"/>
        <v>0</v>
      </c>
      <c r="N89" s="730">
        <f t="shared" si="5"/>
        <v>50268</v>
      </c>
      <c r="O89" s="731">
        <f t="shared" si="6"/>
        <v>0</v>
      </c>
      <c r="P89" s="740"/>
    </row>
    <row r="90" spans="1:16" hidden="1">
      <c r="A90" s="723" t="s">
        <v>1324</v>
      </c>
      <c r="B90" s="724" t="s">
        <v>997</v>
      </c>
      <c r="C90" s="725" t="s">
        <v>729</v>
      </c>
      <c r="D90" s="733" t="s">
        <v>737</v>
      </c>
      <c r="E90" s="734"/>
      <c r="F90" s="484" t="s">
        <v>665</v>
      </c>
      <c r="G90" s="714"/>
      <c r="H90" s="726">
        <f>일위대가!I423</f>
        <v>2368549</v>
      </c>
      <c r="I90" s="727">
        <f t="shared" si="7"/>
        <v>0</v>
      </c>
      <c r="J90" s="726">
        <f>일위대가!K423</f>
        <v>655451</v>
      </c>
      <c r="K90" s="728">
        <f t="shared" si="8"/>
        <v>0</v>
      </c>
      <c r="L90" s="726">
        <f>일위대가!M423</f>
        <v>76365</v>
      </c>
      <c r="M90" s="729">
        <f t="shared" si="9"/>
        <v>0</v>
      </c>
      <c r="N90" s="730">
        <f t="shared" si="5"/>
        <v>3100365</v>
      </c>
      <c r="O90" s="731">
        <f t="shared" si="6"/>
        <v>0</v>
      </c>
      <c r="P90" s="740"/>
    </row>
    <row r="91" spans="1:16" hidden="1">
      <c r="A91" s="723" t="s">
        <v>1325</v>
      </c>
      <c r="B91" s="724" t="s">
        <v>998</v>
      </c>
      <c r="C91" s="725" t="s">
        <v>727</v>
      </c>
      <c r="D91" s="733" t="s">
        <v>737</v>
      </c>
      <c r="E91" s="734"/>
      <c r="F91" s="484" t="s">
        <v>665</v>
      </c>
      <c r="G91" s="714"/>
      <c r="H91" s="726">
        <f>일위대가!I426</f>
        <v>2250000</v>
      </c>
      <c r="I91" s="727">
        <f t="shared" si="7"/>
        <v>0</v>
      </c>
      <c r="J91" s="726">
        <f>일위대가!K426</f>
        <v>159455</v>
      </c>
      <c r="K91" s="728">
        <f t="shared" si="8"/>
        <v>0</v>
      </c>
      <c r="L91" s="726">
        <f>일위대가!M426</f>
        <v>110004</v>
      </c>
      <c r="M91" s="729">
        <f t="shared" si="9"/>
        <v>0</v>
      </c>
      <c r="N91" s="730">
        <f t="shared" ref="N91:N126" si="10">H91+J91+L91</f>
        <v>2519459</v>
      </c>
      <c r="O91" s="731">
        <f t="shared" ref="O91:O126" si="11">I91+K91+M91</f>
        <v>0</v>
      </c>
      <c r="P91" s="740"/>
    </row>
    <row r="92" spans="1:16" hidden="1">
      <c r="A92" s="723" t="s">
        <v>1326</v>
      </c>
      <c r="B92" s="724" t="s">
        <v>997</v>
      </c>
      <c r="C92" s="725" t="s">
        <v>200</v>
      </c>
      <c r="D92" s="733" t="s">
        <v>409</v>
      </c>
      <c r="E92" s="734"/>
      <c r="F92" s="484" t="s">
        <v>665</v>
      </c>
      <c r="G92" s="714"/>
      <c r="H92" s="726">
        <f>일위대가!I438</f>
        <v>118549</v>
      </c>
      <c r="I92" s="727">
        <f t="shared" si="7"/>
        <v>0</v>
      </c>
      <c r="J92" s="726">
        <f>일위대가!K438</f>
        <v>708603</v>
      </c>
      <c r="K92" s="728">
        <f t="shared" si="8"/>
        <v>0</v>
      </c>
      <c r="L92" s="726">
        <f>일위대가!M438</f>
        <v>113033</v>
      </c>
      <c r="M92" s="729">
        <f t="shared" si="9"/>
        <v>0</v>
      </c>
      <c r="N92" s="730">
        <f t="shared" si="10"/>
        <v>940185</v>
      </c>
      <c r="O92" s="731">
        <f t="shared" si="11"/>
        <v>0</v>
      </c>
      <c r="P92" s="740"/>
    </row>
    <row r="93" spans="1:16" s="578" customFormat="1" hidden="1">
      <c r="A93" s="723" t="s">
        <v>1327</v>
      </c>
      <c r="B93" s="724" t="s">
        <v>997</v>
      </c>
      <c r="C93" s="725" t="s">
        <v>735</v>
      </c>
      <c r="D93" s="733" t="s">
        <v>737</v>
      </c>
      <c r="E93" s="734"/>
      <c r="F93" s="484" t="s">
        <v>665</v>
      </c>
      <c r="G93" s="714"/>
      <c r="H93" s="726">
        <f>일위대가!I441</f>
        <v>0</v>
      </c>
      <c r="I93" s="727">
        <f t="shared" si="7"/>
        <v>0</v>
      </c>
      <c r="J93" s="726">
        <f>일위대가!K441</f>
        <v>53151</v>
      </c>
      <c r="K93" s="728">
        <f t="shared" si="8"/>
        <v>0</v>
      </c>
      <c r="L93" s="726">
        <f>일위대가!M441</f>
        <v>36668</v>
      </c>
      <c r="M93" s="729">
        <f t="shared" si="9"/>
        <v>0</v>
      </c>
      <c r="N93" s="730">
        <f t="shared" si="10"/>
        <v>89819</v>
      </c>
      <c r="O93" s="731">
        <f t="shared" si="11"/>
        <v>0</v>
      </c>
      <c r="P93" s="740"/>
    </row>
    <row r="94" spans="1:16" s="578" customFormat="1" hidden="1">
      <c r="A94" s="723" t="s">
        <v>1328</v>
      </c>
      <c r="B94" s="724" t="s">
        <v>950</v>
      </c>
      <c r="C94" s="737" t="s">
        <v>951</v>
      </c>
      <c r="D94" s="733" t="s">
        <v>2001</v>
      </c>
      <c r="E94" s="734"/>
      <c r="F94" s="484" t="s">
        <v>665</v>
      </c>
      <c r="G94" s="714"/>
      <c r="H94" s="726">
        <f>일위대가!I452</f>
        <v>7560</v>
      </c>
      <c r="I94" s="727">
        <f t="shared" si="7"/>
        <v>0</v>
      </c>
      <c r="J94" s="726">
        <f>일위대가!K452</f>
        <v>74825</v>
      </c>
      <c r="K94" s="728">
        <f t="shared" si="8"/>
        <v>0</v>
      </c>
      <c r="L94" s="726">
        <f>일위대가!M452</f>
        <v>3467</v>
      </c>
      <c r="M94" s="729">
        <f t="shared" si="9"/>
        <v>0</v>
      </c>
      <c r="N94" s="730">
        <f t="shared" si="10"/>
        <v>85852</v>
      </c>
      <c r="O94" s="731">
        <f t="shared" si="11"/>
        <v>0</v>
      </c>
      <c r="P94" s="740"/>
    </row>
    <row r="95" spans="1:16" hidden="1">
      <c r="A95" s="723" t="s">
        <v>1329</v>
      </c>
      <c r="B95" s="724" t="s">
        <v>988</v>
      </c>
      <c r="C95" s="737" t="s">
        <v>951</v>
      </c>
      <c r="D95" s="733"/>
      <c r="E95" s="734"/>
      <c r="F95" s="484" t="s">
        <v>665</v>
      </c>
      <c r="G95" s="714"/>
      <c r="H95" s="726">
        <f>일위대가!I463</f>
        <v>2520</v>
      </c>
      <c r="I95" s="727">
        <f t="shared" si="7"/>
        <v>0</v>
      </c>
      <c r="J95" s="726">
        <f>일위대가!K463</f>
        <v>34104</v>
      </c>
      <c r="K95" s="728">
        <f t="shared" si="8"/>
        <v>0</v>
      </c>
      <c r="L95" s="726">
        <f>일위대가!M463</f>
        <v>3175</v>
      </c>
      <c r="M95" s="729">
        <f t="shared" si="9"/>
        <v>0</v>
      </c>
      <c r="N95" s="730">
        <f t="shared" si="10"/>
        <v>39799</v>
      </c>
      <c r="O95" s="731">
        <f t="shared" si="11"/>
        <v>0</v>
      </c>
      <c r="P95" s="740"/>
    </row>
    <row r="96" spans="1:16" hidden="1">
      <c r="A96" s="723" t="s">
        <v>1399</v>
      </c>
      <c r="B96" s="724" t="s">
        <v>741</v>
      </c>
      <c r="C96" s="725" t="s">
        <v>729</v>
      </c>
      <c r="D96" s="733" t="s">
        <v>742</v>
      </c>
      <c r="E96" s="734" t="s">
        <v>725</v>
      </c>
      <c r="F96" s="484" t="s">
        <v>652</v>
      </c>
      <c r="G96" s="714"/>
      <c r="H96" s="726">
        <f>일위대가!I469</f>
        <v>2240000</v>
      </c>
      <c r="I96" s="727">
        <f t="shared" si="7"/>
        <v>0</v>
      </c>
      <c r="J96" s="726">
        <f>일위대가!K469</f>
        <v>106303</v>
      </c>
      <c r="K96" s="728">
        <f t="shared" si="8"/>
        <v>0</v>
      </c>
      <c r="L96" s="726">
        <f>일위대가!M469</f>
        <v>73336</v>
      </c>
      <c r="M96" s="729">
        <f t="shared" si="9"/>
        <v>0</v>
      </c>
      <c r="N96" s="730">
        <f t="shared" si="10"/>
        <v>2419639</v>
      </c>
      <c r="O96" s="731">
        <f t="shared" si="11"/>
        <v>0</v>
      </c>
      <c r="P96" s="732"/>
    </row>
    <row r="97" spans="1:20" ht="15" hidden="1" customHeight="1">
      <c r="A97" s="723" t="s">
        <v>1400</v>
      </c>
      <c r="B97" s="724" t="s">
        <v>741</v>
      </c>
      <c r="C97" s="725" t="s">
        <v>729</v>
      </c>
      <c r="D97" s="733" t="s">
        <v>743</v>
      </c>
      <c r="E97" s="734" t="s">
        <v>725</v>
      </c>
      <c r="F97" s="484" t="s">
        <v>652</v>
      </c>
      <c r="G97" s="714"/>
      <c r="H97" s="726">
        <f>일위대가!I472</f>
        <v>2000000</v>
      </c>
      <c r="I97" s="727">
        <f t="shared" si="7"/>
        <v>0</v>
      </c>
      <c r="J97" s="726">
        <f>일위대가!K472</f>
        <v>106303</v>
      </c>
      <c r="K97" s="728">
        <f t="shared" si="8"/>
        <v>0</v>
      </c>
      <c r="L97" s="726">
        <f>일위대가!M472</f>
        <v>73336</v>
      </c>
      <c r="M97" s="729">
        <f t="shared" si="9"/>
        <v>0</v>
      </c>
      <c r="N97" s="730">
        <f t="shared" si="10"/>
        <v>2179639</v>
      </c>
      <c r="O97" s="731">
        <f t="shared" si="11"/>
        <v>0</v>
      </c>
      <c r="P97" s="732"/>
    </row>
    <row r="98" spans="1:20" ht="15" hidden="1" customHeight="1">
      <c r="A98" s="723" t="s">
        <v>1401</v>
      </c>
      <c r="B98" s="724" t="s">
        <v>741</v>
      </c>
      <c r="C98" s="725" t="s">
        <v>727</v>
      </c>
      <c r="D98" s="733" t="s">
        <v>742</v>
      </c>
      <c r="E98" s="734" t="s">
        <v>725</v>
      </c>
      <c r="F98" s="484" t="s">
        <v>652</v>
      </c>
      <c r="G98" s="714"/>
      <c r="H98" s="726">
        <f>일위대가!I475</f>
        <v>2240000</v>
      </c>
      <c r="I98" s="727">
        <f t="shared" si="7"/>
        <v>0</v>
      </c>
      <c r="J98" s="726">
        <f>일위대가!K475</f>
        <v>159455</v>
      </c>
      <c r="K98" s="728">
        <f t="shared" si="8"/>
        <v>0</v>
      </c>
      <c r="L98" s="726">
        <f>일위대가!M475</f>
        <v>110004</v>
      </c>
      <c r="M98" s="729">
        <f t="shared" si="9"/>
        <v>0</v>
      </c>
      <c r="N98" s="730">
        <f t="shared" si="10"/>
        <v>2509459</v>
      </c>
      <c r="O98" s="731">
        <f t="shared" si="11"/>
        <v>0</v>
      </c>
      <c r="P98" s="732"/>
    </row>
    <row r="99" spans="1:20" ht="15" hidden="1" customHeight="1">
      <c r="A99" s="723" t="s">
        <v>1402</v>
      </c>
      <c r="B99" s="724" t="s">
        <v>741</v>
      </c>
      <c r="C99" s="725" t="s">
        <v>727</v>
      </c>
      <c r="D99" s="733" t="s">
        <v>743</v>
      </c>
      <c r="E99" s="734" t="s">
        <v>725</v>
      </c>
      <c r="F99" s="484" t="s">
        <v>652</v>
      </c>
      <c r="G99" s="714"/>
      <c r="H99" s="726">
        <f>일위대가!I481</f>
        <v>2000000</v>
      </c>
      <c r="I99" s="727">
        <f t="shared" si="7"/>
        <v>0</v>
      </c>
      <c r="J99" s="726">
        <f>일위대가!K481</f>
        <v>159455</v>
      </c>
      <c r="K99" s="728">
        <f t="shared" si="8"/>
        <v>0</v>
      </c>
      <c r="L99" s="726">
        <f>일위대가!M481</f>
        <v>110004</v>
      </c>
      <c r="M99" s="729">
        <f t="shared" si="9"/>
        <v>0</v>
      </c>
      <c r="N99" s="730">
        <f t="shared" si="10"/>
        <v>2269459</v>
      </c>
      <c r="O99" s="731">
        <f t="shared" si="11"/>
        <v>0</v>
      </c>
      <c r="P99" s="732"/>
    </row>
    <row r="100" spans="1:20" ht="15" hidden="1" customHeight="1">
      <c r="A100" s="723" t="s">
        <v>1403</v>
      </c>
      <c r="B100" s="724" t="s">
        <v>741</v>
      </c>
      <c r="C100" s="725" t="s">
        <v>729</v>
      </c>
      <c r="D100" s="733" t="s">
        <v>744</v>
      </c>
      <c r="E100" s="734" t="s">
        <v>725</v>
      </c>
      <c r="F100" s="484" t="s">
        <v>652</v>
      </c>
      <c r="G100" s="714"/>
      <c r="H100" s="726">
        <f>일위대가!I487</f>
        <v>3080000</v>
      </c>
      <c r="I100" s="727">
        <f t="shared" si="7"/>
        <v>0</v>
      </c>
      <c r="J100" s="726">
        <f>일위대가!K487</f>
        <v>106303</v>
      </c>
      <c r="K100" s="728">
        <f t="shared" si="8"/>
        <v>0</v>
      </c>
      <c r="L100" s="726">
        <f>일위대가!M487</f>
        <v>73336</v>
      </c>
      <c r="M100" s="729">
        <f t="shared" si="9"/>
        <v>0</v>
      </c>
      <c r="N100" s="730">
        <f t="shared" si="10"/>
        <v>3259639</v>
      </c>
      <c r="O100" s="731">
        <f t="shared" si="11"/>
        <v>0</v>
      </c>
      <c r="P100" s="732"/>
    </row>
    <row r="101" spans="1:20" ht="15" hidden="1" customHeight="1">
      <c r="A101" s="723" t="s">
        <v>1404</v>
      </c>
      <c r="B101" s="724" t="s">
        <v>741</v>
      </c>
      <c r="C101" s="725" t="s">
        <v>729</v>
      </c>
      <c r="D101" s="733" t="s">
        <v>745</v>
      </c>
      <c r="E101" s="734" t="s">
        <v>725</v>
      </c>
      <c r="F101" s="484" t="s">
        <v>652</v>
      </c>
      <c r="G101" s="714"/>
      <c r="H101" s="726">
        <f>일위대가!I490</f>
        <v>3080000</v>
      </c>
      <c r="I101" s="727">
        <f t="shared" si="7"/>
        <v>0</v>
      </c>
      <c r="J101" s="726">
        <f>일위대가!K490</f>
        <v>106303</v>
      </c>
      <c r="K101" s="728">
        <f t="shared" si="8"/>
        <v>0</v>
      </c>
      <c r="L101" s="726">
        <f>일위대가!M490</f>
        <v>73336</v>
      </c>
      <c r="M101" s="729">
        <f t="shared" si="9"/>
        <v>0</v>
      </c>
      <c r="N101" s="730">
        <f t="shared" si="10"/>
        <v>3259639</v>
      </c>
      <c r="O101" s="731">
        <f t="shared" si="11"/>
        <v>0</v>
      </c>
      <c r="P101" s="732"/>
    </row>
    <row r="102" spans="1:20" ht="15" hidden="1" customHeight="1">
      <c r="A102" s="723" t="s">
        <v>1405</v>
      </c>
      <c r="B102" s="724" t="s">
        <v>741</v>
      </c>
      <c r="C102" s="725" t="s">
        <v>727</v>
      </c>
      <c r="D102" s="733" t="s">
        <v>744</v>
      </c>
      <c r="E102" s="734" t="s">
        <v>725</v>
      </c>
      <c r="F102" s="484" t="s">
        <v>652</v>
      </c>
      <c r="G102" s="714"/>
      <c r="H102" s="726">
        <f>일위대가!I493</f>
        <v>3080000</v>
      </c>
      <c r="I102" s="727">
        <f t="shared" si="7"/>
        <v>0</v>
      </c>
      <c r="J102" s="726">
        <f>일위대가!K493</f>
        <v>159455</v>
      </c>
      <c r="K102" s="728">
        <f t="shared" si="8"/>
        <v>0</v>
      </c>
      <c r="L102" s="726">
        <f>일위대가!M493</f>
        <v>110004</v>
      </c>
      <c r="M102" s="729">
        <f t="shared" si="9"/>
        <v>0</v>
      </c>
      <c r="N102" s="730">
        <f t="shared" si="10"/>
        <v>3349459</v>
      </c>
      <c r="O102" s="731">
        <f t="shared" si="11"/>
        <v>0</v>
      </c>
      <c r="P102" s="732"/>
    </row>
    <row r="103" spans="1:20" ht="15" hidden="1" customHeight="1">
      <c r="A103" s="723" t="s">
        <v>1406</v>
      </c>
      <c r="B103" s="724" t="s">
        <v>741</v>
      </c>
      <c r="C103" s="725" t="s">
        <v>727</v>
      </c>
      <c r="D103" s="733" t="s">
        <v>745</v>
      </c>
      <c r="E103" s="734" t="s">
        <v>725</v>
      </c>
      <c r="F103" s="484" t="s">
        <v>652</v>
      </c>
      <c r="G103" s="714"/>
      <c r="H103" s="726">
        <f>일위대가!I499</f>
        <v>3080000</v>
      </c>
      <c r="I103" s="727">
        <f t="shared" si="7"/>
        <v>0</v>
      </c>
      <c r="J103" s="726">
        <f>일위대가!K499</f>
        <v>159455</v>
      </c>
      <c r="K103" s="728">
        <f t="shared" si="8"/>
        <v>0</v>
      </c>
      <c r="L103" s="726">
        <f>일위대가!M499</f>
        <v>110004</v>
      </c>
      <c r="M103" s="729">
        <f t="shared" si="9"/>
        <v>0</v>
      </c>
      <c r="N103" s="730">
        <f t="shared" si="10"/>
        <v>3349459</v>
      </c>
      <c r="O103" s="731">
        <f t="shared" si="11"/>
        <v>0</v>
      </c>
      <c r="P103" s="732"/>
    </row>
    <row r="104" spans="1:20" ht="15" hidden="1" customHeight="1">
      <c r="A104" s="723" t="s">
        <v>1407</v>
      </c>
      <c r="B104" s="741" t="s">
        <v>994</v>
      </c>
      <c r="C104" s="742" t="s">
        <v>948</v>
      </c>
      <c r="D104" s="743"/>
      <c r="E104" s="744"/>
      <c r="F104" s="103" t="s">
        <v>947</v>
      </c>
      <c r="G104" s="714"/>
      <c r="H104" s="726">
        <f>일위대가!I510</f>
        <v>12705</v>
      </c>
      <c r="I104" s="727">
        <f t="shared" si="7"/>
        <v>0</v>
      </c>
      <c r="J104" s="726">
        <f>일위대가!K510</f>
        <v>137442</v>
      </c>
      <c r="K104" s="728">
        <f t="shared" si="8"/>
        <v>0</v>
      </c>
      <c r="L104" s="726">
        <f>일위대가!M510</f>
        <v>8622</v>
      </c>
      <c r="M104" s="729">
        <f t="shared" si="9"/>
        <v>0</v>
      </c>
      <c r="N104" s="730">
        <f t="shared" si="10"/>
        <v>158769</v>
      </c>
      <c r="O104" s="731">
        <f t="shared" si="11"/>
        <v>0</v>
      </c>
      <c r="P104" s="732"/>
    </row>
    <row r="105" spans="1:20" ht="15" hidden="1" customHeight="1">
      <c r="A105" s="723" t="s">
        <v>1408</v>
      </c>
      <c r="B105" s="733" t="s">
        <v>746</v>
      </c>
      <c r="C105" s="745" t="s">
        <v>747</v>
      </c>
      <c r="D105" s="733" t="s">
        <v>748</v>
      </c>
      <c r="E105" s="734" t="s">
        <v>725</v>
      </c>
      <c r="F105" s="658" t="s">
        <v>749</v>
      </c>
      <c r="G105" s="714"/>
      <c r="H105" s="726">
        <f>일위대가!I516</f>
        <v>23000</v>
      </c>
      <c r="I105" s="727">
        <f t="shared" si="7"/>
        <v>0</v>
      </c>
      <c r="J105" s="726">
        <f>일위대가!K516</f>
        <v>53245</v>
      </c>
      <c r="K105" s="728">
        <f t="shared" si="8"/>
        <v>0</v>
      </c>
      <c r="L105" s="726">
        <f>일위대가!M516</f>
        <v>0</v>
      </c>
      <c r="M105" s="729">
        <f t="shared" si="9"/>
        <v>0</v>
      </c>
      <c r="N105" s="730">
        <f t="shared" si="10"/>
        <v>76245</v>
      </c>
      <c r="O105" s="731">
        <f t="shared" si="11"/>
        <v>0</v>
      </c>
      <c r="P105" s="732"/>
    </row>
    <row r="106" spans="1:20" ht="15" hidden="1" customHeight="1">
      <c r="A106" s="723" t="s">
        <v>1409</v>
      </c>
      <c r="B106" s="735" t="s">
        <v>746</v>
      </c>
      <c r="C106" s="745" t="s">
        <v>747</v>
      </c>
      <c r="D106" s="735" t="s">
        <v>750</v>
      </c>
      <c r="E106" s="734" t="s">
        <v>725</v>
      </c>
      <c r="F106" s="658" t="s">
        <v>749</v>
      </c>
      <c r="G106" s="714"/>
      <c r="H106" s="726">
        <f>일위대가!I519</f>
        <v>60000</v>
      </c>
      <c r="I106" s="727">
        <f t="shared" si="7"/>
        <v>0</v>
      </c>
      <c r="J106" s="726">
        <f>일위대가!K519</f>
        <v>53245</v>
      </c>
      <c r="K106" s="728">
        <f t="shared" si="8"/>
        <v>0</v>
      </c>
      <c r="L106" s="726">
        <f>일위대가!M519</f>
        <v>0</v>
      </c>
      <c r="M106" s="729">
        <f t="shared" si="9"/>
        <v>0</v>
      </c>
      <c r="N106" s="730">
        <f t="shared" si="10"/>
        <v>113245</v>
      </c>
      <c r="O106" s="731">
        <f t="shared" si="11"/>
        <v>0</v>
      </c>
      <c r="P106" s="746"/>
    </row>
    <row r="107" spans="1:20" ht="15" hidden="1" customHeight="1">
      <c r="A107" s="723" t="s">
        <v>1410</v>
      </c>
      <c r="B107" s="735" t="s">
        <v>746</v>
      </c>
      <c r="C107" s="745" t="s">
        <v>747</v>
      </c>
      <c r="D107" s="735" t="s">
        <v>751</v>
      </c>
      <c r="E107" s="734" t="s">
        <v>725</v>
      </c>
      <c r="F107" s="658" t="s">
        <v>749</v>
      </c>
      <c r="G107" s="714"/>
      <c r="H107" s="726">
        <f>일위대가!I522</f>
        <v>110000</v>
      </c>
      <c r="I107" s="727">
        <f t="shared" si="7"/>
        <v>0</v>
      </c>
      <c r="J107" s="726">
        <f>일위대가!K522</f>
        <v>53245</v>
      </c>
      <c r="K107" s="728">
        <f t="shared" si="8"/>
        <v>0</v>
      </c>
      <c r="L107" s="726">
        <f>일위대가!M522</f>
        <v>0</v>
      </c>
      <c r="M107" s="729">
        <f t="shared" si="9"/>
        <v>0</v>
      </c>
      <c r="N107" s="730">
        <f t="shared" si="10"/>
        <v>163245</v>
      </c>
      <c r="O107" s="731">
        <f t="shared" si="11"/>
        <v>0</v>
      </c>
      <c r="P107" s="732"/>
      <c r="R107" s="368" t="s">
        <v>532</v>
      </c>
      <c r="S107" s="368"/>
      <c r="T107" s="368"/>
    </row>
    <row r="108" spans="1:20" ht="15" hidden="1" customHeight="1">
      <c r="A108" s="723" t="s">
        <v>1411</v>
      </c>
      <c r="B108" s="735" t="s">
        <v>752</v>
      </c>
      <c r="C108" s="745" t="s">
        <v>747</v>
      </c>
      <c r="D108" s="735" t="s">
        <v>748</v>
      </c>
      <c r="E108" s="734" t="s">
        <v>725</v>
      </c>
      <c r="F108" s="658" t="s">
        <v>749</v>
      </c>
      <c r="G108" s="714"/>
      <c r="H108" s="726">
        <f>일위대가!I525</f>
        <v>23000</v>
      </c>
      <c r="I108" s="727">
        <f t="shared" si="7"/>
        <v>0</v>
      </c>
      <c r="J108" s="726">
        <f>일위대가!K525</f>
        <v>53245</v>
      </c>
      <c r="K108" s="728">
        <f t="shared" si="8"/>
        <v>0</v>
      </c>
      <c r="L108" s="726">
        <f>일위대가!M525</f>
        <v>45195</v>
      </c>
      <c r="M108" s="729">
        <f t="shared" si="9"/>
        <v>0</v>
      </c>
      <c r="N108" s="730">
        <f t="shared" si="10"/>
        <v>121440</v>
      </c>
      <c r="O108" s="731">
        <f t="shared" si="11"/>
        <v>0</v>
      </c>
      <c r="P108" s="732"/>
      <c r="R108" s="368"/>
      <c r="S108" s="368"/>
      <c r="T108" s="368"/>
    </row>
    <row r="109" spans="1:20" ht="15" hidden="1" customHeight="1">
      <c r="A109" s="723" t="s">
        <v>1412</v>
      </c>
      <c r="B109" s="735" t="s">
        <v>752</v>
      </c>
      <c r="C109" s="745" t="s">
        <v>747</v>
      </c>
      <c r="D109" s="735" t="s">
        <v>750</v>
      </c>
      <c r="E109" s="734" t="s">
        <v>725</v>
      </c>
      <c r="F109" s="658" t="s">
        <v>749</v>
      </c>
      <c r="G109" s="714"/>
      <c r="H109" s="726">
        <f>일위대가!I528</f>
        <v>60000</v>
      </c>
      <c r="I109" s="727">
        <f t="shared" si="7"/>
        <v>0</v>
      </c>
      <c r="J109" s="726">
        <f>일위대가!K528</f>
        <v>53245</v>
      </c>
      <c r="K109" s="728">
        <f t="shared" si="8"/>
        <v>0</v>
      </c>
      <c r="L109" s="726">
        <f>일위대가!M528</f>
        <v>45195</v>
      </c>
      <c r="M109" s="729">
        <f t="shared" si="9"/>
        <v>0</v>
      </c>
      <c r="N109" s="730">
        <f t="shared" si="10"/>
        <v>158440</v>
      </c>
      <c r="O109" s="731">
        <f t="shared" si="11"/>
        <v>0</v>
      </c>
      <c r="P109" s="732"/>
      <c r="R109" s="454" t="s">
        <v>533</v>
      </c>
      <c r="S109" s="455" t="s">
        <v>526</v>
      </c>
      <c r="T109" s="455" t="s">
        <v>547</v>
      </c>
    </row>
    <row r="110" spans="1:20" ht="15" hidden="1" customHeight="1">
      <c r="A110" s="723" t="s">
        <v>1413</v>
      </c>
      <c r="B110" s="735" t="s">
        <v>752</v>
      </c>
      <c r="C110" s="745" t="s">
        <v>747</v>
      </c>
      <c r="D110" s="735" t="s">
        <v>751</v>
      </c>
      <c r="E110" s="734" t="s">
        <v>725</v>
      </c>
      <c r="F110" s="658" t="s">
        <v>749</v>
      </c>
      <c r="G110" s="714"/>
      <c r="H110" s="726">
        <f>일위대가!I531</f>
        <v>110000</v>
      </c>
      <c r="I110" s="727">
        <f t="shared" si="7"/>
        <v>0</v>
      </c>
      <c r="J110" s="726">
        <f>일위대가!K531</f>
        <v>53245</v>
      </c>
      <c r="K110" s="728">
        <f t="shared" ref="K110:K145" si="12">TRUNC(G110*J110)</f>
        <v>0</v>
      </c>
      <c r="L110" s="726">
        <f>일위대가!M531</f>
        <v>45195</v>
      </c>
      <c r="M110" s="729">
        <f t="shared" ref="M110:M145" si="13">TRUNC(G110*L110)</f>
        <v>0</v>
      </c>
      <c r="N110" s="730">
        <f t="shared" si="10"/>
        <v>208440</v>
      </c>
      <c r="O110" s="731">
        <f t="shared" si="11"/>
        <v>0</v>
      </c>
      <c r="P110" s="732"/>
      <c r="R110" s="454" t="s">
        <v>534</v>
      </c>
      <c r="S110" s="454" t="s">
        <v>628</v>
      </c>
      <c r="T110" s="454" t="s">
        <v>629</v>
      </c>
    </row>
    <row r="111" spans="1:20" ht="15" hidden="1" customHeight="1">
      <c r="A111" s="723" t="s">
        <v>1414</v>
      </c>
      <c r="B111" s="724" t="s">
        <v>753</v>
      </c>
      <c r="C111" s="747" t="s">
        <v>729</v>
      </c>
      <c r="D111" s="653" t="s">
        <v>814</v>
      </c>
      <c r="E111" s="734" t="s">
        <v>725</v>
      </c>
      <c r="F111" s="484" t="s">
        <v>652</v>
      </c>
      <c r="G111" s="714"/>
      <c r="H111" s="726">
        <f>일위대가!I534</f>
        <v>241000</v>
      </c>
      <c r="I111" s="727">
        <f t="shared" si="7"/>
        <v>0</v>
      </c>
      <c r="J111" s="726">
        <f>일위대가!K534</f>
        <v>28377</v>
      </c>
      <c r="K111" s="728">
        <f t="shared" si="12"/>
        <v>0</v>
      </c>
      <c r="L111" s="726">
        <f>일위대가!M534</f>
        <v>567</v>
      </c>
      <c r="M111" s="729">
        <f t="shared" si="13"/>
        <v>0</v>
      </c>
      <c r="N111" s="730">
        <f t="shared" si="10"/>
        <v>269944</v>
      </c>
      <c r="O111" s="731">
        <f t="shared" si="11"/>
        <v>0</v>
      </c>
      <c r="P111" s="740"/>
      <c r="R111" s="454" t="s">
        <v>535</v>
      </c>
      <c r="S111" s="454" t="s">
        <v>630</v>
      </c>
      <c r="T111" s="454" t="s">
        <v>629</v>
      </c>
    </row>
    <row r="112" spans="1:20" ht="14.25" hidden="1" customHeight="1">
      <c r="A112" s="723" t="s">
        <v>1415</v>
      </c>
      <c r="B112" s="724" t="s">
        <v>754</v>
      </c>
      <c r="C112" s="747" t="s">
        <v>727</v>
      </c>
      <c r="D112" s="653" t="s">
        <v>814</v>
      </c>
      <c r="E112" s="734" t="s">
        <v>725</v>
      </c>
      <c r="F112" s="484" t="s">
        <v>652</v>
      </c>
      <c r="G112" s="714"/>
      <c r="H112" s="726">
        <f>일위대가!I537</f>
        <v>241000</v>
      </c>
      <c r="I112" s="727">
        <f t="shared" si="7"/>
        <v>0</v>
      </c>
      <c r="J112" s="726">
        <f>일위대가!K537</f>
        <v>66365</v>
      </c>
      <c r="K112" s="728">
        <f>TRUNC(G112*J112)</f>
        <v>0</v>
      </c>
      <c r="L112" s="726">
        <f>일위대가!M537</f>
        <v>85387</v>
      </c>
      <c r="M112" s="729">
        <f>TRUNC(G112*L112)</f>
        <v>0</v>
      </c>
      <c r="N112" s="730">
        <f>H112+J112+L112</f>
        <v>392752</v>
      </c>
      <c r="O112" s="731">
        <f>I112+K112+M112</f>
        <v>0</v>
      </c>
      <c r="P112" s="740"/>
      <c r="R112" s="368" t="s">
        <v>536</v>
      </c>
      <c r="S112" s="368"/>
      <c r="T112" s="368"/>
    </row>
    <row r="113" spans="1:20" ht="15" hidden="1" customHeight="1">
      <c r="A113" s="723" t="s">
        <v>1749</v>
      </c>
      <c r="B113" s="724" t="s">
        <v>755</v>
      </c>
      <c r="C113" s="747" t="s">
        <v>729</v>
      </c>
      <c r="D113" s="653" t="s">
        <v>813</v>
      </c>
      <c r="E113" s="734" t="s">
        <v>725</v>
      </c>
      <c r="F113" s="484" t="s">
        <v>652</v>
      </c>
      <c r="G113" s="714"/>
      <c r="H113" s="726">
        <f>일위대가!I543</f>
        <v>485000</v>
      </c>
      <c r="I113" s="727">
        <f t="shared" si="7"/>
        <v>0</v>
      </c>
      <c r="J113" s="726">
        <f>일위대가!K543</f>
        <v>28377</v>
      </c>
      <c r="K113" s="728">
        <f t="shared" si="12"/>
        <v>0</v>
      </c>
      <c r="L113" s="726">
        <f>일위대가!M543</f>
        <v>567</v>
      </c>
      <c r="M113" s="729">
        <f t="shared" si="13"/>
        <v>0</v>
      </c>
      <c r="N113" s="730">
        <f t="shared" si="10"/>
        <v>513944</v>
      </c>
      <c r="O113" s="731">
        <f t="shared" si="11"/>
        <v>0</v>
      </c>
      <c r="P113" s="740"/>
      <c r="R113" s="454" t="s">
        <v>534</v>
      </c>
      <c r="S113" s="454" t="s">
        <v>631</v>
      </c>
      <c r="T113" s="454" t="s">
        <v>632</v>
      </c>
    </row>
    <row r="114" spans="1:20" ht="15" hidden="1" customHeight="1">
      <c r="A114" s="723" t="s">
        <v>1751</v>
      </c>
      <c r="B114" s="724" t="s">
        <v>755</v>
      </c>
      <c r="C114" s="747" t="s">
        <v>727</v>
      </c>
      <c r="D114" s="653" t="s">
        <v>813</v>
      </c>
      <c r="E114" s="734" t="s">
        <v>725</v>
      </c>
      <c r="F114" s="484" t="s">
        <v>652</v>
      </c>
      <c r="G114" s="714"/>
      <c r="H114" s="726">
        <f>일위대가!I546</f>
        <v>485000</v>
      </c>
      <c r="I114" s="727">
        <f t="shared" si="7"/>
        <v>0</v>
      </c>
      <c r="J114" s="726">
        <f>일위대가!K546</f>
        <v>66365</v>
      </c>
      <c r="K114" s="728">
        <f t="shared" si="12"/>
        <v>0</v>
      </c>
      <c r="L114" s="726">
        <f>일위대가!M546</f>
        <v>85387</v>
      </c>
      <c r="M114" s="729">
        <f t="shared" si="13"/>
        <v>0</v>
      </c>
      <c r="N114" s="730">
        <f t="shared" si="10"/>
        <v>636752</v>
      </c>
      <c r="O114" s="731">
        <f t="shared" si="11"/>
        <v>0</v>
      </c>
      <c r="P114" s="740"/>
      <c r="R114" s="368" t="s">
        <v>537</v>
      </c>
      <c r="S114" s="368"/>
      <c r="T114"/>
    </row>
    <row r="115" spans="1:20" ht="15" hidden="1" customHeight="1">
      <c r="A115" s="723" t="s">
        <v>1752</v>
      </c>
      <c r="B115" s="724" t="s">
        <v>755</v>
      </c>
      <c r="C115" s="747" t="s">
        <v>729</v>
      </c>
      <c r="D115" s="653" t="s">
        <v>756</v>
      </c>
      <c r="E115" s="734" t="s">
        <v>725</v>
      </c>
      <c r="F115" s="484" t="s">
        <v>652</v>
      </c>
      <c r="G115" s="714"/>
      <c r="H115" s="726">
        <f>일위대가!I552</f>
        <v>815000</v>
      </c>
      <c r="I115" s="727">
        <f t="shared" si="7"/>
        <v>0</v>
      </c>
      <c r="J115" s="726">
        <f>일위대가!K552</f>
        <v>28377</v>
      </c>
      <c r="K115" s="728">
        <f>TRUNC(G115*J115)</f>
        <v>0</v>
      </c>
      <c r="L115" s="726">
        <f>일위대가!M552</f>
        <v>567</v>
      </c>
      <c r="M115" s="729">
        <f>TRUNC(G115*L115)</f>
        <v>0</v>
      </c>
      <c r="N115" s="730">
        <f>H115+J115+L115</f>
        <v>843944</v>
      </c>
      <c r="O115" s="731">
        <f>I115+K115+M115</f>
        <v>0</v>
      </c>
      <c r="P115" s="740"/>
      <c r="R115" s="368"/>
      <c r="S115" s="368"/>
      <c r="T115" s="368"/>
    </row>
    <row r="116" spans="1:20" ht="15" hidden="1" customHeight="1">
      <c r="A116" s="723" t="s">
        <v>1753</v>
      </c>
      <c r="B116" s="724" t="s">
        <v>755</v>
      </c>
      <c r="C116" s="747" t="s">
        <v>727</v>
      </c>
      <c r="D116" s="653" t="s">
        <v>756</v>
      </c>
      <c r="E116" s="734" t="s">
        <v>725</v>
      </c>
      <c r="F116" s="484" t="s">
        <v>652</v>
      </c>
      <c r="G116" s="714"/>
      <c r="H116" s="726">
        <f>일위대가!I555</f>
        <v>815000</v>
      </c>
      <c r="I116" s="727">
        <f t="shared" si="7"/>
        <v>0</v>
      </c>
      <c r="J116" s="726">
        <f>일위대가!K555</f>
        <v>66365</v>
      </c>
      <c r="K116" s="728">
        <f t="shared" si="12"/>
        <v>0</v>
      </c>
      <c r="L116" s="726">
        <f>일위대가!M555</f>
        <v>85387</v>
      </c>
      <c r="M116" s="729">
        <f t="shared" si="13"/>
        <v>0</v>
      </c>
      <c r="N116" s="730">
        <f t="shared" si="10"/>
        <v>966752</v>
      </c>
      <c r="O116" s="731">
        <f t="shared" si="11"/>
        <v>0</v>
      </c>
      <c r="P116" s="740"/>
      <c r="R116" s="368" t="s">
        <v>538</v>
      </c>
      <c r="S116" s="368"/>
      <c r="T116"/>
    </row>
    <row r="117" spans="1:20" ht="15" customHeight="1">
      <c r="A117" s="723" t="s">
        <v>1754</v>
      </c>
      <c r="B117" s="724" t="s">
        <v>755</v>
      </c>
      <c r="C117" s="747" t="s">
        <v>729</v>
      </c>
      <c r="D117" s="748" t="s">
        <v>757</v>
      </c>
      <c r="E117" s="734" t="s">
        <v>725</v>
      </c>
      <c r="F117" s="484" t="s">
        <v>652</v>
      </c>
      <c r="G117" s="714">
        <v>1</v>
      </c>
      <c r="H117" s="726">
        <f>일위대가!I561</f>
        <v>805000</v>
      </c>
      <c r="I117" s="727">
        <f t="shared" si="7"/>
        <v>805000</v>
      </c>
      <c r="J117" s="726">
        <f>일위대가!K561</f>
        <v>28377</v>
      </c>
      <c r="K117" s="728">
        <f t="shared" si="12"/>
        <v>28377</v>
      </c>
      <c r="L117" s="726">
        <f>일위대가!M561</f>
        <v>567</v>
      </c>
      <c r="M117" s="729">
        <f t="shared" si="13"/>
        <v>567</v>
      </c>
      <c r="N117" s="730">
        <f t="shared" si="10"/>
        <v>833944</v>
      </c>
      <c r="O117" s="731">
        <f t="shared" si="11"/>
        <v>833944</v>
      </c>
      <c r="P117" s="740"/>
      <c r="R117" s="368" t="s">
        <v>539</v>
      </c>
      <c r="S117" s="368"/>
      <c r="T117" s="368"/>
    </row>
    <row r="118" spans="1:20" ht="15" customHeight="1">
      <c r="A118" s="723" t="s">
        <v>1755</v>
      </c>
      <c r="B118" s="724" t="s">
        <v>755</v>
      </c>
      <c r="C118" s="747" t="s">
        <v>727</v>
      </c>
      <c r="D118" s="748" t="s">
        <v>757</v>
      </c>
      <c r="E118" s="734" t="s">
        <v>725</v>
      </c>
      <c r="F118" s="484" t="s">
        <v>652</v>
      </c>
      <c r="G118" s="714">
        <v>1</v>
      </c>
      <c r="H118" s="726">
        <f>일위대가!I564</f>
        <v>805000</v>
      </c>
      <c r="I118" s="727">
        <f t="shared" si="7"/>
        <v>805000</v>
      </c>
      <c r="J118" s="726">
        <f>일위대가!K564</f>
        <v>66365</v>
      </c>
      <c r="K118" s="728">
        <f t="shared" si="12"/>
        <v>66365</v>
      </c>
      <c r="L118" s="726">
        <f>일위대가!M564</f>
        <v>85387</v>
      </c>
      <c r="M118" s="729">
        <f t="shared" si="13"/>
        <v>85387</v>
      </c>
      <c r="N118" s="730">
        <f t="shared" si="10"/>
        <v>956752</v>
      </c>
      <c r="O118" s="731">
        <f t="shared" si="11"/>
        <v>956752</v>
      </c>
      <c r="P118" s="740"/>
      <c r="R118" s="454" t="s">
        <v>541</v>
      </c>
      <c r="S118" s="454" t="s">
        <v>221</v>
      </c>
      <c r="T118" s="454" t="s">
        <v>221</v>
      </c>
    </row>
    <row r="119" spans="1:20" ht="15" hidden="1" customHeight="1">
      <c r="A119" s="723" t="s">
        <v>1756</v>
      </c>
      <c r="B119" s="724" t="s">
        <v>755</v>
      </c>
      <c r="C119" s="747" t="s">
        <v>729</v>
      </c>
      <c r="D119" s="653" t="s">
        <v>743</v>
      </c>
      <c r="E119" s="734" t="s">
        <v>725</v>
      </c>
      <c r="F119" s="484" t="s">
        <v>652</v>
      </c>
      <c r="G119" s="714"/>
      <c r="H119" s="726">
        <f>일위대가!I570</f>
        <v>2200000</v>
      </c>
      <c r="I119" s="727">
        <f t="shared" si="7"/>
        <v>0</v>
      </c>
      <c r="J119" s="726">
        <f>일위대가!K570</f>
        <v>106303</v>
      </c>
      <c r="K119" s="728">
        <f t="shared" si="12"/>
        <v>0</v>
      </c>
      <c r="L119" s="726">
        <f>일위대가!M570</f>
        <v>73336</v>
      </c>
      <c r="M119" s="729">
        <f t="shared" si="13"/>
        <v>0</v>
      </c>
      <c r="N119" s="730">
        <f t="shared" si="10"/>
        <v>2379639</v>
      </c>
      <c r="O119" s="731">
        <f t="shared" si="11"/>
        <v>0</v>
      </c>
      <c r="P119" s="740"/>
      <c r="R119" s="454" t="s">
        <v>542</v>
      </c>
      <c r="S119" s="454" t="s">
        <v>543</v>
      </c>
      <c r="T119" s="454" t="s">
        <v>543</v>
      </c>
    </row>
    <row r="120" spans="1:20" hidden="1">
      <c r="A120" s="723" t="s">
        <v>1757</v>
      </c>
      <c r="B120" s="724" t="s">
        <v>755</v>
      </c>
      <c r="C120" s="747" t="s">
        <v>727</v>
      </c>
      <c r="D120" s="653" t="s">
        <v>743</v>
      </c>
      <c r="E120" s="734" t="s">
        <v>725</v>
      </c>
      <c r="F120" s="484" t="s">
        <v>652</v>
      </c>
      <c r="G120" s="714"/>
      <c r="H120" s="726">
        <f>일위대가!I573</f>
        <v>2200000</v>
      </c>
      <c r="I120" s="727">
        <f t="shared" si="7"/>
        <v>0</v>
      </c>
      <c r="J120" s="726">
        <f>일위대가!K573</f>
        <v>159455</v>
      </c>
      <c r="K120" s="728">
        <f t="shared" si="12"/>
        <v>0</v>
      </c>
      <c r="L120" s="726">
        <f>일위대가!M573</f>
        <v>110004</v>
      </c>
      <c r="M120" s="729">
        <f t="shared" si="13"/>
        <v>0</v>
      </c>
      <c r="N120" s="730">
        <f t="shared" si="10"/>
        <v>2469459</v>
      </c>
      <c r="O120" s="731">
        <f t="shared" si="11"/>
        <v>0</v>
      </c>
      <c r="P120" s="740"/>
      <c r="R120" s="368" t="s">
        <v>544</v>
      </c>
      <c r="S120" s="368"/>
      <c r="T120" s="368"/>
    </row>
    <row r="121" spans="1:20" hidden="1">
      <c r="A121" s="723" t="s">
        <v>1758</v>
      </c>
      <c r="B121" s="724" t="s">
        <v>758</v>
      </c>
      <c r="C121" s="737" t="s">
        <v>729</v>
      </c>
      <c r="D121" s="733" t="s">
        <v>759</v>
      </c>
      <c r="E121" s="734"/>
      <c r="F121" s="484" t="s">
        <v>665</v>
      </c>
      <c r="G121" s="714"/>
      <c r="H121" s="726">
        <f>일위대가!I579</f>
        <v>276000</v>
      </c>
      <c r="I121" s="727">
        <f t="shared" si="7"/>
        <v>0</v>
      </c>
      <c r="J121" s="726">
        <f>일위대가!K579</f>
        <v>28377</v>
      </c>
      <c r="K121" s="728">
        <f t="shared" si="12"/>
        <v>0</v>
      </c>
      <c r="L121" s="726">
        <f>일위대가!M579</f>
        <v>24638</v>
      </c>
      <c r="M121" s="729">
        <f t="shared" si="13"/>
        <v>0</v>
      </c>
      <c r="N121" s="730">
        <f t="shared" si="10"/>
        <v>329015</v>
      </c>
      <c r="O121" s="731">
        <f t="shared" si="11"/>
        <v>0</v>
      </c>
      <c r="P121" s="740"/>
      <c r="R121" s="368" t="s">
        <v>545</v>
      </c>
      <c r="S121" s="368"/>
      <c r="T121" s="368"/>
    </row>
    <row r="122" spans="1:20" hidden="1">
      <c r="A122" s="723" t="s">
        <v>1759</v>
      </c>
      <c r="B122" s="724" t="s">
        <v>758</v>
      </c>
      <c r="C122" s="737" t="s">
        <v>727</v>
      </c>
      <c r="D122" s="733" t="s">
        <v>759</v>
      </c>
      <c r="E122" s="734"/>
      <c r="F122" s="484" t="s">
        <v>665</v>
      </c>
      <c r="G122" s="714"/>
      <c r="H122" s="726">
        <f>일위대가!I582</f>
        <v>276000</v>
      </c>
      <c r="I122" s="727">
        <f t="shared" si="7"/>
        <v>0</v>
      </c>
      <c r="J122" s="726">
        <f>일위대가!K582</f>
        <v>66365</v>
      </c>
      <c r="K122" s="728">
        <f t="shared" si="12"/>
        <v>0</v>
      </c>
      <c r="L122" s="726">
        <f>일위대가!M582</f>
        <v>89589</v>
      </c>
      <c r="M122" s="729">
        <f t="shared" si="13"/>
        <v>0</v>
      </c>
      <c r="N122" s="730">
        <f t="shared" si="10"/>
        <v>431954</v>
      </c>
      <c r="O122" s="731">
        <f t="shared" si="11"/>
        <v>0</v>
      </c>
      <c r="P122" s="740"/>
      <c r="R122" s="368"/>
      <c r="S122" s="368"/>
      <c r="T122" s="368"/>
    </row>
    <row r="123" spans="1:20" hidden="1">
      <c r="A123" s="723" t="s">
        <v>1760</v>
      </c>
      <c r="B123" s="724" t="s">
        <v>758</v>
      </c>
      <c r="C123" s="737" t="s">
        <v>738</v>
      </c>
      <c r="D123" s="733" t="s">
        <v>759</v>
      </c>
      <c r="E123" s="734"/>
      <c r="F123" s="484" t="s">
        <v>665</v>
      </c>
      <c r="G123" s="714"/>
      <c r="H123" s="726">
        <f>일위대가!I588</f>
        <v>0</v>
      </c>
      <c r="I123" s="727">
        <f t="shared" si="7"/>
        <v>0</v>
      </c>
      <c r="J123" s="726">
        <f>일위대가!K588</f>
        <v>66365</v>
      </c>
      <c r="K123" s="728">
        <f t="shared" si="12"/>
        <v>0</v>
      </c>
      <c r="L123" s="726">
        <f>일위대가!M588</f>
        <v>89589</v>
      </c>
      <c r="M123" s="729">
        <f t="shared" si="13"/>
        <v>0</v>
      </c>
      <c r="N123" s="730">
        <f t="shared" si="10"/>
        <v>155954</v>
      </c>
      <c r="O123" s="731">
        <f t="shared" si="11"/>
        <v>0</v>
      </c>
      <c r="P123" s="740"/>
      <c r="R123" s="368" t="s">
        <v>546</v>
      </c>
      <c r="S123" s="368"/>
      <c r="T123" s="368"/>
    </row>
    <row r="124" spans="1:20" hidden="1">
      <c r="A124" s="723" t="s">
        <v>1761</v>
      </c>
      <c r="B124" s="724" t="s">
        <v>758</v>
      </c>
      <c r="C124" s="737" t="s">
        <v>735</v>
      </c>
      <c r="D124" s="733" t="s">
        <v>759</v>
      </c>
      <c r="E124" s="734"/>
      <c r="F124" s="484" t="s">
        <v>665</v>
      </c>
      <c r="G124" s="714"/>
      <c r="H124" s="726">
        <f>일위대가!I591</f>
        <v>0</v>
      </c>
      <c r="I124" s="727">
        <f t="shared" ref="I124:I186" si="14">TRUNC(G124*H124)</f>
        <v>0</v>
      </c>
      <c r="J124" s="726">
        <f>일위대가!K591</f>
        <v>36723</v>
      </c>
      <c r="K124" s="728">
        <f t="shared" si="12"/>
        <v>0</v>
      </c>
      <c r="L124" s="726">
        <f>일위대가!M591</f>
        <v>31885</v>
      </c>
      <c r="M124" s="729">
        <f t="shared" si="13"/>
        <v>0</v>
      </c>
      <c r="N124" s="730">
        <f t="shared" si="10"/>
        <v>68608</v>
      </c>
      <c r="O124" s="731">
        <f t="shared" si="11"/>
        <v>0</v>
      </c>
      <c r="P124" s="740"/>
      <c r="R124" s="454" t="s">
        <v>540</v>
      </c>
      <c r="S124" s="455" t="s">
        <v>633</v>
      </c>
      <c r="T124" s="455" t="s">
        <v>634</v>
      </c>
    </row>
    <row r="125" spans="1:20" hidden="1">
      <c r="A125" s="723" t="s">
        <v>1762</v>
      </c>
      <c r="B125" s="724" t="s">
        <v>760</v>
      </c>
      <c r="C125" s="737" t="s">
        <v>729</v>
      </c>
      <c r="D125" s="733" t="s">
        <v>635</v>
      </c>
      <c r="E125" s="734"/>
      <c r="F125" s="484" t="s">
        <v>55</v>
      </c>
      <c r="G125" s="714"/>
      <c r="H125" s="726">
        <f>일위대가!I603</f>
        <v>454490</v>
      </c>
      <c r="I125" s="727">
        <f t="shared" si="14"/>
        <v>0</v>
      </c>
      <c r="J125" s="726">
        <f>일위대가!K603</f>
        <v>275079</v>
      </c>
      <c r="K125" s="728">
        <f t="shared" si="12"/>
        <v>0</v>
      </c>
      <c r="L125" s="726">
        <f>일위대가!M603</f>
        <v>50452</v>
      </c>
      <c r="M125" s="729">
        <f t="shared" si="13"/>
        <v>0</v>
      </c>
      <c r="N125" s="730">
        <f t="shared" si="10"/>
        <v>780021</v>
      </c>
      <c r="O125" s="731">
        <f t="shared" si="11"/>
        <v>0</v>
      </c>
      <c r="P125" s="740"/>
      <c r="R125" s="454" t="s">
        <v>541</v>
      </c>
      <c r="S125" s="454" t="s">
        <v>636</v>
      </c>
      <c r="T125" s="454" t="s">
        <v>636</v>
      </c>
    </row>
    <row r="126" spans="1:20" hidden="1">
      <c r="A126" s="723" t="s">
        <v>1640</v>
      </c>
      <c r="B126" s="724" t="s">
        <v>761</v>
      </c>
      <c r="C126" s="737" t="s">
        <v>763</v>
      </c>
      <c r="D126" s="733" t="s">
        <v>2004</v>
      </c>
      <c r="E126" s="734"/>
      <c r="F126" s="484" t="s">
        <v>55</v>
      </c>
      <c r="G126" s="714"/>
      <c r="H126" s="726">
        <f>일위대가!I606</f>
        <v>0</v>
      </c>
      <c r="I126" s="727">
        <f t="shared" si="14"/>
        <v>0</v>
      </c>
      <c r="J126" s="726">
        <f>일위대가!K606</f>
        <v>26012</v>
      </c>
      <c r="K126" s="728">
        <f t="shared" si="12"/>
        <v>0</v>
      </c>
      <c r="L126" s="726">
        <f>일위대가!M606</f>
        <v>24256</v>
      </c>
      <c r="M126" s="729">
        <f t="shared" si="13"/>
        <v>0</v>
      </c>
      <c r="N126" s="730">
        <f t="shared" si="10"/>
        <v>50268</v>
      </c>
      <c r="O126" s="731">
        <f t="shared" si="11"/>
        <v>0</v>
      </c>
      <c r="P126" s="740"/>
      <c r="R126"/>
      <c r="S126"/>
      <c r="T126"/>
    </row>
    <row r="127" spans="1:20">
      <c r="A127" s="723" t="s">
        <v>1430</v>
      </c>
      <c r="B127" s="724" t="s">
        <v>764</v>
      </c>
      <c r="C127" s="737" t="s">
        <v>729</v>
      </c>
      <c r="D127" s="733" t="s">
        <v>765</v>
      </c>
      <c r="E127" s="734"/>
      <c r="F127" s="484" t="s">
        <v>652</v>
      </c>
      <c r="G127" s="714">
        <v>2</v>
      </c>
      <c r="H127" s="726">
        <f>일위대가!I612</f>
        <v>78000</v>
      </c>
      <c r="I127" s="727">
        <f t="shared" si="14"/>
        <v>156000</v>
      </c>
      <c r="J127" s="726">
        <f>일위대가!K612</f>
        <v>28377</v>
      </c>
      <c r="K127" s="728">
        <f t="shared" si="12"/>
        <v>56754</v>
      </c>
      <c r="L127" s="726">
        <f>일위대가!M612</f>
        <v>567</v>
      </c>
      <c r="M127" s="729">
        <f t="shared" si="13"/>
        <v>1134</v>
      </c>
      <c r="N127" s="730">
        <f t="shared" ref="N127:N173" si="15">H127+J127+L127</f>
        <v>106944</v>
      </c>
      <c r="O127" s="731">
        <f t="shared" ref="O127:O173" si="16">I127+K127+M127</f>
        <v>213888</v>
      </c>
      <c r="P127" s="732"/>
    </row>
    <row r="128" spans="1:20" ht="15" hidden="1" customHeight="1">
      <c r="A128" s="723" t="s">
        <v>1431</v>
      </c>
      <c r="B128" s="724" t="s">
        <v>764</v>
      </c>
      <c r="C128" s="737" t="s">
        <v>727</v>
      </c>
      <c r="D128" s="733" t="s">
        <v>765</v>
      </c>
      <c r="E128" s="734"/>
      <c r="F128" s="484" t="s">
        <v>652</v>
      </c>
      <c r="G128" s="714"/>
      <c r="H128" s="726">
        <f>일위대가!I615</f>
        <v>78000</v>
      </c>
      <c r="I128" s="727">
        <f t="shared" si="14"/>
        <v>0</v>
      </c>
      <c r="J128" s="726">
        <f>일위대가!K615</f>
        <v>66365</v>
      </c>
      <c r="K128" s="728">
        <f t="shared" si="12"/>
        <v>0</v>
      </c>
      <c r="L128" s="726">
        <f>일위대가!M615</f>
        <v>85387</v>
      </c>
      <c r="M128" s="729">
        <f t="shared" si="13"/>
        <v>0</v>
      </c>
      <c r="N128" s="730">
        <f t="shared" si="15"/>
        <v>229752</v>
      </c>
      <c r="O128" s="731">
        <f t="shared" si="16"/>
        <v>0</v>
      </c>
      <c r="P128" s="732"/>
    </row>
    <row r="129" spans="1:16" ht="15" customHeight="1">
      <c r="A129" s="723" t="s">
        <v>1432</v>
      </c>
      <c r="B129" s="724" t="s">
        <v>677</v>
      </c>
      <c r="C129" s="737" t="s">
        <v>729</v>
      </c>
      <c r="D129" s="733"/>
      <c r="E129" s="734"/>
      <c r="F129" s="484" t="s">
        <v>652</v>
      </c>
      <c r="G129" s="714">
        <v>23</v>
      </c>
      <c r="H129" s="726">
        <f>일위대가!I618</f>
        <v>0</v>
      </c>
      <c r="I129" s="727">
        <f t="shared" si="14"/>
        <v>0</v>
      </c>
      <c r="J129" s="726">
        <f>일위대가!K618</f>
        <v>28377</v>
      </c>
      <c r="K129" s="728">
        <f t="shared" si="12"/>
        <v>652671</v>
      </c>
      <c r="L129" s="726">
        <f>일위대가!M618</f>
        <v>24638</v>
      </c>
      <c r="M129" s="729">
        <f t="shared" si="13"/>
        <v>566674</v>
      </c>
      <c r="N129" s="730">
        <f t="shared" si="15"/>
        <v>53015</v>
      </c>
      <c r="O129" s="731">
        <f t="shared" si="16"/>
        <v>1219345</v>
      </c>
      <c r="P129" s="732"/>
    </row>
    <row r="130" spans="1:16" ht="15" customHeight="1">
      <c r="A130" s="723" t="s">
        <v>1433</v>
      </c>
      <c r="B130" s="724" t="s">
        <v>677</v>
      </c>
      <c r="C130" s="737" t="s">
        <v>727</v>
      </c>
      <c r="D130" s="733"/>
      <c r="E130" s="734"/>
      <c r="F130" s="484" t="s">
        <v>652</v>
      </c>
      <c r="G130" s="714">
        <v>1</v>
      </c>
      <c r="H130" s="726">
        <f>일위대가!I621</f>
        <v>0</v>
      </c>
      <c r="I130" s="727">
        <f t="shared" si="14"/>
        <v>0</v>
      </c>
      <c r="J130" s="726">
        <f>일위대가!K621</f>
        <v>64103</v>
      </c>
      <c r="K130" s="728">
        <f t="shared" si="12"/>
        <v>64103</v>
      </c>
      <c r="L130" s="726">
        <f>일위대가!M621</f>
        <v>89544</v>
      </c>
      <c r="M130" s="729">
        <f t="shared" si="13"/>
        <v>89544</v>
      </c>
      <c r="N130" s="730">
        <f t="shared" si="15"/>
        <v>153647</v>
      </c>
      <c r="O130" s="731">
        <f t="shared" si="16"/>
        <v>153647</v>
      </c>
      <c r="P130" s="732"/>
    </row>
    <row r="131" spans="1:16" ht="15" customHeight="1">
      <c r="A131" s="723" t="s">
        <v>1434</v>
      </c>
      <c r="B131" s="724" t="s">
        <v>677</v>
      </c>
      <c r="C131" s="737" t="s">
        <v>738</v>
      </c>
      <c r="D131" s="733"/>
      <c r="E131" s="734"/>
      <c r="F131" s="484" t="s">
        <v>652</v>
      </c>
      <c r="G131" s="714">
        <v>5</v>
      </c>
      <c r="H131" s="726">
        <f>일위대가!I624</f>
        <v>0</v>
      </c>
      <c r="I131" s="727">
        <f t="shared" si="14"/>
        <v>0</v>
      </c>
      <c r="J131" s="726">
        <f>일위대가!K624</f>
        <v>64103</v>
      </c>
      <c r="K131" s="728">
        <f t="shared" si="12"/>
        <v>320515</v>
      </c>
      <c r="L131" s="726">
        <f>일위대가!M624</f>
        <v>89544</v>
      </c>
      <c r="M131" s="729">
        <f t="shared" si="13"/>
        <v>447720</v>
      </c>
      <c r="N131" s="730">
        <f t="shared" si="15"/>
        <v>153647</v>
      </c>
      <c r="O131" s="731">
        <f t="shared" si="16"/>
        <v>768235</v>
      </c>
      <c r="P131" s="732"/>
    </row>
    <row r="132" spans="1:16">
      <c r="A132" s="723" t="s">
        <v>1435</v>
      </c>
      <c r="B132" s="724" t="s">
        <v>677</v>
      </c>
      <c r="C132" s="737" t="s">
        <v>735</v>
      </c>
      <c r="D132" s="733"/>
      <c r="E132" s="734"/>
      <c r="F132" s="484" t="s">
        <v>652</v>
      </c>
      <c r="G132" s="714">
        <v>5</v>
      </c>
      <c r="H132" s="726">
        <f>일위대가!I627</f>
        <v>0</v>
      </c>
      <c r="I132" s="727">
        <f t="shared" si="14"/>
        <v>0</v>
      </c>
      <c r="J132" s="726">
        <f>일위대가!K627</f>
        <v>44019</v>
      </c>
      <c r="K132" s="728">
        <f t="shared" si="12"/>
        <v>220095</v>
      </c>
      <c r="L132" s="726">
        <f>일위대가!M627</f>
        <v>32031</v>
      </c>
      <c r="M132" s="729">
        <f t="shared" si="13"/>
        <v>160155</v>
      </c>
      <c r="N132" s="730">
        <f t="shared" si="15"/>
        <v>76050</v>
      </c>
      <c r="O132" s="731">
        <f t="shared" si="16"/>
        <v>380250</v>
      </c>
      <c r="P132" s="732"/>
    </row>
    <row r="133" spans="1:16" hidden="1">
      <c r="A133" s="723" t="s">
        <v>1436</v>
      </c>
      <c r="B133" s="724" t="s">
        <v>1687</v>
      </c>
      <c r="C133" s="737" t="s">
        <v>766</v>
      </c>
      <c r="D133" s="733"/>
      <c r="E133" s="734"/>
      <c r="F133" s="484" t="s">
        <v>933</v>
      </c>
      <c r="G133" s="714"/>
      <c r="H133" s="726">
        <f>일위대가!I630</f>
        <v>12340</v>
      </c>
      <c r="I133" s="727">
        <f t="shared" si="14"/>
        <v>0</v>
      </c>
      <c r="J133" s="726">
        <f>일위대가!K630</f>
        <v>8588</v>
      </c>
      <c r="K133" s="728">
        <f t="shared" si="12"/>
        <v>0</v>
      </c>
      <c r="L133" s="726">
        <f>일위대가!M630</f>
        <v>14638</v>
      </c>
      <c r="M133" s="729">
        <f t="shared" si="13"/>
        <v>0</v>
      </c>
      <c r="N133" s="730">
        <f t="shared" si="15"/>
        <v>35566</v>
      </c>
      <c r="O133" s="731">
        <f t="shared" si="16"/>
        <v>0</v>
      </c>
      <c r="P133" s="746"/>
    </row>
    <row r="134" spans="1:16" hidden="1">
      <c r="A134" s="723" t="s">
        <v>1437</v>
      </c>
      <c r="B134" s="724" t="s">
        <v>767</v>
      </c>
      <c r="C134" s="737" t="s">
        <v>735</v>
      </c>
      <c r="D134" s="733">
        <v>900</v>
      </c>
      <c r="E134" s="734"/>
      <c r="F134" s="484" t="s">
        <v>652</v>
      </c>
      <c r="G134" s="714"/>
      <c r="H134" s="726">
        <f>일위대가!I633</f>
        <v>0</v>
      </c>
      <c r="I134" s="727">
        <f t="shared" si="14"/>
        <v>0</v>
      </c>
      <c r="J134" s="726">
        <f>일위대가!K633</f>
        <v>36723</v>
      </c>
      <c r="K134" s="728">
        <f t="shared" si="12"/>
        <v>0</v>
      </c>
      <c r="L134" s="726">
        <f>일위대가!M633</f>
        <v>30402</v>
      </c>
      <c r="M134" s="729">
        <f t="shared" si="13"/>
        <v>0</v>
      </c>
      <c r="N134" s="730">
        <f t="shared" si="15"/>
        <v>67125</v>
      </c>
      <c r="O134" s="731">
        <f t="shared" si="16"/>
        <v>0</v>
      </c>
      <c r="P134" s="732"/>
    </row>
    <row r="135" spans="1:16" ht="15" hidden="1" customHeight="1">
      <c r="A135" s="723" t="s">
        <v>1438</v>
      </c>
      <c r="B135" s="724" t="s">
        <v>768</v>
      </c>
      <c r="C135" s="737" t="s">
        <v>735</v>
      </c>
      <c r="D135" s="733">
        <v>800</v>
      </c>
      <c r="E135" s="734"/>
      <c r="F135" s="484" t="s">
        <v>652</v>
      </c>
      <c r="G135" s="714"/>
      <c r="H135" s="726">
        <f>일위대가!I639</f>
        <v>0</v>
      </c>
      <c r="I135" s="727">
        <f t="shared" si="14"/>
        <v>0</v>
      </c>
      <c r="J135" s="726">
        <f>일위대가!K639</f>
        <v>36723</v>
      </c>
      <c r="K135" s="728">
        <f t="shared" si="12"/>
        <v>0</v>
      </c>
      <c r="L135" s="726">
        <f>일위대가!M639</f>
        <v>30402</v>
      </c>
      <c r="M135" s="729">
        <f t="shared" si="13"/>
        <v>0</v>
      </c>
      <c r="N135" s="730">
        <f t="shared" si="15"/>
        <v>67125</v>
      </c>
      <c r="O135" s="731">
        <f t="shared" si="16"/>
        <v>0</v>
      </c>
      <c r="P135" s="732"/>
    </row>
    <row r="136" spans="1:16" ht="15" customHeight="1">
      <c r="A136" s="723" t="s">
        <v>1439</v>
      </c>
      <c r="B136" s="724" t="s">
        <v>769</v>
      </c>
      <c r="C136" s="737" t="s">
        <v>735</v>
      </c>
      <c r="D136" s="733" t="s">
        <v>637</v>
      </c>
      <c r="E136" s="734"/>
      <c r="F136" s="484" t="s">
        <v>652</v>
      </c>
      <c r="G136" s="714">
        <v>1</v>
      </c>
      <c r="H136" s="726">
        <f>일위대가!I645</f>
        <v>0</v>
      </c>
      <c r="I136" s="727">
        <f>TRUNC(G136*H136)</f>
        <v>0</v>
      </c>
      <c r="J136" s="726">
        <f>일위대가!K645</f>
        <v>36723</v>
      </c>
      <c r="K136" s="728">
        <f>TRUNC(G136*J136)</f>
        <v>36723</v>
      </c>
      <c r="L136" s="726">
        <f>일위대가!M645</f>
        <v>30402</v>
      </c>
      <c r="M136" s="729">
        <f>TRUNC(G136*L136)</f>
        <v>30402</v>
      </c>
      <c r="N136" s="730">
        <f t="shared" si="15"/>
        <v>67125</v>
      </c>
      <c r="O136" s="731">
        <f>I136+K136+M136</f>
        <v>67125</v>
      </c>
      <c r="P136" s="732"/>
    </row>
    <row r="137" spans="1:16" ht="15" customHeight="1">
      <c r="A137" s="723" t="s">
        <v>1441</v>
      </c>
      <c r="B137" s="724" t="s">
        <v>770</v>
      </c>
      <c r="C137" s="737" t="s">
        <v>735</v>
      </c>
      <c r="D137" s="733" t="s">
        <v>771</v>
      </c>
      <c r="E137" s="734"/>
      <c r="F137" s="484" t="s">
        <v>652</v>
      </c>
      <c r="G137" s="714">
        <v>2</v>
      </c>
      <c r="H137" s="726">
        <f>일위대가!I651</f>
        <v>0</v>
      </c>
      <c r="I137" s="727">
        <f t="shared" si="14"/>
        <v>0</v>
      </c>
      <c r="J137" s="726">
        <f>일위대가!K651</f>
        <v>36723</v>
      </c>
      <c r="K137" s="728">
        <f t="shared" si="12"/>
        <v>73446</v>
      </c>
      <c r="L137" s="726">
        <f>일위대가!M651</f>
        <v>30402</v>
      </c>
      <c r="M137" s="729">
        <f t="shared" si="13"/>
        <v>60804</v>
      </c>
      <c r="N137" s="730">
        <f t="shared" si="15"/>
        <v>67125</v>
      </c>
      <c r="O137" s="731">
        <f t="shared" si="16"/>
        <v>134250</v>
      </c>
      <c r="P137" s="732"/>
    </row>
    <row r="138" spans="1:16" ht="15" hidden="1" customHeight="1">
      <c r="A138" s="723" t="s">
        <v>1442</v>
      </c>
      <c r="B138" s="724" t="s">
        <v>772</v>
      </c>
      <c r="C138" s="737" t="s">
        <v>735</v>
      </c>
      <c r="D138" s="733" t="s">
        <v>773</v>
      </c>
      <c r="E138" s="734"/>
      <c r="F138" s="484" t="s">
        <v>652</v>
      </c>
      <c r="G138" s="714"/>
      <c r="H138" s="726">
        <f>일위대가!I657</f>
        <v>0</v>
      </c>
      <c r="I138" s="727">
        <f t="shared" si="14"/>
        <v>0</v>
      </c>
      <c r="J138" s="726">
        <f>일위대가!K657</f>
        <v>36723</v>
      </c>
      <c r="K138" s="728">
        <f t="shared" si="12"/>
        <v>0</v>
      </c>
      <c r="L138" s="726">
        <f>일위대가!M657</f>
        <v>30402</v>
      </c>
      <c r="M138" s="729">
        <f t="shared" si="13"/>
        <v>0</v>
      </c>
      <c r="N138" s="730">
        <f t="shared" si="15"/>
        <v>67125</v>
      </c>
      <c r="O138" s="731">
        <f t="shared" si="16"/>
        <v>0</v>
      </c>
      <c r="P138" s="732"/>
    </row>
    <row r="139" spans="1:16" ht="15" hidden="1" customHeight="1">
      <c r="A139" s="723" t="s">
        <v>1443</v>
      </c>
      <c r="B139" s="724" t="s">
        <v>772</v>
      </c>
      <c r="C139" s="737" t="s">
        <v>735</v>
      </c>
      <c r="D139" s="733" t="s">
        <v>774</v>
      </c>
      <c r="E139" s="734"/>
      <c r="F139" s="484" t="s">
        <v>652</v>
      </c>
      <c r="G139" s="714"/>
      <c r="H139" s="726">
        <f>일위대가!I663</f>
        <v>0</v>
      </c>
      <c r="I139" s="727">
        <f t="shared" si="14"/>
        <v>0</v>
      </c>
      <c r="J139" s="726">
        <f>일위대가!K663</f>
        <v>36723</v>
      </c>
      <c r="K139" s="728">
        <f t="shared" si="12"/>
        <v>0</v>
      </c>
      <c r="L139" s="726">
        <f>일위대가!M663</f>
        <v>30402</v>
      </c>
      <c r="M139" s="729">
        <f t="shared" si="13"/>
        <v>0</v>
      </c>
      <c r="N139" s="730">
        <f t="shared" si="15"/>
        <v>67125</v>
      </c>
      <c r="O139" s="731">
        <f t="shared" si="16"/>
        <v>0</v>
      </c>
      <c r="P139" s="732"/>
    </row>
    <row r="140" spans="1:16" ht="15" hidden="1" customHeight="1">
      <c r="A140" s="723" t="s">
        <v>1444</v>
      </c>
      <c r="B140" s="724" t="s">
        <v>772</v>
      </c>
      <c r="C140" s="737" t="s">
        <v>735</v>
      </c>
      <c r="D140" s="733" t="s">
        <v>775</v>
      </c>
      <c r="E140" s="734"/>
      <c r="F140" s="484" t="s">
        <v>652</v>
      </c>
      <c r="G140" s="714"/>
      <c r="H140" s="726">
        <f>일위대가!I669</f>
        <v>0</v>
      </c>
      <c r="I140" s="727">
        <f t="shared" si="14"/>
        <v>0</v>
      </c>
      <c r="J140" s="726">
        <f>일위대가!K669</f>
        <v>36723</v>
      </c>
      <c r="K140" s="728">
        <f t="shared" si="12"/>
        <v>0</v>
      </c>
      <c r="L140" s="726">
        <f>일위대가!M669</f>
        <v>30402</v>
      </c>
      <c r="M140" s="729">
        <f t="shared" si="13"/>
        <v>0</v>
      </c>
      <c r="N140" s="730">
        <f t="shared" si="15"/>
        <v>67125</v>
      </c>
      <c r="O140" s="731">
        <f t="shared" si="16"/>
        <v>0</v>
      </c>
      <c r="P140" s="732"/>
    </row>
    <row r="141" spans="1:16" ht="15" hidden="1" customHeight="1">
      <c r="A141" s="723" t="s">
        <v>1445</v>
      </c>
      <c r="B141" s="724" t="s">
        <v>772</v>
      </c>
      <c r="C141" s="737" t="s">
        <v>735</v>
      </c>
      <c r="D141" s="733" t="s">
        <v>776</v>
      </c>
      <c r="E141" s="734"/>
      <c r="F141" s="484" t="s">
        <v>652</v>
      </c>
      <c r="G141" s="714"/>
      <c r="H141" s="726">
        <f>일위대가!I675</f>
        <v>0</v>
      </c>
      <c r="I141" s="727">
        <f t="shared" si="14"/>
        <v>0</v>
      </c>
      <c r="J141" s="726">
        <f>일위대가!K675</f>
        <v>36723</v>
      </c>
      <c r="K141" s="728">
        <f t="shared" si="12"/>
        <v>0</v>
      </c>
      <c r="L141" s="726">
        <f>일위대가!M675</f>
        <v>30402</v>
      </c>
      <c r="M141" s="729">
        <f t="shared" si="13"/>
        <v>0</v>
      </c>
      <c r="N141" s="730">
        <f t="shared" si="15"/>
        <v>67125</v>
      </c>
      <c r="O141" s="731">
        <f t="shared" si="16"/>
        <v>0</v>
      </c>
      <c r="P141" s="732"/>
    </row>
    <row r="142" spans="1:16" ht="15" hidden="1" customHeight="1">
      <c r="A142" s="723" t="s">
        <v>1446</v>
      </c>
      <c r="B142" s="724" t="s">
        <v>772</v>
      </c>
      <c r="C142" s="737" t="s">
        <v>735</v>
      </c>
      <c r="D142" s="733" t="s">
        <v>777</v>
      </c>
      <c r="E142" s="734"/>
      <c r="F142" s="484" t="s">
        <v>652</v>
      </c>
      <c r="G142" s="714"/>
      <c r="H142" s="726">
        <f>일위대가!I681</f>
        <v>0</v>
      </c>
      <c r="I142" s="727">
        <f t="shared" si="14"/>
        <v>0</v>
      </c>
      <c r="J142" s="726">
        <f>일위대가!K681</f>
        <v>36723</v>
      </c>
      <c r="K142" s="728">
        <f t="shared" si="12"/>
        <v>0</v>
      </c>
      <c r="L142" s="726">
        <f>일위대가!M681</f>
        <v>30402</v>
      </c>
      <c r="M142" s="729">
        <f t="shared" si="13"/>
        <v>0</v>
      </c>
      <c r="N142" s="730">
        <f t="shared" si="15"/>
        <v>67125</v>
      </c>
      <c r="O142" s="731">
        <f t="shared" si="16"/>
        <v>0</v>
      </c>
      <c r="P142" s="732"/>
    </row>
    <row r="143" spans="1:16" ht="15" hidden="1" customHeight="1">
      <c r="A143" s="723" t="s">
        <v>1447</v>
      </c>
      <c r="B143" s="724" t="s">
        <v>772</v>
      </c>
      <c r="C143" s="737" t="s">
        <v>735</v>
      </c>
      <c r="D143" s="733" t="s">
        <v>778</v>
      </c>
      <c r="E143" s="734"/>
      <c r="F143" s="484" t="s">
        <v>652</v>
      </c>
      <c r="G143" s="714"/>
      <c r="H143" s="726">
        <f>일위대가!I687</f>
        <v>0</v>
      </c>
      <c r="I143" s="727">
        <f t="shared" si="14"/>
        <v>0</v>
      </c>
      <c r="J143" s="726">
        <f>일위대가!K687</f>
        <v>36723</v>
      </c>
      <c r="K143" s="728">
        <f t="shared" si="12"/>
        <v>0</v>
      </c>
      <c r="L143" s="726">
        <f>일위대가!M687</f>
        <v>30402</v>
      </c>
      <c r="M143" s="729">
        <f t="shared" si="13"/>
        <v>0</v>
      </c>
      <c r="N143" s="730">
        <f t="shared" si="15"/>
        <v>67125</v>
      </c>
      <c r="O143" s="731">
        <f t="shared" si="16"/>
        <v>0</v>
      </c>
      <c r="P143" s="732"/>
    </row>
    <row r="144" spans="1:16" ht="15" customHeight="1">
      <c r="A144" s="723" t="s">
        <v>1448</v>
      </c>
      <c r="B144" s="724" t="s">
        <v>772</v>
      </c>
      <c r="C144" s="737" t="s">
        <v>735</v>
      </c>
      <c r="D144" s="733" t="s">
        <v>779</v>
      </c>
      <c r="E144" s="734"/>
      <c r="F144" s="484" t="s">
        <v>652</v>
      </c>
      <c r="G144" s="714">
        <v>1</v>
      </c>
      <c r="H144" s="726">
        <f>일위대가!I693</f>
        <v>0</v>
      </c>
      <c r="I144" s="727">
        <f t="shared" si="14"/>
        <v>0</v>
      </c>
      <c r="J144" s="726">
        <f>일위대가!K693</f>
        <v>36723</v>
      </c>
      <c r="K144" s="728">
        <f t="shared" si="12"/>
        <v>36723</v>
      </c>
      <c r="L144" s="726">
        <f>일위대가!M693</f>
        <v>30402</v>
      </c>
      <c r="M144" s="729">
        <f t="shared" si="13"/>
        <v>30402</v>
      </c>
      <c r="N144" s="730">
        <f t="shared" si="15"/>
        <v>67125</v>
      </c>
      <c r="O144" s="731">
        <f t="shared" si="16"/>
        <v>67125</v>
      </c>
      <c r="P144" s="732"/>
    </row>
    <row r="145" spans="1:16" ht="15" hidden="1" customHeight="1">
      <c r="A145" s="723" t="s">
        <v>1449</v>
      </c>
      <c r="B145" s="724" t="s">
        <v>780</v>
      </c>
      <c r="C145" s="737" t="s">
        <v>735</v>
      </c>
      <c r="D145" s="733" t="s">
        <v>779</v>
      </c>
      <c r="E145" s="734"/>
      <c r="F145" s="484" t="s">
        <v>652</v>
      </c>
      <c r="G145" s="714"/>
      <c r="H145" s="726">
        <f>일위대가!I699</f>
        <v>0</v>
      </c>
      <c r="I145" s="727">
        <f t="shared" si="14"/>
        <v>0</v>
      </c>
      <c r="J145" s="726">
        <f>일위대가!K699</f>
        <v>36723</v>
      </c>
      <c r="K145" s="728">
        <f t="shared" si="12"/>
        <v>0</v>
      </c>
      <c r="L145" s="726">
        <f>일위대가!M699</f>
        <v>30402</v>
      </c>
      <c r="M145" s="729">
        <f t="shared" si="13"/>
        <v>0</v>
      </c>
      <c r="N145" s="730">
        <f t="shared" si="15"/>
        <v>67125</v>
      </c>
      <c r="O145" s="731">
        <f t="shared" si="16"/>
        <v>0</v>
      </c>
      <c r="P145" s="732"/>
    </row>
    <row r="146" spans="1:16" ht="15" hidden="1" customHeight="1">
      <c r="A146" s="723" t="s">
        <v>1450</v>
      </c>
      <c r="B146" s="724" t="s">
        <v>781</v>
      </c>
      <c r="C146" s="737" t="s">
        <v>735</v>
      </c>
      <c r="D146" s="733">
        <v>1170</v>
      </c>
      <c r="E146" s="734"/>
      <c r="F146" s="484" t="s">
        <v>652</v>
      </c>
      <c r="G146" s="714"/>
      <c r="H146" s="726">
        <f>일위대가!I705</f>
        <v>0</v>
      </c>
      <c r="I146" s="727">
        <f t="shared" si="14"/>
        <v>0</v>
      </c>
      <c r="J146" s="726">
        <f>일위대가!K705</f>
        <v>36723</v>
      </c>
      <c r="K146" s="728">
        <f t="shared" ref="K146:K181" si="17">TRUNC(G146*J146)</f>
        <v>0</v>
      </c>
      <c r="L146" s="726">
        <f>일위대가!M705</f>
        <v>30402</v>
      </c>
      <c r="M146" s="729">
        <f t="shared" ref="M146:M187" si="18">TRUNC(G146*L146)</f>
        <v>0</v>
      </c>
      <c r="N146" s="730">
        <f t="shared" si="15"/>
        <v>67125</v>
      </c>
      <c r="O146" s="731">
        <f t="shared" si="16"/>
        <v>0</v>
      </c>
      <c r="P146" s="732"/>
    </row>
    <row r="147" spans="1:16" ht="15" hidden="1" customHeight="1">
      <c r="A147" s="723" t="s">
        <v>1451</v>
      </c>
      <c r="B147" s="724" t="s">
        <v>781</v>
      </c>
      <c r="C147" s="737" t="s">
        <v>735</v>
      </c>
      <c r="D147" s="733">
        <v>1350</v>
      </c>
      <c r="E147" s="734"/>
      <c r="F147" s="484" t="s">
        <v>652</v>
      </c>
      <c r="G147" s="714"/>
      <c r="H147" s="726">
        <f>일위대가!I711</f>
        <v>0</v>
      </c>
      <c r="I147" s="727">
        <f t="shared" si="14"/>
        <v>0</v>
      </c>
      <c r="J147" s="726">
        <f>일위대가!K711</f>
        <v>36723</v>
      </c>
      <c r="K147" s="728">
        <f t="shared" si="17"/>
        <v>0</v>
      </c>
      <c r="L147" s="726">
        <f>일위대가!M711</f>
        <v>30402</v>
      </c>
      <c r="M147" s="729">
        <f t="shared" si="18"/>
        <v>0</v>
      </c>
      <c r="N147" s="730">
        <f t="shared" si="15"/>
        <v>67125</v>
      </c>
      <c r="O147" s="731">
        <f t="shared" si="16"/>
        <v>0</v>
      </c>
      <c r="P147" s="732"/>
    </row>
    <row r="148" spans="1:16" ht="15" hidden="1" customHeight="1">
      <c r="A148" s="723" t="s">
        <v>1452</v>
      </c>
      <c r="B148" s="724" t="s">
        <v>782</v>
      </c>
      <c r="C148" s="737" t="s">
        <v>735</v>
      </c>
      <c r="D148" s="733">
        <v>1040</v>
      </c>
      <c r="E148" s="734"/>
      <c r="F148" s="484" t="s">
        <v>652</v>
      </c>
      <c r="G148" s="714"/>
      <c r="H148" s="726">
        <f>일위대가!I717</f>
        <v>0</v>
      </c>
      <c r="I148" s="727">
        <f t="shared" si="14"/>
        <v>0</v>
      </c>
      <c r="J148" s="726">
        <f>일위대가!K717</f>
        <v>36723</v>
      </c>
      <c r="K148" s="728">
        <f t="shared" si="17"/>
        <v>0</v>
      </c>
      <c r="L148" s="726">
        <f>일위대가!M717</f>
        <v>30402</v>
      </c>
      <c r="M148" s="729">
        <f t="shared" si="18"/>
        <v>0</v>
      </c>
      <c r="N148" s="730">
        <f t="shared" si="15"/>
        <v>67125</v>
      </c>
      <c r="O148" s="731">
        <f t="shared" si="16"/>
        <v>0</v>
      </c>
      <c r="P148" s="732"/>
    </row>
    <row r="149" spans="1:16" ht="15" hidden="1" customHeight="1">
      <c r="A149" s="723" t="s">
        <v>1453</v>
      </c>
      <c r="B149" s="724" t="s">
        <v>782</v>
      </c>
      <c r="C149" s="737" t="s">
        <v>735</v>
      </c>
      <c r="D149" s="733">
        <v>1200</v>
      </c>
      <c r="E149" s="734"/>
      <c r="F149" s="484" t="s">
        <v>652</v>
      </c>
      <c r="G149" s="714"/>
      <c r="H149" s="726">
        <f>일위대가!I723</f>
        <v>0</v>
      </c>
      <c r="I149" s="727">
        <f t="shared" si="14"/>
        <v>0</v>
      </c>
      <c r="J149" s="726">
        <f>일위대가!K723</f>
        <v>36723</v>
      </c>
      <c r="K149" s="728">
        <f t="shared" si="17"/>
        <v>0</v>
      </c>
      <c r="L149" s="726">
        <f>일위대가!M723</f>
        <v>30402</v>
      </c>
      <c r="M149" s="729">
        <f t="shared" si="18"/>
        <v>0</v>
      </c>
      <c r="N149" s="730">
        <f t="shared" si="15"/>
        <v>67125</v>
      </c>
      <c r="O149" s="731">
        <f t="shared" si="16"/>
        <v>0</v>
      </c>
      <c r="P149" s="731"/>
    </row>
    <row r="150" spans="1:16" ht="15" customHeight="1">
      <c r="A150" s="723" t="s">
        <v>1454</v>
      </c>
      <c r="B150" s="724" t="s">
        <v>783</v>
      </c>
      <c r="C150" s="737" t="s">
        <v>735</v>
      </c>
      <c r="D150" s="733" t="s">
        <v>101</v>
      </c>
      <c r="E150" s="734"/>
      <c r="F150" s="484" t="s">
        <v>652</v>
      </c>
      <c r="G150" s="714">
        <v>1</v>
      </c>
      <c r="H150" s="726">
        <f>일위대가!I729</f>
        <v>0</v>
      </c>
      <c r="I150" s="727">
        <f t="shared" si="14"/>
        <v>0</v>
      </c>
      <c r="J150" s="726">
        <f>일위대가!K729</f>
        <v>36723</v>
      </c>
      <c r="K150" s="728">
        <f t="shared" si="17"/>
        <v>36723</v>
      </c>
      <c r="L150" s="726">
        <f>일위대가!M729</f>
        <v>30402</v>
      </c>
      <c r="M150" s="729">
        <f t="shared" si="18"/>
        <v>30402</v>
      </c>
      <c r="N150" s="730">
        <f t="shared" si="15"/>
        <v>67125</v>
      </c>
      <c r="O150" s="731">
        <f t="shared" si="16"/>
        <v>67125</v>
      </c>
      <c r="P150" s="731"/>
    </row>
    <row r="151" spans="1:16" ht="15" customHeight="1">
      <c r="A151" s="723" t="s">
        <v>1455</v>
      </c>
      <c r="B151" s="724" t="s">
        <v>783</v>
      </c>
      <c r="C151" s="737" t="s">
        <v>735</v>
      </c>
      <c r="D151" s="733" t="s">
        <v>102</v>
      </c>
      <c r="E151" s="734"/>
      <c r="F151" s="484" t="s">
        <v>652</v>
      </c>
      <c r="G151" s="714">
        <v>3</v>
      </c>
      <c r="H151" s="726">
        <f>일위대가!I735</f>
        <v>0</v>
      </c>
      <c r="I151" s="727">
        <f t="shared" si="14"/>
        <v>0</v>
      </c>
      <c r="J151" s="726">
        <f>일위대가!K735</f>
        <v>36723</v>
      </c>
      <c r="K151" s="728">
        <f t="shared" si="17"/>
        <v>110169</v>
      </c>
      <c r="L151" s="726">
        <f>일위대가!M735</f>
        <v>30402</v>
      </c>
      <c r="M151" s="729">
        <f t="shared" si="18"/>
        <v>91206</v>
      </c>
      <c r="N151" s="730">
        <f t="shared" si="15"/>
        <v>67125</v>
      </c>
      <c r="O151" s="731">
        <f t="shared" si="16"/>
        <v>201375</v>
      </c>
      <c r="P151" s="731"/>
    </row>
    <row r="152" spans="1:16" ht="15" hidden="1" customHeight="1">
      <c r="A152" s="723" t="s">
        <v>1456</v>
      </c>
      <c r="B152" s="724" t="s">
        <v>784</v>
      </c>
      <c r="C152" s="737" t="s">
        <v>735</v>
      </c>
      <c r="D152" s="733" t="s">
        <v>785</v>
      </c>
      <c r="E152" s="734"/>
      <c r="F152" s="484" t="s">
        <v>652</v>
      </c>
      <c r="G152" s="714"/>
      <c r="H152" s="726">
        <f>일위대가!I741</f>
        <v>0</v>
      </c>
      <c r="I152" s="727">
        <f t="shared" si="14"/>
        <v>0</v>
      </c>
      <c r="J152" s="726">
        <f>일위대가!K741</f>
        <v>36723</v>
      </c>
      <c r="K152" s="728">
        <f t="shared" si="17"/>
        <v>0</v>
      </c>
      <c r="L152" s="726">
        <f>일위대가!M741</f>
        <v>30402</v>
      </c>
      <c r="M152" s="729">
        <f t="shared" si="18"/>
        <v>0</v>
      </c>
      <c r="N152" s="730">
        <f t="shared" si="15"/>
        <v>67125</v>
      </c>
      <c r="O152" s="731">
        <f t="shared" si="16"/>
        <v>0</v>
      </c>
      <c r="P152" s="731"/>
    </row>
    <row r="153" spans="1:16" ht="15" hidden="1" customHeight="1">
      <c r="A153" s="723" t="s">
        <v>1457</v>
      </c>
      <c r="B153" s="724" t="s">
        <v>784</v>
      </c>
      <c r="C153" s="737" t="s">
        <v>735</v>
      </c>
      <c r="D153" s="733" t="s">
        <v>786</v>
      </c>
      <c r="E153" s="734"/>
      <c r="F153" s="484" t="s">
        <v>652</v>
      </c>
      <c r="G153" s="714"/>
      <c r="H153" s="726">
        <f>일위대가!I747</f>
        <v>0</v>
      </c>
      <c r="I153" s="727">
        <f t="shared" si="14"/>
        <v>0</v>
      </c>
      <c r="J153" s="726">
        <f>일위대가!K747</f>
        <v>36723</v>
      </c>
      <c r="K153" s="728">
        <f t="shared" si="17"/>
        <v>0</v>
      </c>
      <c r="L153" s="726">
        <f>일위대가!M747</f>
        <v>30402</v>
      </c>
      <c r="M153" s="729">
        <f t="shared" si="18"/>
        <v>0</v>
      </c>
      <c r="N153" s="730">
        <f t="shared" si="15"/>
        <v>67125</v>
      </c>
      <c r="O153" s="731">
        <f t="shared" si="16"/>
        <v>0</v>
      </c>
      <c r="P153" s="731"/>
    </row>
    <row r="154" spans="1:16" ht="15" hidden="1" customHeight="1">
      <c r="A154" s="723" t="s">
        <v>1458</v>
      </c>
      <c r="B154" s="724" t="s">
        <v>726</v>
      </c>
      <c r="C154" s="737" t="s">
        <v>735</v>
      </c>
      <c r="D154" s="733" t="s">
        <v>787</v>
      </c>
      <c r="E154" s="734"/>
      <c r="F154" s="484" t="s">
        <v>652</v>
      </c>
      <c r="G154" s="714"/>
      <c r="H154" s="726">
        <f>일위대가!I753</f>
        <v>0</v>
      </c>
      <c r="I154" s="727">
        <f t="shared" si="14"/>
        <v>0</v>
      </c>
      <c r="J154" s="726">
        <f>일위대가!K753</f>
        <v>36723</v>
      </c>
      <c r="K154" s="728">
        <f t="shared" si="17"/>
        <v>0</v>
      </c>
      <c r="L154" s="726">
        <f>일위대가!M753</f>
        <v>30402</v>
      </c>
      <c r="M154" s="729">
        <f t="shared" si="18"/>
        <v>0</v>
      </c>
      <c r="N154" s="730">
        <f t="shared" si="15"/>
        <v>67125</v>
      </c>
      <c r="O154" s="731">
        <f t="shared" si="16"/>
        <v>0</v>
      </c>
      <c r="P154" s="731"/>
    </row>
    <row r="155" spans="1:16" ht="15" hidden="1" customHeight="1">
      <c r="A155" s="723" t="s">
        <v>1459</v>
      </c>
      <c r="B155" s="724" t="s">
        <v>726</v>
      </c>
      <c r="C155" s="737" t="s">
        <v>735</v>
      </c>
      <c r="D155" s="733" t="s">
        <v>788</v>
      </c>
      <c r="E155" s="734"/>
      <c r="F155" s="484" t="s">
        <v>652</v>
      </c>
      <c r="G155" s="714"/>
      <c r="H155" s="726">
        <f>일위대가!I759</f>
        <v>0</v>
      </c>
      <c r="I155" s="727">
        <f t="shared" si="14"/>
        <v>0</v>
      </c>
      <c r="J155" s="726">
        <f>일위대가!K759</f>
        <v>36723</v>
      </c>
      <c r="K155" s="728">
        <f t="shared" si="17"/>
        <v>0</v>
      </c>
      <c r="L155" s="726">
        <f>일위대가!M759</f>
        <v>30402</v>
      </c>
      <c r="M155" s="729">
        <f t="shared" si="18"/>
        <v>0</v>
      </c>
      <c r="N155" s="730">
        <f t="shared" si="15"/>
        <v>67125</v>
      </c>
      <c r="O155" s="731">
        <f t="shared" si="16"/>
        <v>0</v>
      </c>
      <c r="P155" s="731"/>
    </row>
    <row r="156" spans="1:16" ht="15" hidden="1" customHeight="1">
      <c r="A156" s="723" t="s">
        <v>1460</v>
      </c>
      <c r="B156" s="724" t="s">
        <v>726</v>
      </c>
      <c r="C156" s="737" t="s">
        <v>735</v>
      </c>
      <c r="D156" s="733" t="s">
        <v>789</v>
      </c>
      <c r="E156" s="734"/>
      <c r="F156" s="484" t="s">
        <v>652</v>
      </c>
      <c r="G156" s="714"/>
      <c r="H156" s="726">
        <f>일위대가!I765</f>
        <v>0</v>
      </c>
      <c r="I156" s="727">
        <f t="shared" si="14"/>
        <v>0</v>
      </c>
      <c r="J156" s="726">
        <f>일위대가!K765</f>
        <v>36723</v>
      </c>
      <c r="K156" s="728">
        <f t="shared" si="17"/>
        <v>0</v>
      </c>
      <c r="L156" s="726">
        <f>일위대가!M765</f>
        <v>30402</v>
      </c>
      <c r="M156" s="729">
        <f t="shared" si="18"/>
        <v>0</v>
      </c>
      <c r="N156" s="730">
        <f t="shared" si="15"/>
        <v>67125</v>
      </c>
      <c r="O156" s="731">
        <f t="shared" si="16"/>
        <v>0</v>
      </c>
      <c r="P156" s="731"/>
    </row>
    <row r="157" spans="1:16" ht="15" hidden="1" customHeight="1">
      <c r="A157" s="723" t="s">
        <v>1461</v>
      </c>
      <c r="B157" s="724" t="s">
        <v>726</v>
      </c>
      <c r="C157" s="737" t="s">
        <v>735</v>
      </c>
      <c r="D157" s="733" t="s">
        <v>790</v>
      </c>
      <c r="E157" s="734"/>
      <c r="F157" s="484" t="s">
        <v>652</v>
      </c>
      <c r="G157" s="714"/>
      <c r="H157" s="726">
        <f>일위대가!I771</f>
        <v>0</v>
      </c>
      <c r="I157" s="727">
        <f t="shared" si="14"/>
        <v>0</v>
      </c>
      <c r="J157" s="726">
        <f>일위대가!K771</f>
        <v>36723</v>
      </c>
      <c r="K157" s="728">
        <f t="shared" si="17"/>
        <v>0</v>
      </c>
      <c r="L157" s="726">
        <f>일위대가!M771</f>
        <v>30402</v>
      </c>
      <c r="M157" s="729">
        <f t="shared" si="18"/>
        <v>0</v>
      </c>
      <c r="N157" s="730">
        <f t="shared" si="15"/>
        <v>67125</v>
      </c>
      <c r="O157" s="731">
        <f t="shared" si="16"/>
        <v>0</v>
      </c>
      <c r="P157" s="731"/>
    </row>
    <row r="158" spans="1:16" ht="15" hidden="1" customHeight="1">
      <c r="A158" s="723" t="s">
        <v>1462</v>
      </c>
      <c r="B158" s="724" t="s">
        <v>934</v>
      </c>
      <c r="C158" s="737" t="s">
        <v>935</v>
      </c>
      <c r="D158" s="733" t="s">
        <v>915</v>
      </c>
      <c r="E158" s="734"/>
      <c r="F158" s="484" t="s">
        <v>652</v>
      </c>
      <c r="G158" s="714"/>
      <c r="H158" s="726">
        <f>일위대가!I777</f>
        <v>0</v>
      </c>
      <c r="I158" s="727">
        <f t="shared" si="14"/>
        <v>0</v>
      </c>
      <c r="J158" s="726">
        <f>일위대가!K777</f>
        <v>36723</v>
      </c>
      <c r="K158" s="728">
        <f t="shared" si="17"/>
        <v>0</v>
      </c>
      <c r="L158" s="726">
        <f>일위대가!M777</f>
        <v>30402</v>
      </c>
      <c r="M158" s="729">
        <f t="shared" si="18"/>
        <v>0</v>
      </c>
      <c r="N158" s="730">
        <f t="shared" si="15"/>
        <v>67125</v>
      </c>
      <c r="O158" s="731">
        <f t="shared" si="16"/>
        <v>0</v>
      </c>
      <c r="P158" s="732"/>
    </row>
    <row r="159" spans="1:16" ht="15" hidden="1" customHeight="1">
      <c r="A159" s="723" t="s">
        <v>1463</v>
      </c>
      <c r="B159" s="724" t="s">
        <v>726</v>
      </c>
      <c r="C159" s="737" t="s">
        <v>735</v>
      </c>
      <c r="D159" s="733" t="s">
        <v>791</v>
      </c>
      <c r="E159" s="734"/>
      <c r="F159" s="484" t="s">
        <v>652</v>
      </c>
      <c r="G159" s="714"/>
      <c r="H159" s="726">
        <f>일위대가!I783</f>
        <v>0</v>
      </c>
      <c r="I159" s="727">
        <f t="shared" si="14"/>
        <v>0</v>
      </c>
      <c r="J159" s="726">
        <f>일위대가!K783</f>
        <v>36723</v>
      </c>
      <c r="K159" s="728">
        <f t="shared" si="17"/>
        <v>0</v>
      </c>
      <c r="L159" s="726">
        <f>일위대가!M783</f>
        <v>30402</v>
      </c>
      <c r="M159" s="729">
        <f t="shared" si="18"/>
        <v>0</v>
      </c>
      <c r="N159" s="730">
        <f t="shared" si="15"/>
        <v>67125</v>
      </c>
      <c r="O159" s="731">
        <f t="shared" si="16"/>
        <v>0</v>
      </c>
      <c r="P159" s="732"/>
    </row>
    <row r="160" spans="1:16" ht="15" hidden="1" customHeight="1">
      <c r="A160" s="723" t="s">
        <v>1464</v>
      </c>
      <c r="B160" s="724" t="s">
        <v>726</v>
      </c>
      <c r="C160" s="737" t="s">
        <v>735</v>
      </c>
      <c r="D160" s="733" t="s">
        <v>792</v>
      </c>
      <c r="E160" s="734"/>
      <c r="F160" s="484" t="s">
        <v>652</v>
      </c>
      <c r="G160" s="714"/>
      <c r="H160" s="726">
        <f>일위대가!I789</f>
        <v>0</v>
      </c>
      <c r="I160" s="727">
        <f t="shared" si="14"/>
        <v>0</v>
      </c>
      <c r="J160" s="726">
        <f>일위대가!K789</f>
        <v>36723</v>
      </c>
      <c r="K160" s="728">
        <f t="shared" si="17"/>
        <v>0</v>
      </c>
      <c r="L160" s="726">
        <f>일위대가!M789</f>
        <v>30402</v>
      </c>
      <c r="M160" s="729">
        <f t="shared" si="18"/>
        <v>0</v>
      </c>
      <c r="N160" s="730">
        <f t="shared" si="15"/>
        <v>67125</v>
      </c>
      <c r="O160" s="731">
        <f t="shared" si="16"/>
        <v>0</v>
      </c>
      <c r="P160" s="732"/>
    </row>
    <row r="161" spans="1:16" ht="15" hidden="1" customHeight="1">
      <c r="A161" s="723" t="s">
        <v>1465</v>
      </c>
      <c r="B161" s="724" t="s">
        <v>726</v>
      </c>
      <c r="C161" s="737" t="s">
        <v>735</v>
      </c>
      <c r="D161" s="733" t="s">
        <v>793</v>
      </c>
      <c r="E161" s="734"/>
      <c r="F161" s="484" t="s">
        <v>652</v>
      </c>
      <c r="G161" s="714"/>
      <c r="H161" s="726">
        <f>일위대가!I795</f>
        <v>0</v>
      </c>
      <c r="I161" s="727">
        <f t="shared" si="14"/>
        <v>0</v>
      </c>
      <c r="J161" s="726">
        <f>일위대가!K795</f>
        <v>36723</v>
      </c>
      <c r="K161" s="728">
        <f t="shared" si="17"/>
        <v>0</v>
      </c>
      <c r="L161" s="726">
        <f>일위대가!M795</f>
        <v>30402</v>
      </c>
      <c r="M161" s="729">
        <f t="shared" si="18"/>
        <v>0</v>
      </c>
      <c r="N161" s="730">
        <f t="shared" si="15"/>
        <v>67125</v>
      </c>
      <c r="O161" s="731">
        <f t="shared" si="16"/>
        <v>0</v>
      </c>
      <c r="P161" s="732"/>
    </row>
    <row r="162" spans="1:16" ht="15" customHeight="1">
      <c r="A162" s="723" t="s">
        <v>1466</v>
      </c>
      <c r="B162" s="724" t="s">
        <v>726</v>
      </c>
      <c r="C162" s="737" t="s">
        <v>735</v>
      </c>
      <c r="D162" s="733" t="s">
        <v>794</v>
      </c>
      <c r="E162" s="734"/>
      <c r="F162" s="484" t="s">
        <v>652</v>
      </c>
      <c r="G162" s="714">
        <v>1</v>
      </c>
      <c r="H162" s="726">
        <f>일위대가!I801</f>
        <v>0</v>
      </c>
      <c r="I162" s="727">
        <f t="shared" si="14"/>
        <v>0</v>
      </c>
      <c r="J162" s="726">
        <f>일위대가!K801</f>
        <v>36723</v>
      </c>
      <c r="K162" s="728">
        <f t="shared" si="17"/>
        <v>36723</v>
      </c>
      <c r="L162" s="726">
        <f>일위대가!M801</f>
        <v>30402</v>
      </c>
      <c r="M162" s="729">
        <f t="shared" si="18"/>
        <v>30402</v>
      </c>
      <c r="N162" s="730">
        <f t="shared" si="15"/>
        <v>67125</v>
      </c>
      <c r="O162" s="731">
        <f t="shared" si="16"/>
        <v>67125</v>
      </c>
      <c r="P162" s="732"/>
    </row>
    <row r="163" spans="1:16" ht="15" customHeight="1">
      <c r="A163" s="723" t="s">
        <v>1467</v>
      </c>
      <c r="B163" s="724" t="s">
        <v>726</v>
      </c>
      <c r="C163" s="737" t="s">
        <v>735</v>
      </c>
      <c r="D163" s="733" t="s">
        <v>795</v>
      </c>
      <c r="E163" s="734"/>
      <c r="F163" s="484" t="s">
        <v>652</v>
      </c>
      <c r="G163" s="714">
        <v>3</v>
      </c>
      <c r="H163" s="726">
        <f>일위대가!I807</f>
        <v>0</v>
      </c>
      <c r="I163" s="727">
        <f t="shared" si="14"/>
        <v>0</v>
      </c>
      <c r="J163" s="726">
        <f>일위대가!K807</f>
        <v>36723</v>
      </c>
      <c r="K163" s="728">
        <f t="shared" si="17"/>
        <v>110169</v>
      </c>
      <c r="L163" s="726">
        <f>일위대가!M807</f>
        <v>30402</v>
      </c>
      <c r="M163" s="729">
        <f>TRUNC(G163*L163)</f>
        <v>91206</v>
      </c>
      <c r="N163" s="730">
        <f>H163+J163+L163</f>
        <v>67125</v>
      </c>
      <c r="O163" s="731">
        <f>I163+K163+M163</f>
        <v>201375</v>
      </c>
      <c r="P163" s="732"/>
    </row>
    <row r="164" spans="1:16" ht="15" hidden="1" customHeight="1">
      <c r="A164" s="723" t="s">
        <v>1330</v>
      </c>
      <c r="B164" s="724" t="s">
        <v>726</v>
      </c>
      <c r="C164" s="737" t="s">
        <v>735</v>
      </c>
      <c r="D164" s="733" t="s">
        <v>796</v>
      </c>
      <c r="E164" s="734"/>
      <c r="F164" s="484" t="s">
        <v>652</v>
      </c>
      <c r="G164" s="714"/>
      <c r="H164" s="726">
        <f>일위대가!I813</f>
        <v>0</v>
      </c>
      <c r="I164" s="727">
        <f t="shared" si="14"/>
        <v>0</v>
      </c>
      <c r="J164" s="726">
        <f>일위대가!K813</f>
        <v>36723</v>
      </c>
      <c r="K164" s="728">
        <f t="shared" si="17"/>
        <v>0</v>
      </c>
      <c r="L164" s="726">
        <f>일위대가!M813</f>
        <v>30402</v>
      </c>
      <c r="M164" s="729">
        <f t="shared" si="18"/>
        <v>0</v>
      </c>
      <c r="N164" s="730">
        <f t="shared" si="15"/>
        <v>67125</v>
      </c>
      <c r="O164" s="731">
        <f t="shared" si="16"/>
        <v>0</v>
      </c>
      <c r="P164" s="732"/>
    </row>
    <row r="165" spans="1:16" s="578" customFormat="1" ht="15" customHeight="1">
      <c r="A165" s="723" t="s">
        <v>1331</v>
      </c>
      <c r="B165" s="724" t="s">
        <v>726</v>
      </c>
      <c r="C165" s="737" t="s">
        <v>735</v>
      </c>
      <c r="D165" s="733" t="s">
        <v>817</v>
      </c>
      <c r="E165" s="734"/>
      <c r="F165" s="484" t="s">
        <v>652</v>
      </c>
      <c r="G165" s="714">
        <v>1</v>
      </c>
      <c r="H165" s="726">
        <f>일위대가!I819</f>
        <v>0</v>
      </c>
      <c r="I165" s="727">
        <f t="shared" si="14"/>
        <v>0</v>
      </c>
      <c r="J165" s="726">
        <f>일위대가!K819</f>
        <v>36723</v>
      </c>
      <c r="K165" s="728">
        <f t="shared" si="17"/>
        <v>36723</v>
      </c>
      <c r="L165" s="726">
        <f>일위대가!M819</f>
        <v>30402</v>
      </c>
      <c r="M165" s="729">
        <f t="shared" si="18"/>
        <v>30402</v>
      </c>
      <c r="N165" s="730">
        <f t="shared" si="15"/>
        <v>67125</v>
      </c>
      <c r="O165" s="731">
        <f t="shared" si="16"/>
        <v>67125</v>
      </c>
      <c r="P165" s="732"/>
    </row>
    <row r="166" spans="1:16" ht="15" hidden="1" customHeight="1">
      <c r="A166" s="723" t="s">
        <v>1332</v>
      </c>
      <c r="B166" s="724" t="s">
        <v>728</v>
      </c>
      <c r="C166" s="737" t="s">
        <v>735</v>
      </c>
      <c r="D166" s="733" t="s">
        <v>794</v>
      </c>
      <c r="E166" s="734"/>
      <c r="F166" s="484" t="s">
        <v>652</v>
      </c>
      <c r="G166" s="714"/>
      <c r="H166" s="726">
        <f>일위대가!I825</f>
        <v>0</v>
      </c>
      <c r="I166" s="727">
        <f t="shared" si="14"/>
        <v>0</v>
      </c>
      <c r="J166" s="726">
        <f>일위대가!K825</f>
        <v>36723</v>
      </c>
      <c r="K166" s="728">
        <f t="shared" si="17"/>
        <v>0</v>
      </c>
      <c r="L166" s="726">
        <f>일위대가!M825</f>
        <v>30402</v>
      </c>
      <c r="M166" s="729">
        <f t="shared" si="18"/>
        <v>0</v>
      </c>
      <c r="N166" s="730">
        <f t="shared" si="15"/>
        <v>67125</v>
      </c>
      <c r="O166" s="731">
        <f t="shared" si="16"/>
        <v>0</v>
      </c>
      <c r="P166" s="740"/>
    </row>
    <row r="167" spans="1:16" ht="15" hidden="1" customHeight="1">
      <c r="A167" s="723" t="s">
        <v>1333</v>
      </c>
      <c r="B167" s="724" t="s">
        <v>728</v>
      </c>
      <c r="C167" s="737" t="s">
        <v>735</v>
      </c>
      <c r="D167" s="733" t="s">
        <v>797</v>
      </c>
      <c r="E167" s="734"/>
      <c r="F167" s="484" t="s">
        <v>652</v>
      </c>
      <c r="G167" s="714"/>
      <c r="H167" s="726">
        <f>일위대가!I831</f>
        <v>0</v>
      </c>
      <c r="I167" s="727">
        <f t="shared" si="14"/>
        <v>0</v>
      </c>
      <c r="J167" s="726">
        <f>일위대가!K831</f>
        <v>36723</v>
      </c>
      <c r="K167" s="728">
        <f t="shared" si="17"/>
        <v>0</v>
      </c>
      <c r="L167" s="726">
        <f>일위대가!M831</f>
        <v>30402</v>
      </c>
      <c r="M167" s="729">
        <f t="shared" si="18"/>
        <v>0</v>
      </c>
      <c r="N167" s="730">
        <f t="shared" si="15"/>
        <v>67125</v>
      </c>
      <c r="O167" s="731">
        <f t="shared" si="16"/>
        <v>0</v>
      </c>
      <c r="P167" s="740"/>
    </row>
    <row r="168" spans="1:16" ht="15" hidden="1" customHeight="1">
      <c r="A168" s="723" t="s">
        <v>1334</v>
      </c>
      <c r="B168" s="724" t="s">
        <v>741</v>
      </c>
      <c r="C168" s="737" t="s">
        <v>735</v>
      </c>
      <c r="D168" s="733" t="s">
        <v>798</v>
      </c>
      <c r="E168" s="734"/>
      <c r="F168" s="484" t="s">
        <v>652</v>
      </c>
      <c r="G168" s="714"/>
      <c r="H168" s="726">
        <f>일위대가!I837</f>
        <v>0</v>
      </c>
      <c r="I168" s="727">
        <f t="shared" si="14"/>
        <v>0</v>
      </c>
      <c r="J168" s="726">
        <f>일위대가!K837</f>
        <v>53151</v>
      </c>
      <c r="K168" s="728">
        <f t="shared" si="17"/>
        <v>0</v>
      </c>
      <c r="L168" s="726">
        <f>일위대가!M837</f>
        <v>36668</v>
      </c>
      <c r="M168" s="729">
        <f t="shared" si="18"/>
        <v>0</v>
      </c>
      <c r="N168" s="730">
        <f t="shared" si="15"/>
        <v>89819</v>
      </c>
      <c r="O168" s="731">
        <f t="shared" si="16"/>
        <v>0</v>
      </c>
      <c r="P168" s="740"/>
    </row>
    <row r="169" spans="1:16" ht="15" hidden="1" customHeight="1">
      <c r="A169" s="723" t="s">
        <v>1335</v>
      </c>
      <c r="B169" s="724" t="s">
        <v>741</v>
      </c>
      <c r="C169" s="737" t="s">
        <v>735</v>
      </c>
      <c r="D169" s="733" t="s">
        <v>799</v>
      </c>
      <c r="E169" s="734"/>
      <c r="F169" s="484" t="s">
        <v>652</v>
      </c>
      <c r="G169" s="714"/>
      <c r="H169" s="726">
        <f>일위대가!I843</f>
        <v>0</v>
      </c>
      <c r="I169" s="727">
        <f t="shared" si="14"/>
        <v>0</v>
      </c>
      <c r="J169" s="726">
        <f>일위대가!K843</f>
        <v>53151</v>
      </c>
      <c r="K169" s="728">
        <f t="shared" si="17"/>
        <v>0</v>
      </c>
      <c r="L169" s="726">
        <f>일위대가!M843</f>
        <v>36668</v>
      </c>
      <c r="M169" s="729">
        <f t="shared" si="18"/>
        <v>0</v>
      </c>
      <c r="N169" s="730">
        <f t="shared" si="15"/>
        <v>89819</v>
      </c>
      <c r="O169" s="731">
        <f t="shared" si="16"/>
        <v>0</v>
      </c>
      <c r="P169" s="740"/>
    </row>
    <row r="170" spans="1:16" ht="15" hidden="1" customHeight="1">
      <c r="A170" s="723" t="s">
        <v>1336</v>
      </c>
      <c r="B170" s="724" t="s">
        <v>755</v>
      </c>
      <c r="C170" s="737" t="s">
        <v>735</v>
      </c>
      <c r="D170" s="733" t="s">
        <v>797</v>
      </c>
      <c r="E170" s="734"/>
      <c r="F170" s="484" t="s">
        <v>652</v>
      </c>
      <c r="G170" s="714"/>
      <c r="H170" s="726">
        <f>일위대가!I849</f>
        <v>0</v>
      </c>
      <c r="I170" s="727">
        <f t="shared" si="14"/>
        <v>0</v>
      </c>
      <c r="J170" s="726">
        <f>일위대가!K849</f>
        <v>36723</v>
      </c>
      <c r="K170" s="728">
        <f t="shared" si="17"/>
        <v>0</v>
      </c>
      <c r="L170" s="726">
        <f>일위대가!M849</f>
        <v>30402</v>
      </c>
      <c r="M170" s="729">
        <f t="shared" si="18"/>
        <v>0</v>
      </c>
      <c r="N170" s="730">
        <f t="shared" si="15"/>
        <v>67125</v>
      </c>
      <c r="O170" s="731">
        <f t="shared" si="16"/>
        <v>0</v>
      </c>
      <c r="P170" s="740"/>
    </row>
    <row r="171" spans="1:16" ht="15" hidden="1" customHeight="1">
      <c r="A171" s="723" t="s">
        <v>1337</v>
      </c>
      <c r="B171" s="724" t="s">
        <v>755</v>
      </c>
      <c r="C171" s="737" t="s">
        <v>735</v>
      </c>
      <c r="D171" s="733" t="s">
        <v>800</v>
      </c>
      <c r="E171" s="734"/>
      <c r="F171" s="484" t="s">
        <v>652</v>
      </c>
      <c r="G171" s="714"/>
      <c r="H171" s="726">
        <f>일위대가!I855</f>
        <v>0</v>
      </c>
      <c r="I171" s="727">
        <f t="shared" si="14"/>
        <v>0</v>
      </c>
      <c r="J171" s="726">
        <f>일위대가!K855</f>
        <v>36723</v>
      </c>
      <c r="K171" s="728">
        <f t="shared" si="17"/>
        <v>0</v>
      </c>
      <c r="L171" s="726">
        <f>일위대가!M855</f>
        <v>30402</v>
      </c>
      <c r="M171" s="729">
        <f t="shared" si="18"/>
        <v>0</v>
      </c>
      <c r="N171" s="730">
        <f t="shared" si="15"/>
        <v>67125</v>
      </c>
      <c r="O171" s="731">
        <f t="shared" si="16"/>
        <v>0</v>
      </c>
      <c r="P171" s="740"/>
    </row>
    <row r="172" spans="1:16" ht="15" hidden="1" customHeight="1">
      <c r="A172" s="723" t="s">
        <v>1338</v>
      </c>
      <c r="B172" s="724" t="s">
        <v>755</v>
      </c>
      <c r="C172" s="737" t="s">
        <v>735</v>
      </c>
      <c r="D172" s="733" t="s">
        <v>801</v>
      </c>
      <c r="E172" s="734"/>
      <c r="F172" s="484" t="s">
        <v>652</v>
      </c>
      <c r="G172" s="714"/>
      <c r="H172" s="726">
        <f>일위대가!I861</f>
        <v>0</v>
      </c>
      <c r="I172" s="727">
        <f t="shared" si="14"/>
        <v>0</v>
      </c>
      <c r="J172" s="726">
        <f>일위대가!K861</f>
        <v>36723</v>
      </c>
      <c r="K172" s="728">
        <f t="shared" si="17"/>
        <v>0</v>
      </c>
      <c r="L172" s="726">
        <f>일위대가!M861</f>
        <v>30402</v>
      </c>
      <c r="M172" s="729">
        <f t="shared" si="18"/>
        <v>0</v>
      </c>
      <c r="N172" s="730">
        <f t="shared" si="15"/>
        <v>67125</v>
      </c>
      <c r="O172" s="731">
        <f t="shared" si="16"/>
        <v>0</v>
      </c>
      <c r="P172" s="740"/>
    </row>
    <row r="173" spans="1:16" ht="15" hidden="1" customHeight="1">
      <c r="A173" s="723" t="s">
        <v>1339</v>
      </c>
      <c r="B173" s="724" t="s">
        <v>755</v>
      </c>
      <c r="C173" s="737" t="s">
        <v>735</v>
      </c>
      <c r="D173" s="749" t="s">
        <v>802</v>
      </c>
      <c r="E173" s="734"/>
      <c r="F173" s="484" t="s">
        <v>652</v>
      </c>
      <c r="G173" s="714"/>
      <c r="H173" s="726">
        <f>일위대가!I867</f>
        <v>0</v>
      </c>
      <c r="I173" s="727">
        <f t="shared" si="14"/>
        <v>0</v>
      </c>
      <c r="J173" s="726">
        <f>일위대가!K867</f>
        <v>36723</v>
      </c>
      <c r="K173" s="728">
        <f t="shared" si="17"/>
        <v>0</v>
      </c>
      <c r="L173" s="726">
        <f>일위대가!M867</f>
        <v>30402</v>
      </c>
      <c r="M173" s="729">
        <f t="shared" si="18"/>
        <v>0</v>
      </c>
      <c r="N173" s="730">
        <f t="shared" si="15"/>
        <v>67125</v>
      </c>
      <c r="O173" s="731">
        <f t="shared" si="16"/>
        <v>0</v>
      </c>
      <c r="P173" s="740"/>
    </row>
    <row r="174" spans="1:16" ht="15" hidden="1" customHeight="1">
      <c r="A174" s="723" t="s">
        <v>1468</v>
      </c>
      <c r="B174" s="724" t="s">
        <v>803</v>
      </c>
      <c r="C174" s="725" t="s">
        <v>804</v>
      </c>
      <c r="D174" s="750"/>
      <c r="E174" s="734"/>
      <c r="F174" s="484" t="s">
        <v>665</v>
      </c>
      <c r="G174" s="714"/>
      <c r="H174" s="726">
        <f>일위대가!I874</f>
        <v>318</v>
      </c>
      <c r="I174" s="727">
        <f t="shared" si="14"/>
        <v>0</v>
      </c>
      <c r="J174" s="726">
        <f>일위대가!K874</f>
        <v>3861</v>
      </c>
      <c r="K174" s="728">
        <f t="shared" si="17"/>
        <v>0</v>
      </c>
      <c r="L174" s="726">
        <f>일위대가!M874</f>
        <v>81</v>
      </c>
      <c r="M174" s="729">
        <f t="shared" si="18"/>
        <v>0</v>
      </c>
      <c r="N174" s="730">
        <f t="shared" ref="N174:O187" si="19">H174+J174+L174</f>
        <v>4260</v>
      </c>
      <c r="O174" s="731">
        <f t="shared" si="19"/>
        <v>0</v>
      </c>
      <c r="P174" s="740"/>
    </row>
    <row r="175" spans="1:16" ht="15" hidden="1" customHeight="1">
      <c r="A175" s="723" t="s">
        <v>1469</v>
      </c>
      <c r="B175" s="724" t="s">
        <v>805</v>
      </c>
      <c r="C175" s="725" t="s">
        <v>804</v>
      </c>
      <c r="D175" s="733"/>
      <c r="E175" s="734"/>
      <c r="F175" s="484" t="s">
        <v>665</v>
      </c>
      <c r="G175" s="714"/>
      <c r="H175" s="726">
        <f>일위대가!I878</f>
        <v>435</v>
      </c>
      <c r="I175" s="727">
        <f t="shared" si="14"/>
        <v>0</v>
      </c>
      <c r="J175" s="726">
        <f>일위대가!K878</f>
        <v>5280</v>
      </c>
      <c r="K175" s="728">
        <f t="shared" si="17"/>
        <v>0</v>
      </c>
      <c r="L175" s="726">
        <f>일위대가!M878</f>
        <v>111</v>
      </c>
      <c r="M175" s="729">
        <f t="shared" si="18"/>
        <v>0</v>
      </c>
      <c r="N175" s="730">
        <f t="shared" si="19"/>
        <v>5826</v>
      </c>
      <c r="O175" s="731">
        <f t="shared" si="19"/>
        <v>0</v>
      </c>
      <c r="P175" s="740"/>
    </row>
    <row r="176" spans="1:16" ht="15" hidden="1" customHeight="1">
      <c r="A176" s="723" t="s">
        <v>1470</v>
      </c>
      <c r="B176" s="724" t="s">
        <v>806</v>
      </c>
      <c r="C176" s="725" t="s">
        <v>804</v>
      </c>
      <c r="D176" s="733"/>
      <c r="E176" s="734"/>
      <c r="F176" s="484" t="s">
        <v>665</v>
      </c>
      <c r="G176" s="714"/>
      <c r="H176" s="726">
        <f>일위대가!I883</f>
        <v>4155</v>
      </c>
      <c r="I176" s="727">
        <f t="shared" si="14"/>
        <v>0</v>
      </c>
      <c r="J176" s="726">
        <f>일위대가!K883</f>
        <v>50326</v>
      </c>
      <c r="K176" s="728">
        <f t="shared" si="17"/>
        <v>0</v>
      </c>
      <c r="L176" s="726">
        <f>일위대가!M883</f>
        <v>34165</v>
      </c>
      <c r="M176" s="729">
        <f t="shared" si="18"/>
        <v>0</v>
      </c>
      <c r="N176" s="730">
        <f t="shared" si="19"/>
        <v>88646</v>
      </c>
      <c r="O176" s="731">
        <f t="shared" si="19"/>
        <v>0</v>
      </c>
      <c r="P176" s="740"/>
    </row>
    <row r="177" spans="1:16" ht="15" hidden="1" customHeight="1">
      <c r="A177" s="723" t="s">
        <v>1471</v>
      </c>
      <c r="B177" s="724" t="s">
        <v>807</v>
      </c>
      <c r="C177" s="725" t="s">
        <v>804</v>
      </c>
      <c r="D177" s="733"/>
      <c r="E177" s="734"/>
      <c r="F177" s="484" t="s">
        <v>665</v>
      </c>
      <c r="G177" s="714"/>
      <c r="H177" s="726">
        <f>일위대가!I888</f>
        <v>14343</v>
      </c>
      <c r="I177" s="727">
        <f t="shared" si="14"/>
        <v>0</v>
      </c>
      <c r="J177" s="726">
        <f>일위대가!K888</f>
        <v>173672</v>
      </c>
      <c r="K177" s="728">
        <f t="shared" si="17"/>
        <v>0</v>
      </c>
      <c r="L177" s="726">
        <f>일위대가!M888</f>
        <v>69881</v>
      </c>
      <c r="M177" s="729">
        <f t="shared" si="18"/>
        <v>0</v>
      </c>
      <c r="N177" s="730">
        <f t="shared" si="19"/>
        <v>257896</v>
      </c>
      <c r="O177" s="731">
        <f t="shared" si="19"/>
        <v>0</v>
      </c>
      <c r="P177" s="740"/>
    </row>
    <row r="178" spans="1:16" ht="15" hidden="1" customHeight="1">
      <c r="A178" s="546" t="s">
        <v>1472</v>
      </c>
      <c r="B178" s="480" t="s">
        <v>808</v>
      </c>
      <c r="C178" s="481" t="s">
        <v>809</v>
      </c>
      <c r="D178" s="482" t="s">
        <v>810</v>
      </c>
      <c r="E178" s="483"/>
      <c r="F178" s="491" t="s">
        <v>811</v>
      </c>
      <c r="G178" s="714"/>
      <c r="H178" s="485"/>
      <c r="I178" s="727">
        <f t="shared" si="14"/>
        <v>0</v>
      </c>
      <c r="J178" s="485">
        <f>일위대가!K891</f>
        <v>36723</v>
      </c>
      <c r="K178" s="486">
        <f t="shared" si="17"/>
        <v>0</v>
      </c>
      <c r="L178" s="485">
        <f>일위대가!M891</f>
        <v>734</v>
      </c>
      <c r="M178" s="487">
        <f t="shared" si="18"/>
        <v>0</v>
      </c>
      <c r="N178" s="488">
        <f t="shared" si="19"/>
        <v>37457</v>
      </c>
      <c r="O178" s="489">
        <f t="shared" si="19"/>
        <v>0</v>
      </c>
      <c r="P178" s="490"/>
    </row>
    <row r="179" spans="1:16" ht="15" customHeight="1">
      <c r="A179" s="546" t="s">
        <v>1473</v>
      </c>
      <c r="B179" s="480" t="s">
        <v>1274</v>
      </c>
      <c r="C179" s="481" t="s">
        <v>1282</v>
      </c>
      <c r="D179" s="482"/>
      <c r="E179" s="483"/>
      <c r="F179" s="484" t="s">
        <v>1260</v>
      </c>
      <c r="G179" s="714">
        <v>3</v>
      </c>
      <c r="H179" s="485"/>
      <c r="I179" s="727">
        <f t="shared" si="14"/>
        <v>0</v>
      </c>
      <c r="J179" s="485">
        <f>일위대가!K894</f>
        <v>28377</v>
      </c>
      <c r="K179" s="486">
        <f t="shared" si="17"/>
        <v>85131</v>
      </c>
      <c r="L179" s="485">
        <f>일위대가!M894</f>
        <v>567</v>
      </c>
      <c r="M179" s="487">
        <f t="shared" si="18"/>
        <v>1701</v>
      </c>
      <c r="N179" s="488">
        <f t="shared" si="19"/>
        <v>28944</v>
      </c>
      <c r="O179" s="489">
        <f>I179+K179+M179</f>
        <v>86832</v>
      </c>
      <c r="P179" s="490"/>
    </row>
    <row r="180" spans="1:16" ht="15" customHeight="1">
      <c r="A180" s="546" t="s">
        <v>1474</v>
      </c>
      <c r="B180" s="480" t="s">
        <v>1279</v>
      </c>
      <c r="C180" s="481" t="s">
        <v>1283</v>
      </c>
      <c r="D180" s="482"/>
      <c r="E180" s="483"/>
      <c r="F180" s="491" t="s">
        <v>1269</v>
      </c>
      <c r="G180" s="714">
        <v>1</v>
      </c>
      <c r="H180" s="485"/>
      <c r="I180" s="727">
        <f t="shared" si="14"/>
        <v>0</v>
      </c>
      <c r="J180" s="485">
        <f>일위대가!K897</f>
        <v>66365</v>
      </c>
      <c r="K180" s="486">
        <f t="shared" si="17"/>
        <v>66365</v>
      </c>
      <c r="L180" s="485">
        <f>일위대가!M897</f>
        <v>85387</v>
      </c>
      <c r="M180" s="487">
        <f t="shared" si="18"/>
        <v>85387</v>
      </c>
      <c r="N180" s="488">
        <f t="shared" si="19"/>
        <v>151752</v>
      </c>
      <c r="O180" s="489">
        <f t="shared" si="19"/>
        <v>151752</v>
      </c>
      <c r="P180" s="490"/>
    </row>
    <row r="181" spans="1:16" ht="15" hidden="1" customHeight="1">
      <c r="A181" s="546" t="s">
        <v>1475</v>
      </c>
      <c r="B181" s="480" t="s">
        <v>1279</v>
      </c>
      <c r="C181" s="481" t="s">
        <v>1284</v>
      </c>
      <c r="D181" s="482"/>
      <c r="E181" s="483"/>
      <c r="F181" s="491" t="s">
        <v>1269</v>
      </c>
      <c r="G181" s="714"/>
      <c r="H181" s="485"/>
      <c r="I181" s="727">
        <f t="shared" si="14"/>
        <v>0</v>
      </c>
      <c r="J181" s="485">
        <f>일위대가!K900</f>
        <v>36723</v>
      </c>
      <c r="K181" s="486">
        <f t="shared" si="17"/>
        <v>0</v>
      </c>
      <c r="L181" s="485">
        <f>일위대가!M900</f>
        <v>30402</v>
      </c>
      <c r="M181" s="487">
        <f t="shared" si="18"/>
        <v>0</v>
      </c>
      <c r="N181" s="488">
        <f t="shared" si="19"/>
        <v>67125</v>
      </c>
      <c r="O181" s="489">
        <f t="shared" si="19"/>
        <v>0</v>
      </c>
      <c r="P181" s="490"/>
    </row>
    <row r="182" spans="1:16" s="1184" customFormat="1" ht="15" hidden="1" customHeight="1">
      <c r="A182" s="546" t="s">
        <v>2265</v>
      </c>
      <c r="B182" s="480" t="s">
        <v>2266</v>
      </c>
      <c r="C182" s="481" t="s">
        <v>2267</v>
      </c>
      <c r="D182" s="482"/>
      <c r="E182" s="483"/>
      <c r="F182" s="484" t="s">
        <v>54</v>
      </c>
      <c r="G182" s="714"/>
      <c r="H182" s="485">
        <f>일위대가!I909</f>
        <v>6496500.5199999996</v>
      </c>
      <c r="I182" s="727">
        <f t="shared" si="14"/>
        <v>0</v>
      </c>
      <c r="J182" s="485">
        <f>일위대가!K909</f>
        <v>1055601.54</v>
      </c>
      <c r="K182" s="486">
        <f t="shared" ref="K182:K187" si="20">J182*G182</f>
        <v>0</v>
      </c>
      <c r="L182" s="485">
        <f>일위대가!M909</f>
        <v>48513</v>
      </c>
      <c r="M182" s="487">
        <f t="shared" si="18"/>
        <v>0</v>
      </c>
      <c r="N182" s="488">
        <f t="shared" si="19"/>
        <v>7600615.0599999996</v>
      </c>
      <c r="O182" s="489">
        <f t="shared" si="19"/>
        <v>0</v>
      </c>
      <c r="P182" s="490"/>
    </row>
    <row r="183" spans="1:16" s="1184" customFormat="1" ht="15" hidden="1" customHeight="1">
      <c r="A183" s="546" t="s">
        <v>2268</v>
      </c>
      <c r="B183" s="480" t="s">
        <v>2269</v>
      </c>
      <c r="C183" s="481" t="s">
        <v>2267</v>
      </c>
      <c r="D183" s="482" t="s">
        <v>2270</v>
      </c>
      <c r="E183" s="483"/>
      <c r="F183" s="484" t="s">
        <v>2271</v>
      </c>
      <c r="G183" s="714"/>
      <c r="H183" s="485">
        <f>일위대가!I918</f>
        <v>4462702.7071545003</v>
      </c>
      <c r="I183" s="727">
        <f t="shared" si="14"/>
        <v>0</v>
      </c>
      <c r="J183" s="485">
        <f>일위대가!K918</f>
        <v>937861.79864219984</v>
      </c>
      <c r="K183" s="486">
        <f t="shared" si="20"/>
        <v>0</v>
      </c>
      <c r="L183" s="485">
        <f>일위대가!M918</f>
        <v>48513</v>
      </c>
      <c r="M183" s="487">
        <f t="shared" si="18"/>
        <v>0</v>
      </c>
      <c r="N183" s="488">
        <f t="shared" si="19"/>
        <v>5449077.5057966998</v>
      </c>
      <c r="O183" s="489">
        <f t="shared" si="19"/>
        <v>0</v>
      </c>
      <c r="P183" s="490"/>
    </row>
    <row r="184" spans="1:16" s="1184" customFormat="1" ht="15" hidden="1" customHeight="1">
      <c r="A184" s="546" t="s">
        <v>2272</v>
      </c>
      <c r="B184" s="480" t="s">
        <v>2273</v>
      </c>
      <c r="C184" s="481" t="s">
        <v>2267</v>
      </c>
      <c r="D184" s="482"/>
      <c r="E184" s="483"/>
      <c r="F184" s="484" t="s">
        <v>2271</v>
      </c>
      <c r="G184" s="714"/>
      <c r="H184" s="485">
        <f>일위대가!I926</f>
        <v>1622097.53</v>
      </c>
      <c r="I184" s="727">
        <f t="shared" si="14"/>
        <v>0</v>
      </c>
      <c r="J184" s="485">
        <f>일위대가!K926</f>
        <v>431148.46500000003</v>
      </c>
      <c r="K184" s="486">
        <f t="shared" si="20"/>
        <v>0</v>
      </c>
      <c r="L184" s="485">
        <f>일위대가!M926</f>
        <v>48513</v>
      </c>
      <c r="M184" s="487">
        <f t="shared" si="18"/>
        <v>0</v>
      </c>
      <c r="N184" s="488">
        <f t="shared" si="19"/>
        <v>2101758.9950000001</v>
      </c>
      <c r="O184" s="489">
        <f t="shared" si="19"/>
        <v>0</v>
      </c>
      <c r="P184" s="490"/>
    </row>
    <row r="185" spans="1:16" s="1184" customFormat="1" ht="15" hidden="1" customHeight="1">
      <c r="A185" s="546" t="s">
        <v>2274</v>
      </c>
      <c r="B185" s="480" t="s">
        <v>2273</v>
      </c>
      <c r="C185" s="481" t="s">
        <v>2275</v>
      </c>
      <c r="D185" s="482"/>
      <c r="E185" s="483"/>
      <c r="F185" s="484" t="s">
        <v>2271</v>
      </c>
      <c r="G185" s="714"/>
      <c r="H185" s="485">
        <f>일위대가!I934</f>
        <v>122097.53</v>
      </c>
      <c r="I185" s="727">
        <f t="shared" si="14"/>
        <v>0</v>
      </c>
      <c r="J185" s="485">
        <f>일위대가!K934</f>
        <v>538577.46500000008</v>
      </c>
      <c r="K185" s="486">
        <f t="shared" si="20"/>
        <v>0</v>
      </c>
      <c r="L185" s="485">
        <f>일위대가!M934</f>
        <v>110004</v>
      </c>
      <c r="M185" s="487">
        <f t="shared" si="18"/>
        <v>0</v>
      </c>
      <c r="N185" s="488">
        <f>H185+J185+L185</f>
        <v>770678.99500000011</v>
      </c>
      <c r="O185" s="489">
        <f t="shared" si="19"/>
        <v>0</v>
      </c>
      <c r="P185" s="490"/>
    </row>
    <row r="186" spans="1:16" s="1184" customFormat="1" ht="15" hidden="1" customHeight="1">
      <c r="A186" s="546" t="s">
        <v>2276</v>
      </c>
      <c r="B186" s="480" t="s">
        <v>2273</v>
      </c>
      <c r="C186" s="481" t="s">
        <v>2277</v>
      </c>
      <c r="D186" s="482"/>
      <c r="E186" s="483"/>
      <c r="F186" s="484" t="s">
        <v>2271</v>
      </c>
      <c r="G186" s="714"/>
      <c r="H186" s="485">
        <f>일위대가!I938</f>
        <v>-62588.749999999993</v>
      </c>
      <c r="I186" s="727">
        <f t="shared" si="14"/>
        <v>0</v>
      </c>
      <c r="J186" s="485">
        <f>일위대가!K938</f>
        <v>26012</v>
      </c>
      <c r="K186" s="486">
        <f t="shared" si="20"/>
        <v>0</v>
      </c>
      <c r="L186" s="485">
        <f>일위대가!M938</f>
        <v>24256</v>
      </c>
      <c r="M186" s="487">
        <f t="shared" si="18"/>
        <v>0</v>
      </c>
      <c r="N186" s="488">
        <f>H186+J186+L186</f>
        <v>-12320.749999999993</v>
      </c>
      <c r="O186" s="489">
        <f t="shared" si="19"/>
        <v>0</v>
      </c>
      <c r="P186" s="490"/>
    </row>
    <row r="187" spans="1:16" s="1184" customFormat="1" ht="15" hidden="1" customHeight="1">
      <c r="A187" s="546" t="s">
        <v>2278</v>
      </c>
      <c r="B187" s="480" t="s">
        <v>2273</v>
      </c>
      <c r="C187" s="481" t="s">
        <v>2324</v>
      </c>
      <c r="D187" s="482"/>
      <c r="E187" s="483"/>
      <c r="F187" s="484" t="s">
        <v>2271</v>
      </c>
      <c r="G187" s="714"/>
      <c r="H187" s="485">
        <f>일위대가!I947</f>
        <v>1062702.7071544998</v>
      </c>
      <c r="I187" s="727">
        <f>TRUNC(G187*H187)</f>
        <v>0</v>
      </c>
      <c r="J187" s="485">
        <f>일위대가!K947</f>
        <v>1045290.7986421998</v>
      </c>
      <c r="K187" s="486">
        <f t="shared" si="20"/>
        <v>0</v>
      </c>
      <c r="L187" s="485">
        <f>일위대가!M947</f>
        <v>110004</v>
      </c>
      <c r="M187" s="487">
        <f t="shared" si="18"/>
        <v>0</v>
      </c>
      <c r="N187" s="488">
        <f>H187+J187+L187</f>
        <v>2217997.5057966998</v>
      </c>
      <c r="O187" s="489">
        <f t="shared" si="19"/>
        <v>0</v>
      </c>
      <c r="P187" s="490"/>
    </row>
    <row r="188" spans="1:16" ht="15.75" customHeight="1">
      <c r="A188" s="751"/>
      <c r="B188" s="752" t="s">
        <v>812</v>
      </c>
      <c r="C188" s="753"/>
      <c r="D188" s="754"/>
      <c r="E188" s="755"/>
      <c r="F188" s="756"/>
      <c r="G188" s="756">
        <f>SUM(G6:G187)</f>
        <v>149</v>
      </c>
      <c r="H188" s="757"/>
      <c r="I188" s="758">
        <f>SUM(I6:I187)</f>
        <v>13991356</v>
      </c>
      <c r="J188" s="757"/>
      <c r="K188" s="758">
        <f>SUM(K6:K187)</f>
        <v>5543642</v>
      </c>
      <c r="L188" s="757"/>
      <c r="M188" s="758">
        <f>SUM(M8:M187)</f>
        <v>3641610</v>
      </c>
      <c r="N188" s="757"/>
      <c r="O188" s="758">
        <f>SUM(O8:O187)</f>
        <v>23176608</v>
      </c>
      <c r="P188" s="759"/>
    </row>
  </sheetData>
  <autoFilter ref="A5:P188">
    <filterColumn colId="6">
      <customFilters>
        <customFilter operator="notEqual" val=" "/>
      </customFilters>
    </filterColumn>
  </autoFilter>
  <mergeCells count="11">
    <mergeCell ref="H3:I3"/>
    <mergeCell ref="J3:K3"/>
    <mergeCell ref="L3:M3"/>
    <mergeCell ref="A1:P1"/>
    <mergeCell ref="A3:A4"/>
    <mergeCell ref="B3:C4"/>
    <mergeCell ref="D3:E4"/>
    <mergeCell ref="F3:F4"/>
    <mergeCell ref="N3:O3"/>
    <mergeCell ref="P3:P4"/>
    <mergeCell ref="G3:G4"/>
  </mergeCells>
  <phoneticPr fontId="5" type="noConversion"/>
  <conditionalFormatting sqref="A1:A181 A104:F104 P104:IV104 A188:A1048576">
    <cfRule type="cellIs" dxfId="152" priority="47" stopIfTrue="1" operator="lessThan">
      <formula>0</formula>
    </cfRule>
  </conditionalFormatting>
  <conditionalFormatting sqref="H6:O181 H188:O188">
    <cfRule type="cellIs" dxfId="151" priority="44" stopIfTrue="1" operator="lessThan">
      <formula>0</formula>
    </cfRule>
  </conditionalFormatting>
  <conditionalFormatting sqref="P2:P181 A179:F181 P188:P65490">
    <cfRule type="cellIs" dxfId="150" priority="45" stopIfTrue="1" operator="lessThan">
      <formula>0</formula>
    </cfRule>
  </conditionalFormatting>
  <conditionalFormatting sqref="R1:V6 Q1:Q181 W1:IV181 C2:C104 B2:B105 D2:F105 A20:F21 R20:V181 E106:F111 B111:D111 B112:F181 B188:F65490 R188:V65490 W188:IV1048576 Q188:Q1048576">
    <cfRule type="cellIs" dxfId="149" priority="48" stopIfTrue="1" operator="lessThan">
      <formula>0</formula>
    </cfRule>
  </conditionalFormatting>
  <conditionalFormatting sqref="P182:IV184 A182:E182 A184:F184 Q187:IV187">
    <cfRule type="cellIs" dxfId="148" priority="42" stopIfTrue="1" operator="lessThan">
      <formula>0</formula>
    </cfRule>
  </conditionalFormatting>
  <conditionalFormatting sqref="H182:O182 H184:O184">
    <cfRule type="cellIs" dxfId="147" priority="43" stopIfTrue="1" operator="lessThan">
      <formula>0</formula>
    </cfRule>
  </conditionalFormatting>
  <conditionalFormatting sqref="P182:P184 A182:E182 A184:F184">
    <cfRule type="cellIs" dxfId="146" priority="41" stopIfTrue="1" operator="lessThan">
      <formula>0</formula>
    </cfRule>
  </conditionalFormatting>
  <conditionalFormatting sqref="H182:O182 H184:O184">
    <cfRule type="cellIs" dxfId="145" priority="40" stopIfTrue="1" operator="lessThan">
      <formula>0</formula>
    </cfRule>
  </conditionalFormatting>
  <conditionalFormatting sqref="A183:F183">
    <cfRule type="cellIs" dxfId="144" priority="38" stopIfTrue="1" operator="lessThan">
      <formula>0</formula>
    </cfRule>
  </conditionalFormatting>
  <conditionalFormatting sqref="H183:O183">
    <cfRule type="cellIs" dxfId="143" priority="39" stopIfTrue="1" operator="lessThan">
      <formula>0</formula>
    </cfRule>
  </conditionalFormatting>
  <conditionalFormatting sqref="A183:F183">
    <cfRule type="cellIs" dxfId="142" priority="37" stopIfTrue="1" operator="lessThan">
      <formula>0</formula>
    </cfRule>
  </conditionalFormatting>
  <conditionalFormatting sqref="H183:O183">
    <cfRule type="cellIs" dxfId="141" priority="36" stopIfTrue="1" operator="lessThan">
      <formula>0</formula>
    </cfRule>
  </conditionalFormatting>
  <conditionalFormatting sqref="P187 A187:C187 E187:F187">
    <cfRule type="cellIs" dxfId="140" priority="34" stopIfTrue="1" operator="lessThan">
      <formula>0</formula>
    </cfRule>
  </conditionalFormatting>
  <conditionalFormatting sqref="H187:M187 O187">
    <cfRule type="cellIs" dxfId="139" priority="35" stopIfTrue="1" operator="lessThan">
      <formula>0</formula>
    </cfRule>
  </conditionalFormatting>
  <conditionalFormatting sqref="P187 A187:C187 E187:F187">
    <cfRule type="cellIs" dxfId="138" priority="33" stopIfTrue="1" operator="lessThan">
      <formula>0</formula>
    </cfRule>
  </conditionalFormatting>
  <conditionalFormatting sqref="H187:M187 O187">
    <cfRule type="cellIs" dxfId="137" priority="32" stopIfTrue="1" operator="lessThan">
      <formula>0</formula>
    </cfRule>
  </conditionalFormatting>
  <conditionalFormatting sqref="Q185:IV186">
    <cfRule type="cellIs" dxfId="136" priority="31" stopIfTrue="1" operator="lessThan">
      <formula>0</formula>
    </cfRule>
  </conditionalFormatting>
  <conditionalFormatting sqref="P185:P186 A185:F185">
    <cfRule type="cellIs" dxfId="135" priority="29" stopIfTrue="1" operator="lessThan">
      <formula>0</formula>
    </cfRule>
  </conditionalFormatting>
  <conditionalFormatting sqref="H185:O185">
    <cfRule type="cellIs" dxfId="134" priority="30" stopIfTrue="1" operator="lessThan">
      <formula>0</formula>
    </cfRule>
  </conditionalFormatting>
  <conditionalFormatting sqref="P185:P186 A185:F185">
    <cfRule type="cellIs" dxfId="133" priority="28" stopIfTrue="1" operator="lessThan">
      <formula>0</formula>
    </cfRule>
  </conditionalFormatting>
  <conditionalFormatting sqref="H185:O185">
    <cfRule type="cellIs" dxfId="132" priority="27" stopIfTrue="1" operator="lessThan">
      <formula>0</formula>
    </cfRule>
  </conditionalFormatting>
  <conditionalFormatting sqref="D187">
    <cfRule type="cellIs" dxfId="131" priority="26" stopIfTrue="1" operator="lessThan">
      <formula>0</formula>
    </cfRule>
  </conditionalFormatting>
  <conditionalFormatting sqref="D187">
    <cfRule type="cellIs" dxfId="130" priority="25" stopIfTrue="1" operator="lessThan">
      <formula>0</formula>
    </cfRule>
  </conditionalFormatting>
  <conditionalFormatting sqref="N187">
    <cfRule type="cellIs" dxfId="129" priority="24" stopIfTrue="1" operator="lessThan">
      <formula>0</formula>
    </cfRule>
  </conditionalFormatting>
  <conditionalFormatting sqref="N187">
    <cfRule type="cellIs" dxfId="128" priority="23" stopIfTrue="1" operator="lessThan">
      <formula>0</formula>
    </cfRule>
  </conditionalFormatting>
  <conditionalFormatting sqref="A186:C186 E186:F186">
    <cfRule type="cellIs" dxfId="127" priority="21" stopIfTrue="1" operator="lessThan">
      <formula>0</formula>
    </cfRule>
  </conditionalFormatting>
  <conditionalFormatting sqref="H186:M186 O186">
    <cfRule type="cellIs" dxfId="126" priority="22" stopIfTrue="1" operator="lessThan">
      <formula>0</formula>
    </cfRule>
  </conditionalFormatting>
  <conditionalFormatting sqref="A186:C186 E186:F186">
    <cfRule type="cellIs" dxfId="125" priority="20" stopIfTrue="1" operator="lessThan">
      <formula>0</formula>
    </cfRule>
  </conditionalFormatting>
  <conditionalFormatting sqref="H186:M186 O186">
    <cfRule type="cellIs" dxfId="124" priority="19" stopIfTrue="1" operator="lessThan">
      <formula>0</formula>
    </cfRule>
  </conditionalFormatting>
  <conditionalFormatting sqref="D186">
    <cfRule type="cellIs" dxfId="123" priority="18" stopIfTrue="1" operator="lessThan">
      <formula>0</formula>
    </cfRule>
  </conditionalFormatting>
  <conditionalFormatting sqref="D186">
    <cfRule type="cellIs" dxfId="122" priority="17" stopIfTrue="1" operator="lessThan">
      <formula>0</formula>
    </cfRule>
  </conditionalFormatting>
  <conditionalFormatting sqref="N186">
    <cfRule type="cellIs" dxfId="121" priority="16" stopIfTrue="1" operator="lessThan">
      <formula>0</formula>
    </cfRule>
  </conditionalFormatting>
  <conditionalFormatting sqref="N186">
    <cfRule type="cellIs" dxfId="120" priority="15" stopIfTrue="1" operator="lessThan">
      <formula>0</formula>
    </cfRule>
  </conditionalFormatting>
  <conditionalFormatting sqref="F182">
    <cfRule type="cellIs" dxfId="119" priority="14" stopIfTrue="1" operator="lessThan">
      <formula>0</formula>
    </cfRule>
  </conditionalFormatting>
  <conditionalFormatting sqref="F182">
    <cfRule type="cellIs" dxfId="118" priority="13" stopIfTrue="1" operator="lessThan">
      <formula>0</formula>
    </cfRule>
  </conditionalFormatting>
  <conditionalFormatting sqref="G2:G181 G188:G65490">
    <cfRule type="cellIs" dxfId="117" priority="6" stopIfTrue="1" operator="lessThan">
      <formula>0</formula>
    </cfRule>
  </conditionalFormatting>
  <conditionalFormatting sqref="G184 G182">
    <cfRule type="cellIs" dxfId="116" priority="5" stopIfTrue="1" operator="lessThan">
      <formula>0</formula>
    </cfRule>
  </conditionalFormatting>
  <conditionalFormatting sqref="G183">
    <cfRule type="cellIs" dxfId="115" priority="4" stopIfTrue="1" operator="lessThan">
      <formula>0</formula>
    </cfRule>
  </conditionalFormatting>
  <conditionalFormatting sqref="G187">
    <cfRule type="cellIs" dxfId="114" priority="3" stopIfTrue="1" operator="lessThan">
      <formula>0</formula>
    </cfRule>
  </conditionalFormatting>
  <conditionalFormatting sqref="G185">
    <cfRule type="cellIs" dxfId="113" priority="2" stopIfTrue="1" operator="lessThan">
      <formula>0</formula>
    </cfRule>
  </conditionalFormatting>
  <conditionalFormatting sqref="G186">
    <cfRule type="cellIs" dxfId="112" priority="1" stopIfTrue="1" operator="lessThan">
      <formula>0</formula>
    </cfRule>
  </conditionalFormatting>
  <pageMargins left="0.35433070866141736" right="0.19685039370078741" top="0.70866141732283472" bottom="0.39370078740157483" header="0.47244094488188981" footer="0.19685039370078741"/>
  <pageSetup paperSize="9" scale="92"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X188"/>
  <sheetViews>
    <sheetView view="pageBreakPreview" zoomScale="130" zoomScaleSheetLayoutView="130" workbookViewId="0">
      <pane xSplit="3" ySplit="4" topLeftCell="D40" activePane="bottomRight" state="frozen"/>
      <selection activeCell="R7" sqref="R7"/>
      <selection pane="topRight" activeCell="R7" sqref="R7"/>
      <selection pane="bottomLeft" activeCell="R7" sqref="R7"/>
      <selection pane="bottomRight" activeCell="G137" sqref="G137"/>
    </sheetView>
  </sheetViews>
  <sheetFormatPr defaultColWidth="8.88671875" defaultRowHeight="16.5"/>
  <cols>
    <col min="1" max="1" width="5.5546875" style="456" customWidth="1"/>
    <col min="2" max="2" width="19.44140625" style="457" bestFit="1" customWidth="1"/>
    <col min="3" max="3" width="3.88671875" style="458" customWidth="1"/>
    <col min="4" max="4" width="15.5546875" style="457" customWidth="1"/>
    <col min="5" max="5" width="5.5546875" style="242" customWidth="1"/>
    <col min="6" max="6" width="4.109375" style="53" customWidth="1"/>
    <col min="7" max="7" width="5.77734375" style="53" customWidth="1"/>
    <col min="8" max="9" width="5.5546875" style="53" customWidth="1"/>
    <col min="10" max="18" width="5.33203125" style="53" customWidth="1"/>
    <col min="19" max="19" width="8.88671875" style="53"/>
    <col min="20" max="24" width="18.21875" style="53" hidden="1" customWidth="1"/>
    <col min="25" max="31" width="0" style="53" hidden="1" customWidth="1"/>
    <col min="32" max="16384" width="8.88671875" style="53"/>
  </cols>
  <sheetData>
    <row r="1" spans="1:18" ht="26.25">
      <c r="A1" s="1420" t="s">
        <v>2326</v>
      </c>
      <c r="B1" s="1420"/>
      <c r="C1" s="1420"/>
      <c r="D1" s="1420"/>
      <c r="E1" s="1420"/>
      <c r="F1" s="1420"/>
      <c r="G1" s="1420"/>
      <c r="H1" s="1420"/>
      <c r="I1" s="1420"/>
      <c r="J1" s="1420"/>
      <c r="K1" s="1420"/>
      <c r="L1" s="1420"/>
      <c r="M1" s="1420"/>
      <c r="N1" s="1420"/>
      <c r="O1" s="1420"/>
      <c r="P1" s="1420"/>
      <c r="Q1" s="1420"/>
      <c r="R1" s="1420"/>
    </row>
    <row r="2" spans="1:18" ht="15.75" customHeight="1">
      <c r="A2" s="693"/>
      <c r="B2" s="694"/>
      <c r="C2" s="694"/>
      <c r="D2" s="694"/>
      <c r="E2" s="695"/>
      <c r="F2" s="695"/>
      <c r="G2" s="695"/>
      <c r="H2" s="695"/>
      <c r="I2" s="695"/>
      <c r="J2" s="695"/>
      <c r="K2" s="695"/>
      <c r="L2" s="695"/>
      <c r="M2" s="695"/>
      <c r="N2" s="695"/>
      <c r="O2" s="695"/>
      <c r="P2" s="695"/>
      <c r="Q2" s="695"/>
      <c r="R2" s="695"/>
    </row>
    <row r="3" spans="1:18" ht="15.75" customHeight="1">
      <c r="A3" s="1421" t="s">
        <v>471</v>
      </c>
      <c r="B3" s="1423" t="s">
        <v>472</v>
      </c>
      <c r="C3" s="1423"/>
      <c r="D3" s="1418" t="s">
        <v>473</v>
      </c>
      <c r="E3" s="1418"/>
      <c r="F3" s="1418" t="s">
        <v>4</v>
      </c>
      <c r="G3" s="1425" t="s">
        <v>2329</v>
      </c>
      <c r="H3" s="1426" t="s">
        <v>2331</v>
      </c>
      <c r="I3" s="1426" t="s">
        <v>2332</v>
      </c>
      <c r="J3" s="1426" t="s">
        <v>2333</v>
      </c>
      <c r="K3" s="1426" t="s">
        <v>2334</v>
      </c>
      <c r="L3" s="1424" t="s">
        <v>2335</v>
      </c>
      <c r="M3" s="1424" t="s">
        <v>2336</v>
      </c>
      <c r="N3" s="1424" t="s">
        <v>2337</v>
      </c>
      <c r="O3" s="1424" t="s">
        <v>2338</v>
      </c>
      <c r="P3" s="1424" t="s">
        <v>2339</v>
      </c>
      <c r="Q3" s="1424" t="s">
        <v>2340</v>
      </c>
      <c r="R3" s="1424" t="s">
        <v>2345</v>
      </c>
    </row>
    <row r="4" spans="1:18" ht="17.25" customHeight="1">
      <c r="A4" s="1422"/>
      <c r="B4" s="1423"/>
      <c r="C4" s="1423"/>
      <c r="D4" s="1418"/>
      <c r="E4" s="1418"/>
      <c r="F4" s="1418"/>
      <c r="G4" s="1425"/>
      <c r="H4" s="1427"/>
      <c r="I4" s="1427"/>
      <c r="J4" s="1427"/>
      <c r="K4" s="1427"/>
      <c r="L4" s="1424"/>
      <c r="M4" s="1424"/>
      <c r="N4" s="1424"/>
      <c r="O4" s="1424"/>
      <c r="P4" s="1424"/>
      <c r="Q4" s="1424"/>
      <c r="R4" s="1424"/>
    </row>
    <row r="5" spans="1:18" ht="15.75" customHeight="1">
      <c r="A5" s="701"/>
      <c r="B5" s="702"/>
      <c r="C5" s="703"/>
      <c r="D5" s="704"/>
      <c r="E5" s="705"/>
      <c r="F5" s="1315"/>
      <c r="G5" s="1315"/>
      <c r="H5" s="1317"/>
      <c r="I5" s="1317"/>
      <c r="J5" s="1317"/>
      <c r="K5" s="1317"/>
      <c r="L5" s="1317"/>
      <c r="M5" s="1317"/>
      <c r="N5" s="1317"/>
      <c r="O5" s="1317"/>
      <c r="P5" s="1317"/>
      <c r="Q5" s="1318"/>
      <c r="R5" s="1317"/>
    </row>
    <row r="6" spans="1:18" ht="15" hidden="1" customHeight="1">
      <c r="A6" s="711" t="s">
        <v>1340</v>
      </c>
      <c r="B6" s="712" t="s">
        <v>580</v>
      </c>
      <c r="C6" s="713" t="s">
        <v>53</v>
      </c>
      <c r="D6" s="712" t="s">
        <v>246</v>
      </c>
      <c r="E6" s="713" t="s">
        <v>195</v>
      </c>
      <c r="F6" s="714" t="s">
        <v>197</v>
      </c>
      <c r="G6" s="714">
        <f t="shared" ref="G6:G37" si="0">SUM(H6:R6)</f>
        <v>0</v>
      </c>
      <c r="H6" s="714"/>
      <c r="I6" s="714"/>
      <c r="J6" s="714"/>
      <c r="K6" s="714"/>
      <c r="L6" s="714"/>
      <c r="M6" s="714"/>
      <c r="N6" s="714"/>
      <c r="O6" s="714"/>
      <c r="P6" s="714"/>
      <c r="Q6" s="714"/>
      <c r="R6" s="714"/>
    </row>
    <row r="7" spans="1:18" ht="15" hidden="1" customHeight="1">
      <c r="A7" s="723" t="s">
        <v>1341</v>
      </c>
      <c r="B7" s="724" t="s">
        <v>557</v>
      </c>
      <c r="C7" s="725" t="s">
        <v>416</v>
      </c>
      <c r="D7" s="724" t="s">
        <v>246</v>
      </c>
      <c r="E7" s="725" t="s">
        <v>195</v>
      </c>
      <c r="F7" s="484" t="s">
        <v>197</v>
      </c>
      <c r="G7" s="714">
        <f t="shared" si="0"/>
        <v>0</v>
      </c>
      <c r="H7" s="714"/>
      <c r="I7" s="714"/>
      <c r="J7" s="714"/>
      <c r="K7" s="714"/>
      <c r="L7" s="714"/>
      <c r="M7" s="714"/>
      <c r="N7" s="714"/>
      <c r="O7" s="714"/>
      <c r="P7" s="714"/>
      <c r="Q7" s="714"/>
      <c r="R7" s="714"/>
    </row>
    <row r="8" spans="1:18" ht="15" customHeight="1">
      <c r="A8" s="723" t="s">
        <v>1342</v>
      </c>
      <c r="B8" s="724" t="s">
        <v>247</v>
      </c>
      <c r="C8" s="725" t="s">
        <v>53</v>
      </c>
      <c r="D8" s="724" t="s">
        <v>248</v>
      </c>
      <c r="E8" s="725" t="s">
        <v>195</v>
      </c>
      <c r="F8" s="484" t="s">
        <v>197</v>
      </c>
      <c r="G8" s="714">
        <f t="shared" si="0"/>
        <v>3</v>
      </c>
      <c r="H8" s="714"/>
      <c r="I8" s="714">
        <v>1</v>
      </c>
      <c r="J8" s="714"/>
      <c r="K8" s="714"/>
      <c r="L8" s="714"/>
      <c r="M8" s="714">
        <v>2</v>
      </c>
      <c r="N8" s="714"/>
      <c r="O8" s="714"/>
      <c r="P8" s="714"/>
      <c r="Q8" s="714"/>
      <c r="R8" s="714"/>
    </row>
    <row r="9" spans="1:18" ht="15" hidden="1" customHeight="1">
      <c r="A9" s="711" t="s">
        <v>1343</v>
      </c>
      <c r="B9" s="724" t="s">
        <v>247</v>
      </c>
      <c r="C9" s="725" t="s">
        <v>416</v>
      </c>
      <c r="D9" s="733" t="s">
        <v>248</v>
      </c>
      <c r="E9" s="734" t="s">
        <v>195</v>
      </c>
      <c r="F9" s="484" t="s">
        <v>197</v>
      </c>
      <c r="G9" s="714">
        <f t="shared" si="0"/>
        <v>0</v>
      </c>
      <c r="H9" s="714"/>
      <c r="I9" s="714"/>
      <c r="J9" s="714"/>
      <c r="K9" s="714"/>
      <c r="L9" s="714"/>
      <c r="M9" s="714"/>
      <c r="N9" s="714"/>
      <c r="O9" s="714"/>
      <c r="P9" s="714"/>
      <c r="Q9" s="714"/>
      <c r="R9" s="714"/>
    </row>
    <row r="10" spans="1:18" ht="15" customHeight="1">
      <c r="A10" s="723" t="s">
        <v>1344</v>
      </c>
      <c r="B10" s="724" t="s">
        <v>249</v>
      </c>
      <c r="C10" s="725" t="s">
        <v>53</v>
      </c>
      <c r="D10" s="733" t="s">
        <v>625</v>
      </c>
      <c r="E10" s="734" t="s">
        <v>195</v>
      </c>
      <c r="F10" s="484" t="s">
        <v>197</v>
      </c>
      <c r="G10" s="714">
        <f t="shared" si="0"/>
        <v>9</v>
      </c>
      <c r="H10" s="714"/>
      <c r="I10" s="714"/>
      <c r="J10" s="714"/>
      <c r="K10" s="714"/>
      <c r="L10" s="714"/>
      <c r="M10" s="714"/>
      <c r="N10" s="714"/>
      <c r="O10" s="714"/>
      <c r="P10" s="714">
        <v>3</v>
      </c>
      <c r="Q10" s="714">
        <v>1</v>
      </c>
      <c r="R10" s="714">
        <v>5</v>
      </c>
    </row>
    <row r="11" spans="1:18" ht="15" hidden="1" customHeight="1">
      <c r="A11" s="723" t="s">
        <v>1345</v>
      </c>
      <c r="B11" s="724" t="s">
        <v>249</v>
      </c>
      <c r="C11" s="725" t="s">
        <v>416</v>
      </c>
      <c r="D11" s="733" t="s">
        <v>625</v>
      </c>
      <c r="E11" s="734" t="s">
        <v>195</v>
      </c>
      <c r="F11" s="484" t="s">
        <v>197</v>
      </c>
      <c r="G11" s="714">
        <f t="shared" si="0"/>
        <v>0</v>
      </c>
      <c r="H11" s="714"/>
      <c r="I11" s="714"/>
      <c r="J11" s="714"/>
      <c r="K11" s="714"/>
      <c r="L11" s="714"/>
      <c r="M11" s="714"/>
      <c r="N11" s="714"/>
      <c r="O11" s="714"/>
      <c r="P11" s="714"/>
      <c r="Q11" s="714"/>
      <c r="R11" s="714"/>
    </row>
    <row r="12" spans="1:18" ht="15" customHeight="1">
      <c r="A12" s="711" t="s">
        <v>1346</v>
      </c>
      <c r="B12" s="724" t="s">
        <v>250</v>
      </c>
      <c r="C12" s="725" t="s">
        <v>53</v>
      </c>
      <c r="D12" s="733" t="s">
        <v>581</v>
      </c>
      <c r="E12" s="734" t="s">
        <v>195</v>
      </c>
      <c r="F12" s="484" t="s">
        <v>197</v>
      </c>
      <c r="G12" s="714">
        <f t="shared" si="0"/>
        <v>2</v>
      </c>
      <c r="H12" s="714">
        <v>1</v>
      </c>
      <c r="I12" s="714"/>
      <c r="J12" s="714"/>
      <c r="K12" s="714">
        <v>1</v>
      </c>
      <c r="L12" s="714"/>
      <c r="M12" s="714"/>
      <c r="N12" s="714"/>
      <c r="O12" s="714"/>
      <c r="P12" s="714"/>
      <c r="Q12" s="714"/>
      <c r="R12" s="714"/>
    </row>
    <row r="13" spans="1:18" ht="15" hidden="1" customHeight="1">
      <c r="A13" s="723" t="s">
        <v>1347</v>
      </c>
      <c r="B13" s="724" t="s">
        <v>250</v>
      </c>
      <c r="C13" s="725" t="s">
        <v>416</v>
      </c>
      <c r="D13" s="733" t="s">
        <v>581</v>
      </c>
      <c r="E13" s="734" t="s">
        <v>195</v>
      </c>
      <c r="F13" s="484" t="s">
        <v>197</v>
      </c>
      <c r="G13" s="714">
        <f t="shared" si="0"/>
        <v>0</v>
      </c>
      <c r="H13" s="714"/>
      <c r="I13" s="714"/>
      <c r="J13" s="714"/>
      <c r="K13" s="714"/>
      <c r="L13" s="714"/>
      <c r="M13" s="714"/>
      <c r="N13" s="714"/>
      <c r="O13" s="714"/>
      <c r="P13" s="714"/>
      <c r="Q13" s="714"/>
      <c r="R13" s="714"/>
    </row>
    <row r="14" spans="1:18" ht="15" hidden="1" customHeight="1">
      <c r="A14" s="723" t="s">
        <v>1348</v>
      </c>
      <c r="B14" s="724" t="s">
        <v>582</v>
      </c>
      <c r="C14" s="725" t="s">
        <v>53</v>
      </c>
      <c r="D14" s="733" t="s">
        <v>718</v>
      </c>
      <c r="E14" s="734" t="s">
        <v>195</v>
      </c>
      <c r="F14" s="484" t="s">
        <v>197</v>
      </c>
      <c r="G14" s="714">
        <f t="shared" si="0"/>
        <v>0</v>
      </c>
      <c r="H14" s="714"/>
      <c r="I14" s="714"/>
      <c r="J14" s="714"/>
      <c r="K14" s="714"/>
      <c r="L14" s="714"/>
      <c r="M14" s="714"/>
      <c r="N14" s="714"/>
      <c r="O14" s="714"/>
      <c r="P14" s="714"/>
      <c r="Q14" s="714"/>
      <c r="R14" s="714"/>
    </row>
    <row r="15" spans="1:18" ht="15" hidden="1" customHeight="1">
      <c r="A15" s="711" t="s">
        <v>1349</v>
      </c>
      <c r="B15" s="724" t="s">
        <v>582</v>
      </c>
      <c r="C15" s="725" t="s">
        <v>416</v>
      </c>
      <c r="D15" s="733" t="s">
        <v>718</v>
      </c>
      <c r="E15" s="734" t="s">
        <v>195</v>
      </c>
      <c r="F15" s="484" t="s">
        <v>197</v>
      </c>
      <c r="G15" s="714">
        <f t="shared" si="0"/>
        <v>0</v>
      </c>
      <c r="H15" s="714"/>
      <c r="I15" s="714"/>
      <c r="J15" s="714"/>
      <c r="K15" s="714"/>
      <c r="L15" s="714"/>
      <c r="M15" s="714"/>
      <c r="N15" s="714"/>
      <c r="O15" s="714"/>
      <c r="P15" s="714"/>
      <c r="Q15" s="714"/>
      <c r="R15" s="714"/>
    </row>
    <row r="16" spans="1:18" ht="15" hidden="1" customHeight="1">
      <c r="A16" s="723" t="s">
        <v>1350</v>
      </c>
      <c r="B16" s="724" t="s">
        <v>582</v>
      </c>
      <c r="C16" s="725" t="s">
        <v>53</v>
      </c>
      <c r="D16" s="733" t="s">
        <v>251</v>
      </c>
      <c r="E16" s="734" t="s">
        <v>195</v>
      </c>
      <c r="F16" s="484" t="s">
        <v>197</v>
      </c>
      <c r="G16" s="714">
        <f t="shared" si="0"/>
        <v>0</v>
      </c>
      <c r="H16" s="714"/>
      <c r="I16" s="714"/>
      <c r="J16" s="714"/>
      <c r="K16" s="714"/>
      <c r="L16" s="714"/>
      <c r="M16" s="714"/>
      <c r="N16" s="714"/>
      <c r="O16" s="714"/>
      <c r="P16" s="714"/>
      <c r="Q16" s="714"/>
      <c r="R16" s="714"/>
    </row>
    <row r="17" spans="1:18" ht="15" hidden="1" customHeight="1">
      <c r="A17" s="723" t="s">
        <v>1351</v>
      </c>
      <c r="B17" s="724" t="s">
        <v>582</v>
      </c>
      <c r="C17" s="725" t="s">
        <v>416</v>
      </c>
      <c r="D17" s="733" t="s">
        <v>251</v>
      </c>
      <c r="E17" s="734" t="s">
        <v>195</v>
      </c>
      <c r="F17" s="484" t="s">
        <v>197</v>
      </c>
      <c r="G17" s="714">
        <f t="shared" si="0"/>
        <v>0</v>
      </c>
      <c r="H17" s="714"/>
      <c r="I17" s="714"/>
      <c r="J17" s="714"/>
      <c r="K17" s="714"/>
      <c r="L17" s="714"/>
      <c r="M17" s="714"/>
      <c r="N17" s="714"/>
      <c r="O17" s="714"/>
      <c r="P17" s="714"/>
      <c r="Q17" s="714"/>
      <c r="R17" s="714"/>
    </row>
    <row r="18" spans="1:18" ht="15" hidden="1" customHeight="1">
      <c r="A18" s="711" t="s">
        <v>1352</v>
      </c>
      <c r="B18" s="724" t="s">
        <v>582</v>
      </c>
      <c r="C18" s="725" t="s">
        <v>53</v>
      </c>
      <c r="D18" s="733" t="s">
        <v>719</v>
      </c>
      <c r="E18" s="734" t="s">
        <v>195</v>
      </c>
      <c r="F18" s="484" t="s">
        <v>197</v>
      </c>
      <c r="G18" s="714">
        <f t="shared" si="0"/>
        <v>0</v>
      </c>
      <c r="H18" s="714"/>
      <c r="I18" s="714"/>
      <c r="J18" s="714"/>
      <c r="K18" s="714"/>
      <c r="L18" s="714"/>
      <c r="M18" s="714"/>
      <c r="N18" s="714"/>
      <c r="O18" s="714"/>
      <c r="P18" s="714"/>
      <c r="Q18" s="714"/>
      <c r="R18" s="714"/>
    </row>
    <row r="19" spans="1:18" ht="15" hidden="1" customHeight="1">
      <c r="A19" s="723" t="s">
        <v>1353</v>
      </c>
      <c r="B19" s="724" t="s">
        <v>582</v>
      </c>
      <c r="C19" s="725" t="s">
        <v>416</v>
      </c>
      <c r="D19" s="733" t="s">
        <v>719</v>
      </c>
      <c r="E19" s="734" t="s">
        <v>195</v>
      </c>
      <c r="F19" s="484" t="s">
        <v>197</v>
      </c>
      <c r="G19" s="714">
        <f t="shared" si="0"/>
        <v>0</v>
      </c>
      <c r="H19" s="714"/>
      <c r="I19" s="714"/>
      <c r="J19" s="714"/>
      <c r="K19" s="714"/>
      <c r="L19" s="714"/>
      <c r="M19" s="714"/>
      <c r="N19" s="714"/>
      <c r="O19" s="714"/>
      <c r="P19" s="714"/>
      <c r="Q19" s="714"/>
      <c r="R19" s="714"/>
    </row>
    <row r="20" spans="1:18" ht="15" hidden="1" customHeight="1">
      <c r="A20" s="723" t="s">
        <v>1354</v>
      </c>
      <c r="B20" s="724" t="s">
        <v>582</v>
      </c>
      <c r="C20" s="725" t="s">
        <v>53</v>
      </c>
      <c r="D20" s="735" t="s">
        <v>241</v>
      </c>
      <c r="E20" s="734" t="s">
        <v>195</v>
      </c>
      <c r="F20" s="484" t="s">
        <v>197</v>
      </c>
      <c r="G20" s="714">
        <f t="shared" si="0"/>
        <v>0</v>
      </c>
      <c r="H20" s="714"/>
      <c r="I20" s="714"/>
      <c r="J20" s="714"/>
      <c r="K20" s="714"/>
      <c r="L20" s="714"/>
      <c r="M20" s="714"/>
      <c r="N20" s="714"/>
      <c r="O20" s="714"/>
      <c r="P20" s="714"/>
      <c r="Q20" s="714"/>
      <c r="R20" s="714"/>
    </row>
    <row r="21" spans="1:18" ht="15" hidden="1" customHeight="1">
      <c r="A21" s="711" t="s">
        <v>1355</v>
      </c>
      <c r="B21" s="724" t="s">
        <v>582</v>
      </c>
      <c r="C21" s="725" t="s">
        <v>416</v>
      </c>
      <c r="D21" s="735" t="s">
        <v>241</v>
      </c>
      <c r="E21" s="734" t="s">
        <v>195</v>
      </c>
      <c r="F21" s="484" t="s">
        <v>197</v>
      </c>
      <c r="G21" s="714">
        <f t="shared" si="0"/>
        <v>0</v>
      </c>
      <c r="H21" s="714"/>
      <c r="I21" s="714"/>
      <c r="J21" s="714"/>
      <c r="K21" s="714"/>
      <c r="L21" s="714"/>
      <c r="M21" s="714"/>
      <c r="N21" s="714"/>
      <c r="O21" s="714"/>
      <c r="P21" s="714"/>
      <c r="Q21" s="714"/>
      <c r="R21" s="714"/>
    </row>
    <row r="22" spans="1:18" ht="15" customHeight="1">
      <c r="A22" s="723" t="s">
        <v>1356</v>
      </c>
      <c r="B22" s="724" t="s">
        <v>582</v>
      </c>
      <c r="C22" s="725" t="s">
        <v>53</v>
      </c>
      <c r="D22" s="733" t="s">
        <v>583</v>
      </c>
      <c r="E22" s="734" t="s">
        <v>195</v>
      </c>
      <c r="F22" s="484" t="s">
        <v>197</v>
      </c>
      <c r="G22" s="714">
        <f t="shared" si="0"/>
        <v>5</v>
      </c>
      <c r="H22" s="714"/>
      <c r="I22" s="714"/>
      <c r="J22" s="714"/>
      <c r="K22" s="714"/>
      <c r="L22" s="714"/>
      <c r="M22" s="714"/>
      <c r="N22" s="714"/>
      <c r="O22" s="714"/>
      <c r="P22" s="714"/>
      <c r="Q22" s="714">
        <v>1</v>
      </c>
      <c r="R22" s="714">
        <v>4</v>
      </c>
    </row>
    <row r="23" spans="1:18" ht="15" hidden="1" customHeight="1">
      <c r="A23" s="723" t="s">
        <v>1357</v>
      </c>
      <c r="B23" s="724" t="s">
        <v>582</v>
      </c>
      <c r="C23" s="725" t="s">
        <v>416</v>
      </c>
      <c r="D23" s="733" t="s">
        <v>583</v>
      </c>
      <c r="E23" s="734" t="s">
        <v>195</v>
      </c>
      <c r="F23" s="484" t="s">
        <v>197</v>
      </c>
      <c r="G23" s="714">
        <f t="shared" si="0"/>
        <v>0</v>
      </c>
      <c r="H23" s="714"/>
      <c r="I23" s="714"/>
      <c r="J23" s="714"/>
      <c r="K23" s="714"/>
      <c r="L23" s="714"/>
      <c r="M23" s="714"/>
      <c r="N23" s="714"/>
      <c r="O23" s="714"/>
      <c r="P23" s="714"/>
      <c r="Q23" s="714"/>
      <c r="R23" s="714"/>
    </row>
    <row r="24" spans="1:18" ht="15" hidden="1" customHeight="1">
      <c r="A24" s="711" t="s">
        <v>1358</v>
      </c>
      <c r="B24" s="724" t="s">
        <v>582</v>
      </c>
      <c r="C24" s="725" t="s">
        <v>53</v>
      </c>
      <c r="D24" s="733" t="s">
        <v>252</v>
      </c>
      <c r="E24" s="734" t="s">
        <v>195</v>
      </c>
      <c r="F24" s="484" t="s">
        <v>197</v>
      </c>
      <c r="G24" s="714">
        <f t="shared" si="0"/>
        <v>0</v>
      </c>
      <c r="H24" s="714"/>
      <c r="I24" s="714"/>
      <c r="J24" s="714"/>
      <c r="K24" s="714"/>
      <c r="L24" s="714"/>
      <c r="M24" s="714"/>
      <c r="N24" s="714"/>
      <c r="O24" s="714"/>
      <c r="P24" s="714"/>
      <c r="Q24" s="714"/>
      <c r="R24" s="714"/>
    </row>
    <row r="25" spans="1:18" ht="15" hidden="1" customHeight="1">
      <c r="A25" s="723" t="s">
        <v>1359</v>
      </c>
      <c r="B25" s="724" t="s">
        <v>582</v>
      </c>
      <c r="C25" s="725" t="s">
        <v>416</v>
      </c>
      <c r="D25" s="733" t="s">
        <v>252</v>
      </c>
      <c r="E25" s="734" t="s">
        <v>195</v>
      </c>
      <c r="F25" s="484" t="s">
        <v>197</v>
      </c>
      <c r="G25" s="714">
        <f t="shared" si="0"/>
        <v>0</v>
      </c>
      <c r="H25" s="714"/>
      <c r="I25" s="714"/>
      <c r="J25" s="714"/>
      <c r="K25" s="714"/>
      <c r="L25" s="714"/>
      <c r="M25" s="714"/>
      <c r="N25" s="714"/>
      <c r="O25" s="714"/>
      <c r="P25" s="714"/>
      <c r="Q25" s="714"/>
      <c r="R25" s="714"/>
    </row>
    <row r="26" spans="1:18" ht="15" hidden="1" customHeight="1">
      <c r="A26" s="723" t="s">
        <v>1360</v>
      </c>
      <c r="B26" s="724" t="s">
        <v>253</v>
      </c>
      <c r="C26" s="737" t="s">
        <v>53</v>
      </c>
      <c r="D26" s="733" t="s">
        <v>252</v>
      </c>
      <c r="E26" s="734" t="s">
        <v>195</v>
      </c>
      <c r="F26" s="484" t="s">
        <v>197</v>
      </c>
      <c r="G26" s="714">
        <f t="shared" si="0"/>
        <v>0</v>
      </c>
      <c r="H26" s="714"/>
      <c r="I26" s="714"/>
      <c r="J26" s="714"/>
      <c r="K26" s="714"/>
      <c r="L26" s="714"/>
      <c r="M26" s="714"/>
      <c r="N26" s="714"/>
      <c r="O26" s="714"/>
      <c r="P26" s="714"/>
      <c r="Q26" s="714"/>
      <c r="R26" s="714"/>
    </row>
    <row r="27" spans="1:18" ht="15" hidden="1" customHeight="1">
      <c r="A27" s="711" t="s">
        <v>1361</v>
      </c>
      <c r="B27" s="724" t="s">
        <v>253</v>
      </c>
      <c r="C27" s="737" t="s">
        <v>416</v>
      </c>
      <c r="D27" s="733" t="s">
        <v>252</v>
      </c>
      <c r="E27" s="734" t="s">
        <v>195</v>
      </c>
      <c r="F27" s="484" t="s">
        <v>197</v>
      </c>
      <c r="G27" s="714">
        <f t="shared" si="0"/>
        <v>0</v>
      </c>
      <c r="H27" s="714"/>
      <c r="I27" s="714"/>
      <c r="J27" s="714"/>
      <c r="K27" s="714"/>
      <c r="L27" s="714"/>
      <c r="M27" s="714"/>
      <c r="N27" s="714"/>
      <c r="O27" s="714"/>
      <c r="P27" s="714"/>
      <c r="Q27" s="714"/>
      <c r="R27" s="714"/>
    </row>
    <row r="28" spans="1:18" ht="15" customHeight="1">
      <c r="A28" s="723" t="s">
        <v>1362</v>
      </c>
      <c r="B28" s="724" t="s">
        <v>254</v>
      </c>
      <c r="C28" s="725" t="s">
        <v>53</v>
      </c>
      <c r="D28" s="733" t="s">
        <v>584</v>
      </c>
      <c r="E28" s="734"/>
      <c r="F28" s="484" t="s">
        <v>54</v>
      </c>
      <c r="G28" s="714">
        <f t="shared" si="0"/>
        <v>5</v>
      </c>
      <c r="H28" s="714">
        <v>1</v>
      </c>
      <c r="I28" s="714">
        <v>1</v>
      </c>
      <c r="J28" s="714"/>
      <c r="K28" s="714">
        <v>1</v>
      </c>
      <c r="L28" s="714"/>
      <c r="M28" s="714">
        <v>1</v>
      </c>
      <c r="N28" s="714"/>
      <c r="O28" s="714"/>
      <c r="P28" s="714"/>
      <c r="Q28" s="714"/>
      <c r="R28" s="714">
        <v>1</v>
      </c>
    </row>
    <row r="29" spans="1:18" ht="15" customHeight="1">
      <c r="A29" s="723" t="s">
        <v>1363</v>
      </c>
      <c r="B29" s="724" t="s">
        <v>254</v>
      </c>
      <c r="C29" s="725" t="s">
        <v>53</v>
      </c>
      <c r="D29" s="733" t="s">
        <v>198</v>
      </c>
      <c r="E29" s="734"/>
      <c r="F29" s="484" t="s">
        <v>54</v>
      </c>
      <c r="G29" s="714">
        <f t="shared" si="0"/>
        <v>8</v>
      </c>
      <c r="H29" s="714"/>
      <c r="I29" s="714"/>
      <c r="J29" s="714"/>
      <c r="K29" s="714"/>
      <c r="L29" s="714"/>
      <c r="M29" s="714"/>
      <c r="N29" s="714"/>
      <c r="O29" s="714"/>
      <c r="P29" s="714">
        <v>3</v>
      </c>
      <c r="Q29" s="714">
        <v>1</v>
      </c>
      <c r="R29" s="714">
        <v>4</v>
      </c>
    </row>
    <row r="30" spans="1:18" s="453" customFormat="1" ht="15" hidden="1" customHeight="1">
      <c r="A30" s="711" t="s">
        <v>1364</v>
      </c>
      <c r="B30" s="724" t="s">
        <v>254</v>
      </c>
      <c r="C30" s="725" t="s">
        <v>53</v>
      </c>
      <c r="D30" s="733" t="s">
        <v>199</v>
      </c>
      <c r="E30" s="734"/>
      <c r="F30" s="484" t="s">
        <v>54</v>
      </c>
      <c r="G30" s="714">
        <f t="shared" si="0"/>
        <v>0</v>
      </c>
      <c r="H30" s="714"/>
      <c r="I30" s="714"/>
      <c r="J30" s="714"/>
      <c r="K30" s="714"/>
      <c r="L30" s="714"/>
      <c r="M30" s="714"/>
      <c r="N30" s="714"/>
      <c r="O30" s="714"/>
      <c r="P30" s="714"/>
      <c r="Q30" s="714"/>
      <c r="R30" s="714"/>
    </row>
    <row r="31" spans="1:18" ht="15" hidden="1" customHeight="1">
      <c r="A31" s="723" t="s">
        <v>1365</v>
      </c>
      <c r="B31" s="724" t="s">
        <v>254</v>
      </c>
      <c r="C31" s="725" t="s">
        <v>416</v>
      </c>
      <c r="D31" s="733" t="s">
        <v>584</v>
      </c>
      <c r="E31" s="734"/>
      <c r="F31" s="484" t="s">
        <v>54</v>
      </c>
      <c r="G31" s="714">
        <f t="shared" si="0"/>
        <v>0</v>
      </c>
      <c r="H31" s="714"/>
      <c r="I31" s="714"/>
      <c r="J31" s="714"/>
      <c r="K31" s="714"/>
      <c r="L31" s="714"/>
      <c r="M31" s="714"/>
      <c r="N31" s="714"/>
      <c r="O31" s="714"/>
      <c r="P31" s="714"/>
      <c r="Q31" s="714"/>
      <c r="R31" s="714"/>
    </row>
    <row r="32" spans="1:18" ht="15" hidden="1" customHeight="1">
      <c r="A32" s="723" t="s">
        <v>1366</v>
      </c>
      <c r="B32" s="724" t="s">
        <v>254</v>
      </c>
      <c r="C32" s="725" t="s">
        <v>416</v>
      </c>
      <c r="D32" s="733" t="s">
        <v>198</v>
      </c>
      <c r="E32" s="734"/>
      <c r="F32" s="484" t="s">
        <v>54</v>
      </c>
      <c r="G32" s="714">
        <f t="shared" si="0"/>
        <v>0</v>
      </c>
      <c r="H32" s="714"/>
      <c r="I32" s="714"/>
      <c r="J32" s="714"/>
      <c r="K32" s="714"/>
      <c r="L32" s="714"/>
      <c r="M32" s="714"/>
      <c r="N32" s="714"/>
      <c r="O32" s="714"/>
      <c r="P32" s="714"/>
      <c r="Q32" s="714"/>
      <c r="R32" s="714"/>
    </row>
    <row r="33" spans="1:20" ht="15" hidden="1" customHeight="1">
      <c r="A33" s="711" t="s">
        <v>1367</v>
      </c>
      <c r="B33" s="724" t="s">
        <v>254</v>
      </c>
      <c r="C33" s="725" t="s">
        <v>416</v>
      </c>
      <c r="D33" s="733" t="s">
        <v>199</v>
      </c>
      <c r="E33" s="734"/>
      <c r="F33" s="484" t="s">
        <v>54</v>
      </c>
      <c r="G33" s="714">
        <f t="shared" si="0"/>
        <v>0</v>
      </c>
      <c r="H33" s="714"/>
      <c r="I33" s="714"/>
      <c r="J33" s="714"/>
      <c r="K33" s="714"/>
      <c r="L33" s="714"/>
      <c r="M33" s="714"/>
      <c r="N33" s="714"/>
      <c r="O33" s="714"/>
      <c r="P33" s="714"/>
      <c r="Q33" s="714"/>
      <c r="R33" s="714"/>
      <c r="T33" s="53" t="s">
        <v>528</v>
      </c>
    </row>
    <row r="34" spans="1:20" ht="15" customHeight="1">
      <c r="A34" s="723" t="s">
        <v>1368</v>
      </c>
      <c r="B34" s="724" t="s">
        <v>254</v>
      </c>
      <c r="C34" s="725" t="s">
        <v>200</v>
      </c>
      <c r="D34" s="739" t="s">
        <v>485</v>
      </c>
      <c r="E34" s="734"/>
      <c r="F34" s="484" t="s">
        <v>54</v>
      </c>
      <c r="G34" s="714">
        <f t="shared" si="0"/>
        <v>2</v>
      </c>
      <c r="H34" s="714"/>
      <c r="I34" s="714"/>
      <c r="J34" s="714"/>
      <c r="K34" s="714"/>
      <c r="L34" s="714"/>
      <c r="M34" s="714"/>
      <c r="N34" s="714"/>
      <c r="O34" s="714"/>
      <c r="P34" s="714"/>
      <c r="Q34" s="714">
        <v>2</v>
      </c>
      <c r="R34" s="714"/>
    </row>
    <row r="35" spans="1:20" ht="15" customHeight="1">
      <c r="A35" s="723" t="s">
        <v>1369</v>
      </c>
      <c r="B35" s="724" t="s">
        <v>254</v>
      </c>
      <c r="C35" s="725" t="s">
        <v>577</v>
      </c>
      <c r="D35" s="733" t="s">
        <v>485</v>
      </c>
      <c r="E35" s="734"/>
      <c r="F35" s="484" t="s">
        <v>54</v>
      </c>
      <c r="G35" s="714">
        <f t="shared" si="0"/>
        <v>5</v>
      </c>
      <c r="H35" s="714"/>
      <c r="I35" s="714">
        <v>1</v>
      </c>
      <c r="J35" s="714"/>
      <c r="K35" s="714"/>
      <c r="L35" s="714"/>
      <c r="M35" s="714"/>
      <c r="N35" s="714"/>
      <c r="O35" s="714"/>
      <c r="P35" s="714">
        <v>3</v>
      </c>
      <c r="Q35" s="714"/>
      <c r="R35" s="714">
        <v>1</v>
      </c>
    </row>
    <row r="36" spans="1:20" ht="15" customHeight="1">
      <c r="A36" s="711" t="s">
        <v>1370</v>
      </c>
      <c r="B36" s="724" t="s">
        <v>255</v>
      </c>
      <c r="C36" s="725" t="s">
        <v>53</v>
      </c>
      <c r="D36" s="733" t="s">
        <v>961</v>
      </c>
      <c r="E36" s="734"/>
      <c r="F36" s="484" t="s">
        <v>54</v>
      </c>
      <c r="G36" s="714">
        <f t="shared" si="0"/>
        <v>1</v>
      </c>
      <c r="H36" s="714"/>
      <c r="I36" s="714"/>
      <c r="J36" s="714"/>
      <c r="K36" s="714"/>
      <c r="L36" s="714"/>
      <c r="M36" s="714">
        <v>1</v>
      </c>
      <c r="N36" s="714"/>
      <c r="O36" s="714"/>
      <c r="P36" s="714"/>
      <c r="Q36" s="714"/>
      <c r="R36" s="714"/>
    </row>
    <row r="37" spans="1:20" ht="15" hidden="1" customHeight="1">
      <c r="A37" s="723" t="s">
        <v>1301</v>
      </c>
      <c r="B37" s="724" t="s">
        <v>255</v>
      </c>
      <c r="C37" s="725" t="s">
        <v>53</v>
      </c>
      <c r="D37" s="733" t="s">
        <v>978</v>
      </c>
      <c r="E37" s="734"/>
      <c r="F37" s="484" t="s">
        <v>54</v>
      </c>
      <c r="G37" s="714">
        <f t="shared" si="0"/>
        <v>0</v>
      </c>
      <c r="H37" s="714"/>
      <c r="I37" s="714"/>
      <c r="J37" s="714"/>
      <c r="K37" s="714"/>
      <c r="L37" s="714"/>
      <c r="M37" s="714"/>
      <c r="N37" s="714"/>
      <c r="O37" s="714"/>
      <c r="P37" s="714"/>
      <c r="Q37" s="714"/>
      <c r="R37" s="714"/>
    </row>
    <row r="38" spans="1:20" ht="15" hidden="1" customHeight="1">
      <c r="A38" s="723" t="s">
        <v>1302</v>
      </c>
      <c r="B38" s="724" t="s">
        <v>255</v>
      </c>
      <c r="C38" s="725" t="s">
        <v>53</v>
      </c>
      <c r="D38" s="733" t="s">
        <v>962</v>
      </c>
      <c r="E38" s="734"/>
      <c r="F38" s="484" t="s">
        <v>54</v>
      </c>
      <c r="G38" s="714">
        <f t="shared" ref="G38:G69" si="1">SUM(H38:R38)</f>
        <v>0</v>
      </c>
      <c r="H38" s="714"/>
      <c r="I38" s="714"/>
      <c r="J38" s="714"/>
      <c r="K38" s="714"/>
      <c r="L38" s="714"/>
      <c r="M38" s="714"/>
      <c r="N38" s="714"/>
      <c r="O38" s="714"/>
      <c r="P38" s="714"/>
      <c r="Q38" s="714"/>
      <c r="R38" s="714"/>
    </row>
    <row r="39" spans="1:20" ht="15" customHeight="1">
      <c r="A39" s="723" t="s">
        <v>1476</v>
      </c>
      <c r="B39" s="724" t="s">
        <v>255</v>
      </c>
      <c r="C39" s="725" t="s">
        <v>577</v>
      </c>
      <c r="D39" s="733" t="s">
        <v>530</v>
      </c>
      <c r="E39" s="734"/>
      <c r="F39" s="484" t="s">
        <v>54</v>
      </c>
      <c r="G39" s="714">
        <f t="shared" si="1"/>
        <v>1</v>
      </c>
      <c r="H39" s="714"/>
      <c r="I39" s="714"/>
      <c r="J39" s="714"/>
      <c r="K39" s="714"/>
      <c r="L39" s="714"/>
      <c r="M39" s="714">
        <v>1</v>
      </c>
      <c r="N39" s="714"/>
      <c r="O39" s="714"/>
      <c r="P39" s="714"/>
      <c r="Q39" s="714"/>
      <c r="R39" s="714"/>
    </row>
    <row r="40" spans="1:20" ht="15" customHeight="1">
      <c r="A40" s="723" t="s">
        <v>1477</v>
      </c>
      <c r="B40" s="724" t="s">
        <v>985</v>
      </c>
      <c r="C40" s="737" t="s">
        <v>577</v>
      </c>
      <c r="D40" s="733"/>
      <c r="E40" s="734"/>
      <c r="F40" s="484" t="s">
        <v>54</v>
      </c>
      <c r="G40" s="714">
        <f t="shared" si="1"/>
        <v>1</v>
      </c>
      <c r="H40" s="714"/>
      <c r="I40" s="714"/>
      <c r="J40" s="714"/>
      <c r="K40" s="714"/>
      <c r="L40" s="714"/>
      <c r="M40" s="714">
        <v>1</v>
      </c>
      <c r="N40" s="714"/>
      <c r="O40" s="714"/>
      <c r="P40" s="714"/>
      <c r="Q40" s="714"/>
      <c r="R40" s="714"/>
    </row>
    <row r="41" spans="1:20" ht="15" hidden="1" customHeight="1">
      <c r="A41" s="723" t="s">
        <v>1371</v>
      </c>
      <c r="B41" s="724" t="s">
        <v>589</v>
      </c>
      <c r="C41" s="725" t="s">
        <v>53</v>
      </c>
      <c r="D41" s="733" t="s">
        <v>256</v>
      </c>
      <c r="E41" s="734" t="s">
        <v>195</v>
      </c>
      <c r="F41" s="484" t="s">
        <v>197</v>
      </c>
      <c r="G41" s="714">
        <f t="shared" si="1"/>
        <v>0</v>
      </c>
      <c r="H41" s="714"/>
      <c r="I41" s="714"/>
      <c r="J41" s="714"/>
      <c r="K41" s="714"/>
      <c r="L41" s="714"/>
      <c r="M41" s="714"/>
      <c r="N41" s="714"/>
      <c r="O41" s="714"/>
      <c r="P41" s="714"/>
      <c r="Q41" s="714"/>
      <c r="R41" s="714"/>
    </row>
    <row r="42" spans="1:20" ht="15" hidden="1" customHeight="1">
      <c r="A42" s="723" t="s">
        <v>1372</v>
      </c>
      <c r="B42" s="724" t="s">
        <v>589</v>
      </c>
      <c r="C42" s="725" t="s">
        <v>416</v>
      </c>
      <c r="D42" s="733" t="s">
        <v>256</v>
      </c>
      <c r="E42" s="734" t="s">
        <v>195</v>
      </c>
      <c r="F42" s="484" t="s">
        <v>197</v>
      </c>
      <c r="G42" s="714">
        <f t="shared" si="1"/>
        <v>0</v>
      </c>
      <c r="H42" s="714"/>
      <c r="I42" s="714"/>
      <c r="J42" s="714"/>
      <c r="K42" s="714"/>
      <c r="L42" s="714"/>
      <c r="M42" s="714"/>
      <c r="N42" s="714"/>
      <c r="O42" s="714"/>
      <c r="P42" s="714"/>
      <c r="Q42" s="714"/>
      <c r="R42" s="714"/>
    </row>
    <row r="43" spans="1:20" ht="15" hidden="1" customHeight="1">
      <c r="A43" s="723" t="s">
        <v>1373</v>
      </c>
      <c r="B43" s="724" t="s">
        <v>589</v>
      </c>
      <c r="C43" s="725" t="s">
        <v>53</v>
      </c>
      <c r="D43" s="733" t="s">
        <v>257</v>
      </c>
      <c r="E43" s="734" t="s">
        <v>195</v>
      </c>
      <c r="F43" s="484" t="s">
        <v>197</v>
      </c>
      <c r="G43" s="714">
        <f t="shared" si="1"/>
        <v>0</v>
      </c>
      <c r="H43" s="714"/>
      <c r="I43" s="714"/>
      <c r="J43" s="714"/>
      <c r="K43" s="714"/>
      <c r="L43" s="714"/>
      <c r="M43" s="714"/>
      <c r="N43" s="714"/>
      <c r="O43" s="714"/>
      <c r="P43" s="714"/>
      <c r="Q43" s="714"/>
      <c r="R43" s="714"/>
    </row>
    <row r="44" spans="1:20" ht="15" hidden="1" customHeight="1">
      <c r="A44" s="723" t="s">
        <v>1374</v>
      </c>
      <c r="B44" s="724" t="s">
        <v>589</v>
      </c>
      <c r="C44" s="725" t="s">
        <v>416</v>
      </c>
      <c r="D44" s="733" t="s">
        <v>257</v>
      </c>
      <c r="E44" s="734" t="s">
        <v>195</v>
      </c>
      <c r="F44" s="484" t="s">
        <v>197</v>
      </c>
      <c r="G44" s="714">
        <f t="shared" si="1"/>
        <v>0</v>
      </c>
      <c r="H44" s="714"/>
      <c r="I44" s="714"/>
      <c r="J44" s="714"/>
      <c r="K44" s="714"/>
      <c r="L44" s="714"/>
      <c r="M44" s="714"/>
      <c r="N44" s="714"/>
      <c r="O44" s="714"/>
      <c r="P44" s="714"/>
      <c r="Q44" s="714"/>
      <c r="R44" s="714"/>
    </row>
    <row r="45" spans="1:20" ht="15" hidden="1" customHeight="1">
      <c r="A45" s="723" t="s">
        <v>1375</v>
      </c>
      <c r="B45" s="724" t="s">
        <v>586</v>
      </c>
      <c r="C45" s="725" t="s">
        <v>53</v>
      </c>
      <c r="D45" s="733" t="s">
        <v>258</v>
      </c>
      <c r="E45" s="734" t="s">
        <v>195</v>
      </c>
      <c r="F45" s="484" t="s">
        <v>197</v>
      </c>
      <c r="G45" s="714">
        <f t="shared" si="1"/>
        <v>0</v>
      </c>
      <c r="H45" s="714"/>
      <c r="I45" s="714"/>
      <c r="J45" s="714"/>
      <c r="K45" s="714"/>
      <c r="L45" s="714"/>
      <c r="M45" s="714"/>
      <c r="N45" s="714"/>
      <c r="O45" s="714"/>
      <c r="P45" s="714"/>
      <c r="Q45" s="714"/>
      <c r="R45" s="714"/>
    </row>
    <row r="46" spans="1:20" ht="15" hidden="1" customHeight="1">
      <c r="A46" s="723" t="s">
        <v>1376</v>
      </c>
      <c r="B46" s="724" t="s">
        <v>586</v>
      </c>
      <c r="C46" s="725" t="s">
        <v>416</v>
      </c>
      <c r="D46" s="733" t="s">
        <v>258</v>
      </c>
      <c r="E46" s="734" t="s">
        <v>195</v>
      </c>
      <c r="F46" s="484" t="s">
        <v>197</v>
      </c>
      <c r="G46" s="714">
        <f t="shared" si="1"/>
        <v>0</v>
      </c>
      <c r="H46" s="714"/>
      <c r="I46" s="714"/>
      <c r="J46" s="714"/>
      <c r="K46" s="714"/>
      <c r="L46" s="714"/>
      <c r="M46" s="714"/>
      <c r="N46" s="714"/>
      <c r="O46" s="714"/>
      <c r="P46" s="714"/>
      <c r="Q46" s="714"/>
      <c r="R46" s="714"/>
    </row>
    <row r="47" spans="1:20" ht="15" hidden="1" customHeight="1">
      <c r="A47" s="723" t="s">
        <v>1377</v>
      </c>
      <c r="B47" s="724" t="s">
        <v>586</v>
      </c>
      <c r="C47" s="725" t="s">
        <v>53</v>
      </c>
      <c r="D47" s="733" t="s">
        <v>720</v>
      </c>
      <c r="E47" s="734" t="s">
        <v>195</v>
      </c>
      <c r="F47" s="484" t="s">
        <v>197</v>
      </c>
      <c r="G47" s="714">
        <f t="shared" si="1"/>
        <v>0</v>
      </c>
      <c r="H47" s="714"/>
      <c r="I47" s="714"/>
      <c r="J47" s="714"/>
      <c r="K47" s="714"/>
      <c r="L47" s="714"/>
      <c r="M47" s="714"/>
      <c r="N47" s="714"/>
      <c r="O47" s="714"/>
      <c r="P47" s="714"/>
      <c r="Q47" s="714"/>
      <c r="R47" s="714"/>
    </row>
    <row r="48" spans="1:20" ht="15" hidden="1" customHeight="1">
      <c r="A48" s="723" t="s">
        <v>1378</v>
      </c>
      <c r="B48" s="724" t="s">
        <v>586</v>
      </c>
      <c r="C48" s="725" t="s">
        <v>416</v>
      </c>
      <c r="D48" s="733" t="s">
        <v>720</v>
      </c>
      <c r="E48" s="734" t="s">
        <v>195</v>
      </c>
      <c r="F48" s="484" t="s">
        <v>197</v>
      </c>
      <c r="G48" s="714">
        <f t="shared" si="1"/>
        <v>0</v>
      </c>
      <c r="H48" s="714"/>
      <c r="I48" s="714"/>
      <c r="J48" s="714"/>
      <c r="K48" s="714"/>
      <c r="L48" s="714"/>
      <c r="M48" s="714"/>
      <c r="N48" s="714"/>
      <c r="O48" s="714"/>
      <c r="P48" s="714"/>
      <c r="Q48" s="714"/>
      <c r="R48" s="714"/>
    </row>
    <row r="49" spans="1:18" ht="15" customHeight="1">
      <c r="A49" s="723" t="s">
        <v>1379</v>
      </c>
      <c r="B49" s="724" t="s">
        <v>259</v>
      </c>
      <c r="C49" s="725" t="s">
        <v>53</v>
      </c>
      <c r="D49" s="733" t="s">
        <v>626</v>
      </c>
      <c r="E49" s="734" t="s">
        <v>195</v>
      </c>
      <c r="F49" s="484" t="s">
        <v>197</v>
      </c>
      <c r="G49" s="714">
        <f t="shared" si="1"/>
        <v>7</v>
      </c>
      <c r="H49" s="714">
        <v>1</v>
      </c>
      <c r="I49" s="714"/>
      <c r="J49" s="714">
        <v>1</v>
      </c>
      <c r="K49" s="714"/>
      <c r="L49" s="714">
        <v>1</v>
      </c>
      <c r="M49" s="714">
        <v>1</v>
      </c>
      <c r="N49" s="714"/>
      <c r="O49" s="714"/>
      <c r="P49" s="714">
        <v>1</v>
      </c>
      <c r="Q49" s="714"/>
      <c r="R49" s="714">
        <v>2</v>
      </c>
    </row>
    <row r="50" spans="1:18" ht="15" hidden="1" customHeight="1">
      <c r="A50" s="723" t="s">
        <v>1380</v>
      </c>
      <c r="B50" s="724" t="s">
        <v>259</v>
      </c>
      <c r="C50" s="725" t="s">
        <v>416</v>
      </c>
      <c r="D50" s="733" t="s">
        <v>626</v>
      </c>
      <c r="E50" s="734" t="s">
        <v>195</v>
      </c>
      <c r="F50" s="484" t="s">
        <v>197</v>
      </c>
      <c r="G50" s="714">
        <f t="shared" si="1"/>
        <v>0</v>
      </c>
      <c r="H50" s="714"/>
      <c r="I50" s="714"/>
      <c r="J50" s="714"/>
      <c r="K50" s="714"/>
      <c r="L50" s="714"/>
      <c r="M50" s="714"/>
      <c r="N50" s="714"/>
      <c r="O50" s="714"/>
      <c r="P50" s="714"/>
      <c r="Q50" s="714"/>
      <c r="R50" s="714"/>
    </row>
    <row r="51" spans="1:18" ht="15" customHeight="1">
      <c r="A51" s="723" t="s">
        <v>1381</v>
      </c>
      <c r="B51" s="724" t="s">
        <v>259</v>
      </c>
      <c r="C51" s="725" t="s">
        <v>53</v>
      </c>
      <c r="D51" s="733" t="s">
        <v>627</v>
      </c>
      <c r="E51" s="734" t="s">
        <v>195</v>
      </c>
      <c r="F51" s="484" t="s">
        <v>197</v>
      </c>
      <c r="G51" s="714">
        <f t="shared" si="1"/>
        <v>5</v>
      </c>
      <c r="H51" s="714"/>
      <c r="I51" s="714">
        <v>1</v>
      </c>
      <c r="J51" s="714"/>
      <c r="K51" s="714"/>
      <c r="L51" s="714"/>
      <c r="M51" s="714">
        <v>1</v>
      </c>
      <c r="N51" s="714"/>
      <c r="O51" s="714">
        <v>1</v>
      </c>
      <c r="P51" s="714"/>
      <c r="Q51" s="714"/>
      <c r="R51" s="714">
        <v>2</v>
      </c>
    </row>
    <row r="52" spans="1:18" ht="15" hidden="1" customHeight="1">
      <c r="A52" s="723" t="s">
        <v>1382</v>
      </c>
      <c r="B52" s="724" t="s">
        <v>259</v>
      </c>
      <c r="C52" s="725" t="s">
        <v>416</v>
      </c>
      <c r="D52" s="733" t="s">
        <v>627</v>
      </c>
      <c r="E52" s="734" t="s">
        <v>195</v>
      </c>
      <c r="F52" s="484" t="s">
        <v>197</v>
      </c>
      <c r="G52" s="714">
        <f t="shared" si="1"/>
        <v>0</v>
      </c>
      <c r="H52" s="714"/>
      <c r="I52" s="714"/>
      <c r="J52" s="714"/>
      <c r="K52" s="714"/>
      <c r="L52" s="714"/>
      <c r="M52" s="714"/>
      <c r="N52" s="714"/>
      <c r="O52" s="714"/>
      <c r="P52" s="714"/>
      <c r="Q52" s="714"/>
      <c r="R52" s="714"/>
    </row>
    <row r="53" spans="1:18" ht="15" customHeight="1">
      <c r="A53" s="723" t="s">
        <v>1383</v>
      </c>
      <c r="B53" s="724" t="s">
        <v>721</v>
      </c>
      <c r="C53" s="737" t="s">
        <v>53</v>
      </c>
      <c r="D53" s="733" t="s">
        <v>595</v>
      </c>
      <c r="E53" s="734" t="s">
        <v>195</v>
      </c>
      <c r="F53" s="484" t="s">
        <v>197</v>
      </c>
      <c r="G53" s="714">
        <f t="shared" si="1"/>
        <v>1</v>
      </c>
      <c r="H53" s="714"/>
      <c r="I53" s="714"/>
      <c r="J53" s="714"/>
      <c r="K53" s="714"/>
      <c r="L53" s="714"/>
      <c r="M53" s="714">
        <v>1</v>
      </c>
      <c r="N53" s="714"/>
      <c r="O53" s="714"/>
      <c r="P53" s="714"/>
      <c r="Q53" s="714"/>
      <c r="R53" s="714"/>
    </row>
    <row r="54" spans="1:18" ht="15" hidden="1" customHeight="1">
      <c r="A54" s="723" t="s">
        <v>1384</v>
      </c>
      <c r="B54" s="724" t="s">
        <v>721</v>
      </c>
      <c r="C54" s="737" t="s">
        <v>416</v>
      </c>
      <c r="D54" s="733" t="s">
        <v>595</v>
      </c>
      <c r="E54" s="734" t="s">
        <v>195</v>
      </c>
      <c r="F54" s="484" t="s">
        <v>197</v>
      </c>
      <c r="G54" s="714">
        <f t="shared" si="1"/>
        <v>0</v>
      </c>
      <c r="H54" s="714"/>
      <c r="I54" s="714"/>
      <c r="J54" s="714"/>
      <c r="K54" s="714"/>
      <c r="L54" s="714"/>
      <c r="M54" s="714"/>
      <c r="N54" s="714"/>
      <c r="O54" s="714"/>
      <c r="P54" s="714"/>
      <c r="Q54" s="714"/>
      <c r="R54" s="714"/>
    </row>
    <row r="55" spans="1:18" ht="15" customHeight="1">
      <c r="A55" s="723" t="s">
        <v>1385</v>
      </c>
      <c r="B55" s="724" t="s">
        <v>721</v>
      </c>
      <c r="C55" s="725" t="s">
        <v>53</v>
      </c>
      <c r="D55" s="733" t="s">
        <v>722</v>
      </c>
      <c r="E55" s="734" t="s">
        <v>195</v>
      </c>
      <c r="F55" s="484" t="s">
        <v>197</v>
      </c>
      <c r="G55" s="714">
        <f t="shared" si="1"/>
        <v>11</v>
      </c>
      <c r="H55" s="714">
        <v>3</v>
      </c>
      <c r="I55" s="714"/>
      <c r="J55" s="714">
        <v>1</v>
      </c>
      <c r="K55" s="714"/>
      <c r="L55" s="714">
        <v>5</v>
      </c>
      <c r="M55" s="714"/>
      <c r="N55" s="714"/>
      <c r="O55" s="714"/>
      <c r="P55" s="714"/>
      <c r="Q55" s="714"/>
      <c r="R55" s="714">
        <v>2</v>
      </c>
    </row>
    <row r="56" spans="1:18" ht="15" hidden="1" customHeight="1">
      <c r="A56" s="723" t="s">
        <v>1386</v>
      </c>
      <c r="B56" s="724" t="s">
        <v>721</v>
      </c>
      <c r="C56" s="725" t="s">
        <v>416</v>
      </c>
      <c r="D56" s="733" t="s">
        <v>722</v>
      </c>
      <c r="E56" s="734" t="s">
        <v>195</v>
      </c>
      <c r="F56" s="484" t="s">
        <v>197</v>
      </c>
      <c r="G56" s="714">
        <f t="shared" si="1"/>
        <v>0</v>
      </c>
      <c r="H56" s="714"/>
      <c r="I56" s="714"/>
      <c r="J56" s="714"/>
      <c r="K56" s="714"/>
      <c r="L56" s="714"/>
      <c r="M56" s="714"/>
      <c r="N56" s="714"/>
      <c r="O56" s="714"/>
      <c r="P56" s="714"/>
      <c r="Q56" s="714"/>
      <c r="R56" s="714"/>
    </row>
    <row r="57" spans="1:18" ht="15" hidden="1" customHeight="1">
      <c r="A57" s="723" t="s">
        <v>1387</v>
      </c>
      <c r="B57" s="724" t="s">
        <v>582</v>
      </c>
      <c r="C57" s="725" t="s">
        <v>53</v>
      </c>
      <c r="D57" s="733" t="s">
        <v>914</v>
      </c>
      <c r="E57" s="734" t="s">
        <v>195</v>
      </c>
      <c r="F57" s="484" t="s">
        <v>197</v>
      </c>
      <c r="G57" s="714">
        <f t="shared" si="1"/>
        <v>0</v>
      </c>
      <c r="H57" s="714"/>
      <c r="I57" s="714"/>
      <c r="J57" s="714"/>
      <c r="K57" s="714"/>
      <c r="L57" s="714"/>
      <c r="M57" s="714"/>
      <c r="N57" s="714"/>
      <c r="O57" s="714"/>
      <c r="P57" s="714"/>
      <c r="Q57" s="714"/>
      <c r="R57" s="714"/>
    </row>
    <row r="58" spans="1:18" ht="15" hidden="1" customHeight="1">
      <c r="A58" s="723" t="s">
        <v>1388</v>
      </c>
      <c r="B58" s="724" t="s">
        <v>582</v>
      </c>
      <c r="C58" s="725" t="s">
        <v>416</v>
      </c>
      <c r="D58" s="733" t="s">
        <v>914</v>
      </c>
      <c r="E58" s="734" t="s">
        <v>195</v>
      </c>
      <c r="F58" s="484" t="s">
        <v>197</v>
      </c>
      <c r="G58" s="714">
        <f t="shared" si="1"/>
        <v>0</v>
      </c>
      <c r="H58" s="714"/>
      <c r="I58" s="714"/>
      <c r="J58" s="714"/>
      <c r="K58" s="714"/>
      <c r="L58" s="714"/>
      <c r="M58" s="714"/>
      <c r="N58" s="714"/>
      <c r="O58" s="714"/>
      <c r="P58" s="714"/>
      <c r="Q58" s="714"/>
      <c r="R58" s="714"/>
    </row>
    <row r="59" spans="1:18" ht="15" customHeight="1">
      <c r="A59" s="723" t="s">
        <v>1389</v>
      </c>
      <c r="B59" s="724" t="s">
        <v>723</v>
      </c>
      <c r="C59" s="725" t="s">
        <v>53</v>
      </c>
      <c r="D59" s="733" t="s">
        <v>587</v>
      </c>
      <c r="E59" s="734" t="s">
        <v>195</v>
      </c>
      <c r="F59" s="484" t="s">
        <v>197</v>
      </c>
      <c r="G59" s="714">
        <f t="shared" si="1"/>
        <v>3</v>
      </c>
      <c r="H59" s="714"/>
      <c r="I59" s="714"/>
      <c r="J59" s="714"/>
      <c r="K59" s="714"/>
      <c r="L59" s="714">
        <v>1</v>
      </c>
      <c r="M59" s="714">
        <v>1</v>
      </c>
      <c r="N59" s="714"/>
      <c r="O59" s="714">
        <v>1</v>
      </c>
      <c r="P59" s="714"/>
      <c r="Q59" s="714"/>
      <c r="R59" s="714"/>
    </row>
    <row r="60" spans="1:18" ht="15" hidden="1" customHeight="1">
      <c r="A60" s="723" t="s">
        <v>1390</v>
      </c>
      <c r="B60" s="724" t="s">
        <v>723</v>
      </c>
      <c r="C60" s="725" t="s">
        <v>416</v>
      </c>
      <c r="D60" s="733" t="s">
        <v>587</v>
      </c>
      <c r="E60" s="734" t="s">
        <v>195</v>
      </c>
      <c r="F60" s="484" t="s">
        <v>197</v>
      </c>
      <c r="G60" s="714">
        <f t="shared" si="1"/>
        <v>0</v>
      </c>
      <c r="H60" s="714"/>
      <c r="I60" s="714"/>
      <c r="J60" s="714"/>
      <c r="K60" s="714"/>
      <c r="L60" s="714"/>
      <c r="M60" s="714"/>
      <c r="N60" s="714"/>
      <c r="O60" s="714"/>
      <c r="P60" s="714"/>
      <c r="Q60" s="714"/>
      <c r="R60" s="714"/>
    </row>
    <row r="61" spans="1:18" ht="15" hidden="1" customHeight="1">
      <c r="A61" s="723" t="s">
        <v>1391</v>
      </c>
      <c r="B61" s="724" t="s">
        <v>723</v>
      </c>
      <c r="C61" s="725" t="s">
        <v>53</v>
      </c>
      <c r="D61" s="733" t="s">
        <v>588</v>
      </c>
      <c r="E61" s="734" t="s">
        <v>195</v>
      </c>
      <c r="F61" s="484" t="s">
        <v>197</v>
      </c>
      <c r="G61" s="714">
        <f t="shared" si="1"/>
        <v>0</v>
      </c>
      <c r="H61" s="714"/>
      <c r="I61" s="714"/>
      <c r="J61" s="714"/>
      <c r="K61" s="714"/>
      <c r="L61" s="714"/>
      <c r="M61" s="714"/>
      <c r="N61" s="714"/>
      <c r="O61" s="714"/>
      <c r="P61" s="714"/>
      <c r="Q61" s="714"/>
      <c r="R61" s="714"/>
    </row>
    <row r="62" spans="1:18" ht="15" hidden="1" customHeight="1">
      <c r="A62" s="723" t="s">
        <v>1392</v>
      </c>
      <c r="B62" s="724" t="s">
        <v>723</v>
      </c>
      <c r="C62" s="725" t="s">
        <v>416</v>
      </c>
      <c r="D62" s="733" t="s">
        <v>588</v>
      </c>
      <c r="E62" s="734" t="s">
        <v>195</v>
      </c>
      <c r="F62" s="484" t="s">
        <v>197</v>
      </c>
      <c r="G62" s="714">
        <f t="shared" si="1"/>
        <v>0</v>
      </c>
      <c r="H62" s="714"/>
      <c r="I62" s="714"/>
      <c r="J62" s="714"/>
      <c r="K62" s="714"/>
      <c r="L62" s="714"/>
      <c r="M62" s="714"/>
      <c r="N62" s="714"/>
      <c r="O62" s="714"/>
      <c r="P62" s="714"/>
      <c r="Q62" s="714"/>
      <c r="R62" s="714"/>
    </row>
    <row r="63" spans="1:18" ht="15" customHeight="1">
      <c r="A63" s="723" t="s">
        <v>1393</v>
      </c>
      <c r="B63" s="724" t="s">
        <v>723</v>
      </c>
      <c r="C63" s="725" t="s">
        <v>53</v>
      </c>
      <c r="D63" s="733" t="s">
        <v>596</v>
      </c>
      <c r="E63" s="734" t="s">
        <v>195</v>
      </c>
      <c r="F63" s="484" t="s">
        <v>197</v>
      </c>
      <c r="G63" s="714">
        <f t="shared" si="1"/>
        <v>4</v>
      </c>
      <c r="H63" s="714">
        <v>1</v>
      </c>
      <c r="I63" s="714"/>
      <c r="J63" s="714">
        <v>1</v>
      </c>
      <c r="K63" s="714"/>
      <c r="L63" s="714"/>
      <c r="M63" s="714"/>
      <c r="N63" s="714"/>
      <c r="O63" s="714"/>
      <c r="P63" s="714"/>
      <c r="Q63" s="714"/>
      <c r="R63" s="714">
        <v>2</v>
      </c>
    </row>
    <row r="64" spans="1:18" ht="15" hidden="1" customHeight="1">
      <c r="A64" s="723" t="s">
        <v>1394</v>
      </c>
      <c r="B64" s="724" t="s">
        <v>723</v>
      </c>
      <c r="C64" s="725" t="s">
        <v>416</v>
      </c>
      <c r="D64" s="733" t="s">
        <v>596</v>
      </c>
      <c r="E64" s="734" t="s">
        <v>195</v>
      </c>
      <c r="F64" s="484" t="s">
        <v>197</v>
      </c>
      <c r="G64" s="714">
        <f t="shared" si="1"/>
        <v>0</v>
      </c>
      <c r="H64" s="714"/>
      <c r="I64" s="714"/>
      <c r="J64" s="714"/>
      <c r="K64" s="714"/>
      <c r="L64" s="714"/>
      <c r="M64" s="714"/>
      <c r="N64" s="714"/>
      <c r="O64" s="714"/>
      <c r="P64" s="714"/>
      <c r="Q64" s="714"/>
      <c r="R64" s="714"/>
    </row>
    <row r="65" spans="1:18" ht="15" customHeight="1">
      <c r="A65" s="723" t="s">
        <v>1395</v>
      </c>
      <c r="B65" s="724" t="s">
        <v>723</v>
      </c>
      <c r="C65" s="725" t="s">
        <v>53</v>
      </c>
      <c r="D65" s="733" t="s">
        <v>724</v>
      </c>
      <c r="E65" s="734" t="s">
        <v>195</v>
      </c>
      <c r="F65" s="484" t="s">
        <v>197</v>
      </c>
      <c r="G65" s="714">
        <f t="shared" si="1"/>
        <v>1</v>
      </c>
      <c r="H65" s="714"/>
      <c r="I65" s="714"/>
      <c r="J65" s="714"/>
      <c r="K65" s="714"/>
      <c r="L65" s="714"/>
      <c r="M65" s="714"/>
      <c r="N65" s="714"/>
      <c r="O65" s="714">
        <v>1</v>
      </c>
      <c r="P65" s="714"/>
      <c r="Q65" s="714"/>
      <c r="R65" s="714"/>
    </row>
    <row r="66" spans="1:18" ht="15" hidden="1" customHeight="1">
      <c r="A66" s="723" t="s">
        <v>1396</v>
      </c>
      <c r="B66" s="724" t="s">
        <v>723</v>
      </c>
      <c r="C66" s="725" t="s">
        <v>416</v>
      </c>
      <c r="D66" s="733" t="s">
        <v>724</v>
      </c>
      <c r="E66" s="734" t="s">
        <v>195</v>
      </c>
      <c r="F66" s="484" t="s">
        <v>197</v>
      </c>
      <c r="G66" s="714">
        <f t="shared" si="1"/>
        <v>0</v>
      </c>
      <c r="H66" s="714"/>
      <c r="I66" s="714"/>
      <c r="J66" s="714"/>
      <c r="K66" s="714"/>
      <c r="L66" s="714"/>
      <c r="M66" s="714"/>
      <c r="N66" s="714"/>
      <c r="O66" s="714"/>
      <c r="P66" s="714"/>
      <c r="Q66" s="714"/>
      <c r="R66" s="714"/>
    </row>
    <row r="67" spans="1:18" ht="15" customHeight="1">
      <c r="A67" s="723" t="s">
        <v>1397</v>
      </c>
      <c r="B67" s="724" t="s">
        <v>723</v>
      </c>
      <c r="C67" s="725" t="s">
        <v>53</v>
      </c>
      <c r="D67" s="733" t="s">
        <v>597</v>
      </c>
      <c r="E67" s="734" t="s">
        <v>195</v>
      </c>
      <c r="F67" s="484" t="s">
        <v>197</v>
      </c>
      <c r="G67" s="714">
        <f t="shared" si="1"/>
        <v>8</v>
      </c>
      <c r="H67" s="714">
        <v>3</v>
      </c>
      <c r="I67" s="714"/>
      <c r="J67" s="714"/>
      <c r="K67" s="714"/>
      <c r="L67" s="714">
        <v>3</v>
      </c>
      <c r="M67" s="714">
        <v>2</v>
      </c>
      <c r="N67" s="714"/>
      <c r="O67" s="714"/>
      <c r="P67" s="714"/>
      <c r="Q67" s="714"/>
      <c r="R67" s="714"/>
    </row>
    <row r="68" spans="1:18" ht="15" hidden="1" customHeight="1">
      <c r="A68" s="723" t="s">
        <v>1398</v>
      </c>
      <c r="B68" s="724" t="s">
        <v>723</v>
      </c>
      <c r="C68" s="725" t="s">
        <v>416</v>
      </c>
      <c r="D68" s="733" t="s">
        <v>597</v>
      </c>
      <c r="E68" s="734" t="s">
        <v>195</v>
      </c>
      <c r="F68" s="484" t="s">
        <v>197</v>
      </c>
      <c r="G68" s="714">
        <f t="shared" si="1"/>
        <v>0</v>
      </c>
      <c r="H68" s="714"/>
      <c r="I68" s="714"/>
      <c r="J68" s="714"/>
      <c r="K68" s="714"/>
      <c r="L68" s="714"/>
      <c r="M68" s="714"/>
      <c r="N68" s="714"/>
      <c r="O68" s="714"/>
      <c r="P68" s="714"/>
      <c r="Q68" s="714"/>
      <c r="R68" s="714"/>
    </row>
    <row r="69" spans="1:18" ht="15" customHeight="1">
      <c r="A69" s="723" t="s">
        <v>1303</v>
      </c>
      <c r="B69" s="724" t="s">
        <v>723</v>
      </c>
      <c r="C69" s="725" t="s">
        <v>53</v>
      </c>
      <c r="D69" s="733" t="s">
        <v>598</v>
      </c>
      <c r="E69" s="734" t="s">
        <v>195</v>
      </c>
      <c r="F69" s="484" t="s">
        <v>197</v>
      </c>
      <c r="G69" s="714">
        <f t="shared" si="1"/>
        <v>2</v>
      </c>
      <c r="H69" s="714"/>
      <c r="I69" s="714"/>
      <c r="J69" s="714"/>
      <c r="K69" s="714"/>
      <c r="L69" s="714"/>
      <c r="M69" s="714"/>
      <c r="N69" s="714"/>
      <c r="O69" s="714">
        <v>1</v>
      </c>
      <c r="P69" s="714"/>
      <c r="Q69" s="714"/>
      <c r="R69" s="714">
        <v>1</v>
      </c>
    </row>
    <row r="70" spans="1:18" ht="15" hidden="1" customHeight="1">
      <c r="A70" s="723" t="s">
        <v>1304</v>
      </c>
      <c r="B70" s="724" t="s">
        <v>723</v>
      </c>
      <c r="C70" s="725" t="s">
        <v>416</v>
      </c>
      <c r="D70" s="733" t="s">
        <v>598</v>
      </c>
      <c r="E70" s="734" t="s">
        <v>195</v>
      </c>
      <c r="F70" s="484" t="s">
        <v>197</v>
      </c>
      <c r="G70" s="714">
        <f t="shared" ref="G70:G101" si="2">SUM(H70:R70)</f>
        <v>0</v>
      </c>
      <c r="H70" s="714"/>
      <c r="I70" s="714"/>
      <c r="J70" s="714"/>
      <c r="K70" s="714"/>
      <c r="L70" s="714"/>
      <c r="M70" s="714"/>
      <c r="N70" s="714"/>
      <c r="O70" s="714"/>
      <c r="P70" s="714"/>
      <c r="Q70" s="714"/>
      <c r="R70" s="714"/>
    </row>
    <row r="71" spans="1:18" ht="15" customHeight="1">
      <c r="A71" s="723" t="s">
        <v>1305</v>
      </c>
      <c r="B71" s="724" t="s">
        <v>723</v>
      </c>
      <c r="C71" s="725" t="s">
        <v>53</v>
      </c>
      <c r="D71" s="733" t="s">
        <v>816</v>
      </c>
      <c r="E71" s="734" t="s">
        <v>195</v>
      </c>
      <c r="F71" s="484" t="s">
        <v>197</v>
      </c>
      <c r="G71" s="714">
        <f t="shared" si="2"/>
        <v>1</v>
      </c>
      <c r="H71" s="714"/>
      <c r="I71" s="714"/>
      <c r="J71" s="714"/>
      <c r="K71" s="714"/>
      <c r="L71" s="714"/>
      <c r="M71" s="714"/>
      <c r="N71" s="714"/>
      <c r="O71" s="714"/>
      <c r="P71" s="714"/>
      <c r="Q71" s="714"/>
      <c r="R71" s="714">
        <v>1</v>
      </c>
    </row>
    <row r="72" spans="1:18" s="578" customFormat="1" ht="15" hidden="1" customHeight="1">
      <c r="A72" s="723" t="s">
        <v>1306</v>
      </c>
      <c r="B72" s="724" t="s">
        <v>723</v>
      </c>
      <c r="C72" s="725" t="s">
        <v>416</v>
      </c>
      <c r="D72" s="733" t="s">
        <v>816</v>
      </c>
      <c r="E72" s="734" t="s">
        <v>195</v>
      </c>
      <c r="F72" s="484" t="s">
        <v>197</v>
      </c>
      <c r="G72" s="714">
        <f t="shared" si="2"/>
        <v>0</v>
      </c>
      <c r="H72" s="714"/>
      <c r="I72" s="714"/>
      <c r="J72" s="714"/>
      <c r="K72" s="714"/>
      <c r="L72" s="714"/>
      <c r="M72" s="714"/>
      <c r="N72" s="714"/>
      <c r="O72" s="714"/>
      <c r="P72" s="714"/>
      <c r="Q72" s="714"/>
      <c r="R72" s="714"/>
    </row>
    <row r="73" spans="1:18" ht="15" hidden="1" customHeight="1">
      <c r="A73" s="723" t="s">
        <v>1307</v>
      </c>
      <c r="B73" s="724" t="s">
        <v>728</v>
      </c>
      <c r="C73" s="737" t="s">
        <v>53</v>
      </c>
      <c r="D73" s="733" t="s">
        <v>724</v>
      </c>
      <c r="E73" s="734" t="s">
        <v>195</v>
      </c>
      <c r="F73" s="484" t="s">
        <v>197</v>
      </c>
      <c r="G73" s="714">
        <f t="shared" si="2"/>
        <v>0</v>
      </c>
      <c r="H73" s="714"/>
      <c r="I73" s="714"/>
      <c r="J73" s="714"/>
      <c r="K73" s="714"/>
      <c r="L73" s="714"/>
      <c r="M73" s="714"/>
      <c r="N73" s="714"/>
      <c r="O73" s="714"/>
      <c r="P73" s="714"/>
      <c r="Q73" s="714"/>
      <c r="R73" s="714"/>
    </row>
    <row r="74" spans="1:18" ht="15" hidden="1" customHeight="1">
      <c r="A74" s="723" t="s">
        <v>1308</v>
      </c>
      <c r="B74" s="724" t="s">
        <v>728</v>
      </c>
      <c r="C74" s="737" t="s">
        <v>416</v>
      </c>
      <c r="D74" s="733" t="s">
        <v>724</v>
      </c>
      <c r="E74" s="734" t="s">
        <v>195</v>
      </c>
      <c r="F74" s="484" t="s">
        <v>197</v>
      </c>
      <c r="G74" s="714">
        <f t="shared" si="2"/>
        <v>0</v>
      </c>
      <c r="H74" s="714"/>
      <c r="I74" s="714"/>
      <c r="J74" s="714"/>
      <c r="K74" s="714"/>
      <c r="L74" s="714"/>
      <c r="M74" s="714"/>
      <c r="N74" s="714"/>
      <c r="O74" s="714"/>
      <c r="P74" s="714"/>
      <c r="Q74" s="714"/>
      <c r="R74" s="714"/>
    </row>
    <row r="75" spans="1:18" ht="15" hidden="1" customHeight="1">
      <c r="A75" s="723" t="s">
        <v>1309</v>
      </c>
      <c r="B75" s="724" t="s">
        <v>728</v>
      </c>
      <c r="C75" s="737" t="s">
        <v>53</v>
      </c>
      <c r="D75" s="733" t="s">
        <v>731</v>
      </c>
      <c r="E75" s="734" t="s">
        <v>195</v>
      </c>
      <c r="F75" s="484" t="s">
        <v>197</v>
      </c>
      <c r="G75" s="714">
        <f t="shared" si="2"/>
        <v>0</v>
      </c>
      <c r="H75" s="714"/>
      <c r="I75" s="714"/>
      <c r="J75" s="714"/>
      <c r="K75" s="714"/>
      <c r="L75" s="714"/>
      <c r="M75" s="714"/>
      <c r="N75" s="714"/>
      <c r="O75" s="714"/>
      <c r="P75" s="714"/>
      <c r="Q75" s="714"/>
      <c r="R75" s="714"/>
    </row>
    <row r="76" spans="1:18" hidden="1">
      <c r="A76" s="723" t="s">
        <v>1310</v>
      </c>
      <c r="B76" s="724" t="s">
        <v>728</v>
      </c>
      <c r="C76" s="737" t="s">
        <v>416</v>
      </c>
      <c r="D76" s="733" t="s">
        <v>731</v>
      </c>
      <c r="E76" s="734" t="s">
        <v>195</v>
      </c>
      <c r="F76" s="484" t="s">
        <v>197</v>
      </c>
      <c r="G76" s="714">
        <f t="shared" si="2"/>
        <v>0</v>
      </c>
      <c r="H76" s="714"/>
      <c r="I76" s="714"/>
      <c r="J76" s="714"/>
      <c r="K76" s="714"/>
      <c r="L76" s="714"/>
      <c r="M76" s="714"/>
      <c r="N76" s="714"/>
      <c r="O76" s="714"/>
      <c r="P76" s="714"/>
      <c r="Q76" s="714"/>
      <c r="R76" s="714"/>
    </row>
    <row r="77" spans="1:18">
      <c r="A77" s="723" t="s">
        <v>1311</v>
      </c>
      <c r="B77" s="724" t="s">
        <v>732</v>
      </c>
      <c r="C77" s="725" t="s">
        <v>53</v>
      </c>
      <c r="D77" s="733" t="s">
        <v>584</v>
      </c>
      <c r="E77" s="734"/>
      <c r="F77" s="484" t="s">
        <v>54</v>
      </c>
      <c r="G77" s="714">
        <f t="shared" si="2"/>
        <v>2</v>
      </c>
      <c r="H77" s="714"/>
      <c r="I77" s="714">
        <v>1</v>
      </c>
      <c r="J77" s="714"/>
      <c r="K77" s="714"/>
      <c r="L77" s="714">
        <v>1</v>
      </c>
      <c r="M77" s="714"/>
      <c r="N77" s="714"/>
      <c r="O77" s="714"/>
      <c r="P77" s="714"/>
      <c r="Q77" s="714"/>
      <c r="R77" s="714"/>
    </row>
    <row r="78" spans="1:18">
      <c r="A78" s="723" t="s">
        <v>1312</v>
      </c>
      <c r="B78" s="724" t="s">
        <v>732</v>
      </c>
      <c r="C78" s="725" t="s">
        <v>53</v>
      </c>
      <c r="D78" s="733" t="s">
        <v>198</v>
      </c>
      <c r="E78" s="734"/>
      <c r="F78" s="484" t="s">
        <v>54</v>
      </c>
      <c r="G78" s="714">
        <f t="shared" si="2"/>
        <v>5</v>
      </c>
      <c r="H78" s="714"/>
      <c r="I78" s="714"/>
      <c r="J78" s="714"/>
      <c r="K78" s="714"/>
      <c r="L78" s="714">
        <v>1</v>
      </c>
      <c r="M78" s="714">
        <v>1</v>
      </c>
      <c r="N78" s="714"/>
      <c r="O78" s="714"/>
      <c r="P78" s="714">
        <v>1</v>
      </c>
      <c r="Q78" s="714"/>
      <c r="R78" s="714">
        <v>2</v>
      </c>
    </row>
    <row r="79" spans="1:18" hidden="1">
      <c r="A79" s="723" t="s">
        <v>1313</v>
      </c>
      <c r="B79" s="724" t="s">
        <v>732</v>
      </c>
      <c r="C79" s="725" t="s">
        <v>416</v>
      </c>
      <c r="D79" s="733" t="s">
        <v>584</v>
      </c>
      <c r="E79" s="734"/>
      <c r="F79" s="484" t="s">
        <v>54</v>
      </c>
      <c r="G79" s="714">
        <f t="shared" si="2"/>
        <v>0</v>
      </c>
      <c r="H79" s="714"/>
      <c r="I79" s="714"/>
      <c r="J79" s="714"/>
      <c r="K79" s="714"/>
      <c r="L79" s="714"/>
      <c r="M79" s="714"/>
      <c r="N79" s="714"/>
      <c r="O79" s="714"/>
      <c r="P79" s="714"/>
      <c r="Q79" s="714"/>
      <c r="R79" s="714"/>
    </row>
    <row r="80" spans="1:18" hidden="1">
      <c r="A80" s="723" t="s">
        <v>1314</v>
      </c>
      <c r="B80" s="724" t="s">
        <v>732</v>
      </c>
      <c r="C80" s="725" t="s">
        <v>416</v>
      </c>
      <c r="D80" s="733" t="s">
        <v>198</v>
      </c>
      <c r="E80" s="734"/>
      <c r="F80" s="484" t="s">
        <v>54</v>
      </c>
      <c r="G80" s="714">
        <f t="shared" si="2"/>
        <v>0</v>
      </c>
      <c r="H80" s="714"/>
      <c r="I80" s="714"/>
      <c r="J80" s="714"/>
      <c r="K80" s="714"/>
      <c r="L80" s="714"/>
      <c r="M80" s="714"/>
      <c r="N80" s="714"/>
      <c r="O80" s="714"/>
      <c r="P80" s="714"/>
      <c r="Q80" s="714"/>
      <c r="R80" s="714"/>
    </row>
    <row r="81" spans="1:18" hidden="1">
      <c r="A81" s="723" t="s">
        <v>1315</v>
      </c>
      <c r="B81" s="724" t="s">
        <v>732</v>
      </c>
      <c r="C81" s="725" t="s">
        <v>200</v>
      </c>
      <c r="D81" s="733" t="s">
        <v>734</v>
      </c>
      <c r="E81" s="734"/>
      <c r="F81" s="484" t="s">
        <v>54</v>
      </c>
      <c r="G81" s="714">
        <f t="shared" si="2"/>
        <v>0</v>
      </c>
      <c r="H81" s="714"/>
      <c r="I81" s="714"/>
      <c r="J81" s="714"/>
      <c r="K81" s="714"/>
      <c r="L81" s="714"/>
      <c r="M81" s="714"/>
      <c r="N81" s="714"/>
      <c r="O81" s="714"/>
      <c r="P81" s="714"/>
      <c r="Q81" s="714"/>
      <c r="R81" s="714"/>
    </row>
    <row r="82" spans="1:18" s="578" customFormat="1">
      <c r="A82" s="723" t="s">
        <v>1316</v>
      </c>
      <c r="B82" s="724" t="s">
        <v>732</v>
      </c>
      <c r="C82" s="725" t="s">
        <v>577</v>
      </c>
      <c r="D82" s="733" t="s">
        <v>734</v>
      </c>
      <c r="E82" s="734"/>
      <c r="F82" s="484" t="s">
        <v>54</v>
      </c>
      <c r="G82" s="714">
        <f t="shared" si="2"/>
        <v>4</v>
      </c>
      <c r="H82" s="714"/>
      <c r="I82" s="714"/>
      <c r="J82" s="714"/>
      <c r="K82" s="714"/>
      <c r="L82" s="714"/>
      <c r="M82" s="714">
        <v>2</v>
      </c>
      <c r="N82" s="714"/>
      <c r="O82" s="714"/>
      <c r="P82" s="714">
        <v>2</v>
      </c>
      <c r="Q82" s="714"/>
      <c r="R82" s="714"/>
    </row>
    <row r="83" spans="1:18">
      <c r="A83" s="723" t="s">
        <v>1317</v>
      </c>
      <c r="B83" s="724" t="s">
        <v>736</v>
      </c>
      <c r="C83" s="725" t="s">
        <v>53</v>
      </c>
      <c r="D83" s="733" t="s">
        <v>409</v>
      </c>
      <c r="E83" s="734"/>
      <c r="F83" s="484" t="s">
        <v>54</v>
      </c>
      <c r="G83" s="714">
        <f t="shared" si="2"/>
        <v>3</v>
      </c>
      <c r="H83" s="714">
        <v>1</v>
      </c>
      <c r="I83" s="714">
        <v>1</v>
      </c>
      <c r="J83" s="714">
        <v>1</v>
      </c>
      <c r="K83" s="714"/>
      <c r="L83" s="714"/>
      <c r="M83" s="714"/>
      <c r="N83" s="714"/>
      <c r="O83" s="714"/>
      <c r="P83" s="714"/>
      <c r="Q83" s="714"/>
      <c r="R83" s="714"/>
    </row>
    <row r="84" spans="1:18" hidden="1">
      <c r="A84" s="723" t="s">
        <v>1318</v>
      </c>
      <c r="B84" s="724" t="s">
        <v>736</v>
      </c>
      <c r="C84" s="725" t="s">
        <v>416</v>
      </c>
      <c r="D84" s="733" t="s">
        <v>409</v>
      </c>
      <c r="E84" s="734"/>
      <c r="F84" s="484" t="s">
        <v>54</v>
      </c>
      <c r="G84" s="714">
        <f t="shared" si="2"/>
        <v>0</v>
      </c>
      <c r="H84" s="714"/>
      <c r="I84" s="714"/>
      <c r="J84" s="714"/>
      <c r="K84" s="714"/>
      <c r="L84" s="714"/>
      <c r="M84" s="714"/>
      <c r="N84" s="714"/>
      <c r="O84" s="714"/>
      <c r="P84" s="714"/>
      <c r="Q84" s="714"/>
      <c r="R84" s="714"/>
    </row>
    <row r="85" spans="1:18" hidden="1">
      <c r="A85" s="723" t="s">
        <v>1319</v>
      </c>
      <c r="B85" s="724" t="s">
        <v>736</v>
      </c>
      <c r="C85" s="725" t="s">
        <v>738</v>
      </c>
      <c r="D85" s="733" t="s">
        <v>409</v>
      </c>
      <c r="E85" s="734"/>
      <c r="F85" s="484" t="s">
        <v>54</v>
      </c>
      <c r="G85" s="714">
        <f t="shared" si="2"/>
        <v>0</v>
      </c>
      <c r="H85" s="714"/>
      <c r="I85" s="714"/>
      <c r="J85" s="714"/>
      <c r="K85" s="714"/>
      <c r="L85" s="714"/>
      <c r="M85" s="714"/>
      <c r="N85" s="714"/>
      <c r="O85" s="714"/>
      <c r="P85" s="714"/>
      <c r="Q85" s="714"/>
      <c r="R85" s="714"/>
    </row>
    <row r="86" spans="1:18" s="578" customFormat="1">
      <c r="A86" s="723" t="s">
        <v>1320</v>
      </c>
      <c r="B86" s="724" t="s">
        <v>736</v>
      </c>
      <c r="C86" s="725" t="s">
        <v>577</v>
      </c>
      <c r="D86" s="733" t="s">
        <v>409</v>
      </c>
      <c r="E86" s="734"/>
      <c r="F86" s="484" t="s">
        <v>54</v>
      </c>
      <c r="G86" s="714">
        <f t="shared" si="2"/>
        <v>1</v>
      </c>
      <c r="H86" s="714"/>
      <c r="I86" s="714"/>
      <c r="J86" s="714"/>
      <c r="K86" s="714"/>
      <c r="L86" s="714"/>
      <c r="M86" s="714"/>
      <c r="N86" s="714"/>
      <c r="O86" s="714"/>
      <c r="P86" s="714"/>
      <c r="Q86" s="714"/>
      <c r="R86" s="714">
        <v>1</v>
      </c>
    </row>
    <row r="87" spans="1:18" hidden="1">
      <c r="A87" s="723" t="s">
        <v>1321</v>
      </c>
      <c r="B87" s="724" t="s">
        <v>739</v>
      </c>
      <c r="C87" s="725" t="s">
        <v>53</v>
      </c>
      <c r="D87" s="733" t="s">
        <v>965</v>
      </c>
      <c r="E87" s="734"/>
      <c r="F87" s="484" t="s">
        <v>54</v>
      </c>
      <c r="G87" s="714">
        <f t="shared" si="2"/>
        <v>0</v>
      </c>
      <c r="H87" s="714"/>
      <c r="I87" s="714"/>
      <c r="J87" s="714"/>
      <c r="K87" s="714"/>
      <c r="L87" s="714"/>
      <c r="M87" s="714"/>
      <c r="N87" s="714"/>
      <c r="O87" s="714"/>
      <c r="P87" s="714"/>
      <c r="Q87" s="714"/>
      <c r="R87" s="714"/>
    </row>
    <row r="88" spans="1:18">
      <c r="A88" s="723" t="s">
        <v>1322</v>
      </c>
      <c r="B88" s="724" t="s">
        <v>739</v>
      </c>
      <c r="C88" s="725" t="s">
        <v>53</v>
      </c>
      <c r="D88" s="733" t="s">
        <v>966</v>
      </c>
      <c r="E88" s="734"/>
      <c r="F88" s="484" t="s">
        <v>54</v>
      </c>
      <c r="G88" s="714">
        <f t="shared" si="2"/>
        <v>2</v>
      </c>
      <c r="H88" s="714"/>
      <c r="I88" s="714"/>
      <c r="J88" s="714"/>
      <c r="K88" s="714"/>
      <c r="L88" s="714"/>
      <c r="M88" s="714">
        <v>1</v>
      </c>
      <c r="N88" s="714"/>
      <c r="O88" s="714">
        <v>1</v>
      </c>
      <c r="P88" s="714"/>
      <c r="Q88" s="714"/>
      <c r="R88" s="714"/>
    </row>
    <row r="89" spans="1:18" hidden="1">
      <c r="A89" s="723" t="s">
        <v>1323</v>
      </c>
      <c r="B89" s="724" t="s">
        <v>739</v>
      </c>
      <c r="C89" s="725" t="s">
        <v>577</v>
      </c>
      <c r="D89" s="733" t="s">
        <v>599</v>
      </c>
      <c r="E89" s="734"/>
      <c r="F89" s="484" t="s">
        <v>54</v>
      </c>
      <c r="G89" s="714">
        <f t="shared" si="2"/>
        <v>0</v>
      </c>
      <c r="H89" s="714"/>
      <c r="I89" s="714"/>
      <c r="J89" s="714"/>
      <c r="K89" s="714"/>
      <c r="L89" s="714"/>
      <c r="M89" s="714"/>
      <c r="N89" s="714"/>
      <c r="O89" s="714"/>
      <c r="P89" s="714"/>
      <c r="Q89" s="714"/>
      <c r="R89" s="714"/>
    </row>
    <row r="90" spans="1:18" hidden="1">
      <c r="A90" s="723" t="s">
        <v>1324</v>
      </c>
      <c r="B90" s="724" t="s">
        <v>527</v>
      </c>
      <c r="C90" s="725" t="s">
        <v>53</v>
      </c>
      <c r="D90" s="733" t="s">
        <v>409</v>
      </c>
      <c r="E90" s="734"/>
      <c r="F90" s="484" t="s">
        <v>54</v>
      </c>
      <c r="G90" s="714">
        <f t="shared" si="2"/>
        <v>0</v>
      </c>
      <c r="H90" s="714"/>
      <c r="I90" s="714"/>
      <c r="J90" s="714"/>
      <c r="K90" s="714"/>
      <c r="L90" s="714"/>
      <c r="M90" s="714"/>
      <c r="N90" s="714"/>
      <c r="O90" s="714"/>
      <c r="P90" s="714"/>
      <c r="Q90" s="714"/>
      <c r="R90" s="714"/>
    </row>
    <row r="91" spans="1:18" hidden="1">
      <c r="A91" s="723" t="s">
        <v>1325</v>
      </c>
      <c r="B91" s="724" t="s">
        <v>916</v>
      </c>
      <c r="C91" s="725" t="s">
        <v>416</v>
      </c>
      <c r="D91" s="733" t="s">
        <v>409</v>
      </c>
      <c r="E91" s="734"/>
      <c r="F91" s="484" t="s">
        <v>54</v>
      </c>
      <c r="G91" s="714">
        <f t="shared" si="2"/>
        <v>0</v>
      </c>
      <c r="H91" s="714"/>
      <c r="I91" s="714"/>
      <c r="J91" s="714"/>
      <c r="K91" s="714"/>
      <c r="L91" s="714"/>
      <c r="M91" s="714"/>
      <c r="N91" s="714"/>
      <c r="O91" s="714"/>
      <c r="P91" s="714"/>
      <c r="Q91" s="714"/>
      <c r="R91" s="714"/>
    </row>
    <row r="92" spans="1:18" hidden="1">
      <c r="A92" s="723" t="s">
        <v>1326</v>
      </c>
      <c r="B92" s="724" t="s">
        <v>527</v>
      </c>
      <c r="C92" s="725" t="s">
        <v>200</v>
      </c>
      <c r="D92" s="733" t="s">
        <v>409</v>
      </c>
      <c r="E92" s="734"/>
      <c r="F92" s="484" t="s">
        <v>54</v>
      </c>
      <c r="G92" s="714">
        <f t="shared" si="2"/>
        <v>0</v>
      </c>
      <c r="H92" s="714"/>
      <c r="I92" s="714"/>
      <c r="J92" s="714"/>
      <c r="K92" s="714"/>
      <c r="L92" s="714"/>
      <c r="M92" s="714"/>
      <c r="N92" s="714"/>
      <c r="O92" s="714"/>
      <c r="P92" s="714"/>
      <c r="Q92" s="714"/>
      <c r="R92" s="714"/>
    </row>
    <row r="93" spans="1:18" s="578" customFormat="1" hidden="1">
      <c r="A93" s="723" t="s">
        <v>1327</v>
      </c>
      <c r="B93" s="724" t="s">
        <v>527</v>
      </c>
      <c r="C93" s="725" t="s">
        <v>577</v>
      </c>
      <c r="D93" s="733" t="s">
        <v>409</v>
      </c>
      <c r="E93" s="734"/>
      <c r="F93" s="484" t="s">
        <v>54</v>
      </c>
      <c r="G93" s="714">
        <f t="shared" si="2"/>
        <v>0</v>
      </c>
      <c r="H93" s="714"/>
      <c r="I93" s="714"/>
      <c r="J93" s="714"/>
      <c r="K93" s="714"/>
      <c r="L93" s="714"/>
      <c r="M93" s="714"/>
      <c r="N93" s="714"/>
      <c r="O93" s="714"/>
      <c r="P93" s="714"/>
      <c r="Q93" s="714"/>
      <c r="R93" s="714"/>
    </row>
    <row r="94" spans="1:18" s="578" customFormat="1" hidden="1">
      <c r="A94" s="723" t="s">
        <v>1328</v>
      </c>
      <c r="B94" s="724" t="s">
        <v>950</v>
      </c>
      <c r="C94" s="737" t="s">
        <v>577</v>
      </c>
      <c r="D94" s="733" t="s">
        <v>2001</v>
      </c>
      <c r="E94" s="734"/>
      <c r="F94" s="484" t="s">
        <v>54</v>
      </c>
      <c r="G94" s="714">
        <f t="shared" si="2"/>
        <v>0</v>
      </c>
      <c r="H94" s="714"/>
      <c r="I94" s="714"/>
      <c r="J94" s="714"/>
      <c r="K94" s="714"/>
      <c r="L94" s="714"/>
      <c r="M94" s="714"/>
      <c r="N94" s="714"/>
      <c r="O94" s="714"/>
      <c r="P94" s="714"/>
      <c r="Q94" s="714"/>
      <c r="R94" s="714"/>
    </row>
    <row r="95" spans="1:18" hidden="1">
      <c r="A95" s="723" t="s">
        <v>1329</v>
      </c>
      <c r="B95" s="724" t="s">
        <v>988</v>
      </c>
      <c r="C95" s="737" t="s">
        <v>577</v>
      </c>
      <c r="D95" s="733"/>
      <c r="E95" s="734"/>
      <c r="F95" s="484" t="s">
        <v>54</v>
      </c>
      <c r="G95" s="714">
        <f t="shared" si="2"/>
        <v>0</v>
      </c>
      <c r="H95" s="714"/>
      <c r="I95" s="714"/>
      <c r="J95" s="714"/>
      <c r="K95" s="714"/>
      <c r="L95" s="714"/>
      <c r="M95" s="714"/>
      <c r="N95" s="714"/>
      <c r="O95" s="714"/>
      <c r="P95" s="714"/>
      <c r="Q95" s="714"/>
      <c r="R95" s="714"/>
    </row>
    <row r="96" spans="1:18" hidden="1">
      <c r="A96" s="723" t="s">
        <v>1399</v>
      </c>
      <c r="B96" s="724" t="s">
        <v>741</v>
      </c>
      <c r="C96" s="725" t="s">
        <v>53</v>
      </c>
      <c r="D96" s="733" t="s">
        <v>742</v>
      </c>
      <c r="E96" s="734" t="s">
        <v>195</v>
      </c>
      <c r="F96" s="484" t="s">
        <v>197</v>
      </c>
      <c r="G96" s="714">
        <f t="shared" si="2"/>
        <v>0</v>
      </c>
      <c r="H96" s="714"/>
      <c r="I96" s="714"/>
      <c r="J96" s="714"/>
      <c r="K96" s="714"/>
      <c r="L96" s="714"/>
      <c r="M96" s="714"/>
      <c r="N96" s="714"/>
      <c r="O96" s="714"/>
      <c r="P96" s="714"/>
      <c r="Q96" s="714"/>
      <c r="R96" s="714"/>
    </row>
    <row r="97" spans="1:22" ht="15" hidden="1" customHeight="1">
      <c r="A97" s="723" t="s">
        <v>1400</v>
      </c>
      <c r="B97" s="724" t="s">
        <v>741</v>
      </c>
      <c r="C97" s="725" t="s">
        <v>53</v>
      </c>
      <c r="D97" s="733" t="s">
        <v>743</v>
      </c>
      <c r="E97" s="734" t="s">
        <v>195</v>
      </c>
      <c r="F97" s="484" t="s">
        <v>197</v>
      </c>
      <c r="G97" s="714">
        <f t="shared" si="2"/>
        <v>0</v>
      </c>
      <c r="H97" s="714"/>
      <c r="I97" s="714"/>
      <c r="J97" s="714"/>
      <c r="K97" s="714"/>
      <c r="L97" s="714"/>
      <c r="M97" s="714"/>
      <c r="N97" s="714"/>
      <c r="O97" s="714"/>
      <c r="P97" s="714"/>
      <c r="Q97" s="714"/>
      <c r="R97" s="714"/>
    </row>
    <row r="98" spans="1:22" ht="15" hidden="1" customHeight="1">
      <c r="A98" s="723" t="s">
        <v>1401</v>
      </c>
      <c r="B98" s="724" t="s">
        <v>741</v>
      </c>
      <c r="C98" s="725" t="s">
        <v>416</v>
      </c>
      <c r="D98" s="733" t="s">
        <v>742</v>
      </c>
      <c r="E98" s="734" t="s">
        <v>195</v>
      </c>
      <c r="F98" s="484" t="s">
        <v>197</v>
      </c>
      <c r="G98" s="714">
        <f t="shared" si="2"/>
        <v>0</v>
      </c>
      <c r="H98" s="714"/>
      <c r="I98" s="714"/>
      <c r="J98" s="714"/>
      <c r="K98" s="714"/>
      <c r="L98" s="714"/>
      <c r="M98" s="714"/>
      <c r="N98" s="714"/>
      <c r="O98" s="714"/>
      <c r="P98" s="714"/>
      <c r="Q98" s="714"/>
      <c r="R98" s="714"/>
    </row>
    <row r="99" spans="1:22" ht="15" hidden="1" customHeight="1">
      <c r="A99" s="723" t="s">
        <v>1402</v>
      </c>
      <c r="B99" s="724" t="s">
        <v>741</v>
      </c>
      <c r="C99" s="725" t="s">
        <v>416</v>
      </c>
      <c r="D99" s="733" t="s">
        <v>743</v>
      </c>
      <c r="E99" s="734" t="s">
        <v>195</v>
      </c>
      <c r="F99" s="484" t="s">
        <v>197</v>
      </c>
      <c r="G99" s="714">
        <f t="shared" si="2"/>
        <v>0</v>
      </c>
      <c r="H99" s="714"/>
      <c r="I99" s="714"/>
      <c r="J99" s="714"/>
      <c r="K99" s="714"/>
      <c r="L99" s="714"/>
      <c r="M99" s="714"/>
      <c r="N99" s="714"/>
      <c r="O99" s="714"/>
      <c r="P99" s="714"/>
      <c r="Q99" s="714"/>
      <c r="R99" s="714"/>
    </row>
    <row r="100" spans="1:22" ht="15" hidden="1" customHeight="1">
      <c r="A100" s="723" t="s">
        <v>1403</v>
      </c>
      <c r="B100" s="724" t="s">
        <v>741</v>
      </c>
      <c r="C100" s="725" t="s">
        <v>53</v>
      </c>
      <c r="D100" s="733" t="s">
        <v>744</v>
      </c>
      <c r="E100" s="734" t="s">
        <v>195</v>
      </c>
      <c r="F100" s="484" t="s">
        <v>197</v>
      </c>
      <c r="G100" s="714">
        <f t="shared" si="2"/>
        <v>0</v>
      </c>
      <c r="H100" s="714"/>
      <c r="I100" s="714"/>
      <c r="J100" s="714"/>
      <c r="K100" s="714"/>
      <c r="L100" s="714"/>
      <c r="M100" s="714"/>
      <c r="N100" s="714"/>
      <c r="O100" s="714"/>
      <c r="P100" s="714"/>
      <c r="Q100" s="714"/>
      <c r="R100" s="714"/>
    </row>
    <row r="101" spans="1:22" ht="15" hidden="1" customHeight="1">
      <c r="A101" s="723" t="s">
        <v>1404</v>
      </c>
      <c r="B101" s="724" t="s">
        <v>741</v>
      </c>
      <c r="C101" s="725" t="s">
        <v>53</v>
      </c>
      <c r="D101" s="733" t="s">
        <v>745</v>
      </c>
      <c r="E101" s="734" t="s">
        <v>195</v>
      </c>
      <c r="F101" s="484" t="s">
        <v>197</v>
      </c>
      <c r="G101" s="714">
        <f t="shared" si="2"/>
        <v>0</v>
      </c>
      <c r="H101" s="714"/>
      <c r="I101" s="714"/>
      <c r="J101" s="714"/>
      <c r="K101" s="714"/>
      <c r="L101" s="714"/>
      <c r="M101" s="714"/>
      <c r="N101" s="714"/>
      <c r="O101" s="714"/>
      <c r="P101" s="714"/>
      <c r="Q101" s="714"/>
      <c r="R101" s="714"/>
    </row>
    <row r="102" spans="1:22" ht="15" hidden="1" customHeight="1">
      <c r="A102" s="723" t="s">
        <v>1405</v>
      </c>
      <c r="B102" s="724" t="s">
        <v>741</v>
      </c>
      <c r="C102" s="725" t="s">
        <v>416</v>
      </c>
      <c r="D102" s="733" t="s">
        <v>744</v>
      </c>
      <c r="E102" s="734" t="s">
        <v>195</v>
      </c>
      <c r="F102" s="484" t="s">
        <v>197</v>
      </c>
      <c r="G102" s="714">
        <f t="shared" ref="G102:G133" si="3">SUM(H102:R102)</f>
        <v>0</v>
      </c>
      <c r="H102" s="714"/>
      <c r="I102" s="714"/>
      <c r="J102" s="714"/>
      <c r="K102" s="714"/>
      <c r="L102" s="714"/>
      <c r="M102" s="714"/>
      <c r="N102" s="714"/>
      <c r="O102" s="714"/>
      <c r="P102" s="714"/>
      <c r="Q102" s="714"/>
      <c r="R102" s="714"/>
    </row>
    <row r="103" spans="1:22" ht="15" hidden="1" customHeight="1">
      <c r="A103" s="723" t="s">
        <v>1406</v>
      </c>
      <c r="B103" s="724" t="s">
        <v>741</v>
      </c>
      <c r="C103" s="725" t="s">
        <v>416</v>
      </c>
      <c r="D103" s="733" t="s">
        <v>745</v>
      </c>
      <c r="E103" s="734" t="s">
        <v>195</v>
      </c>
      <c r="F103" s="484" t="s">
        <v>197</v>
      </c>
      <c r="G103" s="714">
        <f t="shared" si="3"/>
        <v>0</v>
      </c>
      <c r="H103" s="714"/>
      <c r="I103" s="714"/>
      <c r="J103" s="714"/>
      <c r="K103" s="714"/>
      <c r="L103" s="714"/>
      <c r="M103" s="714"/>
      <c r="N103" s="714"/>
      <c r="O103" s="714"/>
      <c r="P103" s="714"/>
      <c r="Q103" s="714"/>
      <c r="R103" s="714"/>
    </row>
    <row r="104" spans="1:22" ht="15" hidden="1" customHeight="1">
      <c r="A104" s="723" t="s">
        <v>1407</v>
      </c>
      <c r="B104" s="741" t="s">
        <v>994</v>
      </c>
      <c r="C104" s="742" t="s">
        <v>577</v>
      </c>
      <c r="D104" s="743"/>
      <c r="E104" s="744"/>
      <c r="F104" s="103" t="s">
        <v>54</v>
      </c>
      <c r="G104" s="714">
        <f t="shared" si="3"/>
        <v>0</v>
      </c>
      <c r="H104" s="714"/>
      <c r="I104" s="714"/>
      <c r="J104" s="714"/>
      <c r="K104" s="714"/>
      <c r="L104" s="714"/>
      <c r="M104" s="714"/>
      <c r="N104" s="714"/>
      <c r="O104" s="714"/>
      <c r="P104" s="714"/>
      <c r="Q104" s="714"/>
      <c r="R104" s="714"/>
    </row>
    <row r="105" spans="1:22" ht="15" hidden="1" customHeight="1">
      <c r="A105" s="723" t="s">
        <v>1408</v>
      </c>
      <c r="B105" s="733" t="s">
        <v>746</v>
      </c>
      <c r="C105" s="745" t="s">
        <v>747</v>
      </c>
      <c r="D105" s="733" t="s">
        <v>551</v>
      </c>
      <c r="E105" s="734" t="s">
        <v>195</v>
      </c>
      <c r="F105" s="658" t="s">
        <v>749</v>
      </c>
      <c r="G105" s="714">
        <f t="shared" si="3"/>
        <v>0</v>
      </c>
      <c r="H105" s="714"/>
      <c r="I105" s="714"/>
      <c r="J105" s="714"/>
      <c r="K105" s="714"/>
      <c r="L105" s="714"/>
      <c r="M105" s="714"/>
      <c r="N105" s="714"/>
      <c r="O105" s="714"/>
      <c r="P105" s="714"/>
      <c r="Q105" s="714"/>
      <c r="R105" s="714"/>
    </row>
    <row r="106" spans="1:22" ht="15" hidden="1" customHeight="1">
      <c r="A106" s="723" t="s">
        <v>1409</v>
      </c>
      <c r="B106" s="735" t="s">
        <v>746</v>
      </c>
      <c r="C106" s="745" t="s">
        <v>747</v>
      </c>
      <c r="D106" s="735" t="s">
        <v>549</v>
      </c>
      <c r="E106" s="734" t="s">
        <v>195</v>
      </c>
      <c r="F106" s="658" t="s">
        <v>749</v>
      </c>
      <c r="G106" s="714">
        <f t="shared" si="3"/>
        <v>0</v>
      </c>
      <c r="H106" s="714"/>
      <c r="I106" s="714"/>
      <c r="J106" s="714"/>
      <c r="K106" s="714"/>
      <c r="L106" s="714"/>
      <c r="M106" s="714"/>
      <c r="N106" s="714"/>
      <c r="O106" s="714"/>
      <c r="P106" s="714"/>
      <c r="Q106" s="714"/>
      <c r="R106" s="714"/>
    </row>
    <row r="107" spans="1:22" ht="15" hidden="1" customHeight="1">
      <c r="A107" s="723" t="s">
        <v>1410</v>
      </c>
      <c r="B107" s="735" t="s">
        <v>746</v>
      </c>
      <c r="C107" s="745" t="s">
        <v>747</v>
      </c>
      <c r="D107" s="735" t="s">
        <v>550</v>
      </c>
      <c r="E107" s="734" t="s">
        <v>195</v>
      </c>
      <c r="F107" s="658" t="s">
        <v>749</v>
      </c>
      <c r="G107" s="714">
        <f t="shared" si="3"/>
        <v>0</v>
      </c>
      <c r="H107" s="714"/>
      <c r="I107" s="714"/>
      <c r="J107" s="714"/>
      <c r="K107" s="714"/>
      <c r="L107" s="714"/>
      <c r="M107" s="714"/>
      <c r="N107" s="714"/>
      <c r="O107" s="714"/>
      <c r="P107" s="714"/>
      <c r="Q107" s="714"/>
      <c r="R107" s="714"/>
      <c r="T107" s="368" t="s">
        <v>532</v>
      </c>
      <c r="U107" s="368"/>
      <c r="V107" s="368"/>
    </row>
    <row r="108" spans="1:22" ht="15" hidden="1" customHeight="1">
      <c r="A108" s="723" t="s">
        <v>1411</v>
      </c>
      <c r="B108" s="735" t="s">
        <v>752</v>
      </c>
      <c r="C108" s="745" t="s">
        <v>747</v>
      </c>
      <c r="D108" s="735" t="s">
        <v>551</v>
      </c>
      <c r="E108" s="734" t="s">
        <v>195</v>
      </c>
      <c r="F108" s="658" t="s">
        <v>749</v>
      </c>
      <c r="G108" s="714">
        <f t="shared" si="3"/>
        <v>0</v>
      </c>
      <c r="H108" s="714"/>
      <c r="I108" s="714"/>
      <c r="J108" s="714"/>
      <c r="K108" s="714"/>
      <c r="L108" s="714"/>
      <c r="M108" s="714"/>
      <c r="N108" s="714"/>
      <c r="O108" s="714"/>
      <c r="P108" s="714"/>
      <c r="Q108" s="714"/>
      <c r="R108" s="714"/>
      <c r="T108" s="368"/>
      <c r="U108" s="368"/>
      <c r="V108" s="368"/>
    </row>
    <row r="109" spans="1:22" ht="15" hidden="1" customHeight="1">
      <c r="A109" s="723" t="s">
        <v>1412</v>
      </c>
      <c r="B109" s="735" t="s">
        <v>752</v>
      </c>
      <c r="C109" s="745" t="s">
        <v>747</v>
      </c>
      <c r="D109" s="735" t="s">
        <v>549</v>
      </c>
      <c r="E109" s="734" t="s">
        <v>195</v>
      </c>
      <c r="F109" s="658" t="s">
        <v>749</v>
      </c>
      <c r="G109" s="714">
        <f t="shared" si="3"/>
        <v>0</v>
      </c>
      <c r="H109" s="714"/>
      <c r="I109" s="714"/>
      <c r="J109" s="714"/>
      <c r="K109" s="714"/>
      <c r="L109" s="714"/>
      <c r="M109" s="714"/>
      <c r="N109" s="714"/>
      <c r="O109" s="714"/>
      <c r="P109" s="714"/>
      <c r="Q109" s="714"/>
      <c r="R109" s="714"/>
      <c r="T109" s="454" t="s">
        <v>533</v>
      </c>
      <c r="U109" s="455" t="s">
        <v>526</v>
      </c>
      <c r="V109" s="455" t="s">
        <v>547</v>
      </c>
    </row>
    <row r="110" spans="1:22" ht="15" hidden="1" customHeight="1">
      <c r="A110" s="723" t="s">
        <v>1413</v>
      </c>
      <c r="B110" s="735" t="s">
        <v>752</v>
      </c>
      <c r="C110" s="745" t="s">
        <v>747</v>
      </c>
      <c r="D110" s="735" t="s">
        <v>550</v>
      </c>
      <c r="E110" s="734" t="s">
        <v>195</v>
      </c>
      <c r="F110" s="658" t="s">
        <v>749</v>
      </c>
      <c r="G110" s="714">
        <f t="shared" si="3"/>
        <v>0</v>
      </c>
      <c r="H110" s="714"/>
      <c r="I110" s="714"/>
      <c r="J110" s="714"/>
      <c r="K110" s="714"/>
      <c r="L110" s="714"/>
      <c r="M110" s="714"/>
      <c r="N110" s="714"/>
      <c r="O110" s="714"/>
      <c r="P110" s="714"/>
      <c r="Q110" s="714"/>
      <c r="R110" s="714"/>
      <c r="T110" s="454" t="s">
        <v>534</v>
      </c>
      <c r="U110" s="454" t="s">
        <v>628</v>
      </c>
      <c r="V110" s="454" t="s">
        <v>629</v>
      </c>
    </row>
    <row r="111" spans="1:22" ht="15" hidden="1" customHeight="1">
      <c r="A111" s="723" t="s">
        <v>1414</v>
      </c>
      <c r="B111" s="724" t="s">
        <v>593</v>
      </c>
      <c r="C111" s="747" t="s">
        <v>53</v>
      </c>
      <c r="D111" s="653" t="s">
        <v>814</v>
      </c>
      <c r="E111" s="734" t="s">
        <v>195</v>
      </c>
      <c r="F111" s="484" t="s">
        <v>197</v>
      </c>
      <c r="G111" s="714">
        <f t="shared" si="3"/>
        <v>0</v>
      </c>
      <c r="H111" s="714"/>
      <c r="I111" s="714"/>
      <c r="J111" s="714"/>
      <c r="K111" s="714"/>
      <c r="L111" s="714"/>
      <c r="M111" s="714"/>
      <c r="N111" s="714"/>
      <c r="O111" s="714"/>
      <c r="P111" s="714"/>
      <c r="Q111" s="714"/>
      <c r="R111" s="714"/>
      <c r="T111" s="454" t="s">
        <v>535</v>
      </c>
      <c r="U111" s="454" t="s">
        <v>630</v>
      </c>
      <c r="V111" s="454" t="s">
        <v>629</v>
      </c>
    </row>
    <row r="112" spans="1:22" ht="14.25" hidden="1" customHeight="1">
      <c r="A112" s="723" t="s">
        <v>1415</v>
      </c>
      <c r="B112" s="724" t="s">
        <v>594</v>
      </c>
      <c r="C112" s="747" t="s">
        <v>416</v>
      </c>
      <c r="D112" s="653" t="s">
        <v>814</v>
      </c>
      <c r="E112" s="734" t="s">
        <v>195</v>
      </c>
      <c r="F112" s="484" t="s">
        <v>197</v>
      </c>
      <c r="G112" s="714">
        <f t="shared" si="3"/>
        <v>0</v>
      </c>
      <c r="H112" s="714"/>
      <c r="I112" s="714"/>
      <c r="J112" s="714"/>
      <c r="K112" s="714"/>
      <c r="L112" s="714"/>
      <c r="M112" s="714"/>
      <c r="N112" s="714"/>
      <c r="O112" s="714"/>
      <c r="P112" s="714"/>
      <c r="Q112" s="714"/>
      <c r="R112" s="714"/>
      <c r="T112" s="368" t="s">
        <v>536</v>
      </c>
      <c r="U112" s="368"/>
      <c r="V112" s="368"/>
    </row>
    <row r="113" spans="1:22" ht="15" customHeight="1">
      <c r="A113" s="723" t="s">
        <v>1416</v>
      </c>
      <c r="B113" s="724" t="s">
        <v>755</v>
      </c>
      <c r="C113" s="747" t="s">
        <v>53</v>
      </c>
      <c r="D113" s="653" t="s">
        <v>813</v>
      </c>
      <c r="E113" s="734" t="s">
        <v>195</v>
      </c>
      <c r="F113" s="484" t="s">
        <v>197</v>
      </c>
      <c r="G113" s="714">
        <f t="shared" si="3"/>
        <v>1</v>
      </c>
      <c r="H113" s="714"/>
      <c r="I113" s="714"/>
      <c r="J113" s="714"/>
      <c r="K113" s="714"/>
      <c r="L113" s="714"/>
      <c r="M113" s="714"/>
      <c r="N113" s="714"/>
      <c r="O113" s="714"/>
      <c r="P113" s="714"/>
      <c r="Q113" s="714"/>
      <c r="R113" s="714">
        <v>1</v>
      </c>
      <c r="T113" s="454" t="s">
        <v>534</v>
      </c>
      <c r="U113" s="454" t="s">
        <v>631</v>
      </c>
      <c r="V113" s="454" t="s">
        <v>632</v>
      </c>
    </row>
    <row r="114" spans="1:22" ht="15" hidden="1" customHeight="1">
      <c r="A114" s="723" t="s">
        <v>1417</v>
      </c>
      <c r="B114" s="724" t="s">
        <v>755</v>
      </c>
      <c r="C114" s="747" t="s">
        <v>416</v>
      </c>
      <c r="D114" s="653" t="s">
        <v>813</v>
      </c>
      <c r="E114" s="734" t="s">
        <v>195</v>
      </c>
      <c r="F114" s="484" t="s">
        <v>197</v>
      </c>
      <c r="G114" s="714">
        <f t="shared" si="3"/>
        <v>0</v>
      </c>
      <c r="H114" s="714"/>
      <c r="I114" s="714"/>
      <c r="J114" s="714"/>
      <c r="K114" s="714"/>
      <c r="L114" s="714"/>
      <c r="M114" s="714"/>
      <c r="N114" s="714"/>
      <c r="O114" s="714"/>
      <c r="P114" s="714"/>
      <c r="Q114" s="714"/>
      <c r="R114" s="714"/>
      <c r="T114" s="368" t="s">
        <v>537</v>
      </c>
      <c r="U114" s="368"/>
      <c r="V114"/>
    </row>
    <row r="115" spans="1:22" ht="15" hidden="1" customHeight="1">
      <c r="A115" s="723" t="s">
        <v>1629</v>
      </c>
      <c r="B115" s="724" t="s">
        <v>755</v>
      </c>
      <c r="C115" s="747" t="s">
        <v>53</v>
      </c>
      <c r="D115" s="653" t="s">
        <v>756</v>
      </c>
      <c r="E115" s="734" t="s">
        <v>195</v>
      </c>
      <c r="F115" s="484" t="s">
        <v>197</v>
      </c>
      <c r="G115" s="714">
        <f t="shared" si="3"/>
        <v>0</v>
      </c>
      <c r="H115" s="714"/>
      <c r="I115" s="714"/>
      <c r="J115" s="714"/>
      <c r="K115" s="714"/>
      <c r="L115" s="714"/>
      <c r="M115" s="714"/>
      <c r="N115" s="714"/>
      <c r="O115" s="714"/>
      <c r="P115" s="714"/>
      <c r="Q115" s="714"/>
      <c r="R115" s="714"/>
      <c r="T115" s="368"/>
      <c r="U115" s="368"/>
      <c r="V115" s="368"/>
    </row>
    <row r="116" spans="1:22" ht="15" hidden="1" customHeight="1">
      <c r="A116" s="723" t="s">
        <v>1630</v>
      </c>
      <c r="B116" s="724" t="s">
        <v>755</v>
      </c>
      <c r="C116" s="747" t="s">
        <v>416</v>
      </c>
      <c r="D116" s="653" t="s">
        <v>756</v>
      </c>
      <c r="E116" s="734" t="s">
        <v>195</v>
      </c>
      <c r="F116" s="484" t="s">
        <v>197</v>
      </c>
      <c r="G116" s="714">
        <f t="shared" si="3"/>
        <v>0</v>
      </c>
      <c r="H116" s="714"/>
      <c r="I116" s="714"/>
      <c r="J116" s="714"/>
      <c r="K116" s="714"/>
      <c r="L116" s="714"/>
      <c r="M116" s="714"/>
      <c r="N116" s="714"/>
      <c r="O116" s="714"/>
      <c r="P116" s="714"/>
      <c r="Q116" s="714"/>
      <c r="R116" s="714"/>
      <c r="T116" s="368" t="s">
        <v>538</v>
      </c>
      <c r="U116" s="368"/>
      <c r="V116"/>
    </row>
    <row r="117" spans="1:22" ht="15" customHeight="1">
      <c r="A117" s="723" t="s">
        <v>1631</v>
      </c>
      <c r="B117" s="724" t="s">
        <v>755</v>
      </c>
      <c r="C117" s="747" t="s">
        <v>53</v>
      </c>
      <c r="D117" s="748" t="s">
        <v>757</v>
      </c>
      <c r="E117" s="734" t="s">
        <v>195</v>
      </c>
      <c r="F117" s="484" t="s">
        <v>197</v>
      </c>
      <c r="G117" s="714">
        <f t="shared" si="3"/>
        <v>1</v>
      </c>
      <c r="H117" s="714"/>
      <c r="I117" s="714">
        <v>1</v>
      </c>
      <c r="J117" s="714"/>
      <c r="K117" s="714"/>
      <c r="L117" s="714"/>
      <c r="M117" s="714"/>
      <c r="N117" s="714"/>
      <c r="O117" s="714"/>
      <c r="P117" s="714"/>
      <c r="Q117" s="714"/>
      <c r="R117" s="714"/>
      <c r="T117" s="368" t="s">
        <v>539</v>
      </c>
      <c r="U117" s="368"/>
      <c r="V117" s="368"/>
    </row>
    <row r="118" spans="1:22" ht="15" hidden="1" customHeight="1">
      <c r="A118" s="723" t="s">
        <v>1632</v>
      </c>
      <c r="B118" s="724" t="s">
        <v>755</v>
      </c>
      <c r="C118" s="747" t="s">
        <v>416</v>
      </c>
      <c r="D118" s="748" t="s">
        <v>757</v>
      </c>
      <c r="E118" s="734" t="s">
        <v>195</v>
      </c>
      <c r="F118" s="484" t="s">
        <v>197</v>
      </c>
      <c r="G118" s="714">
        <f t="shared" si="3"/>
        <v>0</v>
      </c>
      <c r="H118" s="714"/>
      <c r="I118" s="714"/>
      <c r="J118" s="714"/>
      <c r="K118" s="714"/>
      <c r="L118" s="714"/>
      <c r="M118" s="714"/>
      <c r="N118" s="714"/>
      <c r="O118" s="714"/>
      <c r="P118" s="714"/>
      <c r="Q118" s="714"/>
      <c r="R118" s="714"/>
      <c r="T118" s="454" t="s">
        <v>541</v>
      </c>
      <c r="U118" s="454" t="s">
        <v>221</v>
      </c>
      <c r="V118" s="454" t="s">
        <v>221</v>
      </c>
    </row>
    <row r="119" spans="1:22" ht="15" hidden="1" customHeight="1">
      <c r="A119" s="723" t="s">
        <v>1633</v>
      </c>
      <c r="B119" s="724" t="s">
        <v>755</v>
      </c>
      <c r="C119" s="747" t="s">
        <v>53</v>
      </c>
      <c r="D119" s="653" t="s">
        <v>743</v>
      </c>
      <c r="E119" s="734" t="s">
        <v>195</v>
      </c>
      <c r="F119" s="484" t="s">
        <v>197</v>
      </c>
      <c r="G119" s="714">
        <f t="shared" si="3"/>
        <v>0</v>
      </c>
      <c r="H119" s="714"/>
      <c r="I119" s="714"/>
      <c r="J119" s="714"/>
      <c r="K119" s="714"/>
      <c r="L119" s="714"/>
      <c r="M119" s="714"/>
      <c r="N119" s="714"/>
      <c r="O119" s="714"/>
      <c r="P119" s="714"/>
      <c r="Q119" s="714"/>
      <c r="R119" s="714"/>
      <c r="T119" s="454" t="s">
        <v>542</v>
      </c>
      <c r="U119" s="454" t="s">
        <v>543</v>
      </c>
      <c r="V119" s="454" t="s">
        <v>543</v>
      </c>
    </row>
    <row r="120" spans="1:22" hidden="1">
      <c r="A120" s="723" t="s">
        <v>1634</v>
      </c>
      <c r="B120" s="724" t="s">
        <v>755</v>
      </c>
      <c r="C120" s="747" t="s">
        <v>416</v>
      </c>
      <c r="D120" s="653" t="s">
        <v>743</v>
      </c>
      <c r="E120" s="734" t="s">
        <v>195</v>
      </c>
      <c r="F120" s="484" t="s">
        <v>197</v>
      </c>
      <c r="G120" s="714">
        <f t="shared" si="3"/>
        <v>0</v>
      </c>
      <c r="H120" s="714"/>
      <c r="I120" s="714"/>
      <c r="J120" s="714"/>
      <c r="K120" s="714"/>
      <c r="L120" s="714"/>
      <c r="M120" s="714"/>
      <c r="N120" s="714"/>
      <c r="O120" s="714"/>
      <c r="P120" s="714"/>
      <c r="Q120" s="714"/>
      <c r="R120" s="714"/>
      <c r="T120" s="368" t="s">
        <v>544</v>
      </c>
      <c r="U120" s="368"/>
      <c r="V120" s="368"/>
    </row>
    <row r="121" spans="1:22">
      <c r="A121" s="723" t="s">
        <v>1635</v>
      </c>
      <c r="B121" s="724" t="s">
        <v>758</v>
      </c>
      <c r="C121" s="737" t="s">
        <v>53</v>
      </c>
      <c r="D121" s="733" t="s">
        <v>759</v>
      </c>
      <c r="E121" s="734"/>
      <c r="F121" s="484" t="s">
        <v>54</v>
      </c>
      <c r="G121" s="714">
        <f t="shared" si="3"/>
        <v>1</v>
      </c>
      <c r="H121" s="714"/>
      <c r="I121" s="714"/>
      <c r="J121" s="714"/>
      <c r="K121" s="714"/>
      <c r="L121" s="714"/>
      <c r="M121" s="714"/>
      <c r="N121" s="714"/>
      <c r="O121" s="714"/>
      <c r="P121" s="714"/>
      <c r="Q121" s="714"/>
      <c r="R121" s="714">
        <v>1</v>
      </c>
      <c r="T121" s="368" t="s">
        <v>545</v>
      </c>
      <c r="U121" s="368"/>
      <c r="V121" s="368"/>
    </row>
    <row r="122" spans="1:22" hidden="1">
      <c r="A122" s="723" t="s">
        <v>1636</v>
      </c>
      <c r="B122" s="724" t="s">
        <v>758</v>
      </c>
      <c r="C122" s="737" t="s">
        <v>416</v>
      </c>
      <c r="D122" s="733" t="s">
        <v>759</v>
      </c>
      <c r="E122" s="734"/>
      <c r="F122" s="484" t="s">
        <v>54</v>
      </c>
      <c r="G122" s="714">
        <f t="shared" si="3"/>
        <v>0</v>
      </c>
      <c r="H122" s="714"/>
      <c r="I122" s="714"/>
      <c r="J122" s="714"/>
      <c r="K122" s="714"/>
      <c r="L122" s="714"/>
      <c r="M122" s="714"/>
      <c r="N122" s="714"/>
      <c r="O122" s="714"/>
      <c r="P122" s="714"/>
      <c r="Q122" s="714"/>
      <c r="R122" s="714"/>
      <c r="T122" s="368"/>
      <c r="U122" s="368"/>
      <c r="V122" s="368"/>
    </row>
    <row r="123" spans="1:22" hidden="1">
      <c r="A123" s="723" t="s">
        <v>1637</v>
      </c>
      <c r="B123" s="724" t="s">
        <v>758</v>
      </c>
      <c r="C123" s="737" t="s">
        <v>738</v>
      </c>
      <c r="D123" s="733" t="s">
        <v>759</v>
      </c>
      <c r="E123" s="734"/>
      <c r="F123" s="484" t="s">
        <v>54</v>
      </c>
      <c r="G123" s="714">
        <f t="shared" si="3"/>
        <v>0</v>
      </c>
      <c r="H123" s="714"/>
      <c r="I123" s="714"/>
      <c r="J123" s="714"/>
      <c r="K123" s="714"/>
      <c r="L123" s="714"/>
      <c r="M123" s="714"/>
      <c r="N123" s="714"/>
      <c r="O123" s="714"/>
      <c r="P123" s="714"/>
      <c r="Q123" s="714"/>
      <c r="R123" s="714"/>
      <c r="T123" s="368" t="s">
        <v>546</v>
      </c>
      <c r="U123" s="368"/>
      <c r="V123" s="368"/>
    </row>
    <row r="124" spans="1:22">
      <c r="A124" s="723" t="s">
        <v>1638</v>
      </c>
      <c r="B124" s="724" t="s">
        <v>758</v>
      </c>
      <c r="C124" s="737" t="s">
        <v>577</v>
      </c>
      <c r="D124" s="733" t="s">
        <v>759</v>
      </c>
      <c r="E124" s="734"/>
      <c r="F124" s="484" t="s">
        <v>54</v>
      </c>
      <c r="G124" s="714">
        <f t="shared" si="3"/>
        <v>1</v>
      </c>
      <c r="H124" s="714"/>
      <c r="I124" s="714"/>
      <c r="J124" s="714"/>
      <c r="K124" s="714"/>
      <c r="L124" s="714"/>
      <c r="M124" s="714"/>
      <c r="N124" s="714"/>
      <c r="O124" s="714"/>
      <c r="P124" s="714"/>
      <c r="Q124" s="714"/>
      <c r="R124" s="714">
        <v>1</v>
      </c>
      <c r="T124" s="454" t="s">
        <v>540</v>
      </c>
      <c r="U124" s="455" t="s">
        <v>633</v>
      </c>
      <c r="V124" s="455" t="s">
        <v>634</v>
      </c>
    </row>
    <row r="125" spans="1:22" hidden="1">
      <c r="A125" s="723" t="s">
        <v>1639</v>
      </c>
      <c r="B125" s="724" t="s">
        <v>760</v>
      </c>
      <c r="C125" s="737" t="s">
        <v>53</v>
      </c>
      <c r="D125" s="733" t="s">
        <v>635</v>
      </c>
      <c r="E125" s="734"/>
      <c r="F125" s="484" t="s">
        <v>55</v>
      </c>
      <c r="G125" s="714">
        <f t="shared" si="3"/>
        <v>0</v>
      </c>
      <c r="H125" s="714"/>
      <c r="I125" s="714"/>
      <c r="J125" s="714"/>
      <c r="K125" s="714"/>
      <c r="L125" s="714"/>
      <c r="M125" s="714"/>
      <c r="N125" s="714"/>
      <c r="O125" s="714"/>
      <c r="P125" s="714"/>
      <c r="Q125" s="714"/>
      <c r="R125" s="714"/>
      <c r="T125" s="454" t="s">
        <v>541</v>
      </c>
      <c r="U125" s="454" t="s">
        <v>636</v>
      </c>
      <c r="V125" s="454" t="s">
        <v>636</v>
      </c>
    </row>
    <row r="126" spans="1:22" hidden="1">
      <c r="A126" s="723" t="s">
        <v>1640</v>
      </c>
      <c r="B126" s="724" t="s">
        <v>760</v>
      </c>
      <c r="C126" s="737" t="s">
        <v>577</v>
      </c>
      <c r="D126" s="733" t="s">
        <v>2004</v>
      </c>
      <c r="E126" s="734"/>
      <c r="F126" s="484" t="s">
        <v>55</v>
      </c>
      <c r="G126" s="714">
        <f t="shared" si="3"/>
        <v>0</v>
      </c>
      <c r="H126" s="714"/>
      <c r="I126" s="714"/>
      <c r="J126" s="714"/>
      <c r="K126" s="714"/>
      <c r="L126" s="714"/>
      <c r="M126" s="714"/>
      <c r="N126" s="714"/>
      <c r="O126" s="714"/>
      <c r="P126" s="714"/>
      <c r="Q126" s="714"/>
      <c r="R126" s="714"/>
      <c r="T126"/>
      <c r="U126"/>
      <c r="V126"/>
    </row>
    <row r="127" spans="1:22">
      <c r="A127" s="723" t="s">
        <v>1430</v>
      </c>
      <c r="B127" s="724" t="s">
        <v>481</v>
      </c>
      <c r="C127" s="737" t="s">
        <v>53</v>
      </c>
      <c r="D127" s="733" t="s">
        <v>765</v>
      </c>
      <c r="E127" s="734"/>
      <c r="F127" s="484" t="s">
        <v>197</v>
      </c>
      <c r="G127" s="714">
        <f t="shared" si="3"/>
        <v>2</v>
      </c>
      <c r="H127" s="714"/>
      <c r="I127" s="714">
        <v>1</v>
      </c>
      <c r="J127" s="714"/>
      <c r="K127" s="714"/>
      <c r="L127" s="714">
        <v>1</v>
      </c>
      <c r="M127" s="714"/>
      <c r="N127" s="714"/>
      <c r="O127" s="714"/>
      <c r="P127" s="714"/>
      <c r="Q127" s="714"/>
      <c r="R127" s="714"/>
    </row>
    <row r="128" spans="1:22" ht="15" hidden="1" customHeight="1">
      <c r="A128" s="723" t="s">
        <v>1431</v>
      </c>
      <c r="B128" s="724" t="s">
        <v>481</v>
      </c>
      <c r="C128" s="737" t="s">
        <v>416</v>
      </c>
      <c r="D128" s="733" t="s">
        <v>765</v>
      </c>
      <c r="E128" s="734"/>
      <c r="F128" s="484" t="s">
        <v>197</v>
      </c>
      <c r="G128" s="714">
        <f t="shared" si="3"/>
        <v>0</v>
      </c>
      <c r="H128" s="714"/>
      <c r="I128" s="714"/>
      <c r="J128" s="714"/>
      <c r="K128" s="714"/>
      <c r="L128" s="714"/>
      <c r="M128" s="714"/>
      <c r="N128" s="714"/>
      <c r="O128" s="714"/>
      <c r="P128" s="714"/>
      <c r="Q128" s="714"/>
      <c r="R128" s="714"/>
    </row>
    <row r="129" spans="1:18" ht="15" customHeight="1">
      <c r="A129" s="723" t="s">
        <v>1432</v>
      </c>
      <c r="B129" s="724" t="s">
        <v>548</v>
      </c>
      <c r="C129" s="737" t="s">
        <v>53</v>
      </c>
      <c r="D129" s="733"/>
      <c r="E129" s="734"/>
      <c r="F129" s="484" t="s">
        <v>197</v>
      </c>
      <c r="G129" s="714">
        <f t="shared" si="3"/>
        <v>21</v>
      </c>
      <c r="H129" s="714">
        <v>3</v>
      </c>
      <c r="I129" s="714">
        <v>1</v>
      </c>
      <c r="J129" s="714">
        <v>1</v>
      </c>
      <c r="K129" s="714"/>
      <c r="L129" s="714">
        <v>5</v>
      </c>
      <c r="M129" s="714">
        <v>2</v>
      </c>
      <c r="N129" s="714"/>
      <c r="O129" s="714">
        <v>1</v>
      </c>
      <c r="P129" s="714"/>
      <c r="Q129" s="714">
        <v>1</v>
      </c>
      <c r="R129" s="714">
        <v>7</v>
      </c>
    </row>
    <row r="130" spans="1:18" ht="15" hidden="1" customHeight="1">
      <c r="A130" s="723" t="s">
        <v>1433</v>
      </c>
      <c r="B130" s="724" t="s">
        <v>548</v>
      </c>
      <c r="C130" s="737" t="s">
        <v>416</v>
      </c>
      <c r="D130" s="733"/>
      <c r="E130" s="734"/>
      <c r="F130" s="484" t="s">
        <v>197</v>
      </c>
      <c r="G130" s="714">
        <f t="shared" si="3"/>
        <v>0</v>
      </c>
      <c r="H130" s="714"/>
      <c r="I130" s="714"/>
      <c r="J130" s="714"/>
      <c r="K130" s="714"/>
      <c r="L130" s="714"/>
      <c r="M130" s="714"/>
      <c r="N130" s="714"/>
      <c r="O130" s="714"/>
      <c r="P130" s="714"/>
      <c r="Q130" s="714"/>
      <c r="R130" s="714"/>
    </row>
    <row r="131" spans="1:18" ht="15" customHeight="1">
      <c r="A131" s="723" t="s">
        <v>1434</v>
      </c>
      <c r="B131" s="724" t="s">
        <v>548</v>
      </c>
      <c r="C131" s="737" t="s">
        <v>738</v>
      </c>
      <c r="D131" s="733"/>
      <c r="E131" s="734"/>
      <c r="F131" s="484" t="s">
        <v>197</v>
      </c>
      <c r="G131" s="714">
        <f t="shared" si="3"/>
        <v>6</v>
      </c>
      <c r="H131" s="714"/>
      <c r="I131" s="714"/>
      <c r="J131" s="714"/>
      <c r="K131" s="714"/>
      <c r="L131" s="714"/>
      <c r="M131" s="714"/>
      <c r="N131" s="714">
        <v>2</v>
      </c>
      <c r="O131" s="714"/>
      <c r="P131" s="714">
        <v>1</v>
      </c>
      <c r="Q131" s="714"/>
      <c r="R131" s="714">
        <v>3</v>
      </c>
    </row>
    <row r="132" spans="1:18">
      <c r="A132" s="723" t="s">
        <v>1435</v>
      </c>
      <c r="B132" s="724" t="s">
        <v>548</v>
      </c>
      <c r="C132" s="737" t="s">
        <v>577</v>
      </c>
      <c r="D132" s="733"/>
      <c r="E132" s="734"/>
      <c r="F132" s="484" t="s">
        <v>197</v>
      </c>
      <c r="G132" s="714">
        <f t="shared" si="3"/>
        <v>4</v>
      </c>
      <c r="H132" s="714"/>
      <c r="I132" s="714"/>
      <c r="J132" s="714"/>
      <c r="K132" s="714"/>
      <c r="L132" s="714"/>
      <c r="M132" s="714"/>
      <c r="N132" s="714"/>
      <c r="O132" s="714">
        <v>2</v>
      </c>
      <c r="P132" s="714"/>
      <c r="Q132" s="714">
        <v>1</v>
      </c>
      <c r="R132" s="714">
        <v>1</v>
      </c>
    </row>
    <row r="133" spans="1:18" hidden="1">
      <c r="A133" s="723" t="s">
        <v>1436</v>
      </c>
      <c r="B133" s="724" t="s">
        <v>896</v>
      </c>
      <c r="C133" s="737" t="s">
        <v>766</v>
      </c>
      <c r="D133" s="733"/>
      <c r="E133" s="734"/>
      <c r="F133" s="484" t="s">
        <v>447</v>
      </c>
      <c r="G133" s="714">
        <f t="shared" si="3"/>
        <v>0</v>
      </c>
      <c r="H133" s="714"/>
      <c r="I133" s="714"/>
      <c r="J133" s="714"/>
      <c r="K133" s="714"/>
      <c r="L133" s="714"/>
      <c r="M133" s="714"/>
      <c r="N133" s="714"/>
      <c r="O133" s="714"/>
      <c r="P133" s="714"/>
      <c r="Q133" s="714"/>
      <c r="R133" s="714"/>
    </row>
    <row r="134" spans="1:18" hidden="1">
      <c r="A134" s="723" t="s">
        <v>1437</v>
      </c>
      <c r="B134" s="724" t="s">
        <v>557</v>
      </c>
      <c r="C134" s="737" t="s">
        <v>577</v>
      </c>
      <c r="D134" s="733">
        <v>900</v>
      </c>
      <c r="E134" s="734"/>
      <c r="F134" s="484" t="s">
        <v>197</v>
      </c>
      <c r="G134" s="714">
        <f t="shared" ref="G134:G165" si="4">SUM(H134:R134)</f>
        <v>0</v>
      </c>
      <c r="H134" s="714"/>
      <c r="I134" s="714"/>
      <c r="J134" s="714"/>
      <c r="K134" s="714"/>
      <c r="L134" s="714"/>
      <c r="M134" s="714"/>
      <c r="N134" s="714"/>
      <c r="O134" s="714"/>
      <c r="P134" s="714"/>
      <c r="Q134" s="714"/>
      <c r="R134" s="714"/>
    </row>
    <row r="135" spans="1:18" ht="15" hidden="1" customHeight="1">
      <c r="A135" s="723" t="s">
        <v>1438</v>
      </c>
      <c r="B135" s="724" t="s">
        <v>247</v>
      </c>
      <c r="C135" s="737" t="s">
        <v>577</v>
      </c>
      <c r="D135" s="733">
        <v>800</v>
      </c>
      <c r="E135" s="734"/>
      <c r="F135" s="484" t="s">
        <v>197</v>
      </c>
      <c r="G135" s="714">
        <f t="shared" si="4"/>
        <v>0</v>
      </c>
      <c r="H135" s="714"/>
      <c r="I135" s="714"/>
      <c r="J135" s="714"/>
      <c r="K135" s="714"/>
      <c r="L135" s="714"/>
      <c r="M135" s="714"/>
      <c r="N135" s="714"/>
      <c r="O135" s="714"/>
      <c r="P135" s="714"/>
      <c r="Q135" s="714"/>
      <c r="R135" s="714"/>
    </row>
    <row r="136" spans="1:18" ht="15" customHeight="1">
      <c r="A136" s="723" t="s">
        <v>1439</v>
      </c>
      <c r="B136" s="724" t="s">
        <v>249</v>
      </c>
      <c r="C136" s="737" t="s">
        <v>577</v>
      </c>
      <c r="D136" s="733" t="s">
        <v>637</v>
      </c>
      <c r="E136" s="734"/>
      <c r="F136" s="484" t="s">
        <v>197</v>
      </c>
      <c r="G136" s="714">
        <f t="shared" si="4"/>
        <v>4</v>
      </c>
      <c r="H136" s="714"/>
      <c r="I136" s="714"/>
      <c r="J136" s="714"/>
      <c r="K136" s="714"/>
      <c r="L136" s="714"/>
      <c r="M136" s="714"/>
      <c r="N136" s="714"/>
      <c r="O136" s="714"/>
      <c r="P136" s="714">
        <v>3</v>
      </c>
      <c r="Q136" s="714"/>
      <c r="R136" s="714">
        <v>1</v>
      </c>
    </row>
    <row r="137" spans="1:18" ht="15" customHeight="1">
      <c r="A137" s="723" t="s">
        <v>1441</v>
      </c>
      <c r="B137" s="724" t="s">
        <v>250</v>
      </c>
      <c r="C137" s="737" t="s">
        <v>577</v>
      </c>
      <c r="D137" s="733" t="s">
        <v>771</v>
      </c>
      <c r="E137" s="734"/>
      <c r="F137" s="484" t="s">
        <v>197</v>
      </c>
      <c r="G137" s="714">
        <f t="shared" si="4"/>
        <v>2</v>
      </c>
      <c r="H137" s="714"/>
      <c r="I137" s="714">
        <v>1</v>
      </c>
      <c r="J137" s="714"/>
      <c r="K137" s="714"/>
      <c r="L137" s="714"/>
      <c r="M137" s="714">
        <v>1</v>
      </c>
      <c r="N137" s="714"/>
      <c r="O137" s="714"/>
      <c r="P137" s="714"/>
      <c r="Q137" s="714"/>
      <c r="R137" s="714"/>
    </row>
    <row r="138" spans="1:18" ht="15" hidden="1" customHeight="1">
      <c r="A138" s="723" t="s">
        <v>1442</v>
      </c>
      <c r="B138" s="724" t="s">
        <v>582</v>
      </c>
      <c r="C138" s="737" t="s">
        <v>577</v>
      </c>
      <c r="D138" s="733" t="s">
        <v>773</v>
      </c>
      <c r="E138" s="734"/>
      <c r="F138" s="484" t="s">
        <v>197</v>
      </c>
      <c r="G138" s="714">
        <f t="shared" si="4"/>
        <v>0</v>
      </c>
      <c r="H138" s="714"/>
      <c r="I138" s="714"/>
      <c r="J138" s="714"/>
      <c r="K138" s="714"/>
      <c r="L138" s="714"/>
      <c r="M138" s="714"/>
      <c r="N138" s="714"/>
      <c r="O138" s="714"/>
      <c r="P138" s="714"/>
      <c r="Q138" s="714"/>
      <c r="R138" s="714"/>
    </row>
    <row r="139" spans="1:18" ht="15" hidden="1" customHeight="1">
      <c r="A139" s="723" t="s">
        <v>1443</v>
      </c>
      <c r="B139" s="724" t="s">
        <v>582</v>
      </c>
      <c r="C139" s="737" t="s">
        <v>577</v>
      </c>
      <c r="D139" s="733" t="s">
        <v>774</v>
      </c>
      <c r="E139" s="734"/>
      <c r="F139" s="484" t="s">
        <v>197</v>
      </c>
      <c r="G139" s="714">
        <f t="shared" si="4"/>
        <v>0</v>
      </c>
      <c r="H139" s="714"/>
      <c r="I139" s="714"/>
      <c r="J139" s="714"/>
      <c r="K139" s="714"/>
      <c r="L139" s="714"/>
      <c r="M139" s="714"/>
      <c r="N139" s="714"/>
      <c r="O139" s="714"/>
      <c r="P139" s="714"/>
      <c r="Q139" s="714"/>
      <c r="R139" s="714"/>
    </row>
    <row r="140" spans="1:18" ht="15" hidden="1" customHeight="1">
      <c r="A140" s="723" t="s">
        <v>1444</v>
      </c>
      <c r="B140" s="724" t="s">
        <v>582</v>
      </c>
      <c r="C140" s="737" t="s">
        <v>577</v>
      </c>
      <c r="D140" s="733" t="s">
        <v>775</v>
      </c>
      <c r="E140" s="734"/>
      <c r="F140" s="484" t="s">
        <v>197</v>
      </c>
      <c r="G140" s="714">
        <f t="shared" si="4"/>
        <v>0</v>
      </c>
      <c r="H140" s="714"/>
      <c r="I140" s="714"/>
      <c r="J140" s="714"/>
      <c r="K140" s="714"/>
      <c r="L140" s="714"/>
      <c r="M140" s="714"/>
      <c r="N140" s="714"/>
      <c r="O140" s="714"/>
      <c r="P140" s="714"/>
      <c r="Q140" s="714"/>
      <c r="R140" s="714"/>
    </row>
    <row r="141" spans="1:18" ht="15" hidden="1" customHeight="1">
      <c r="A141" s="723" t="s">
        <v>1445</v>
      </c>
      <c r="B141" s="724" t="s">
        <v>582</v>
      </c>
      <c r="C141" s="737" t="s">
        <v>577</v>
      </c>
      <c r="D141" s="733" t="s">
        <v>776</v>
      </c>
      <c r="E141" s="734"/>
      <c r="F141" s="484" t="s">
        <v>197</v>
      </c>
      <c r="G141" s="714">
        <f t="shared" si="4"/>
        <v>0</v>
      </c>
      <c r="H141" s="714"/>
      <c r="I141" s="714"/>
      <c r="J141" s="714"/>
      <c r="K141" s="714"/>
      <c r="L141" s="714"/>
      <c r="M141" s="714"/>
      <c r="N141" s="714"/>
      <c r="O141" s="714"/>
      <c r="P141" s="714"/>
      <c r="Q141" s="714"/>
      <c r="R141" s="714"/>
    </row>
    <row r="142" spans="1:18" ht="15" hidden="1" customHeight="1">
      <c r="A142" s="723" t="s">
        <v>1446</v>
      </c>
      <c r="B142" s="724" t="s">
        <v>582</v>
      </c>
      <c r="C142" s="737" t="s">
        <v>577</v>
      </c>
      <c r="D142" s="733" t="s">
        <v>777</v>
      </c>
      <c r="E142" s="734"/>
      <c r="F142" s="484" t="s">
        <v>197</v>
      </c>
      <c r="G142" s="714">
        <f t="shared" si="4"/>
        <v>0</v>
      </c>
      <c r="H142" s="714"/>
      <c r="I142" s="714"/>
      <c r="J142" s="714"/>
      <c r="K142" s="714"/>
      <c r="L142" s="714"/>
      <c r="M142" s="714"/>
      <c r="N142" s="714"/>
      <c r="O142" s="714"/>
      <c r="P142" s="714"/>
      <c r="Q142" s="714"/>
      <c r="R142" s="714"/>
    </row>
    <row r="143" spans="1:18" ht="15" hidden="1" customHeight="1">
      <c r="A143" s="723" t="s">
        <v>1447</v>
      </c>
      <c r="B143" s="724" t="s">
        <v>582</v>
      </c>
      <c r="C143" s="737" t="s">
        <v>577</v>
      </c>
      <c r="D143" s="733" t="s">
        <v>578</v>
      </c>
      <c r="E143" s="734"/>
      <c r="F143" s="484" t="s">
        <v>197</v>
      </c>
      <c r="G143" s="714">
        <f t="shared" si="4"/>
        <v>0</v>
      </c>
      <c r="H143" s="714"/>
      <c r="I143" s="714"/>
      <c r="J143" s="714"/>
      <c r="K143" s="714"/>
      <c r="L143" s="714"/>
      <c r="M143" s="714"/>
      <c r="N143" s="714"/>
      <c r="O143" s="714"/>
      <c r="P143" s="714"/>
      <c r="Q143" s="714"/>
      <c r="R143" s="714"/>
    </row>
    <row r="144" spans="1:18" ht="15" hidden="1" customHeight="1">
      <c r="A144" s="723" t="s">
        <v>1448</v>
      </c>
      <c r="B144" s="724" t="s">
        <v>582</v>
      </c>
      <c r="C144" s="737" t="s">
        <v>577</v>
      </c>
      <c r="D144" s="733" t="s">
        <v>779</v>
      </c>
      <c r="E144" s="734"/>
      <c r="F144" s="484" t="s">
        <v>197</v>
      </c>
      <c r="G144" s="714">
        <f t="shared" si="4"/>
        <v>0</v>
      </c>
      <c r="H144" s="714"/>
      <c r="I144" s="714"/>
      <c r="J144" s="714"/>
      <c r="K144" s="714"/>
      <c r="L144" s="714"/>
      <c r="M144" s="714"/>
      <c r="N144" s="714"/>
      <c r="O144" s="714"/>
      <c r="P144" s="714"/>
      <c r="Q144" s="714"/>
      <c r="R144" s="714"/>
    </row>
    <row r="145" spans="1:18" ht="15" hidden="1" customHeight="1">
      <c r="A145" s="723" t="s">
        <v>1449</v>
      </c>
      <c r="B145" s="724" t="s">
        <v>253</v>
      </c>
      <c r="C145" s="737" t="s">
        <v>577</v>
      </c>
      <c r="D145" s="733" t="s">
        <v>779</v>
      </c>
      <c r="E145" s="734"/>
      <c r="F145" s="484" t="s">
        <v>197</v>
      </c>
      <c r="G145" s="714">
        <f t="shared" si="4"/>
        <v>0</v>
      </c>
      <c r="H145" s="714"/>
      <c r="I145" s="714"/>
      <c r="J145" s="714"/>
      <c r="K145" s="714"/>
      <c r="L145" s="714"/>
      <c r="M145" s="714"/>
      <c r="N145" s="714"/>
      <c r="O145" s="714"/>
      <c r="P145" s="714"/>
      <c r="Q145" s="714"/>
      <c r="R145" s="714"/>
    </row>
    <row r="146" spans="1:18" ht="15" hidden="1" customHeight="1">
      <c r="A146" s="723" t="s">
        <v>1450</v>
      </c>
      <c r="B146" s="724" t="s">
        <v>589</v>
      </c>
      <c r="C146" s="737" t="s">
        <v>577</v>
      </c>
      <c r="D146" s="733">
        <v>1170</v>
      </c>
      <c r="E146" s="734"/>
      <c r="F146" s="484" t="s">
        <v>197</v>
      </c>
      <c r="G146" s="714">
        <f t="shared" si="4"/>
        <v>0</v>
      </c>
      <c r="H146" s="714"/>
      <c r="I146" s="714"/>
      <c r="J146" s="714"/>
      <c r="K146" s="714"/>
      <c r="L146" s="714"/>
      <c r="M146" s="714"/>
      <c r="N146" s="714"/>
      <c r="O146" s="714"/>
      <c r="P146" s="714"/>
      <c r="Q146" s="714"/>
      <c r="R146" s="714"/>
    </row>
    <row r="147" spans="1:18" ht="15" hidden="1" customHeight="1">
      <c r="A147" s="723" t="s">
        <v>1451</v>
      </c>
      <c r="B147" s="724" t="s">
        <v>589</v>
      </c>
      <c r="C147" s="737" t="s">
        <v>577</v>
      </c>
      <c r="D147" s="733">
        <v>1350</v>
      </c>
      <c r="E147" s="734"/>
      <c r="F147" s="484" t="s">
        <v>197</v>
      </c>
      <c r="G147" s="714">
        <f t="shared" si="4"/>
        <v>0</v>
      </c>
      <c r="H147" s="714"/>
      <c r="I147" s="714"/>
      <c r="J147" s="714"/>
      <c r="K147" s="714"/>
      <c r="L147" s="714"/>
      <c r="M147" s="714"/>
      <c r="N147" s="714"/>
      <c r="O147" s="714"/>
      <c r="P147" s="714"/>
      <c r="Q147" s="714"/>
      <c r="R147" s="714"/>
    </row>
    <row r="148" spans="1:18" ht="15" hidden="1" customHeight="1">
      <c r="A148" s="723" t="s">
        <v>1452</v>
      </c>
      <c r="B148" s="724" t="s">
        <v>586</v>
      </c>
      <c r="C148" s="737" t="s">
        <v>577</v>
      </c>
      <c r="D148" s="733">
        <v>1040</v>
      </c>
      <c r="E148" s="734"/>
      <c r="F148" s="484" t="s">
        <v>197</v>
      </c>
      <c r="G148" s="714">
        <f t="shared" si="4"/>
        <v>0</v>
      </c>
      <c r="H148" s="714"/>
      <c r="I148" s="714"/>
      <c r="J148" s="714"/>
      <c r="K148" s="714"/>
      <c r="L148" s="714"/>
      <c r="M148" s="714"/>
      <c r="N148" s="714"/>
      <c r="O148" s="714"/>
      <c r="P148" s="714"/>
      <c r="Q148" s="714"/>
      <c r="R148" s="714"/>
    </row>
    <row r="149" spans="1:18" ht="15" hidden="1" customHeight="1">
      <c r="A149" s="723" t="s">
        <v>1453</v>
      </c>
      <c r="B149" s="724" t="s">
        <v>586</v>
      </c>
      <c r="C149" s="737" t="s">
        <v>577</v>
      </c>
      <c r="D149" s="733">
        <v>1200</v>
      </c>
      <c r="E149" s="734"/>
      <c r="F149" s="484" t="s">
        <v>197</v>
      </c>
      <c r="G149" s="714">
        <f t="shared" si="4"/>
        <v>0</v>
      </c>
      <c r="H149" s="714"/>
      <c r="I149" s="714"/>
      <c r="J149" s="714"/>
      <c r="K149" s="714"/>
      <c r="L149" s="714"/>
      <c r="M149" s="714"/>
      <c r="N149" s="714"/>
      <c r="O149" s="714"/>
      <c r="P149" s="714"/>
      <c r="Q149" s="714"/>
      <c r="R149" s="714"/>
    </row>
    <row r="150" spans="1:18" ht="15" customHeight="1">
      <c r="A150" s="723" t="s">
        <v>1454</v>
      </c>
      <c r="B150" s="724" t="s">
        <v>259</v>
      </c>
      <c r="C150" s="737" t="s">
        <v>577</v>
      </c>
      <c r="D150" s="733" t="s">
        <v>101</v>
      </c>
      <c r="E150" s="734"/>
      <c r="F150" s="484" t="s">
        <v>197</v>
      </c>
      <c r="G150" s="714">
        <f t="shared" si="4"/>
        <v>3</v>
      </c>
      <c r="H150" s="714"/>
      <c r="I150" s="714"/>
      <c r="J150" s="714"/>
      <c r="K150" s="714"/>
      <c r="L150" s="714"/>
      <c r="M150" s="714">
        <v>1</v>
      </c>
      <c r="N150" s="714"/>
      <c r="O150" s="714"/>
      <c r="P150" s="714">
        <v>2</v>
      </c>
      <c r="Q150" s="714"/>
      <c r="R150" s="714"/>
    </row>
    <row r="151" spans="1:18" ht="15" customHeight="1">
      <c r="A151" s="723" t="s">
        <v>1455</v>
      </c>
      <c r="B151" s="724" t="s">
        <v>259</v>
      </c>
      <c r="C151" s="737" t="s">
        <v>577</v>
      </c>
      <c r="D151" s="733" t="s">
        <v>102</v>
      </c>
      <c r="E151" s="734"/>
      <c r="F151" s="484" t="s">
        <v>197</v>
      </c>
      <c r="G151" s="714">
        <f t="shared" si="4"/>
        <v>3</v>
      </c>
      <c r="H151" s="714"/>
      <c r="I151" s="714"/>
      <c r="J151" s="714"/>
      <c r="K151" s="714"/>
      <c r="L151" s="714"/>
      <c r="M151" s="714"/>
      <c r="N151" s="714"/>
      <c r="O151" s="714">
        <v>2</v>
      </c>
      <c r="P151" s="714"/>
      <c r="Q151" s="714">
        <v>1</v>
      </c>
      <c r="R151" s="714"/>
    </row>
    <row r="152" spans="1:18" ht="15" hidden="1" customHeight="1">
      <c r="A152" s="723" t="s">
        <v>1456</v>
      </c>
      <c r="B152" s="724" t="s">
        <v>721</v>
      </c>
      <c r="C152" s="737" t="s">
        <v>577</v>
      </c>
      <c r="D152" s="733" t="s">
        <v>590</v>
      </c>
      <c r="E152" s="734"/>
      <c r="F152" s="484" t="s">
        <v>197</v>
      </c>
      <c r="G152" s="714">
        <f t="shared" si="4"/>
        <v>0</v>
      </c>
      <c r="H152" s="714"/>
      <c r="I152" s="714"/>
      <c r="J152" s="714"/>
      <c r="K152" s="714"/>
      <c r="L152" s="714"/>
      <c r="M152" s="714"/>
      <c r="N152" s="714"/>
      <c r="O152" s="714"/>
      <c r="P152" s="714"/>
      <c r="Q152" s="714"/>
      <c r="R152" s="714"/>
    </row>
    <row r="153" spans="1:18" ht="15" hidden="1" customHeight="1">
      <c r="A153" s="723" t="s">
        <v>1457</v>
      </c>
      <c r="B153" s="724" t="s">
        <v>721</v>
      </c>
      <c r="C153" s="737" t="s">
        <v>577</v>
      </c>
      <c r="D153" s="733" t="s">
        <v>591</v>
      </c>
      <c r="E153" s="734"/>
      <c r="F153" s="484" t="s">
        <v>197</v>
      </c>
      <c r="G153" s="714">
        <f t="shared" si="4"/>
        <v>0</v>
      </c>
      <c r="H153" s="714"/>
      <c r="I153" s="714"/>
      <c r="J153" s="714"/>
      <c r="K153" s="714"/>
      <c r="L153" s="714"/>
      <c r="M153" s="714"/>
      <c r="N153" s="714"/>
      <c r="O153" s="714"/>
      <c r="P153" s="714"/>
      <c r="Q153" s="714"/>
      <c r="R153" s="714"/>
    </row>
    <row r="154" spans="1:18" ht="15" hidden="1" customHeight="1">
      <c r="A154" s="723" t="s">
        <v>1458</v>
      </c>
      <c r="B154" s="724" t="s">
        <v>723</v>
      </c>
      <c r="C154" s="737" t="s">
        <v>577</v>
      </c>
      <c r="D154" s="733" t="s">
        <v>419</v>
      </c>
      <c r="E154" s="734"/>
      <c r="F154" s="484" t="s">
        <v>197</v>
      </c>
      <c r="G154" s="714">
        <f t="shared" si="4"/>
        <v>0</v>
      </c>
      <c r="H154" s="714"/>
      <c r="I154" s="714"/>
      <c r="J154" s="714"/>
      <c r="K154" s="714"/>
      <c r="L154" s="714"/>
      <c r="M154" s="714"/>
      <c r="N154" s="714"/>
      <c r="O154" s="714"/>
      <c r="P154" s="714"/>
      <c r="Q154" s="714"/>
      <c r="R154" s="714"/>
    </row>
    <row r="155" spans="1:18" ht="15" hidden="1" customHeight="1">
      <c r="A155" s="723" t="s">
        <v>1459</v>
      </c>
      <c r="B155" s="724" t="s">
        <v>723</v>
      </c>
      <c r="C155" s="737" t="s">
        <v>577</v>
      </c>
      <c r="D155" s="733" t="s">
        <v>420</v>
      </c>
      <c r="E155" s="734"/>
      <c r="F155" s="484" t="s">
        <v>197</v>
      </c>
      <c r="G155" s="714">
        <f t="shared" si="4"/>
        <v>0</v>
      </c>
      <c r="H155" s="714"/>
      <c r="I155" s="714"/>
      <c r="J155" s="714"/>
      <c r="K155" s="714"/>
      <c r="L155" s="714"/>
      <c r="M155" s="714"/>
      <c r="N155" s="714"/>
      <c r="O155" s="714"/>
      <c r="P155" s="714"/>
      <c r="Q155" s="714"/>
      <c r="R155" s="714"/>
    </row>
    <row r="156" spans="1:18" ht="15" hidden="1" customHeight="1">
      <c r="A156" s="723" t="s">
        <v>1460</v>
      </c>
      <c r="B156" s="724" t="s">
        <v>723</v>
      </c>
      <c r="C156" s="737" t="s">
        <v>577</v>
      </c>
      <c r="D156" s="733" t="s">
        <v>421</v>
      </c>
      <c r="E156" s="734"/>
      <c r="F156" s="484" t="s">
        <v>197</v>
      </c>
      <c r="G156" s="714">
        <f t="shared" si="4"/>
        <v>0</v>
      </c>
      <c r="H156" s="714"/>
      <c r="I156" s="714"/>
      <c r="J156" s="714"/>
      <c r="K156" s="714"/>
      <c r="L156" s="714"/>
      <c r="M156" s="714"/>
      <c r="N156" s="714"/>
      <c r="O156" s="714"/>
      <c r="P156" s="714"/>
      <c r="Q156" s="714"/>
      <c r="R156" s="714"/>
    </row>
    <row r="157" spans="1:18" ht="15" hidden="1" customHeight="1">
      <c r="A157" s="723" t="s">
        <v>1461</v>
      </c>
      <c r="B157" s="724" t="s">
        <v>723</v>
      </c>
      <c r="C157" s="737" t="s">
        <v>577</v>
      </c>
      <c r="D157" s="733" t="s">
        <v>422</v>
      </c>
      <c r="E157" s="734"/>
      <c r="F157" s="484" t="s">
        <v>197</v>
      </c>
      <c r="G157" s="714">
        <f t="shared" si="4"/>
        <v>0</v>
      </c>
      <c r="H157" s="714"/>
      <c r="I157" s="714"/>
      <c r="J157" s="714"/>
      <c r="K157" s="714"/>
      <c r="L157" s="714"/>
      <c r="M157" s="714"/>
      <c r="N157" s="714"/>
      <c r="O157" s="714"/>
      <c r="P157" s="714"/>
      <c r="Q157" s="714"/>
      <c r="R157" s="714"/>
    </row>
    <row r="158" spans="1:18" ht="15" hidden="1" customHeight="1">
      <c r="A158" s="723" t="s">
        <v>1462</v>
      </c>
      <c r="B158" s="724" t="s">
        <v>582</v>
      </c>
      <c r="C158" s="737" t="s">
        <v>577</v>
      </c>
      <c r="D158" s="733" t="s">
        <v>815</v>
      </c>
      <c r="E158" s="734"/>
      <c r="F158" s="484" t="s">
        <v>197</v>
      </c>
      <c r="G158" s="714">
        <f t="shared" si="4"/>
        <v>0</v>
      </c>
      <c r="H158" s="714"/>
      <c r="I158" s="714"/>
      <c r="J158" s="714"/>
      <c r="K158" s="714"/>
      <c r="L158" s="714"/>
      <c r="M158" s="714"/>
      <c r="N158" s="714"/>
      <c r="O158" s="714"/>
      <c r="P158" s="714"/>
      <c r="Q158" s="714"/>
      <c r="R158" s="714"/>
    </row>
    <row r="159" spans="1:18" ht="15" hidden="1" customHeight="1">
      <c r="A159" s="723" t="s">
        <v>1463</v>
      </c>
      <c r="B159" s="724" t="s">
        <v>723</v>
      </c>
      <c r="C159" s="737" t="s">
        <v>577</v>
      </c>
      <c r="D159" s="733" t="s">
        <v>791</v>
      </c>
      <c r="E159" s="734"/>
      <c r="F159" s="484" t="s">
        <v>197</v>
      </c>
      <c r="G159" s="714">
        <f t="shared" si="4"/>
        <v>0</v>
      </c>
      <c r="H159" s="714"/>
      <c r="I159" s="714"/>
      <c r="J159" s="714"/>
      <c r="K159" s="714"/>
      <c r="L159" s="714"/>
      <c r="M159" s="714"/>
      <c r="N159" s="714"/>
      <c r="O159" s="714"/>
      <c r="P159" s="714"/>
      <c r="Q159" s="714"/>
      <c r="R159" s="714"/>
    </row>
    <row r="160" spans="1:18" ht="15" hidden="1" customHeight="1">
      <c r="A160" s="723" t="s">
        <v>1464</v>
      </c>
      <c r="B160" s="724" t="s">
        <v>723</v>
      </c>
      <c r="C160" s="737" t="s">
        <v>577</v>
      </c>
      <c r="D160" s="733" t="s">
        <v>792</v>
      </c>
      <c r="E160" s="734"/>
      <c r="F160" s="484" t="s">
        <v>197</v>
      </c>
      <c r="G160" s="714">
        <f t="shared" si="4"/>
        <v>0</v>
      </c>
      <c r="H160" s="714"/>
      <c r="I160" s="714"/>
      <c r="J160" s="714"/>
      <c r="K160" s="714"/>
      <c r="L160" s="714"/>
      <c r="M160" s="714"/>
      <c r="N160" s="714"/>
      <c r="O160" s="714"/>
      <c r="P160" s="714"/>
      <c r="Q160" s="714"/>
      <c r="R160" s="714"/>
    </row>
    <row r="161" spans="1:18" ht="15" customHeight="1">
      <c r="A161" s="723" t="s">
        <v>1465</v>
      </c>
      <c r="B161" s="724" t="s">
        <v>723</v>
      </c>
      <c r="C161" s="737" t="s">
        <v>577</v>
      </c>
      <c r="D161" s="733" t="s">
        <v>579</v>
      </c>
      <c r="E161" s="734"/>
      <c r="F161" s="484" t="s">
        <v>197</v>
      </c>
      <c r="G161" s="714">
        <f t="shared" si="4"/>
        <v>1</v>
      </c>
      <c r="H161" s="714"/>
      <c r="I161" s="714"/>
      <c r="J161" s="714"/>
      <c r="K161" s="714"/>
      <c r="L161" s="714"/>
      <c r="M161" s="714">
        <v>1</v>
      </c>
      <c r="N161" s="714"/>
      <c r="O161" s="714"/>
      <c r="P161" s="714"/>
      <c r="Q161" s="714"/>
      <c r="R161" s="714"/>
    </row>
    <row r="162" spans="1:18" ht="15" hidden="1" customHeight="1">
      <c r="A162" s="723" t="s">
        <v>1466</v>
      </c>
      <c r="B162" s="724" t="s">
        <v>723</v>
      </c>
      <c r="C162" s="737" t="s">
        <v>577</v>
      </c>
      <c r="D162" s="733" t="s">
        <v>794</v>
      </c>
      <c r="E162" s="734"/>
      <c r="F162" s="484" t="s">
        <v>197</v>
      </c>
      <c r="G162" s="714">
        <f t="shared" si="4"/>
        <v>0</v>
      </c>
      <c r="H162" s="714"/>
      <c r="I162" s="714"/>
      <c r="J162" s="714"/>
      <c r="K162" s="714"/>
      <c r="L162" s="714"/>
      <c r="M162" s="714"/>
      <c r="N162" s="714"/>
      <c r="O162" s="714"/>
      <c r="P162" s="714"/>
      <c r="Q162" s="714"/>
      <c r="R162" s="714"/>
    </row>
    <row r="163" spans="1:18" ht="15" customHeight="1">
      <c r="A163" s="723" t="s">
        <v>1467</v>
      </c>
      <c r="B163" s="724" t="s">
        <v>723</v>
      </c>
      <c r="C163" s="737" t="s">
        <v>577</v>
      </c>
      <c r="D163" s="733" t="s">
        <v>795</v>
      </c>
      <c r="E163" s="734"/>
      <c r="F163" s="484" t="s">
        <v>197</v>
      </c>
      <c r="G163" s="714">
        <f t="shared" si="4"/>
        <v>3</v>
      </c>
      <c r="H163" s="714"/>
      <c r="I163" s="714"/>
      <c r="J163" s="714"/>
      <c r="K163" s="714"/>
      <c r="L163" s="714"/>
      <c r="M163" s="714"/>
      <c r="N163" s="714"/>
      <c r="O163" s="714">
        <v>2</v>
      </c>
      <c r="P163" s="714"/>
      <c r="Q163" s="714">
        <v>1</v>
      </c>
      <c r="R163" s="714"/>
    </row>
    <row r="164" spans="1:18" ht="15" hidden="1" customHeight="1">
      <c r="A164" s="723" t="s">
        <v>1330</v>
      </c>
      <c r="B164" s="724" t="s">
        <v>723</v>
      </c>
      <c r="C164" s="737" t="s">
        <v>577</v>
      </c>
      <c r="D164" s="733" t="s">
        <v>796</v>
      </c>
      <c r="E164" s="734"/>
      <c r="F164" s="484" t="s">
        <v>197</v>
      </c>
      <c r="G164" s="714">
        <f t="shared" si="4"/>
        <v>0</v>
      </c>
      <c r="H164" s="714"/>
      <c r="I164" s="714"/>
      <c r="J164" s="714"/>
      <c r="K164" s="714"/>
      <c r="L164" s="714"/>
      <c r="M164" s="714"/>
      <c r="N164" s="714"/>
      <c r="O164" s="714"/>
      <c r="P164" s="714"/>
      <c r="Q164" s="714"/>
      <c r="R164" s="714"/>
    </row>
    <row r="165" spans="1:18" s="578" customFormat="1" ht="15" customHeight="1">
      <c r="A165" s="723" t="s">
        <v>1331</v>
      </c>
      <c r="B165" s="724" t="s">
        <v>723</v>
      </c>
      <c r="C165" s="737" t="s">
        <v>577</v>
      </c>
      <c r="D165" s="733" t="s">
        <v>817</v>
      </c>
      <c r="E165" s="734"/>
      <c r="F165" s="484" t="s">
        <v>197</v>
      </c>
      <c r="G165" s="714">
        <f t="shared" si="4"/>
        <v>1</v>
      </c>
      <c r="H165" s="714"/>
      <c r="I165" s="714"/>
      <c r="J165" s="714"/>
      <c r="K165" s="714"/>
      <c r="L165" s="714"/>
      <c r="M165" s="714"/>
      <c r="N165" s="714"/>
      <c r="O165" s="714"/>
      <c r="P165" s="714"/>
      <c r="Q165" s="714"/>
      <c r="R165" s="714">
        <v>1</v>
      </c>
    </row>
    <row r="166" spans="1:18" ht="15" hidden="1" customHeight="1">
      <c r="A166" s="723" t="s">
        <v>1332</v>
      </c>
      <c r="B166" s="724" t="s">
        <v>728</v>
      </c>
      <c r="C166" s="737" t="s">
        <v>577</v>
      </c>
      <c r="D166" s="733" t="s">
        <v>794</v>
      </c>
      <c r="E166" s="734"/>
      <c r="F166" s="484" t="s">
        <v>197</v>
      </c>
      <c r="G166" s="714">
        <f t="shared" ref="G166:G187" si="5">SUM(H166:R166)</f>
        <v>0</v>
      </c>
      <c r="H166" s="714"/>
      <c r="I166" s="714"/>
      <c r="J166" s="714"/>
      <c r="K166" s="714"/>
      <c r="L166" s="714"/>
      <c r="M166" s="714"/>
      <c r="N166" s="714"/>
      <c r="O166" s="714"/>
      <c r="P166" s="714"/>
      <c r="Q166" s="714"/>
      <c r="R166" s="714"/>
    </row>
    <row r="167" spans="1:18" ht="15" hidden="1" customHeight="1">
      <c r="A167" s="723" t="s">
        <v>1333</v>
      </c>
      <c r="B167" s="724" t="s">
        <v>728</v>
      </c>
      <c r="C167" s="737" t="s">
        <v>577</v>
      </c>
      <c r="D167" s="733" t="s">
        <v>797</v>
      </c>
      <c r="E167" s="734"/>
      <c r="F167" s="484" t="s">
        <v>197</v>
      </c>
      <c r="G167" s="714">
        <f t="shared" si="5"/>
        <v>0</v>
      </c>
      <c r="H167" s="714"/>
      <c r="I167" s="714"/>
      <c r="J167" s="714"/>
      <c r="K167" s="714"/>
      <c r="L167" s="714"/>
      <c r="M167" s="714"/>
      <c r="N167" s="714"/>
      <c r="O167" s="714"/>
      <c r="P167" s="714"/>
      <c r="Q167" s="714"/>
      <c r="R167" s="714"/>
    </row>
    <row r="168" spans="1:18" ht="15" hidden="1" customHeight="1">
      <c r="A168" s="723" t="s">
        <v>1334</v>
      </c>
      <c r="B168" s="724" t="s">
        <v>741</v>
      </c>
      <c r="C168" s="737" t="s">
        <v>577</v>
      </c>
      <c r="D168" s="733" t="s">
        <v>576</v>
      </c>
      <c r="E168" s="734"/>
      <c r="F168" s="484" t="s">
        <v>197</v>
      </c>
      <c r="G168" s="714">
        <f t="shared" si="5"/>
        <v>0</v>
      </c>
      <c r="H168" s="714"/>
      <c r="I168" s="714"/>
      <c r="J168" s="714"/>
      <c r="K168" s="714"/>
      <c r="L168" s="714"/>
      <c r="M168" s="714"/>
      <c r="N168" s="714"/>
      <c r="O168" s="714"/>
      <c r="P168" s="714"/>
      <c r="Q168" s="714"/>
      <c r="R168" s="714"/>
    </row>
    <row r="169" spans="1:18" ht="15" hidden="1" customHeight="1">
      <c r="A169" s="723" t="s">
        <v>1335</v>
      </c>
      <c r="B169" s="724" t="s">
        <v>741</v>
      </c>
      <c r="C169" s="737" t="s">
        <v>577</v>
      </c>
      <c r="D169" s="733" t="s">
        <v>547</v>
      </c>
      <c r="E169" s="734"/>
      <c r="F169" s="484" t="s">
        <v>197</v>
      </c>
      <c r="G169" s="714">
        <f t="shared" si="5"/>
        <v>0</v>
      </c>
      <c r="H169" s="714"/>
      <c r="I169" s="714"/>
      <c r="J169" s="714"/>
      <c r="K169" s="714"/>
      <c r="L169" s="714"/>
      <c r="M169" s="714"/>
      <c r="N169" s="714"/>
      <c r="O169" s="714"/>
      <c r="P169" s="714"/>
      <c r="Q169" s="714"/>
      <c r="R169" s="714"/>
    </row>
    <row r="170" spans="1:18" ht="15" hidden="1" customHeight="1">
      <c r="A170" s="723" t="s">
        <v>1336</v>
      </c>
      <c r="B170" s="724" t="s">
        <v>755</v>
      </c>
      <c r="C170" s="737" t="s">
        <v>577</v>
      </c>
      <c r="D170" s="733" t="s">
        <v>797</v>
      </c>
      <c r="E170" s="734"/>
      <c r="F170" s="484" t="s">
        <v>197</v>
      </c>
      <c r="G170" s="714">
        <f t="shared" si="5"/>
        <v>0</v>
      </c>
      <c r="H170" s="714"/>
      <c r="I170" s="714"/>
      <c r="J170" s="714"/>
      <c r="K170" s="714"/>
      <c r="L170" s="714"/>
      <c r="M170" s="714"/>
      <c r="N170" s="714"/>
      <c r="O170" s="714"/>
      <c r="P170" s="714"/>
      <c r="Q170" s="714"/>
      <c r="R170" s="714"/>
    </row>
    <row r="171" spans="1:18" ht="15" customHeight="1">
      <c r="A171" s="723" t="s">
        <v>1337</v>
      </c>
      <c r="B171" s="724" t="s">
        <v>755</v>
      </c>
      <c r="C171" s="737" t="s">
        <v>577</v>
      </c>
      <c r="D171" s="733" t="s">
        <v>592</v>
      </c>
      <c r="E171" s="734"/>
      <c r="F171" s="484" t="s">
        <v>197</v>
      </c>
      <c r="G171" s="714">
        <f t="shared" si="5"/>
        <v>1</v>
      </c>
      <c r="H171" s="714"/>
      <c r="I171" s="714"/>
      <c r="J171" s="714"/>
      <c r="K171" s="714"/>
      <c r="L171" s="714"/>
      <c r="M171" s="714"/>
      <c r="N171" s="714"/>
      <c r="O171" s="714"/>
      <c r="P171" s="714"/>
      <c r="Q171" s="714"/>
      <c r="R171" s="714">
        <v>1</v>
      </c>
    </row>
    <row r="172" spans="1:18" ht="15" hidden="1" customHeight="1">
      <c r="A172" s="723" t="s">
        <v>1338</v>
      </c>
      <c r="B172" s="724" t="s">
        <v>755</v>
      </c>
      <c r="C172" s="737" t="s">
        <v>577</v>
      </c>
      <c r="D172" s="733" t="s">
        <v>801</v>
      </c>
      <c r="E172" s="734"/>
      <c r="F172" s="484" t="s">
        <v>197</v>
      </c>
      <c r="G172" s="714">
        <f t="shared" si="5"/>
        <v>0</v>
      </c>
      <c r="H172" s="714"/>
      <c r="I172" s="714"/>
      <c r="J172" s="714"/>
      <c r="K172" s="714"/>
      <c r="L172" s="714"/>
      <c r="M172" s="714"/>
      <c r="N172" s="714"/>
      <c r="O172" s="714"/>
      <c r="P172" s="714"/>
      <c r="Q172" s="714"/>
      <c r="R172" s="714"/>
    </row>
    <row r="173" spans="1:18" ht="15" customHeight="1">
      <c r="A173" s="723" t="s">
        <v>1339</v>
      </c>
      <c r="B173" s="724" t="s">
        <v>755</v>
      </c>
      <c r="C173" s="737" t="s">
        <v>577</v>
      </c>
      <c r="D173" s="749" t="s">
        <v>802</v>
      </c>
      <c r="E173" s="734"/>
      <c r="F173" s="484" t="s">
        <v>197</v>
      </c>
      <c r="G173" s="714">
        <f t="shared" si="5"/>
        <v>1</v>
      </c>
      <c r="H173" s="714"/>
      <c r="I173" s="714"/>
      <c r="J173" s="714"/>
      <c r="K173" s="714"/>
      <c r="L173" s="714"/>
      <c r="M173" s="714"/>
      <c r="N173" s="714"/>
      <c r="O173" s="714"/>
      <c r="P173" s="714"/>
      <c r="Q173" s="714"/>
      <c r="R173" s="714">
        <v>1</v>
      </c>
    </row>
    <row r="174" spans="1:18" ht="15" hidden="1" customHeight="1">
      <c r="A174" s="723" t="s">
        <v>1468</v>
      </c>
      <c r="B174" s="724" t="s">
        <v>803</v>
      </c>
      <c r="C174" s="725" t="s">
        <v>804</v>
      </c>
      <c r="D174" s="750"/>
      <c r="E174" s="734"/>
      <c r="F174" s="484" t="s">
        <v>54</v>
      </c>
      <c r="G174" s="714">
        <f t="shared" si="5"/>
        <v>0</v>
      </c>
      <c r="H174" s="714"/>
      <c r="I174" s="714"/>
      <c r="J174" s="714"/>
      <c r="K174" s="714"/>
      <c r="L174" s="714"/>
      <c r="M174" s="714"/>
      <c r="N174" s="714"/>
      <c r="O174" s="714"/>
      <c r="P174" s="714"/>
      <c r="Q174" s="714"/>
      <c r="R174" s="714"/>
    </row>
    <row r="175" spans="1:18" ht="15" hidden="1" customHeight="1">
      <c r="A175" s="723" t="s">
        <v>1469</v>
      </c>
      <c r="B175" s="724" t="s">
        <v>410</v>
      </c>
      <c r="C175" s="725" t="s">
        <v>804</v>
      </c>
      <c r="D175" s="733"/>
      <c r="E175" s="734"/>
      <c r="F175" s="484" t="s">
        <v>54</v>
      </c>
      <c r="G175" s="714">
        <f t="shared" si="5"/>
        <v>0</v>
      </c>
      <c r="H175" s="714"/>
      <c r="I175" s="714"/>
      <c r="J175" s="714"/>
      <c r="K175" s="714"/>
      <c r="L175" s="714"/>
      <c r="M175" s="714"/>
      <c r="N175" s="714"/>
      <c r="O175" s="714"/>
      <c r="P175" s="714"/>
      <c r="Q175" s="714"/>
      <c r="R175" s="714"/>
    </row>
    <row r="176" spans="1:18" ht="15" hidden="1" customHeight="1">
      <c r="A176" s="723" t="s">
        <v>1470</v>
      </c>
      <c r="B176" s="724" t="s">
        <v>527</v>
      </c>
      <c r="C176" s="725" t="s">
        <v>804</v>
      </c>
      <c r="D176" s="733"/>
      <c r="E176" s="734"/>
      <c r="F176" s="484" t="s">
        <v>54</v>
      </c>
      <c r="G176" s="714">
        <f t="shared" si="5"/>
        <v>0</v>
      </c>
      <c r="H176" s="714"/>
      <c r="I176" s="714"/>
      <c r="J176" s="714"/>
      <c r="K176" s="714"/>
      <c r="L176" s="714"/>
      <c r="M176" s="714"/>
      <c r="N176" s="714"/>
      <c r="O176" s="714"/>
      <c r="P176" s="714"/>
      <c r="Q176" s="714"/>
      <c r="R176" s="714"/>
    </row>
    <row r="177" spans="1:18" ht="15" hidden="1" customHeight="1">
      <c r="A177" s="723" t="s">
        <v>1471</v>
      </c>
      <c r="B177" s="724" t="s">
        <v>573</v>
      </c>
      <c r="C177" s="725" t="s">
        <v>804</v>
      </c>
      <c r="D177" s="733"/>
      <c r="E177" s="734"/>
      <c r="F177" s="484" t="s">
        <v>54</v>
      </c>
      <c r="G177" s="714">
        <f t="shared" si="5"/>
        <v>0</v>
      </c>
      <c r="H177" s="714"/>
      <c r="I177" s="714"/>
      <c r="J177" s="714"/>
      <c r="K177" s="714"/>
      <c r="L177" s="714"/>
      <c r="M177" s="714"/>
      <c r="N177" s="714"/>
      <c r="O177" s="714"/>
      <c r="P177" s="714"/>
      <c r="Q177" s="714"/>
      <c r="R177" s="714"/>
    </row>
    <row r="178" spans="1:18" ht="15" hidden="1" customHeight="1">
      <c r="A178" s="546" t="s">
        <v>1472</v>
      </c>
      <c r="B178" s="480" t="s">
        <v>808</v>
      </c>
      <c r="C178" s="481" t="s">
        <v>809</v>
      </c>
      <c r="D178" s="482" t="s">
        <v>810</v>
      </c>
      <c r="E178" s="483"/>
      <c r="F178" s="491" t="s">
        <v>713</v>
      </c>
      <c r="G178" s="714">
        <f t="shared" si="5"/>
        <v>0</v>
      </c>
      <c r="H178" s="714"/>
      <c r="I178" s="714"/>
      <c r="J178" s="714"/>
      <c r="K178" s="714"/>
      <c r="L178" s="714"/>
      <c r="M178" s="714"/>
      <c r="N178" s="714"/>
      <c r="O178" s="714"/>
      <c r="P178" s="714"/>
      <c r="Q178" s="714"/>
      <c r="R178" s="714"/>
    </row>
    <row r="179" spans="1:18" ht="15" customHeight="1">
      <c r="A179" s="546" t="s">
        <v>1473</v>
      </c>
      <c r="B179" s="480" t="s">
        <v>1274</v>
      </c>
      <c r="C179" s="481" t="s">
        <v>53</v>
      </c>
      <c r="D179" s="482"/>
      <c r="E179" s="483"/>
      <c r="F179" s="484" t="s">
        <v>54</v>
      </c>
      <c r="G179" s="714">
        <f t="shared" si="5"/>
        <v>3</v>
      </c>
      <c r="H179" s="714"/>
      <c r="I179" s="714"/>
      <c r="J179" s="714"/>
      <c r="K179" s="714"/>
      <c r="L179" s="714"/>
      <c r="M179" s="714"/>
      <c r="N179" s="714"/>
      <c r="O179" s="714"/>
      <c r="P179" s="714"/>
      <c r="Q179" s="714">
        <v>1</v>
      </c>
      <c r="R179" s="714">
        <v>2</v>
      </c>
    </row>
    <row r="180" spans="1:18" ht="15" hidden="1" customHeight="1">
      <c r="A180" s="546" t="s">
        <v>1474</v>
      </c>
      <c r="B180" s="480" t="s">
        <v>1279</v>
      </c>
      <c r="C180" s="481" t="s">
        <v>416</v>
      </c>
      <c r="D180" s="482"/>
      <c r="E180" s="483"/>
      <c r="F180" s="491" t="s">
        <v>197</v>
      </c>
      <c r="G180" s="714">
        <f t="shared" si="5"/>
        <v>0</v>
      </c>
      <c r="H180" s="714"/>
      <c r="I180" s="714"/>
      <c r="J180" s="714"/>
      <c r="K180" s="714"/>
      <c r="L180" s="714"/>
      <c r="M180" s="714"/>
      <c r="N180" s="714"/>
      <c r="O180" s="714"/>
      <c r="P180" s="714"/>
      <c r="Q180" s="714"/>
      <c r="R180" s="714"/>
    </row>
    <row r="181" spans="1:18" ht="15" hidden="1" customHeight="1">
      <c r="A181" s="546" t="s">
        <v>1475</v>
      </c>
      <c r="B181" s="480" t="s">
        <v>1279</v>
      </c>
      <c r="C181" s="481" t="s">
        <v>577</v>
      </c>
      <c r="D181" s="482"/>
      <c r="E181" s="483"/>
      <c r="F181" s="491" t="s">
        <v>197</v>
      </c>
      <c r="G181" s="714">
        <f t="shared" si="5"/>
        <v>0</v>
      </c>
      <c r="H181" s="714"/>
      <c r="I181" s="714"/>
      <c r="J181" s="714"/>
      <c r="K181" s="714"/>
      <c r="L181" s="714"/>
      <c r="M181" s="714"/>
      <c r="N181" s="714"/>
      <c r="O181" s="714"/>
      <c r="P181" s="714"/>
      <c r="Q181" s="714"/>
      <c r="R181" s="714"/>
    </row>
    <row r="182" spans="1:18" s="1184" customFormat="1" ht="15" hidden="1" customHeight="1">
      <c r="A182" s="546" t="s">
        <v>2265</v>
      </c>
      <c r="B182" s="480" t="s">
        <v>2266</v>
      </c>
      <c r="C182" s="481" t="s">
        <v>53</v>
      </c>
      <c r="D182" s="482"/>
      <c r="E182" s="483"/>
      <c r="F182" s="484" t="s">
        <v>54</v>
      </c>
      <c r="G182" s="714">
        <f t="shared" si="5"/>
        <v>0</v>
      </c>
      <c r="H182" s="714"/>
      <c r="I182" s="714"/>
      <c r="J182" s="714"/>
      <c r="K182" s="714"/>
      <c r="L182" s="714"/>
      <c r="M182" s="714"/>
      <c r="N182" s="714"/>
      <c r="O182" s="714"/>
      <c r="P182" s="714"/>
      <c r="Q182" s="714"/>
      <c r="R182" s="714"/>
    </row>
    <row r="183" spans="1:18" s="1184" customFormat="1" ht="15" hidden="1" customHeight="1">
      <c r="A183" s="546" t="s">
        <v>2268</v>
      </c>
      <c r="B183" s="480" t="s">
        <v>2269</v>
      </c>
      <c r="C183" s="481" t="s">
        <v>53</v>
      </c>
      <c r="D183" s="482" t="s">
        <v>547</v>
      </c>
      <c r="E183" s="483"/>
      <c r="F183" s="484" t="s">
        <v>54</v>
      </c>
      <c r="G183" s="714">
        <f t="shared" si="5"/>
        <v>0</v>
      </c>
      <c r="H183" s="714"/>
      <c r="I183" s="714"/>
      <c r="J183" s="714"/>
      <c r="K183" s="714"/>
      <c r="L183" s="714"/>
      <c r="M183" s="714"/>
      <c r="N183" s="714"/>
      <c r="O183" s="714"/>
      <c r="P183" s="714"/>
      <c r="Q183" s="714"/>
      <c r="R183" s="714"/>
    </row>
    <row r="184" spans="1:18" s="1184" customFormat="1" ht="15" hidden="1" customHeight="1">
      <c r="A184" s="546" t="s">
        <v>2272</v>
      </c>
      <c r="B184" s="480" t="s">
        <v>2273</v>
      </c>
      <c r="C184" s="481" t="s">
        <v>53</v>
      </c>
      <c r="D184" s="482"/>
      <c r="E184" s="483"/>
      <c r="F184" s="484" t="s">
        <v>54</v>
      </c>
      <c r="G184" s="714">
        <f t="shared" si="5"/>
        <v>0</v>
      </c>
      <c r="H184" s="714"/>
      <c r="I184" s="714"/>
      <c r="J184" s="714"/>
      <c r="K184" s="714"/>
      <c r="L184" s="714"/>
      <c r="M184" s="714"/>
      <c r="N184" s="714"/>
      <c r="O184" s="714"/>
      <c r="P184" s="714"/>
      <c r="Q184" s="714"/>
      <c r="R184" s="714"/>
    </row>
    <row r="185" spans="1:18" s="1184" customFormat="1" ht="15" hidden="1" customHeight="1">
      <c r="A185" s="546" t="s">
        <v>2274</v>
      </c>
      <c r="B185" s="480" t="s">
        <v>2273</v>
      </c>
      <c r="C185" s="481" t="s">
        <v>738</v>
      </c>
      <c r="D185" s="482"/>
      <c r="E185" s="483"/>
      <c r="F185" s="484" t="s">
        <v>54</v>
      </c>
      <c r="G185" s="714">
        <f t="shared" si="5"/>
        <v>0</v>
      </c>
      <c r="H185" s="714"/>
      <c r="I185" s="714"/>
      <c r="J185" s="714"/>
      <c r="K185" s="714"/>
      <c r="L185" s="714"/>
      <c r="M185" s="714"/>
      <c r="N185" s="714"/>
      <c r="O185" s="714"/>
      <c r="P185" s="714"/>
      <c r="Q185" s="714"/>
      <c r="R185" s="714"/>
    </row>
    <row r="186" spans="1:18" s="1184" customFormat="1" ht="15" hidden="1" customHeight="1">
      <c r="A186" s="546" t="s">
        <v>2276</v>
      </c>
      <c r="B186" s="480" t="s">
        <v>2273</v>
      </c>
      <c r="C186" s="481" t="s">
        <v>577</v>
      </c>
      <c r="D186" s="482"/>
      <c r="E186" s="483"/>
      <c r="F186" s="484" t="s">
        <v>54</v>
      </c>
      <c r="G186" s="714">
        <f t="shared" si="5"/>
        <v>0</v>
      </c>
      <c r="H186" s="714"/>
      <c r="I186" s="714"/>
      <c r="J186" s="714"/>
      <c r="K186" s="714"/>
      <c r="L186" s="714"/>
      <c r="M186" s="714"/>
      <c r="N186" s="714"/>
      <c r="O186" s="714"/>
      <c r="P186" s="714"/>
      <c r="Q186" s="714"/>
      <c r="R186" s="714"/>
    </row>
    <row r="187" spans="1:18" s="1184" customFormat="1" ht="15" hidden="1" customHeight="1">
      <c r="A187" s="546" t="s">
        <v>2278</v>
      </c>
      <c r="B187" s="480" t="s">
        <v>2273</v>
      </c>
      <c r="C187" s="481" t="s">
        <v>738</v>
      </c>
      <c r="D187" s="482"/>
      <c r="E187" s="483"/>
      <c r="F187" s="484" t="s">
        <v>54</v>
      </c>
      <c r="G187" s="714">
        <f t="shared" si="5"/>
        <v>0</v>
      </c>
      <c r="H187" s="714"/>
      <c r="I187" s="714"/>
      <c r="J187" s="714"/>
      <c r="K187" s="714"/>
      <c r="L187" s="714"/>
      <c r="M187" s="714"/>
      <c r="N187" s="714"/>
      <c r="O187" s="714"/>
      <c r="P187" s="714"/>
      <c r="Q187" s="714"/>
      <c r="R187" s="714"/>
    </row>
    <row r="188" spans="1:18" ht="15.75" customHeight="1">
      <c r="A188" s="751"/>
      <c r="B188" s="752" t="s">
        <v>260</v>
      </c>
      <c r="C188" s="753"/>
      <c r="D188" s="754"/>
      <c r="E188" s="755"/>
      <c r="F188" s="756"/>
      <c r="G188" s="756">
        <f>SUM(G6:G187)</f>
        <v>161</v>
      </c>
      <c r="H188" s="756">
        <f>SUM(H6:H187)</f>
        <v>14</v>
      </c>
      <c r="I188" s="756">
        <f t="shared" ref="I188:R188" si="6">SUM(I6:I187)</f>
        <v>10</v>
      </c>
      <c r="J188" s="756">
        <f t="shared" si="6"/>
        <v>5</v>
      </c>
      <c r="K188" s="756">
        <f t="shared" si="6"/>
        <v>2</v>
      </c>
      <c r="L188" s="756">
        <f t="shared" si="6"/>
        <v>18</v>
      </c>
      <c r="M188" s="756">
        <f t="shared" si="6"/>
        <v>21</v>
      </c>
      <c r="N188" s="756">
        <f t="shared" si="6"/>
        <v>2</v>
      </c>
      <c r="O188" s="756">
        <f t="shared" si="6"/>
        <v>12</v>
      </c>
      <c r="P188" s="756">
        <f>SUM(P6:P187)</f>
        <v>19</v>
      </c>
      <c r="Q188" s="756">
        <f>SUM(Q6:Q187)</f>
        <v>10</v>
      </c>
      <c r="R188" s="756">
        <f t="shared" si="6"/>
        <v>48</v>
      </c>
    </row>
  </sheetData>
  <autoFilter ref="A5:R188">
    <filterColumn colId="6">
      <filters>
        <filter val="1"/>
        <filter val="11"/>
        <filter val="160"/>
        <filter val="2"/>
        <filter val="21"/>
        <filter val="3"/>
        <filter val="4"/>
        <filter val="5"/>
        <filter val="6"/>
        <filter val="7"/>
        <filter val="8"/>
        <filter val="9"/>
      </filters>
    </filterColumn>
  </autoFilter>
  <mergeCells count="17">
    <mergeCell ref="A1:R1"/>
    <mergeCell ref="A3:A4"/>
    <mergeCell ref="B3:C4"/>
    <mergeCell ref="D3:E4"/>
    <mergeCell ref="F3:F4"/>
    <mergeCell ref="G3:G4"/>
    <mergeCell ref="H3:H4"/>
    <mergeCell ref="I3:I4"/>
    <mergeCell ref="J3:J4"/>
    <mergeCell ref="N3:N4"/>
    <mergeCell ref="K3:K4"/>
    <mergeCell ref="L3:L4"/>
    <mergeCell ref="M3:M4"/>
    <mergeCell ref="P3:P4"/>
    <mergeCell ref="Q3:Q4"/>
    <mergeCell ref="R3:R4"/>
    <mergeCell ref="O3:O4"/>
  </mergeCells>
  <phoneticPr fontId="5" type="noConversion"/>
  <conditionalFormatting sqref="A1:A181 B104:F104 A188:A1048576 S104:IX104 S182:IX184">
    <cfRule type="cellIs" dxfId="111" priority="141" stopIfTrue="1" operator="lessThan">
      <formula>0</formula>
    </cfRule>
  </conditionalFormatting>
  <conditionalFormatting sqref="A179:F181">
    <cfRule type="cellIs" dxfId="110" priority="140" stopIfTrue="1" operator="lessThan">
      <formula>0</formula>
    </cfRule>
  </conditionalFormatting>
  <conditionalFormatting sqref="T1:X6 S1:S181 Y1:IX181 C2:C104 B2:B105 D2:G2 A20:A21 T20:X181 E106:F111 B111:D111 B188:G65490 T188:X65490 Y188:IX1048576 S188:S1048576 D3:F4 D5:G87 D88:F105 B112:F117 B118:G175 B176:F181">
    <cfRule type="cellIs" dxfId="109" priority="142" stopIfTrue="1" operator="lessThan">
      <formula>0</formula>
    </cfRule>
  </conditionalFormatting>
  <conditionalFormatting sqref="A182:E182 A184:F184 S187:IX187">
    <cfRule type="cellIs" dxfId="108" priority="137" stopIfTrue="1" operator="lessThan">
      <formula>0</formula>
    </cfRule>
  </conditionalFormatting>
  <conditionalFormatting sqref="A182:E182 A184:F184">
    <cfRule type="cellIs" dxfId="107" priority="136" stopIfTrue="1" operator="lessThan">
      <formula>0</formula>
    </cfRule>
  </conditionalFormatting>
  <conditionalFormatting sqref="A183:F183">
    <cfRule type="cellIs" dxfId="106" priority="133" stopIfTrue="1" operator="lessThan">
      <formula>0</formula>
    </cfRule>
  </conditionalFormatting>
  <conditionalFormatting sqref="A183:F183">
    <cfRule type="cellIs" dxfId="105" priority="132" stopIfTrue="1" operator="lessThan">
      <formula>0</formula>
    </cfRule>
  </conditionalFormatting>
  <conditionalFormatting sqref="A187:C187 E187:F187">
    <cfRule type="cellIs" dxfId="104" priority="129" stopIfTrue="1" operator="lessThan">
      <formula>0</formula>
    </cfRule>
  </conditionalFormatting>
  <conditionalFormatting sqref="A187:C187 E187:F187">
    <cfRule type="cellIs" dxfId="103" priority="128" stopIfTrue="1" operator="lessThan">
      <formula>0</formula>
    </cfRule>
  </conditionalFormatting>
  <conditionalFormatting sqref="S185:IX186">
    <cfRule type="cellIs" dxfId="102" priority="126" stopIfTrue="1" operator="lessThan">
      <formula>0</formula>
    </cfRule>
  </conditionalFormatting>
  <conditionalFormatting sqref="A185:F185">
    <cfRule type="cellIs" dxfId="101" priority="124" stopIfTrue="1" operator="lessThan">
      <formula>0</formula>
    </cfRule>
  </conditionalFormatting>
  <conditionalFormatting sqref="A185:F185">
    <cfRule type="cellIs" dxfId="100" priority="123" stopIfTrue="1" operator="lessThan">
      <formula>0</formula>
    </cfRule>
  </conditionalFormatting>
  <conditionalFormatting sqref="D187">
    <cfRule type="cellIs" dxfId="99" priority="121" stopIfTrue="1" operator="lessThan">
      <formula>0</formula>
    </cfRule>
  </conditionalFormatting>
  <conditionalFormatting sqref="D187">
    <cfRule type="cellIs" dxfId="98" priority="120" stopIfTrue="1" operator="lessThan">
      <formula>0</formula>
    </cfRule>
  </conditionalFormatting>
  <conditionalFormatting sqref="A186:C186 E186:F186">
    <cfRule type="cellIs" dxfId="97" priority="116" stopIfTrue="1" operator="lessThan">
      <formula>0</formula>
    </cfRule>
  </conditionalFormatting>
  <conditionalFormatting sqref="A186:C186 E186:F186">
    <cfRule type="cellIs" dxfId="96" priority="115" stopIfTrue="1" operator="lessThan">
      <formula>0</formula>
    </cfRule>
  </conditionalFormatting>
  <conditionalFormatting sqref="D186">
    <cfRule type="cellIs" dxfId="95" priority="113" stopIfTrue="1" operator="lessThan">
      <formula>0</formula>
    </cfRule>
  </conditionalFormatting>
  <conditionalFormatting sqref="D186">
    <cfRule type="cellIs" dxfId="94" priority="112" stopIfTrue="1" operator="lessThan">
      <formula>0</formula>
    </cfRule>
  </conditionalFormatting>
  <conditionalFormatting sqref="F182">
    <cfRule type="cellIs" dxfId="93" priority="109" stopIfTrue="1" operator="lessThan">
      <formula>0</formula>
    </cfRule>
  </conditionalFormatting>
  <conditionalFormatting sqref="F182">
    <cfRule type="cellIs" dxfId="92" priority="108" stopIfTrue="1" operator="lessThan">
      <formula>0</formula>
    </cfRule>
  </conditionalFormatting>
  <conditionalFormatting sqref="I183">
    <cfRule type="cellIs" dxfId="91" priority="59" stopIfTrue="1" operator="lessThan">
      <formula>0</formula>
    </cfRule>
  </conditionalFormatting>
  <conditionalFormatting sqref="I187">
    <cfRule type="cellIs" dxfId="90" priority="58" stopIfTrue="1" operator="lessThan">
      <formula>0</formula>
    </cfRule>
  </conditionalFormatting>
  <conditionalFormatting sqref="G3:G4">
    <cfRule type="cellIs" dxfId="89" priority="101" stopIfTrue="1" operator="lessThan">
      <formula>0</formula>
    </cfRule>
  </conditionalFormatting>
  <conditionalFormatting sqref="I185">
    <cfRule type="cellIs" dxfId="88" priority="57" stopIfTrue="1" operator="lessThan">
      <formula>0</formula>
    </cfRule>
  </conditionalFormatting>
  <conditionalFormatting sqref="I186">
    <cfRule type="cellIs" dxfId="87" priority="56" stopIfTrue="1" operator="lessThan">
      <formula>0</formula>
    </cfRule>
  </conditionalFormatting>
  <conditionalFormatting sqref="J2:J181 J188:J65490">
    <cfRule type="cellIs" dxfId="86" priority="55" stopIfTrue="1" operator="lessThan">
      <formula>0</formula>
    </cfRule>
  </conditionalFormatting>
  <conditionalFormatting sqref="J184 J182">
    <cfRule type="cellIs" dxfId="85" priority="54" stopIfTrue="1" operator="lessThan">
      <formula>0</formula>
    </cfRule>
  </conditionalFormatting>
  <conditionalFormatting sqref="J187">
    <cfRule type="cellIs" dxfId="84" priority="52" stopIfTrue="1" operator="lessThan">
      <formula>0</formula>
    </cfRule>
  </conditionalFormatting>
  <conditionalFormatting sqref="K185">
    <cfRule type="cellIs" dxfId="83" priority="45" stopIfTrue="1" operator="lessThan">
      <formula>0</formula>
    </cfRule>
  </conditionalFormatting>
  <conditionalFormatting sqref="K186">
    <cfRule type="cellIs" dxfId="82" priority="44" stopIfTrue="1" operator="lessThan">
      <formula>0</formula>
    </cfRule>
  </conditionalFormatting>
  <conditionalFormatting sqref="L2:L181 L188:L65490">
    <cfRule type="cellIs" dxfId="81" priority="43" stopIfTrue="1" operator="lessThan">
      <formula>0</formula>
    </cfRule>
  </conditionalFormatting>
  <conditionalFormatting sqref="L184 L182">
    <cfRule type="cellIs" dxfId="80" priority="42" stopIfTrue="1" operator="lessThan">
      <formula>0</formula>
    </cfRule>
  </conditionalFormatting>
  <conditionalFormatting sqref="J183">
    <cfRule type="cellIs" dxfId="79" priority="53" stopIfTrue="1" operator="lessThan">
      <formula>0</formula>
    </cfRule>
  </conditionalFormatting>
  <conditionalFormatting sqref="L183">
    <cfRule type="cellIs" dxfId="78" priority="41" stopIfTrue="1" operator="lessThan">
      <formula>0</formula>
    </cfRule>
  </conditionalFormatting>
  <conditionalFormatting sqref="L187">
    <cfRule type="cellIs" dxfId="77" priority="40" stopIfTrue="1" operator="lessThan">
      <formula>0</formula>
    </cfRule>
  </conditionalFormatting>
  <conditionalFormatting sqref="H185">
    <cfRule type="cellIs" dxfId="76" priority="63" stopIfTrue="1" operator="lessThan">
      <formula>0</formula>
    </cfRule>
  </conditionalFormatting>
  <conditionalFormatting sqref="H186">
    <cfRule type="cellIs" dxfId="75" priority="62" stopIfTrue="1" operator="lessThan">
      <formula>0</formula>
    </cfRule>
  </conditionalFormatting>
  <conditionalFormatting sqref="I2:I181 I188:I65490">
    <cfRule type="cellIs" dxfId="74" priority="61" stopIfTrue="1" operator="lessThan">
      <formula>0</formula>
    </cfRule>
  </conditionalFormatting>
  <conditionalFormatting sqref="I184 I182">
    <cfRule type="cellIs" dxfId="73" priority="60" stopIfTrue="1" operator="lessThan">
      <formula>0</formula>
    </cfRule>
  </conditionalFormatting>
  <conditionalFormatting sqref="G88:G117">
    <cfRule type="cellIs" dxfId="72" priority="69" stopIfTrue="1" operator="lessThan">
      <formula>0</formula>
    </cfRule>
  </conditionalFormatting>
  <conditionalFormatting sqref="G176:G187">
    <cfRule type="cellIs" dxfId="71" priority="68" stopIfTrue="1" operator="lessThan">
      <formula>0</formula>
    </cfRule>
  </conditionalFormatting>
  <conditionalFormatting sqref="H2:H181 H188:H65490">
    <cfRule type="cellIs" dxfId="70" priority="67" stopIfTrue="1" operator="lessThan">
      <formula>0</formula>
    </cfRule>
  </conditionalFormatting>
  <conditionalFormatting sqref="H184 H182">
    <cfRule type="cellIs" dxfId="69" priority="66" stopIfTrue="1" operator="lessThan">
      <formula>0</formula>
    </cfRule>
  </conditionalFormatting>
  <conditionalFormatting sqref="H183">
    <cfRule type="cellIs" dxfId="68" priority="65" stopIfTrue="1" operator="lessThan">
      <formula>0</formula>
    </cfRule>
  </conditionalFormatting>
  <conditionalFormatting sqref="H187">
    <cfRule type="cellIs" dxfId="67" priority="64" stopIfTrue="1" operator="lessThan">
      <formula>0</formula>
    </cfRule>
  </conditionalFormatting>
  <conditionalFormatting sqref="K183">
    <cfRule type="cellIs" dxfId="66" priority="47" stopIfTrue="1" operator="lessThan">
      <formula>0</formula>
    </cfRule>
  </conditionalFormatting>
  <conditionalFormatting sqref="K187">
    <cfRule type="cellIs" dxfId="65" priority="46" stopIfTrue="1" operator="lessThan">
      <formula>0</formula>
    </cfRule>
  </conditionalFormatting>
  <conditionalFormatting sqref="J185">
    <cfRule type="cellIs" dxfId="64" priority="51" stopIfTrue="1" operator="lessThan">
      <formula>0</formula>
    </cfRule>
  </conditionalFormatting>
  <conditionalFormatting sqref="J186">
    <cfRule type="cellIs" dxfId="63" priority="50" stopIfTrue="1" operator="lessThan">
      <formula>0</formula>
    </cfRule>
  </conditionalFormatting>
  <conditionalFormatting sqref="K2:K181 K188:K65490">
    <cfRule type="cellIs" dxfId="62" priority="49" stopIfTrue="1" operator="lessThan">
      <formula>0</formula>
    </cfRule>
  </conditionalFormatting>
  <conditionalFormatting sqref="K184 K182">
    <cfRule type="cellIs" dxfId="61" priority="48" stopIfTrue="1" operator="lessThan">
      <formula>0</formula>
    </cfRule>
  </conditionalFormatting>
  <conditionalFormatting sqref="L185">
    <cfRule type="cellIs" dxfId="60" priority="39" stopIfTrue="1" operator="lessThan">
      <formula>0</formula>
    </cfRule>
  </conditionalFormatting>
  <conditionalFormatting sqref="L186">
    <cfRule type="cellIs" dxfId="59" priority="38" stopIfTrue="1" operator="lessThan">
      <formula>0</formula>
    </cfRule>
  </conditionalFormatting>
  <conditionalFormatting sqref="M2:M181 M188:M65490">
    <cfRule type="cellIs" dxfId="58" priority="37" stopIfTrue="1" operator="lessThan">
      <formula>0</formula>
    </cfRule>
  </conditionalFormatting>
  <conditionalFormatting sqref="M184 M182">
    <cfRule type="cellIs" dxfId="57" priority="36" stopIfTrue="1" operator="lessThan">
      <formula>0</formula>
    </cfRule>
  </conditionalFormatting>
  <conditionalFormatting sqref="M183">
    <cfRule type="cellIs" dxfId="56" priority="35" stopIfTrue="1" operator="lessThan">
      <formula>0</formula>
    </cfRule>
  </conditionalFormatting>
  <conditionalFormatting sqref="M187">
    <cfRule type="cellIs" dxfId="55" priority="34" stopIfTrue="1" operator="lessThan">
      <formula>0</formula>
    </cfRule>
  </conditionalFormatting>
  <conditionalFormatting sqref="M185">
    <cfRule type="cellIs" dxfId="54" priority="33" stopIfTrue="1" operator="lessThan">
      <formula>0</formula>
    </cfRule>
  </conditionalFormatting>
  <conditionalFormatting sqref="M186">
    <cfRule type="cellIs" dxfId="53" priority="32" stopIfTrue="1" operator="lessThan">
      <formula>0</formula>
    </cfRule>
  </conditionalFormatting>
  <conditionalFormatting sqref="N2:N181 N188:N65490">
    <cfRule type="cellIs" dxfId="52" priority="31" stopIfTrue="1" operator="lessThan">
      <formula>0</formula>
    </cfRule>
  </conditionalFormatting>
  <conditionalFormatting sqref="N184 N182">
    <cfRule type="cellIs" dxfId="51" priority="30" stopIfTrue="1" operator="lessThan">
      <formula>0</formula>
    </cfRule>
  </conditionalFormatting>
  <conditionalFormatting sqref="N183">
    <cfRule type="cellIs" dxfId="50" priority="29" stopIfTrue="1" operator="lessThan">
      <formula>0</formula>
    </cfRule>
  </conditionalFormatting>
  <conditionalFormatting sqref="N187">
    <cfRule type="cellIs" dxfId="49" priority="28" stopIfTrue="1" operator="lessThan">
      <formula>0</formula>
    </cfRule>
  </conditionalFormatting>
  <conditionalFormatting sqref="N185">
    <cfRule type="cellIs" dxfId="48" priority="27" stopIfTrue="1" operator="lessThan">
      <formula>0</formula>
    </cfRule>
  </conditionalFormatting>
  <conditionalFormatting sqref="N186">
    <cfRule type="cellIs" dxfId="47" priority="26" stopIfTrue="1" operator="lessThan">
      <formula>0</formula>
    </cfRule>
  </conditionalFormatting>
  <conditionalFormatting sqref="O2:O181 O188:O65490">
    <cfRule type="cellIs" dxfId="46" priority="25" stopIfTrue="1" operator="lessThan">
      <formula>0</formula>
    </cfRule>
  </conditionalFormatting>
  <conditionalFormatting sqref="O184 O182">
    <cfRule type="cellIs" dxfId="45" priority="24" stopIfTrue="1" operator="lessThan">
      <formula>0</formula>
    </cfRule>
  </conditionalFormatting>
  <conditionalFormatting sqref="O183">
    <cfRule type="cellIs" dxfId="44" priority="23" stopIfTrue="1" operator="lessThan">
      <formula>0</formula>
    </cfRule>
  </conditionalFormatting>
  <conditionalFormatting sqref="O187">
    <cfRule type="cellIs" dxfId="43" priority="22" stopIfTrue="1" operator="lessThan">
      <formula>0</formula>
    </cfRule>
  </conditionalFormatting>
  <conditionalFormatting sqref="O185">
    <cfRule type="cellIs" dxfId="42" priority="21" stopIfTrue="1" operator="lessThan">
      <formula>0</formula>
    </cfRule>
  </conditionalFormatting>
  <conditionalFormatting sqref="O186">
    <cfRule type="cellIs" dxfId="41" priority="20" stopIfTrue="1" operator="lessThan">
      <formula>0</formula>
    </cfRule>
  </conditionalFormatting>
  <conditionalFormatting sqref="P2:Q2 P188:Q65490 P5:Q5 P3:P4 P6:P181">
    <cfRule type="cellIs" dxfId="40" priority="19" stopIfTrue="1" operator="lessThan">
      <formula>0</formula>
    </cfRule>
  </conditionalFormatting>
  <conditionalFormatting sqref="P184 P182">
    <cfRule type="cellIs" dxfId="39" priority="18" stopIfTrue="1" operator="lessThan">
      <formula>0</formula>
    </cfRule>
  </conditionalFormatting>
  <conditionalFormatting sqref="P183">
    <cfRule type="cellIs" dxfId="38" priority="17" stopIfTrue="1" operator="lessThan">
      <formula>0</formula>
    </cfRule>
  </conditionalFormatting>
  <conditionalFormatting sqref="P187">
    <cfRule type="cellIs" dxfId="37" priority="16" stopIfTrue="1" operator="lessThan">
      <formula>0</formula>
    </cfRule>
  </conditionalFormatting>
  <conditionalFormatting sqref="P185">
    <cfRule type="cellIs" dxfId="36" priority="15" stopIfTrue="1" operator="lessThan">
      <formula>0</formula>
    </cfRule>
  </conditionalFormatting>
  <conditionalFormatting sqref="P186">
    <cfRule type="cellIs" dxfId="35" priority="14" stopIfTrue="1" operator="lessThan">
      <formula>0</formula>
    </cfRule>
  </conditionalFormatting>
  <conditionalFormatting sqref="R2:R181 R188:R65490">
    <cfRule type="cellIs" dxfId="34" priority="13" stopIfTrue="1" operator="lessThan">
      <formula>0</formula>
    </cfRule>
  </conditionalFormatting>
  <conditionalFormatting sqref="R184 R182">
    <cfRule type="cellIs" dxfId="33" priority="12" stopIfTrue="1" operator="lessThan">
      <formula>0</formula>
    </cfRule>
  </conditionalFormatting>
  <conditionalFormatting sqref="R183">
    <cfRule type="cellIs" dxfId="32" priority="11" stopIfTrue="1" operator="lessThan">
      <formula>0</formula>
    </cfRule>
  </conditionalFormatting>
  <conditionalFormatting sqref="R187">
    <cfRule type="cellIs" dxfId="31" priority="10" stopIfTrue="1" operator="lessThan">
      <formula>0</formula>
    </cfRule>
  </conditionalFormatting>
  <conditionalFormatting sqref="R185">
    <cfRule type="cellIs" dxfId="30" priority="9" stopIfTrue="1" operator="lessThan">
      <formula>0</formula>
    </cfRule>
  </conditionalFormatting>
  <conditionalFormatting sqref="R186">
    <cfRule type="cellIs" dxfId="29" priority="8" stopIfTrue="1" operator="lessThan">
      <formula>0</formula>
    </cfRule>
  </conditionalFormatting>
  <conditionalFormatting sqref="Q3:Q4">
    <cfRule type="cellIs" dxfId="28" priority="7" stopIfTrue="1" operator="lessThan">
      <formula>0</formula>
    </cfRule>
  </conditionalFormatting>
  <conditionalFormatting sqref="Q6:Q181">
    <cfRule type="cellIs" dxfId="27" priority="6" stopIfTrue="1" operator="lessThan">
      <formula>0</formula>
    </cfRule>
  </conditionalFormatting>
  <conditionalFormatting sqref="Q184 Q182">
    <cfRule type="cellIs" dxfId="26" priority="5" stopIfTrue="1" operator="lessThan">
      <formula>0</formula>
    </cfRule>
  </conditionalFormatting>
  <conditionalFormatting sqref="Q183">
    <cfRule type="cellIs" dxfId="25" priority="4" stopIfTrue="1" operator="lessThan">
      <formula>0</formula>
    </cfRule>
  </conditionalFormatting>
  <conditionalFormatting sqref="Q187">
    <cfRule type="cellIs" dxfId="24" priority="3" stopIfTrue="1" operator="lessThan">
      <formula>0</formula>
    </cfRule>
  </conditionalFormatting>
  <conditionalFormatting sqref="Q185">
    <cfRule type="cellIs" dxfId="23" priority="2" stopIfTrue="1" operator="lessThan">
      <formula>0</formula>
    </cfRule>
  </conditionalFormatting>
  <conditionalFormatting sqref="Q186">
    <cfRule type="cellIs" dxfId="22" priority="1" stopIfTrue="1" operator="lessThan">
      <formula>0</formula>
    </cfRule>
  </conditionalFormatting>
  <pageMargins left="0.35433070866141736" right="0.19685039370078741" top="0.70866141732283472" bottom="0.39370078740157483" header="0.47244094488188981" footer="0.19685039370078741"/>
  <pageSetup paperSize="9" scale="92"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V66038"/>
  <sheetViews>
    <sheetView showZeros="0" view="pageBreakPreview" zoomScale="130" zoomScaleSheetLayoutView="130" workbookViewId="0">
      <pane ySplit="4" topLeftCell="A143" activePane="bottomLeft" state="frozen"/>
      <selection activeCell="R7" sqref="R7"/>
      <selection pane="bottomLeft" activeCell="E165" sqref="E165"/>
    </sheetView>
  </sheetViews>
  <sheetFormatPr defaultColWidth="8.88671875" defaultRowHeight="13.5" zeroHeight="1"/>
  <cols>
    <col min="1" max="1" width="4.33203125" style="553" customWidth="1"/>
    <col min="2" max="2" width="10.44140625" style="459" customWidth="1"/>
    <col min="3" max="3" width="6.88671875" style="368" customWidth="1"/>
    <col min="4" max="4" width="9.88671875" style="476" customWidth="1"/>
    <col min="5" max="5" width="4.77734375" style="368" customWidth="1"/>
    <col min="6" max="8" width="6.77734375" style="368" customWidth="1"/>
    <col min="9" max="10" width="6.77734375" style="460" customWidth="1"/>
    <col min="11" max="11" width="7.5546875" style="460" bestFit="1" customWidth="1"/>
    <col min="12" max="15" width="6.77734375" style="460" customWidth="1"/>
    <col min="16" max="16" width="1.77734375" style="368" customWidth="1"/>
    <col min="17" max="17" width="5.6640625" style="571" customWidth="1"/>
    <col min="18" max="18" width="3" style="368" customWidth="1"/>
    <col min="19" max="16384" width="8.88671875" style="368"/>
  </cols>
  <sheetData>
    <row r="1" spans="1:18" ht="22.5" customHeight="1">
      <c r="A1" s="1430" t="s">
        <v>1539</v>
      </c>
      <c r="B1" s="1430"/>
      <c r="C1" s="1430"/>
      <c r="D1" s="1430"/>
      <c r="E1" s="1430"/>
      <c r="F1" s="1430"/>
      <c r="G1" s="1430"/>
      <c r="H1" s="1430"/>
      <c r="I1" s="1430"/>
      <c r="J1" s="1430"/>
      <c r="K1" s="1430"/>
      <c r="L1" s="1430"/>
      <c r="M1" s="1430"/>
      <c r="N1" s="1430"/>
      <c r="O1" s="1430"/>
      <c r="P1" s="1430"/>
      <c r="Q1" s="1430"/>
      <c r="R1" s="1430"/>
    </row>
    <row r="2" spans="1:18" ht="15" customHeight="1">
      <c r="A2" s="610"/>
      <c r="B2" s="611"/>
      <c r="C2" s="612"/>
      <c r="D2" s="613"/>
      <c r="E2" s="612"/>
      <c r="F2" s="612"/>
      <c r="G2" s="612"/>
      <c r="H2" s="612"/>
      <c r="I2" s="614"/>
      <c r="J2" s="614"/>
      <c r="K2" s="614"/>
      <c r="L2" s="614"/>
      <c r="M2" s="614"/>
      <c r="N2" s="614"/>
      <c r="O2" s="614"/>
      <c r="P2" s="612"/>
      <c r="Q2" s="615"/>
      <c r="R2" s="616">
        <f>내역서!P2</f>
        <v>0</v>
      </c>
    </row>
    <row r="3" spans="1:18" ht="15" customHeight="1">
      <c r="A3" s="617" t="s">
        <v>261</v>
      </c>
      <c r="B3" s="1431" t="s">
        <v>56</v>
      </c>
      <c r="C3" s="1431"/>
      <c r="D3" s="1431"/>
      <c r="E3" s="1432"/>
      <c r="F3" s="618" t="s">
        <v>4</v>
      </c>
      <c r="G3" s="619" t="s">
        <v>57</v>
      </c>
      <c r="H3" s="620" t="s">
        <v>58</v>
      </c>
      <c r="I3" s="620"/>
      <c r="J3" s="620" t="s">
        <v>59</v>
      </c>
      <c r="K3" s="620"/>
      <c r="L3" s="1433" t="s">
        <v>840</v>
      </c>
      <c r="M3" s="1434"/>
      <c r="N3" s="1435" t="s">
        <v>138</v>
      </c>
      <c r="O3" s="1436"/>
      <c r="P3" s="621"/>
      <c r="Q3" s="622" t="s">
        <v>1691</v>
      </c>
      <c r="R3" s="623"/>
    </row>
    <row r="4" spans="1:18" ht="15" customHeight="1">
      <c r="A4" s="624"/>
      <c r="B4" s="625"/>
      <c r="C4" s="626"/>
      <c r="D4" s="627"/>
      <c r="E4" s="628"/>
      <c r="F4" s="629"/>
      <c r="G4" s="630"/>
      <c r="H4" s="631" t="s">
        <v>3</v>
      </c>
      <c r="I4" s="632" t="s">
        <v>60</v>
      </c>
      <c r="J4" s="631" t="s">
        <v>3</v>
      </c>
      <c r="K4" s="632" t="s">
        <v>60</v>
      </c>
      <c r="L4" s="631" t="s">
        <v>3</v>
      </c>
      <c r="M4" s="632" t="s">
        <v>60</v>
      </c>
      <c r="N4" s="631" t="s">
        <v>3</v>
      </c>
      <c r="O4" s="633" t="s">
        <v>60</v>
      </c>
      <c r="P4" s="634"/>
      <c r="Q4" s="635"/>
      <c r="R4" s="636"/>
    </row>
    <row r="5" spans="1:18" ht="15" hidden="1" customHeight="1">
      <c r="A5" s="637" t="s">
        <v>1520</v>
      </c>
      <c r="B5" s="638" t="s">
        <v>61</v>
      </c>
      <c r="C5" s="638">
        <v>900</v>
      </c>
      <c r="D5" s="638" t="s">
        <v>62</v>
      </c>
      <c r="E5" s="639" t="s">
        <v>201</v>
      </c>
      <c r="F5" s="640" t="s">
        <v>202</v>
      </c>
      <c r="G5" s="641">
        <v>1</v>
      </c>
      <c r="H5" s="642">
        <f>단가조사!$P$5</f>
        <v>93000</v>
      </c>
      <c r="I5" s="497">
        <f>TRUNC(G5*H5)</f>
        <v>93000</v>
      </c>
      <c r="J5" s="642"/>
      <c r="K5" s="497">
        <f>ROUND(G5*J5,0)</f>
        <v>0</v>
      </c>
      <c r="L5" s="642"/>
      <c r="M5" s="497"/>
      <c r="N5" s="642">
        <f t="shared" ref="N5:N86" si="0">H5+J5+L5</f>
        <v>93000</v>
      </c>
      <c r="O5" s="643">
        <f t="shared" ref="O5:O86" si="1">I5+K5+M5</f>
        <v>93000</v>
      </c>
      <c r="P5" s="641"/>
      <c r="Q5" s="644"/>
      <c r="R5" s="645"/>
    </row>
    <row r="6" spans="1:18" ht="15" hidden="1" customHeight="1">
      <c r="A6" s="646"/>
      <c r="B6" s="501"/>
      <c r="C6" s="502" t="s">
        <v>841</v>
      </c>
      <c r="D6" s="647"/>
      <c r="E6" s="520" t="s">
        <v>842</v>
      </c>
      <c r="F6" s="484" t="s">
        <v>843</v>
      </c>
      <c r="G6" s="504">
        <v>1</v>
      </c>
      <c r="H6" s="505"/>
      <c r="I6" s="648"/>
      <c r="J6" s="505">
        <f>단가산출!$J$33</f>
        <v>28377</v>
      </c>
      <c r="K6" s="506">
        <f>TRUNC(G6*J6)</f>
        <v>28377</v>
      </c>
      <c r="L6" s="505">
        <f>단가산출!L33</f>
        <v>567</v>
      </c>
      <c r="M6" s="648">
        <f>TRUNC(G6*L6)</f>
        <v>567</v>
      </c>
      <c r="N6" s="505">
        <f t="shared" si="0"/>
        <v>28944</v>
      </c>
      <c r="O6" s="649">
        <f t="shared" si="1"/>
        <v>28944</v>
      </c>
      <c r="P6" s="509"/>
      <c r="Q6" s="569" t="str">
        <f>단가산출!$A$29</f>
        <v>제06</v>
      </c>
      <c r="R6" s="510" t="s">
        <v>65</v>
      </c>
    </row>
    <row r="7" spans="1:18" ht="15" hidden="1" customHeight="1">
      <c r="A7" s="650"/>
      <c r="B7" s="511" t="s">
        <v>67</v>
      </c>
      <c r="C7" s="512"/>
      <c r="D7" s="651"/>
      <c r="E7" s="514"/>
      <c r="F7" s="515"/>
      <c r="G7" s="516"/>
      <c r="H7" s="517"/>
      <c r="I7" s="518">
        <f>SUM(I5:I6)</f>
        <v>93000</v>
      </c>
      <c r="J7" s="517"/>
      <c r="K7" s="518">
        <f>SUM(K5:K6)</f>
        <v>28377</v>
      </c>
      <c r="L7" s="517"/>
      <c r="M7" s="648">
        <f>SUM(M5:M6)</f>
        <v>567</v>
      </c>
      <c r="N7" s="517">
        <f t="shared" si="0"/>
        <v>0</v>
      </c>
      <c r="O7" s="519">
        <f t="shared" si="1"/>
        <v>121944</v>
      </c>
      <c r="P7" s="516"/>
      <c r="Q7" s="570"/>
      <c r="R7" s="514"/>
    </row>
    <row r="8" spans="1:18" ht="15" hidden="1" customHeight="1">
      <c r="A8" s="550" t="s">
        <v>1521</v>
      </c>
      <c r="B8" s="492" t="s">
        <v>61</v>
      </c>
      <c r="C8" s="492">
        <v>900</v>
      </c>
      <c r="D8" s="492" t="s">
        <v>62</v>
      </c>
      <c r="E8" s="493" t="s">
        <v>203</v>
      </c>
      <c r="F8" s="494" t="s">
        <v>202</v>
      </c>
      <c r="G8" s="495">
        <v>1</v>
      </c>
      <c r="H8" s="496">
        <f>단가조사!$P$5</f>
        <v>93000</v>
      </c>
      <c r="I8" s="497">
        <f>TRUNC(G8*H8)</f>
        <v>93000</v>
      </c>
      <c r="J8" s="496"/>
      <c r="K8" s="498">
        <f>ROUND(G8*J8,0)</f>
        <v>0</v>
      </c>
      <c r="L8" s="496"/>
      <c r="M8" s="498"/>
      <c r="N8" s="496">
        <f t="shared" si="0"/>
        <v>93000</v>
      </c>
      <c r="O8" s="499">
        <f t="shared" si="1"/>
        <v>93000</v>
      </c>
      <c r="P8" s="495"/>
      <c r="Q8" s="568"/>
      <c r="R8" s="500"/>
    </row>
    <row r="9" spans="1:18" ht="15" hidden="1" customHeight="1">
      <c r="A9" s="646"/>
      <c r="B9" s="501"/>
      <c r="C9" s="502" t="s">
        <v>845</v>
      </c>
      <c r="D9" s="647"/>
      <c r="E9" s="520" t="s">
        <v>842</v>
      </c>
      <c r="F9" s="484" t="s">
        <v>843</v>
      </c>
      <c r="G9" s="504">
        <v>1</v>
      </c>
      <c r="H9" s="505"/>
      <c r="I9" s="506"/>
      <c r="J9" s="505">
        <f>단가산출!$J$45</f>
        <v>66365</v>
      </c>
      <c r="K9" s="506">
        <f>TRUNC(G9*J9)</f>
        <v>66365</v>
      </c>
      <c r="L9" s="505">
        <f>단가산출!L45</f>
        <v>85387</v>
      </c>
      <c r="M9" s="506">
        <f>TRUNC(G9*L9)</f>
        <v>85387</v>
      </c>
      <c r="N9" s="505">
        <f t="shared" si="0"/>
        <v>151752</v>
      </c>
      <c r="O9" s="649">
        <f t="shared" si="1"/>
        <v>151752</v>
      </c>
      <c r="P9" s="509"/>
      <c r="Q9" s="569" t="str">
        <f>단가산출!$A$40</f>
        <v>제08</v>
      </c>
      <c r="R9" s="510" t="s">
        <v>65</v>
      </c>
    </row>
    <row r="10" spans="1:18" ht="15" hidden="1" customHeight="1">
      <c r="A10" s="650"/>
      <c r="B10" s="511" t="s">
        <v>67</v>
      </c>
      <c r="C10" s="512"/>
      <c r="D10" s="651"/>
      <c r="E10" s="520" t="s">
        <v>844</v>
      </c>
      <c r="F10" s="515"/>
      <c r="G10" s="516"/>
      <c r="H10" s="517"/>
      <c r="I10" s="518">
        <f>SUM(I8:I9)</f>
        <v>93000</v>
      </c>
      <c r="J10" s="517"/>
      <c r="K10" s="518">
        <f>SUM(K8:K9)</f>
        <v>66365</v>
      </c>
      <c r="L10" s="517"/>
      <c r="M10" s="518">
        <f>SUM(M8:M9)</f>
        <v>85387</v>
      </c>
      <c r="N10" s="517">
        <f t="shared" si="0"/>
        <v>0</v>
      </c>
      <c r="O10" s="519">
        <f t="shared" si="1"/>
        <v>244752</v>
      </c>
      <c r="P10" s="516"/>
      <c r="Q10" s="570"/>
      <c r="R10" s="514"/>
    </row>
    <row r="11" spans="1:18" ht="15" hidden="1" customHeight="1">
      <c r="A11" s="550" t="s">
        <v>1991</v>
      </c>
      <c r="B11" s="492" t="s">
        <v>61</v>
      </c>
      <c r="C11" s="492">
        <v>900</v>
      </c>
      <c r="D11" s="492" t="s">
        <v>62</v>
      </c>
      <c r="E11" s="493" t="s">
        <v>203</v>
      </c>
      <c r="F11" s="494" t="s">
        <v>202</v>
      </c>
      <c r="G11" s="495">
        <v>1</v>
      </c>
      <c r="H11" s="496"/>
      <c r="I11" s="497">
        <f>TRUNC(G11*H11)</f>
        <v>0</v>
      </c>
      <c r="J11" s="496"/>
      <c r="K11" s="498">
        <f>ROUND(G11*J11,0)</f>
        <v>0</v>
      </c>
      <c r="L11" s="496"/>
      <c r="M11" s="498"/>
      <c r="N11" s="496">
        <f t="shared" ref="N11:N13" si="2">H11+J11+L11</f>
        <v>0</v>
      </c>
      <c r="O11" s="499">
        <f t="shared" ref="O11" si="3">I11+K11+M11</f>
        <v>0</v>
      </c>
      <c r="P11" s="495"/>
      <c r="Q11" s="568"/>
      <c r="R11" s="500"/>
    </row>
    <row r="12" spans="1:18" ht="15" hidden="1" customHeight="1">
      <c r="A12" s="646"/>
      <c r="B12" s="652"/>
      <c r="C12" s="502" t="s">
        <v>63</v>
      </c>
      <c r="D12" s="647"/>
      <c r="E12" s="520" t="s">
        <v>844</v>
      </c>
      <c r="F12" s="484" t="s">
        <v>68</v>
      </c>
      <c r="G12" s="653">
        <f>설치수량!$I$7</f>
        <v>2.6340000000000003</v>
      </c>
      <c r="H12" s="521">
        <f>단가조사!$P$77</f>
        <v>-2850</v>
      </c>
      <c r="I12" s="497">
        <f>TRUNC(G12*H12)</f>
        <v>-7506</v>
      </c>
      <c r="J12" s="521"/>
      <c r="K12" s="523">
        <f>ROUND(G12*J12,0)</f>
        <v>0</v>
      </c>
      <c r="L12" s="521"/>
      <c r="M12" s="523"/>
      <c r="N12" s="521">
        <f t="shared" si="2"/>
        <v>-2850</v>
      </c>
      <c r="O12" s="522">
        <f>I12+K12+M12</f>
        <v>-7506</v>
      </c>
      <c r="P12" s="653"/>
      <c r="Q12" s="569"/>
      <c r="R12" s="520"/>
    </row>
    <row r="13" spans="1:18" ht="15" hidden="1" customHeight="1">
      <c r="A13" s="650"/>
      <c r="B13" s="511" t="s">
        <v>67</v>
      </c>
      <c r="C13" s="512"/>
      <c r="D13" s="651"/>
      <c r="E13" s="520"/>
      <c r="F13" s="515"/>
      <c r="G13" s="516"/>
      <c r="H13" s="517"/>
      <c r="I13" s="518">
        <f>SUM(I11:I12)</f>
        <v>-7506</v>
      </c>
      <c r="J13" s="517"/>
      <c r="K13" s="518">
        <f>SUM(K11:K12)</f>
        <v>0</v>
      </c>
      <c r="L13" s="517"/>
      <c r="M13" s="518">
        <f>SUM(M11:M12)</f>
        <v>0</v>
      </c>
      <c r="N13" s="517">
        <f t="shared" si="2"/>
        <v>0</v>
      </c>
      <c r="O13" s="519">
        <f>I13+K13+M13</f>
        <v>-7506</v>
      </c>
      <c r="P13" s="516"/>
      <c r="Q13" s="570"/>
      <c r="R13" s="514"/>
    </row>
    <row r="14" spans="1:18" ht="15" customHeight="1">
      <c r="A14" s="550" t="s">
        <v>1342</v>
      </c>
      <c r="B14" s="492" t="s">
        <v>69</v>
      </c>
      <c r="C14" s="492">
        <v>800</v>
      </c>
      <c r="D14" s="492" t="s">
        <v>62</v>
      </c>
      <c r="E14" s="493" t="s">
        <v>201</v>
      </c>
      <c r="F14" s="494" t="s">
        <v>202</v>
      </c>
      <c r="G14" s="495">
        <v>1</v>
      </c>
      <c r="H14" s="496">
        <f>단가조사!$P$8</f>
        <v>96000</v>
      </c>
      <c r="I14" s="497">
        <f>TRUNC(G14*H14)</f>
        <v>96000</v>
      </c>
      <c r="J14" s="496"/>
      <c r="K14" s="498">
        <f>ROUND(G14*J14,0)</f>
        <v>0</v>
      </c>
      <c r="L14" s="496"/>
      <c r="M14" s="498"/>
      <c r="N14" s="496">
        <f t="shared" si="0"/>
        <v>96000</v>
      </c>
      <c r="O14" s="499">
        <f t="shared" si="1"/>
        <v>96000</v>
      </c>
      <c r="P14" s="495"/>
      <c r="Q14" s="568"/>
      <c r="R14" s="500"/>
    </row>
    <row r="15" spans="1:18" ht="15" customHeight="1">
      <c r="A15" s="646"/>
      <c r="B15" s="501"/>
      <c r="C15" s="502" t="s">
        <v>841</v>
      </c>
      <c r="D15" s="647"/>
      <c r="E15" s="520" t="s">
        <v>842</v>
      </c>
      <c r="F15" s="484" t="s">
        <v>843</v>
      </c>
      <c r="G15" s="504">
        <v>1</v>
      </c>
      <c r="H15" s="505"/>
      <c r="I15" s="648"/>
      <c r="J15" s="505">
        <f>단가산출!$J$33</f>
        <v>28377</v>
      </c>
      <c r="K15" s="506">
        <f>TRUNC(G15*J15)</f>
        <v>28377</v>
      </c>
      <c r="L15" s="505">
        <f>단가산출!L33</f>
        <v>567</v>
      </c>
      <c r="M15" s="648">
        <f>TRUNC(G15*L15)</f>
        <v>567</v>
      </c>
      <c r="N15" s="505">
        <f>H15+J15+L15</f>
        <v>28944</v>
      </c>
      <c r="O15" s="649">
        <f>I15+K15+M15</f>
        <v>28944</v>
      </c>
      <c r="P15" s="509"/>
      <c r="Q15" s="569" t="str">
        <f>단가산출!$A$29</f>
        <v>제06</v>
      </c>
      <c r="R15" s="510" t="s">
        <v>65</v>
      </c>
    </row>
    <row r="16" spans="1:18" ht="15" customHeight="1">
      <c r="A16" s="650"/>
      <c r="B16" s="511" t="s">
        <v>67</v>
      </c>
      <c r="C16" s="512"/>
      <c r="D16" s="651"/>
      <c r="E16" s="514"/>
      <c r="F16" s="515"/>
      <c r="G16" s="516"/>
      <c r="H16" s="517"/>
      <c r="I16" s="518">
        <f>SUM(I14:I15)</f>
        <v>96000</v>
      </c>
      <c r="J16" s="517"/>
      <c r="K16" s="518">
        <f>SUM(K14:K15)</f>
        <v>28377</v>
      </c>
      <c r="L16" s="517"/>
      <c r="M16" s="648">
        <f>SUM(M14:M15)</f>
        <v>567</v>
      </c>
      <c r="N16" s="517">
        <f t="shared" si="0"/>
        <v>0</v>
      </c>
      <c r="O16" s="519">
        <f t="shared" si="1"/>
        <v>124944</v>
      </c>
      <c r="P16" s="516"/>
      <c r="Q16" s="570"/>
      <c r="R16" s="514"/>
    </row>
    <row r="17" spans="1:18" s="573" customFormat="1" ht="15" hidden="1" customHeight="1">
      <c r="A17" s="550" t="s">
        <v>1522</v>
      </c>
      <c r="B17" s="492" t="s">
        <v>69</v>
      </c>
      <c r="C17" s="492">
        <v>800</v>
      </c>
      <c r="D17" s="492" t="s">
        <v>62</v>
      </c>
      <c r="E17" s="493" t="s">
        <v>203</v>
      </c>
      <c r="F17" s="494" t="s">
        <v>202</v>
      </c>
      <c r="G17" s="495">
        <v>1</v>
      </c>
      <c r="H17" s="496">
        <f>단가조사!$P$8</f>
        <v>96000</v>
      </c>
      <c r="I17" s="497">
        <f>TRUNC(G17*H17)</f>
        <v>96000</v>
      </c>
      <c r="J17" s="496"/>
      <c r="K17" s="498">
        <f>ROUND(G17*J17,0)</f>
        <v>0</v>
      </c>
      <c r="L17" s="496"/>
      <c r="M17" s="498"/>
      <c r="N17" s="496">
        <f t="shared" si="0"/>
        <v>96000</v>
      </c>
      <c r="O17" s="499">
        <f t="shared" si="1"/>
        <v>96000</v>
      </c>
      <c r="P17" s="495"/>
      <c r="Q17" s="568"/>
      <c r="R17" s="500"/>
    </row>
    <row r="18" spans="1:18" s="573" customFormat="1" ht="15.6" hidden="1" customHeight="1">
      <c r="A18" s="646"/>
      <c r="B18" s="501"/>
      <c r="C18" s="502" t="s">
        <v>845</v>
      </c>
      <c r="D18" s="647"/>
      <c r="E18" s="520" t="s">
        <v>842</v>
      </c>
      <c r="F18" s="484" t="s">
        <v>843</v>
      </c>
      <c r="G18" s="504">
        <v>1</v>
      </c>
      <c r="H18" s="505"/>
      <c r="I18" s="506"/>
      <c r="J18" s="505">
        <f>단가산출!$J$45</f>
        <v>66365</v>
      </c>
      <c r="K18" s="506">
        <f>TRUNC(G18*J18)</f>
        <v>66365</v>
      </c>
      <c r="L18" s="505">
        <f>단가산출!L45</f>
        <v>85387</v>
      </c>
      <c r="M18" s="506">
        <f>TRUNC(G18*L18)</f>
        <v>85387</v>
      </c>
      <c r="N18" s="505">
        <f>H18+J18+L18</f>
        <v>151752</v>
      </c>
      <c r="O18" s="649">
        <f>I18+K18+M18</f>
        <v>151752</v>
      </c>
      <c r="P18" s="509"/>
      <c r="Q18" s="569" t="str">
        <f>단가산출!$A$40</f>
        <v>제08</v>
      </c>
      <c r="R18" s="510" t="s">
        <v>65</v>
      </c>
    </row>
    <row r="19" spans="1:18" s="573" customFormat="1" ht="15.6" hidden="1" customHeight="1">
      <c r="A19" s="650"/>
      <c r="B19" s="511" t="s">
        <v>67</v>
      </c>
      <c r="C19" s="512"/>
      <c r="D19" s="651"/>
      <c r="E19" s="514"/>
      <c r="F19" s="515"/>
      <c r="G19" s="516"/>
      <c r="H19" s="517"/>
      <c r="I19" s="518">
        <f>SUM(I17:I18)</f>
        <v>96000</v>
      </c>
      <c r="J19" s="517"/>
      <c r="K19" s="518">
        <f>SUM(K17:K18)</f>
        <v>66365</v>
      </c>
      <c r="L19" s="517"/>
      <c r="M19" s="518">
        <f>SUM(M17:M18)</f>
        <v>85387</v>
      </c>
      <c r="N19" s="517">
        <f t="shared" si="0"/>
        <v>0</v>
      </c>
      <c r="O19" s="519">
        <f t="shared" si="1"/>
        <v>247752</v>
      </c>
      <c r="P19" s="516"/>
      <c r="Q19" s="570"/>
      <c r="R19" s="514"/>
    </row>
    <row r="20" spans="1:18" s="573" customFormat="1" ht="15" hidden="1" customHeight="1">
      <c r="A20" s="550" t="s">
        <v>1768</v>
      </c>
      <c r="B20" s="492" t="s">
        <v>1769</v>
      </c>
      <c r="C20" s="492">
        <v>800</v>
      </c>
      <c r="D20" s="492" t="s">
        <v>62</v>
      </c>
      <c r="E20" s="493" t="s">
        <v>203</v>
      </c>
      <c r="F20" s="494" t="s">
        <v>202</v>
      </c>
      <c r="G20" s="495">
        <v>1</v>
      </c>
      <c r="H20" s="496"/>
      <c r="I20" s="497"/>
      <c r="J20" s="496"/>
      <c r="K20" s="498">
        <f>ROUND(G20*J20,0)</f>
        <v>0</v>
      </c>
      <c r="L20" s="496"/>
      <c r="M20" s="498"/>
      <c r="N20" s="496">
        <f t="shared" ref="N20:N21" si="4">H20+J20+L20</f>
        <v>0</v>
      </c>
      <c r="O20" s="499">
        <f t="shared" ref="O20" si="5">I20+K20+M20</f>
        <v>0</v>
      </c>
      <c r="P20" s="495"/>
      <c r="Q20" s="568"/>
      <c r="R20" s="500"/>
    </row>
    <row r="21" spans="1:18" s="573" customFormat="1" ht="15" hidden="1" customHeight="1">
      <c r="A21" s="646"/>
      <c r="B21" s="652"/>
      <c r="C21" s="502" t="s">
        <v>63</v>
      </c>
      <c r="D21" s="647"/>
      <c r="E21" s="520" t="s">
        <v>194</v>
      </c>
      <c r="F21" s="484" t="s">
        <v>68</v>
      </c>
      <c r="G21" s="653">
        <f>설치수량!$I$9</f>
        <v>2.1790000000000003</v>
      </c>
      <c r="H21" s="521">
        <f>단가조사!$P$77</f>
        <v>-2850</v>
      </c>
      <c r="I21" s="497">
        <f>TRUNC(G21*H21)</f>
        <v>-6210</v>
      </c>
      <c r="J21" s="521"/>
      <c r="K21" s="523">
        <f>ROUND(G21*J21,0)</f>
        <v>0</v>
      </c>
      <c r="L21" s="521"/>
      <c r="M21" s="523"/>
      <c r="N21" s="521">
        <f t="shared" si="4"/>
        <v>-2850</v>
      </c>
      <c r="O21" s="522">
        <f>I21+K21+M21</f>
        <v>-6210</v>
      </c>
      <c r="P21" s="653"/>
      <c r="Q21" s="569"/>
      <c r="R21" s="520"/>
    </row>
    <row r="22" spans="1:18" s="573" customFormat="1" ht="15.6" hidden="1" customHeight="1">
      <c r="A22" s="650"/>
      <c r="B22" s="511" t="s">
        <v>67</v>
      </c>
      <c r="C22" s="512"/>
      <c r="D22" s="651"/>
      <c r="E22" s="514"/>
      <c r="F22" s="515"/>
      <c r="G22" s="516"/>
      <c r="H22" s="517"/>
      <c r="I22" s="518">
        <f>SUM(I20:I21)</f>
        <v>-6210</v>
      </c>
      <c r="J22" s="517"/>
      <c r="K22" s="518">
        <f>SUM(K20:K21)</f>
        <v>0</v>
      </c>
      <c r="L22" s="517"/>
      <c r="M22" s="518">
        <f>SUM(M20:M21)</f>
        <v>0</v>
      </c>
      <c r="N22" s="517">
        <f t="shared" ref="N22" si="6">H22+J22+L22</f>
        <v>0</v>
      </c>
      <c r="O22" s="519">
        <f>I22+K22+M22</f>
        <v>-6210</v>
      </c>
      <c r="P22" s="516"/>
      <c r="Q22" s="570"/>
      <c r="R22" s="514"/>
    </row>
    <row r="23" spans="1:18" ht="15.6" hidden="1" customHeight="1">
      <c r="A23" s="550" t="s">
        <v>1692</v>
      </c>
      <c r="B23" s="492" t="s">
        <v>70</v>
      </c>
      <c r="C23" s="492" t="s">
        <v>73</v>
      </c>
      <c r="D23" s="492" t="s">
        <v>62</v>
      </c>
      <c r="E23" s="493" t="s">
        <v>201</v>
      </c>
      <c r="F23" s="494" t="s">
        <v>202</v>
      </c>
      <c r="G23" s="495">
        <v>1</v>
      </c>
      <c r="H23" s="496">
        <f>단가조사!$P$11</f>
        <v>86000</v>
      </c>
      <c r="I23" s="497">
        <f>TRUNC(G23*H23)</f>
        <v>86000</v>
      </c>
      <c r="J23" s="496"/>
      <c r="K23" s="498">
        <f>ROUND(G23*J23,0)</f>
        <v>0</v>
      </c>
      <c r="L23" s="496"/>
      <c r="M23" s="498"/>
      <c r="N23" s="496">
        <f t="shared" si="0"/>
        <v>86000</v>
      </c>
      <c r="O23" s="499">
        <f t="shared" si="1"/>
        <v>86000</v>
      </c>
      <c r="P23" s="495"/>
      <c r="Q23" s="568"/>
      <c r="R23" s="500"/>
    </row>
    <row r="24" spans="1:18" ht="15.6" hidden="1" customHeight="1">
      <c r="A24" s="646"/>
      <c r="B24" s="501"/>
      <c r="C24" s="502" t="s">
        <v>841</v>
      </c>
      <c r="D24" s="647"/>
      <c r="E24" s="520" t="s">
        <v>842</v>
      </c>
      <c r="F24" s="484" t="s">
        <v>843</v>
      </c>
      <c r="G24" s="504">
        <v>1</v>
      </c>
      <c r="H24" s="505"/>
      <c r="I24" s="648"/>
      <c r="J24" s="505">
        <f>단가산출!$J$33</f>
        <v>28377</v>
      </c>
      <c r="K24" s="506">
        <f>TRUNC(G24*J24)</f>
        <v>28377</v>
      </c>
      <c r="L24" s="505">
        <f>단가산출!L33</f>
        <v>567</v>
      </c>
      <c r="M24" s="506">
        <f>TRUNC(G24*L24)</f>
        <v>567</v>
      </c>
      <c r="N24" s="505">
        <f>H24+J24+L24</f>
        <v>28944</v>
      </c>
      <c r="O24" s="649">
        <f>I24+K24+M24</f>
        <v>28944</v>
      </c>
      <c r="P24" s="509"/>
      <c r="Q24" s="569" t="str">
        <f>단가산출!$A$29</f>
        <v>제06</v>
      </c>
      <c r="R24" s="510" t="s">
        <v>65</v>
      </c>
    </row>
    <row r="25" spans="1:18" ht="15.6" hidden="1" customHeight="1">
      <c r="A25" s="650"/>
      <c r="B25" s="511" t="s">
        <v>67</v>
      </c>
      <c r="C25" s="512"/>
      <c r="D25" s="651"/>
      <c r="E25" s="514"/>
      <c r="F25" s="515"/>
      <c r="G25" s="516"/>
      <c r="H25" s="517"/>
      <c r="I25" s="518">
        <f>SUM(I23:I24)</f>
        <v>86000</v>
      </c>
      <c r="J25" s="517"/>
      <c r="K25" s="518">
        <f>SUM(K23:K24)</f>
        <v>28377</v>
      </c>
      <c r="L25" s="517"/>
      <c r="M25" s="518">
        <f>SUM(M23:M24)</f>
        <v>567</v>
      </c>
      <c r="N25" s="517">
        <f t="shared" si="0"/>
        <v>0</v>
      </c>
      <c r="O25" s="519">
        <f t="shared" si="1"/>
        <v>114944</v>
      </c>
      <c r="P25" s="516"/>
      <c r="Q25" s="570"/>
      <c r="R25" s="514"/>
    </row>
    <row r="26" spans="1:18" s="573" customFormat="1" ht="15.6" hidden="1" customHeight="1">
      <c r="A26" s="550" t="s">
        <v>1693</v>
      </c>
      <c r="B26" s="492" t="s">
        <v>70</v>
      </c>
      <c r="C26" s="492" t="s">
        <v>73</v>
      </c>
      <c r="D26" s="492" t="s">
        <v>62</v>
      </c>
      <c r="E26" s="493" t="s">
        <v>203</v>
      </c>
      <c r="F26" s="494" t="s">
        <v>202</v>
      </c>
      <c r="G26" s="495">
        <v>1</v>
      </c>
      <c r="H26" s="496">
        <f>단가조사!$P$11</f>
        <v>86000</v>
      </c>
      <c r="I26" s="497">
        <f>TRUNC(G26*H26)</f>
        <v>86000</v>
      </c>
      <c r="J26" s="496"/>
      <c r="K26" s="498">
        <f>ROUND(G26*J26,0)</f>
        <v>0</v>
      </c>
      <c r="L26" s="496"/>
      <c r="M26" s="498"/>
      <c r="N26" s="496">
        <f t="shared" si="0"/>
        <v>86000</v>
      </c>
      <c r="O26" s="499">
        <f t="shared" si="1"/>
        <v>86000</v>
      </c>
      <c r="P26" s="495"/>
      <c r="Q26" s="568"/>
      <c r="R26" s="500"/>
    </row>
    <row r="27" spans="1:18" s="573" customFormat="1" ht="15.6" hidden="1" customHeight="1">
      <c r="A27" s="646"/>
      <c r="B27" s="501"/>
      <c r="C27" s="502" t="s">
        <v>845</v>
      </c>
      <c r="D27" s="647"/>
      <c r="E27" s="520" t="s">
        <v>842</v>
      </c>
      <c r="F27" s="484" t="s">
        <v>843</v>
      </c>
      <c r="G27" s="504">
        <v>1</v>
      </c>
      <c r="H27" s="505"/>
      <c r="I27" s="506"/>
      <c r="J27" s="505">
        <f>단가산출!$J$45</f>
        <v>66365</v>
      </c>
      <c r="K27" s="506">
        <f>TRUNC(G27*J27)</f>
        <v>66365</v>
      </c>
      <c r="L27" s="505">
        <f>단가산출!L45</f>
        <v>85387</v>
      </c>
      <c r="M27" s="506">
        <f>TRUNC(G27*L27)</f>
        <v>85387</v>
      </c>
      <c r="N27" s="505">
        <f>H27+J27+L27</f>
        <v>151752</v>
      </c>
      <c r="O27" s="649">
        <f>I27+K27+M27</f>
        <v>151752</v>
      </c>
      <c r="P27" s="509"/>
      <c r="Q27" s="569" t="str">
        <f>단가산출!$A$40</f>
        <v>제08</v>
      </c>
      <c r="R27" s="510" t="s">
        <v>65</v>
      </c>
    </row>
    <row r="28" spans="1:18" s="573" customFormat="1" ht="15.6" hidden="1" customHeight="1">
      <c r="A28" s="650"/>
      <c r="B28" s="511" t="s">
        <v>67</v>
      </c>
      <c r="C28" s="512"/>
      <c r="D28" s="651"/>
      <c r="E28" s="514"/>
      <c r="F28" s="515"/>
      <c r="G28" s="516"/>
      <c r="H28" s="517"/>
      <c r="I28" s="518">
        <f>SUM(I26:I27)</f>
        <v>86000</v>
      </c>
      <c r="J28" s="517"/>
      <c r="K28" s="518">
        <f>SUM(K26:K27)</f>
        <v>66365</v>
      </c>
      <c r="L28" s="517"/>
      <c r="M28" s="518">
        <f>SUM(M26:M27)</f>
        <v>85387</v>
      </c>
      <c r="N28" s="517">
        <f t="shared" si="0"/>
        <v>0</v>
      </c>
      <c r="O28" s="519">
        <f t="shared" si="1"/>
        <v>237752</v>
      </c>
      <c r="P28" s="516"/>
      <c r="Q28" s="570"/>
      <c r="R28" s="514"/>
    </row>
    <row r="29" spans="1:18" s="573" customFormat="1" ht="15.6" hidden="1" customHeight="1">
      <c r="A29" s="550" t="s">
        <v>1770</v>
      </c>
      <c r="B29" s="492" t="s">
        <v>1771</v>
      </c>
      <c r="C29" s="492" t="s">
        <v>73</v>
      </c>
      <c r="D29" s="492" t="s">
        <v>62</v>
      </c>
      <c r="E29" s="493" t="s">
        <v>203</v>
      </c>
      <c r="F29" s="494" t="s">
        <v>202</v>
      </c>
      <c r="G29" s="495">
        <v>1</v>
      </c>
      <c r="H29" s="496"/>
      <c r="I29" s="497"/>
      <c r="J29" s="496"/>
      <c r="K29" s="498">
        <f>ROUND(G29*J29,0)</f>
        <v>0</v>
      </c>
      <c r="L29" s="496"/>
      <c r="M29" s="498"/>
      <c r="N29" s="496">
        <f t="shared" ref="N29:N30" si="7">H29+J29+L29</f>
        <v>0</v>
      </c>
      <c r="O29" s="499">
        <f t="shared" ref="O29:O30" si="8">I29+K29+M29</f>
        <v>0</v>
      </c>
      <c r="P29" s="495"/>
      <c r="Q29" s="568"/>
      <c r="R29" s="500"/>
    </row>
    <row r="30" spans="1:18" s="573" customFormat="1" ht="15.6" hidden="1" customHeight="1">
      <c r="A30" s="646"/>
      <c r="B30" s="652"/>
      <c r="C30" s="502" t="s">
        <v>63</v>
      </c>
      <c r="D30" s="647"/>
      <c r="E30" s="520" t="s">
        <v>194</v>
      </c>
      <c r="F30" s="484" t="s">
        <v>68</v>
      </c>
      <c r="G30" s="653">
        <f>설치수량!$I$11</f>
        <v>2.266</v>
      </c>
      <c r="H30" s="521">
        <f>단가조사!$P$77</f>
        <v>-2850</v>
      </c>
      <c r="I30" s="497">
        <f>TRUNC(G30*H30)</f>
        <v>-6458</v>
      </c>
      <c r="J30" s="521"/>
      <c r="K30" s="523">
        <f>ROUND(G30*J30,0)</f>
        <v>0</v>
      </c>
      <c r="L30" s="521"/>
      <c r="M30" s="523"/>
      <c r="N30" s="521">
        <f t="shared" si="7"/>
        <v>-2850</v>
      </c>
      <c r="O30" s="522">
        <f t="shared" si="8"/>
        <v>-6458</v>
      </c>
      <c r="P30" s="653"/>
      <c r="Q30" s="569"/>
      <c r="R30" s="520"/>
    </row>
    <row r="31" spans="1:18" s="573" customFormat="1" ht="15.6" hidden="1" customHeight="1">
      <c r="A31" s="650"/>
      <c r="B31" s="511" t="s">
        <v>67</v>
      </c>
      <c r="C31" s="512"/>
      <c r="D31" s="651"/>
      <c r="E31" s="514"/>
      <c r="F31" s="515"/>
      <c r="G31" s="516"/>
      <c r="H31" s="517"/>
      <c r="I31" s="518">
        <f>SUM(I29:I30)</f>
        <v>-6458</v>
      </c>
      <c r="J31" s="517"/>
      <c r="K31" s="518">
        <f>SUM(K29:K30)</f>
        <v>0</v>
      </c>
      <c r="L31" s="517"/>
      <c r="M31" s="518">
        <f>SUM(M29:M30)</f>
        <v>0</v>
      </c>
      <c r="N31" s="517">
        <f t="shared" ref="N31" si="9">H31+J31+L31</f>
        <v>0</v>
      </c>
      <c r="O31" s="519">
        <f t="shared" ref="O31" si="10">I31+K31+M31</f>
        <v>-6458</v>
      </c>
      <c r="P31" s="516"/>
      <c r="Q31" s="570"/>
      <c r="R31" s="514"/>
    </row>
    <row r="32" spans="1:18" ht="15.6" customHeight="1">
      <c r="A32" s="550" t="s">
        <v>1694</v>
      </c>
      <c r="B32" s="492" t="s">
        <v>71</v>
      </c>
      <c r="C32" s="492" t="s">
        <v>74</v>
      </c>
      <c r="D32" s="492" t="s">
        <v>62</v>
      </c>
      <c r="E32" s="493" t="s">
        <v>201</v>
      </c>
      <c r="F32" s="494" t="s">
        <v>202</v>
      </c>
      <c r="G32" s="495">
        <v>1</v>
      </c>
      <c r="H32" s="496">
        <f>단가조사!$P$17</f>
        <v>92000</v>
      </c>
      <c r="I32" s="497">
        <f>TRUNC(G32*H32)</f>
        <v>92000</v>
      </c>
      <c r="J32" s="496"/>
      <c r="K32" s="498">
        <f>ROUND(G32*J32,0)</f>
        <v>0</v>
      </c>
      <c r="L32" s="496"/>
      <c r="M32" s="498"/>
      <c r="N32" s="496">
        <f t="shared" si="0"/>
        <v>92000</v>
      </c>
      <c r="O32" s="499">
        <f t="shared" si="1"/>
        <v>92000</v>
      </c>
      <c r="P32" s="495"/>
      <c r="Q32" s="568"/>
      <c r="R32" s="500"/>
    </row>
    <row r="33" spans="1:18" ht="15.6" customHeight="1">
      <c r="A33" s="646"/>
      <c r="B33" s="501"/>
      <c r="C33" s="502" t="s">
        <v>841</v>
      </c>
      <c r="D33" s="647"/>
      <c r="E33" s="520" t="s">
        <v>842</v>
      </c>
      <c r="F33" s="484" t="s">
        <v>843</v>
      </c>
      <c r="G33" s="504">
        <v>1</v>
      </c>
      <c r="H33" s="505"/>
      <c r="I33" s="648"/>
      <c r="J33" s="505">
        <f>단가산출!$J$33</f>
        <v>28377</v>
      </c>
      <c r="K33" s="506">
        <f>TRUNC(G33*J33)</f>
        <v>28377</v>
      </c>
      <c r="L33" s="505">
        <f>단가산출!L33</f>
        <v>567</v>
      </c>
      <c r="M33" s="506">
        <f>TRUNC(G33*L33)</f>
        <v>567</v>
      </c>
      <c r="N33" s="505">
        <f>H33+J33+L33</f>
        <v>28944</v>
      </c>
      <c r="O33" s="649">
        <f>I33+K33+M33</f>
        <v>28944</v>
      </c>
      <c r="P33" s="509"/>
      <c r="Q33" s="569" t="str">
        <f>단가산출!$A$29</f>
        <v>제06</v>
      </c>
      <c r="R33" s="510" t="s">
        <v>65</v>
      </c>
    </row>
    <row r="34" spans="1:18" ht="15.6" customHeight="1">
      <c r="A34" s="650"/>
      <c r="B34" s="511" t="s">
        <v>67</v>
      </c>
      <c r="C34" s="512"/>
      <c r="D34" s="651"/>
      <c r="E34" s="514"/>
      <c r="F34" s="515"/>
      <c r="G34" s="516"/>
      <c r="H34" s="517"/>
      <c r="I34" s="518">
        <f>SUM(I32:I33)</f>
        <v>92000</v>
      </c>
      <c r="J34" s="517"/>
      <c r="K34" s="518">
        <f>SUM(K32:K33)</f>
        <v>28377</v>
      </c>
      <c r="L34" s="517"/>
      <c r="M34" s="518">
        <f>SUM(M32:M33)</f>
        <v>567</v>
      </c>
      <c r="N34" s="517">
        <f t="shared" si="0"/>
        <v>0</v>
      </c>
      <c r="O34" s="519">
        <f t="shared" si="1"/>
        <v>120944</v>
      </c>
      <c r="P34" s="516"/>
      <c r="Q34" s="570"/>
      <c r="R34" s="514"/>
    </row>
    <row r="35" spans="1:18" s="573" customFormat="1" ht="15.6" hidden="1" customHeight="1">
      <c r="A35" s="550" t="s">
        <v>1548</v>
      </c>
      <c r="B35" s="492" t="s">
        <v>71</v>
      </c>
      <c r="C35" s="492" t="s">
        <v>74</v>
      </c>
      <c r="D35" s="492" t="s">
        <v>62</v>
      </c>
      <c r="E35" s="493" t="s">
        <v>203</v>
      </c>
      <c r="F35" s="494" t="s">
        <v>202</v>
      </c>
      <c r="G35" s="495">
        <v>1</v>
      </c>
      <c r="H35" s="496">
        <f>단가조사!$P$17</f>
        <v>92000</v>
      </c>
      <c r="I35" s="497">
        <f>TRUNC(G35*H35)</f>
        <v>92000</v>
      </c>
      <c r="J35" s="496"/>
      <c r="K35" s="498">
        <f>ROUND(G35*J35,0)</f>
        <v>0</v>
      </c>
      <c r="L35" s="496"/>
      <c r="M35" s="498"/>
      <c r="N35" s="496">
        <f t="shared" si="0"/>
        <v>92000</v>
      </c>
      <c r="O35" s="499">
        <f t="shared" si="1"/>
        <v>92000</v>
      </c>
      <c r="P35" s="495"/>
      <c r="Q35" s="568"/>
      <c r="R35" s="500"/>
    </row>
    <row r="36" spans="1:18" s="573" customFormat="1" ht="15.6" hidden="1" customHeight="1">
      <c r="A36" s="646"/>
      <c r="B36" s="501"/>
      <c r="C36" s="502" t="s">
        <v>845</v>
      </c>
      <c r="D36" s="647"/>
      <c r="E36" s="520" t="s">
        <v>842</v>
      </c>
      <c r="F36" s="484" t="s">
        <v>843</v>
      </c>
      <c r="G36" s="504">
        <v>1</v>
      </c>
      <c r="H36" s="505"/>
      <c r="I36" s="506"/>
      <c r="J36" s="505">
        <f>단가산출!$J$45</f>
        <v>66365</v>
      </c>
      <c r="K36" s="506">
        <f>TRUNC(G36*J36)</f>
        <v>66365</v>
      </c>
      <c r="L36" s="505">
        <f>단가산출!L45</f>
        <v>85387</v>
      </c>
      <c r="M36" s="506">
        <f>TRUNC(G36*L36)</f>
        <v>85387</v>
      </c>
      <c r="N36" s="505">
        <f>H36+J36+L36</f>
        <v>151752</v>
      </c>
      <c r="O36" s="649">
        <f>I36+K36+M36</f>
        <v>151752</v>
      </c>
      <c r="P36" s="509"/>
      <c r="Q36" s="569" t="str">
        <f>단가산출!$A$40</f>
        <v>제08</v>
      </c>
      <c r="R36" s="510" t="s">
        <v>65</v>
      </c>
    </row>
    <row r="37" spans="1:18" s="573" customFormat="1" ht="15.6" hidden="1" customHeight="1">
      <c r="A37" s="650"/>
      <c r="B37" s="511" t="s">
        <v>67</v>
      </c>
      <c r="C37" s="512"/>
      <c r="D37" s="651"/>
      <c r="E37" s="514"/>
      <c r="F37" s="515"/>
      <c r="G37" s="516"/>
      <c r="H37" s="517"/>
      <c r="I37" s="518">
        <f>SUM(I35:I36)</f>
        <v>92000</v>
      </c>
      <c r="J37" s="517"/>
      <c r="K37" s="518">
        <f>SUM(K35:K36)</f>
        <v>66365</v>
      </c>
      <c r="L37" s="517"/>
      <c r="M37" s="518">
        <f>SUM(M35:M36)</f>
        <v>85387</v>
      </c>
      <c r="N37" s="517">
        <f t="shared" si="0"/>
        <v>0</v>
      </c>
      <c r="O37" s="519">
        <f t="shared" si="1"/>
        <v>243752</v>
      </c>
      <c r="P37" s="516"/>
      <c r="Q37" s="570"/>
      <c r="R37" s="514"/>
    </row>
    <row r="38" spans="1:18" s="573" customFormat="1" ht="15.6" hidden="1" customHeight="1">
      <c r="A38" s="550" t="s">
        <v>1772</v>
      </c>
      <c r="B38" s="492" t="s">
        <v>1774</v>
      </c>
      <c r="C38" s="492" t="s">
        <v>74</v>
      </c>
      <c r="D38" s="492" t="s">
        <v>62</v>
      </c>
      <c r="E38" s="493" t="s">
        <v>203</v>
      </c>
      <c r="F38" s="494" t="s">
        <v>202</v>
      </c>
      <c r="G38" s="495">
        <v>1</v>
      </c>
      <c r="H38" s="496"/>
      <c r="I38" s="497"/>
      <c r="J38" s="496"/>
      <c r="K38" s="498">
        <f>ROUND(G38*J38,0)</f>
        <v>0</v>
      </c>
      <c r="L38" s="496"/>
      <c r="M38" s="498"/>
      <c r="N38" s="496">
        <f t="shared" ref="N38:N39" si="11">H38+J38+L38</f>
        <v>0</v>
      </c>
      <c r="O38" s="499">
        <f t="shared" ref="O38:O39" si="12">I38+K38+M38</f>
        <v>0</v>
      </c>
      <c r="P38" s="495"/>
      <c r="Q38" s="568"/>
      <c r="R38" s="500"/>
    </row>
    <row r="39" spans="1:18" s="573" customFormat="1" ht="15.6" hidden="1" customHeight="1">
      <c r="A39" s="646"/>
      <c r="B39" s="652"/>
      <c r="C39" s="502" t="s">
        <v>63</v>
      </c>
      <c r="D39" s="647"/>
      <c r="E39" s="520" t="s">
        <v>194</v>
      </c>
      <c r="F39" s="484" t="s">
        <v>68</v>
      </c>
      <c r="G39" s="653">
        <f>설치수량!$I$13</f>
        <v>2.23</v>
      </c>
      <c r="H39" s="521">
        <f>단가조사!$P$77</f>
        <v>-2850</v>
      </c>
      <c r="I39" s="497">
        <f>TRUNC(G39*H39)</f>
        <v>-6355</v>
      </c>
      <c r="J39" s="521"/>
      <c r="K39" s="523">
        <f>ROUND(G39*J39,0)</f>
        <v>0</v>
      </c>
      <c r="L39" s="521"/>
      <c r="M39" s="523"/>
      <c r="N39" s="521">
        <f t="shared" si="11"/>
        <v>-2850</v>
      </c>
      <c r="O39" s="522">
        <f t="shared" si="12"/>
        <v>-6355</v>
      </c>
      <c r="P39" s="653"/>
      <c r="Q39" s="569"/>
      <c r="R39" s="520"/>
    </row>
    <row r="40" spans="1:18" s="573" customFormat="1" ht="15.6" hidden="1" customHeight="1">
      <c r="A40" s="650"/>
      <c r="B40" s="511" t="s">
        <v>67</v>
      </c>
      <c r="C40" s="512"/>
      <c r="D40" s="651"/>
      <c r="E40" s="514"/>
      <c r="F40" s="515"/>
      <c r="G40" s="516"/>
      <c r="H40" s="517"/>
      <c r="I40" s="518">
        <f>SUM(I38:I39)</f>
        <v>-6355</v>
      </c>
      <c r="J40" s="517"/>
      <c r="K40" s="518">
        <f>SUM(K38:K39)</f>
        <v>0</v>
      </c>
      <c r="L40" s="517"/>
      <c r="M40" s="518">
        <f>SUM(M38:M39)</f>
        <v>0</v>
      </c>
      <c r="N40" s="517">
        <f t="shared" ref="N40" si="13">H40+J40+L40</f>
        <v>0</v>
      </c>
      <c r="O40" s="519">
        <f t="shared" ref="O40" si="14">I40+K40+M40</f>
        <v>-6355</v>
      </c>
      <c r="P40" s="516"/>
      <c r="Q40" s="570"/>
      <c r="R40" s="514"/>
    </row>
    <row r="41" spans="1:18" ht="15.6" hidden="1" customHeight="1">
      <c r="A41" s="550" t="s">
        <v>1549</v>
      </c>
      <c r="B41" s="492" t="s">
        <v>72</v>
      </c>
      <c r="C41" s="492" t="s">
        <v>77</v>
      </c>
      <c r="D41" s="492" t="s">
        <v>62</v>
      </c>
      <c r="E41" s="493" t="s">
        <v>201</v>
      </c>
      <c r="F41" s="494" t="s">
        <v>202</v>
      </c>
      <c r="G41" s="495">
        <v>1</v>
      </c>
      <c r="H41" s="496">
        <f>단가조사!$P$20</f>
        <v>56000</v>
      </c>
      <c r="I41" s="497">
        <f>TRUNC(G41*H41)</f>
        <v>56000</v>
      </c>
      <c r="J41" s="496"/>
      <c r="K41" s="498">
        <f>ROUND(G41*J41,0)</f>
        <v>0</v>
      </c>
      <c r="L41" s="496"/>
      <c r="M41" s="498"/>
      <c r="N41" s="496">
        <f t="shared" si="0"/>
        <v>56000</v>
      </c>
      <c r="O41" s="499">
        <f t="shared" si="1"/>
        <v>56000</v>
      </c>
      <c r="P41" s="495"/>
      <c r="Q41" s="568"/>
      <c r="R41" s="500"/>
    </row>
    <row r="42" spans="1:18" ht="15.6" hidden="1" customHeight="1">
      <c r="A42" s="646"/>
      <c r="B42" s="501"/>
      <c r="C42" s="502" t="s">
        <v>841</v>
      </c>
      <c r="D42" s="647"/>
      <c r="E42" s="520" t="s">
        <v>842</v>
      </c>
      <c r="F42" s="484" t="s">
        <v>843</v>
      </c>
      <c r="G42" s="504">
        <v>1</v>
      </c>
      <c r="H42" s="505"/>
      <c r="I42" s="648"/>
      <c r="J42" s="505">
        <f>단가산출!$J$33</f>
        <v>28377</v>
      </c>
      <c r="K42" s="506">
        <f>TRUNC(G42*J42)</f>
        <v>28377</v>
      </c>
      <c r="L42" s="505">
        <f>단가산출!L33</f>
        <v>567</v>
      </c>
      <c r="M42" s="506">
        <f>TRUNC(G42*L42)</f>
        <v>567</v>
      </c>
      <c r="N42" s="505">
        <f>H42+J42+L42</f>
        <v>28944</v>
      </c>
      <c r="O42" s="649">
        <f>I42+K42+M42</f>
        <v>28944</v>
      </c>
      <c r="P42" s="509"/>
      <c r="Q42" s="569" t="str">
        <f>단가산출!$A$29</f>
        <v>제06</v>
      </c>
      <c r="R42" s="510" t="s">
        <v>65</v>
      </c>
    </row>
    <row r="43" spans="1:18" ht="15.6" hidden="1" customHeight="1">
      <c r="A43" s="650"/>
      <c r="B43" s="511" t="s">
        <v>67</v>
      </c>
      <c r="C43" s="512"/>
      <c r="D43" s="651"/>
      <c r="E43" s="514"/>
      <c r="F43" s="515"/>
      <c r="G43" s="516"/>
      <c r="H43" s="517"/>
      <c r="I43" s="518">
        <f>SUM(I41:I42)</f>
        <v>56000</v>
      </c>
      <c r="J43" s="517"/>
      <c r="K43" s="518">
        <f>SUM(K41:K42)</f>
        <v>28377</v>
      </c>
      <c r="L43" s="517"/>
      <c r="M43" s="518">
        <f>SUM(M41:M42)</f>
        <v>567</v>
      </c>
      <c r="N43" s="517">
        <f t="shared" si="0"/>
        <v>0</v>
      </c>
      <c r="O43" s="519">
        <f t="shared" si="1"/>
        <v>84944</v>
      </c>
      <c r="P43" s="516"/>
      <c r="Q43" s="570"/>
      <c r="R43" s="514"/>
    </row>
    <row r="44" spans="1:18" s="573" customFormat="1" ht="15" hidden="1" customHeight="1">
      <c r="A44" s="550" t="s">
        <v>1550</v>
      </c>
      <c r="B44" s="492" t="s">
        <v>72</v>
      </c>
      <c r="C44" s="492" t="s">
        <v>77</v>
      </c>
      <c r="D44" s="492" t="s">
        <v>62</v>
      </c>
      <c r="E44" s="493" t="s">
        <v>203</v>
      </c>
      <c r="F44" s="494" t="s">
        <v>202</v>
      </c>
      <c r="G44" s="495">
        <v>1</v>
      </c>
      <c r="H44" s="496">
        <f>단가조사!$P$20</f>
        <v>56000</v>
      </c>
      <c r="I44" s="497">
        <f>TRUNC(G44*H44)</f>
        <v>56000</v>
      </c>
      <c r="J44" s="496"/>
      <c r="K44" s="498">
        <f>ROUND(G44*J44,0)</f>
        <v>0</v>
      </c>
      <c r="L44" s="496"/>
      <c r="M44" s="498"/>
      <c r="N44" s="496">
        <f t="shared" si="0"/>
        <v>56000</v>
      </c>
      <c r="O44" s="499">
        <f t="shared" si="1"/>
        <v>56000</v>
      </c>
      <c r="P44" s="495"/>
      <c r="Q44" s="568"/>
      <c r="R44" s="500"/>
    </row>
    <row r="45" spans="1:18" s="573" customFormat="1" ht="15" hidden="1" customHeight="1">
      <c r="A45" s="646"/>
      <c r="B45" s="501"/>
      <c r="C45" s="502" t="s">
        <v>845</v>
      </c>
      <c r="D45" s="647"/>
      <c r="E45" s="520" t="s">
        <v>842</v>
      </c>
      <c r="F45" s="484" t="s">
        <v>843</v>
      </c>
      <c r="G45" s="504">
        <v>1</v>
      </c>
      <c r="H45" s="505"/>
      <c r="I45" s="506"/>
      <c r="J45" s="505">
        <f>단가산출!$J$45</f>
        <v>66365</v>
      </c>
      <c r="K45" s="506">
        <f>TRUNC(G45*J45)</f>
        <v>66365</v>
      </c>
      <c r="L45" s="505">
        <f>단가산출!L45</f>
        <v>85387</v>
      </c>
      <c r="M45" s="506">
        <f>TRUNC(G45*L45)</f>
        <v>85387</v>
      </c>
      <c r="N45" s="505">
        <f>H45+J45+L45</f>
        <v>151752</v>
      </c>
      <c r="O45" s="649">
        <f>I45+K45+M45</f>
        <v>151752</v>
      </c>
      <c r="P45" s="509"/>
      <c r="Q45" s="569" t="str">
        <f>단가산출!$A$40</f>
        <v>제08</v>
      </c>
      <c r="R45" s="510" t="s">
        <v>65</v>
      </c>
    </row>
    <row r="46" spans="1:18" s="573" customFormat="1" ht="15" hidden="1" customHeight="1">
      <c r="A46" s="650"/>
      <c r="B46" s="511" t="s">
        <v>67</v>
      </c>
      <c r="C46" s="512"/>
      <c r="D46" s="651"/>
      <c r="E46" s="514"/>
      <c r="F46" s="515"/>
      <c r="G46" s="516"/>
      <c r="H46" s="517"/>
      <c r="I46" s="518">
        <f>SUM(I44:I45)</f>
        <v>56000</v>
      </c>
      <c r="J46" s="517"/>
      <c r="K46" s="518">
        <f>SUM(K44:K45)</f>
        <v>66365</v>
      </c>
      <c r="L46" s="517"/>
      <c r="M46" s="518">
        <f>SUM(M44:M45)</f>
        <v>85387</v>
      </c>
      <c r="N46" s="517">
        <f t="shared" si="0"/>
        <v>0</v>
      </c>
      <c r="O46" s="519">
        <f t="shared" si="1"/>
        <v>207752</v>
      </c>
      <c r="P46" s="516"/>
      <c r="Q46" s="570"/>
      <c r="R46" s="514"/>
    </row>
    <row r="47" spans="1:18" s="573" customFormat="1" ht="15" hidden="1" customHeight="1">
      <c r="A47" s="550" t="s">
        <v>1775</v>
      </c>
      <c r="B47" s="492" t="s">
        <v>1776</v>
      </c>
      <c r="C47" s="492" t="s">
        <v>77</v>
      </c>
      <c r="D47" s="492" t="s">
        <v>62</v>
      </c>
      <c r="E47" s="493" t="s">
        <v>203</v>
      </c>
      <c r="F47" s="494" t="s">
        <v>202</v>
      </c>
      <c r="G47" s="495">
        <v>1</v>
      </c>
      <c r="H47" s="496"/>
      <c r="I47" s="497"/>
      <c r="J47" s="496"/>
      <c r="K47" s="498">
        <f>ROUND(G47*J47,0)</f>
        <v>0</v>
      </c>
      <c r="L47" s="496"/>
      <c r="M47" s="498"/>
      <c r="N47" s="496">
        <f t="shared" ref="N47:N48" si="15">H47+J47+L47</f>
        <v>0</v>
      </c>
      <c r="O47" s="499">
        <f t="shared" ref="O47:O48" si="16">I47+K47+M47</f>
        <v>0</v>
      </c>
      <c r="P47" s="495"/>
      <c r="Q47" s="568"/>
      <c r="R47" s="500"/>
    </row>
    <row r="48" spans="1:18" s="573" customFormat="1" ht="15" hidden="1" customHeight="1">
      <c r="A48" s="646"/>
      <c r="B48" s="652"/>
      <c r="C48" s="502" t="s">
        <v>63</v>
      </c>
      <c r="D48" s="647"/>
      <c r="E48" s="520" t="s">
        <v>194</v>
      </c>
      <c r="F48" s="484" t="s">
        <v>68</v>
      </c>
      <c r="G48" s="653">
        <f>설치수량!$I$15</f>
        <v>1.6040000000000001</v>
      </c>
      <c r="H48" s="521">
        <f>단가조사!$P$77</f>
        <v>-2850</v>
      </c>
      <c r="I48" s="497">
        <f>TRUNC(G48*H48)</f>
        <v>-4571</v>
      </c>
      <c r="J48" s="521"/>
      <c r="K48" s="523">
        <f>ROUND(G48*J48,0)</f>
        <v>0</v>
      </c>
      <c r="L48" s="521"/>
      <c r="M48" s="523"/>
      <c r="N48" s="521">
        <f t="shared" si="15"/>
        <v>-2850</v>
      </c>
      <c r="O48" s="522">
        <f t="shared" si="16"/>
        <v>-4571</v>
      </c>
      <c r="P48" s="653"/>
      <c r="Q48" s="569"/>
      <c r="R48" s="520"/>
    </row>
    <row r="49" spans="1:18" s="573" customFormat="1" ht="15" hidden="1" customHeight="1">
      <c r="A49" s="650"/>
      <c r="B49" s="511" t="s">
        <v>67</v>
      </c>
      <c r="C49" s="512"/>
      <c r="D49" s="651"/>
      <c r="E49" s="514"/>
      <c r="F49" s="515"/>
      <c r="G49" s="516"/>
      <c r="H49" s="517"/>
      <c r="I49" s="518">
        <f>SUM(I47:I48)</f>
        <v>-4571</v>
      </c>
      <c r="J49" s="517"/>
      <c r="K49" s="518">
        <f>SUM(K47:K48)</f>
        <v>0</v>
      </c>
      <c r="L49" s="517"/>
      <c r="M49" s="518">
        <f>SUM(M47:M48)</f>
        <v>0</v>
      </c>
      <c r="N49" s="517">
        <f t="shared" ref="N49" si="17">H49+J49+L49</f>
        <v>0</v>
      </c>
      <c r="O49" s="519">
        <f t="shared" ref="O49" si="18">I49+K49+M49</f>
        <v>-4571</v>
      </c>
      <c r="P49" s="516"/>
      <c r="Q49" s="570"/>
      <c r="R49" s="514"/>
    </row>
    <row r="50" spans="1:18" ht="15" hidden="1" customHeight="1">
      <c r="A50" s="637" t="s">
        <v>1551</v>
      </c>
      <c r="B50" s="638" t="s">
        <v>72</v>
      </c>
      <c r="C50" s="638" t="s">
        <v>78</v>
      </c>
      <c r="D50" s="638" t="s">
        <v>62</v>
      </c>
      <c r="E50" s="639" t="s">
        <v>201</v>
      </c>
      <c r="F50" s="494" t="s">
        <v>202</v>
      </c>
      <c r="G50" s="495">
        <v>1</v>
      </c>
      <c r="H50" s="496">
        <f>단가조사!$P$21</f>
        <v>55000</v>
      </c>
      <c r="I50" s="497">
        <f>TRUNC(G50*H50)</f>
        <v>55000</v>
      </c>
      <c r="J50" s="496"/>
      <c r="K50" s="498">
        <f>ROUND(G50*J50,0)</f>
        <v>0</v>
      </c>
      <c r="L50" s="496"/>
      <c r="M50" s="498"/>
      <c r="N50" s="496">
        <f t="shared" si="0"/>
        <v>55000</v>
      </c>
      <c r="O50" s="499">
        <f t="shared" si="1"/>
        <v>55000</v>
      </c>
      <c r="P50" s="495"/>
      <c r="Q50" s="568"/>
      <c r="R50" s="500"/>
    </row>
    <row r="51" spans="1:18" ht="15" hidden="1" customHeight="1">
      <c r="A51" s="646"/>
      <c r="B51" s="501"/>
      <c r="C51" s="502" t="s">
        <v>841</v>
      </c>
      <c r="D51" s="647"/>
      <c r="E51" s="520" t="s">
        <v>842</v>
      </c>
      <c r="F51" s="484" t="s">
        <v>843</v>
      </c>
      <c r="G51" s="504">
        <v>1</v>
      </c>
      <c r="H51" s="505"/>
      <c r="I51" s="648"/>
      <c r="J51" s="505">
        <f>단가산출!$J$33</f>
        <v>28377</v>
      </c>
      <c r="K51" s="506">
        <f>TRUNC(G51*J51)</f>
        <v>28377</v>
      </c>
      <c r="L51" s="505">
        <f>단가산출!L33</f>
        <v>567</v>
      </c>
      <c r="M51" s="506">
        <f>TRUNC(G51*L51)</f>
        <v>567</v>
      </c>
      <c r="N51" s="505">
        <f>H51+J51+L51</f>
        <v>28944</v>
      </c>
      <c r="O51" s="649">
        <f>I51+K51+M51</f>
        <v>28944</v>
      </c>
      <c r="P51" s="509"/>
      <c r="Q51" s="569" t="str">
        <f>단가산출!$A$29</f>
        <v>제06</v>
      </c>
      <c r="R51" s="510" t="s">
        <v>65</v>
      </c>
    </row>
    <row r="52" spans="1:18" ht="15" hidden="1" customHeight="1">
      <c r="A52" s="650"/>
      <c r="B52" s="511" t="s">
        <v>67</v>
      </c>
      <c r="C52" s="512"/>
      <c r="D52" s="651"/>
      <c r="E52" s="514"/>
      <c r="F52" s="515"/>
      <c r="G52" s="516"/>
      <c r="H52" s="517"/>
      <c r="I52" s="518">
        <f>SUM(I50:I51)</f>
        <v>55000</v>
      </c>
      <c r="J52" s="517"/>
      <c r="K52" s="518">
        <f>SUM(K50:K51)</f>
        <v>28377</v>
      </c>
      <c r="L52" s="517"/>
      <c r="M52" s="518">
        <f>SUM(M50:M51)</f>
        <v>567</v>
      </c>
      <c r="N52" s="517">
        <f t="shared" si="0"/>
        <v>0</v>
      </c>
      <c r="O52" s="519">
        <f t="shared" si="1"/>
        <v>83944</v>
      </c>
      <c r="P52" s="516"/>
      <c r="Q52" s="570"/>
      <c r="R52" s="514"/>
    </row>
    <row r="53" spans="1:18" s="573" customFormat="1" ht="15" hidden="1" customHeight="1">
      <c r="A53" s="550" t="s">
        <v>1552</v>
      </c>
      <c r="B53" s="492" t="s">
        <v>72</v>
      </c>
      <c r="C53" s="492" t="s">
        <v>78</v>
      </c>
      <c r="D53" s="492" t="s">
        <v>62</v>
      </c>
      <c r="E53" s="493" t="s">
        <v>203</v>
      </c>
      <c r="F53" s="494" t="s">
        <v>202</v>
      </c>
      <c r="G53" s="495">
        <v>1</v>
      </c>
      <c r="H53" s="496">
        <f>단가조사!$P$21</f>
        <v>55000</v>
      </c>
      <c r="I53" s="497">
        <f>TRUNC(G53*H53)</f>
        <v>55000</v>
      </c>
      <c r="J53" s="496"/>
      <c r="K53" s="498">
        <f>ROUND(G53*J53,0)</f>
        <v>0</v>
      </c>
      <c r="L53" s="496"/>
      <c r="M53" s="498"/>
      <c r="N53" s="496">
        <f t="shared" si="0"/>
        <v>55000</v>
      </c>
      <c r="O53" s="499">
        <f t="shared" si="1"/>
        <v>55000</v>
      </c>
      <c r="P53" s="495"/>
      <c r="Q53" s="568"/>
      <c r="R53" s="500"/>
    </row>
    <row r="54" spans="1:18" s="573" customFormat="1" ht="15" hidden="1" customHeight="1">
      <c r="A54" s="646"/>
      <c r="B54" s="501"/>
      <c r="C54" s="502" t="s">
        <v>845</v>
      </c>
      <c r="D54" s="647"/>
      <c r="E54" s="520" t="s">
        <v>842</v>
      </c>
      <c r="F54" s="484" t="s">
        <v>843</v>
      </c>
      <c r="G54" s="504">
        <v>1</v>
      </c>
      <c r="H54" s="505"/>
      <c r="I54" s="506"/>
      <c r="J54" s="505">
        <f>단가산출!$J$45</f>
        <v>66365</v>
      </c>
      <c r="K54" s="506">
        <f>TRUNC(G54*J54)</f>
        <v>66365</v>
      </c>
      <c r="L54" s="505">
        <f>단가산출!L45</f>
        <v>85387</v>
      </c>
      <c r="M54" s="506">
        <f>TRUNC(G54*L54)</f>
        <v>85387</v>
      </c>
      <c r="N54" s="505">
        <f>H54+J54+L54</f>
        <v>151752</v>
      </c>
      <c r="O54" s="649">
        <f>I54+K54+M54</f>
        <v>151752</v>
      </c>
      <c r="P54" s="509"/>
      <c r="Q54" s="569" t="str">
        <f>단가산출!$A$40</f>
        <v>제08</v>
      </c>
      <c r="R54" s="510" t="s">
        <v>65</v>
      </c>
    </row>
    <row r="55" spans="1:18" s="573" customFormat="1" ht="15" hidden="1" customHeight="1">
      <c r="A55" s="650"/>
      <c r="B55" s="511" t="s">
        <v>67</v>
      </c>
      <c r="C55" s="512"/>
      <c r="D55" s="651"/>
      <c r="E55" s="514"/>
      <c r="F55" s="515"/>
      <c r="G55" s="516"/>
      <c r="H55" s="517"/>
      <c r="I55" s="518">
        <f>SUM(I53:I54)</f>
        <v>55000</v>
      </c>
      <c r="J55" s="517"/>
      <c r="K55" s="518">
        <f>SUM(K53:K54)</f>
        <v>66365</v>
      </c>
      <c r="L55" s="517"/>
      <c r="M55" s="518">
        <f>SUM(M53:M54)</f>
        <v>85387</v>
      </c>
      <c r="N55" s="517">
        <f t="shared" si="0"/>
        <v>0</v>
      </c>
      <c r="O55" s="519">
        <f t="shared" si="1"/>
        <v>206752</v>
      </c>
      <c r="P55" s="516"/>
      <c r="Q55" s="570"/>
      <c r="R55" s="514"/>
    </row>
    <row r="56" spans="1:18" s="573" customFormat="1" ht="15" hidden="1" customHeight="1">
      <c r="A56" s="550" t="s">
        <v>1777</v>
      </c>
      <c r="B56" s="492" t="s">
        <v>1776</v>
      </c>
      <c r="C56" s="492" t="s">
        <v>78</v>
      </c>
      <c r="D56" s="492" t="s">
        <v>62</v>
      </c>
      <c r="E56" s="493" t="s">
        <v>203</v>
      </c>
      <c r="F56" s="494" t="s">
        <v>202</v>
      </c>
      <c r="G56" s="495">
        <v>1</v>
      </c>
      <c r="H56" s="496"/>
      <c r="I56" s="497"/>
      <c r="J56" s="496"/>
      <c r="K56" s="498">
        <f>ROUND(G56*J56,0)</f>
        <v>0</v>
      </c>
      <c r="L56" s="496"/>
      <c r="M56" s="498"/>
      <c r="N56" s="496">
        <f t="shared" ref="N56:N57" si="19">H56+J56+L56</f>
        <v>0</v>
      </c>
      <c r="O56" s="499">
        <f t="shared" ref="O56:O57" si="20">I56+K56+M56</f>
        <v>0</v>
      </c>
      <c r="P56" s="495"/>
      <c r="Q56" s="568"/>
      <c r="R56" s="500"/>
    </row>
    <row r="57" spans="1:18" s="573" customFormat="1" ht="15" hidden="1" customHeight="1">
      <c r="A57" s="646"/>
      <c r="B57" s="652"/>
      <c r="C57" s="502" t="s">
        <v>63</v>
      </c>
      <c r="D57" s="647"/>
      <c r="E57" s="520" t="s">
        <v>194</v>
      </c>
      <c r="F57" s="484" t="s">
        <v>68</v>
      </c>
      <c r="G57" s="653">
        <f>설치수량!$I$17</f>
        <v>1.3880000000000001</v>
      </c>
      <c r="H57" s="521">
        <f>단가조사!$P$77</f>
        <v>-2850</v>
      </c>
      <c r="I57" s="497">
        <f>TRUNC(G57*H57)</f>
        <v>-3955</v>
      </c>
      <c r="J57" s="521"/>
      <c r="K57" s="523">
        <f>ROUND(G57*J57,0)</f>
        <v>0</v>
      </c>
      <c r="L57" s="521"/>
      <c r="M57" s="523"/>
      <c r="N57" s="521">
        <f t="shared" si="19"/>
        <v>-2850</v>
      </c>
      <c r="O57" s="522">
        <f t="shared" si="20"/>
        <v>-3955</v>
      </c>
      <c r="P57" s="653"/>
      <c r="Q57" s="569"/>
      <c r="R57" s="520"/>
    </row>
    <row r="58" spans="1:18" s="573" customFormat="1" ht="15" hidden="1" customHeight="1">
      <c r="A58" s="650"/>
      <c r="B58" s="511" t="s">
        <v>67</v>
      </c>
      <c r="C58" s="512"/>
      <c r="D58" s="651"/>
      <c r="E58" s="514"/>
      <c r="F58" s="515"/>
      <c r="G58" s="516"/>
      <c r="H58" s="517"/>
      <c r="I58" s="518">
        <f>SUM(I56:I57)</f>
        <v>-3955</v>
      </c>
      <c r="J58" s="517"/>
      <c r="K58" s="518">
        <f>SUM(K56:K57)</f>
        <v>0</v>
      </c>
      <c r="L58" s="517"/>
      <c r="M58" s="518">
        <f>SUM(M56:M57)</f>
        <v>0</v>
      </c>
      <c r="N58" s="517">
        <f t="shared" ref="N58" si="21">H58+J58+L58</f>
        <v>0</v>
      </c>
      <c r="O58" s="519">
        <f t="shared" ref="O58" si="22">I58+K58+M58</f>
        <v>-3955</v>
      </c>
      <c r="P58" s="516"/>
      <c r="Q58" s="570"/>
      <c r="R58" s="514"/>
    </row>
    <row r="59" spans="1:18" ht="15" hidden="1" customHeight="1">
      <c r="A59" s="550" t="s">
        <v>1553</v>
      </c>
      <c r="B59" s="492" t="s">
        <v>72</v>
      </c>
      <c r="C59" s="492" t="s">
        <v>79</v>
      </c>
      <c r="D59" s="492" t="s">
        <v>62</v>
      </c>
      <c r="E59" s="493" t="s">
        <v>201</v>
      </c>
      <c r="F59" s="494" t="s">
        <v>202</v>
      </c>
      <c r="G59" s="495">
        <v>1</v>
      </c>
      <c r="H59" s="496">
        <f>단가조사!$P$22</f>
        <v>56000</v>
      </c>
      <c r="I59" s="497">
        <f>TRUNC(G59*H59)</f>
        <v>56000</v>
      </c>
      <c r="J59" s="496"/>
      <c r="K59" s="498">
        <f>ROUND(G59*J59,0)</f>
        <v>0</v>
      </c>
      <c r="L59" s="496"/>
      <c r="M59" s="498"/>
      <c r="N59" s="496">
        <f t="shared" si="0"/>
        <v>56000</v>
      </c>
      <c r="O59" s="499">
        <f t="shared" si="1"/>
        <v>56000</v>
      </c>
      <c r="P59" s="495"/>
      <c r="Q59" s="568"/>
      <c r="R59" s="500"/>
    </row>
    <row r="60" spans="1:18" ht="15" hidden="1" customHeight="1">
      <c r="A60" s="646"/>
      <c r="B60" s="501"/>
      <c r="C60" s="502" t="s">
        <v>841</v>
      </c>
      <c r="D60" s="647"/>
      <c r="E60" s="520" t="s">
        <v>842</v>
      </c>
      <c r="F60" s="484" t="s">
        <v>843</v>
      </c>
      <c r="G60" s="504">
        <v>1</v>
      </c>
      <c r="H60" s="505"/>
      <c r="I60" s="648"/>
      <c r="J60" s="505">
        <f>단가산출!$J$33</f>
        <v>28377</v>
      </c>
      <c r="K60" s="506">
        <f>TRUNC(G60*J60)</f>
        <v>28377</v>
      </c>
      <c r="L60" s="505">
        <f>단가산출!L33</f>
        <v>567</v>
      </c>
      <c r="M60" s="506">
        <f>TRUNC(G60*L60)</f>
        <v>567</v>
      </c>
      <c r="N60" s="505">
        <f>H60+J60+L60</f>
        <v>28944</v>
      </c>
      <c r="O60" s="649">
        <f>I60+K60+M60</f>
        <v>28944</v>
      </c>
      <c r="P60" s="509"/>
      <c r="Q60" s="569" t="str">
        <f>단가산출!$A$29</f>
        <v>제06</v>
      </c>
      <c r="R60" s="510" t="s">
        <v>65</v>
      </c>
    </row>
    <row r="61" spans="1:18" ht="15" hidden="1" customHeight="1">
      <c r="A61" s="650"/>
      <c r="B61" s="511" t="s">
        <v>67</v>
      </c>
      <c r="C61" s="512"/>
      <c r="D61" s="651"/>
      <c r="E61" s="514"/>
      <c r="F61" s="515"/>
      <c r="G61" s="516"/>
      <c r="H61" s="517"/>
      <c r="I61" s="518">
        <f>SUM(I59:I60)</f>
        <v>56000</v>
      </c>
      <c r="J61" s="517"/>
      <c r="K61" s="518">
        <f>SUM(K59:K60)</f>
        <v>28377</v>
      </c>
      <c r="L61" s="517"/>
      <c r="M61" s="518">
        <f>SUM(M59:M60)</f>
        <v>567</v>
      </c>
      <c r="N61" s="517">
        <f t="shared" si="0"/>
        <v>0</v>
      </c>
      <c r="O61" s="519">
        <f t="shared" si="1"/>
        <v>84944</v>
      </c>
      <c r="P61" s="516"/>
      <c r="Q61" s="570"/>
      <c r="R61" s="514"/>
    </row>
    <row r="62" spans="1:18" s="573" customFormat="1" ht="15" hidden="1" customHeight="1">
      <c r="A62" s="550" t="s">
        <v>1695</v>
      </c>
      <c r="B62" s="492" t="s">
        <v>72</v>
      </c>
      <c r="C62" s="492" t="s">
        <v>79</v>
      </c>
      <c r="D62" s="492" t="s">
        <v>62</v>
      </c>
      <c r="E62" s="493" t="s">
        <v>203</v>
      </c>
      <c r="F62" s="494" t="s">
        <v>202</v>
      </c>
      <c r="G62" s="495">
        <v>1</v>
      </c>
      <c r="H62" s="496">
        <f>단가조사!$P$22</f>
        <v>56000</v>
      </c>
      <c r="I62" s="497">
        <f>TRUNC(G62*H62)</f>
        <v>56000</v>
      </c>
      <c r="J62" s="496"/>
      <c r="K62" s="498">
        <f>ROUND(G62*J62,0)</f>
        <v>0</v>
      </c>
      <c r="L62" s="496"/>
      <c r="M62" s="498"/>
      <c r="N62" s="496">
        <f t="shared" si="0"/>
        <v>56000</v>
      </c>
      <c r="O62" s="499">
        <f t="shared" si="1"/>
        <v>56000</v>
      </c>
      <c r="P62" s="495"/>
      <c r="Q62" s="568"/>
      <c r="R62" s="500"/>
    </row>
    <row r="63" spans="1:18" s="573" customFormat="1" ht="15" hidden="1" customHeight="1">
      <c r="A63" s="646"/>
      <c r="B63" s="501"/>
      <c r="C63" s="502" t="s">
        <v>845</v>
      </c>
      <c r="D63" s="647"/>
      <c r="E63" s="520" t="s">
        <v>842</v>
      </c>
      <c r="F63" s="484" t="s">
        <v>843</v>
      </c>
      <c r="G63" s="504">
        <v>1</v>
      </c>
      <c r="H63" s="505"/>
      <c r="I63" s="506"/>
      <c r="J63" s="505">
        <f>단가산출!$J$45</f>
        <v>66365</v>
      </c>
      <c r="K63" s="506">
        <f>TRUNC(G63*J63)</f>
        <v>66365</v>
      </c>
      <c r="L63" s="505">
        <f>단가산출!L45</f>
        <v>85387</v>
      </c>
      <c r="M63" s="506">
        <f>TRUNC(G63*L63)</f>
        <v>85387</v>
      </c>
      <c r="N63" s="505">
        <f>H63+J63+L63</f>
        <v>151752</v>
      </c>
      <c r="O63" s="649">
        <f>I63+K63+M63</f>
        <v>151752</v>
      </c>
      <c r="P63" s="509"/>
      <c r="Q63" s="569" t="str">
        <f>단가산출!$A$40</f>
        <v>제08</v>
      </c>
      <c r="R63" s="510" t="s">
        <v>65</v>
      </c>
    </row>
    <row r="64" spans="1:18" s="573" customFormat="1" ht="15" hidden="1" customHeight="1">
      <c r="A64" s="650"/>
      <c r="B64" s="511" t="s">
        <v>67</v>
      </c>
      <c r="C64" s="512"/>
      <c r="D64" s="651"/>
      <c r="E64" s="514"/>
      <c r="F64" s="515"/>
      <c r="G64" s="516"/>
      <c r="H64" s="517"/>
      <c r="I64" s="518">
        <f>SUM(I62:I63)</f>
        <v>56000</v>
      </c>
      <c r="J64" s="517"/>
      <c r="K64" s="518">
        <f>SUM(K62:K63)</f>
        <v>66365</v>
      </c>
      <c r="L64" s="517"/>
      <c r="M64" s="518">
        <f>SUM(M62:M63)</f>
        <v>85387</v>
      </c>
      <c r="N64" s="517">
        <f t="shared" si="0"/>
        <v>0</v>
      </c>
      <c r="O64" s="519">
        <f t="shared" si="1"/>
        <v>207752</v>
      </c>
      <c r="P64" s="516"/>
      <c r="Q64" s="570"/>
      <c r="R64" s="514"/>
    </row>
    <row r="65" spans="1:18" s="573" customFormat="1" ht="15" hidden="1" customHeight="1">
      <c r="A65" s="550" t="s">
        <v>1778</v>
      </c>
      <c r="B65" s="492" t="s">
        <v>72</v>
      </c>
      <c r="C65" s="492" t="s">
        <v>79</v>
      </c>
      <c r="D65" s="492" t="s">
        <v>62</v>
      </c>
      <c r="E65" s="493" t="s">
        <v>203</v>
      </c>
      <c r="F65" s="494" t="s">
        <v>202</v>
      </c>
      <c r="G65" s="495">
        <v>1</v>
      </c>
      <c r="H65" s="496"/>
      <c r="I65" s="497"/>
      <c r="J65" s="496"/>
      <c r="K65" s="498">
        <f>ROUND(G65*J65,0)</f>
        <v>0</v>
      </c>
      <c r="L65" s="496"/>
      <c r="M65" s="498"/>
      <c r="N65" s="496">
        <f t="shared" ref="N65:N66" si="23">H65+J65+L65</f>
        <v>0</v>
      </c>
      <c r="O65" s="499">
        <f t="shared" ref="O65:O66" si="24">I65+K65+M65</f>
        <v>0</v>
      </c>
      <c r="P65" s="495"/>
      <c r="Q65" s="568"/>
      <c r="R65" s="500"/>
    </row>
    <row r="66" spans="1:18" s="573" customFormat="1" ht="15" hidden="1" customHeight="1">
      <c r="A66" s="646"/>
      <c r="B66" s="652"/>
      <c r="C66" s="502" t="s">
        <v>63</v>
      </c>
      <c r="D66" s="647"/>
      <c r="E66" s="520" t="s">
        <v>194</v>
      </c>
      <c r="F66" s="484" t="s">
        <v>68</v>
      </c>
      <c r="G66" s="653">
        <f>설치수량!$I$19</f>
        <v>1.712</v>
      </c>
      <c r="H66" s="521">
        <f>단가조사!$P$77</f>
        <v>-2850</v>
      </c>
      <c r="I66" s="497">
        <f>TRUNC(G66*H66)</f>
        <v>-4879</v>
      </c>
      <c r="J66" s="521"/>
      <c r="K66" s="523">
        <f>ROUND(G66*J66,0)</f>
        <v>0</v>
      </c>
      <c r="L66" s="521"/>
      <c r="M66" s="523"/>
      <c r="N66" s="521">
        <f t="shared" si="23"/>
        <v>-2850</v>
      </c>
      <c r="O66" s="522">
        <f t="shared" si="24"/>
        <v>-4879</v>
      </c>
      <c r="P66" s="653"/>
      <c r="Q66" s="569"/>
      <c r="R66" s="520"/>
    </row>
    <row r="67" spans="1:18" s="573" customFormat="1" ht="15" hidden="1" customHeight="1">
      <c r="A67" s="650"/>
      <c r="B67" s="511" t="s">
        <v>67</v>
      </c>
      <c r="C67" s="512"/>
      <c r="D67" s="651"/>
      <c r="E67" s="514"/>
      <c r="F67" s="515"/>
      <c r="G67" s="516"/>
      <c r="H67" s="517"/>
      <c r="I67" s="518">
        <f>SUM(I65:I66)</f>
        <v>-4879</v>
      </c>
      <c r="J67" s="517"/>
      <c r="K67" s="518">
        <f>SUM(K65:K66)</f>
        <v>0</v>
      </c>
      <c r="L67" s="517"/>
      <c r="M67" s="518">
        <f>SUM(M65:M66)</f>
        <v>0</v>
      </c>
      <c r="N67" s="517">
        <f t="shared" ref="N67" si="25">H67+J67+L67</f>
        <v>0</v>
      </c>
      <c r="O67" s="519">
        <f t="shared" ref="O67" si="26">I67+K67+M67</f>
        <v>-4879</v>
      </c>
      <c r="P67" s="516"/>
      <c r="Q67" s="570"/>
      <c r="R67" s="514"/>
    </row>
    <row r="68" spans="1:18" ht="15" hidden="1" customHeight="1">
      <c r="A68" s="550" t="s">
        <v>1555</v>
      </c>
      <c r="B68" s="492" t="s">
        <v>72</v>
      </c>
      <c r="C68" s="492" t="s">
        <v>846</v>
      </c>
      <c r="D68" s="492" t="s">
        <v>62</v>
      </c>
      <c r="E68" s="493" t="s">
        <v>201</v>
      </c>
      <c r="F68" s="494" t="s">
        <v>202</v>
      </c>
      <c r="G68" s="495">
        <v>1</v>
      </c>
      <c r="H68" s="496">
        <f>단가조사!$P$23</f>
        <v>63000</v>
      </c>
      <c r="I68" s="497">
        <f>TRUNC(G68*H68)</f>
        <v>63000</v>
      </c>
      <c r="J68" s="496"/>
      <c r="K68" s="498">
        <f>ROUND(G68*J68,0)</f>
        <v>0</v>
      </c>
      <c r="L68" s="496"/>
      <c r="M68" s="498"/>
      <c r="N68" s="496">
        <f t="shared" si="0"/>
        <v>63000</v>
      </c>
      <c r="O68" s="499">
        <f t="shared" si="1"/>
        <v>63000</v>
      </c>
      <c r="P68" s="495"/>
      <c r="Q68" s="568"/>
      <c r="R68" s="500"/>
    </row>
    <row r="69" spans="1:18" ht="15" hidden="1" customHeight="1">
      <c r="A69" s="646"/>
      <c r="B69" s="501"/>
      <c r="C69" s="502" t="s">
        <v>841</v>
      </c>
      <c r="D69" s="647"/>
      <c r="E69" s="520" t="s">
        <v>842</v>
      </c>
      <c r="F69" s="484" t="s">
        <v>843</v>
      </c>
      <c r="G69" s="504">
        <v>1</v>
      </c>
      <c r="H69" s="505"/>
      <c r="I69" s="648"/>
      <c r="J69" s="505">
        <f>단가산출!$J$33</f>
        <v>28377</v>
      </c>
      <c r="K69" s="506">
        <f>TRUNC(G69*J69)</f>
        <v>28377</v>
      </c>
      <c r="L69" s="505">
        <f>단가산출!L33</f>
        <v>567</v>
      </c>
      <c r="M69" s="506">
        <f>TRUNC(G69*L69)</f>
        <v>567</v>
      </c>
      <c r="N69" s="505">
        <f>H69+J69+L69</f>
        <v>28944</v>
      </c>
      <c r="O69" s="649">
        <f>I69+K69+M69</f>
        <v>28944</v>
      </c>
      <c r="P69" s="509"/>
      <c r="Q69" s="569" t="str">
        <f>단가산출!$A$29</f>
        <v>제06</v>
      </c>
      <c r="R69" s="510" t="s">
        <v>65</v>
      </c>
    </row>
    <row r="70" spans="1:18" ht="15" hidden="1" customHeight="1">
      <c r="A70" s="650"/>
      <c r="B70" s="511" t="s">
        <v>67</v>
      </c>
      <c r="C70" s="512"/>
      <c r="D70" s="651"/>
      <c r="E70" s="514"/>
      <c r="F70" s="515"/>
      <c r="G70" s="516"/>
      <c r="H70" s="517"/>
      <c r="I70" s="518">
        <f>SUM(I68:I69)</f>
        <v>63000</v>
      </c>
      <c r="J70" s="517"/>
      <c r="K70" s="518">
        <f>SUM(K68:K69)</f>
        <v>28377</v>
      </c>
      <c r="L70" s="517"/>
      <c r="M70" s="518">
        <f>SUM(M68:M69)</f>
        <v>567</v>
      </c>
      <c r="N70" s="517">
        <f t="shared" si="0"/>
        <v>0</v>
      </c>
      <c r="O70" s="519">
        <f t="shared" si="1"/>
        <v>91944</v>
      </c>
      <c r="P70" s="516"/>
      <c r="Q70" s="570"/>
      <c r="R70" s="514"/>
    </row>
    <row r="71" spans="1:18" s="573" customFormat="1" ht="15" hidden="1" customHeight="1">
      <c r="A71" s="550" t="s">
        <v>1556</v>
      </c>
      <c r="B71" s="492" t="s">
        <v>72</v>
      </c>
      <c r="C71" s="492" t="s">
        <v>846</v>
      </c>
      <c r="D71" s="492" t="s">
        <v>62</v>
      </c>
      <c r="E71" s="493" t="s">
        <v>203</v>
      </c>
      <c r="F71" s="494" t="s">
        <v>202</v>
      </c>
      <c r="G71" s="495">
        <v>1</v>
      </c>
      <c r="H71" s="496">
        <f>단가조사!$P$23</f>
        <v>63000</v>
      </c>
      <c r="I71" s="497">
        <f>TRUNC(G71*H71)</f>
        <v>63000</v>
      </c>
      <c r="J71" s="496"/>
      <c r="K71" s="498">
        <f>ROUND(G71*J71,0)</f>
        <v>0</v>
      </c>
      <c r="L71" s="496"/>
      <c r="M71" s="498"/>
      <c r="N71" s="496">
        <f>H71+J71+L71</f>
        <v>63000</v>
      </c>
      <c r="O71" s="499">
        <f t="shared" si="1"/>
        <v>63000</v>
      </c>
      <c r="P71" s="495"/>
      <c r="Q71" s="568"/>
      <c r="R71" s="500"/>
    </row>
    <row r="72" spans="1:18" s="573" customFormat="1" ht="15" hidden="1" customHeight="1">
      <c r="A72" s="646"/>
      <c r="B72" s="501"/>
      <c r="C72" s="502" t="s">
        <v>845</v>
      </c>
      <c r="D72" s="647"/>
      <c r="E72" s="520" t="s">
        <v>842</v>
      </c>
      <c r="F72" s="484" t="s">
        <v>843</v>
      </c>
      <c r="G72" s="504">
        <v>1</v>
      </c>
      <c r="H72" s="505"/>
      <c r="I72" s="506"/>
      <c r="J72" s="505">
        <f>단가산출!$J$45</f>
        <v>66365</v>
      </c>
      <c r="K72" s="506">
        <f>TRUNC(G72*J72)</f>
        <v>66365</v>
      </c>
      <c r="L72" s="505">
        <f>단가산출!L45</f>
        <v>85387</v>
      </c>
      <c r="M72" s="506">
        <f>TRUNC(G72*L72)</f>
        <v>85387</v>
      </c>
      <c r="N72" s="505">
        <f>H72+J72+L72</f>
        <v>151752</v>
      </c>
      <c r="O72" s="649">
        <f>I72+K72+M72</f>
        <v>151752</v>
      </c>
      <c r="P72" s="509"/>
      <c r="Q72" s="569" t="str">
        <f>단가산출!$A$40</f>
        <v>제08</v>
      </c>
      <c r="R72" s="510" t="s">
        <v>65</v>
      </c>
    </row>
    <row r="73" spans="1:18" s="573" customFormat="1" ht="15" hidden="1" customHeight="1">
      <c r="A73" s="650"/>
      <c r="B73" s="511" t="s">
        <v>67</v>
      </c>
      <c r="C73" s="512"/>
      <c r="D73" s="651"/>
      <c r="E73" s="514"/>
      <c r="F73" s="515"/>
      <c r="G73" s="516"/>
      <c r="H73" s="517"/>
      <c r="I73" s="518">
        <f>SUM(I71:I72)</f>
        <v>63000</v>
      </c>
      <c r="J73" s="517"/>
      <c r="K73" s="518">
        <f>SUM(K71:K72)</f>
        <v>66365</v>
      </c>
      <c r="L73" s="517"/>
      <c r="M73" s="518">
        <f>SUM(M71:M72)</f>
        <v>85387</v>
      </c>
      <c r="N73" s="517">
        <f t="shared" si="0"/>
        <v>0</v>
      </c>
      <c r="O73" s="519">
        <f t="shared" si="1"/>
        <v>214752</v>
      </c>
      <c r="P73" s="516"/>
      <c r="Q73" s="570"/>
      <c r="R73" s="514"/>
    </row>
    <row r="74" spans="1:18" s="573" customFormat="1" ht="15" hidden="1" customHeight="1">
      <c r="A74" s="550" t="s">
        <v>1779</v>
      </c>
      <c r="B74" s="492" t="s">
        <v>1776</v>
      </c>
      <c r="C74" s="492" t="s">
        <v>415</v>
      </c>
      <c r="D74" s="492" t="s">
        <v>62</v>
      </c>
      <c r="E74" s="493" t="s">
        <v>203</v>
      </c>
      <c r="F74" s="494" t="s">
        <v>202</v>
      </c>
      <c r="G74" s="495">
        <v>1</v>
      </c>
      <c r="H74" s="496"/>
      <c r="I74" s="497"/>
      <c r="J74" s="496"/>
      <c r="K74" s="498">
        <f>ROUND(G74*J74,0)</f>
        <v>0</v>
      </c>
      <c r="L74" s="496"/>
      <c r="M74" s="498"/>
      <c r="N74" s="496">
        <f>H74+J74+L74</f>
        <v>0</v>
      </c>
      <c r="O74" s="499">
        <f t="shared" ref="O74:O75" si="27">I74+K74+M74</f>
        <v>0</v>
      </c>
      <c r="P74" s="495"/>
      <c r="Q74" s="568"/>
      <c r="R74" s="500"/>
    </row>
    <row r="75" spans="1:18" s="573" customFormat="1" ht="15" hidden="1" customHeight="1">
      <c r="A75" s="646"/>
      <c r="B75" s="652"/>
      <c r="C75" s="502" t="s">
        <v>63</v>
      </c>
      <c r="D75" s="647"/>
      <c r="E75" s="520" t="s">
        <v>194</v>
      </c>
      <c r="F75" s="484" t="s">
        <v>68</v>
      </c>
      <c r="G75" s="653">
        <f>설치수량!$I$21</f>
        <v>1.804</v>
      </c>
      <c r="H75" s="521">
        <f>단가조사!$P$77</f>
        <v>-2850</v>
      </c>
      <c r="I75" s="497">
        <f>TRUNC(G75*H75)</f>
        <v>-5141</v>
      </c>
      <c r="J75" s="521"/>
      <c r="K75" s="523">
        <f>ROUND(G75*J75,0)</f>
        <v>0</v>
      </c>
      <c r="L75" s="521"/>
      <c r="M75" s="523"/>
      <c r="N75" s="521">
        <f>H75+J75+L75</f>
        <v>-2850</v>
      </c>
      <c r="O75" s="522">
        <f t="shared" si="27"/>
        <v>-5141</v>
      </c>
      <c r="P75" s="653"/>
      <c r="Q75" s="569"/>
      <c r="R75" s="520"/>
    </row>
    <row r="76" spans="1:18" s="573" customFormat="1" ht="15" hidden="1" customHeight="1">
      <c r="A76" s="650"/>
      <c r="B76" s="511" t="s">
        <v>67</v>
      </c>
      <c r="C76" s="512"/>
      <c r="D76" s="651"/>
      <c r="E76" s="514"/>
      <c r="F76" s="515"/>
      <c r="G76" s="516"/>
      <c r="H76" s="517"/>
      <c r="I76" s="518">
        <f>SUM(I74:I75)</f>
        <v>-5141</v>
      </c>
      <c r="J76" s="517"/>
      <c r="K76" s="518">
        <f>SUM(K74:K75)</f>
        <v>0</v>
      </c>
      <c r="L76" s="517"/>
      <c r="M76" s="518">
        <f>SUM(M74:M75)</f>
        <v>0</v>
      </c>
      <c r="N76" s="517">
        <f t="shared" ref="N76" si="28">H76+J76+L76</f>
        <v>0</v>
      </c>
      <c r="O76" s="519">
        <f t="shared" ref="O76" si="29">I76+K76+M76</f>
        <v>-5141</v>
      </c>
      <c r="P76" s="516"/>
      <c r="Q76" s="570"/>
      <c r="R76" s="514"/>
    </row>
    <row r="77" spans="1:18" ht="15" hidden="1" customHeight="1">
      <c r="A77" s="637" t="s">
        <v>1696</v>
      </c>
      <c r="B77" s="638" t="s">
        <v>72</v>
      </c>
      <c r="C77" s="638" t="s">
        <v>847</v>
      </c>
      <c r="D77" s="638" t="s">
        <v>62</v>
      </c>
      <c r="E77" s="639" t="s">
        <v>201</v>
      </c>
      <c r="F77" s="494" t="s">
        <v>202</v>
      </c>
      <c r="G77" s="495">
        <v>1</v>
      </c>
      <c r="H77" s="496">
        <f>단가조사!$P$24</f>
        <v>91000</v>
      </c>
      <c r="I77" s="497">
        <f>TRUNC(G77*H77)</f>
        <v>91000</v>
      </c>
      <c r="J77" s="496"/>
      <c r="K77" s="498">
        <f>ROUND(G77*J77,0)</f>
        <v>0</v>
      </c>
      <c r="L77" s="496"/>
      <c r="M77" s="498"/>
      <c r="N77" s="496">
        <f t="shared" si="0"/>
        <v>91000</v>
      </c>
      <c r="O77" s="499">
        <f t="shared" si="1"/>
        <v>91000</v>
      </c>
      <c r="P77" s="495"/>
      <c r="Q77" s="568"/>
      <c r="R77" s="500"/>
    </row>
    <row r="78" spans="1:18" ht="15" hidden="1" customHeight="1">
      <c r="A78" s="646"/>
      <c r="B78" s="501"/>
      <c r="C78" s="502" t="s">
        <v>841</v>
      </c>
      <c r="D78" s="647"/>
      <c r="E78" s="520" t="s">
        <v>842</v>
      </c>
      <c r="F78" s="484" t="s">
        <v>843</v>
      </c>
      <c r="G78" s="504">
        <v>1</v>
      </c>
      <c r="H78" s="505"/>
      <c r="I78" s="648"/>
      <c r="J78" s="505">
        <f>단가산출!$J$33</f>
        <v>28377</v>
      </c>
      <c r="K78" s="506">
        <f>TRUNC(G78*J78)</f>
        <v>28377</v>
      </c>
      <c r="L78" s="505">
        <f>단가산출!L33</f>
        <v>567</v>
      </c>
      <c r="M78" s="506">
        <f>TRUNC(G78*L78)</f>
        <v>567</v>
      </c>
      <c r="N78" s="505">
        <f>H78+J78+L78</f>
        <v>28944</v>
      </c>
      <c r="O78" s="649">
        <f>I78+K78+M78</f>
        <v>28944</v>
      </c>
      <c r="P78" s="509"/>
      <c r="Q78" s="569" t="str">
        <f>단가산출!$A$29</f>
        <v>제06</v>
      </c>
      <c r="R78" s="510" t="s">
        <v>65</v>
      </c>
    </row>
    <row r="79" spans="1:18" ht="15" hidden="1" customHeight="1">
      <c r="A79" s="650"/>
      <c r="B79" s="511" t="s">
        <v>67</v>
      </c>
      <c r="C79" s="512"/>
      <c r="D79" s="651"/>
      <c r="E79" s="514"/>
      <c r="F79" s="515"/>
      <c r="G79" s="516"/>
      <c r="H79" s="517"/>
      <c r="I79" s="518">
        <f>SUM(I77:I78)</f>
        <v>91000</v>
      </c>
      <c r="J79" s="517"/>
      <c r="K79" s="518">
        <f>SUM(K77:K78)</f>
        <v>28377</v>
      </c>
      <c r="L79" s="517"/>
      <c r="M79" s="518">
        <f>SUM(M77:M78)</f>
        <v>567</v>
      </c>
      <c r="N79" s="517">
        <f t="shared" si="0"/>
        <v>0</v>
      </c>
      <c r="O79" s="519">
        <f t="shared" si="1"/>
        <v>119944</v>
      </c>
      <c r="P79" s="516"/>
      <c r="Q79" s="570"/>
      <c r="R79" s="514"/>
    </row>
    <row r="80" spans="1:18" s="573" customFormat="1" ht="15" hidden="1" customHeight="1">
      <c r="A80" s="550" t="s">
        <v>1558</v>
      </c>
      <c r="B80" s="492" t="s">
        <v>72</v>
      </c>
      <c r="C80" s="638" t="s">
        <v>847</v>
      </c>
      <c r="D80" s="492" t="s">
        <v>62</v>
      </c>
      <c r="E80" s="493" t="s">
        <v>203</v>
      </c>
      <c r="F80" s="494" t="s">
        <v>202</v>
      </c>
      <c r="G80" s="495">
        <v>1</v>
      </c>
      <c r="H80" s="496">
        <f>단가조사!$P$24</f>
        <v>91000</v>
      </c>
      <c r="I80" s="497">
        <f>TRUNC(G80*H80)</f>
        <v>91000</v>
      </c>
      <c r="J80" s="496"/>
      <c r="K80" s="498">
        <f>ROUND(G80*J80,0)</f>
        <v>0</v>
      </c>
      <c r="L80" s="496"/>
      <c r="M80" s="498"/>
      <c r="N80" s="496">
        <f t="shared" si="0"/>
        <v>91000</v>
      </c>
      <c r="O80" s="499">
        <f t="shared" si="1"/>
        <v>91000</v>
      </c>
      <c r="P80" s="495"/>
      <c r="Q80" s="568"/>
      <c r="R80" s="500"/>
    </row>
    <row r="81" spans="1:18" s="573" customFormat="1" ht="15" hidden="1" customHeight="1">
      <c r="A81" s="646"/>
      <c r="B81" s="501"/>
      <c r="C81" s="502" t="s">
        <v>845</v>
      </c>
      <c r="D81" s="647"/>
      <c r="E81" s="520" t="s">
        <v>842</v>
      </c>
      <c r="F81" s="484" t="s">
        <v>843</v>
      </c>
      <c r="G81" s="504">
        <v>1</v>
      </c>
      <c r="H81" s="505"/>
      <c r="I81" s="506"/>
      <c r="J81" s="505">
        <f>단가산출!$J$45</f>
        <v>66365</v>
      </c>
      <c r="K81" s="506">
        <f>TRUNC(G81*J81)</f>
        <v>66365</v>
      </c>
      <c r="L81" s="505">
        <f>단가산출!L45</f>
        <v>85387</v>
      </c>
      <c r="M81" s="506">
        <f>TRUNC(G81*L81)</f>
        <v>85387</v>
      </c>
      <c r="N81" s="505">
        <f>H81+J81+L81</f>
        <v>151752</v>
      </c>
      <c r="O81" s="649">
        <f>I81+K81+M81</f>
        <v>151752</v>
      </c>
      <c r="P81" s="509"/>
      <c r="Q81" s="569" t="str">
        <f>단가산출!$A$40</f>
        <v>제08</v>
      </c>
      <c r="R81" s="510" t="s">
        <v>65</v>
      </c>
    </row>
    <row r="82" spans="1:18" s="573" customFormat="1" ht="15" hidden="1" customHeight="1">
      <c r="A82" s="650"/>
      <c r="B82" s="511" t="s">
        <v>67</v>
      </c>
      <c r="C82" s="512"/>
      <c r="D82" s="651"/>
      <c r="E82" s="514"/>
      <c r="F82" s="515"/>
      <c r="G82" s="516"/>
      <c r="H82" s="517"/>
      <c r="I82" s="518">
        <f>SUM(I80:I81)</f>
        <v>91000</v>
      </c>
      <c r="J82" s="517"/>
      <c r="K82" s="518">
        <f>SUM(K80:K81)</f>
        <v>66365</v>
      </c>
      <c r="L82" s="517"/>
      <c r="M82" s="518">
        <f>SUM(M80:M81)</f>
        <v>85387</v>
      </c>
      <c r="N82" s="517">
        <f t="shared" si="0"/>
        <v>0</v>
      </c>
      <c r="O82" s="519">
        <f t="shared" si="1"/>
        <v>242752</v>
      </c>
      <c r="P82" s="516"/>
      <c r="Q82" s="570"/>
      <c r="R82" s="514"/>
    </row>
    <row r="83" spans="1:18" s="573" customFormat="1" ht="15" hidden="1" customHeight="1">
      <c r="A83" s="550" t="s">
        <v>1780</v>
      </c>
      <c r="B83" s="492" t="s">
        <v>1776</v>
      </c>
      <c r="C83" s="638" t="s">
        <v>578</v>
      </c>
      <c r="D83" s="492" t="s">
        <v>62</v>
      </c>
      <c r="E83" s="493" t="s">
        <v>203</v>
      </c>
      <c r="F83" s="494" t="s">
        <v>202</v>
      </c>
      <c r="G83" s="495">
        <v>1</v>
      </c>
      <c r="H83" s="496"/>
      <c r="I83" s="497"/>
      <c r="J83" s="496"/>
      <c r="K83" s="498">
        <f>ROUND(G83*J83,0)</f>
        <v>0</v>
      </c>
      <c r="L83" s="496"/>
      <c r="M83" s="498"/>
      <c r="N83" s="496">
        <f t="shared" ref="N83:N84" si="30">H83+J83+L83</f>
        <v>0</v>
      </c>
      <c r="O83" s="499">
        <f t="shared" ref="O83:O84" si="31">I83+K83+M83</f>
        <v>0</v>
      </c>
      <c r="P83" s="495"/>
      <c r="Q83" s="568"/>
      <c r="R83" s="500"/>
    </row>
    <row r="84" spans="1:18" s="573" customFormat="1" ht="15" hidden="1" customHeight="1">
      <c r="A84" s="646"/>
      <c r="B84" s="652"/>
      <c r="C84" s="502" t="s">
        <v>63</v>
      </c>
      <c r="D84" s="647"/>
      <c r="E84" s="520" t="s">
        <v>194</v>
      </c>
      <c r="F84" s="484" t="s">
        <v>68</v>
      </c>
      <c r="G84" s="653">
        <f>설치수량!$I$23</f>
        <v>2.5220000000000002</v>
      </c>
      <c r="H84" s="521">
        <f>단가조사!$P$77</f>
        <v>-2850</v>
      </c>
      <c r="I84" s="497">
        <f>TRUNC(G84*H84)</f>
        <v>-7187</v>
      </c>
      <c r="J84" s="521"/>
      <c r="K84" s="523">
        <f>ROUND(G84*J84,0)</f>
        <v>0</v>
      </c>
      <c r="L84" s="521"/>
      <c r="M84" s="523"/>
      <c r="N84" s="521">
        <f t="shared" si="30"/>
        <v>-2850</v>
      </c>
      <c r="O84" s="522">
        <f t="shared" si="31"/>
        <v>-7187</v>
      </c>
      <c r="P84" s="653"/>
      <c r="Q84" s="569"/>
      <c r="R84" s="520"/>
    </row>
    <row r="85" spans="1:18" s="573" customFormat="1" ht="15" hidden="1" customHeight="1">
      <c r="A85" s="650"/>
      <c r="B85" s="511" t="s">
        <v>67</v>
      </c>
      <c r="C85" s="512"/>
      <c r="D85" s="651"/>
      <c r="E85" s="514"/>
      <c r="F85" s="515"/>
      <c r="G85" s="516"/>
      <c r="H85" s="517"/>
      <c r="I85" s="518">
        <f>SUM(I83:I84)</f>
        <v>-7187</v>
      </c>
      <c r="J85" s="517"/>
      <c r="K85" s="518">
        <f>SUM(K83:K84)</f>
        <v>0</v>
      </c>
      <c r="L85" s="517"/>
      <c r="M85" s="518">
        <f>SUM(M83:M84)</f>
        <v>0</v>
      </c>
      <c r="N85" s="517">
        <f t="shared" ref="N85" si="32">H85+J85+L85</f>
        <v>0</v>
      </c>
      <c r="O85" s="519">
        <f t="shared" ref="O85" si="33">I85+K85+M85</f>
        <v>-7187</v>
      </c>
      <c r="P85" s="516"/>
      <c r="Q85" s="570"/>
      <c r="R85" s="514"/>
    </row>
    <row r="86" spans="1:18" ht="15.2" hidden="1" customHeight="1">
      <c r="A86" s="550" t="s">
        <v>1559</v>
      </c>
      <c r="B86" s="492" t="s">
        <v>72</v>
      </c>
      <c r="C86" s="492" t="s">
        <v>80</v>
      </c>
      <c r="D86" s="492" t="s">
        <v>62</v>
      </c>
      <c r="E86" s="493" t="s">
        <v>201</v>
      </c>
      <c r="F86" s="494" t="s">
        <v>202</v>
      </c>
      <c r="G86" s="495">
        <v>1</v>
      </c>
      <c r="H86" s="496">
        <f>단가조사!$P$25</f>
        <v>115000</v>
      </c>
      <c r="I86" s="497">
        <f>TRUNC(G86*H86)</f>
        <v>115000</v>
      </c>
      <c r="J86" s="496"/>
      <c r="K86" s="498">
        <f>ROUND(G86*J86,0)</f>
        <v>0</v>
      </c>
      <c r="L86" s="496"/>
      <c r="M86" s="498"/>
      <c r="N86" s="496">
        <f t="shared" si="0"/>
        <v>115000</v>
      </c>
      <c r="O86" s="499">
        <f t="shared" si="1"/>
        <v>115000</v>
      </c>
      <c r="P86" s="495"/>
      <c r="Q86" s="568"/>
      <c r="R86" s="500"/>
    </row>
    <row r="87" spans="1:18" ht="15.2" hidden="1" customHeight="1">
      <c r="A87" s="646"/>
      <c r="B87" s="501"/>
      <c r="C87" s="502" t="s">
        <v>841</v>
      </c>
      <c r="D87" s="647"/>
      <c r="E87" s="520" t="s">
        <v>842</v>
      </c>
      <c r="F87" s="484" t="s">
        <v>843</v>
      </c>
      <c r="G87" s="504">
        <v>1</v>
      </c>
      <c r="H87" s="505"/>
      <c r="I87" s="648"/>
      <c r="J87" s="505">
        <f>단가산출!$J$33</f>
        <v>28377</v>
      </c>
      <c r="K87" s="506">
        <f>TRUNC(G87*J87)</f>
        <v>28377</v>
      </c>
      <c r="L87" s="505">
        <f>단가산출!L33</f>
        <v>567</v>
      </c>
      <c r="M87" s="506">
        <f>TRUNC(G87*L87)</f>
        <v>567</v>
      </c>
      <c r="N87" s="505">
        <f>H87+J87+L87</f>
        <v>28944</v>
      </c>
      <c r="O87" s="649">
        <f>I87+K87+M87</f>
        <v>28944</v>
      </c>
      <c r="P87" s="509"/>
      <c r="Q87" s="569" t="str">
        <f>단가산출!$A$29</f>
        <v>제06</v>
      </c>
      <c r="R87" s="510" t="s">
        <v>65</v>
      </c>
    </row>
    <row r="88" spans="1:18" ht="15.2" hidden="1" customHeight="1">
      <c r="A88" s="650"/>
      <c r="B88" s="511" t="s">
        <v>67</v>
      </c>
      <c r="C88" s="512"/>
      <c r="D88" s="651"/>
      <c r="E88" s="514"/>
      <c r="F88" s="515"/>
      <c r="G88" s="516"/>
      <c r="H88" s="517"/>
      <c r="I88" s="518">
        <f>SUM(I86:I87)</f>
        <v>115000</v>
      </c>
      <c r="J88" s="517"/>
      <c r="K88" s="518">
        <f>SUM(K86:K87)</f>
        <v>28377</v>
      </c>
      <c r="L88" s="517"/>
      <c r="M88" s="518">
        <f>SUM(M86:M87)</f>
        <v>567</v>
      </c>
      <c r="N88" s="517">
        <f t="shared" ref="N88:N136" si="34">H88+J88+L88</f>
        <v>0</v>
      </c>
      <c r="O88" s="519">
        <f t="shared" ref="O88:O136" si="35">I88+K88+M88</f>
        <v>143944</v>
      </c>
      <c r="P88" s="516"/>
      <c r="Q88" s="570"/>
      <c r="R88" s="514"/>
    </row>
    <row r="89" spans="1:18" s="573" customFormat="1" ht="15.2" hidden="1" customHeight="1">
      <c r="A89" s="550" t="s">
        <v>1560</v>
      </c>
      <c r="B89" s="492" t="s">
        <v>72</v>
      </c>
      <c r="C89" s="492" t="s">
        <v>80</v>
      </c>
      <c r="D89" s="492" t="s">
        <v>62</v>
      </c>
      <c r="E89" s="493" t="s">
        <v>203</v>
      </c>
      <c r="F89" s="494" t="s">
        <v>202</v>
      </c>
      <c r="G89" s="495">
        <v>1</v>
      </c>
      <c r="H89" s="496">
        <f>단가조사!$P$25</f>
        <v>115000</v>
      </c>
      <c r="I89" s="497">
        <f>TRUNC(G89*H89)</f>
        <v>115000</v>
      </c>
      <c r="J89" s="496"/>
      <c r="K89" s="498">
        <f>ROUND(G89*J89,0)</f>
        <v>0</v>
      </c>
      <c r="L89" s="496"/>
      <c r="M89" s="498"/>
      <c r="N89" s="496">
        <f t="shared" si="34"/>
        <v>115000</v>
      </c>
      <c r="O89" s="499">
        <f t="shared" si="35"/>
        <v>115000</v>
      </c>
      <c r="P89" s="495"/>
      <c r="Q89" s="568"/>
      <c r="R89" s="500"/>
    </row>
    <row r="90" spans="1:18" s="573" customFormat="1" ht="15.2" hidden="1" customHeight="1">
      <c r="A90" s="646"/>
      <c r="B90" s="501"/>
      <c r="C90" s="502" t="s">
        <v>845</v>
      </c>
      <c r="D90" s="647"/>
      <c r="E90" s="520" t="s">
        <v>842</v>
      </c>
      <c r="F90" s="484" t="s">
        <v>843</v>
      </c>
      <c r="G90" s="504">
        <v>1</v>
      </c>
      <c r="H90" s="505"/>
      <c r="I90" s="506"/>
      <c r="J90" s="505">
        <f>단가산출!$J$45</f>
        <v>66365</v>
      </c>
      <c r="K90" s="506">
        <f>TRUNC(G90*J90)</f>
        <v>66365</v>
      </c>
      <c r="L90" s="505">
        <f>단가산출!L45</f>
        <v>85387</v>
      </c>
      <c r="M90" s="506">
        <f>TRUNC(G90*L90)</f>
        <v>85387</v>
      </c>
      <c r="N90" s="505">
        <f t="shared" si="34"/>
        <v>151752</v>
      </c>
      <c r="O90" s="649">
        <f t="shared" si="35"/>
        <v>151752</v>
      </c>
      <c r="P90" s="509"/>
      <c r="Q90" s="569" t="str">
        <f>단가산출!$A$40</f>
        <v>제08</v>
      </c>
      <c r="R90" s="510" t="s">
        <v>65</v>
      </c>
    </row>
    <row r="91" spans="1:18" s="573" customFormat="1" ht="15.2" hidden="1" customHeight="1">
      <c r="A91" s="650"/>
      <c r="B91" s="511" t="s">
        <v>67</v>
      </c>
      <c r="C91" s="512"/>
      <c r="D91" s="651"/>
      <c r="E91" s="514"/>
      <c r="F91" s="515"/>
      <c r="G91" s="516"/>
      <c r="H91" s="517"/>
      <c r="I91" s="518">
        <f>SUM(I89:I90)</f>
        <v>115000</v>
      </c>
      <c r="J91" s="517"/>
      <c r="K91" s="518">
        <f>SUM(K89:K90)</f>
        <v>66365</v>
      </c>
      <c r="L91" s="517"/>
      <c r="M91" s="518">
        <f>SUM(M89:M90)</f>
        <v>85387</v>
      </c>
      <c r="N91" s="517">
        <f t="shared" si="34"/>
        <v>0</v>
      </c>
      <c r="O91" s="519">
        <f t="shared" si="35"/>
        <v>266752</v>
      </c>
      <c r="P91" s="516"/>
      <c r="Q91" s="570"/>
      <c r="R91" s="514"/>
    </row>
    <row r="92" spans="1:18" s="573" customFormat="1" ht="15.2" hidden="1" customHeight="1">
      <c r="A92" s="550" t="s">
        <v>1781</v>
      </c>
      <c r="B92" s="492" t="s">
        <v>1776</v>
      </c>
      <c r="C92" s="492" t="s">
        <v>80</v>
      </c>
      <c r="D92" s="492" t="s">
        <v>62</v>
      </c>
      <c r="E92" s="493" t="s">
        <v>203</v>
      </c>
      <c r="F92" s="494" t="s">
        <v>202</v>
      </c>
      <c r="G92" s="495">
        <v>1</v>
      </c>
      <c r="H92" s="496"/>
      <c r="I92" s="497"/>
      <c r="J92" s="496"/>
      <c r="K92" s="498">
        <f>ROUND(G92*J92,0)</f>
        <v>0</v>
      </c>
      <c r="L92" s="496"/>
      <c r="M92" s="498"/>
      <c r="N92" s="496">
        <f t="shared" ref="N92:N94" si="36">H92+J92+L92</f>
        <v>0</v>
      </c>
      <c r="O92" s="499">
        <f t="shared" ref="O92:O94" si="37">I92+K92+M92</f>
        <v>0</v>
      </c>
      <c r="P92" s="495"/>
      <c r="Q92" s="568"/>
      <c r="R92" s="500"/>
    </row>
    <row r="93" spans="1:18" s="573" customFormat="1" ht="15.2" hidden="1" customHeight="1">
      <c r="A93" s="646"/>
      <c r="B93" s="652"/>
      <c r="C93" s="502" t="s">
        <v>63</v>
      </c>
      <c r="D93" s="647"/>
      <c r="E93" s="520" t="s">
        <v>194</v>
      </c>
      <c r="F93" s="484" t="s">
        <v>68</v>
      </c>
      <c r="G93" s="653">
        <f>설치수량!$I$25</f>
        <v>2.6840000000000002</v>
      </c>
      <c r="H93" s="521">
        <f>단가조사!$P$77</f>
        <v>-2850</v>
      </c>
      <c r="I93" s="497">
        <f>TRUNC(G93*H93)</f>
        <v>-7649</v>
      </c>
      <c r="J93" s="521"/>
      <c r="K93" s="523">
        <f>ROUND(G93*J93,0)</f>
        <v>0</v>
      </c>
      <c r="L93" s="521"/>
      <c r="M93" s="523"/>
      <c r="N93" s="521">
        <f t="shared" si="36"/>
        <v>-2850</v>
      </c>
      <c r="O93" s="522">
        <f t="shared" si="37"/>
        <v>-7649</v>
      </c>
      <c r="P93" s="653"/>
      <c r="Q93" s="569"/>
      <c r="R93" s="520"/>
    </row>
    <row r="94" spans="1:18" s="573" customFormat="1" ht="15.2" hidden="1" customHeight="1">
      <c r="A94" s="650"/>
      <c r="B94" s="511" t="s">
        <v>67</v>
      </c>
      <c r="C94" s="512"/>
      <c r="D94" s="651"/>
      <c r="E94" s="514"/>
      <c r="F94" s="515"/>
      <c r="G94" s="516"/>
      <c r="H94" s="517"/>
      <c r="I94" s="518">
        <f>SUM(I92:I93)</f>
        <v>-7649</v>
      </c>
      <c r="J94" s="517"/>
      <c r="K94" s="518">
        <f>SUM(K92:K93)</f>
        <v>0</v>
      </c>
      <c r="L94" s="517"/>
      <c r="M94" s="518">
        <f>SUM(M92:M93)</f>
        <v>0</v>
      </c>
      <c r="N94" s="517">
        <f t="shared" si="36"/>
        <v>0</v>
      </c>
      <c r="O94" s="519">
        <f t="shared" si="37"/>
        <v>-7649</v>
      </c>
      <c r="P94" s="516"/>
      <c r="Q94" s="570"/>
      <c r="R94" s="514"/>
    </row>
    <row r="95" spans="1:18" ht="15.2" customHeight="1">
      <c r="A95" s="550" t="s">
        <v>1561</v>
      </c>
      <c r="B95" s="492" t="s">
        <v>81</v>
      </c>
      <c r="C95" s="492" t="s">
        <v>80</v>
      </c>
      <c r="D95" s="492" t="s">
        <v>62</v>
      </c>
      <c r="E95" s="493" t="s">
        <v>201</v>
      </c>
      <c r="F95" s="494" t="s">
        <v>202</v>
      </c>
      <c r="G95" s="495">
        <v>1</v>
      </c>
      <c r="H95" s="496">
        <f>단가조사!$P$14</f>
        <v>99000</v>
      </c>
      <c r="I95" s="497">
        <f>TRUNC(G95*H95)</f>
        <v>99000</v>
      </c>
      <c r="J95" s="496"/>
      <c r="K95" s="498">
        <f>ROUND(G95*J95,0)</f>
        <v>0</v>
      </c>
      <c r="L95" s="496"/>
      <c r="M95" s="498"/>
      <c r="N95" s="496">
        <f t="shared" si="34"/>
        <v>99000</v>
      </c>
      <c r="O95" s="499">
        <f t="shared" si="35"/>
        <v>99000</v>
      </c>
      <c r="P95" s="495"/>
      <c r="Q95" s="568"/>
      <c r="R95" s="500"/>
    </row>
    <row r="96" spans="1:18" ht="15.2" customHeight="1">
      <c r="A96" s="646"/>
      <c r="B96" s="501"/>
      <c r="C96" s="502" t="s">
        <v>841</v>
      </c>
      <c r="D96" s="647"/>
      <c r="E96" s="520" t="s">
        <v>842</v>
      </c>
      <c r="F96" s="484" t="s">
        <v>843</v>
      </c>
      <c r="G96" s="504">
        <v>1</v>
      </c>
      <c r="H96" s="505"/>
      <c r="I96" s="648"/>
      <c r="J96" s="505">
        <f>단가산출!$J$33</f>
        <v>28377</v>
      </c>
      <c r="K96" s="506">
        <f>TRUNC(G96*J96)</f>
        <v>28377</v>
      </c>
      <c r="L96" s="505">
        <f>단가산출!L33</f>
        <v>567</v>
      </c>
      <c r="M96" s="506">
        <f>TRUNC(G96*L96)</f>
        <v>567</v>
      </c>
      <c r="N96" s="505">
        <f t="shared" si="34"/>
        <v>28944</v>
      </c>
      <c r="O96" s="649">
        <f t="shared" si="35"/>
        <v>28944</v>
      </c>
      <c r="P96" s="509"/>
      <c r="Q96" s="569" t="str">
        <f>단가산출!$A$29</f>
        <v>제06</v>
      </c>
      <c r="R96" s="510" t="s">
        <v>65</v>
      </c>
    </row>
    <row r="97" spans="1:18" ht="15.2" customHeight="1">
      <c r="A97" s="552"/>
      <c r="B97" s="511" t="s">
        <v>67</v>
      </c>
      <c r="C97" s="512"/>
      <c r="D97" s="651"/>
      <c r="E97" s="514"/>
      <c r="F97" s="515"/>
      <c r="G97" s="516"/>
      <c r="H97" s="517"/>
      <c r="I97" s="518">
        <f>SUM(I95:I96)</f>
        <v>99000</v>
      </c>
      <c r="J97" s="517"/>
      <c r="K97" s="518">
        <f>SUM(K95:K96)</f>
        <v>28377</v>
      </c>
      <c r="L97" s="517"/>
      <c r="M97" s="518">
        <f>SUM(M95:M96)</f>
        <v>567</v>
      </c>
      <c r="N97" s="517">
        <f t="shared" si="34"/>
        <v>0</v>
      </c>
      <c r="O97" s="519">
        <f t="shared" si="35"/>
        <v>127944</v>
      </c>
      <c r="P97" s="516"/>
      <c r="Q97" s="570"/>
      <c r="R97" s="514"/>
    </row>
    <row r="98" spans="1:18" s="573" customFormat="1" ht="15.2" hidden="1" customHeight="1">
      <c r="A98" s="550" t="s">
        <v>1562</v>
      </c>
      <c r="B98" s="492" t="s">
        <v>81</v>
      </c>
      <c r="C98" s="492" t="s">
        <v>80</v>
      </c>
      <c r="D98" s="492" t="s">
        <v>62</v>
      </c>
      <c r="E98" s="493" t="s">
        <v>203</v>
      </c>
      <c r="F98" s="494" t="s">
        <v>202</v>
      </c>
      <c r="G98" s="495">
        <v>1</v>
      </c>
      <c r="H98" s="496">
        <f>단가조사!$P$14</f>
        <v>99000</v>
      </c>
      <c r="I98" s="497">
        <f>TRUNC(G98*H98)</f>
        <v>99000</v>
      </c>
      <c r="J98" s="496"/>
      <c r="K98" s="498">
        <f>ROUND(G98*J98,0)</f>
        <v>0</v>
      </c>
      <c r="L98" s="496"/>
      <c r="M98" s="498"/>
      <c r="N98" s="496">
        <f t="shared" si="34"/>
        <v>99000</v>
      </c>
      <c r="O98" s="499">
        <f t="shared" si="35"/>
        <v>99000</v>
      </c>
      <c r="P98" s="495"/>
      <c r="Q98" s="568"/>
      <c r="R98" s="500"/>
    </row>
    <row r="99" spans="1:18" s="573" customFormat="1" ht="15.2" hidden="1" customHeight="1">
      <c r="A99" s="551"/>
      <c r="B99" s="501"/>
      <c r="C99" s="502" t="s">
        <v>845</v>
      </c>
      <c r="D99" s="647"/>
      <c r="E99" s="520" t="s">
        <v>842</v>
      </c>
      <c r="F99" s="484" t="s">
        <v>843</v>
      </c>
      <c r="G99" s="504">
        <v>1</v>
      </c>
      <c r="H99" s="505"/>
      <c r="I99" s="506"/>
      <c r="J99" s="505">
        <f>단가산출!$J$45</f>
        <v>66365</v>
      </c>
      <c r="K99" s="506">
        <f>TRUNC(G99*J99)</f>
        <v>66365</v>
      </c>
      <c r="L99" s="505">
        <f>단가산출!L45</f>
        <v>85387</v>
      </c>
      <c r="M99" s="506">
        <f>TRUNC(G99*L99)</f>
        <v>85387</v>
      </c>
      <c r="N99" s="505">
        <f t="shared" si="34"/>
        <v>151752</v>
      </c>
      <c r="O99" s="649">
        <f t="shared" si="35"/>
        <v>151752</v>
      </c>
      <c r="P99" s="509"/>
      <c r="Q99" s="569" t="str">
        <f>단가산출!$A$40</f>
        <v>제08</v>
      </c>
      <c r="R99" s="510" t="s">
        <v>65</v>
      </c>
    </row>
    <row r="100" spans="1:18" s="573" customFormat="1" ht="15.2" hidden="1" customHeight="1">
      <c r="A100" s="552"/>
      <c r="B100" s="511" t="s">
        <v>67</v>
      </c>
      <c r="C100" s="512"/>
      <c r="D100" s="651"/>
      <c r="E100" s="514"/>
      <c r="F100" s="515"/>
      <c r="G100" s="516"/>
      <c r="H100" s="517"/>
      <c r="I100" s="518">
        <f>SUM(I98:I99)</f>
        <v>99000</v>
      </c>
      <c r="J100" s="517"/>
      <c r="K100" s="518">
        <f>SUM(K98:K99)</f>
        <v>66365</v>
      </c>
      <c r="L100" s="517"/>
      <c r="M100" s="518">
        <f>SUM(M98:M99)</f>
        <v>85387</v>
      </c>
      <c r="N100" s="517">
        <f t="shared" si="34"/>
        <v>0</v>
      </c>
      <c r="O100" s="519">
        <f t="shared" si="35"/>
        <v>250752</v>
      </c>
      <c r="P100" s="516"/>
      <c r="Q100" s="570"/>
      <c r="R100" s="514"/>
    </row>
    <row r="101" spans="1:18" s="573" customFormat="1" ht="15.2" hidden="1" customHeight="1">
      <c r="A101" s="550" t="s">
        <v>1782</v>
      </c>
      <c r="B101" s="492" t="s">
        <v>1783</v>
      </c>
      <c r="C101" s="492" t="s">
        <v>80</v>
      </c>
      <c r="D101" s="492" t="s">
        <v>62</v>
      </c>
      <c r="E101" s="493" t="s">
        <v>203</v>
      </c>
      <c r="F101" s="494" t="s">
        <v>202</v>
      </c>
      <c r="G101" s="495">
        <v>1</v>
      </c>
      <c r="H101" s="496"/>
      <c r="I101" s="497"/>
      <c r="J101" s="496"/>
      <c r="K101" s="498">
        <f>ROUND(G101*J101,0)</f>
        <v>0</v>
      </c>
      <c r="L101" s="496"/>
      <c r="M101" s="498"/>
      <c r="N101" s="496">
        <f t="shared" ref="N101:N103" si="38">H101+J101+L101</f>
        <v>0</v>
      </c>
      <c r="O101" s="499">
        <f t="shared" ref="O101:O103" si="39">I101+K101+M101</f>
        <v>0</v>
      </c>
      <c r="P101" s="495"/>
      <c r="Q101" s="568"/>
      <c r="R101" s="500"/>
    </row>
    <row r="102" spans="1:18" s="573" customFormat="1" ht="15.2" hidden="1" customHeight="1">
      <c r="A102" s="551"/>
      <c r="B102" s="652"/>
      <c r="C102" s="502" t="s">
        <v>63</v>
      </c>
      <c r="D102" s="647"/>
      <c r="E102" s="520" t="s">
        <v>194</v>
      </c>
      <c r="F102" s="484" t="s">
        <v>68</v>
      </c>
      <c r="G102" s="653">
        <f>설치수량!$I$27</f>
        <v>2.2160000000000002</v>
      </c>
      <c r="H102" s="521">
        <f>단가조사!$P$77</f>
        <v>-2850</v>
      </c>
      <c r="I102" s="497">
        <f>TRUNC(G102*H102)</f>
        <v>-6315</v>
      </c>
      <c r="J102" s="521"/>
      <c r="K102" s="523">
        <f>ROUND(G102*J102,0)</f>
        <v>0</v>
      </c>
      <c r="L102" s="521"/>
      <c r="M102" s="523"/>
      <c r="N102" s="521">
        <f t="shared" si="38"/>
        <v>-2850</v>
      </c>
      <c r="O102" s="522">
        <f t="shared" si="39"/>
        <v>-6315</v>
      </c>
      <c r="P102" s="653"/>
      <c r="Q102" s="569"/>
      <c r="R102" s="520"/>
    </row>
    <row r="103" spans="1:18" s="573" customFormat="1" ht="15.2" hidden="1" customHeight="1">
      <c r="A103" s="552"/>
      <c r="B103" s="511" t="s">
        <v>67</v>
      </c>
      <c r="C103" s="512"/>
      <c r="D103" s="651"/>
      <c r="E103" s="514"/>
      <c r="F103" s="515"/>
      <c r="G103" s="516"/>
      <c r="H103" s="517"/>
      <c r="I103" s="518">
        <f>SUM(I101:I102)</f>
        <v>-6315</v>
      </c>
      <c r="J103" s="517"/>
      <c r="K103" s="518">
        <f>SUM(K101:K102)</f>
        <v>0</v>
      </c>
      <c r="L103" s="517"/>
      <c r="M103" s="518">
        <f>SUM(M101:M102)</f>
        <v>0</v>
      </c>
      <c r="N103" s="517">
        <f t="shared" si="38"/>
        <v>0</v>
      </c>
      <c r="O103" s="519">
        <f t="shared" si="39"/>
        <v>-6315</v>
      </c>
      <c r="P103" s="516"/>
      <c r="Q103" s="570"/>
      <c r="R103" s="514"/>
    </row>
    <row r="104" spans="1:18" ht="15.2" customHeight="1">
      <c r="A104" s="550" t="s">
        <v>1563</v>
      </c>
      <c r="B104" s="492" t="s">
        <v>82</v>
      </c>
      <c r="C104" s="492" t="s">
        <v>83</v>
      </c>
      <c r="D104" s="492" t="s">
        <v>2355</v>
      </c>
      <c r="E104" s="493" t="s">
        <v>201</v>
      </c>
      <c r="F104" s="494" t="s">
        <v>848</v>
      </c>
      <c r="G104" s="495">
        <v>1</v>
      </c>
      <c r="H104" s="496">
        <f>단가조사!$P$47</f>
        <v>150000</v>
      </c>
      <c r="I104" s="497">
        <f>TRUNC(G104*H104)</f>
        <v>150000</v>
      </c>
      <c r="J104" s="496"/>
      <c r="K104" s="498">
        <f>ROUND(G104*J104,0)</f>
        <v>0</v>
      </c>
      <c r="L104" s="496"/>
      <c r="M104" s="498"/>
      <c r="N104" s="496">
        <f t="shared" si="34"/>
        <v>150000</v>
      </c>
      <c r="O104" s="499">
        <f t="shared" si="35"/>
        <v>150000</v>
      </c>
      <c r="P104" s="495"/>
      <c r="Q104" s="568"/>
      <c r="R104" s="500"/>
    </row>
    <row r="105" spans="1:18" ht="15.2" customHeight="1">
      <c r="A105" s="551"/>
      <c r="B105" s="501"/>
      <c r="C105" s="502" t="s">
        <v>849</v>
      </c>
      <c r="D105" s="647"/>
      <c r="E105" s="503"/>
      <c r="F105" s="484" t="s">
        <v>848</v>
      </c>
      <c r="G105" s="504">
        <v>1</v>
      </c>
      <c r="H105" s="505">
        <f>단가산출!$H$68</f>
        <v>0</v>
      </c>
      <c r="I105" s="506">
        <f>ROUND(G105*H105,0)</f>
        <v>0</v>
      </c>
      <c r="J105" s="505">
        <f>단가산출!$J$68</f>
        <v>28377</v>
      </c>
      <c r="K105" s="506">
        <f>TRUNC(G105*J105)</f>
        <v>28377</v>
      </c>
      <c r="L105" s="505">
        <f>단가산출!$L$68</f>
        <v>24638</v>
      </c>
      <c r="M105" s="506">
        <f>TRUNC(G105*L105)</f>
        <v>24638</v>
      </c>
      <c r="N105" s="521">
        <f t="shared" si="34"/>
        <v>53015</v>
      </c>
      <c r="O105" s="522">
        <f t="shared" si="35"/>
        <v>53015</v>
      </c>
      <c r="P105" s="509"/>
      <c r="Q105" s="569" t="str">
        <f>단가산출!$A$63</f>
        <v>제12</v>
      </c>
      <c r="R105" s="510" t="s">
        <v>65</v>
      </c>
    </row>
    <row r="106" spans="1:18">
      <c r="A106" s="552"/>
      <c r="B106" s="511" t="s">
        <v>67</v>
      </c>
      <c r="C106" s="512"/>
      <c r="D106" s="651"/>
      <c r="E106" s="514"/>
      <c r="F106" s="515"/>
      <c r="G106" s="516"/>
      <c r="H106" s="517"/>
      <c r="I106" s="518">
        <f>SUM(I104:I105)</f>
        <v>150000</v>
      </c>
      <c r="J106" s="517"/>
      <c r="K106" s="518">
        <f>SUM(K104:K105)</f>
        <v>28377</v>
      </c>
      <c r="L106" s="517"/>
      <c r="M106" s="518">
        <f>SUM(M104:M105)</f>
        <v>24638</v>
      </c>
      <c r="N106" s="517">
        <f t="shared" si="34"/>
        <v>0</v>
      </c>
      <c r="O106" s="519">
        <f t="shared" si="35"/>
        <v>203015</v>
      </c>
      <c r="P106" s="516"/>
      <c r="Q106" s="570"/>
      <c r="R106" s="514"/>
    </row>
    <row r="107" spans="1:18">
      <c r="A107" s="550" t="s">
        <v>1564</v>
      </c>
      <c r="B107" s="492" t="s">
        <v>82</v>
      </c>
      <c r="C107" s="492" t="s">
        <v>86</v>
      </c>
      <c r="D107" s="492" t="s">
        <v>2355</v>
      </c>
      <c r="E107" s="493" t="s">
        <v>201</v>
      </c>
      <c r="F107" s="494" t="s">
        <v>55</v>
      </c>
      <c r="G107" s="495">
        <v>1</v>
      </c>
      <c r="H107" s="496">
        <f>단가조사!$P$48</f>
        <v>200000</v>
      </c>
      <c r="I107" s="497">
        <f>TRUNC(G107*H107)</f>
        <v>200000</v>
      </c>
      <c r="J107" s="496"/>
      <c r="K107" s="498">
        <f>ROUND(G107*J107,0)</f>
        <v>0</v>
      </c>
      <c r="L107" s="496"/>
      <c r="M107" s="498"/>
      <c r="N107" s="496">
        <f t="shared" si="34"/>
        <v>200000</v>
      </c>
      <c r="O107" s="499">
        <f t="shared" si="35"/>
        <v>200000</v>
      </c>
      <c r="P107" s="495"/>
      <c r="Q107" s="568"/>
      <c r="R107" s="500"/>
    </row>
    <row r="108" spans="1:18">
      <c r="A108" s="551"/>
      <c r="B108" s="501"/>
      <c r="C108" s="502" t="s">
        <v>850</v>
      </c>
      <c r="D108" s="647"/>
      <c r="E108" s="503"/>
      <c r="F108" s="484" t="s">
        <v>851</v>
      </c>
      <c r="G108" s="504">
        <v>1</v>
      </c>
      <c r="H108" s="505">
        <f>단가산출!$H$68</f>
        <v>0</v>
      </c>
      <c r="I108" s="506">
        <f>ROUND(G108*H108,0)</f>
        <v>0</v>
      </c>
      <c r="J108" s="505">
        <f>단가산출!$J$68</f>
        <v>28377</v>
      </c>
      <c r="K108" s="506">
        <f>TRUNC(G108*J108)</f>
        <v>28377</v>
      </c>
      <c r="L108" s="505">
        <f>단가산출!$L$68</f>
        <v>24638</v>
      </c>
      <c r="M108" s="506">
        <f>TRUNC(G108*L108)</f>
        <v>24638</v>
      </c>
      <c r="N108" s="521">
        <f>H108+J108+L108</f>
        <v>53015</v>
      </c>
      <c r="O108" s="522">
        <f>I108+K108+M108</f>
        <v>53015</v>
      </c>
      <c r="P108" s="509"/>
      <c r="Q108" s="569" t="str">
        <f>단가산출!$A$63</f>
        <v>제12</v>
      </c>
      <c r="R108" s="510" t="s">
        <v>65</v>
      </c>
    </row>
    <row r="109" spans="1:18">
      <c r="A109" s="552"/>
      <c r="B109" s="511" t="s">
        <v>67</v>
      </c>
      <c r="C109" s="512"/>
      <c r="D109" s="651"/>
      <c r="E109" s="514"/>
      <c r="F109" s="515"/>
      <c r="G109" s="516"/>
      <c r="H109" s="517"/>
      <c r="I109" s="518">
        <f>SUM(I107:I108)</f>
        <v>200000</v>
      </c>
      <c r="J109" s="517"/>
      <c r="K109" s="518">
        <f>SUM(K107:K108)</f>
        <v>28377</v>
      </c>
      <c r="L109" s="517"/>
      <c r="M109" s="518">
        <f>SUM(M107:M108)</f>
        <v>24638</v>
      </c>
      <c r="N109" s="517">
        <f t="shared" si="34"/>
        <v>0</v>
      </c>
      <c r="O109" s="519">
        <f t="shared" si="35"/>
        <v>253015</v>
      </c>
      <c r="P109" s="516"/>
      <c r="Q109" s="570"/>
      <c r="R109" s="514"/>
    </row>
    <row r="110" spans="1:18">
      <c r="A110" s="550" t="s">
        <v>1565</v>
      </c>
      <c r="B110" s="492" t="s">
        <v>82</v>
      </c>
      <c r="C110" s="492" t="s">
        <v>87</v>
      </c>
      <c r="D110" s="492" t="s">
        <v>2355</v>
      </c>
      <c r="E110" s="493" t="s">
        <v>201</v>
      </c>
      <c r="F110" s="494" t="s">
        <v>55</v>
      </c>
      <c r="G110" s="495">
        <v>1</v>
      </c>
      <c r="H110" s="496">
        <f>단가조사!P49</f>
        <v>250000</v>
      </c>
      <c r="I110" s="498">
        <f>ROUND(G110*H110,0)</f>
        <v>250000</v>
      </c>
      <c r="J110" s="496"/>
      <c r="K110" s="498">
        <f>ROUND(G110*J110,0)</f>
        <v>0</v>
      </c>
      <c r="L110" s="496"/>
      <c r="M110" s="498"/>
      <c r="N110" s="496">
        <f t="shared" si="34"/>
        <v>250000</v>
      </c>
      <c r="O110" s="499">
        <f t="shared" si="35"/>
        <v>250000</v>
      </c>
      <c r="P110" s="495"/>
      <c r="Q110" s="568"/>
      <c r="R110" s="500"/>
    </row>
    <row r="111" spans="1:18">
      <c r="A111" s="551"/>
      <c r="B111" s="501"/>
      <c r="C111" s="502" t="s">
        <v>850</v>
      </c>
      <c r="D111" s="647"/>
      <c r="E111" s="503"/>
      <c r="F111" s="484" t="s">
        <v>851</v>
      </c>
      <c r="G111" s="504">
        <v>1</v>
      </c>
      <c r="H111" s="505">
        <f>단가산출!$H$68</f>
        <v>0</v>
      </c>
      <c r="I111" s="506">
        <f>ROUND(G111*H111,0)</f>
        <v>0</v>
      </c>
      <c r="J111" s="505">
        <f>단가산출!$J$68</f>
        <v>28377</v>
      </c>
      <c r="K111" s="506">
        <f>TRUNC(G111*J111)</f>
        <v>28377</v>
      </c>
      <c r="L111" s="505">
        <f>단가산출!$L$68</f>
        <v>24638</v>
      </c>
      <c r="M111" s="506">
        <f>TRUNC(G111*L111)</f>
        <v>24638</v>
      </c>
      <c r="N111" s="521">
        <f>H111+J111+L111</f>
        <v>53015</v>
      </c>
      <c r="O111" s="522">
        <f>I111+K111+M111</f>
        <v>53015</v>
      </c>
      <c r="P111" s="509"/>
      <c r="Q111" s="569" t="str">
        <f>단가산출!$A$63</f>
        <v>제12</v>
      </c>
      <c r="R111" s="510" t="s">
        <v>65</v>
      </c>
    </row>
    <row r="112" spans="1:18">
      <c r="A112" s="552"/>
      <c r="B112" s="511" t="s">
        <v>67</v>
      </c>
      <c r="C112" s="512"/>
      <c r="D112" s="651"/>
      <c r="E112" s="514"/>
      <c r="F112" s="515"/>
      <c r="G112" s="516"/>
      <c r="H112" s="517"/>
      <c r="I112" s="518">
        <f>SUM(I110:I111)</f>
        <v>250000</v>
      </c>
      <c r="J112" s="517"/>
      <c r="K112" s="518">
        <f>SUM(K110:K111)</f>
        <v>28377</v>
      </c>
      <c r="L112" s="517"/>
      <c r="M112" s="518">
        <f>SUM(M110:M111)</f>
        <v>24638</v>
      </c>
      <c r="N112" s="517">
        <f t="shared" si="34"/>
        <v>0</v>
      </c>
      <c r="O112" s="519">
        <f t="shared" si="35"/>
        <v>303015</v>
      </c>
      <c r="P112" s="516"/>
      <c r="Q112" s="570"/>
      <c r="R112" s="514"/>
    </row>
    <row r="113" spans="1:18" s="573" customFormat="1">
      <c r="A113" s="550" t="s">
        <v>1566</v>
      </c>
      <c r="B113" s="492" t="s">
        <v>82</v>
      </c>
      <c r="C113" s="492" t="s">
        <v>83</v>
      </c>
      <c r="D113" s="492" t="s">
        <v>84</v>
      </c>
      <c r="E113" s="493" t="s">
        <v>203</v>
      </c>
      <c r="F113" s="494" t="s">
        <v>55</v>
      </c>
      <c r="G113" s="495">
        <v>1</v>
      </c>
      <c r="H113" s="496">
        <f>단가조사!$P$47</f>
        <v>150000</v>
      </c>
      <c r="I113" s="497">
        <f>TRUNC(G113*H113)</f>
        <v>150000</v>
      </c>
      <c r="J113" s="496"/>
      <c r="K113" s="498">
        <f>ROUND(G113*J113,0)</f>
        <v>0</v>
      </c>
      <c r="L113" s="496"/>
      <c r="M113" s="498"/>
      <c r="N113" s="496">
        <f t="shared" si="34"/>
        <v>150000</v>
      </c>
      <c r="O113" s="499">
        <f t="shared" si="35"/>
        <v>150000</v>
      </c>
      <c r="P113" s="495"/>
      <c r="Q113" s="568"/>
      <c r="R113" s="500"/>
    </row>
    <row r="114" spans="1:18" s="573" customFormat="1">
      <c r="A114" s="551"/>
      <c r="B114" s="501"/>
      <c r="C114" s="502" t="s">
        <v>852</v>
      </c>
      <c r="D114" s="647"/>
      <c r="E114" s="520"/>
      <c r="F114" s="484" t="s">
        <v>851</v>
      </c>
      <c r="G114" s="504">
        <v>1</v>
      </c>
      <c r="H114" s="505">
        <f>단가산출!$H$80</f>
        <v>0</v>
      </c>
      <c r="I114" s="506">
        <f>ROUND(G114*H114,0)</f>
        <v>0</v>
      </c>
      <c r="J114" s="505">
        <f>단가산출!$J$80</f>
        <v>66365</v>
      </c>
      <c r="K114" s="506">
        <f>TRUNC(G114*J114)</f>
        <v>66365</v>
      </c>
      <c r="L114" s="505">
        <f>단가산출!$L$80</f>
        <v>89589</v>
      </c>
      <c r="M114" s="506">
        <f>TRUNC(G114*L114)</f>
        <v>89589</v>
      </c>
      <c r="N114" s="521">
        <f t="shared" si="34"/>
        <v>155954</v>
      </c>
      <c r="O114" s="522">
        <f t="shared" si="35"/>
        <v>155954</v>
      </c>
      <c r="P114" s="509"/>
      <c r="Q114" s="569" t="str">
        <f>단가산출!$A$75</f>
        <v>제14</v>
      </c>
      <c r="R114" s="510" t="s">
        <v>65</v>
      </c>
    </row>
    <row r="115" spans="1:18" s="573" customFormat="1">
      <c r="A115" s="552"/>
      <c r="B115" s="511" t="s">
        <v>67</v>
      </c>
      <c r="C115" s="512"/>
      <c r="D115" s="651"/>
      <c r="E115" s="514"/>
      <c r="F115" s="515"/>
      <c r="G115" s="516"/>
      <c r="H115" s="517"/>
      <c r="I115" s="518">
        <f>SUM(I113:I114)</f>
        <v>150000</v>
      </c>
      <c r="J115" s="517"/>
      <c r="K115" s="518">
        <f>SUM(K113:K114)</f>
        <v>66365</v>
      </c>
      <c r="L115" s="517"/>
      <c r="M115" s="518">
        <f>SUM(M113:M114)</f>
        <v>89589</v>
      </c>
      <c r="N115" s="517">
        <f t="shared" si="34"/>
        <v>0</v>
      </c>
      <c r="O115" s="519">
        <f t="shared" si="35"/>
        <v>305954</v>
      </c>
      <c r="P115" s="516"/>
      <c r="Q115" s="570"/>
      <c r="R115" s="514"/>
    </row>
    <row r="116" spans="1:18" s="573" customFormat="1">
      <c r="A116" s="550" t="s">
        <v>1784</v>
      </c>
      <c r="B116" s="492" t="s">
        <v>1785</v>
      </c>
      <c r="C116" s="492" t="s">
        <v>83</v>
      </c>
      <c r="D116" s="492" t="s">
        <v>84</v>
      </c>
      <c r="E116" s="493" t="s">
        <v>203</v>
      </c>
      <c r="F116" s="494" t="s">
        <v>55</v>
      </c>
      <c r="G116" s="495">
        <v>1</v>
      </c>
      <c r="H116" s="496"/>
      <c r="I116" s="497"/>
      <c r="J116" s="496"/>
      <c r="K116" s="498">
        <f>ROUND(G116*J116,0)</f>
        <v>0</v>
      </c>
      <c r="L116" s="496"/>
      <c r="M116" s="498"/>
      <c r="N116" s="496">
        <f t="shared" ref="N116:N118" si="40">H116+J116+L116</f>
        <v>0</v>
      </c>
      <c r="O116" s="499">
        <f t="shared" ref="O116:O118" si="41">I116+K116+M116</f>
        <v>0</v>
      </c>
      <c r="P116" s="495"/>
      <c r="Q116" s="568"/>
      <c r="R116" s="500"/>
    </row>
    <row r="117" spans="1:18" s="573" customFormat="1">
      <c r="A117" s="551"/>
      <c r="B117" s="652"/>
      <c r="C117" s="502" t="s">
        <v>63</v>
      </c>
      <c r="D117" s="647"/>
      <c r="E117" s="520" t="s">
        <v>413</v>
      </c>
      <c r="F117" s="484" t="s">
        <v>68</v>
      </c>
      <c r="G117" s="653">
        <f>설치수량!$J$31</f>
        <v>3.6150000000000002</v>
      </c>
      <c r="H117" s="521">
        <f>단가조사!$P$75</f>
        <v>-350</v>
      </c>
      <c r="I117" s="497">
        <f>TRUNC(G117*H117)</f>
        <v>-1265</v>
      </c>
      <c r="J117" s="521"/>
      <c r="K117" s="523">
        <f>ROUND(G117*J117,0)</f>
        <v>0</v>
      </c>
      <c r="L117" s="521"/>
      <c r="M117" s="523"/>
      <c r="N117" s="521">
        <f t="shared" si="40"/>
        <v>-350</v>
      </c>
      <c r="O117" s="522">
        <f t="shared" si="41"/>
        <v>-1265</v>
      </c>
      <c r="P117" s="653"/>
      <c r="Q117" s="569"/>
      <c r="R117" s="520"/>
    </row>
    <row r="118" spans="1:18" s="573" customFormat="1">
      <c r="A118" s="552"/>
      <c r="B118" s="511" t="s">
        <v>67</v>
      </c>
      <c r="C118" s="512"/>
      <c r="D118" s="651"/>
      <c r="E118" s="514"/>
      <c r="F118" s="515"/>
      <c r="G118" s="516"/>
      <c r="H118" s="517"/>
      <c r="I118" s="518">
        <f>SUM(I116:I117)</f>
        <v>-1265</v>
      </c>
      <c r="J118" s="517"/>
      <c r="K118" s="518">
        <f>SUM(K116:K117)</f>
        <v>0</v>
      </c>
      <c r="L118" s="517"/>
      <c r="M118" s="518">
        <f>SUM(M116:M117)</f>
        <v>0</v>
      </c>
      <c r="N118" s="517">
        <f t="shared" si="40"/>
        <v>0</v>
      </c>
      <c r="O118" s="519">
        <f t="shared" si="41"/>
        <v>-1265</v>
      </c>
      <c r="P118" s="516"/>
      <c r="Q118" s="570"/>
      <c r="R118" s="514"/>
    </row>
    <row r="119" spans="1:18" s="573" customFormat="1">
      <c r="A119" s="550" t="s">
        <v>1567</v>
      </c>
      <c r="B119" s="492" t="s">
        <v>82</v>
      </c>
      <c r="C119" s="492" t="s">
        <v>86</v>
      </c>
      <c r="D119" s="492" t="s">
        <v>84</v>
      </c>
      <c r="E119" s="493" t="s">
        <v>203</v>
      </c>
      <c r="F119" s="494" t="s">
        <v>55</v>
      </c>
      <c r="G119" s="495">
        <v>1</v>
      </c>
      <c r="H119" s="496">
        <f>단가조사!$P$48</f>
        <v>200000</v>
      </c>
      <c r="I119" s="497">
        <f>TRUNC(G119*H119)</f>
        <v>200000</v>
      </c>
      <c r="J119" s="496"/>
      <c r="K119" s="498">
        <f>ROUND(G119*J119,0)</f>
        <v>0</v>
      </c>
      <c r="L119" s="496"/>
      <c r="M119" s="498"/>
      <c r="N119" s="496">
        <f t="shared" si="34"/>
        <v>200000</v>
      </c>
      <c r="O119" s="499">
        <f t="shared" si="35"/>
        <v>200000</v>
      </c>
      <c r="P119" s="495"/>
      <c r="Q119" s="568"/>
      <c r="R119" s="500"/>
    </row>
    <row r="120" spans="1:18" s="573" customFormat="1">
      <c r="A120" s="551"/>
      <c r="B120" s="501"/>
      <c r="C120" s="502" t="s">
        <v>852</v>
      </c>
      <c r="D120" s="647"/>
      <c r="E120" s="520"/>
      <c r="F120" s="484" t="s">
        <v>851</v>
      </c>
      <c r="G120" s="504">
        <v>1</v>
      </c>
      <c r="H120" s="505">
        <f>단가산출!$H$80</f>
        <v>0</v>
      </c>
      <c r="I120" s="506">
        <f>ROUND(G120*H120,0)</f>
        <v>0</v>
      </c>
      <c r="J120" s="505">
        <f>단가산출!$J$80</f>
        <v>66365</v>
      </c>
      <c r="K120" s="506">
        <f>TRUNC(G120*J120)</f>
        <v>66365</v>
      </c>
      <c r="L120" s="505">
        <f>단가산출!$L$80</f>
        <v>89589</v>
      </c>
      <c r="M120" s="506">
        <f>TRUNC(G120*L120)</f>
        <v>89589</v>
      </c>
      <c r="N120" s="521">
        <f>H120+J120+L120</f>
        <v>155954</v>
      </c>
      <c r="O120" s="522">
        <f>I120+K120+M120</f>
        <v>155954</v>
      </c>
      <c r="P120" s="509"/>
      <c r="Q120" s="569" t="str">
        <f>단가산출!$A$75</f>
        <v>제14</v>
      </c>
      <c r="R120" s="510" t="s">
        <v>65</v>
      </c>
    </row>
    <row r="121" spans="1:18" s="573" customFormat="1">
      <c r="A121" s="552"/>
      <c r="B121" s="511" t="s">
        <v>67</v>
      </c>
      <c r="C121" s="512"/>
      <c r="D121" s="651"/>
      <c r="E121" s="514"/>
      <c r="F121" s="515"/>
      <c r="G121" s="516"/>
      <c r="H121" s="517"/>
      <c r="I121" s="518">
        <f>SUM(I119:I120)</f>
        <v>200000</v>
      </c>
      <c r="J121" s="517"/>
      <c r="K121" s="518">
        <f>SUM(K119:K120)</f>
        <v>66365</v>
      </c>
      <c r="L121" s="517"/>
      <c r="M121" s="518">
        <f>SUM(M119:M120)</f>
        <v>89589</v>
      </c>
      <c r="N121" s="517">
        <f t="shared" si="34"/>
        <v>0</v>
      </c>
      <c r="O121" s="519">
        <f t="shared" si="35"/>
        <v>355954</v>
      </c>
      <c r="P121" s="516"/>
      <c r="Q121" s="570"/>
      <c r="R121" s="514"/>
    </row>
    <row r="122" spans="1:18" s="573" customFormat="1">
      <c r="A122" s="550" t="s">
        <v>1786</v>
      </c>
      <c r="B122" s="492" t="s">
        <v>1785</v>
      </c>
      <c r="C122" s="492" t="s">
        <v>86</v>
      </c>
      <c r="D122" s="492" t="s">
        <v>84</v>
      </c>
      <c r="E122" s="493" t="s">
        <v>203</v>
      </c>
      <c r="F122" s="494" t="s">
        <v>55</v>
      </c>
      <c r="G122" s="495">
        <v>1</v>
      </c>
      <c r="H122" s="496"/>
      <c r="I122" s="497"/>
      <c r="J122" s="496"/>
      <c r="K122" s="498">
        <f>ROUND(G122*J122,0)</f>
        <v>0</v>
      </c>
      <c r="L122" s="496"/>
      <c r="M122" s="498"/>
      <c r="N122" s="496">
        <f t="shared" ref="N122:N123" si="42">H122+J122+L122</f>
        <v>0</v>
      </c>
      <c r="O122" s="499">
        <f t="shared" ref="O122:O123" si="43">I122+K122+M122</f>
        <v>0</v>
      </c>
      <c r="P122" s="495"/>
      <c r="Q122" s="568"/>
      <c r="R122" s="500"/>
    </row>
    <row r="123" spans="1:18" s="573" customFormat="1">
      <c r="A123" s="551"/>
      <c r="B123" s="652"/>
      <c r="C123" s="502" t="s">
        <v>63</v>
      </c>
      <c r="D123" s="647"/>
      <c r="E123" s="520" t="s">
        <v>413</v>
      </c>
      <c r="F123" s="484" t="s">
        <v>68</v>
      </c>
      <c r="G123" s="653">
        <f>설치수량!$J$32</f>
        <v>6.327</v>
      </c>
      <c r="H123" s="521">
        <f>단가조사!$P$75</f>
        <v>-350</v>
      </c>
      <c r="I123" s="497">
        <f>TRUNC(G123*H123)</f>
        <v>-2214</v>
      </c>
      <c r="J123" s="521"/>
      <c r="K123" s="523">
        <f>ROUND(G123*J123,0)</f>
        <v>0</v>
      </c>
      <c r="L123" s="521"/>
      <c r="M123" s="523"/>
      <c r="N123" s="521">
        <f t="shared" si="42"/>
        <v>-350</v>
      </c>
      <c r="O123" s="522">
        <f t="shared" si="43"/>
        <v>-2214</v>
      </c>
      <c r="P123" s="653"/>
      <c r="Q123" s="569"/>
      <c r="R123" s="520"/>
    </row>
    <row r="124" spans="1:18" s="573" customFormat="1">
      <c r="A124" s="552"/>
      <c r="B124" s="511" t="s">
        <v>67</v>
      </c>
      <c r="C124" s="512"/>
      <c r="D124" s="651"/>
      <c r="E124" s="514"/>
      <c r="F124" s="515"/>
      <c r="G124" s="516"/>
      <c r="H124" s="517"/>
      <c r="I124" s="518">
        <f>SUM(I122:I123)</f>
        <v>-2214</v>
      </c>
      <c r="J124" s="517"/>
      <c r="K124" s="518">
        <f>SUM(K122:K123)</f>
        <v>0</v>
      </c>
      <c r="L124" s="517"/>
      <c r="M124" s="518">
        <f>SUM(M122:M123)</f>
        <v>0</v>
      </c>
      <c r="N124" s="517">
        <f t="shared" ref="N124" si="44">H124+J124+L124</f>
        <v>0</v>
      </c>
      <c r="O124" s="519">
        <f t="shared" ref="O124" si="45">I124+K124+M124</f>
        <v>-2214</v>
      </c>
      <c r="P124" s="516"/>
      <c r="Q124" s="570"/>
      <c r="R124" s="514"/>
    </row>
    <row r="125" spans="1:18" s="573" customFormat="1">
      <c r="A125" s="550" t="s">
        <v>1568</v>
      </c>
      <c r="B125" s="492" t="s">
        <v>82</v>
      </c>
      <c r="C125" s="492" t="s">
        <v>87</v>
      </c>
      <c r="D125" s="492" t="s">
        <v>84</v>
      </c>
      <c r="E125" s="493" t="s">
        <v>203</v>
      </c>
      <c r="F125" s="494" t="s">
        <v>55</v>
      </c>
      <c r="G125" s="495">
        <v>1</v>
      </c>
      <c r="H125" s="496">
        <f>단가조사!P49</f>
        <v>250000</v>
      </c>
      <c r="I125" s="497">
        <f>TRUNC(G125*H125)</f>
        <v>250000</v>
      </c>
      <c r="J125" s="496"/>
      <c r="K125" s="498">
        <f>ROUND(G125*J125,0)</f>
        <v>0</v>
      </c>
      <c r="L125" s="496"/>
      <c r="M125" s="498"/>
      <c r="N125" s="496">
        <f t="shared" si="34"/>
        <v>250000</v>
      </c>
      <c r="O125" s="499">
        <f t="shared" si="35"/>
        <v>250000</v>
      </c>
      <c r="P125" s="495"/>
      <c r="Q125" s="568"/>
      <c r="R125" s="500"/>
    </row>
    <row r="126" spans="1:18" s="573" customFormat="1">
      <c r="A126" s="551"/>
      <c r="B126" s="501"/>
      <c r="C126" s="502" t="s">
        <v>852</v>
      </c>
      <c r="D126" s="647"/>
      <c r="E126" s="520"/>
      <c r="F126" s="484" t="s">
        <v>851</v>
      </c>
      <c r="G126" s="504">
        <v>1</v>
      </c>
      <c r="H126" s="505">
        <f>단가산출!$H$80</f>
        <v>0</v>
      </c>
      <c r="I126" s="506">
        <f>ROUND(G126*H126,0)</f>
        <v>0</v>
      </c>
      <c r="J126" s="505">
        <f>단가산출!$J$80</f>
        <v>66365</v>
      </c>
      <c r="K126" s="506">
        <f>TRUNC(G126*J126)</f>
        <v>66365</v>
      </c>
      <c r="L126" s="505">
        <f>단가산출!$L$80</f>
        <v>89589</v>
      </c>
      <c r="M126" s="506">
        <f>TRUNC(G126*L126)</f>
        <v>89589</v>
      </c>
      <c r="N126" s="521">
        <f>H126+J126+L126</f>
        <v>155954</v>
      </c>
      <c r="O126" s="522">
        <f>I126+K126+M126</f>
        <v>155954</v>
      </c>
      <c r="P126" s="509"/>
      <c r="Q126" s="569" t="str">
        <f>단가산출!$A$75</f>
        <v>제14</v>
      </c>
      <c r="R126" s="510" t="s">
        <v>65</v>
      </c>
    </row>
    <row r="127" spans="1:18" s="573" customFormat="1">
      <c r="A127" s="552"/>
      <c r="B127" s="511" t="s">
        <v>67</v>
      </c>
      <c r="C127" s="512"/>
      <c r="D127" s="651"/>
      <c r="E127" s="514"/>
      <c r="F127" s="515"/>
      <c r="G127" s="516"/>
      <c r="H127" s="517"/>
      <c r="I127" s="518">
        <f>SUM(I125:I126)</f>
        <v>250000</v>
      </c>
      <c r="J127" s="517"/>
      <c r="K127" s="518">
        <f>SUM(K125:K126)</f>
        <v>66365</v>
      </c>
      <c r="L127" s="517"/>
      <c r="M127" s="518">
        <f>SUM(M125:M126)</f>
        <v>89589</v>
      </c>
      <c r="N127" s="517">
        <f t="shared" si="34"/>
        <v>0</v>
      </c>
      <c r="O127" s="519">
        <f t="shared" si="35"/>
        <v>405954</v>
      </c>
      <c r="P127" s="516"/>
      <c r="Q127" s="570"/>
      <c r="R127" s="514"/>
    </row>
    <row r="128" spans="1:18" s="573" customFormat="1">
      <c r="A128" s="550" t="s">
        <v>1787</v>
      </c>
      <c r="B128" s="492" t="s">
        <v>1785</v>
      </c>
      <c r="C128" s="492" t="s">
        <v>87</v>
      </c>
      <c r="D128" s="492" t="s">
        <v>84</v>
      </c>
      <c r="E128" s="493" t="s">
        <v>203</v>
      </c>
      <c r="F128" s="494" t="s">
        <v>55</v>
      </c>
      <c r="G128" s="495">
        <v>1</v>
      </c>
      <c r="H128" s="496"/>
      <c r="I128" s="497"/>
      <c r="J128" s="496"/>
      <c r="K128" s="498">
        <f>ROUND(G128*J128,0)</f>
        <v>0</v>
      </c>
      <c r="L128" s="496"/>
      <c r="M128" s="498"/>
      <c r="N128" s="496">
        <f t="shared" ref="N128:N129" si="46">H128+J128+L128</f>
        <v>0</v>
      </c>
      <c r="O128" s="499">
        <f t="shared" ref="O128:O129" si="47">I128+K128+M128</f>
        <v>0</v>
      </c>
      <c r="P128" s="495"/>
      <c r="Q128" s="568"/>
      <c r="R128" s="500"/>
    </row>
    <row r="129" spans="1:18" s="573" customFormat="1">
      <c r="A129" s="551"/>
      <c r="B129" s="652"/>
      <c r="C129" s="502" t="s">
        <v>63</v>
      </c>
      <c r="D129" s="647"/>
      <c r="E129" s="520" t="s">
        <v>413</v>
      </c>
      <c r="F129" s="484" t="s">
        <v>68</v>
      </c>
      <c r="G129" s="653">
        <f>설치수량!$J$33</f>
        <v>8.1349999999999998</v>
      </c>
      <c r="H129" s="521">
        <f>단가조사!$P$75</f>
        <v>-350</v>
      </c>
      <c r="I129" s="497">
        <f>TRUNC(G129*H129)</f>
        <v>-2847</v>
      </c>
      <c r="J129" s="521"/>
      <c r="K129" s="523">
        <f>ROUND(G129*J129,0)</f>
        <v>0</v>
      </c>
      <c r="L129" s="521"/>
      <c r="M129" s="523"/>
      <c r="N129" s="521">
        <f t="shared" si="46"/>
        <v>-350</v>
      </c>
      <c r="O129" s="522">
        <f t="shared" si="47"/>
        <v>-2847</v>
      </c>
      <c r="P129" s="653"/>
      <c r="Q129" s="569"/>
      <c r="R129" s="520"/>
    </row>
    <row r="130" spans="1:18" s="573" customFormat="1">
      <c r="A130" s="552"/>
      <c r="B130" s="511" t="s">
        <v>67</v>
      </c>
      <c r="C130" s="512"/>
      <c r="D130" s="651"/>
      <c r="E130" s="514"/>
      <c r="F130" s="515"/>
      <c r="G130" s="516"/>
      <c r="H130" s="517"/>
      <c r="I130" s="518">
        <f>SUM(I128:I129)</f>
        <v>-2847</v>
      </c>
      <c r="J130" s="517"/>
      <c r="K130" s="518">
        <f>SUM(K128:K129)</f>
        <v>0</v>
      </c>
      <c r="L130" s="517"/>
      <c r="M130" s="518">
        <f>SUM(M128:M129)</f>
        <v>0</v>
      </c>
      <c r="N130" s="517">
        <f t="shared" ref="N130" si="48">H130+J130+L130</f>
        <v>0</v>
      </c>
      <c r="O130" s="519">
        <f t="shared" ref="O130" si="49">I130+K130+M130</f>
        <v>-2847</v>
      </c>
      <c r="P130" s="516"/>
      <c r="Q130" s="570"/>
      <c r="R130" s="514"/>
    </row>
    <row r="131" spans="1:18">
      <c r="A131" s="550" t="s">
        <v>1569</v>
      </c>
      <c r="B131" s="492" t="s">
        <v>82</v>
      </c>
      <c r="C131" s="654"/>
      <c r="D131" s="492" t="s">
        <v>853</v>
      </c>
      <c r="E131" s="493" t="s">
        <v>200</v>
      </c>
      <c r="F131" s="494" t="s">
        <v>55</v>
      </c>
      <c r="G131" s="495">
        <v>1</v>
      </c>
      <c r="H131" s="496"/>
      <c r="I131" s="498"/>
      <c r="J131" s="496"/>
      <c r="K131" s="498">
        <f>ROUND(G131*J131,0)</f>
        <v>0</v>
      </c>
      <c r="L131" s="496"/>
      <c r="M131" s="498"/>
      <c r="N131" s="496">
        <f t="shared" si="34"/>
        <v>0</v>
      </c>
      <c r="O131" s="499">
        <f t="shared" si="35"/>
        <v>0</v>
      </c>
      <c r="P131" s="495"/>
      <c r="Q131" s="568"/>
      <c r="R131" s="500"/>
    </row>
    <row r="132" spans="1:18">
      <c r="A132" s="551"/>
      <c r="B132" s="501"/>
      <c r="C132" s="502" t="s">
        <v>66</v>
      </c>
      <c r="D132" s="647"/>
      <c r="E132" s="520"/>
      <c r="F132" s="484" t="s">
        <v>851</v>
      </c>
      <c r="G132" s="504">
        <v>1</v>
      </c>
      <c r="H132" s="505">
        <f>단가산출!$H$80</f>
        <v>0</v>
      </c>
      <c r="I132" s="506">
        <f>ROUND(G132*H132,0)</f>
        <v>0</v>
      </c>
      <c r="J132" s="505">
        <f>단가산출!$J$80</f>
        <v>66365</v>
      </c>
      <c r="K132" s="506">
        <f>TRUNC(G132*J132)</f>
        <v>66365</v>
      </c>
      <c r="L132" s="505">
        <f>단가산출!$L$80</f>
        <v>89589</v>
      </c>
      <c r="M132" s="506">
        <f>TRUNC(G132*L132)</f>
        <v>89589</v>
      </c>
      <c r="N132" s="521">
        <f>H132+J132+L132</f>
        <v>155954</v>
      </c>
      <c r="O132" s="522">
        <f>I132+K132+M132</f>
        <v>155954</v>
      </c>
      <c r="P132" s="509"/>
      <c r="Q132" s="569" t="str">
        <f>단가산출!$A$75</f>
        <v>제14</v>
      </c>
      <c r="R132" s="510" t="s">
        <v>65</v>
      </c>
    </row>
    <row r="133" spans="1:18">
      <c r="A133" s="552"/>
      <c r="B133" s="511" t="s">
        <v>67</v>
      </c>
      <c r="C133" s="512"/>
      <c r="D133" s="651"/>
      <c r="E133" s="514"/>
      <c r="F133" s="515"/>
      <c r="G133" s="516"/>
      <c r="H133" s="517"/>
      <c r="I133" s="518">
        <f>SUM(I131:I132)</f>
        <v>0</v>
      </c>
      <c r="J133" s="517"/>
      <c r="K133" s="518">
        <f>SUM(K131:K132)</f>
        <v>66365</v>
      </c>
      <c r="L133" s="517"/>
      <c r="M133" s="518">
        <f>SUM(M131:M132)</f>
        <v>89589</v>
      </c>
      <c r="N133" s="517">
        <f t="shared" si="34"/>
        <v>0</v>
      </c>
      <c r="O133" s="519">
        <f t="shared" si="35"/>
        <v>155954</v>
      </c>
      <c r="P133" s="516"/>
      <c r="Q133" s="570"/>
      <c r="R133" s="514"/>
    </row>
    <row r="134" spans="1:18" s="573" customFormat="1" ht="15" customHeight="1">
      <c r="A134" s="550" t="s">
        <v>1571</v>
      </c>
      <c r="B134" s="492" t="s">
        <v>82</v>
      </c>
      <c r="C134" s="492"/>
      <c r="D134" s="492" t="s">
        <v>853</v>
      </c>
      <c r="E134" s="493" t="s">
        <v>88</v>
      </c>
      <c r="F134" s="494" t="s">
        <v>55</v>
      </c>
      <c r="G134" s="495">
        <v>1</v>
      </c>
      <c r="H134" s="496"/>
      <c r="I134" s="498"/>
      <c r="J134" s="496"/>
      <c r="K134" s="498">
        <f>ROUND(G134*J134,0)</f>
        <v>0</v>
      </c>
      <c r="L134" s="496"/>
      <c r="M134" s="498"/>
      <c r="N134" s="496">
        <f t="shared" si="34"/>
        <v>0</v>
      </c>
      <c r="O134" s="499">
        <f t="shared" si="35"/>
        <v>0</v>
      </c>
      <c r="P134" s="495"/>
      <c r="Q134" s="568"/>
      <c r="R134" s="500"/>
    </row>
    <row r="135" spans="1:18" s="573" customFormat="1" ht="15" customHeight="1">
      <c r="A135" s="551"/>
      <c r="B135" s="501"/>
      <c r="C135" s="502" t="s">
        <v>854</v>
      </c>
      <c r="D135" s="647"/>
      <c r="E135" s="655"/>
      <c r="F135" s="484" t="s">
        <v>851</v>
      </c>
      <c r="G135" s="504">
        <v>1</v>
      </c>
      <c r="H135" s="505">
        <f>단가산출!$H$74</f>
        <v>0</v>
      </c>
      <c r="I135" s="523">
        <f>ROUND(G135*H135,0)</f>
        <v>0</v>
      </c>
      <c r="J135" s="505">
        <f>단가산출!$J$74</f>
        <v>36723</v>
      </c>
      <c r="K135" s="506">
        <f>TRUNC(G135*J135)</f>
        <v>36723</v>
      </c>
      <c r="L135" s="505">
        <f>단가산출!$L$74</f>
        <v>31885</v>
      </c>
      <c r="M135" s="506">
        <f>TRUNC(G135*L135)</f>
        <v>31885</v>
      </c>
      <c r="N135" s="521">
        <f t="shared" si="34"/>
        <v>68608</v>
      </c>
      <c r="O135" s="522">
        <f t="shared" si="35"/>
        <v>68608</v>
      </c>
      <c r="P135" s="509"/>
      <c r="Q135" s="569" t="str">
        <f>단가산출!$A$69</f>
        <v>제13</v>
      </c>
      <c r="R135" s="510" t="s">
        <v>65</v>
      </c>
    </row>
    <row r="136" spans="1:18" s="573" customFormat="1" ht="15" customHeight="1">
      <c r="A136" s="552"/>
      <c r="B136" s="511" t="s">
        <v>67</v>
      </c>
      <c r="C136" s="512"/>
      <c r="D136" s="651"/>
      <c r="E136" s="514"/>
      <c r="F136" s="515"/>
      <c r="G136" s="516"/>
      <c r="H136" s="517"/>
      <c r="I136" s="518">
        <f>SUM(I134:I135)</f>
        <v>0</v>
      </c>
      <c r="J136" s="517"/>
      <c r="K136" s="518">
        <f>SUM(K134:K135)</f>
        <v>36723</v>
      </c>
      <c r="L136" s="517"/>
      <c r="M136" s="518">
        <f>SUM(M134:M135)</f>
        <v>31885</v>
      </c>
      <c r="N136" s="517">
        <f t="shared" si="34"/>
        <v>0</v>
      </c>
      <c r="O136" s="519">
        <f t="shared" si="35"/>
        <v>68608</v>
      </c>
      <c r="P136" s="516"/>
      <c r="Q136" s="570"/>
      <c r="R136" s="514"/>
    </row>
    <row r="137" spans="1:18" s="573" customFormat="1" ht="15" customHeight="1">
      <c r="A137" s="550" t="s">
        <v>1788</v>
      </c>
      <c r="B137" s="492" t="s">
        <v>82</v>
      </c>
      <c r="C137" s="492"/>
      <c r="D137" s="492" t="s">
        <v>485</v>
      </c>
      <c r="E137" s="493" t="s">
        <v>88</v>
      </c>
      <c r="F137" s="494" t="s">
        <v>55</v>
      </c>
      <c r="G137" s="495">
        <v>1</v>
      </c>
      <c r="H137" s="496"/>
      <c r="I137" s="498"/>
      <c r="J137" s="496"/>
      <c r="K137" s="498">
        <f>ROUND(G137*J137,0)</f>
        <v>0</v>
      </c>
      <c r="L137" s="496"/>
      <c r="M137" s="498"/>
      <c r="N137" s="496">
        <f t="shared" ref="N137:N139" si="50">H137+J137+L137</f>
        <v>0</v>
      </c>
      <c r="O137" s="499">
        <f t="shared" ref="O137:O139" si="51">I137+K137+M137</f>
        <v>0</v>
      </c>
      <c r="P137" s="495"/>
      <c r="Q137" s="568"/>
      <c r="R137" s="500"/>
    </row>
    <row r="138" spans="1:18" s="573" customFormat="1" ht="15" customHeight="1">
      <c r="A138" s="551"/>
      <c r="B138" s="652"/>
      <c r="C138" s="502" t="s">
        <v>63</v>
      </c>
      <c r="D138" s="647"/>
      <c r="E138" s="520" t="s">
        <v>89</v>
      </c>
      <c r="F138" s="484" t="s">
        <v>68</v>
      </c>
      <c r="G138" s="656">
        <f>설치수량!$J$35</f>
        <v>6.0256666666666661</v>
      </c>
      <c r="H138" s="521">
        <f>단가조사!$P$75</f>
        <v>-350</v>
      </c>
      <c r="I138" s="497">
        <f>TRUNC(G138*H138)</f>
        <v>-2108</v>
      </c>
      <c r="J138" s="521"/>
      <c r="K138" s="523">
        <f>ROUND(G138*J138,0)</f>
        <v>0</v>
      </c>
      <c r="L138" s="521"/>
      <c r="M138" s="523"/>
      <c r="N138" s="521">
        <f t="shared" si="50"/>
        <v>-350</v>
      </c>
      <c r="O138" s="522">
        <f t="shared" si="51"/>
        <v>-2108</v>
      </c>
      <c r="P138" s="653"/>
      <c r="Q138" s="569"/>
      <c r="R138" s="520"/>
    </row>
    <row r="139" spans="1:18" s="573" customFormat="1" ht="15" customHeight="1">
      <c r="A139" s="552"/>
      <c r="B139" s="511" t="s">
        <v>67</v>
      </c>
      <c r="C139" s="512"/>
      <c r="D139" s="651"/>
      <c r="E139" s="514"/>
      <c r="F139" s="515"/>
      <c r="G139" s="516"/>
      <c r="H139" s="517"/>
      <c r="I139" s="518">
        <f>SUM(I137:I138)</f>
        <v>-2108</v>
      </c>
      <c r="J139" s="517"/>
      <c r="K139" s="518">
        <f>SUM(K137:K138)</f>
        <v>0</v>
      </c>
      <c r="L139" s="517"/>
      <c r="M139" s="518">
        <f>SUM(M137:M138)</f>
        <v>0</v>
      </c>
      <c r="N139" s="517">
        <f t="shared" si="50"/>
        <v>0</v>
      </c>
      <c r="O139" s="519">
        <f t="shared" si="51"/>
        <v>-2108</v>
      </c>
      <c r="P139" s="516"/>
      <c r="Q139" s="570"/>
      <c r="R139" s="514"/>
    </row>
    <row r="140" spans="1:18" ht="15.95" customHeight="1">
      <c r="A140" s="550" t="s">
        <v>1572</v>
      </c>
      <c r="B140" s="492" t="s">
        <v>955</v>
      </c>
      <c r="C140" s="492" t="s">
        <v>956</v>
      </c>
      <c r="D140" s="492" t="s">
        <v>957</v>
      </c>
      <c r="E140" s="493" t="s">
        <v>201</v>
      </c>
      <c r="F140" s="494" t="s">
        <v>55</v>
      </c>
      <c r="G140" s="495">
        <v>1</v>
      </c>
      <c r="H140" s="496">
        <f>단가조사!P57</f>
        <v>160000</v>
      </c>
      <c r="I140" s="497">
        <f>TRUNC(G140*H140)</f>
        <v>160000</v>
      </c>
      <c r="J140" s="496"/>
      <c r="K140" s="498">
        <f>ROUND(G140*J140,0)</f>
        <v>0</v>
      </c>
      <c r="L140" s="496"/>
      <c r="M140" s="498"/>
      <c r="N140" s="496">
        <f t="shared" ref="N140:N166" si="52">H140+J140+L140</f>
        <v>160000</v>
      </c>
      <c r="O140" s="499">
        <f t="shared" ref="O140:O166" si="53">I140+K140+M140</f>
        <v>160000</v>
      </c>
      <c r="P140" s="495"/>
      <c r="Q140" s="568"/>
      <c r="R140" s="500"/>
    </row>
    <row r="141" spans="1:18" ht="15.95" customHeight="1">
      <c r="A141" s="551"/>
      <c r="B141" s="501"/>
      <c r="C141" s="502" t="s">
        <v>855</v>
      </c>
      <c r="D141" s="1428" t="s">
        <v>638</v>
      </c>
      <c r="E141" s="1429"/>
      <c r="F141" s="484" t="s">
        <v>85</v>
      </c>
      <c r="G141" s="653">
        <v>1</v>
      </c>
      <c r="H141" s="521">
        <f>단가산출!$H$86</f>
        <v>0</v>
      </c>
      <c r="I141" s="523">
        <f>ROUND(G141*H141,0)</f>
        <v>0</v>
      </c>
      <c r="J141" s="505">
        <f>단가산출!$J$86</f>
        <v>52026</v>
      </c>
      <c r="K141" s="506">
        <f t="shared" ref="K141:K147" si="54">TRUNC(G141*J141)</f>
        <v>52026</v>
      </c>
      <c r="L141" s="521">
        <f>단가산출!$L$86</f>
        <v>48513</v>
      </c>
      <c r="M141" s="506">
        <f>TRUNC(G141*L141)</f>
        <v>48513</v>
      </c>
      <c r="N141" s="521">
        <f t="shared" si="52"/>
        <v>100539</v>
      </c>
      <c r="O141" s="522">
        <f t="shared" si="53"/>
        <v>100539</v>
      </c>
      <c r="P141" s="509"/>
      <c r="Q141" s="569" t="str">
        <f>단가산출!$A$81</f>
        <v>제15</v>
      </c>
      <c r="R141" s="510" t="s">
        <v>65</v>
      </c>
    </row>
    <row r="142" spans="1:18" ht="15.95" customHeight="1">
      <c r="A142" s="551"/>
      <c r="B142" s="501"/>
      <c r="C142" s="502" t="s">
        <v>1299</v>
      </c>
      <c r="D142" s="657"/>
      <c r="E142" s="510" t="s">
        <v>1300</v>
      </c>
      <c r="F142" s="658" t="s">
        <v>749</v>
      </c>
      <c r="G142" s="653">
        <f>기초설계!K9</f>
        <v>1</v>
      </c>
      <c r="H142" s="521"/>
      <c r="I142" s="497"/>
      <c r="J142" s="505">
        <f>단가산출!J235</f>
        <v>2763</v>
      </c>
      <c r="K142" s="506">
        <f t="shared" si="54"/>
        <v>2763</v>
      </c>
      <c r="L142" s="521">
        <f>단가산출!$L$235</f>
        <v>1939</v>
      </c>
      <c r="M142" s="506">
        <f>TRUNC(G142*L142)</f>
        <v>1939</v>
      </c>
      <c r="N142" s="521">
        <f t="shared" si="52"/>
        <v>4702</v>
      </c>
      <c r="O142" s="522">
        <f t="shared" si="53"/>
        <v>4702</v>
      </c>
      <c r="P142" s="509"/>
      <c r="Q142" s="569" t="str">
        <f>단가산출!$A$231</f>
        <v>제37</v>
      </c>
      <c r="R142" s="510" t="s">
        <v>65</v>
      </c>
    </row>
    <row r="143" spans="1:18" ht="15.95" customHeight="1">
      <c r="A143" s="551"/>
      <c r="B143" s="501"/>
      <c r="C143" s="502" t="s">
        <v>330</v>
      </c>
      <c r="D143" s="647" t="s">
        <v>331</v>
      </c>
      <c r="E143" s="520"/>
      <c r="F143" s="658" t="s">
        <v>856</v>
      </c>
      <c r="G143" s="653">
        <f>설치수량!L36</f>
        <v>0.72000000000000008</v>
      </c>
      <c r="H143" s="521">
        <f>단가산출!$H$161</f>
        <v>9052</v>
      </c>
      <c r="I143" s="497">
        <f>TRUNC(G143*H143)</f>
        <v>6517</v>
      </c>
      <c r="J143" s="521">
        <f>단가산출!$J$161</f>
        <v>34461</v>
      </c>
      <c r="K143" s="506">
        <f t="shared" si="54"/>
        <v>24811</v>
      </c>
      <c r="L143" s="521"/>
      <c r="M143" s="523"/>
      <c r="N143" s="521">
        <f t="shared" si="52"/>
        <v>43513</v>
      </c>
      <c r="O143" s="522">
        <f t="shared" si="53"/>
        <v>31328</v>
      </c>
      <c r="P143" s="509"/>
      <c r="Q143" s="569" t="str">
        <f>단가산출!$A$156</f>
        <v>제25</v>
      </c>
      <c r="R143" s="510" t="s">
        <v>65</v>
      </c>
    </row>
    <row r="144" spans="1:18" ht="15.95" customHeight="1">
      <c r="A144" s="551"/>
      <c r="B144" s="501"/>
      <c r="C144" s="502" t="s">
        <v>857</v>
      </c>
      <c r="D144" s="647"/>
      <c r="E144" s="520"/>
      <c r="F144" s="484" t="s">
        <v>858</v>
      </c>
      <c r="G144" s="653">
        <f>설치수량!N36</f>
        <v>7.2000000000000022E-2</v>
      </c>
      <c r="H144" s="521">
        <f>단가산출!$H$168</f>
        <v>94138</v>
      </c>
      <c r="I144" s="497">
        <f>TRUNC(G144*H144)</f>
        <v>6777</v>
      </c>
      <c r="J144" s="521">
        <f>단가산출!$J$168</f>
        <v>373604</v>
      </c>
      <c r="K144" s="506">
        <f t="shared" si="54"/>
        <v>26899</v>
      </c>
      <c r="L144" s="521"/>
      <c r="M144" s="523"/>
      <c r="N144" s="521">
        <f t="shared" si="52"/>
        <v>467742</v>
      </c>
      <c r="O144" s="522">
        <f t="shared" si="53"/>
        <v>33676</v>
      </c>
      <c r="P144" s="509"/>
      <c r="Q144" s="569" t="str">
        <f>단가산출!$A$162</f>
        <v>제26</v>
      </c>
      <c r="R144" s="510" t="s">
        <v>65</v>
      </c>
    </row>
    <row r="145" spans="1:18" ht="15.95" customHeight="1">
      <c r="A145" s="551"/>
      <c r="B145" s="501"/>
      <c r="C145" s="502" t="s">
        <v>859</v>
      </c>
      <c r="D145" s="647" t="s">
        <v>94</v>
      </c>
      <c r="E145" s="520"/>
      <c r="F145" s="484" t="s">
        <v>860</v>
      </c>
      <c r="G145" s="653">
        <f>설치수량!O36</f>
        <v>0.16200000000000001</v>
      </c>
      <c r="H145" s="521"/>
      <c r="I145" s="523"/>
      <c r="J145" s="521">
        <f>단가산출!$J$9</f>
        <v>62811</v>
      </c>
      <c r="K145" s="506">
        <f t="shared" si="54"/>
        <v>10175</v>
      </c>
      <c r="L145" s="521"/>
      <c r="M145" s="523"/>
      <c r="N145" s="521">
        <f t="shared" si="52"/>
        <v>62811</v>
      </c>
      <c r="O145" s="522">
        <f t="shared" si="53"/>
        <v>10175</v>
      </c>
      <c r="P145" s="509"/>
      <c r="Q145" s="569" t="str">
        <f>단가산출!$A$7</f>
        <v>제01</v>
      </c>
      <c r="R145" s="510" t="s">
        <v>65</v>
      </c>
    </row>
    <row r="146" spans="1:18" ht="15.95" customHeight="1">
      <c r="A146" s="551"/>
      <c r="B146" s="501"/>
      <c r="C146" s="502" t="s">
        <v>861</v>
      </c>
      <c r="D146" s="647" t="s">
        <v>95</v>
      </c>
      <c r="E146" s="520"/>
      <c r="F146" s="484" t="s">
        <v>860</v>
      </c>
      <c r="G146" s="653">
        <f>설치수량!P36</f>
        <v>8.9999999999999983E-2</v>
      </c>
      <c r="H146" s="521"/>
      <c r="I146" s="523"/>
      <c r="J146" s="521">
        <f>단가산출!$J$19</f>
        <v>19909</v>
      </c>
      <c r="K146" s="506">
        <f t="shared" si="54"/>
        <v>1791</v>
      </c>
      <c r="L146" s="521"/>
      <c r="M146" s="523"/>
      <c r="N146" s="521">
        <f t="shared" si="52"/>
        <v>19909</v>
      </c>
      <c r="O146" s="522">
        <f t="shared" si="53"/>
        <v>1791</v>
      </c>
      <c r="P146" s="509"/>
      <c r="Q146" s="569" t="str">
        <f>단가산출!$A$15</f>
        <v>제03</v>
      </c>
      <c r="R146" s="510" t="s">
        <v>65</v>
      </c>
    </row>
    <row r="147" spans="1:18" ht="15.95" customHeight="1">
      <c r="A147" s="551"/>
      <c r="B147" s="501"/>
      <c r="C147" s="502" t="s">
        <v>861</v>
      </c>
      <c r="D147" s="647" t="s">
        <v>96</v>
      </c>
      <c r="E147" s="520"/>
      <c r="F147" s="484" t="s">
        <v>860</v>
      </c>
      <c r="G147" s="653">
        <f>설치수량!Q36</f>
        <v>7.2000000000000022E-2</v>
      </c>
      <c r="H147" s="521"/>
      <c r="I147" s="523"/>
      <c r="J147" s="521">
        <f>단가산출!$J$22</f>
        <v>34413</v>
      </c>
      <c r="K147" s="506">
        <f t="shared" si="54"/>
        <v>2477</v>
      </c>
      <c r="L147" s="521"/>
      <c r="M147" s="523"/>
      <c r="N147" s="521">
        <f t="shared" si="52"/>
        <v>34413</v>
      </c>
      <c r="O147" s="522">
        <f t="shared" si="53"/>
        <v>2477</v>
      </c>
      <c r="P147" s="509"/>
      <c r="Q147" s="569" t="str">
        <f>단가산출!$A$20</f>
        <v>제04</v>
      </c>
      <c r="R147" s="510" t="s">
        <v>65</v>
      </c>
    </row>
    <row r="148" spans="1:18" ht="15.95" customHeight="1">
      <c r="A148" s="552"/>
      <c r="B148" s="511" t="s">
        <v>67</v>
      </c>
      <c r="C148" s="512"/>
      <c r="D148" s="651"/>
      <c r="E148" s="514"/>
      <c r="F148" s="515"/>
      <c r="G148" s="516"/>
      <c r="H148" s="517"/>
      <c r="I148" s="518">
        <f>SUM(I140:I147)</f>
        <v>173294</v>
      </c>
      <c r="J148" s="517"/>
      <c r="K148" s="518">
        <f>SUM(K140:K147)</f>
        <v>120942</v>
      </c>
      <c r="L148" s="517"/>
      <c r="M148" s="518">
        <f>SUM(M140:M147)</f>
        <v>50452</v>
      </c>
      <c r="N148" s="517">
        <f t="shared" si="52"/>
        <v>0</v>
      </c>
      <c r="O148" s="519">
        <f t="shared" si="53"/>
        <v>344688</v>
      </c>
      <c r="P148" s="516"/>
      <c r="Q148" s="570"/>
      <c r="R148" s="514"/>
    </row>
    <row r="149" spans="1:18" ht="14.25" customHeight="1">
      <c r="A149" s="550" t="s">
        <v>1573</v>
      </c>
      <c r="B149" s="492" t="s">
        <v>955</v>
      </c>
      <c r="C149" s="492" t="s">
        <v>86</v>
      </c>
      <c r="D149" s="492" t="s">
        <v>979</v>
      </c>
      <c r="E149" s="493" t="s">
        <v>201</v>
      </c>
      <c r="F149" s="494" t="s">
        <v>55</v>
      </c>
      <c r="G149" s="495">
        <v>1</v>
      </c>
      <c r="H149" s="496">
        <f>단가조사!P58</f>
        <v>200000</v>
      </c>
      <c r="I149" s="497">
        <f>TRUNC(G149*H149)</f>
        <v>200000</v>
      </c>
      <c r="J149" s="496"/>
      <c r="K149" s="498">
        <f>ROUND(G149*J149,0)</f>
        <v>0</v>
      </c>
      <c r="L149" s="496"/>
      <c r="M149" s="498"/>
      <c r="N149" s="496">
        <f t="shared" si="52"/>
        <v>200000</v>
      </c>
      <c r="O149" s="499">
        <f t="shared" si="53"/>
        <v>200000</v>
      </c>
      <c r="P149" s="495"/>
      <c r="Q149" s="568"/>
      <c r="R149" s="500"/>
    </row>
    <row r="150" spans="1:18" ht="14.25" customHeight="1">
      <c r="A150" s="551"/>
      <c r="B150" s="501"/>
      <c r="C150" s="502" t="s">
        <v>855</v>
      </c>
      <c r="D150" s="1428" t="s">
        <v>638</v>
      </c>
      <c r="E150" s="1429"/>
      <c r="F150" s="484" t="s">
        <v>85</v>
      </c>
      <c r="G150" s="653">
        <v>1</v>
      </c>
      <c r="H150" s="521">
        <f>단가산출!$H$86</f>
        <v>0</v>
      </c>
      <c r="I150" s="523">
        <f>ROUND(G150*H150,0)</f>
        <v>0</v>
      </c>
      <c r="J150" s="505">
        <f>단가산출!$J$86</f>
        <v>52026</v>
      </c>
      <c r="K150" s="506">
        <f t="shared" ref="K150:K156" si="55">TRUNC(G150*J150)</f>
        <v>52026</v>
      </c>
      <c r="L150" s="521">
        <f>단가산출!$L$86</f>
        <v>48513</v>
      </c>
      <c r="M150" s="506">
        <f>TRUNC(G150*L150)</f>
        <v>48513</v>
      </c>
      <c r="N150" s="521">
        <f t="shared" si="52"/>
        <v>100539</v>
      </c>
      <c r="O150" s="522">
        <f t="shared" si="53"/>
        <v>100539</v>
      </c>
      <c r="P150" s="509"/>
      <c r="Q150" s="569" t="str">
        <f>단가산출!$A$81</f>
        <v>제15</v>
      </c>
      <c r="R150" s="510" t="s">
        <v>65</v>
      </c>
    </row>
    <row r="151" spans="1:18" ht="15.95" customHeight="1">
      <c r="A151" s="551"/>
      <c r="B151" s="501"/>
      <c r="C151" s="502" t="s">
        <v>1299</v>
      </c>
      <c r="D151" s="657"/>
      <c r="E151" s="510" t="s">
        <v>1300</v>
      </c>
      <c r="F151" s="658" t="s">
        <v>749</v>
      </c>
      <c r="G151" s="653">
        <f>기초설계!K9</f>
        <v>1</v>
      </c>
      <c r="H151" s="521"/>
      <c r="I151" s="497"/>
      <c r="J151" s="505">
        <f>단가산출!J235</f>
        <v>2763</v>
      </c>
      <c r="K151" s="506">
        <f t="shared" si="55"/>
        <v>2763</v>
      </c>
      <c r="L151" s="521">
        <f>단가산출!$L$235</f>
        <v>1939</v>
      </c>
      <c r="M151" s="506">
        <f>TRUNC(G151*L151)</f>
        <v>1939</v>
      </c>
      <c r="N151" s="521">
        <f>H151+J151+L151</f>
        <v>4702</v>
      </c>
      <c r="O151" s="522">
        <f>I151+K151+M151</f>
        <v>4702</v>
      </c>
      <c r="P151" s="509"/>
      <c r="Q151" s="569" t="str">
        <f>단가산출!$A$231</f>
        <v>제37</v>
      </c>
      <c r="R151" s="510" t="s">
        <v>65</v>
      </c>
    </row>
    <row r="152" spans="1:18" ht="14.25" customHeight="1">
      <c r="A152" s="551"/>
      <c r="B152" s="501"/>
      <c r="C152" s="502" t="s">
        <v>330</v>
      </c>
      <c r="D152" s="647" t="s">
        <v>331</v>
      </c>
      <c r="E152" s="520"/>
      <c r="F152" s="658" t="s">
        <v>856</v>
      </c>
      <c r="G152" s="653">
        <f>설치수량!L37</f>
        <v>0.72000000000000008</v>
      </c>
      <c r="H152" s="521">
        <f>단가산출!$H$161</f>
        <v>9052</v>
      </c>
      <c r="I152" s="497">
        <f>TRUNC(G152*H152)</f>
        <v>6517</v>
      </c>
      <c r="J152" s="521">
        <f>단가산출!$J$161</f>
        <v>34461</v>
      </c>
      <c r="K152" s="506">
        <f t="shared" si="55"/>
        <v>24811</v>
      </c>
      <c r="L152" s="521"/>
      <c r="M152" s="523"/>
      <c r="N152" s="521">
        <f t="shared" si="52"/>
        <v>43513</v>
      </c>
      <c r="O152" s="522">
        <f t="shared" si="53"/>
        <v>31328</v>
      </c>
      <c r="P152" s="509"/>
      <c r="Q152" s="569" t="str">
        <f>단가산출!$A$156</f>
        <v>제25</v>
      </c>
      <c r="R152" s="510" t="s">
        <v>65</v>
      </c>
    </row>
    <row r="153" spans="1:18" ht="14.25" customHeight="1">
      <c r="A153" s="551"/>
      <c r="B153" s="501"/>
      <c r="C153" s="502" t="s">
        <v>857</v>
      </c>
      <c r="D153" s="647"/>
      <c r="E153" s="520"/>
      <c r="F153" s="484" t="s">
        <v>858</v>
      </c>
      <c r="G153" s="653">
        <f>설치수량!N37</f>
        <v>7.2000000000000022E-2</v>
      </c>
      <c r="H153" s="521">
        <f>단가산출!$H$168</f>
        <v>94138</v>
      </c>
      <c r="I153" s="497">
        <f>TRUNC(G153*H153)</f>
        <v>6777</v>
      </c>
      <c r="J153" s="521">
        <f>단가산출!$J$168</f>
        <v>373604</v>
      </c>
      <c r="K153" s="506">
        <f t="shared" si="55"/>
        <v>26899</v>
      </c>
      <c r="L153" s="521"/>
      <c r="M153" s="523"/>
      <c r="N153" s="521">
        <f t="shared" si="52"/>
        <v>467742</v>
      </c>
      <c r="O153" s="522">
        <f t="shared" si="53"/>
        <v>33676</v>
      </c>
      <c r="P153" s="509"/>
      <c r="Q153" s="569" t="str">
        <f>단가산출!$A$162</f>
        <v>제26</v>
      </c>
      <c r="R153" s="510" t="s">
        <v>65</v>
      </c>
    </row>
    <row r="154" spans="1:18" ht="14.25" customHeight="1">
      <c r="A154" s="551"/>
      <c r="B154" s="501"/>
      <c r="C154" s="502" t="s">
        <v>93</v>
      </c>
      <c r="D154" s="647" t="s">
        <v>94</v>
      </c>
      <c r="E154" s="520"/>
      <c r="F154" s="484" t="s">
        <v>860</v>
      </c>
      <c r="G154" s="653">
        <f>설치수량!O37</f>
        <v>0.16200000000000001</v>
      </c>
      <c r="H154" s="521"/>
      <c r="I154" s="523"/>
      <c r="J154" s="521">
        <f>단가산출!$J$9</f>
        <v>62811</v>
      </c>
      <c r="K154" s="506">
        <f t="shared" si="55"/>
        <v>10175</v>
      </c>
      <c r="L154" s="521"/>
      <c r="M154" s="523"/>
      <c r="N154" s="521">
        <f t="shared" si="52"/>
        <v>62811</v>
      </c>
      <c r="O154" s="522">
        <f t="shared" si="53"/>
        <v>10175</v>
      </c>
      <c r="P154" s="509"/>
      <c r="Q154" s="569" t="str">
        <f>단가산출!$A$7</f>
        <v>제01</v>
      </c>
      <c r="R154" s="510" t="s">
        <v>65</v>
      </c>
    </row>
    <row r="155" spans="1:18" ht="14.25" customHeight="1">
      <c r="A155" s="551"/>
      <c r="B155" s="501"/>
      <c r="C155" s="502" t="s">
        <v>93</v>
      </c>
      <c r="D155" s="647" t="s">
        <v>95</v>
      </c>
      <c r="E155" s="520"/>
      <c r="F155" s="484" t="s">
        <v>860</v>
      </c>
      <c r="G155" s="653">
        <f>설치수량!P37</f>
        <v>8.9999999999999983E-2</v>
      </c>
      <c r="H155" s="521"/>
      <c r="I155" s="523"/>
      <c r="J155" s="521">
        <f>단가산출!$J$19</f>
        <v>19909</v>
      </c>
      <c r="K155" s="506">
        <f t="shared" si="55"/>
        <v>1791</v>
      </c>
      <c r="L155" s="521"/>
      <c r="M155" s="523"/>
      <c r="N155" s="521">
        <f t="shared" si="52"/>
        <v>19909</v>
      </c>
      <c r="O155" s="522">
        <f t="shared" si="53"/>
        <v>1791</v>
      </c>
      <c r="P155" s="509"/>
      <c r="Q155" s="569" t="str">
        <f>단가산출!$A$15</f>
        <v>제03</v>
      </c>
      <c r="R155" s="510" t="s">
        <v>65</v>
      </c>
    </row>
    <row r="156" spans="1:18" ht="14.25" customHeight="1">
      <c r="A156" s="551"/>
      <c r="B156" s="501"/>
      <c r="C156" s="502" t="s">
        <v>93</v>
      </c>
      <c r="D156" s="647" t="s">
        <v>96</v>
      </c>
      <c r="E156" s="520"/>
      <c r="F156" s="484" t="s">
        <v>860</v>
      </c>
      <c r="G156" s="653">
        <f>설치수량!Q37</f>
        <v>7.2000000000000022E-2</v>
      </c>
      <c r="H156" s="521"/>
      <c r="I156" s="523"/>
      <c r="J156" s="521">
        <f>단가산출!$J$22</f>
        <v>34413</v>
      </c>
      <c r="K156" s="506">
        <f t="shared" si="55"/>
        <v>2477</v>
      </c>
      <c r="L156" s="521"/>
      <c r="M156" s="523"/>
      <c r="N156" s="521">
        <f t="shared" si="52"/>
        <v>34413</v>
      </c>
      <c r="O156" s="522">
        <f t="shared" si="53"/>
        <v>2477</v>
      </c>
      <c r="P156" s="509"/>
      <c r="Q156" s="569" t="str">
        <f>단가산출!$A$20</f>
        <v>제04</v>
      </c>
      <c r="R156" s="510" t="s">
        <v>65</v>
      </c>
    </row>
    <row r="157" spans="1:18">
      <c r="A157" s="552"/>
      <c r="B157" s="511" t="s">
        <v>67</v>
      </c>
      <c r="C157" s="512"/>
      <c r="D157" s="651"/>
      <c r="E157" s="514"/>
      <c r="F157" s="515"/>
      <c r="G157" s="516"/>
      <c r="H157" s="517"/>
      <c r="I157" s="518">
        <f>SUM(I149:I156)</f>
        <v>213294</v>
      </c>
      <c r="J157" s="517"/>
      <c r="K157" s="518">
        <f>SUM(K149:K156)</f>
        <v>120942</v>
      </c>
      <c r="L157" s="517"/>
      <c r="M157" s="518">
        <f>SUM(M149:M156)</f>
        <v>50452</v>
      </c>
      <c r="N157" s="517">
        <f t="shared" si="52"/>
        <v>0</v>
      </c>
      <c r="O157" s="519">
        <f t="shared" si="53"/>
        <v>384688</v>
      </c>
      <c r="P157" s="516"/>
      <c r="Q157" s="570"/>
      <c r="R157" s="514"/>
    </row>
    <row r="158" spans="1:18">
      <c r="A158" s="550" t="s">
        <v>1574</v>
      </c>
      <c r="B158" s="492" t="s">
        <v>955</v>
      </c>
      <c r="C158" s="492" t="s">
        <v>87</v>
      </c>
      <c r="D158" s="492" t="s">
        <v>960</v>
      </c>
      <c r="E158" s="493" t="s">
        <v>201</v>
      </c>
      <c r="F158" s="494" t="s">
        <v>55</v>
      </c>
      <c r="G158" s="495">
        <v>1</v>
      </c>
      <c r="H158" s="496">
        <f>단가조사!P59</f>
        <v>250000</v>
      </c>
      <c r="I158" s="497">
        <f>TRUNC(G158*H158)</f>
        <v>250000</v>
      </c>
      <c r="J158" s="496"/>
      <c r="K158" s="498">
        <f>ROUND(G158*J158,0)</f>
        <v>0</v>
      </c>
      <c r="L158" s="496"/>
      <c r="M158" s="498"/>
      <c r="N158" s="496">
        <f t="shared" si="52"/>
        <v>250000</v>
      </c>
      <c r="O158" s="499">
        <f t="shared" si="53"/>
        <v>250000</v>
      </c>
      <c r="P158" s="495"/>
      <c r="Q158" s="568"/>
      <c r="R158" s="500"/>
    </row>
    <row r="159" spans="1:18">
      <c r="A159" s="551"/>
      <c r="B159" s="501"/>
      <c r="C159" s="502" t="s">
        <v>855</v>
      </c>
      <c r="D159" s="1428" t="s">
        <v>638</v>
      </c>
      <c r="E159" s="1429"/>
      <c r="F159" s="484" t="s">
        <v>85</v>
      </c>
      <c r="G159" s="653">
        <v>1</v>
      </c>
      <c r="H159" s="521">
        <f>단가산출!$H$86</f>
        <v>0</v>
      </c>
      <c r="I159" s="523">
        <f>ROUND(G159*H159,0)</f>
        <v>0</v>
      </c>
      <c r="J159" s="505">
        <f>단가산출!$J$86</f>
        <v>52026</v>
      </c>
      <c r="K159" s="506">
        <f t="shared" ref="K159:K165" si="56">TRUNC(G159*J159)</f>
        <v>52026</v>
      </c>
      <c r="L159" s="521">
        <f>단가산출!$L$86</f>
        <v>48513</v>
      </c>
      <c r="M159" s="506">
        <f>TRUNC(G159*L159)</f>
        <v>48513</v>
      </c>
      <c r="N159" s="521">
        <f t="shared" si="52"/>
        <v>100539</v>
      </c>
      <c r="O159" s="522">
        <f t="shared" si="53"/>
        <v>100539</v>
      </c>
      <c r="P159" s="509"/>
      <c r="Q159" s="569" t="str">
        <f>단가산출!$A$81</f>
        <v>제15</v>
      </c>
      <c r="R159" s="510" t="s">
        <v>65</v>
      </c>
    </row>
    <row r="160" spans="1:18">
      <c r="A160" s="551"/>
      <c r="B160" s="501"/>
      <c r="C160" s="502" t="s">
        <v>1299</v>
      </c>
      <c r="D160" s="657"/>
      <c r="E160" s="510" t="s">
        <v>1300</v>
      </c>
      <c r="F160" s="658" t="s">
        <v>749</v>
      </c>
      <c r="G160" s="653">
        <f>기초설계!K9</f>
        <v>1</v>
      </c>
      <c r="H160" s="521"/>
      <c r="I160" s="497"/>
      <c r="J160" s="505">
        <f>단가산출!J235</f>
        <v>2763</v>
      </c>
      <c r="K160" s="506">
        <f t="shared" si="56"/>
        <v>2763</v>
      </c>
      <c r="L160" s="521">
        <f>단가산출!$L$235</f>
        <v>1939</v>
      </c>
      <c r="M160" s="506">
        <f>TRUNC(G160*L160)</f>
        <v>1939</v>
      </c>
      <c r="N160" s="521">
        <f>H160+J160+L160</f>
        <v>4702</v>
      </c>
      <c r="O160" s="522">
        <f>I160+K160+M160</f>
        <v>4702</v>
      </c>
      <c r="P160" s="509"/>
      <c r="Q160" s="569" t="str">
        <f>단가산출!$A$231</f>
        <v>제37</v>
      </c>
      <c r="R160" s="510" t="s">
        <v>65</v>
      </c>
    </row>
    <row r="161" spans="1:18">
      <c r="A161" s="551"/>
      <c r="B161" s="501"/>
      <c r="C161" s="502" t="s">
        <v>330</v>
      </c>
      <c r="D161" s="647" t="s">
        <v>331</v>
      </c>
      <c r="E161" s="520"/>
      <c r="F161" s="658" t="s">
        <v>856</v>
      </c>
      <c r="G161" s="653">
        <f>설치수량!L38</f>
        <v>0.72000000000000008</v>
      </c>
      <c r="H161" s="521">
        <f>단가산출!$H$161</f>
        <v>9052</v>
      </c>
      <c r="I161" s="497">
        <f>TRUNC(G161*H161)</f>
        <v>6517</v>
      </c>
      <c r="J161" s="521">
        <f>단가산출!$J$161</f>
        <v>34461</v>
      </c>
      <c r="K161" s="506">
        <f t="shared" si="56"/>
        <v>24811</v>
      </c>
      <c r="L161" s="521"/>
      <c r="M161" s="523"/>
      <c r="N161" s="521">
        <f t="shared" si="52"/>
        <v>43513</v>
      </c>
      <c r="O161" s="522">
        <f t="shared" si="53"/>
        <v>31328</v>
      </c>
      <c r="P161" s="509"/>
      <c r="Q161" s="569" t="str">
        <f>단가산출!$A$156</f>
        <v>제25</v>
      </c>
      <c r="R161" s="510" t="s">
        <v>65</v>
      </c>
    </row>
    <row r="162" spans="1:18" ht="14.25">
      <c r="A162" s="551"/>
      <c r="B162" s="501"/>
      <c r="C162" s="502" t="s">
        <v>857</v>
      </c>
      <c r="D162" s="647"/>
      <c r="E162" s="520"/>
      <c r="F162" s="484" t="s">
        <v>858</v>
      </c>
      <c r="G162" s="653">
        <f>설치수량!N38</f>
        <v>7.2000000000000022E-2</v>
      </c>
      <c r="H162" s="521">
        <f>단가산출!$H$168</f>
        <v>94138</v>
      </c>
      <c r="I162" s="497">
        <f>TRUNC(G162*H162)</f>
        <v>6777</v>
      </c>
      <c r="J162" s="521">
        <f>단가산출!$J$168</f>
        <v>373604</v>
      </c>
      <c r="K162" s="506">
        <f t="shared" si="56"/>
        <v>26899</v>
      </c>
      <c r="L162" s="521"/>
      <c r="M162" s="523"/>
      <c r="N162" s="521">
        <f t="shared" si="52"/>
        <v>467742</v>
      </c>
      <c r="O162" s="522">
        <f t="shared" si="53"/>
        <v>33676</v>
      </c>
      <c r="P162" s="509"/>
      <c r="Q162" s="569" t="str">
        <f>단가산출!$A$162</f>
        <v>제26</v>
      </c>
      <c r="R162" s="510" t="s">
        <v>65</v>
      </c>
    </row>
    <row r="163" spans="1:18" ht="14.25">
      <c r="A163" s="551"/>
      <c r="B163" s="501"/>
      <c r="C163" s="502" t="s">
        <v>93</v>
      </c>
      <c r="D163" s="647" t="s">
        <v>94</v>
      </c>
      <c r="E163" s="520"/>
      <c r="F163" s="484" t="s">
        <v>860</v>
      </c>
      <c r="G163" s="653">
        <f>설치수량!O38</f>
        <v>0.16200000000000001</v>
      </c>
      <c r="H163" s="521"/>
      <c r="I163" s="523"/>
      <c r="J163" s="521">
        <f>단가산출!$J$9</f>
        <v>62811</v>
      </c>
      <c r="K163" s="506">
        <f t="shared" si="56"/>
        <v>10175</v>
      </c>
      <c r="L163" s="521"/>
      <c r="M163" s="523"/>
      <c r="N163" s="521">
        <f t="shared" si="52"/>
        <v>62811</v>
      </c>
      <c r="O163" s="522">
        <f t="shared" si="53"/>
        <v>10175</v>
      </c>
      <c r="P163" s="509"/>
      <c r="Q163" s="569" t="str">
        <f>단가산출!$A$7</f>
        <v>제01</v>
      </c>
      <c r="R163" s="510" t="s">
        <v>65</v>
      </c>
    </row>
    <row r="164" spans="1:18" ht="14.25">
      <c r="A164" s="551"/>
      <c r="B164" s="501"/>
      <c r="C164" s="502" t="s">
        <v>93</v>
      </c>
      <c r="D164" s="647" t="s">
        <v>95</v>
      </c>
      <c r="E164" s="520"/>
      <c r="F164" s="484" t="s">
        <v>860</v>
      </c>
      <c r="G164" s="653">
        <f>설치수량!P38</f>
        <v>8.9999999999999983E-2</v>
      </c>
      <c r="H164" s="521"/>
      <c r="I164" s="523"/>
      <c r="J164" s="521">
        <f>단가산출!$J$19</f>
        <v>19909</v>
      </c>
      <c r="K164" s="506">
        <f t="shared" si="56"/>
        <v>1791</v>
      </c>
      <c r="L164" s="521"/>
      <c r="M164" s="523"/>
      <c r="N164" s="521">
        <f t="shared" si="52"/>
        <v>19909</v>
      </c>
      <c r="O164" s="522">
        <f t="shared" si="53"/>
        <v>1791</v>
      </c>
      <c r="P164" s="509"/>
      <c r="Q164" s="569" t="str">
        <f>단가산출!$A$15</f>
        <v>제03</v>
      </c>
      <c r="R164" s="510" t="s">
        <v>65</v>
      </c>
    </row>
    <row r="165" spans="1:18" ht="14.25">
      <c r="A165" s="551"/>
      <c r="B165" s="501"/>
      <c r="C165" s="502" t="s">
        <v>93</v>
      </c>
      <c r="D165" s="647" t="s">
        <v>96</v>
      </c>
      <c r="E165" s="520"/>
      <c r="F165" s="484" t="s">
        <v>860</v>
      </c>
      <c r="G165" s="653">
        <f>설치수량!Q38</f>
        <v>7.2000000000000022E-2</v>
      </c>
      <c r="H165" s="521"/>
      <c r="I165" s="523"/>
      <c r="J165" s="521">
        <f>단가산출!$J$22</f>
        <v>34413</v>
      </c>
      <c r="K165" s="506">
        <f t="shared" si="56"/>
        <v>2477</v>
      </c>
      <c r="L165" s="521"/>
      <c r="M165" s="523"/>
      <c r="N165" s="521">
        <f t="shared" si="52"/>
        <v>34413</v>
      </c>
      <c r="O165" s="522">
        <f t="shared" si="53"/>
        <v>2477</v>
      </c>
      <c r="P165" s="509"/>
      <c r="Q165" s="569" t="str">
        <f>단가산출!$A$20</f>
        <v>제04</v>
      </c>
      <c r="R165" s="510" t="s">
        <v>65</v>
      </c>
    </row>
    <row r="166" spans="1:18">
      <c r="A166" s="552"/>
      <c r="B166" s="511" t="s">
        <v>67</v>
      </c>
      <c r="C166" s="512"/>
      <c r="D166" s="651"/>
      <c r="E166" s="514"/>
      <c r="F166" s="515"/>
      <c r="G166" s="516"/>
      <c r="H166" s="517"/>
      <c r="I166" s="518">
        <f>SUM(I158:I165)</f>
        <v>263294</v>
      </c>
      <c r="J166" s="517"/>
      <c r="K166" s="518">
        <f>SUM(K158:K165)</f>
        <v>120942</v>
      </c>
      <c r="L166" s="517"/>
      <c r="M166" s="518">
        <f>SUM(M158:M165)</f>
        <v>50452</v>
      </c>
      <c r="N166" s="517">
        <f t="shared" si="52"/>
        <v>0</v>
      </c>
      <c r="O166" s="519">
        <f t="shared" si="53"/>
        <v>434688</v>
      </c>
      <c r="P166" s="516"/>
      <c r="Q166" s="570"/>
      <c r="R166" s="514"/>
    </row>
    <row r="167" spans="1:18" s="573" customFormat="1" ht="15" customHeight="1">
      <c r="A167" s="550" t="s">
        <v>1542</v>
      </c>
      <c r="B167" s="492" t="s">
        <v>955</v>
      </c>
      <c r="C167" s="492"/>
      <c r="D167" s="492" t="s">
        <v>862</v>
      </c>
      <c r="E167" s="493" t="s">
        <v>88</v>
      </c>
      <c r="F167" s="494" t="s">
        <v>55</v>
      </c>
      <c r="G167" s="495">
        <v>1</v>
      </c>
      <c r="H167" s="496"/>
      <c r="I167" s="498"/>
      <c r="J167" s="496"/>
      <c r="K167" s="498">
        <f>ROUND(G167*J167,0)</f>
        <v>0</v>
      </c>
      <c r="L167" s="496"/>
      <c r="M167" s="498"/>
      <c r="N167" s="496">
        <f t="shared" ref="N167:O168" si="57">H167+J167+L167</f>
        <v>0</v>
      </c>
      <c r="O167" s="499">
        <f t="shared" si="57"/>
        <v>0</v>
      </c>
      <c r="P167" s="495"/>
      <c r="Q167" s="568"/>
      <c r="R167" s="500"/>
    </row>
    <row r="168" spans="1:18" s="573" customFormat="1" ht="15" customHeight="1">
      <c r="A168" s="551"/>
      <c r="B168" s="501"/>
      <c r="C168" s="502" t="s">
        <v>863</v>
      </c>
      <c r="D168" s="1428" t="s">
        <v>638</v>
      </c>
      <c r="E168" s="1429"/>
      <c r="F168" s="484" t="s">
        <v>85</v>
      </c>
      <c r="G168" s="653">
        <v>1</v>
      </c>
      <c r="H168" s="521">
        <f>단가산출!$H$92</f>
        <v>0</v>
      </c>
      <c r="I168" s="523">
        <f>ROUND(G168*H168,0)</f>
        <v>0</v>
      </c>
      <c r="J168" s="521">
        <f>단가산출!$J$92</f>
        <v>26012</v>
      </c>
      <c r="K168" s="506">
        <f>TRUNC(G168*J168)</f>
        <v>26012</v>
      </c>
      <c r="L168" s="521">
        <f>단가산출!$L$92</f>
        <v>24256</v>
      </c>
      <c r="M168" s="506">
        <f>TRUNC(G168*L168)</f>
        <v>24256</v>
      </c>
      <c r="N168" s="521">
        <f t="shared" si="57"/>
        <v>50268</v>
      </c>
      <c r="O168" s="522">
        <f t="shared" si="57"/>
        <v>50268</v>
      </c>
      <c r="P168" s="509"/>
      <c r="Q168" s="569" t="str">
        <f>단가산출!$A$87</f>
        <v>제16</v>
      </c>
      <c r="R168" s="510" t="s">
        <v>65</v>
      </c>
    </row>
    <row r="169" spans="1:18" s="573" customFormat="1" ht="15" customHeight="1">
      <c r="A169" s="552"/>
      <c r="B169" s="511" t="s">
        <v>67</v>
      </c>
      <c r="C169" s="512"/>
      <c r="D169" s="651"/>
      <c r="E169" s="514"/>
      <c r="F169" s="515"/>
      <c r="G169" s="516"/>
      <c r="H169" s="517"/>
      <c r="I169" s="518">
        <f>SUM(I167:I168)</f>
        <v>0</v>
      </c>
      <c r="J169" s="517"/>
      <c r="K169" s="518">
        <f>SUM(K167:K168)</f>
        <v>26012</v>
      </c>
      <c r="L169" s="517"/>
      <c r="M169" s="518">
        <f>SUM(M167:M168)</f>
        <v>24256</v>
      </c>
      <c r="N169" s="517">
        <f t="shared" ref="N169:N256" si="58">H169+J169+L169</f>
        <v>0</v>
      </c>
      <c r="O169" s="519">
        <f t="shared" ref="O169:O256" si="59">I169+K169+M169</f>
        <v>50268</v>
      </c>
      <c r="P169" s="516"/>
      <c r="Q169" s="570"/>
      <c r="R169" s="514"/>
    </row>
    <row r="170" spans="1:18" s="573" customFormat="1" ht="15" customHeight="1">
      <c r="A170" s="550" t="s">
        <v>1789</v>
      </c>
      <c r="B170" s="492" t="s">
        <v>1790</v>
      </c>
      <c r="C170" s="492"/>
      <c r="D170" s="492" t="s">
        <v>530</v>
      </c>
      <c r="E170" s="493" t="s">
        <v>88</v>
      </c>
      <c r="F170" s="494" t="s">
        <v>55</v>
      </c>
      <c r="G170" s="495">
        <v>1</v>
      </c>
      <c r="H170" s="496"/>
      <c r="I170" s="498"/>
      <c r="J170" s="496"/>
      <c r="K170" s="498">
        <f>ROUND(G170*J170,0)</f>
        <v>0</v>
      </c>
      <c r="L170" s="496"/>
      <c r="M170" s="498"/>
      <c r="N170" s="496">
        <f t="shared" si="58"/>
        <v>0</v>
      </c>
      <c r="O170" s="499">
        <f t="shared" si="59"/>
        <v>0</v>
      </c>
      <c r="P170" s="495"/>
      <c r="Q170" s="568"/>
      <c r="R170" s="500"/>
    </row>
    <row r="171" spans="1:18" s="573" customFormat="1" ht="15" customHeight="1">
      <c r="A171" s="551"/>
      <c r="B171" s="652"/>
      <c r="C171" s="502" t="s">
        <v>63</v>
      </c>
      <c r="D171" s="647"/>
      <c r="E171" s="520" t="s">
        <v>413</v>
      </c>
      <c r="F171" s="484" t="s">
        <v>992</v>
      </c>
      <c r="G171" s="656">
        <f>설치수량!$J$39</f>
        <v>17.494333333333334</v>
      </c>
      <c r="H171" s="521">
        <f>단가조사!$P$75</f>
        <v>-350</v>
      </c>
      <c r="I171" s="523">
        <f>ROUND(G171*H171,0)</f>
        <v>-6123</v>
      </c>
      <c r="J171" s="521"/>
      <c r="K171" s="523">
        <f>ROUND(G171*J171,0)</f>
        <v>0</v>
      </c>
      <c r="L171" s="521"/>
      <c r="M171" s="523"/>
      <c r="N171" s="521">
        <f t="shared" si="58"/>
        <v>-350</v>
      </c>
      <c r="O171" s="522">
        <f t="shared" si="59"/>
        <v>-6123</v>
      </c>
      <c r="P171" s="653"/>
      <c r="Q171" s="569"/>
      <c r="R171" s="520"/>
    </row>
    <row r="172" spans="1:18" s="573" customFormat="1" ht="15" customHeight="1">
      <c r="A172" s="552"/>
      <c r="B172" s="511" t="s">
        <v>67</v>
      </c>
      <c r="C172" s="512"/>
      <c r="D172" s="651"/>
      <c r="E172" s="514"/>
      <c r="F172" s="515"/>
      <c r="G172" s="516"/>
      <c r="H172" s="517"/>
      <c r="I172" s="518">
        <f>SUM(I170:I171)</f>
        <v>-6123</v>
      </c>
      <c r="J172" s="517"/>
      <c r="K172" s="518">
        <f>SUM(K170:K171)</f>
        <v>0</v>
      </c>
      <c r="L172" s="517"/>
      <c r="M172" s="518">
        <f>SUM(M170:M171)</f>
        <v>0</v>
      </c>
      <c r="N172" s="517">
        <f t="shared" ref="N172" si="60">H172+J172+L172</f>
        <v>0</v>
      </c>
      <c r="O172" s="519">
        <f t="shared" ref="O172" si="61">I172+K172+M172</f>
        <v>-6123</v>
      </c>
      <c r="P172" s="516"/>
      <c r="Q172" s="570"/>
      <c r="R172" s="514"/>
    </row>
    <row r="173" spans="1:18" s="573" customFormat="1" ht="15" customHeight="1">
      <c r="A173" s="550" t="s">
        <v>1543</v>
      </c>
      <c r="B173" s="492" t="s">
        <v>986</v>
      </c>
      <c r="C173" s="492"/>
      <c r="D173" s="492"/>
      <c r="E173" s="493" t="s">
        <v>946</v>
      </c>
      <c r="F173" s="494" t="s">
        <v>55</v>
      </c>
      <c r="G173" s="495">
        <v>1</v>
      </c>
      <c r="H173" s="496"/>
      <c r="I173" s="498"/>
      <c r="J173" s="496"/>
      <c r="K173" s="498"/>
      <c r="L173" s="496"/>
      <c r="M173" s="498"/>
      <c r="N173" s="496">
        <f t="shared" si="58"/>
        <v>0</v>
      </c>
      <c r="O173" s="499">
        <f t="shared" si="59"/>
        <v>0</v>
      </c>
      <c r="P173" s="495"/>
      <c r="Q173" s="568"/>
      <c r="R173" s="500"/>
    </row>
    <row r="174" spans="1:18" s="573" customFormat="1" ht="15.95" customHeight="1">
      <c r="A174" s="551"/>
      <c r="B174" s="501"/>
      <c r="C174" s="502" t="s">
        <v>1299</v>
      </c>
      <c r="D174" s="657"/>
      <c r="E174" s="510" t="s">
        <v>1300</v>
      </c>
      <c r="F174" s="658" t="s">
        <v>749</v>
      </c>
      <c r="G174" s="653">
        <f>기초설계!K9</f>
        <v>1</v>
      </c>
      <c r="H174" s="521"/>
      <c r="I174" s="497"/>
      <c r="J174" s="505">
        <f>단가산출!J235</f>
        <v>2763</v>
      </c>
      <c r="K174" s="506">
        <f>TRUNC(G174*J174)</f>
        <v>2763</v>
      </c>
      <c r="L174" s="521">
        <f>단가산출!$L$235</f>
        <v>1939</v>
      </c>
      <c r="M174" s="506">
        <f>TRUNC(G174*L174)</f>
        <v>1939</v>
      </c>
      <c r="N174" s="521">
        <f>H174+J174+L174</f>
        <v>4702</v>
      </c>
      <c r="O174" s="522">
        <f>I174+K174+M174</f>
        <v>4702</v>
      </c>
      <c r="P174" s="509"/>
      <c r="Q174" s="569" t="str">
        <f>단가산출!$A$231</f>
        <v>제37</v>
      </c>
      <c r="R174" s="510" t="s">
        <v>65</v>
      </c>
    </row>
    <row r="175" spans="1:18" s="573" customFormat="1" ht="15" customHeight="1">
      <c r="A175" s="551"/>
      <c r="B175" s="652"/>
      <c r="C175" s="502" t="s">
        <v>93</v>
      </c>
      <c r="D175" s="647" t="s">
        <v>94</v>
      </c>
      <c r="E175" s="520"/>
      <c r="F175" s="484" t="s">
        <v>860</v>
      </c>
      <c r="G175" s="653">
        <f>설치수량!O40</f>
        <v>9.6000000000000002E-2</v>
      </c>
      <c r="H175" s="521"/>
      <c r="I175" s="523"/>
      <c r="J175" s="521">
        <f>단가산출!$J$9</f>
        <v>62811</v>
      </c>
      <c r="K175" s="506">
        <f>TRUNC(G175*J175)</f>
        <v>6029</v>
      </c>
      <c r="L175" s="521"/>
      <c r="M175" s="523"/>
      <c r="N175" s="521">
        <f t="shared" si="58"/>
        <v>62811</v>
      </c>
      <c r="O175" s="522">
        <f t="shared" si="59"/>
        <v>6029</v>
      </c>
      <c r="P175" s="509"/>
      <c r="Q175" s="569" t="str">
        <f>단가산출!$A$7</f>
        <v>제01</v>
      </c>
      <c r="R175" s="510" t="s">
        <v>65</v>
      </c>
    </row>
    <row r="176" spans="1:18" s="573" customFormat="1" ht="15" customHeight="1">
      <c r="A176" s="551"/>
      <c r="B176" s="652"/>
      <c r="C176" s="502" t="s">
        <v>980</v>
      </c>
      <c r="D176" s="647" t="s">
        <v>981</v>
      </c>
      <c r="E176" s="520"/>
      <c r="F176" s="484" t="s">
        <v>559</v>
      </c>
      <c r="G176" s="653">
        <f>재료산출!G212</f>
        <v>4.8000000000000001E-2</v>
      </c>
      <c r="H176" s="521">
        <f>단가조사!$P$79</f>
        <v>35000</v>
      </c>
      <c r="I176" s="497">
        <f>TRUNC(G176*H176)</f>
        <v>1680</v>
      </c>
      <c r="J176" s="521">
        <f>단가산출!$J$19</f>
        <v>19909</v>
      </c>
      <c r="K176" s="506">
        <f>TRUNC(G176*J176)</f>
        <v>955</v>
      </c>
      <c r="L176" s="521"/>
      <c r="M176" s="523"/>
      <c r="N176" s="521">
        <f t="shared" si="58"/>
        <v>54909</v>
      </c>
      <c r="O176" s="522">
        <f t="shared" si="59"/>
        <v>2635</v>
      </c>
      <c r="P176" s="509"/>
      <c r="Q176" s="569" t="str">
        <f>단가산출!$A$15</f>
        <v>제03</v>
      </c>
      <c r="R176" s="510" t="s">
        <v>65</v>
      </c>
    </row>
    <row r="177" spans="1:18" s="573" customFormat="1" ht="15" customHeight="1">
      <c r="A177" s="551"/>
      <c r="B177" s="501"/>
      <c r="C177" s="502" t="s">
        <v>93</v>
      </c>
      <c r="D177" s="647" t="s">
        <v>982</v>
      </c>
      <c r="E177" s="520"/>
      <c r="F177" s="484" t="s">
        <v>860</v>
      </c>
      <c r="G177" s="653">
        <f>재료산출!G213</f>
        <v>9.6000000000000002E-2</v>
      </c>
      <c r="H177" s="521"/>
      <c r="I177" s="523"/>
      <c r="J177" s="521">
        <f>단가산출!$J$19</f>
        <v>19909</v>
      </c>
      <c r="K177" s="506">
        <f>TRUNC(G177*J177)</f>
        <v>1911</v>
      </c>
      <c r="L177" s="521"/>
      <c r="M177" s="523"/>
      <c r="N177" s="521">
        <f t="shared" si="58"/>
        <v>19909</v>
      </c>
      <c r="O177" s="522">
        <f t="shared" si="59"/>
        <v>1911</v>
      </c>
      <c r="P177" s="509"/>
      <c r="Q177" s="569" t="str">
        <f>단가산출!$A$15</f>
        <v>제03</v>
      </c>
      <c r="R177" s="510" t="s">
        <v>65</v>
      </c>
    </row>
    <row r="178" spans="1:18" s="573" customFormat="1" ht="15" customHeight="1">
      <c r="A178" s="551"/>
      <c r="B178" s="501"/>
      <c r="C178" s="502" t="s">
        <v>864</v>
      </c>
      <c r="D178" s="647"/>
      <c r="E178" s="520"/>
      <c r="F178" s="484" t="s">
        <v>860</v>
      </c>
      <c r="G178" s="653">
        <f>재료산출!G209</f>
        <v>4.8000000000000001E-2</v>
      </c>
      <c r="H178" s="521">
        <f>단가산출!$H$197</f>
        <v>0</v>
      </c>
      <c r="I178" s="523">
        <f>ROUND(G178*H178,0)</f>
        <v>0</v>
      </c>
      <c r="J178" s="521">
        <f>단가산출!$J$197</f>
        <v>228399</v>
      </c>
      <c r="K178" s="506">
        <f>TRUNC(G178*J178)</f>
        <v>10963</v>
      </c>
      <c r="L178" s="521">
        <f>단가산출!$L$197</f>
        <v>2032</v>
      </c>
      <c r="M178" s="506">
        <f>TRUNC(G178*L178)</f>
        <v>97</v>
      </c>
      <c r="N178" s="521">
        <f t="shared" si="58"/>
        <v>230431</v>
      </c>
      <c r="O178" s="522">
        <f t="shared" si="59"/>
        <v>11060</v>
      </c>
      <c r="P178" s="509"/>
      <c r="Q178" s="569" t="str">
        <f>단가산출!$A$192</f>
        <v>제30</v>
      </c>
      <c r="R178" s="510" t="s">
        <v>65</v>
      </c>
    </row>
    <row r="179" spans="1:18" s="573" customFormat="1" ht="15" customHeight="1">
      <c r="A179" s="551"/>
      <c r="B179" s="501"/>
      <c r="C179" s="502" t="s">
        <v>98</v>
      </c>
      <c r="D179" s="647"/>
      <c r="E179" s="520"/>
      <c r="F179" s="484" t="s">
        <v>860</v>
      </c>
      <c r="G179" s="653">
        <f>재료산출!G209</f>
        <v>4.8000000000000001E-2</v>
      </c>
      <c r="H179" s="521"/>
      <c r="I179" s="523"/>
      <c r="J179" s="521"/>
      <c r="K179" s="523"/>
      <c r="L179" s="521"/>
      <c r="M179" s="523"/>
      <c r="N179" s="521">
        <f t="shared" si="58"/>
        <v>0</v>
      </c>
      <c r="O179" s="522">
        <f t="shared" si="59"/>
        <v>0</v>
      </c>
      <c r="P179" s="509"/>
      <c r="Q179" s="659" t="s">
        <v>865</v>
      </c>
      <c r="R179" s="510"/>
    </row>
    <row r="180" spans="1:18" s="573" customFormat="1" ht="15" customHeight="1">
      <c r="A180" s="552"/>
      <c r="B180" s="511" t="s">
        <v>67</v>
      </c>
      <c r="C180" s="512"/>
      <c r="D180" s="651"/>
      <c r="E180" s="514"/>
      <c r="F180" s="515"/>
      <c r="G180" s="516"/>
      <c r="H180" s="517"/>
      <c r="I180" s="518">
        <f>SUM(I173:I179)</f>
        <v>1680</v>
      </c>
      <c r="J180" s="517"/>
      <c r="K180" s="518">
        <f>SUM(K173:K179)</f>
        <v>22621</v>
      </c>
      <c r="L180" s="517"/>
      <c r="M180" s="518">
        <f>SUM(M173:M179)</f>
        <v>2036</v>
      </c>
      <c r="N180" s="517">
        <f t="shared" si="58"/>
        <v>0</v>
      </c>
      <c r="O180" s="519">
        <f t="shared" si="59"/>
        <v>26337</v>
      </c>
      <c r="P180" s="516"/>
      <c r="Q180" s="570"/>
      <c r="R180" s="514"/>
    </row>
    <row r="181" spans="1:18" s="573" customFormat="1" ht="15" customHeight="1">
      <c r="A181" s="550" t="s">
        <v>1791</v>
      </c>
      <c r="B181" s="492" t="s">
        <v>1792</v>
      </c>
      <c r="C181" s="492"/>
      <c r="D181" s="492"/>
      <c r="E181" s="493" t="s">
        <v>577</v>
      </c>
      <c r="F181" s="494" t="s">
        <v>55</v>
      </c>
      <c r="G181" s="495">
        <v>1</v>
      </c>
      <c r="H181" s="496"/>
      <c r="I181" s="498"/>
      <c r="J181" s="496"/>
      <c r="K181" s="498"/>
      <c r="L181" s="496"/>
      <c r="M181" s="498"/>
      <c r="N181" s="496">
        <f t="shared" ref="N181:N183" si="62">H181+J181+L181</f>
        <v>0</v>
      </c>
      <c r="O181" s="499">
        <f t="shared" ref="O181:O183" si="63">I181+K181+M181</f>
        <v>0</v>
      </c>
      <c r="P181" s="495"/>
      <c r="Q181" s="568"/>
      <c r="R181" s="500"/>
    </row>
    <row r="182" spans="1:18" s="573" customFormat="1" ht="15" customHeight="1">
      <c r="A182" s="551"/>
      <c r="B182" s="501"/>
      <c r="C182" s="502" t="s">
        <v>63</v>
      </c>
      <c r="D182" s="647"/>
      <c r="E182" s="520" t="s">
        <v>413</v>
      </c>
      <c r="F182" s="484" t="s">
        <v>993</v>
      </c>
      <c r="G182" s="653">
        <f>설치수량!$G$40</f>
        <v>1.536</v>
      </c>
      <c r="H182" s="521">
        <f>단가조사!$P$75</f>
        <v>-350</v>
      </c>
      <c r="I182" s="523">
        <f>ROUND(G182*H182,0)</f>
        <v>-538</v>
      </c>
      <c r="J182" s="521"/>
      <c r="K182" s="523">
        <f>ROUND(G182*J182,0)</f>
        <v>0</v>
      </c>
      <c r="L182" s="521"/>
      <c r="M182" s="523"/>
      <c r="N182" s="521">
        <f t="shared" si="62"/>
        <v>-350</v>
      </c>
      <c r="O182" s="522">
        <f t="shared" si="63"/>
        <v>-538</v>
      </c>
      <c r="P182" s="509"/>
      <c r="Q182" s="569"/>
      <c r="R182" s="510"/>
    </row>
    <row r="183" spans="1:18" s="573" customFormat="1" ht="15" customHeight="1">
      <c r="A183" s="552"/>
      <c r="B183" s="511" t="s">
        <v>67</v>
      </c>
      <c r="C183" s="512"/>
      <c r="D183" s="651"/>
      <c r="E183" s="514"/>
      <c r="F183" s="515"/>
      <c r="G183" s="516"/>
      <c r="H183" s="517"/>
      <c r="I183" s="518">
        <f>SUM(I181:I182)</f>
        <v>-538</v>
      </c>
      <c r="J183" s="517"/>
      <c r="K183" s="518">
        <f>SUM(K181:K182)</f>
        <v>0</v>
      </c>
      <c r="L183" s="517"/>
      <c r="M183" s="518">
        <f>SUM(M181:M182)</f>
        <v>0</v>
      </c>
      <c r="N183" s="517">
        <f t="shared" si="62"/>
        <v>0</v>
      </c>
      <c r="O183" s="519">
        <f t="shared" si="63"/>
        <v>-538</v>
      </c>
      <c r="P183" s="516"/>
      <c r="Q183" s="570"/>
      <c r="R183" s="514"/>
    </row>
    <row r="184" spans="1:18" ht="15" hidden="1" customHeight="1">
      <c r="A184" s="550" t="s">
        <v>1371</v>
      </c>
      <c r="B184" s="492" t="s">
        <v>61</v>
      </c>
      <c r="C184" s="492">
        <v>1170</v>
      </c>
      <c r="D184" s="492" t="s">
        <v>62</v>
      </c>
      <c r="E184" s="493" t="s">
        <v>201</v>
      </c>
      <c r="F184" s="494" t="s">
        <v>202</v>
      </c>
      <c r="G184" s="495">
        <v>1</v>
      </c>
      <c r="H184" s="496">
        <f>단가조사!$P$6</f>
        <v>139000</v>
      </c>
      <c r="I184" s="497">
        <f>TRUNC(G184*H184)</f>
        <v>139000</v>
      </c>
      <c r="J184" s="496"/>
      <c r="K184" s="498">
        <f>ROUND(G184*J184,0)</f>
        <v>0</v>
      </c>
      <c r="L184" s="496"/>
      <c r="M184" s="498"/>
      <c r="N184" s="496">
        <f t="shared" si="58"/>
        <v>139000</v>
      </c>
      <c r="O184" s="499">
        <f t="shared" si="59"/>
        <v>139000</v>
      </c>
      <c r="P184" s="495"/>
      <c r="Q184" s="568"/>
      <c r="R184" s="500"/>
    </row>
    <row r="185" spans="1:18" ht="15.6" hidden="1" customHeight="1">
      <c r="A185" s="551"/>
      <c r="B185" s="501"/>
      <c r="C185" s="502" t="s">
        <v>841</v>
      </c>
      <c r="D185" s="647"/>
      <c r="E185" s="503" t="s">
        <v>866</v>
      </c>
      <c r="F185" s="484" t="s">
        <v>843</v>
      </c>
      <c r="G185" s="504">
        <v>1</v>
      </c>
      <c r="H185" s="505"/>
      <c r="I185" s="506"/>
      <c r="J185" s="505">
        <f>단가산출!$J$50</f>
        <v>28377</v>
      </c>
      <c r="K185" s="506">
        <f>TRUNC(G185*J185)</f>
        <v>28377</v>
      </c>
      <c r="L185" s="505">
        <f>단가산출!L50</f>
        <v>567</v>
      </c>
      <c r="M185" s="506">
        <f>TRUNC(G185*L185)</f>
        <v>567</v>
      </c>
      <c r="N185" s="507">
        <f t="shared" si="58"/>
        <v>28944</v>
      </c>
      <c r="O185" s="508">
        <f t="shared" si="59"/>
        <v>28944</v>
      </c>
      <c r="P185" s="509"/>
      <c r="Q185" s="569" t="str">
        <f>단가산출!$A$46</f>
        <v>제09</v>
      </c>
      <c r="R185" s="510" t="s">
        <v>65</v>
      </c>
    </row>
    <row r="186" spans="1:18" ht="15.6" hidden="1" customHeight="1">
      <c r="A186" s="552"/>
      <c r="B186" s="511" t="s">
        <v>67</v>
      </c>
      <c r="C186" s="512"/>
      <c r="D186" s="651"/>
      <c r="E186" s="514"/>
      <c r="F186" s="515"/>
      <c r="G186" s="516"/>
      <c r="H186" s="517"/>
      <c r="I186" s="518">
        <f>SUM(I184:I185)</f>
        <v>139000</v>
      </c>
      <c r="J186" s="517"/>
      <c r="K186" s="518">
        <f>SUM(K184:K185)</f>
        <v>28377</v>
      </c>
      <c r="L186" s="517"/>
      <c r="M186" s="518">
        <f>SUM(M184:M185)</f>
        <v>567</v>
      </c>
      <c r="N186" s="517">
        <f t="shared" si="58"/>
        <v>0</v>
      </c>
      <c r="O186" s="519">
        <f t="shared" si="59"/>
        <v>167944</v>
      </c>
      <c r="P186" s="516"/>
      <c r="Q186" s="570"/>
      <c r="R186" s="514"/>
    </row>
    <row r="187" spans="1:18" s="573" customFormat="1" ht="15.6" hidden="1" customHeight="1">
      <c r="A187" s="550" t="s">
        <v>1524</v>
      </c>
      <c r="B187" s="492" t="s">
        <v>61</v>
      </c>
      <c r="C187" s="492">
        <v>1170</v>
      </c>
      <c r="D187" s="492" t="s">
        <v>62</v>
      </c>
      <c r="E187" s="493" t="s">
        <v>203</v>
      </c>
      <c r="F187" s="494" t="s">
        <v>202</v>
      </c>
      <c r="G187" s="495">
        <v>1</v>
      </c>
      <c r="H187" s="496">
        <f>단가조사!$P$6</f>
        <v>139000</v>
      </c>
      <c r="I187" s="497">
        <f>TRUNC(G187*H187)</f>
        <v>139000</v>
      </c>
      <c r="J187" s="496"/>
      <c r="K187" s="498">
        <f>ROUND(G187*J187,0)</f>
        <v>0</v>
      </c>
      <c r="L187" s="496"/>
      <c r="M187" s="498"/>
      <c r="N187" s="496">
        <f t="shared" si="58"/>
        <v>139000</v>
      </c>
      <c r="O187" s="499">
        <f t="shared" si="59"/>
        <v>139000</v>
      </c>
      <c r="P187" s="495"/>
      <c r="Q187" s="568"/>
      <c r="R187" s="500"/>
    </row>
    <row r="188" spans="1:18" s="573" customFormat="1" ht="15.6" hidden="1" customHeight="1">
      <c r="A188" s="551"/>
      <c r="B188" s="501"/>
      <c r="C188" s="502" t="s">
        <v>845</v>
      </c>
      <c r="D188" s="647"/>
      <c r="E188" s="520" t="s">
        <v>866</v>
      </c>
      <c r="F188" s="484" t="s">
        <v>843</v>
      </c>
      <c r="G188" s="504">
        <v>1</v>
      </c>
      <c r="H188" s="505"/>
      <c r="I188" s="506"/>
      <c r="J188" s="505">
        <f>단가산출!$J$62</f>
        <v>66365</v>
      </c>
      <c r="K188" s="506">
        <f>TRUNC(G188*J188)</f>
        <v>66365</v>
      </c>
      <c r="L188" s="505">
        <f>단가산출!L62</f>
        <v>85387</v>
      </c>
      <c r="M188" s="506">
        <f>TRUNC(G188*L188)</f>
        <v>85387</v>
      </c>
      <c r="N188" s="521">
        <f t="shared" si="58"/>
        <v>151752</v>
      </c>
      <c r="O188" s="522">
        <f t="shared" si="59"/>
        <v>151752</v>
      </c>
      <c r="P188" s="509"/>
      <c r="Q188" s="569" t="str">
        <f>단가산출!$A$57</f>
        <v>제11</v>
      </c>
      <c r="R188" s="510" t="s">
        <v>65</v>
      </c>
    </row>
    <row r="189" spans="1:18" s="573" customFormat="1" ht="15.6" hidden="1" customHeight="1">
      <c r="A189" s="552"/>
      <c r="B189" s="511" t="s">
        <v>67</v>
      </c>
      <c r="C189" s="512"/>
      <c r="D189" s="651"/>
      <c r="E189" s="514"/>
      <c r="F189" s="515"/>
      <c r="G189" s="516"/>
      <c r="H189" s="517"/>
      <c r="I189" s="518">
        <f>SUM(I187:I188)</f>
        <v>139000</v>
      </c>
      <c r="J189" s="517"/>
      <c r="K189" s="518">
        <f>SUM(K187:K188)</f>
        <v>66365</v>
      </c>
      <c r="L189" s="517"/>
      <c r="M189" s="518">
        <f>SUM(M187:M188)</f>
        <v>85387</v>
      </c>
      <c r="N189" s="517">
        <f t="shared" si="58"/>
        <v>0</v>
      </c>
      <c r="O189" s="519">
        <f t="shared" si="59"/>
        <v>290752</v>
      </c>
      <c r="P189" s="516"/>
      <c r="Q189" s="570"/>
      <c r="R189" s="514"/>
    </row>
    <row r="190" spans="1:18" s="573" customFormat="1" ht="15.6" hidden="1" customHeight="1">
      <c r="A190" s="550" t="s">
        <v>1793</v>
      </c>
      <c r="B190" s="492" t="s">
        <v>1794</v>
      </c>
      <c r="C190" s="492">
        <v>1170</v>
      </c>
      <c r="D190" s="492" t="s">
        <v>62</v>
      </c>
      <c r="E190" s="493" t="s">
        <v>203</v>
      </c>
      <c r="F190" s="494" t="s">
        <v>202</v>
      </c>
      <c r="G190" s="495">
        <v>1</v>
      </c>
      <c r="H190" s="496"/>
      <c r="I190" s="497"/>
      <c r="J190" s="496"/>
      <c r="K190" s="498">
        <f>ROUND(G190*J190,0)</f>
        <v>0</v>
      </c>
      <c r="L190" s="496"/>
      <c r="M190" s="498"/>
      <c r="N190" s="496">
        <f t="shared" ref="N190:N192" si="64">H190+J190+L190</f>
        <v>0</v>
      </c>
      <c r="O190" s="499">
        <f t="shared" ref="O190:O192" si="65">I190+K190+M190</f>
        <v>0</v>
      </c>
      <c r="P190" s="495"/>
      <c r="Q190" s="568"/>
      <c r="R190" s="500"/>
    </row>
    <row r="191" spans="1:18" s="573" customFormat="1" ht="15.6" hidden="1" customHeight="1">
      <c r="A191" s="551"/>
      <c r="B191" s="652"/>
      <c r="C191" s="502" t="s">
        <v>63</v>
      </c>
      <c r="D191" s="647"/>
      <c r="E191" s="520" t="s">
        <v>194</v>
      </c>
      <c r="F191" s="484" t="s">
        <v>68</v>
      </c>
      <c r="G191" s="653">
        <f>설치수량!$I$42</f>
        <v>4.4550000000000001</v>
      </c>
      <c r="H191" s="521">
        <f>단가조사!$P$77</f>
        <v>-2850</v>
      </c>
      <c r="I191" s="497">
        <f>TRUNC(G191*H191)</f>
        <v>-12696</v>
      </c>
      <c r="J191" s="521"/>
      <c r="K191" s="523">
        <f>ROUND(G191*J191,0)</f>
        <v>0</v>
      </c>
      <c r="L191" s="521"/>
      <c r="M191" s="523"/>
      <c r="N191" s="521">
        <f t="shared" si="64"/>
        <v>-2850</v>
      </c>
      <c r="O191" s="522">
        <f t="shared" si="65"/>
        <v>-12696</v>
      </c>
      <c r="P191" s="653"/>
      <c r="Q191" s="569"/>
      <c r="R191" s="520"/>
    </row>
    <row r="192" spans="1:18" s="573" customFormat="1" ht="15.6" hidden="1" customHeight="1">
      <c r="A192" s="552"/>
      <c r="B192" s="511" t="s">
        <v>67</v>
      </c>
      <c r="C192" s="512"/>
      <c r="D192" s="651"/>
      <c r="E192" s="514"/>
      <c r="F192" s="515"/>
      <c r="G192" s="516"/>
      <c r="H192" s="517"/>
      <c r="I192" s="518">
        <f>SUM(I190:I191)</f>
        <v>-12696</v>
      </c>
      <c r="J192" s="517"/>
      <c r="K192" s="518">
        <f>SUM(K190:K191)</f>
        <v>0</v>
      </c>
      <c r="L192" s="517"/>
      <c r="M192" s="518">
        <f>SUM(M190:M191)</f>
        <v>0</v>
      </c>
      <c r="N192" s="517">
        <f t="shared" si="64"/>
        <v>0</v>
      </c>
      <c r="O192" s="519">
        <f t="shared" si="65"/>
        <v>-12696</v>
      </c>
      <c r="P192" s="516"/>
      <c r="Q192" s="570"/>
      <c r="R192" s="514"/>
    </row>
    <row r="193" spans="1:18" ht="15.6" hidden="1" customHeight="1">
      <c r="A193" s="550" t="s">
        <v>1373</v>
      </c>
      <c r="B193" s="492" t="s">
        <v>61</v>
      </c>
      <c r="C193" s="492">
        <v>1350</v>
      </c>
      <c r="D193" s="492" t="s">
        <v>62</v>
      </c>
      <c r="E193" s="493" t="s">
        <v>201</v>
      </c>
      <c r="F193" s="494" t="s">
        <v>202</v>
      </c>
      <c r="G193" s="495">
        <v>1</v>
      </c>
      <c r="H193" s="496">
        <f>단가조사!$P$7</f>
        <v>201000</v>
      </c>
      <c r="I193" s="497">
        <f>TRUNC(G193*H193)</f>
        <v>201000</v>
      </c>
      <c r="J193" s="496"/>
      <c r="K193" s="498">
        <f>ROUND(G193*J193,0)</f>
        <v>0</v>
      </c>
      <c r="L193" s="496"/>
      <c r="M193" s="498"/>
      <c r="N193" s="496">
        <f t="shared" si="58"/>
        <v>201000</v>
      </c>
      <c r="O193" s="499">
        <f t="shared" si="59"/>
        <v>201000</v>
      </c>
      <c r="P193" s="495"/>
      <c r="Q193" s="568"/>
      <c r="R193" s="500"/>
    </row>
    <row r="194" spans="1:18" ht="15.6" hidden="1" customHeight="1">
      <c r="A194" s="551"/>
      <c r="B194" s="501"/>
      <c r="C194" s="502" t="s">
        <v>841</v>
      </c>
      <c r="D194" s="647"/>
      <c r="E194" s="503" t="s">
        <v>866</v>
      </c>
      <c r="F194" s="484" t="s">
        <v>843</v>
      </c>
      <c r="G194" s="504">
        <v>1</v>
      </c>
      <c r="H194" s="660"/>
      <c r="I194" s="506"/>
      <c r="J194" s="505">
        <f>단가산출!$J$50</f>
        <v>28377</v>
      </c>
      <c r="K194" s="506">
        <f>TRUNC(G194*J194)</f>
        <v>28377</v>
      </c>
      <c r="L194" s="505">
        <f>단가산출!L50</f>
        <v>567</v>
      </c>
      <c r="M194" s="506">
        <f>TRUNC(G194*L194)</f>
        <v>567</v>
      </c>
      <c r="N194" s="507">
        <f>H194+J194+L194</f>
        <v>28944</v>
      </c>
      <c r="O194" s="508">
        <f>I194+K194+M194</f>
        <v>28944</v>
      </c>
      <c r="P194" s="509"/>
      <c r="Q194" s="569" t="str">
        <f>단가산출!$A$46</f>
        <v>제09</v>
      </c>
      <c r="R194" s="510" t="s">
        <v>65</v>
      </c>
    </row>
    <row r="195" spans="1:18" ht="15.6" hidden="1" customHeight="1">
      <c r="A195" s="552"/>
      <c r="B195" s="511" t="s">
        <v>67</v>
      </c>
      <c r="C195" s="512"/>
      <c r="D195" s="651"/>
      <c r="E195" s="514"/>
      <c r="F195" s="515"/>
      <c r="G195" s="516"/>
      <c r="H195" s="517"/>
      <c r="I195" s="518">
        <f>SUM(I193:I194)</f>
        <v>201000</v>
      </c>
      <c r="J195" s="517"/>
      <c r="K195" s="518">
        <f>SUM(K193:K194)</f>
        <v>28377</v>
      </c>
      <c r="L195" s="517"/>
      <c r="M195" s="518">
        <f>SUM(M193:M194)</f>
        <v>567</v>
      </c>
      <c r="N195" s="517">
        <f t="shared" si="58"/>
        <v>0</v>
      </c>
      <c r="O195" s="519">
        <f t="shared" si="59"/>
        <v>229944</v>
      </c>
      <c r="P195" s="516"/>
      <c r="Q195" s="570"/>
      <c r="R195" s="514"/>
    </row>
    <row r="196" spans="1:18" s="573" customFormat="1" ht="15.6" hidden="1" customHeight="1">
      <c r="A196" s="550" t="s">
        <v>1374</v>
      </c>
      <c r="B196" s="492" t="s">
        <v>61</v>
      </c>
      <c r="C196" s="492">
        <v>1350</v>
      </c>
      <c r="D196" s="492" t="s">
        <v>62</v>
      </c>
      <c r="E196" s="493" t="s">
        <v>203</v>
      </c>
      <c r="F196" s="494" t="s">
        <v>202</v>
      </c>
      <c r="G196" s="495">
        <v>1</v>
      </c>
      <c r="H196" s="496">
        <f>단가조사!$P$7</f>
        <v>201000</v>
      </c>
      <c r="I196" s="497">
        <f>TRUNC(G196*H196)</f>
        <v>201000</v>
      </c>
      <c r="J196" s="496"/>
      <c r="K196" s="498">
        <f>ROUND(G196*J196,0)</f>
        <v>0</v>
      </c>
      <c r="L196" s="496"/>
      <c r="M196" s="498"/>
      <c r="N196" s="496">
        <f t="shared" si="58"/>
        <v>201000</v>
      </c>
      <c r="O196" s="499">
        <f t="shared" si="59"/>
        <v>201000</v>
      </c>
      <c r="P196" s="495"/>
      <c r="Q196" s="568"/>
      <c r="R196" s="500"/>
    </row>
    <row r="197" spans="1:18" s="573" customFormat="1" ht="15.6" hidden="1" customHeight="1">
      <c r="A197" s="551"/>
      <c r="B197" s="501"/>
      <c r="C197" s="502" t="s">
        <v>845</v>
      </c>
      <c r="D197" s="647"/>
      <c r="E197" s="520" t="s">
        <v>866</v>
      </c>
      <c r="F197" s="484" t="s">
        <v>843</v>
      </c>
      <c r="G197" s="504">
        <v>1</v>
      </c>
      <c r="H197" s="505"/>
      <c r="I197" s="506"/>
      <c r="J197" s="505">
        <f>단가산출!$J$62</f>
        <v>66365</v>
      </c>
      <c r="K197" s="506">
        <f>TRUNC(G197*J197)</f>
        <v>66365</v>
      </c>
      <c r="L197" s="505">
        <f>단가산출!L62</f>
        <v>85387</v>
      </c>
      <c r="M197" s="506">
        <f>TRUNC(G197*L197)</f>
        <v>85387</v>
      </c>
      <c r="N197" s="521">
        <f>H197+J197+L197</f>
        <v>151752</v>
      </c>
      <c r="O197" s="522">
        <f>I197+K197+M197</f>
        <v>151752</v>
      </c>
      <c r="P197" s="509"/>
      <c r="Q197" s="569" t="str">
        <f>단가산출!$A$57</f>
        <v>제11</v>
      </c>
      <c r="R197" s="510" t="s">
        <v>65</v>
      </c>
    </row>
    <row r="198" spans="1:18" s="573" customFormat="1" ht="15.6" hidden="1" customHeight="1">
      <c r="A198" s="552"/>
      <c r="B198" s="511" t="s">
        <v>67</v>
      </c>
      <c r="C198" s="512"/>
      <c r="D198" s="651"/>
      <c r="E198" s="514"/>
      <c r="F198" s="515"/>
      <c r="G198" s="516"/>
      <c r="H198" s="517"/>
      <c r="I198" s="518">
        <f>SUM(I196:I197)</f>
        <v>201000</v>
      </c>
      <c r="J198" s="517"/>
      <c r="K198" s="518">
        <f>SUM(K196:K197)</f>
        <v>66365</v>
      </c>
      <c r="L198" s="517"/>
      <c r="M198" s="518">
        <f>SUM(M196:M197)</f>
        <v>85387</v>
      </c>
      <c r="N198" s="517">
        <f t="shared" si="58"/>
        <v>0</v>
      </c>
      <c r="O198" s="519">
        <f t="shared" si="59"/>
        <v>352752</v>
      </c>
      <c r="P198" s="516"/>
      <c r="Q198" s="570"/>
      <c r="R198" s="514"/>
    </row>
    <row r="199" spans="1:18" s="573" customFormat="1" ht="15.6" hidden="1" customHeight="1">
      <c r="A199" s="550" t="s">
        <v>1795</v>
      </c>
      <c r="B199" s="492" t="s">
        <v>1794</v>
      </c>
      <c r="C199" s="492">
        <v>1350</v>
      </c>
      <c r="D199" s="492" t="s">
        <v>62</v>
      </c>
      <c r="E199" s="493" t="s">
        <v>203</v>
      </c>
      <c r="F199" s="494" t="s">
        <v>202</v>
      </c>
      <c r="G199" s="495">
        <v>1</v>
      </c>
      <c r="H199" s="496"/>
      <c r="I199" s="497"/>
      <c r="J199" s="496"/>
      <c r="K199" s="498">
        <f>ROUND(G199*J199,0)</f>
        <v>0</v>
      </c>
      <c r="L199" s="496"/>
      <c r="M199" s="498"/>
      <c r="N199" s="496">
        <f t="shared" ref="N199:N200" si="66">H199+J199+L199</f>
        <v>0</v>
      </c>
      <c r="O199" s="499">
        <f t="shared" ref="O199:O200" si="67">I199+K199+M199</f>
        <v>0</v>
      </c>
      <c r="P199" s="495"/>
      <c r="Q199" s="568"/>
      <c r="R199" s="500"/>
    </row>
    <row r="200" spans="1:18" s="573" customFormat="1" ht="15.6" hidden="1" customHeight="1">
      <c r="A200" s="551"/>
      <c r="B200" s="652"/>
      <c r="C200" s="502" t="s">
        <v>63</v>
      </c>
      <c r="D200" s="647"/>
      <c r="E200" s="520" t="s">
        <v>194</v>
      </c>
      <c r="F200" s="484" t="s">
        <v>68</v>
      </c>
      <c r="G200" s="653">
        <f>설치수량!$I$44</f>
        <v>5.6870000000000003</v>
      </c>
      <c r="H200" s="521">
        <f>단가조사!$P$77</f>
        <v>-2850</v>
      </c>
      <c r="I200" s="497">
        <f>TRUNC(G200*H200)</f>
        <v>-16207</v>
      </c>
      <c r="J200" s="521"/>
      <c r="K200" s="523">
        <f>ROUND(G200*J200,0)</f>
        <v>0</v>
      </c>
      <c r="L200" s="521"/>
      <c r="M200" s="523"/>
      <c r="N200" s="521">
        <f t="shared" si="66"/>
        <v>-2850</v>
      </c>
      <c r="O200" s="522">
        <f t="shared" si="67"/>
        <v>-16207</v>
      </c>
      <c r="P200" s="653"/>
      <c r="Q200" s="569"/>
      <c r="R200" s="520"/>
    </row>
    <row r="201" spans="1:18" s="573" customFormat="1" ht="15.6" hidden="1" customHeight="1">
      <c r="A201" s="552"/>
      <c r="B201" s="511" t="s">
        <v>67</v>
      </c>
      <c r="C201" s="512"/>
      <c r="D201" s="651"/>
      <c r="E201" s="514"/>
      <c r="F201" s="515"/>
      <c r="G201" s="516"/>
      <c r="H201" s="517"/>
      <c r="I201" s="518">
        <f>SUM(I199:I200)</f>
        <v>-16207</v>
      </c>
      <c r="J201" s="517"/>
      <c r="K201" s="518">
        <f>SUM(K199:K200)</f>
        <v>0</v>
      </c>
      <c r="L201" s="517"/>
      <c r="M201" s="518">
        <f>SUM(M199:M200)</f>
        <v>0</v>
      </c>
      <c r="N201" s="517">
        <f t="shared" ref="N201" si="68">H201+J201+L201</f>
        <v>0</v>
      </c>
      <c r="O201" s="519">
        <f t="shared" ref="O201" si="69">I201+K201+M201</f>
        <v>-16207</v>
      </c>
      <c r="P201" s="516"/>
      <c r="Q201" s="570"/>
      <c r="R201" s="514"/>
    </row>
    <row r="202" spans="1:18" ht="15.6" hidden="1" customHeight="1">
      <c r="A202" s="550" t="s">
        <v>1525</v>
      </c>
      <c r="B202" s="492" t="s">
        <v>69</v>
      </c>
      <c r="C202" s="492">
        <v>1040</v>
      </c>
      <c r="D202" s="492" t="s">
        <v>62</v>
      </c>
      <c r="E202" s="493" t="s">
        <v>201</v>
      </c>
      <c r="F202" s="494" t="s">
        <v>202</v>
      </c>
      <c r="G202" s="495">
        <v>1</v>
      </c>
      <c r="H202" s="496">
        <f>단가조사!$P$9</f>
        <v>172000</v>
      </c>
      <c r="I202" s="497">
        <f>TRUNC(G202*H202)</f>
        <v>172000</v>
      </c>
      <c r="J202" s="496"/>
      <c r="K202" s="498">
        <f>ROUND(G202*J202,0)</f>
        <v>0</v>
      </c>
      <c r="L202" s="496"/>
      <c r="M202" s="498"/>
      <c r="N202" s="496">
        <f t="shared" si="58"/>
        <v>172000</v>
      </c>
      <c r="O202" s="499">
        <f t="shared" si="59"/>
        <v>172000</v>
      </c>
      <c r="P202" s="495"/>
      <c r="Q202" s="568"/>
      <c r="R202" s="500"/>
    </row>
    <row r="203" spans="1:18" ht="15.6" hidden="1" customHeight="1">
      <c r="A203" s="551"/>
      <c r="B203" s="501"/>
      <c r="C203" s="502" t="s">
        <v>841</v>
      </c>
      <c r="D203" s="647"/>
      <c r="E203" s="503" t="s">
        <v>866</v>
      </c>
      <c r="F203" s="484" t="s">
        <v>843</v>
      </c>
      <c r="G203" s="504">
        <v>1</v>
      </c>
      <c r="H203" s="505"/>
      <c r="I203" s="506"/>
      <c r="J203" s="505">
        <f>단가산출!$J$50</f>
        <v>28377</v>
      </c>
      <c r="K203" s="506">
        <f>TRUNC(G203*J203)</f>
        <v>28377</v>
      </c>
      <c r="L203" s="505">
        <f>단가산출!L50</f>
        <v>567</v>
      </c>
      <c r="M203" s="506">
        <f>TRUNC(G203*L203)</f>
        <v>567</v>
      </c>
      <c r="N203" s="507">
        <f>H203+J203+L203</f>
        <v>28944</v>
      </c>
      <c r="O203" s="508">
        <f>I203+K203+M203</f>
        <v>28944</v>
      </c>
      <c r="P203" s="509"/>
      <c r="Q203" s="569" t="str">
        <f>단가산출!$A$46</f>
        <v>제09</v>
      </c>
      <c r="R203" s="510" t="s">
        <v>65</v>
      </c>
    </row>
    <row r="204" spans="1:18" ht="15.6" hidden="1" customHeight="1">
      <c r="A204" s="552"/>
      <c r="B204" s="511" t="s">
        <v>67</v>
      </c>
      <c r="C204" s="512"/>
      <c r="D204" s="651"/>
      <c r="E204" s="514"/>
      <c r="F204" s="515"/>
      <c r="G204" s="516"/>
      <c r="H204" s="517"/>
      <c r="I204" s="518">
        <f>SUM(I202:I203)</f>
        <v>172000</v>
      </c>
      <c r="J204" s="517"/>
      <c r="K204" s="518">
        <f>SUM(K202:K203)</f>
        <v>28377</v>
      </c>
      <c r="L204" s="517"/>
      <c r="M204" s="518">
        <f>SUM(M202:M203)</f>
        <v>567</v>
      </c>
      <c r="N204" s="517">
        <f t="shared" si="58"/>
        <v>0</v>
      </c>
      <c r="O204" s="519">
        <f t="shared" si="59"/>
        <v>200944</v>
      </c>
      <c r="P204" s="516"/>
      <c r="Q204" s="570"/>
      <c r="R204" s="514"/>
    </row>
    <row r="205" spans="1:18" s="573" customFormat="1" ht="15.6" hidden="1" customHeight="1">
      <c r="A205" s="550" t="s">
        <v>1697</v>
      </c>
      <c r="B205" s="492" t="s">
        <v>69</v>
      </c>
      <c r="C205" s="492">
        <v>1040</v>
      </c>
      <c r="D205" s="492" t="s">
        <v>62</v>
      </c>
      <c r="E205" s="493" t="s">
        <v>203</v>
      </c>
      <c r="F205" s="494" t="s">
        <v>202</v>
      </c>
      <c r="G205" s="495">
        <v>1</v>
      </c>
      <c r="H205" s="496">
        <f>단가조사!$P$9</f>
        <v>172000</v>
      </c>
      <c r="I205" s="497">
        <f>TRUNC(G205*H205)</f>
        <v>172000</v>
      </c>
      <c r="J205" s="496"/>
      <c r="K205" s="498">
        <f>ROUND(G205*J205,0)</f>
        <v>0</v>
      </c>
      <c r="L205" s="496"/>
      <c r="M205" s="498"/>
      <c r="N205" s="496">
        <f t="shared" si="58"/>
        <v>172000</v>
      </c>
      <c r="O205" s="499">
        <f t="shared" si="59"/>
        <v>172000</v>
      </c>
      <c r="P205" s="495"/>
      <c r="Q205" s="568"/>
      <c r="R205" s="500"/>
    </row>
    <row r="206" spans="1:18" s="573" customFormat="1" ht="15.6" hidden="1" customHeight="1">
      <c r="A206" s="551"/>
      <c r="B206" s="501"/>
      <c r="C206" s="502" t="s">
        <v>845</v>
      </c>
      <c r="D206" s="647"/>
      <c r="E206" s="520" t="s">
        <v>866</v>
      </c>
      <c r="F206" s="484" t="s">
        <v>843</v>
      </c>
      <c r="G206" s="504">
        <v>1</v>
      </c>
      <c r="H206" s="505"/>
      <c r="I206" s="506"/>
      <c r="J206" s="505">
        <f>단가산출!$J$62</f>
        <v>66365</v>
      </c>
      <c r="K206" s="506">
        <f>TRUNC(G206*J206)</f>
        <v>66365</v>
      </c>
      <c r="L206" s="505">
        <f>단가산출!L62</f>
        <v>85387</v>
      </c>
      <c r="M206" s="506">
        <f>TRUNC(G206*L206)</f>
        <v>85387</v>
      </c>
      <c r="N206" s="521">
        <f>H206+J206+L206</f>
        <v>151752</v>
      </c>
      <c r="O206" s="522">
        <f>I206+K206+M206</f>
        <v>151752</v>
      </c>
      <c r="P206" s="509"/>
      <c r="Q206" s="569" t="str">
        <f>단가산출!$A$57</f>
        <v>제11</v>
      </c>
      <c r="R206" s="510" t="s">
        <v>65</v>
      </c>
    </row>
    <row r="207" spans="1:18" s="573" customFormat="1" ht="15.6" hidden="1" customHeight="1">
      <c r="A207" s="552"/>
      <c r="B207" s="511" t="s">
        <v>67</v>
      </c>
      <c r="C207" s="512"/>
      <c r="D207" s="651"/>
      <c r="E207" s="514"/>
      <c r="F207" s="515"/>
      <c r="G207" s="516"/>
      <c r="H207" s="517"/>
      <c r="I207" s="518">
        <f>SUM(I205:I206)</f>
        <v>172000</v>
      </c>
      <c r="J207" s="517"/>
      <c r="K207" s="518">
        <f>SUM(K205:K206)</f>
        <v>66365</v>
      </c>
      <c r="L207" s="517"/>
      <c r="M207" s="518">
        <f>SUM(M205:M206)</f>
        <v>85387</v>
      </c>
      <c r="N207" s="517">
        <f t="shared" si="58"/>
        <v>0</v>
      </c>
      <c r="O207" s="519">
        <f t="shared" si="59"/>
        <v>323752</v>
      </c>
      <c r="P207" s="516"/>
      <c r="Q207" s="570"/>
      <c r="R207" s="514"/>
    </row>
    <row r="208" spans="1:18" s="573" customFormat="1" ht="15.6" hidden="1" customHeight="1">
      <c r="A208" s="550" t="s">
        <v>1796</v>
      </c>
      <c r="B208" s="492" t="s">
        <v>1769</v>
      </c>
      <c r="C208" s="492">
        <v>1040</v>
      </c>
      <c r="D208" s="492" t="s">
        <v>62</v>
      </c>
      <c r="E208" s="493" t="s">
        <v>203</v>
      </c>
      <c r="F208" s="494" t="s">
        <v>202</v>
      </c>
      <c r="G208" s="495">
        <v>1</v>
      </c>
      <c r="H208" s="496"/>
      <c r="I208" s="497"/>
      <c r="J208" s="496"/>
      <c r="K208" s="498">
        <f>ROUND(G208*J208,0)</f>
        <v>0</v>
      </c>
      <c r="L208" s="496"/>
      <c r="M208" s="498"/>
      <c r="N208" s="496">
        <f t="shared" ref="N208:N209" si="70">H208+J208+L208</f>
        <v>0</v>
      </c>
      <c r="O208" s="499">
        <f t="shared" ref="O208:O209" si="71">I208+K208+M208</f>
        <v>0</v>
      </c>
      <c r="P208" s="495"/>
      <c r="Q208" s="568"/>
      <c r="R208" s="500"/>
    </row>
    <row r="209" spans="1:18" s="573" customFormat="1" ht="15.6" hidden="1" customHeight="1">
      <c r="A209" s="551"/>
      <c r="B209" s="652"/>
      <c r="C209" s="502" t="s">
        <v>63</v>
      </c>
      <c r="D209" s="647"/>
      <c r="E209" s="520" t="s">
        <v>194</v>
      </c>
      <c r="F209" s="484" t="s">
        <v>68</v>
      </c>
      <c r="G209" s="653">
        <f>설치수량!$I$46</f>
        <v>3.6970000000000001</v>
      </c>
      <c r="H209" s="521">
        <f>단가조사!$P$77</f>
        <v>-2850</v>
      </c>
      <c r="I209" s="497">
        <f>TRUNC(G209*H209)</f>
        <v>-10536</v>
      </c>
      <c r="J209" s="521"/>
      <c r="K209" s="523">
        <f>ROUND(G209*J209,0)</f>
        <v>0</v>
      </c>
      <c r="L209" s="521"/>
      <c r="M209" s="523"/>
      <c r="N209" s="521">
        <f t="shared" si="70"/>
        <v>-2850</v>
      </c>
      <c r="O209" s="522">
        <f t="shared" si="71"/>
        <v>-10536</v>
      </c>
      <c r="P209" s="653"/>
      <c r="Q209" s="569"/>
      <c r="R209" s="520"/>
    </row>
    <row r="210" spans="1:18" s="573" customFormat="1" ht="15.6" hidden="1" customHeight="1">
      <c r="A210" s="552"/>
      <c r="B210" s="511" t="s">
        <v>67</v>
      </c>
      <c r="C210" s="512"/>
      <c r="D210" s="651"/>
      <c r="E210" s="514"/>
      <c r="F210" s="515"/>
      <c r="G210" s="516"/>
      <c r="H210" s="517"/>
      <c r="I210" s="518">
        <f>SUM(I208:I209)</f>
        <v>-10536</v>
      </c>
      <c r="J210" s="517"/>
      <c r="K210" s="518">
        <f>SUM(K208:K209)</f>
        <v>0</v>
      </c>
      <c r="L210" s="517"/>
      <c r="M210" s="518">
        <f>SUM(M208:M209)</f>
        <v>0</v>
      </c>
      <c r="N210" s="517">
        <f t="shared" ref="N210" si="72">H210+J210+L210</f>
        <v>0</v>
      </c>
      <c r="O210" s="519">
        <f t="shared" ref="O210" si="73">I210+K210+M210</f>
        <v>-10536</v>
      </c>
      <c r="P210" s="516"/>
      <c r="Q210" s="570"/>
      <c r="R210" s="514"/>
    </row>
    <row r="211" spans="1:18" ht="15" hidden="1" customHeight="1">
      <c r="A211" s="550" t="s">
        <v>1698</v>
      </c>
      <c r="B211" s="492" t="s">
        <v>69</v>
      </c>
      <c r="C211" s="492">
        <v>1200</v>
      </c>
      <c r="D211" s="492" t="s">
        <v>62</v>
      </c>
      <c r="E211" s="493" t="s">
        <v>201</v>
      </c>
      <c r="F211" s="494" t="s">
        <v>202</v>
      </c>
      <c r="G211" s="495">
        <v>1</v>
      </c>
      <c r="H211" s="496">
        <f>단가조사!$P$10</f>
        <v>189000</v>
      </c>
      <c r="I211" s="497">
        <f>TRUNC(G211*H211)</f>
        <v>189000</v>
      </c>
      <c r="J211" s="496"/>
      <c r="K211" s="498">
        <f>ROUND(G211*J211,0)</f>
        <v>0</v>
      </c>
      <c r="L211" s="496"/>
      <c r="M211" s="498"/>
      <c r="N211" s="496">
        <f t="shared" si="58"/>
        <v>189000</v>
      </c>
      <c r="O211" s="499">
        <f t="shared" si="59"/>
        <v>189000</v>
      </c>
      <c r="P211" s="495"/>
      <c r="Q211" s="568"/>
      <c r="R211" s="500"/>
    </row>
    <row r="212" spans="1:18" ht="15" hidden="1" customHeight="1">
      <c r="A212" s="551"/>
      <c r="B212" s="501"/>
      <c r="C212" s="502" t="s">
        <v>841</v>
      </c>
      <c r="D212" s="647"/>
      <c r="E212" s="503" t="s">
        <v>866</v>
      </c>
      <c r="F212" s="484" t="s">
        <v>843</v>
      </c>
      <c r="G212" s="504">
        <v>1</v>
      </c>
      <c r="H212" s="505"/>
      <c r="I212" s="506"/>
      <c r="J212" s="505">
        <f>단가산출!$J$50</f>
        <v>28377</v>
      </c>
      <c r="K212" s="506">
        <f>TRUNC(G212*J212)</f>
        <v>28377</v>
      </c>
      <c r="L212" s="505">
        <f>단가산출!L50</f>
        <v>567</v>
      </c>
      <c r="M212" s="506">
        <f>TRUNC(G212*L212)</f>
        <v>567</v>
      </c>
      <c r="N212" s="507">
        <f>H212+J212+L212</f>
        <v>28944</v>
      </c>
      <c r="O212" s="508">
        <f>I212+K212+M212</f>
        <v>28944</v>
      </c>
      <c r="P212" s="509"/>
      <c r="Q212" s="569" t="str">
        <f>단가산출!$A$46</f>
        <v>제09</v>
      </c>
      <c r="R212" s="510" t="s">
        <v>65</v>
      </c>
    </row>
    <row r="213" spans="1:18" ht="15" hidden="1" customHeight="1">
      <c r="A213" s="552"/>
      <c r="B213" s="511" t="s">
        <v>67</v>
      </c>
      <c r="C213" s="512"/>
      <c r="D213" s="651"/>
      <c r="E213" s="514"/>
      <c r="F213" s="515"/>
      <c r="G213" s="516"/>
      <c r="H213" s="517"/>
      <c r="I213" s="518">
        <f>SUM(I211:I212)</f>
        <v>189000</v>
      </c>
      <c r="J213" s="517"/>
      <c r="K213" s="518">
        <f>SUM(K211:K212)</f>
        <v>28377</v>
      </c>
      <c r="L213" s="517"/>
      <c r="M213" s="518">
        <f>SUM(M211:M212)</f>
        <v>567</v>
      </c>
      <c r="N213" s="517">
        <f t="shared" si="58"/>
        <v>0</v>
      </c>
      <c r="O213" s="519">
        <f t="shared" si="59"/>
        <v>217944</v>
      </c>
      <c r="P213" s="516"/>
      <c r="Q213" s="570"/>
      <c r="R213" s="514"/>
    </row>
    <row r="214" spans="1:18" s="573" customFormat="1" ht="15" hidden="1" customHeight="1">
      <c r="A214" s="550" t="s">
        <v>1699</v>
      </c>
      <c r="B214" s="492" t="s">
        <v>69</v>
      </c>
      <c r="C214" s="492">
        <v>1200</v>
      </c>
      <c r="D214" s="492" t="s">
        <v>62</v>
      </c>
      <c r="E214" s="493" t="s">
        <v>203</v>
      </c>
      <c r="F214" s="494" t="s">
        <v>202</v>
      </c>
      <c r="G214" s="495">
        <v>1</v>
      </c>
      <c r="H214" s="496">
        <f>단가조사!$P$10</f>
        <v>189000</v>
      </c>
      <c r="I214" s="497">
        <f>TRUNC(G214*H214)</f>
        <v>189000</v>
      </c>
      <c r="J214" s="496"/>
      <c r="K214" s="498">
        <f>ROUND(G214*J214,0)</f>
        <v>0</v>
      </c>
      <c r="L214" s="496"/>
      <c r="M214" s="498"/>
      <c r="N214" s="496">
        <f t="shared" si="58"/>
        <v>189000</v>
      </c>
      <c r="O214" s="499">
        <f t="shared" si="59"/>
        <v>189000</v>
      </c>
      <c r="P214" s="495"/>
      <c r="Q214" s="568"/>
      <c r="R214" s="500"/>
    </row>
    <row r="215" spans="1:18" s="573" customFormat="1" ht="15" hidden="1" customHeight="1">
      <c r="A215" s="551"/>
      <c r="B215" s="501"/>
      <c r="C215" s="502" t="s">
        <v>845</v>
      </c>
      <c r="D215" s="647"/>
      <c r="E215" s="520" t="s">
        <v>866</v>
      </c>
      <c r="F215" s="484" t="s">
        <v>843</v>
      </c>
      <c r="G215" s="504">
        <v>1</v>
      </c>
      <c r="H215" s="505"/>
      <c r="I215" s="506"/>
      <c r="J215" s="505">
        <f>단가산출!$J$62</f>
        <v>66365</v>
      </c>
      <c r="K215" s="506">
        <f>TRUNC(G215*J215)</f>
        <v>66365</v>
      </c>
      <c r="L215" s="505">
        <f>단가산출!L62</f>
        <v>85387</v>
      </c>
      <c r="M215" s="506">
        <f>TRUNC(G215*L215)</f>
        <v>85387</v>
      </c>
      <c r="N215" s="521">
        <f>H215+J215+L215</f>
        <v>151752</v>
      </c>
      <c r="O215" s="522">
        <f>I215+K215+M215</f>
        <v>151752</v>
      </c>
      <c r="P215" s="509"/>
      <c r="Q215" s="569" t="str">
        <f>단가산출!$A$57</f>
        <v>제11</v>
      </c>
      <c r="R215" s="510" t="s">
        <v>65</v>
      </c>
    </row>
    <row r="216" spans="1:18" s="573" customFormat="1" ht="15" hidden="1" customHeight="1">
      <c r="A216" s="552"/>
      <c r="B216" s="511" t="s">
        <v>67</v>
      </c>
      <c r="C216" s="512"/>
      <c r="D216" s="651"/>
      <c r="E216" s="514"/>
      <c r="F216" s="515"/>
      <c r="G216" s="516"/>
      <c r="H216" s="517"/>
      <c r="I216" s="518">
        <f>SUM(I214:I215)</f>
        <v>189000</v>
      </c>
      <c r="J216" s="517"/>
      <c r="K216" s="518">
        <f>SUM(K214:K215)</f>
        <v>66365</v>
      </c>
      <c r="L216" s="517"/>
      <c r="M216" s="518">
        <f>SUM(M214:M215)</f>
        <v>85387</v>
      </c>
      <c r="N216" s="517">
        <f t="shared" si="58"/>
        <v>0</v>
      </c>
      <c r="O216" s="519">
        <f t="shared" si="59"/>
        <v>340752</v>
      </c>
      <c r="P216" s="516"/>
      <c r="Q216" s="570"/>
      <c r="R216" s="514"/>
    </row>
    <row r="217" spans="1:18" s="573" customFormat="1" ht="15" hidden="1" customHeight="1">
      <c r="A217" s="550" t="s">
        <v>1797</v>
      </c>
      <c r="B217" s="492" t="s">
        <v>1769</v>
      </c>
      <c r="C217" s="492">
        <v>1200</v>
      </c>
      <c r="D217" s="492" t="s">
        <v>62</v>
      </c>
      <c r="E217" s="493" t="s">
        <v>203</v>
      </c>
      <c r="F217" s="494" t="s">
        <v>202</v>
      </c>
      <c r="G217" s="495">
        <v>1</v>
      </c>
      <c r="H217" s="496"/>
      <c r="I217" s="497"/>
      <c r="J217" s="496"/>
      <c r="K217" s="498">
        <f>ROUND(G217*J217,0)</f>
        <v>0</v>
      </c>
      <c r="L217" s="496"/>
      <c r="M217" s="498"/>
      <c r="N217" s="496">
        <f t="shared" ref="N217:N218" si="74">H217+J217+L217</f>
        <v>0</v>
      </c>
      <c r="O217" s="499">
        <f t="shared" ref="O217:O218" si="75">I217+K217+M217</f>
        <v>0</v>
      </c>
      <c r="P217" s="495"/>
      <c r="Q217" s="568"/>
      <c r="R217" s="500"/>
    </row>
    <row r="218" spans="1:18" s="573" customFormat="1" ht="15" hidden="1" customHeight="1">
      <c r="A218" s="551"/>
      <c r="B218" s="652"/>
      <c r="C218" s="502" t="s">
        <v>63</v>
      </c>
      <c r="D218" s="647"/>
      <c r="E218" s="520" t="s">
        <v>194</v>
      </c>
      <c r="F218" s="484" t="s">
        <v>68</v>
      </c>
      <c r="G218" s="653">
        <f>설치수량!$I$48</f>
        <v>4.7069999999999999</v>
      </c>
      <c r="H218" s="521">
        <f>단가조사!$P$77</f>
        <v>-2850</v>
      </c>
      <c r="I218" s="497">
        <f>TRUNC(G218*H218)</f>
        <v>-13414</v>
      </c>
      <c r="J218" s="521"/>
      <c r="K218" s="523">
        <f>ROUND(G218*J218,0)</f>
        <v>0</v>
      </c>
      <c r="L218" s="521"/>
      <c r="M218" s="523"/>
      <c r="N218" s="521">
        <f t="shared" si="74"/>
        <v>-2850</v>
      </c>
      <c r="O218" s="522">
        <f t="shared" si="75"/>
        <v>-13414</v>
      </c>
      <c r="P218" s="653"/>
      <c r="Q218" s="569"/>
      <c r="R218" s="520"/>
    </row>
    <row r="219" spans="1:18" s="573" customFormat="1" ht="15" hidden="1" customHeight="1">
      <c r="A219" s="552"/>
      <c r="B219" s="511" t="s">
        <v>67</v>
      </c>
      <c r="C219" s="512"/>
      <c r="D219" s="651"/>
      <c r="E219" s="514"/>
      <c r="F219" s="515"/>
      <c r="G219" s="516"/>
      <c r="H219" s="517"/>
      <c r="I219" s="518">
        <f>SUM(I217:I218)</f>
        <v>-13414</v>
      </c>
      <c r="J219" s="517"/>
      <c r="K219" s="518">
        <f>SUM(K217:K218)</f>
        <v>0</v>
      </c>
      <c r="L219" s="517"/>
      <c r="M219" s="518">
        <f>SUM(M217:M218)</f>
        <v>0</v>
      </c>
      <c r="N219" s="517">
        <f t="shared" ref="N219" si="76">H219+J219+L219</f>
        <v>0</v>
      </c>
      <c r="O219" s="519">
        <f t="shared" ref="O219" si="77">I219+K219+M219</f>
        <v>-13414</v>
      </c>
      <c r="P219" s="516"/>
      <c r="Q219" s="570"/>
      <c r="R219" s="514"/>
    </row>
    <row r="220" spans="1:18" ht="15" customHeight="1">
      <c r="A220" s="550" t="s">
        <v>1700</v>
      </c>
      <c r="B220" s="492" t="s">
        <v>70</v>
      </c>
      <c r="C220" s="492" t="s">
        <v>101</v>
      </c>
      <c r="D220" s="492" t="s">
        <v>62</v>
      </c>
      <c r="E220" s="493" t="s">
        <v>201</v>
      </c>
      <c r="F220" s="494" t="s">
        <v>202</v>
      </c>
      <c r="G220" s="495">
        <v>1</v>
      </c>
      <c r="H220" s="496">
        <f>단가조사!$P$12</f>
        <v>105000</v>
      </c>
      <c r="I220" s="497">
        <f>TRUNC(G220*H220)</f>
        <v>105000</v>
      </c>
      <c r="J220" s="496"/>
      <c r="K220" s="498">
        <f>ROUND(G220*J220,0)</f>
        <v>0</v>
      </c>
      <c r="L220" s="496"/>
      <c r="M220" s="498"/>
      <c r="N220" s="496">
        <f t="shared" si="58"/>
        <v>105000</v>
      </c>
      <c r="O220" s="499">
        <f t="shared" si="59"/>
        <v>105000</v>
      </c>
      <c r="P220" s="495"/>
      <c r="Q220" s="568"/>
      <c r="R220" s="500"/>
    </row>
    <row r="221" spans="1:18" ht="15" customHeight="1">
      <c r="A221" s="551"/>
      <c r="B221" s="501"/>
      <c r="C221" s="502" t="s">
        <v>841</v>
      </c>
      <c r="D221" s="647"/>
      <c r="E221" s="503" t="s">
        <v>866</v>
      </c>
      <c r="F221" s="484" t="s">
        <v>843</v>
      </c>
      <c r="G221" s="504">
        <v>1</v>
      </c>
      <c r="H221" s="505"/>
      <c r="I221" s="506"/>
      <c r="J221" s="505">
        <f>단가산출!$J$50</f>
        <v>28377</v>
      </c>
      <c r="K221" s="506">
        <f>TRUNC(G221*J221)</f>
        <v>28377</v>
      </c>
      <c r="L221" s="505">
        <f>단가산출!L50</f>
        <v>567</v>
      </c>
      <c r="M221" s="506">
        <f>TRUNC(G221*L221)</f>
        <v>567</v>
      </c>
      <c r="N221" s="507">
        <f>H221+J221+L221</f>
        <v>28944</v>
      </c>
      <c r="O221" s="508">
        <f>I221+K221+M221</f>
        <v>28944</v>
      </c>
      <c r="P221" s="509"/>
      <c r="Q221" s="569" t="str">
        <f>단가산출!$A$46</f>
        <v>제09</v>
      </c>
      <c r="R221" s="510" t="s">
        <v>65</v>
      </c>
    </row>
    <row r="222" spans="1:18" ht="15" customHeight="1">
      <c r="A222" s="552"/>
      <c r="B222" s="511" t="s">
        <v>67</v>
      </c>
      <c r="C222" s="512"/>
      <c r="D222" s="651"/>
      <c r="E222" s="514"/>
      <c r="F222" s="515"/>
      <c r="G222" s="516"/>
      <c r="H222" s="517"/>
      <c r="I222" s="518">
        <f>SUM(I220:I221)</f>
        <v>105000</v>
      </c>
      <c r="J222" s="517"/>
      <c r="K222" s="518">
        <f>SUM(K220:K221)</f>
        <v>28377</v>
      </c>
      <c r="L222" s="517"/>
      <c r="M222" s="518">
        <f>SUM(M220:M221)</f>
        <v>567</v>
      </c>
      <c r="N222" s="517">
        <f t="shared" si="58"/>
        <v>0</v>
      </c>
      <c r="O222" s="519">
        <f t="shared" si="59"/>
        <v>133944</v>
      </c>
      <c r="P222" s="516"/>
      <c r="Q222" s="570"/>
      <c r="R222" s="514"/>
    </row>
    <row r="223" spans="1:18" s="573" customFormat="1" ht="15.6" hidden="1" customHeight="1">
      <c r="A223" s="550" t="s">
        <v>1701</v>
      </c>
      <c r="B223" s="492" t="s">
        <v>70</v>
      </c>
      <c r="C223" s="492" t="s">
        <v>101</v>
      </c>
      <c r="D223" s="492" t="s">
        <v>62</v>
      </c>
      <c r="E223" s="493" t="s">
        <v>203</v>
      </c>
      <c r="F223" s="494" t="s">
        <v>202</v>
      </c>
      <c r="G223" s="495">
        <v>1</v>
      </c>
      <c r="H223" s="496">
        <f>단가조사!$P$12</f>
        <v>105000</v>
      </c>
      <c r="I223" s="497">
        <f>TRUNC(G223*H223)</f>
        <v>105000</v>
      </c>
      <c r="J223" s="496"/>
      <c r="K223" s="498">
        <f>ROUND(G223*J223,0)</f>
        <v>0</v>
      </c>
      <c r="L223" s="496"/>
      <c r="M223" s="498"/>
      <c r="N223" s="496">
        <f t="shared" si="58"/>
        <v>105000</v>
      </c>
      <c r="O223" s="499">
        <f t="shared" si="59"/>
        <v>105000</v>
      </c>
      <c r="P223" s="495"/>
      <c r="Q223" s="568"/>
      <c r="R223" s="500"/>
    </row>
    <row r="224" spans="1:18" s="573" customFormat="1" ht="15.6" hidden="1" customHeight="1">
      <c r="A224" s="551"/>
      <c r="B224" s="501"/>
      <c r="C224" s="502" t="s">
        <v>845</v>
      </c>
      <c r="D224" s="647"/>
      <c r="E224" s="520" t="s">
        <v>866</v>
      </c>
      <c r="F224" s="484" t="s">
        <v>843</v>
      </c>
      <c r="G224" s="504">
        <v>1</v>
      </c>
      <c r="H224" s="505"/>
      <c r="I224" s="506"/>
      <c r="J224" s="505">
        <f>단가산출!$J$62</f>
        <v>66365</v>
      </c>
      <c r="K224" s="506">
        <f>TRUNC(G224*J224)</f>
        <v>66365</v>
      </c>
      <c r="L224" s="505">
        <f>단가산출!L62</f>
        <v>85387</v>
      </c>
      <c r="M224" s="506">
        <f>TRUNC(G224*L224)</f>
        <v>85387</v>
      </c>
      <c r="N224" s="521">
        <f>H224+J224+L224</f>
        <v>151752</v>
      </c>
      <c r="O224" s="522">
        <f>I224+K224+M224</f>
        <v>151752</v>
      </c>
      <c r="P224" s="509"/>
      <c r="Q224" s="569" t="str">
        <f>단가산출!$A$57</f>
        <v>제11</v>
      </c>
      <c r="R224" s="510" t="s">
        <v>65</v>
      </c>
    </row>
    <row r="225" spans="1:18" s="573" customFormat="1" ht="15.6" hidden="1" customHeight="1">
      <c r="A225" s="552"/>
      <c r="B225" s="511" t="s">
        <v>67</v>
      </c>
      <c r="C225" s="512"/>
      <c r="D225" s="651"/>
      <c r="E225" s="514"/>
      <c r="F225" s="515"/>
      <c r="G225" s="516"/>
      <c r="H225" s="517"/>
      <c r="I225" s="518">
        <f>SUM(I223:I224)</f>
        <v>105000</v>
      </c>
      <c r="J225" s="517"/>
      <c r="K225" s="518">
        <f>SUM(K223:K224)</f>
        <v>66365</v>
      </c>
      <c r="L225" s="517"/>
      <c r="M225" s="518">
        <f>SUM(M223:M224)</f>
        <v>85387</v>
      </c>
      <c r="N225" s="517">
        <f t="shared" si="58"/>
        <v>0</v>
      </c>
      <c r="O225" s="519">
        <f t="shared" si="59"/>
        <v>256752</v>
      </c>
      <c r="P225" s="516"/>
      <c r="Q225" s="570"/>
      <c r="R225" s="514"/>
    </row>
    <row r="226" spans="1:18" s="573" customFormat="1" ht="15.6" hidden="1" customHeight="1">
      <c r="A226" s="550" t="s">
        <v>1798</v>
      </c>
      <c r="B226" s="492" t="s">
        <v>1771</v>
      </c>
      <c r="C226" s="492" t="s">
        <v>101</v>
      </c>
      <c r="D226" s="492" t="s">
        <v>62</v>
      </c>
      <c r="E226" s="493" t="s">
        <v>203</v>
      </c>
      <c r="F226" s="494" t="s">
        <v>202</v>
      </c>
      <c r="G226" s="495">
        <v>1</v>
      </c>
      <c r="H226" s="496"/>
      <c r="I226" s="497"/>
      <c r="J226" s="496"/>
      <c r="K226" s="498">
        <f>ROUND(G226*J226,0)</f>
        <v>0</v>
      </c>
      <c r="L226" s="496"/>
      <c r="M226" s="498"/>
      <c r="N226" s="496">
        <f t="shared" ref="N226:N227" si="78">H226+J226+L226</f>
        <v>0</v>
      </c>
      <c r="O226" s="499">
        <f t="shared" ref="O226:O227" si="79">I226+K226+M226</f>
        <v>0</v>
      </c>
      <c r="P226" s="495"/>
      <c r="Q226" s="568"/>
      <c r="R226" s="500"/>
    </row>
    <row r="227" spans="1:18" s="573" customFormat="1" ht="15.6" hidden="1" customHeight="1">
      <c r="A227" s="551"/>
      <c r="B227" s="652"/>
      <c r="C227" s="502" t="s">
        <v>63</v>
      </c>
      <c r="D227" s="647"/>
      <c r="E227" s="520" t="s">
        <v>194</v>
      </c>
      <c r="F227" s="484" t="s">
        <v>68</v>
      </c>
      <c r="G227" s="653">
        <f>설치수량!$I$50</f>
        <v>3.8330000000000002</v>
      </c>
      <c r="H227" s="521">
        <f>단가조사!$P$77</f>
        <v>-2850</v>
      </c>
      <c r="I227" s="497">
        <f>TRUNC(G227*H227)</f>
        <v>-10924</v>
      </c>
      <c r="J227" s="521"/>
      <c r="K227" s="523">
        <f>ROUND(G227*J227,0)</f>
        <v>0</v>
      </c>
      <c r="L227" s="521"/>
      <c r="M227" s="523"/>
      <c r="N227" s="521">
        <f t="shared" si="78"/>
        <v>-2850</v>
      </c>
      <c r="O227" s="522">
        <f t="shared" si="79"/>
        <v>-10924</v>
      </c>
      <c r="P227" s="653"/>
      <c r="Q227" s="569"/>
      <c r="R227" s="520"/>
    </row>
    <row r="228" spans="1:18" s="573" customFormat="1" ht="15.6" hidden="1" customHeight="1">
      <c r="A228" s="552"/>
      <c r="B228" s="511" t="s">
        <v>67</v>
      </c>
      <c r="C228" s="512"/>
      <c r="D228" s="651"/>
      <c r="E228" s="514"/>
      <c r="F228" s="515"/>
      <c r="G228" s="516"/>
      <c r="H228" s="517"/>
      <c r="I228" s="518">
        <f>SUM(I226:I227)</f>
        <v>-10924</v>
      </c>
      <c r="J228" s="517"/>
      <c r="K228" s="518">
        <f>SUM(K226:K227)</f>
        <v>0</v>
      </c>
      <c r="L228" s="517"/>
      <c r="M228" s="518">
        <f>SUM(M226:M227)</f>
        <v>0</v>
      </c>
      <c r="N228" s="517">
        <f t="shared" ref="N228" si="80">H228+J228+L228</f>
        <v>0</v>
      </c>
      <c r="O228" s="519">
        <f t="shared" ref="O228" si="81">I228+K228+M228</f>
        <v>-10924</v>
      </c>
      <c r="P228" s="516"/>
      <c r="Q228" s="570"/>
      <c r="R228" s="514"/>
    </row>
    <row r="229" spans="1:18" ht="15.6" customHeight="1">
      <c r="A229" s="550" t="s">
        <v>1702</v>
      </c>
      <c r="B229" s="492" t="s">
        <v>70</v>
      </c>
      <c r="C229" s="492" t="s">
        <v>102</v>
      </c>
      <c r="D229" s="492" t="s">
        <v>62</v>
      </c>
      <c r="E229" s="493" t="s">
        <v>201</v>
      </c>
      <c r="F229" s="494" t="s">
        <v>202</v>
      </c>
      <c r="G229" s="495">
        <v>1</v>
      </c>
      <c r="H229" s="496">
        <f>단가조사!$P$13</f>
        <v>141000</v>
      </c>
      <c r="I229" s="497">
        <f>TRUNC(G229*H229)</f>
        <v>141000</v>
      </c>
      <c r="J229" s="496"/>
      <c r="K229" s="498">
        <f>ROUND(G229*J229,0)</f>
        <v>0</v>
      </c>
      <c r="L229" s="496"/>
      <c r="M229" s="498"/>
      <c r="N229" s="496">
        <f t="shared" si="58"/>
        <v>141000</v>
      </c>
      <c r="O229" s="499">
        <f t="shared" si="59"/>
        <v>141000</v>
      </c>
      <c r="P229" s="495"/>
      <c r="Q229" s="568"/>
      <c r="R229" s="500"/>
    </row>
    <row r="230" spans="1:18" ht="15.6" customHeight="1">
      <c r="A230" s="551"/>
      <c r="B230" s="501"/>
      <c r="C230" s="502" t="s">
        <v>841</v>
      </c>
      <c r="D230" s="647"/>
      <c r="E230" s="503" t="s">
        <v>866</v>
      </c>
      <c r="F230" s="484" t="s">
        <v>843</v>
      </c>
      <c r="G230" s="504">
        <v>1</v>
      </c>
      <c r="H230" s="505"/>
      <c r="I230" s="506"/>
      <c r="J230" s="505">
        <f>단가산출!$J$50</f>
        <v>28377</v>
      </c>
      <c r="K230" s="506">
        <f>TRUNC(G230*J230)</f>
        <v>28377</v>
      </c>
      <c r="L230" s="505">
        <f>단가산출!L50</f>
        <v>567</v>
      </c>
      <c r="M230" s="506">
        <f>TRUNC(G230*L230)</f>
        <v>567</v>
      </c>
      <c r="N230" s="507">
        <f>H230+J230+L230</f>
        <v>28944</v>
      </c>
      <c r="O230" s="508">
        <f>I230+K230+M230</f>
        <v>28944</v>
      </c>
      <c r="P230" s="509"/>
      <c r="Q230" s="569" t="str">
        <f>단가산출!$A$46</f>
        <v>제09</v>
      </c>
      <c r="R230" s="510" t="s">
        <v>65</v>
      </c>
    </row>
    <row r="231" spans="1:18" ht="15.6" customHeight="1">
      <c r="A231" s="552"/>
      <c r="B231" s="511" t="s">
        <v>67</v>
      </c>
      <c r="C231" s="512"/>
      <c r="D231" s="651"/>
      <c r="E231" s="514"/>
      <c r="F231" s="515"/>
      <c r="G231" s="516"/>
      <c r="H231" s="517"/>
      <c r="I231" s="518">
        <f>SUM(I229:I230)</f>
        <v>141000</v>
      </c>
      <c r="J231" s="517"/>
      <c r="K231" s="518">
        <f>SUM(K229:K230)</f>
        <v>28377</v>
      </c>
      <c r="L231" s="517"/>
      <c r="M231" s="518">
        <f>SUM(M229:M230)</f>
        <v>567</v>
      </c>
      <c r="N231" s="517">
        <f t="shared" si="58"/>
        <v>0</v>
      </c>
      <c r="O231" s="519">
        <f t="shared" si="59"/>
        <v>169944</v>
      </c>
      <c r="P231" s="516"/>
      <c r="Q231" s="570"/>
      <c r="R231" s="514"/>
    </row>
    <row r="232" spans="1:18" s="573" customFormat="1" ht="15.6" hidden="1" customHeight="1">
      <c r="A232" s="550" t="s">
        <v>1703</v>
      </c>
      <c r="B232" s="492" t="s">
        <v>70</v>
      </c>
      <c r="C232" s="492" t="s">
        <v>102</v>
      </c>
      <c r="D232" s="492" t="s">
        <v>62</v>
      </c>
      <c r="E232" s="493" t="s">
        <v>203</v>
      </c>
      <c r="F232" s="494" t="s">
        <v>202</v>
      </c>
      <c r="G232" s="495">
        <v>1</v>
      </c>
      <c r="H232" s="496">
        <f>단가조사!$P$13</f>
        <v>141000</v>
      </c>
      <c r="I232" s="497">
        <f>TRUNC(G232*H232)</f>
        <v>141000</v>
      </c>
      <c r="J232" s="496"/>
      <c r="K232" s="498">
        <f>ROUND(G232*J232,0)</f>
        <v>0</v>
      </c>
      <c r="L232" s="496"/>
      <c r="M232" s="498"/>
      <c r="N232" s="496">
        <f t="shared" si="58"/>
        <v>141000</v>
      </c>
      <c r="O232" s="499">
        <f t="shared" si="59"/>
        <v>141000</v>
      </c>
      <c r="P232" s="495"/>
      <c r="Q232" s="568"/>
      <c r="R232" s="500"/>
    </row>
    <row r="233" spans="1:18" s="573" customFormat="1" ht="15.6" hidden="1" customHeight="1">
      <c r="A233" s="551"/>
      <c r="B233" s="501"/>
      <c r="C233" s="502" t="s">
        <v>845</v>
      </c>
      <c r="D233" s="647"/>
      <c r="E233" s="520" t="s">
        <v>866</v>
      </c>
      <c r="F233" s="484" t="s">
        <v>843</v>
      </c>
      <c r="G233" s="504">
        <v>1</v>
      </c>
      <c r="H233" s="505"/>
      <c r="I233" s="506"/>
      <c r="J233" s="505">
        <f>단가산출!$J$62</f>
        <v>66365</v>
      </c>
      <c r="K233" s="506">
        <f>TRUNC(G233*J233)</f>
        <v>66365</v>
      </c>
      <c r="L233" s="505">
        <f>단가산출!L62</f>
        <v>85387</v>
      </c>
      <c r="M233" s="506">
        <f>TRUNC(G233*L233)</f>
        <v>85387</v>
      </c>
      <c r="N233" s="521">
        <f>H233+J233+L233</f>
        <v>151752</v>
      </c>
      <c r="O233" s="522">
        <f>I233+K233+M233</f>
        <v>151752</v>
      </c>
      <c r="P233" s="509"/>
      <c r="Q233" s="569" t="str">
        <f>단가산출!$A$57</f>
        <v>제11</v>
      </c>
      <c r="R233" s="510" t="s">
        <v>65</v>
      </c>
    </row>
    <row r="234" spans="1:18" s="573" customFormat="1" ht="15.6" hidden="1" customHeight="1">
      <c r="A234" s="552"/>
      <c r="B234" s="511" t="s">
        <v>67</v>
      </c>
      <c r="C234" s="512"/>
      <c r="D234" s="651"/>
      <c r="E234" s="514"/>
      <c r="F234" s="515"/>
      <c r="G234" s="516"/>
      <c r="H234" s="517"/>
      <c r="I234" s="518">
        <f>SUM(I232:I233)</f>
        <v>141000</v>
      </c>
      <c r="J234" s="517"/>
      <c r="K234" s="518">
        <f>SUM(K232:K233)</f>
        <v>66365</v>
      </c>
      <c r="L234" s="517"/>
      <c r="M234" s="518">
        <f>SUM(M232:M233)</f>
        <v>85387</v>
      </c>
      <c r="N234" s="517">
        <f t="shared" si="58"/>
        <v>0</v>
      </c>
      <c r="O234" s="519">
        <f t="shared" si="59"/>
        <v>292752</v>
      </c>
      <c r="P234" s="516"/>
      <c r="Q234" s="570"/>
      <c r="R234" s="514"/>
    </row>
    <row r="235" spans="1:18" s="573" customFormat="1" ht="15.6" hidden="1" customHeight="1">
      <c r="A235" s="550" t="s">
        <v>1799</v>
      </c>
      <c r="B235" s="492" t="s">
        <v>1771</v>
      </c>
      <c r="C235" s="492" t="s">
        <v>102</v>
      </c>
      <c r="D235" s="492" t="s">
        <v>62</v>
      </c>
      <c r="E235" s="493" t="s">
        <v>203</v>
      </c>
      <c r="F235" s="494" t="s">
        <v>202</v>
      </c>
      <c r="G235" s="495">
        <v>1</v>
      </c>
      <c r="H235" s="496"/>
      <c r="I235" s="497"/>
      <c r="J235" s="496"/>
      <c r="K235" s="498">
        <f>ROUND(G235*J235,0)</f>
        <v>0</v>
      </c>
      <c r="L235" s="496"/>
      <c r="M235" s="498"/>
      <c r="N235" s="496">
        <f t="shared" ref="N235:N236" si="82">H235+J235+L235</f>
        <v>0</v>
      </c>
      <c r="O235" s="499">
        <f t="shared" ref="O235:O236" si="83">I235+K235+M235</f>
        <v>0</v>
      </c>
      <c r="P235" s="495"/>
      <c r="Q235" s="568"/>
      <c r="R235" s="500"/>
    </row>
    <row r="236" spans="1:18" s="573" customFormat="1" ht="15.6" hidden="1" customHeight="1">
      <c r="A236" s="551"/>
      <c r="B236" s="652"/>
      <c r="C236" s="502" t="s">
        <v>63</v>
      </c>
      <c r="D236" s="647"/>
      <c r="E236" s="520" t="s">
        <v>194</v>
      </c>
      <c r="F236" s="484" t="s">
        <v>68</v>
      </c>
      <c r="G236" s="653">
        <f>설치수량!$I$52</f>
        <v>4.774</v>
      </c>
      <c r="H236" s="521">
        <f>단가조사!$P$77</f>
        <v>-2850</v>
      </c>
      <c r="I236" s="497">
        <f>TRUNC(G236*H236)</f>
        <v>-13605</v>
      </c>
      <c r="J236" s="521"/>
      <c r="K236" s="523">
        <f>ROUND(G236*J236,0)</f>
        <v>0</v>
      </c>
      <c r="L236" s="521"/>
      <c r="M236" s="523"/>
      <c r="N236" s="521">
        <f t="shared" si="82"/>
        <v>-2850</v>
      </c>
      <c r="O236" s="522">
        <f t="shared" si="83"/>
        <v>-13605</v>
      </c>
      <c r="P236" s="653"/>
      <c r="Q236" s="569"/>
      <c r="R236" s="520"/>
    </row>
    <row r="237" spans="1:18" s="573" customFormat="1" ht="15.6" hidden="1" customHeight="1">
      <c r="A237" s="552"/>
      <c r="B237" s="511" t="s">
        <v>67</v>
      </c>
      <c r="C237" s="512"/>
      <c r="D237" s="651"/>
      <c r="E237" s="514"/>
      <c r="F237" s="515"/>
      <c r="G237" s="516"/>
      <c r="H237" s="517"/>
      <c r="I237" s="518">
        <f>SUM(I235:I236)</f>
        <v>-13605</v>
      </c>
      <c r="J237" s="517"/>
      <c r="K237" s="518">
        <f>SUM(K235:K236)</f>
        <v>0</v>
      </c>
      <c r="L237" s="517"/>
      <c r="M237" s="518">
        <f>SUM(M235:M236)</f>
        <v>0</v>
      </c>
      <c r="N237" s="517">
        <f t="shared" ref="N237" si="84">H237+J237+L237</f>
        <v>0</v>
      </c>
      <c r="O237" s="519">
        <f t="shared" ref="O237" si="85">I237+K237+M237</f>
        <v>-13605</v>
      </c>
      <c r="P237" s="516"/>
      <c r="Q237" s="570"/>
      <c r="R237" s="514"/>
    </row>
    <row r="238" spans="1:18" ht="15.6" hidden="1" customHeight="1">
      <c r="A238" s="550" t="s">
        <v>1704</v>
      </c>
      <c r="B238" s="492" t="s">
        <v>71</v>
      </c>
      <c r="C238" s="492" t="s">
        <v>867</v>
      </c>
      <c r="D238" s="492" t="s">
        <v>62</v>
      </c>
      <c r="E238" s="493" t="s">
        <v>201</v>
      </c>
      <c r="F238" s="494" t="s">
        <v>202</v>
      </c>
      <c r="G238" s="495">
        <v>1</v>
      </c>
      <c r="H238" s="496">
        <f>단가조사!$P$18</f>
        <v>155000</v>
      </c>
      <c r="I238" s="497">
        <f>TRUNC(G238*H238)</f>
        <v>155000</v>
      </c>
      <c r="J238" s="496"/>
      <c r="K238" s="498">
        <f>ROUND(G238*J238,0)</f>
        <v>0</v>
      </c>
      <c r="L238" s="496"/>
      <c r="M238" s="498"/>
      <c r="N238" s="496">
        <f t="shared" si="58"/>
        <v>155000</v>
      </c>
      <c r="O238" s="499">
        <f t="shared" si="59"/>
        <v>155000</v>
      </c>
      <c r="P238" s="495"/>
      <c r="Q238" s="568"/>
      <c r="R238" s="500"/>
    </row>
    <row r="239" spans="1:18" ht="15.6" hidden="1" customHeight="1">
      <c r="A239" s="551"/>
      <c r="B239" s="501"/>
      <c r="C239" s="502" t="s">
        <v>841</v>
      </c>
      <c r="D239" s="647"/>
      <c r="E239" s="503" t="s">
        <v>866</v>
      </c>
      <c r="F239" s="484" t="s">
        <v>843</v>
      </c>
      <c r="G239" s="504">
        <v>1</v>
      </c>
      <c r="H239" s="505"/>
      <c r="I239" s="506"/>
      <c r="J239" s="505">
        <f>단가산출!$J$50</f>
        <v>28377</v>
      </c>
      <c r="K239" s="506">
        <f>TRUNC(G239*J239)</f>
        <v>28377</v>
      </c>
      <c r="L239" s="505">
        <f>단가산출!L50</f>
        <v>567</v>
      </c>
      <c r="M239" s="506">
        <f>TRUNC(G239*L239)</f>
        <v>567</v>
      </c>
      <c r="N239" s="507">
        <f>H239+J239+L239</f>
        <v>28944</v>
      </c>
      <c r="O239" s="508">
        <f>I239+K239+M239</f>
        <v>28944</v>
      </c>
      <c r="P239" s="509"/>
      <c r="Q239" s="569" t="str">
        <f>단가산출!$A$46</f>
        <v>제09</v>
      </c>
      <c r="R239" s="510" t="s">
        <v>65</v>
      </c>
    </row>
    <row r="240" spans="1:18" ht="15.6" hidden="1" customHeight="1">
      <c r="A240" s="552"/>
      <c r="B240" s="511" t="s">
        <v>67</v>
      </c>
      <c r="C240" s="512"/>
      <c r="D240" s="651"/>
      <c r="E240" s="514"/>
      <c r="F240" s="515"/>
      <c r="G240" s="516"/>
      <c r="H240" s="517"/>
      <c r="I240" s="518">
        <f>SUM(I238:I239)</f>
        <v>155000</v>
      </c>
      <c r="J240" s="517"/>
      <c r="K240" s="518">
        <f>SUM(K238:K239)</f>
        <v>28377</v>
      </c>
      <c r="L240" s="517"/>
      <c r="M240" s="518">
        <f>SUM(M238:M239)</f>
        <v>567</v>
      </c>
      <c r="N240" s="517">
        <f t="shared" si="58"/>
        <v>0</v>
      </c>
      <c r="O240" s="519">
        <f t="shared" si="59"/>
        <v>183944</v>
      </c>
      <c r="P240" s="516"/>
      <c r="Q240" s="570"/>
      <c r="R240" s="514"/>
    </row>
    <row r="241" spans="1:18" s="573" customFormat="1" ht="15.6" hidden="1" customHeight="1">
      <c r="A241" s="550" t="s">
        <v>1705</v>
      </c>
      <c r="B241" s="492" t="s">
        <v>71</v>
      </c>
      <c r="C241" s="492" t="s">
        <v>867</v>
      </c>
      <c r="D241" s="492" t="s">
        <v>62</v>
      </c>
      <c r="E241" s="493" t="s">
        <v>203</v>
      </c>
      <c r="F241" s="494" t="s">
        <v>202</v>
      </c>
      <c r="G241" s="495">
        <v>1</v>
      </c>
      <c r="H241" s="496">
        <f>단가조사!$P$18</f>
        <v>155000</v>
      </c>
      <c r="I241" s="497">
        <f>TRUNC(G241*H241)</f>
        <v>155000</v>
      </c>
      <c r="J241" s="496"/>
      <c r="K241" s="498">
        <f>ROUND(G241*J241,0)</f>
        <v>0</v>
      </c>
      <c r="L241" s="496"/>
      <c r="M241" s="498"/>
      <c r="N241" s="496">
        <f t="shared" si="58"/>
        <v>155000</v>
      </c>
      <c r="O241" s="499">
        <f t="shared" si="59"/>
        <v>155000</v>
      </c>
      <c r="P241" s="495"/>
      <c r="Q241" s="568"/>
      <c r="R241" s="500"/>
    </row>
    <row r="242" spans="1:18" s="573" customFormat="1" ht="15.6" hidden="1" customHeight="1">
      <c r="A242" s="551"/>
      <c r="B242" s="501"/>
      <c r="C242" s="502" t="s">
        <v>845</v>
      </c>
      <c r="D242" s="647"/>
      <c r="E242" s="520" t="s">
        <v>866</v>
      </c>
      <c r="F242" s="484" t="s">
        <v>843</v>
      </c>
      <c r="G242" s="504">
        <v>1</v>
      </c>
      <c r="H242" s="505"/>
      <c r="I242" s="506"/>
      <c r="J242" s="505">
        <f>단가산출!$J$62</f>
        <v>66365</v>
      </c>
      <c r="K242" s="506">
        <f>TRUNC(G242*J242,2)</f>
        <v>66365</v>
      </c>
      <c r="L242" s="505">
        <f>단가산출!L62</f>
        <v>85387</v>
      </c>
      <c r="M242" s="506">
        <f>TRUNC(G242*L242)</f>
        <v>85387</v>
      </c>
      <c r="N242" s="521">
        <f>H242+J242+L242</f>
        <v>151752</v>
      </c>
      <c r="O242" s="522">
        <f>I242+K242+M242</f>
        <v>151752</v>
      </c>
      <c r="P242" s="509"/>
      <c r="Q242" s="569" t="str">
        <f>단가산출!$A$57</f>
        <v>제11</v>
      </c>
      <c r="R242" s="510" t="s">
        <v>65</v>
      </c>
    </row>
    <row r="243" spans="1:18" s="573" customFormat="1" ht="15.6" hidden="1" customHeight="1">
      <c r="A243" s="552"/>
      <c r="B243" s="511" t="s">
        <v>67</v>
      </c>
      <c r="C243" s="512"/>
      <c r="D243" s="651"/>
      <c r="E243" s="514"/>
      <c r="F243" s="515"/>
      <c r="G243" s="516"/>
      <c r="H243" s="517"/>
      <c r="I243" s="518">
        <f>SUM(I241:I242)</f>
        <v>155000</v>
      </c>
      <c r="J243" s="517"/>
      <c r="K243" s="518">
        <f>SUM(K241:K242)</f>
        <v>66365</v>
      </c>
      <c r="L243" s="517"/>
      <c r="M243" s="518">
        <f>SUM(M241:M242)</f>
        <v>85387</v>
      </c>
      <c r="N243" s="517">
        <f t="shared" si="58"/>
        <v>0</v>
      </c>
      <c r="O243" s="519">
        <f t="shared" si="59"/>
        <v>306752</v>
      </c>
      <c r="P243" s="516"/>
      <c r="Q243" s="570"/>
      <c r="R243" s="514"/>
    </row>
    <row r="244" spans="1:18" s="573" customFormat="1" ht="15.6" hidden="1" customHeight="1">
      <c r="A244" s="550" t="s">
        <v>1800</v>
      </c>
      <c r="B244" s="492" t="s">
        <v>1773</v>
      </c>
      <c r="C244" s="492" t="s">
        <v>590</v>
      </c>
      <c r="D244" s="492" t="s">
        <v>62</v>
      </c>
      <c r="E244" s="493" t="s">
        <v>203</v>
      </c>
      <c r="F244" s="494" t="s">
        <v>202</v>
      </c>
      <c r="G244" s="495">
        <v>1</v>
      </c>
      <c r="H244" s="496"/>
      <c r="I244" s="497"/>
      <c r="J244" s="496"/>
      <c r="K244" s="498">
        <f>ROUND(G244*J244,0)</f>
        <v>0</v>
      </c>
      <c r="L244" s="496"/>
      <c r="M244" s="498"/>
      <c r="N244" s="496">
        <f t="shared" ref="N244:N245" si="86">H244+J244+L244</f>
        <v>0</v>
      </c>
      <c r="O244" s="499">
        <f t="shared" ref="O244:O245" si="87">I244+K244+M244</f>
        <v>0</v>
      </c>
      <c r="P244" s="495"/>
      <c r="Q244" s="568"/>
      <c r="R244" s="500"/>
    </row>
    <row r="245" spans="1:18" s="573" customFormat="1" ht="15.6" hidden="1" customHeight="1">
      <c r="A245" s="551"/>
      <c r="B245" s="652"/>
      <c r="C245" s="502" t="s">
        <v>63</v>
      </c>
      <c r="D245" s="647"/>
      <c r="E245" s="520" t="s">
        <v>194</v>
      </c>
      <c r="F245" s="484" t="s">
        <v>68</v>
      </c>
      <c r="G245" s="653">
        <f>설치수량!$I$54</f>
        <v>4.6880000000000006</v>
      </c>
      <c r="H245" s="521">
        <f>단가조사!$P$77</f>
        <v>-2850</v>
      </c>
      <c r="I245" s="497">
        <f>TRUNC(G245*H245)</f>
        <v>-13360</v>
      </c>
      <c r="J245" s="521"/>
      <c r="K245" s="523">
        <f>ROUND(G245*J245,0)</f>
        <v>0</v>
      </c>
      <c r="L245" s="521"/>
      <c r="M245" s="523"/>
      <c r="N245" s="521">
        <f t="shared" si="86"/>
        <v>-2850</v>
      </c>
      <c r="O245" s="522">
        <f t="shared" si="87"/>
        <v>-13360</v>
      </c>
      <c r="P245" s="653"/>
      <c r="Q245" s="569"/>
      <c r="R245" s="520"/>
    </row>
    <row r="246" spans="1:18" s="573" customFormat="1" ht="15.6" hidden="1" customHeight="1">
      <c r="A246" s="552"/>
      <c r="B246" s="511" t="s">
        <v>67</v>
      </c>
      <c r="C246" s="512"/>
      <c r="D246" s="651"/>
      <c r="E246" s="514"/>
      <c r="F246" s="515"/>
      <c r="G246" s="516"/>
      <c r="H246" s="517"/>
      <c r="I246" s="518">
        <f>SUM(I244:I245)</f>
        <v>-13360</v>
      </c>
      <c r="J246" s="517"/>
      <c r="K246" s="518">
        <f>SUM(K244:K245)</f>
        <v>0</v>
      </c>
      <c r="L246" s="517"/>
      <c r="M246" s="518">
        <f>SUM(M244:M245)</f>
        <v>0</v>
      </c>
      <c r="N246" s="517">
        <f t="shared" ref="N246" si="88">H246+J246+L246</f>
        <v>0</v>
      </c>
      <c r="O246" s="519">
        <f t="shared" ref="O246" si="89">I246+K246+M246</f>
        <v>-13360</v>
      </c>
      <c r="P246" s="516"/>
      <c r="Q246" s="570"/>
      <c r="R246" s="514"/>
    </row>
    <row r="247" spans="1:18" ht="15.6" hidden="1" customHeight="1">
      <c r="A247" s="550" t="s">
        <v>1706</v>
      </c>
      <c r="B247" s="492" t="s">
        <v>71</v>
      </c>
      <c r="C247" s="492" t="s">
        <v>868</v>
      </c>
      <c r="D247" s="492" t="s">
        <v>62</v>
      </c>
      <c r="E247" s="493" t="s">
        <v>201</v>
      </c>
      <c r="F247" s="494" t="s">
        <v>202</v>
      </c>
      <c r="G247" s="495">
        <v>1</v>
      </c>
      <c r="H247" s="496">
        <f>단가조사!$P$19</f>
        <v>174000</v>
      </c>
      <c r="I247" s="497">
        <f>TRUNC(G247*H247)</f>
        <v>174000</v>
      </c>
      <c r="J247" s="496"/>
      <c r="K247" s="498">
        <f>ROUND(G247*J247,0)</f>
        <v>0</v>
      </c>
      <c r="L247" s="496"/>
      <c r="M247" s="498"/>
      <c r="N247" s="496">
        <f t="shared" si="58"/>
        <v>174000</v>
      </c>
      <c r="O247" s="499">
        <f t="shared" si="59"/>
        <v>174000</v>
      </c>
      <c r="P247" s="495"/>
      <c r="Q247" s="568"/>
      <c r="R247" s="500"/>
    </row>
    <row r="248" spans="1:18" ht="15.6" hidden="1" customHeight="1">
      <c r="A248" s="551"/>
      <c r="B248" s="501"/>
      <c r="C248" s="502" t="s">
        <v>841</v>
      </c>
      <c r="D248" s="647"/>
      <c r="E248" s="503" t="s">
        <v>866</v>
      </c>
      <c r="F248" s="484" t="s">
        <v>843</v>
      </c>
      <c r="G248" s="504">
        <v>1</v>
      </c>
      <c r="H248" s="505"/>
      <c r="I248" s="506"/>
      <c r="J248" s="505">
        <f>단가산출!$J$50</f>
        <v>28377</v>
      </c>
      <c r="K248" s="506">
        <f>TRUNC(G248*J248)</f>
        <v>28377</v>
      </c>
      <c r="L248" s="505">
        <f>단가산출!L50</f>
        <v>567</v>
      </c>
      <c r="M248" s="506">
        <f>TRUNC(G248*L248)</f>
        <v>567</v>
      </c>
      <c r="N248" s="507">
        <f>H248+J248+L248</f>
        <v>28944</v>
      </c>
      <c r="O248" s="508">
        <f>I248+K248+M248</f>
        <v>28944</v>
      </c>
      <c r="P248" s="509"/>
      <c r="Q248" s="569" t="str">
        <f>단가산출!$A$46</f>
        <v>제09</v>
      </c>
      <c r="R248" s="510" t="s">
        <v>65</v>
      </c>
    </row>
    <row r="249" spans="1:18" ht="15.6" hidden="1" customHeight="1">
      <c r="A249" s="552"/>
      <c r="B249" s="511" t="s">
        <v>67</v>
      </c>
      <c r="C249" s="512"/>
      <c r="D249" s="651"/>
      <c r="E249" s="514"/>
      <c r="F249" s="515"/>
      <c r="G249" s="516"/>
      <c r="H249" s="517"/>
      <c r="I249" s="518">
        <f>SUM(I247:I248)</f>
        <v>174000</v>
      </c>
      <c r="J249" s="517"/>
      <c r="K249" s="518">
        <f>SUM(K247:K248)</f>
        <v>28377</v>
      </c>
      <c r="L249" s="517"/>
      <c r="M249" s="518">
        <f>SUM(M247:M248)</f>
        <v>567</v>
      </c>
      <c r="N249" s="517">
        <f t="shared" si="58"/>
        <v>0</v>
      </c>
      <c r="O249" s="519">
        <f t="shared" si="59"/>
        <v>202944</v>
      </c>
      <c r="P249" s="516"/>
      <c r="Q249" s="570"/>
      <c r="R249" s="514"/>
    </row>
    <row r="250" spans="1:18" s="573" customFormat="1" ht="15" hidden="1" customHeight="1">
      <c r="A250" s="550" t="s">
        <v>1707</v>
      </c>
      <c r="B250" s="492" t="s">
        <v>71</v>
      </c>
      <c r="C250" s="492" t="s">
        <v>868</v>
      </c>
      <c r="D250" s="492" t="s">
        <v>62</v>
      </c>
      <c r="E250" s="493" t="s">
        <v>203</v>
      </c>
      <c r="F250" s="494" t="s">
        <v>202</v>
      </c>
      <c r="G250" s="495">
        <v>1</v>
      </c>
      <c r="H250" s="496">
        <f>단가조사!$P$19</f>
        <v>174000</v>
      </c>
      <c r="I250" s="497">
        <f>TRUNC(G250*H250)</f>
        <v>174000</v>
      </c>
      <c r="J250" s="496"/>
      <c r="K250" s="498">
        <f>ROUND(G250*J250,0)</f>
        <v>0</v>
      </c>
      <c r="L250" s="496"/>
      <c r="M250" s="498"/>
      <c r="N250" s="496">
        <f t="shared" si="58"/>
        <v>174000</v>
      </c>
      <c r="O250" s="499">
        <f t="shared" si="59"/>
        <v>174000</v>
      </c>
      <c r="P250" s="495"/>
      <c r="Q250" s="568"/>
      <c r="R250" s="500"/>
    </row>
    <row r="251" spans="1:18" s="573" customFormat="1" ht="15" hidden="1" customHeight="1">
      <c r="A251" s="551"/>
      <c r="B251" s="501"/>
      <c r="C251" s="502" t="s">
        <v>845</v>
      </c>
      <c r="D251" s="647"/>
      <c r="E251" s="520" t="s">
        <v>866</v>
      </c>
      <c r="F251" s="484" t="s">
        <v>843</v>
      </c>
      <c r="G251" s="504">
        <v>1</v>
      </c>
      <c r="H251" s="505"/>
      <c r="I251" s="506"/>
      <c r="J251" s="505">
        <f>단가산출!$J$62</f>
        <v>66365</v>
      </c>
      <c r="K251" s="506">
        <f>TRUNC(G251*J251)</f>
        <v>66365</v>
      </c>
      <c r="L251" s="505">
        <f>단가산출!L62</f>
        <v>85387</v>
      </c>
      <c r="M251" s="506">
        <f>TRUNC(G251*L251)</f>
        <v>85387</v>
      </c>
      <c r="N251" s="521">
        <f>H251+J251+L251</f>
        <v>151752</v>
      </c>
      <c r="O251" s="522">
        <f>I251+K251+M251</f>
        <v>151752</v>
      </c>
      <c r="P251" s="509"/>
      <c r="Q251" s="569" t="str">
        <f>단가산출!$A$57</f>
        <v>제11</v>
      </c>
      <c r="R251" s="510" t="s">
        <v>65</v>
      </c>
    </row>
    <row r="252" spans="1:18" s="573" customFormat="1" ht="15" hidden="1" customHeight="1">
      <c r="A252" s="552"/>
      <c r="B252" s="511" t="s">
        <v>67</v>
      </c>
      <c r="C252" s="512"/>
      <c r="D252" s="651"/>
      <c r="E252" s="514"/>
      <c r="F252" s="515"/>
      <c r="G252" s="516"/>
      <c r="H252" s="517"/>
      <c r="I252" s="518">
        <f>SUM(I250:I251)</f>
        <v>174000</v>
      </c>
      <c r="J252" s="517"/>
      <c r="K252" s="518">
        <f>SUM(K250:K251)</f>
        <v>66365</v>
      </c>
      <c r="L252" s="517"/>
      <c r="M252" s="518">
        <f>SUM(M250:M251)</f>
        <v>85387</v>
      </c>
      <c r="N252" s="517">
        <f t="shared" si="58"/>
        <v>0</v>
      </c>
      <c r="O252" s="519">
        <f t="shared" si="59"/>
        <v>325752</v>
      </c>
      <c r="P252" s="516"/>
      <c r="Q252" s="570"/>
      <c r="R252" s="514"/>
    </row>
    <row r="253" spans="1:18" s="573" customFormat="1" ht="15" hidden="1" customHeight="1">
      <c r="A253" s="550" t="s">
        <v>1801</v>
      </c>
      <c r="B253" s="492" t="s">
        <v>1773</v>
      </c>
      <c r="C253" s="492" t="s">
        <v>591</v>
      </c>
      <c r="D253" s="492" t="s">
        <v>62</v>
      </c>
      <c r="E253" s="493" t="s">
        <v>203</v>
      </c>
      <c r="F253" s="494" t="s">
        <v>202</v>
      </c>
      <c r="G253" s="495">
        <v>1</v>
      </c>
      <c r="H253" s="496"/>
      <c r="I253" s="497"/>
      <c r="J253" s="496"/>
      <c r="K253" s="498">
        <f>ROUND(G253*J253,0)</f>
        <v>0</v>
      </c>
      <c r="L253" s="496"/>
      <c r="M253" s="498"/>
      <c r="N253" s="496">
        <f t="shared" ref="N253:N254" si="90">H253+J253+L253</f>
        <v>0</v>
      </c>
      <c r="O253" s="499">
        <f t="shared" ref="O253:O254" si="91">I253+K253+M253</f>
        <v>0</v>
      </c>
      <c r="P253" s="495"/>
      <c r="Q253" s="568"/>
      <c r="R253" s="500"/>
    </row>
    <row r="254" spans="1:18" s="573" customFormat="1" ht="15" hidden="1" customHeight="1">
      <c r="A254" s="551"/>
      <c r="B254" s="652"/>
      <c r="C254" s="502" t="s">
        <v>63</v>
      </c>
      <c r="D254" s="647"/>
      <c r="E254" s="520" t="s">
        <v>194</v>
      </c>
      <c r="F254" s="484" t="s">
        <v>68</v>
      </c>
      <c r="G254" s="653">
        <f>설치수량!$I$56</f>
        <v>4.6920000000000002</v>
      </c>
      <c r="H254" s="521">
        <f>단가조사!$P$77</f>
        <v>-2850</v>
      </c>
      <c r="I254" s="523">
        <f>ROUND(G254*H254,0)</f>
        <v>-13372</v>
      </c>
      <c r="J254" s="521"/>
      <c r="K254" s="523">
        <f>ROUND(G254*J254,0)</f>
        <v>0</v>
      </c>
      <c r="L254" s="521"/>
      <c r="M254" s="523"/>
      <c r="N254" s="521">
        <f t="shared" si="90"/>
        <v>-2850</v>
      </c>
      <c r="O254" s="522">
        <f t="shared" si="91"/>
        <v>-13372</v>
      </c>
      <c r="P254" s="653"/>
      <c r="Q254" s="569"/>
      <c r="R254" s="520"/>
    </row>
    <row r="255" spans="1:18" s="573" customFormat="1" ht="15" hidden="1" customHeight="1">
      <c r="A255" s="552"/>
      <c r="B255" s="511" t="s">
        <v>67</v>
      </c>
      <c r="C255" s="512"/>
      <c r="D255" s="651"/>
      <c r="E255" s="514"/>
      <c r="F255" s="515"/>
      <c r="G255" s="516"/>
      <c r="H255" s="517"/>
      <c r="I255" s="518">
        <f>SUM(I253:I254)</f>
        <v>-13372</v>
      </c>
      <c r="J255" s="517"/>
      <c r="K255" s="518">
        <f>SUM(K253:K254)</f>
        <v>0</v>
      </c>
      <c r="L255" s="517"/>
      <c r="M255" s="518">
        <f>SUM(M253:M254)</f>
        <v>0</v>
      </c>
      <c r="N255" s="517">
        <f t="shared" ref="N255" si="92">H255+J255+L255</f>
        <v>0</v>
      </c>
      <c r="O255" s="519">
        <f t="shared" ref="O255" si="93">I255+K255+M255</f>
        <v>-13372</v>
      </c>
      <c r="P255" s="516"/>
      <c r="Q255" s="570"/>
      <c r="R255" s="514"/>
    </row>
    <row r="256" spans="1:18" ht="15" hidden="1" customHeight="1">
      <c r="A256" s="550" t="s">
        <v>1590</v>
      </c>
      <c r="B256" s="492" t="s">
        <v>72</v>
      </c>
      <c r="C256" s="492" t="s">
        <v>869</v>
      </c>
      <c r="D256" s="492" t="s">
        <v>62</v>
      </c>
      <c r="E256" s="493" t="s">
        <v>201</v>
      </c>
      <c r="F256" s="494" t="s">
        <v>202</v>
      </c>
      <c r="G256" s="495">
        <v>1</v>
      </c>
      <c r="H256" s="496">
        <f>단가조사!$P$26</f>
        <v>212000</v>
      </c>
      <c r="I256" s="497">
        <f>TRUNC(G256*H256)</f>
        <v>212000</v>
      </c>
      <c r="J256" s="496"/>
      <c r="K256" s="498">
        <f>ROUND(G256*J256,0)</f>
        <v>0</v>
      </c>
      <c r="L256" s="496"/>
      <c r="M256" s="498"/>
      <c r="N256" s="496">
        <f t="shared" si="58"/>
        <v>212000</v>
      </c>
      <c r="O256" s="499">
        <f t="shared" si="59"/>
        <v>212000</v>
      </c>
      <c r="P256" s="495"/>
      <c r="Q256" s="568"/>
      <c r="R256" s="500"/>
    </row>
    <row r="257" spans="1:18" ht="15" hidden="1" customHeight="1">
      <c r="A257" s="551"/>
      <c r="B257" s="501"/>
      <c r="C257" s="502" t="s">
        <v>841</v>
      </c>
      <c r="D257" s="647"/>
      <c r="E257" s="503" t="s">
        <v>866</v>
      </c>
      <c r="F257" s="484" t="s">
        <v>843</v>
      </c>
      <c r="G257" s="504">
        <v>1</v>
      </c>
      <c r="H257" s="505"/>
      <c r="I257" s="506"/>
      <c r="J257" s="505">
        <f>단가산출!$J$50</f>
        <v>28377</v>
      </c>
      <c r="K257" s="506">
        <f>TRUNC(G257*J257)</f>
        <v>28377</v>
      </c>
      <c r="L257" s="505">
        <f>단가산출!L50</f>
        <v>567</v>
      </c>
      <c r="M257" s="506">
        <f>TRUNC(G257*L257)</f>
        <v>567</v>
      </c>
      <c r="N257" s="507">
        <f>H257+J257+L257</f>
        <v>28944</v>
      </c>
      <c r="O257" s="508">
        <f>I257+K257+M257</f>
        <v>28944</v>
      </c>
      <c r="P257" s="509"/>
      <c r="Q257" s="569" t="str">
        <f>단가산출!$A$46</f>
        <v>제09</v>
      </c>
      <c r="R257" s="510" t="s">
        <v>65</v>
      </c>
    </row>
    <row r="258" spans="1:18" ht="15" hidden="1" customHeight="1">
      <c r="A258" s="552"/>
      <c r="B258" s="511" t="s">
        <v>67</v>
      </c>
      <c r="C258" s="512"/>
      <c r="D258" s="651"/>
      <c r="E258" s="514"/>
      <c r="F258" s="515"/>
      <c r="G258" s="516"/>
      <c r="H258" s="517"/>
      <c r="I258" s="518">
        <f>SUM(I256:I257)</f>
        <v>212000</v>
      </c>
      <c r="J258" s="517"/>
      <c r="K258" s="518">
        <f>SUM(K256:K257)</f>
        <v>28377</v>
      </c>
      <c r="L258" s="517"/>
      <c r="M258" s="518">
        <f>SUM(M256:M257)</f>
        <v>567</v>
      </c>
      <c r="N258" s="517">
        <f t="shared" ref="N258:N324" si="94">H258+J258+L258</f>
        <v>0</v>
      </c>
      <c r="O258" s="519">
        <f t="shared" ref="O258:O324" si="95">I258+K258+M258</f>
        <v>240944</v>
      </c>
      <c r="P258" s="516"/>
      <c r="Q258" s="570"/>
      <c r="R258" s="514"/>
    </row>
    <row r="259" spans="1:18" s="573" customFormat="1" ht="15" hidden="1" customHeight="1">
      <c r="A259" s="550" t="s">
        <v>1591</v>
      </c>
      <c r="B259" s="492" t="s">
        <v>72</v>
      </c>
      <c r="C259" s="492" t="s">
        <v>869</v>
      </c>
      <c r="D259" s="492" t="s">
        <v>62</v>
      </c>
      <c r="E259" s="493" t="s">
        <v>203</v>
      </c>
      <c r="F259" s="494" t="s">
        <v>202</v>
      </c>
      <c r="G259" s="495">
        <v>1</v>
      </c>
      <c r="H259" s="496">
        <f>단가조사!$P$26</f>
        <v>212000</v>
      </c>
      <c r="I259" s="497">
        <f>TRUNC(G259*H259)</f>
        <v>212000</v>
      </c>
      <c r="J259" s="496"/>
      <c r="K259" s="498">
        <f>ROUND(G259*J259,0)</f>
        <v>0</v>
      </c>
      <c r="L259" s="496"/>
      <c r="M259" s="498"/>
      <c r="N259" s="496">
        <f t="shared" si="94"/>
        <v>212000</v>
      </c>
      <c r="O259" s="499">
        <f t="shared" si="95"/>
        <v>212000</v>
      </c>
      <c r="P259" s="495"/>
      <c r="Q259" s="568"/>
      <c r="R259" s="500"/>
    </row>
    <row r="260" spans="1:18" s="573" customFormat="1" ht="15" hidden="1" customHeight="1">
      <c r="A260" s="551"/>
      <c r="B260" s="501"/>
      <c r="C260" s="502" t="s">
        <v>845</v>
      </c>
      <c r="D260" s="647"/>
      <c r="E260" s="520" t="s">
        <v>866</v>
      </c>
      <c r="F260" s="484" t="s">
        <v>843</v>
      </c>
      <c r="G260" s="504">
        <v>1</v>
      </c>
      <c r="H260" s="505"/>
      <c r="I260" s="506"/>
      <c r="J260" s="505">
        <f>단가산출!$J$62</f>
        <v>66365</v>
      </c>
      <c r="K260" s="506">
        <f>TRUNC(G260*J260)</f>
        <v>66365</v>
      </c>
      <c r="L260" s="505">
        <f>단가산출!L62</f>
        <v>85387</v>
      </c>
      <c r="M260" s="506">
        <f>TRUNC(G260*L260)</f>
        <v>85387</v>
      </c>
      <c r="N260" s="521">
        <f t="shared" si="94"/>
        <v>151752</v>
      </c>
      <c r="O260" s="522">
        <f t="shared" si="95"/>
        <v>151752</v>
      </c>
      <c r="P260" s="509"/>
      <c r="Q260" s="569" t="str">
        <f>단가산출!$A$57</f>
        <v>제11</v>
      </c>
      <c r="R260" s="510" t="s">
        <v>65</v>
      </c>
    </row>
    <row r="261" spans="1:18" s="573" customFormat="1" ht="15" hidden="1" customHeight="1">
      <c r="A261" s="552"/>
      <c r="B261" s="511" t="s">
        <v>67</v>
      </c>
      <c r="C261" s="512"/>
      <c r="D261" s="651"/>
      <c r="E261" s="514"/>
      <c r="F261" s="515"/>
      <c r="G261" s="516"/>
      <c r="H261" s="517"/>
      <c r="I261" s="518">
        <f>SUM(I259:I260)</f>
        <v>212000</v>
      </c>
      <c r="J261" s="517"/>
      <c r="K261" s="518">
        <f>SUM(K259:K260)</f>
        <v>66365</v>
      </c>
      <c r="L261" s="517"/>
      <c r="M261" s="518">
        <f>SUM(M259:M260)</f>
        <v>85387</v>
      </c>
      <c r="N261" s="517">
        <f t="shared" si="94"/>
        <v>0</v>
      </c>
      <c r="O261" s="519">
        <f t="shared" si="95"/>
        <v>363752</v>
      </c>
      <c r="P261" s="516"/>
      <c r="Q261" s="570"/>
      <c r="R261" s="514"/>
    </row>
    <row r="262" spans="1:18" s="573" customFormat="1" ht="15" hidden="1" customHeight="1">
      <c r="A262" s="550" t="s">
        <v>1802</v>
      </c>
      <c r="B262" s="492" t="s">
        <v>1803</v>
      </c>
      <c r="C262" s="492" t="s">
        <v>815</v>
      </c>
      <c r="D262" s="492" t="s">
        <v>62</v>
      </c>
      <c r="E262" s="493" t="s">
        <v>203</v>
      </c>
      <c r="F262" s="494" t="s">
        <v>202</v>
      </c>
      <c r="G262" s="495">
        <v>1</v>
      </c>
      <c r="H262" s="496"/>
      <c r="I262" s="497"/>
      <c r="J262" s="496"/>
      <c r="K262" s="498">
        <f>ROUND(G262*J262,0)</f>
        <v>0</v>
      </c>
      <c r="L262" s="496"/>
      <c r="M262" s="498"/>
      <c r="N262" s="496">
        <f t="shared" ref="N262:N264" si="96">H262+J262+L262</f>
        <v>0</v>
      </c>
      <c r="O262" s="499">
        <f t="shared" ref="O262:O264" si="97">I262+K262+M262</f>
        <v>0</v>
      </c>
      <c r="P262" s="495"/>
      <c r="Q262" s="568"/>
      <c r="R262" s="500"/>
    </row>
    <row r="263" spans="1:18" s="573" customFormat="1" ht="15" hidden="1" customHeight="1">
      <c r="A263" s="551"/>
      <c r="B263" s="652"/>
      <c r="C263" s="502" t="s">
        <v>63</v>
      </c>
      <c r="D263" s="647"/>
      <c r="E263" s="520" t="s">
        <v>194</v>
      </c>
      <c r="F263" s="484" t="s">
        <v>68</v>
      </c>
      <c r="G263" s="653">
        <f>설치수량!$I$58</f>
        <v>4.2</v>
      </c>
      <c r="H263" s="521">
        <f>단가조사!$P$77</f>
        <v>-2850</v>
      </c>
      <c r="I263" s="497">
        <f>TRUNC(G263*H263)</f>
        <v>-11970</v>
      </c>
      <c r="J263" s="521"/>
      <c r="K263" s="523">
        <f>ROUND(G263*J263,0)</f>
        <v>0</v>
      </c>
      <c r="L263" s="521"/>
      <c r="M263" s="523"/>
      <c r="N263" s="521">
        <f t="shared" si="96"/>
        <v>-2850</v>
      </c>
      <c r="O263" s="522">
        <f t="shared" si="97"/>
        <v>-11970</v>
      </c>
      <c r="P263" s="653"/>
      <c r="Q263" s="569"/>
      <c r="R263" s="520"/>
    </row>
    <row r="264" spans="1:18" s="573" customFormat="1" ht="15" hidden="1" customHeight="1">
      <c r="A264" s="552"/>
      <c r="B264" s="511" t="s">
        <v>67</v>
      </c>
      <c r="C264" s="512"/>
      <c r="D264" s="651"/>
      <c r="E264" s="514"/>
      <c r="F264" s="515"/>
      <c r="G264" s="516"/>
      <c r="H264" s="517"/>
      <c r="I264" s="518">
        <f>SUM(I262:I263)</f>
        <v>-11970</v>
      </c>
      <c r="J264" s="517"/>
      <c r="K264" s="518">
        <f>SUM(K262:K263)</f>
        <v>0</v>
      </c>
      <c r="L264" s="517"/>
      <c r="M264" s="518">
        <f>SUM(M262:M263)</f>
        <v>0</v>
      </c>
      <c r="N264" s="517">
        <f t="shared" si="96"/>
        <v>0</v>
      </c>
      <c r="O264" s="519">
        <f t="shared" si="97"/>
        <v>-11970</v>
      </c>
      <c r="P264" s="516"/>
      <c r="Q264" s="570"/>
      <c r="R264" s="514"/>
    </row>
    <row r="265" spans="1:18" ht="15" hidden="1" customHeight="1">
      <c r="A265" s="550" t="s">
        <v>1592</v>
      </c>
      <c r="B265" s="492" t="s">
        <v>72</v>
      </c>
      <c r="C265" s="492" t="s">
        <v>107</v>
      </c>
      <c r="D265" s="492" t="s">
        <v>62</v>
      </c>
      <c r="E265" s="493" t="s">
        <v>201</v>
      </c>
      <c r="F265" s="494" t="s">
        <v>202</v>
      </c>
      <c r="G265" s="495">
        <v>1</v>
      </c>
      <c r="H265" s="496">
        <f>단가조사!$P$27</f>
        <v>79500</v>
      </c>
      <c r="I265" s="497">
        <f>TRUNC(G265*H265)</f>
        <v>79500</v>
      </c>
      <c r="J265" s="496"/>
      <c r="K265" s="498">
        <f>ROUND(G265*J265,0)</f>
        <v>0</v>
      </c>
      <c r="L265" s="496"/>
      <c r="M265" s="498"/>
      <c r="N265" s="496">
        <f t="shared" si="94"/>
        <v>79500</v>
      </c>
      <c r="O265" s="499">
        <f t="shared" si="95"/>
        <v>79500</v>
      </c>
      <c r="P265" s="495"/>
      <c r="Q265" s="568"/>
      <c r="R265" s="500"/>
    </row>
    <row r="266" spans="1:18" ht="15" hidden="1" customHeight="1">
      <c r="A266" s="551"/>
      <c r="B266" s="501"/>
      <c r="C266" s="502" t="s">
        <v>841</v>
      </c>
      <c r="D266" s="647"/>
      <c r="E266" s="503" t="s">
        <v>866</v>
      </c>
      <c r="F266" s="484" t="s">
        <v>843</v>
      </c>
      <c r="G266" s="504">
        <v>1</v>
      </c>
      <c r="H266" s="505"/>
      <c r="I266" s="506"/>
      <c r="J266" s="505">
        <f>단가산출!$J$50</f>
        <v>28377</v>
      </c>
      <c r="K266" s="506">
        <f>TRUNC(G266*J266)</f>
        <v>28377</v>
      </c>
      <c r="L266" s="505">
        <f>단가산출!L50</f>
        <v>567</v>
      </c>
      <c r="M266" s="506">
        <f>TRUNC(G266*L266)</f>
        <v>567</v>
      </c>
      <c r="N266" s="507">
        <f t="shared" si="94"/>
        <v>28944</v>
      </c>
      <c r="O266" s="508">
        <f t="shared" si="95"/>
        <v>28944</v>
      </c>
      <c r="P266" s="509"/>
      <c r="Q266" s="569" t="str">
        <f>단가산출!$A$46</f>
        <v>제09</v>
      </c>
      <c r="R266" s="510" t="s">
        <v>65</v>
      </c>
    </row>
    <row r="267" spans="1:18" ht="15" hidden="1" customHeight="1">
      <c r="A267" s="552"/>
      <c r="B267" s="511" t="s">
        <v>67</v>
      </c>
      <c r="C267" s="512"/>
      <c r="D267" s="651"/>
      <c r="E267" s="514"/>
      <c r="F267" s="515"/>
      <c r="G267" s="516"/>
      <c r="H267" s="517"/>
      <c r="I267" s="518">
        <f>SUM(I265:I266)</f>
        <v>79500</v>
      </c>
      <c r="J267" s="517"/>
      <c r="K267" s="518">
        <f>SUM(K265:K266)</f>
        <v>28377</v>
      </c>
      <c r="L267" s="517"/>
      <c r="M267" s="518">
        <f>SUM(M265:M266)</f>
        <v>567</v>
      </c>
      <c r="N267" s="517">
        <f t="shared" si="94"/>
        <v>0</v>
      </c>
      <c r="O267" s="519">
        <f t="shared" si="95"/>
        <v>108444</v>
      </c>
      <c r="P267" s="516"/>
      <c r="Q267" s="570"/>
      <c r="R267" s="514"/>
    </row>
    <row r="268" spans="1:18" s="573" customFormat="1" ht="15" hidden="1" customHeight="1">
      <c r="A268" s="550" t="s">
        <v>1593</v>
      </c>
      <c r="B268" s="492" t="s">
        <v>72</v>
      </c>
      <c r="C268" s="492" t="s">
        <v>107</v>
      </c>
      <c r="D268" s="492" t="s">
        <v>62</v>
      </c>
      <c r="E268" s="493" t="s">
        <v>203</v>
      </c>
      <c r="F268" s="494" t="s">
        <v>202</v>
      </c>
      <c r="G268" s="495">
        <v>1</v>
      </c>
      <c r="H268" s="496">
        <f>단가조사!$P$27</f>
        <v>79500</v>
      </c>
      <c r="I268" s="497">
        <f>TRUNC(G268*H268)</f>
        <v>79500</v>
      </c>
      <c r="J268" s="496"/>
      <c r="K268" s="498">
        <f>ROUND(G268*J268,0)</f>
        <v>0</v>
      </c>
      <c r="L268" s="496"/>
      <c r="M268" s="498"/>
      <c r="N268" s="496">
        <f t="shared" si="94"/>
        <v>79500</v>
      </c>
      <c r="O268" s="499">
        <f t="shared" si="95"/>
        <v>79500</v>
      </c>
      <c r="P268" s="495"/>
      <c r="Q268" s="568"/>
      <c r="R268" s="500"/>
    </row>
    <row r="269" spans="1:18" s="573" customFormat="1" ht="15" hidden="1" customHeight="1">
      <c r="A269" s="551"/>
      <c r="B269" s="501"/>
      <c r="C269" s="502" t="s">
        <v>845</v>
      </c>
      <c r="D269" s="647"/>
      <c r="E269" s="520" t="s">
        <v>866</v>
      </c>
      <c r="F269" s="484" t="s">
        <v>843</v>
      </c>
      <c r="G269" s="504">
        <v>1</v>
      </c>
      <c r="H269" s="505"/>
      <c r="I269" s="506"/>
      <c r="J269" s="505">
        <f>단가산출!$J$62</f>
        <v>66365</v>
      </c>
      <c r="K269" s="506">
        <f>TRUNC(G269*J269)</f>
        <v>66365</v>
      </c>
      <c r="L269" s="505">
        <f>단가산출!L62</f>
        <v>85387</v>
      </c>
      <c r="M269" s="506">
        <f>TRUNC(G269*L269)</f>
        <v>85387</v>
      </c>
      <c r="N269" s="521">
        <f t="shared" si="94"/>
        <v>151752</v>
      </c>
      <c r="O269" s="522">
        <f t="shared" si="95"/>
        <v>151752</v>
      </c>
      <c r="P269" s="509"/>
      <c r="Q269" s="569" t="str">
        <f>단가산출!$A$57</f>
        <v>제11</v>
      </c>
      <c r="R269" s="510" t="s">
        <v>65</v>
      </c>
    </row>
    <row r="270" spans="1:18" s="573" customFormat="1" ht="15" hidden="1" customHeight="1">
      <c r="A270" s="552"/>
      <c r="B270" s="511" t="s">
        <v>67</v>
      </c>
      <c r="C270" s="512"/>
      <c r="D270" s="651"/>
      <c r="E270" s="514"/>
      <c r="F270" s="515"/>
      <c r="G270" s="516"/>
      <c r="H270" s="517"/>
      <c r="I270" s="518">
        <f>SUM(I268:I269)</f>
        <v>79500</v>
      </c>
      <c r="J270" s="517"/>
      <c r="K270" s="518">
        <f>SUM(K268:K269)</f>
        <v>66365</v>
      </c>
      <c r="L270" s="517"/>
      <c r="M270" s="518">
        <f>SUM(M268:M269)</f>
        <v>85387</v>
      </c>
      <c r="N270" s="517">
        <f t="shared" si="94"/>
        <v>0</v>
      </c>
      <c r="O270" s="519">
        <f t="shared" si="95"/>
        <v>231252</v>
      </c>
      <c r="P270" s="516"/>
      <c r="Q270" s="570"/>
      <c r="R270" s="514"/>
    </row>
    <row r="271" spans="1:18" s="573" customFormat="1" ht="15" hidden="1" customHeight="1">
      <c r="A271" s="550" t="s">
        <v>1804</v>
      </c>
      <c r="B271" s="492" t="s">
        <v>1776</v>
      </c>
      <c r="C271" s="492" t="s">
        <v>107</v>
      </c>
      <c r="D271" s="492" t="s">
        <v>62</v>
      </c>
      <c r="E271" s="493" t="s">
        <v>203</v>
      </c>
      <c r="F271" s="494" t="s">
        <v>202</v>
      </c>
      <c r="G271" s="495">
        <v>1</v>
      </c>
      <c r="H271" s="496"/>
      <c r="I271" s="497"/>
      <c r="J271" s="496"/>
      <c r="K271" s="498">
        <f>ROUND(G271*J271,0)</f>
        <v>0</v>
      </c>
      <c r="L271" s="496"/>
      <c r="M271" s="498"/>
      <c r="N271" s="496">
        <f t="shared" ref="N271:N273" si="98">H271+J271+L271</f>
        <v>0</v>
      </c>
      <c r="O271" s="499">
        <f t="shared" ref="O271:O273" si="99">I271+K271+M271</f>
        <v>0</v>
      </c>
      <c r="P271" s="495"/>
      <c r="Q271" s="568"/>
      <c r="R271" s="500"/>
    </row>
    <row r="272" spans="1:18" s="573" customFormat="1" ht="15" hidden="1" customHeight="1">
      <c r="A272" s="551"/>
      <c r="B272" s="652"/>
      <c r="C272" s="502" t="s">
        <v>63</v>
      </c>
      <c r="D272" s="647"/>
      <c r="E272" s="520" t="s">
        <v>194</v>
      </c>
      <c r="F272" s="484" t="s">
        <v>68</v>
      </c>
      <c r="G272" s="653">
        <f>설치수량!$I$60</f>
        <v>2.0430000000000001</v>
      </c>
      <c r="H272" s="521">
        <f>단가조사!$P$77</f>
        <v>-2850</v>
      </c>
      <c r="I272" s="497">
        <f>TRUNC(G272*H272)</f>
        <v>-5822</v>
      </c>
      <c r="J272" s="521"/>
      <c r="K272" s="523">
        <f>ROUND(G272*J272,0)</f>
        <v>0</v>
      </c>
      <c r="L272" s="521"/>
      <c r="M272" s="523"/>
      <c r="N272" s="521">
        <f t="shared" si="98"/>
        <v>-2850</v>
      </c>
      <c r="O272" s="522">
        <f t="shared" si="99"/>
        <v>-5822</v>
      </c>
      <c r="P272" s="653"/>
      <c r="Q272" s="569"/>
      <c r="R272" s="520"/>
    </row>
    <row r="273" spans="1:18" s="573" customFormat="1" ht="15" hidden="1" customHeight="1">
      <c r="A273" s="552"/>
      <c r="B273" s="511" t="s">
        <v>67</v>
      </c>
      <c r="C273" s="512"/>
      <c r="D273" s="651"/>
      <c r="E273" s="514"/>
      <c r="F273" s="515"/>
      <c r="G273" s="516"/>
      <c r="H273" s="517"/>
      <c r="I273" s="518">
        <f>SUM(I271:I272)</f>
        <v>-5822</v>
      </c>
      <c r="J273" s="517"/>
      <c r="K273" s="518">
        <f>SUM(K271:K272)</f>
        <v>0</v>
      </c>
      <c r="L273" s="517"/>
      <c r="M273" s="518">
        <f>SUM(M271:M272)</f>
        <v>0</v>
      </c>
      <c r="N273" s="517">
        <f t="shared" si="98"/>
        <v>0</v>
      </c>
      <c r="O273" s="519">
        <f t="shared" si="99"/>
        <v>-5822</v>
      </c>
      <c r="P273" s="516"/>
      <c r="Q273" s="570"/>
      <c r="R273" s="514"/>
    </row>
    <row r="274" spans="1:18" ht="15" hidden="1" customHeight="1">
      <c r="A274" s="550" t="s">
        <v>1594</v>
      </c>
      <c r="B274" s="492" t="s">
        <v>72</v>
      </c>
      <c r="C274" s="492" t="s">
        <v>108</v>
      </c>
      <c r="D274" s="492" t="s">
        <v>62</v>
      </c>
      <c r="E274" s="493" t="s">
        <v>201</v>
      </c>
      <c r="F274" s="494" t="s">
        <v>202</v>
      </c>
      <c r="G274" s="495">
        <v>1</v>
      </c>
      <c r="H274" s="496">
        <f>단가조사!$P$28</f>
        <v>113000</v>
      </c>
      <c r="I274" s="497">
        <f>TRUNC(G274*H274)</f>
        <v>113000</v>
      </c>
      <c r="J274" s="496"/>
      <c r="K274" s="498">
        <f>ROUND(G274*J274,0)</f>
        <v>0</v>
      </c>
      <c r="L274" s="496"/>
      <c r="M274" s="498"/>
      <c r="N274" s="496">
        <f t="shared" si="94"/>
        <v>113000</v>
      </c>
      <c r="O274" s="499">
        <f t="shared" si="95"/>
        <v>113000</v>
      </c>
      <c r="P274" s="495"/>
      <c r="Q274" s="568"/>
      <c r="R274" s="500"/>
    </row>
    <row r="275" spans="1:18" ht="15" hidden="1" customHeight="1">
      <c r="A275" s="551"/>
      <c r="B275" s="501"/>
      <c r="C275" s="502" t="s">
        <v>841</v>
      </c>
      <c r="D275" s="647"/>
      <c r="E275" s="503" t="s">
        <v>866</v>
      </c>
      <c r="F275" s="484" t="s">
        <v>843</v>
      </c>
      <c r="G275" s="504">
        <v>1</v>
      </c>
      <c r="H275" s="505"/>
      <c r="I275" s="506"/>
      <c r="J275" s="505">
        <f>단가산출!$J$50</f>
        <v>28377</v>
      </c>
      <c r="K275" s="506">
        <f>TRUNC(G275*J275)</f>
        <v>28377</v>
      </c>
      <c r="L275" s="505">
        <f>단가산출!L50</f>
        <v>567</v>
      </c>
      <c r="M275" s="506">
        <f>TRUNC(G275*L275)</f>
        <v>567</v>
      </c>
      <c r="N275" s="507">
        <f t="shared" si="94"/>
        <v>28944</v>
      </c>
      <c r="O275" s="508">
        <f t="shared" si="95"/>
        <v>28944</v>
      </c>
      <c r="P275" s="509"/>
      <c r="Q275" s="569" t="str">
        <f>단가산출!$A$46</f>
        <v>제09</v>
      </c>
      <c r="R275" s="510" t="s">
        <v>65</v>
      </c>
    </row>
    <row r="276" spans="1:18" ht="15" hidden="1" customHeight="1">
      <c r="A276" s="552"/>
      <c r="B276" s="511" t="s">
        <v>67</v>
      </c>
      <c r="C276" s="512"/>
      <c r="D276" s="651"/>
      <c r="E276" s="514"/>
      <c r="F276" s="515"/>
      <c r="G276" s="516"/>
      <c r="H276" s="517"/>
      <c r="I276" s="518">
        <f>SUM(I274:I275)</f>
        <v>113000</v>
      </c>
      <c r="J276" s="517"/>
      <c r="K276" s="518">
        <f>SUM(K274:K275)</f>
        <v>28377</v>
      </c>
      <c r="L276" s="517"/>
      <c r="M276" s="518">
        <f>SUM(M274:M275)</f>
        <v>567</v>
      </c>
      <c r="N276" s="517">
        <f t="shared" si="94"/>
        <v>0</v>
      </c>
      <c r="O276" s="519">
        <f t="shared" si="95"/>
        <v>141944</v>
      </c>
      <c r="P276" s="516"/>
      <c r="Q276" s="570"/>
      <c r="R276" s="514"/>
    </row>
    <row r="277" spans="1:18" s="573" customFormat="1" ht="15" hidden="1" customHeight="1">
      <c r="A277" s="550" t="s">
        <v>1595</v>
      </c>
      <c r="B277" s="492" t="s">
        <v>72</v>
      </c>
      <c r="C277" s="492" t="s">
        <v>108</v>
      </c>
      <c r="D277" s="492" t="s">
        <v>62</v>
      </c>
      <c r="E277" s="493" t="s">
        <v>203</v>
      </c>
      <c r="F277" s="494" t="s">
        <v>202</v>
      </c>
      <c r="G277" s="495">
        <v>1</v>
      </c>
      <c r="H277" s="496">
        <f>단가조사!$P$28</f>
        <v>113000</v>
      </c>
      <c r="I277" s="497">
        <f>TRUNC(G277*H277)</f>
        <v>113000</v>
      </c>
      <c r="J277" s="496"/>
      <c r="K277" s="498">
        <f>ROUND(G277*J277,0)</f>
        <v>0</v>
      </c>
      <c r="L277" s="496"/>
      <c r="M277" s="498"/>
      <c r="N277" s="496">
        <f t="shared" si="94"/>
        <v>113000</v>
      </c>
      <c r="O277" s="499">
        <f t="shared" si="95"/>
        <v>113000</v>
      </c>
      <c r="P277" s="495"/>
      <c r="Q277" s="568"/>
      <c r="R277" s="500"/>
    </row>
    <row r="278" spans="1:18" s="573" customFormat="1" ht="15" hidden="1" customHeight="1">
      <c r="A278" s="551"/>
      <c r="B278" s="501"/>
      <c r="C278" s="502" t="s">
        <v>845</v>
      </c>
      <c r="D278" s="647"/>
      <c r="E278" s="520" t="s">
        <v>866</v>
      </c>
      <c r="F278" s="484" t="s">
        <v>843</v>
      </c>
      <c r="G278" s="504">
        <v>1</v>
      </c>
      <c r="H278" s="505"/>
      <c r="I278" s="506"/>
      <c r="J278" s="505">
        <f>단가산출!$J$62</f>
        <v>66365</v>
      </c>
      <c r="K278" s="506">
        <f>TRUNC(G278*J278)</f>
        <v>66365</v>
      </c>
      <c r="L278" s="505">
        <f>단가산출!L62</f>
        <v>85387</v>
      </c>
      <c r="M278" s="506">
        <f>TRUNC(G278*L278)</f>
        <v>85387</v>
      </c>
      <c r="N278" s="521">
        <f t="shared" si="94"/>
        <v>151752</v>
      </c>
      <c r="O278" s="522">
        <f t="shared" si="95"/>
        <v>151752</v>
      </c>
      <c r="P278" s="509"/>
      <c r="Q278" s="569" t="str">
        <f>단가산출!$A$57</f>
        <v>제11</v>
      </c>
      <c r="R278" s="510" t="s">
        <v>65</v>
      </c>
    </row>
    <row r="279" spans="1:18" s="573" customFormat="1" ht="15" hidden="1" customHeight="1">
      <c r="A279" s="552"/>
      <c r="B279" s="511" t="s">
        <v>67</v>
      </c>
      <c r="C279" s="512"/>
      <c r="D279" s="651"/>
      <c r="E279" s="514"/>
      <c r="F279" s="515"/>
      <c r="G279" s="516"/>
      <c r="H279" s="517"/>
      <c r="I279" s="518">
        <f>SUM(I277:I278)</f>
        <v>113000</v>
      </c>
      <c r="J279" s="517"/>
      <c r="K279" s="518">
        <f>SUM(K277:K278)</f>
        <v>66365</v>
      </c>
      <c r="L279" s="517"/>
      <c r="M279" s="518">
        <f>SUM(M277:M278)</f>
        <v>85387</v>
      </c>
      <c r="N279" s="517">
        <f t="shared" si="94"/>
        <v>0</v>
      </c>
      <c r="O279" s="519">
        <f t="shared" si="95"/>
        <v>264752</v>
      </c>
      <c r="P279" s="516"/>
      <c r="Q279" s="570"/>
      <c r="R279" s="514"/>
    </row>
    <row r="280" spans="1:18" s="573" customFormat="1" ht="15" hidden="1" customHeight="1">
      <c r="A280" s="550" t="s">
        <v>1805</v>
      </c>
      <c r="B280" s="492" t="s">
        <v>1776</v>
      </c>
      <c r="C280" s="492" t="s">
        <v>108</v>
      </c>
      <c r="D280" s="492" t="s">
        <v>62</v>
      </c>
      <c r="E280" s="493" t="s">
        <v>203</v>
      </c>
      <c r="F280" s="494" t="s">
        <v>202</v>
      </c>
      <c r="G280" s="495">
        <v>1</v>
      </c>
      <c r="H280" s="496"/>
      <c r="I280" s="497"/>
      <c r="J280" s="496"/>
      <c r="K280" s="498">
        <f>ROUND(G280*J280,0)</f>
        <v>0</v>
      </c>
      <c r="L280" s="496"/>
      <c r="M280" s="498"/>
      <c r="N280" s="496">
        <f t="shared" ref="N280:N282" si="100">H280+J280+L280</f>
        <v>0</v>
      </c>
      <c r="O280" s="499">
        <f t="shared" ref="O280:O282" si="101">I280+K280+M280</f>
        <v>0</v>
      </c>
      <c r="P280" s="495"/>
      <c r="Q280" s="568"/>
      <c r="R280" s="500"/>
    </row>
    <row r="281" spans="1:18" s="573" customFormat="1" ht="15" hidden="1" customHeight="1">
      <c r="A281" s="551"/>
      <c r="B281" s="652"/>
      <c r="C281" s="502" t="s">
        <v>63</v>
      </c>
      <c r="D281" s="647"/>
      <c r="E281" s="520" t="s">
        <v>194</v>
      </c>
      <c r="F281" s="484" t="s">
        <v>68</v>
      </c>
      <c r="G281" s="653">
        <f>설치수량!$I$62</f>
        <v>2.5910000000000002</v>
      </c>
      <c r="H281" s="521">
        <f>단가조사!$P$77</f>
        <v>-2850</v>
      </c>
      <c r="I281" s="497">
        <f>TRUNC(G281*H281)</f>
        <v>-7384</v>
      </c>
      <c r="J281" s="521"/>
      <c r="K281" s="523">
        <f>ROUND(G281*J281,0)</f>
        <v>0</v>
      </c>
      <c r="L281" s="521"/>
      <c r="M281" s="523"/>
      <c r="N281" s="521">
        <f t="shared" si="100"/>
        <v>-2850</v>
      </c>
      <c r="O281" s="522">
        <f t="shared" si="101"/>
        <v>-7384</v>
      </c>
      <c r="P281" s="653"/>
      <c r="Q281" s="569"/>
      <c r="R281" s="520"/>
    </row>
    <row r="282" spans="1:18" s="573" customFormat="1" ht="15" hidden="1" customHeight="1">
      <c r="A282" s="552"/>
      <c r="B282" s="511" t="s">
        <v>67</v>
      </c>
      <c r="C282" s="512"/>
      <c r="D282" s="651"/>
      <c r="E282" s="514"/>
      <c r="F282" s="515"/>
      <c r="G282" s="516"/>
      <c r="H282" s="517"/>
      <c r="I282" s="518">
        <f>SUM(I280:I281)</f>
        <v>-7384</v>
      </c>
      <c r="J282" s="517"/>
      <c r="K282" s="518">
        <f>SUM(K280:K281)</f>
        <v>0</v>
      </c>
      <c r="L282" s="517"/>
      <c r="M282" s="518">
        <f>SUM(M280:M281)</f>
        <v>0</v>
      </c>
      <c r="N282" s="517">
        <f t="shared" si="100"/>
        <v>0</v>
      </c>
      <c r="O282" s="519">
        <f t="shared" si="101"/>
        <v>-7384</v>
      </c>
      <c r="P282" s="516"/>
      <c r="Q282" s="570"/>
      <c r="R282" s="514"/>
    </row>
    <row r="283" spans="1:18" ht="15" customHeight="1">
      <c r="A283" s="550" t="s">
        <v>1596</v>
      </c>
      <c r="B283" s="492" t="s">
        <v>72</v>
      </c>
      <c r="C283" s="492" t="s">
        <v>870</v>
      </c>
      <c r="D283" s="492" t="s">
        <v>62</v>
      </c>
      <c r="E283" s="493" t="s">
        <v>201</v>
      </c>
      <c r="F283" s="494" t="s">
        <v>202</v>
      </c>
      <c r="G283" s="495">
        <v>1</v>
      </c>
      <c r="H283" s="496">
        <f>단가조사!$P$29</f>
        <v>207000</v>
      </c>
      <c r="I283" s="497">
        <f>TRUNC(G283*H283)</f>
        <v>207000</v>
      </c>
      <c r="J283" s="496"/>
      <c r="K283" s="498">
        <f>ROUND(G283*J283,0)</f>
        <v>0</v>
      </c>
      <c r="L283" s="496"/>
      <c r="M283" s="498"/>
      <c r="N283" s="496">
        <f t="shared" si="94"/>
        <v>207000</v>
      </c>
      <c r="O283" s="499">
        <f t="shared" si="95"/>
        <v>207000</v>
      </c>
      <c r="P283" s="495"/>
      <c r="Q283" s="568"/>
      <c r="R283" s="500"/>
    </row>
    <row r="284" spans="1:18" ht="15" customHeight="1">
      <c r="A284" s="551"/>
      <c r="B284" s="501"/>
      <c r="C284" s="502" t="s">
        <v>841</v>
      </c>
      <c r="D284" s="647"/>
      <c r="E284" s="503" t="s">
        <v>866</v>
      </c>
      <c r="F284" s="484" t="s">
        <v>843</v>
      </c>
      <c r="G284" s="504">
        <v>1</v>
      </c>
      <c r="H284" s="505"/>
      <c r="I284" s="506"/>
      <c r="J284" s="505">
        <f>단가산출!$J$50</f>
        <v>28377</v>
      </c>
      <c r="K284" s="506">
        <f>TRUNC(G284*J284)</f>
        <v>28377</v>
      </c>
      <c r="L284" s="505">
        <f>단가산출!L50</f>
        <v>567</v>
      </c>
      <c r="M284" s="506">
        <f>TRUNC(G284*L284)</f>
        <v>567</v>
      </c>
      <c r="N284" s="507">
        <f t="shared" si="94"/>
        <v>28944</v>
      </c>
      <c r="O284" s="508">
        <f t="shared" si="95"/>
        <v>28944</v>
      </c>
      <c r="P284" s="509"/>
      <c r="Q284" s="569" t="str">
        <f>단가산출!$A$46</f>
        <v>제09</v>
      </c>
      <c r="R284" s="510" t="s">
        <v>65</v>
      </c>
    </row>
    <row r="285" spans="1:18" ht="15" customHeight="1">
      <c r="A285" s="552"/>
      <c r="B285" s="511" t="s">
        <v>67</v>
      </c>
      <c r="C285" s="512"/>
      <c r="D285" s="651"/>
      <c r="E285" s="514"/>
      <c r="F285" s="515"/>
      <c r="G285" s="516"/>
      <c r="H285" s="517"/>
      <c r="I285" s="518">
        <f>SUM(I283:I284)</f>
        <v>207000</v>
      </c>
      <c r="J285" s="517"/>
      <c r="K285" s="518">
        <f>SUM(K283:K284)</f>
        <v>28377</v>
      </c>
      <c r="L285" s="517"/>
      <c r="M285" s="518">
        <f>SUM(M283:M284)</f>
        <v>567</v>
      </c>
      <c r="N285" s="517">
        <f t="shared" si="94"/>
        <v>0</v>
      </c>
      <c r="O285" s="519">
        <f t="shared" si="95"/>
        <v>235944</v>
      </c>
      <c r="P285" s="516"/>
      <c r="Q285" s="570"/>
      <c r="R285" s="514"/>
    </row>
    <row r="286" spans="1:18" s="573" customFormat="1" ht="15" hidden="1" customHeight="1">
      <c r="A286" s="550" t="s">
        <v>1597</v>
      </c>
      <c r="B286" s="492" t="s">
        <v>72</v>
      </c>
      <c r="C286" s="492" t="s">
        <v>870</v>
      </c>
      <c r="D286" s="492" t="s">
        <v>62</v>
      </c>
      <c r="E286" s="493" t="s">
        <v>203</v>
      </c>
      <c r="F286" s="494" t="s">
        <v>202</v>
      </c>
      <c r="G286" s="495">
        <v>1</v>
      </c>
      <c r="H286" s="496">
        <f>단가조사!$P$29</f>
        <v>207000</v>
      </c>
      <c r="I286" s="497">
        <f>TRUNC(G286*H286)</f>
        <v>207000</v>
      </c>
      <c r="J286" s="496"/>
      <c r="K286" s="498">
        <f>ROUND(G286*J286,0)</f>
        <v>0</v>
      </c>
      <c r="L286" s="496"/>
      <c r="M286" s="498"/>
      <c r="N286" s="496">
        <f t="shared" si="94"/>
        <v>207000</v>
      </c>
      <c r="O286" s="499">
        <f t="shared" si="95"/>
        <v>207000</v>
      </c>
      <c r="P286" s="495"/>
      <c r="Q286" s="568"/>
      <c r="R286" s="500"/>
    </row>
    <row r="287" spans="1:18" s="573" customFormat="1" ht="15" hidden="1" customHeight="1">
      <c r="A287" s="551"/>
      <c r="B287" s="501"/>
      <c r="C287" s="502" t="s">
        <v>845</v>
      </c>
      <c r="D287" s="647"/>
      <c r="E287" s="520" t="s">
        <v>866</v>
      </c>
      <c r="F287" s="484" t="s">
        <v>843</v>
      </c>
      <c r="G287" s="504">
        <v>1</v>
      </c>
      <c r="H287" s="505"/>
      <c r="I287" s="506"/>
      <c r="J287" s="505">
        <f>단가산출!$J$62</f>
        <v>66365</v>
      </c>
      <c r="K287" s="506">
        <f>TRUNC(G287*J287)</f>
        <v>66365</v>
      </c>
      <c r="L287" s="505">
        <f>단가산출!L62</f>
        <v>85387</v>
      </c>
      <c r="M287" s="506">
        <f>TRUNC(G287*L287)</f>
        <v>85387</v>
      </c>
      <c r="N287" s="521">
        <f t="shared" si="94"/>
        <v>151752</v>
      </c>
      <c r="O287" s="522">
        <f t="shared" si="95"/>
        <v>151752</v>
      </c>
      <c r="P287" s="509"/>
      <c r="Q287" s="569" t="str">
        <f>단가산출!$A$57</f>
        <v>제11</v>
      </c>
      <c r="R287" s="510" t="s">
        <v>65</v>
      </c>
    </row>
    <row r="288" spans="1:18" s="573" customFormat="1" ht="15" hidden="1" customHeight="1">
      <c r="A288" s="552"/>
      <c r="B288" s="511" t="s">
        <v>67</v>
      </c>
      <c r="C288" s="512"/>
      <c r="D288" s="651"/>
      <c r="E288" s="514"/>
      <c r="F288" s="515"/>
      <c r="G288" s="516"/>
      <c r="H288" s="517"/>
      <c r="I288" s="518">
        <f>SUM(I286:I287)</f>
        <v>207000</v>
      </c>
      <c r="J288" s="517"/>
      <c r="K288" s="518">
        <f>SUM(K286:K287)</f>
        <v>66365</v>
      </c>
      <c r="L288" s="517"/>
      <c r="M288" s="518">
        <f>SUM(M286:M287)</f>
        <v>85387</v>
      </c>
      <c r="N288" s="517">
        <f t="shared" si="94"/>
        <v>0</v>
      </c>
      <c r="O288" s="519">
        <f t="shared" si="95"/>
        <v>358752</v>
      </c>
      <c r="P288" s="516"/>
      <c r="Q288" s="570"/>
      <c r="R288" s="514"/>
    </row>
    <row r="289" spans="1:18" s="573" customFormat="1" ht="15" hidden="1" customHeight="1">
      <c r="A289" s="550" t="s">
        <v>1806</v>
      </c>
      <c r="B289" s="492" t="s">
        <v>1776</v>
      </c>
      <c r="C289" s="492" t="s">
        <v>579</v>
      </c>
      <c r="D289" s="492" t="s">
        <v>62</v>
      </c>
      <c r="E289" s="493" t="s">
        <v>203</v>
      </c>
      <c r="F289" s="494" t="s">
        <v>202</v>
      </c>
      <c r="G289" s="495">
        <v>1</v>
      </c>
      <c r="H289" s="496"/>
      <c r="I289" s="497"/>
      <c r="J289" s="496"/>
      <c r="K289" s="498">
        <f>ROUND(G289*J289,0)</f>
        <v>0</v>
      </c>
      <c r="L289" s="496"/>
      <c r="M289" s="498"/>
      <c r="N289" s="496">
        <f t="shared" ref="N289:N291" si="102">H289+J289+L289</f>
        <v>0</v>
      </c>
      <c r="O289" s="499">
        <f t="shared" ref="O289:O291" si="103">I289+K289+M289</f>
        <v>0</v>
      </c>
      <c r="P289" s="495"/>
      <c r="Q289" s="568"/>
      <c r="R289" s="500"/>
    </row>
    <row r="290" spans="1:18" s="573" customFormat="1" ht="15" hidden="1" customHeight="1">
      <c r="A290" s="551"/>
      <c r="B290" s="652"/>
      <c r="C290" s="502" t="s">
        <v>63</v>
      </c>
      <c r="D290" s="647"/>
      <c r="E290" s="520" t="s">
        <v>194</v>
      </c>
      <c r="F290" s="484" t="s">
        <v>68</v>
      </c>
      <c r="G290" s="653">
        <f>설치수량!$I$64</f>
        <v>4.4669999999999996</v>
      </c>
      <c r="H290" s="521">
        <f>단가조사!$P$77</f>
        <v>-2850</v>
      </c>
      <c r="I290" s="497">
        <f>TRUNC(G290*H290)</f>
        <v>-12730</v>
      </c>
      <c r="J290" s="521"/>
      <c r="K290" s="523">
        <f>ROUND(G290*J290,0)</f>
        <v>0</v>
      </c>
      <c r="L290" s="521"/>
      <c r="M290" s="523"/>
      <c r="N290" s="521">
        <f t="shared" si="102"/>
        <v>-2850</v>
      </c>
      <c r="O290" s="522">
        <f t="shared" si="103"/>
        <v>-12730</v>
      </c>
      <c r="P290" s="653"/>
      <c r="Q290" s="569"/>
      <c r="R290" s="520"/>
    </row>
    <row r="291" spans="1:18" s="573" customFormat="1" ht="15" hidden="1" customHeight="1">
      <c r="A291" s="552"/>
      <c r="B291" s="511" t="s">
        <v>67</v>
      </c>
      <c r="C291" s="512"/>
      <c r="D291" s="651"/>
      <c r="E291" s="514"/>
      <c r="F291" s="515"/>
      <c r="G291" s="516"/>
      <c r="H291" s="517"/>
      <c r="I291" s="518">
        <f>SUM(I289:I290)</f>
        <v>-12730</v>
      </c>
      <c r="J291" s="517"/>
      <c r="K291" s="518">
        <f>SUM(K289:K290)</f>
        <v>0</v>
      </c>
      <c r="L291" s="517"/>
      <c r="M291" s="518">
        <f>SUM(M289:M290)</f>
        <v>0</v>
      </c>
      <c r="N291" s="517">
        <f t="shared" si="102"/>
        <v>0</v>
      </c>
      <c r="O291" s="519">
        <f t="shared" si="103"/>
        <v>-12730</v>
      </c>
      <c r="P291" s="516"/>
      <c r="Q291" s="570"/>
      <c r="R291" s="514"/>
    </row>
    <row r="292" spans="1:18" ht="15" hidden="1" customHeight="1">
      <c r="A292" s="550" t="s">
        <v>1598</v>
      </c>
      <c r="B292" s="492" t="s">
        <v>72</v>
      </c>
      <c r="C292" s="492" t="s">
        <v>109</v>
      </c>
      <c r="D292" s="492" t="s">
        <v>62</v>
      </c>
      <c r="E292" s="493" t="s">
        <v>201</v>
      </c>
      <c r="F292" s="494" t="s">
        <v>202</v>
      </c>
      <c r="G292" s="495">
        <v>1</v>
      </c>
      <c r="H292" s="496">
        <f>단가조사!$P$30</f>
        <v>212000</v>
      </c>
      <c r="I292" s="497">
        <f>TRUNC(G292*H292)</f>
        <v>212000</v>
      </c>
      <c r="J292" s="496"/>
      <c r="K292" s="498">
        <f>ROUND(G292*J292,0)</f>
        <v>0</v>
      </c>
      <c r="L292" s="496"/>
      <c r="M292" s="498"/>
      <c r="N292" s="496">
        <f t="shared" si="94"/>
        <v>212000</v>
      </c>
      <c r="O292" s="499">
        <f t="shared" si="95"/>
        <v>212000</v>
      </c>
      <c r="P292" s="495"/>
      <c r="Q292" s="568"/>
      <c r="R292" s="500"/>
    </row>
    <row r="293" spans="1:18" ht="15" hidden="1" customHeight="1">
      <c r="A293" s="551"/>
      <c r="B293" s="501"/>
      <c r="C293" s="502" t="s">
        <v>841</v>
      </c>
      <c r="D293" s="647"/>
      <c r="E293" s="503" t="s">
        <v>866</v>
      </c>
      <c r="F293" s="484" t="s">
        <v>843</v>
      </c>
      <c r="G293" s="504">
        <v>1</v>
      </c>
      <c r="H293" s="505"/>
      <c r="I293" s="506"/>
      <c r="J293" s="505">
        <f>단가산출!$J$50</f>
        <v>28377</v>
      </c>
      <c r="K293" s="506">
        <f>TRUNC(G293*J293)</f>
        <v>28377</v>
      </c>
      <c r="L293" s="505">
        <f>단가산출!L50</f>
        <v>567</v>
      </c>
      <c r="M293" s="506">
        <f>TRUNC(G293*L293)</f>
        <v>567</v>
      </c>
      <c r="N293" s="507">
        <f t="shared" si="94"/>
        <v>28944</v>
      </c>
      <c r="O293" s="508">
        <f t="shared" si="95"/>
        <v>28944</v>
      </c>
      <c r="P293" s="509"/>
      <c r="Q293" s="569" t="str">
        <f>단가산출!$A$46</f>
        <v>제09</v>
      </c>
      <c r="R293" s="510" t="s">
        <v>65</v>
      </c>
    </row>
    <row r="294" spans="1:18" ht="15" hidden="1" customHeight="1">
      <c r="A294" s="552"/>
      <c r="B294" s="511" t="s">
        <v>67</v>
      </c>
      <c r="C294" s="512"/>
      <c r="D294" s="651"/>
      <c r="E294" s="514"/>
      <c r="F294" s="515"/>
      <c r="G294" s="516"/>
      <c r="H294" s="517"/>
      <c r="I294" s="518">
        <f>SUM(I292:I293)</f>
        <v>212000</v>
      </c>
      <c r="J294" s="517"/>
      <c r="K294" s="518">
        <f>SUM(K292:K293)</f>
        <v>28377</v>
      </c>
      <c r="L294" s="517"/>
      <c r="M294" s="518">
        <f>SUM(M292:M293)</f>
        <v>567</v>
      </c>
      <c r="N294" s="517">
        <f t="shared" si="94"/>
        <v>0</v>
      </c>
      <c r="O294" s="519">
        <f t="shared" si="95"/>
        <v>240944</v>
      </c>
      <c r="P294" s="516"/>
      <c r="Q294" s="570"/>
      <c r="R294" s="514"/>
    </row>
    <row r="295" spans="1:18" s="573" customFormat="1" ht="15" hidden="1" customHeight="1">
      <c r="A295" s="550" t="s">
        <v>1599</v>
      </c>
      <c r="B295" s="492" t="s">
        <v>72</v>
      </c>
      <c r="C295" s="492" t="s">
        <v>109</v>
      </c>
      <c r="D295" s="492" t="s">
        <v>62</v>
      </c>
      <c r="E295" s="493" t="s">
        <v>203</v>
      </c>
      <c r="F295" s="494" t="s">
        <v>202</v>
      </c>
      <c r="G295" s="495">
        <v>1</v>
      </c>
      <c r="H295" s="496">
        <f>단가조사!$P$30</f>
        <v>212000</v>
      </c>
      <c r="I295" s="497">
        <f>TRUNC(G295*H295)</f>
        <v>212000</v>
      </c>
      <c r="J295" s="496"/>
      <c r="K295" s="498">
        <f>ROUND(G295*J295,0)</f>
        <v>0</v>
      </c>
      <c r="L295" s="496"/>
      <c r="M295" s="498"/>
      <c r="N295" s="496">
        <f t="shared" si="94"/>
        <v>212000</v>
      </c>
      <c r="O295" s="499">
        <f t="shared" si="95"/>
        <v>212000</v>
      </c>
      <c r="P295" s="495"/>
      <c r="Q295" s="568"/>
      <c r="R295" s="500"/>
    </row>
    <row r="296" spans="1:18" s="573" customFormat="1" ht="15" hidden="1" customHeight="1">
      <c r="A296" s="551"/>
      <c r="B296" s="501"/>
      <c r="C296" s="502" t="s">
        <v>845</v>
      </c>
      <c r="D296" s="647"/>
      <c r="E296" s="520" t="s">
        <v>866</v>
      </c>
      <c r="F296" s="484" t="s">
        <v>843</v>
      </c>
      <c r="G296" s="504">
        <v>1</v>
      </c>
      <c r="H296" s="505"/>
      <c r="I296" s="506"/>
      <c r="J296" s="505">
        <f>단가산출!$J$62</f>
        <v>66365</v>
      </c>
      <c r="K296" s="506">
        <f>TRUNC(G296*J296)</f>
        <v>66365</v>
      </c>
      <c r="L296" s="505">
        <f>단가산출!L62</f>
        <v>85387</v>
      </c>
      <c r="M296" s="506">
        <f>TRUNC(G296*L296)</f>
        <v>85387</v>
      </c>
      <c r="N296" s="521">
        <f t="shared" si="94"/>
        <v>151752</v>
      </c>
      <c r="O296" s="522">
        <f t="shared" si="95"/>
        <v>151752</v>
      </c>
      <c r="P296" s="509"/>
      <c r="Q296" s="569" t="str">
        <f>단가산출!$A$57</f>
        <v>제11</v>
      </c>
      <c r="R296" s="510" t="s">
        <v>65</v>
      </c>
    </row>
    <row r="297" spans="1:18" s="573" customFormat="1" ht="15.6" hidden="1" customHeight="1">
      <c r="A297" s="552"/>
      <c r="B297" s="511" t="s">
        <v>67</v>
      </c>
      <c r="C297" s="512"/>
      <c r="D297" s="651"/>
      <c r="E297" s="514"/>
      <c r="F297" s="515"/>
      <c r="G297" s="516"/>
      <c r="H297" s="517"/>
      <c r="I297" s="518">
        <f>SUM(I295:I296)</f>
        <v>212000</v>
      </c>
      <c r="J297" s="517"/>
      <c r="K297" s="518">
        <f>SUM(K295:K296)</f>
        <v>66365</v>
      </c>
      <c r="L297" s="517"/>
      <c r="M297" s="518">
        <f>SUM(M295:M296)</f>
        <v>85387</v>
      </c>
      <c r="N297" s="517">
        <f t="shared" si="94"/>
        <v>0</v>
      </c>
      <c r="O297" s="519">
        <f t="shared" si="95"/>
        <v>363752</v>
      </c>
      <c r="P297" s="516"/>
      <c r="Q297" s="570"/>
      <c r="R297" s="514"/>
    </row>
    <row r="298" spans="1:18" s="573" customFormat="1" ht="15" hidden="1" customHeight="1">
      <c r="A298" s="550" t="s">
        <v>1807</v>
      </c>
      <c r="B298" s="492" t="s">
        <v>1776</v>
      </c>
      <c r="C298" s="492" t="s">
        <v>109</v>
      </c>
      <c r="D298" s="492" t="s">
        <v>62</v>
      </c>
      <c r="E298" s="493" t="s">
        <v>203</v>
      </c>
      <c r="F298" s="494" t="s">
        <v>202</v>
      </c>
      <c r="G298" s="495">
        <v>1</v>
      </c>
      <c r="H298" s="496"/>
      <c r="I298" s="497"/>
      <c r="J298" s="496"/>
      <c r="K298" s="498">
        <f>ROUND(G298*J298,0)</f>
        <v>0</v>
      </c>
      <c r="L298" s="496"/>
      <c r="M298" s="498"/>
      <c r="N298" s="496">
        <f t="shared" ref="N298:N300" si="104">H298+J298+L298</f>
        <v>0</v>
      </c>
      <c r="O298" s="499">
        <f t="shared" ref="O298:O300" si="105">I298+K298+M298</f>
        <v>0</v>
      </c>
      <c r="P298" s="495"/>
      <c r="Q298" s="568"/>
      <c r="R298" s="500"/>
    </row>
    <row r="299" spans="1:18" s="573" customFormat="1" ht="15" hidden="1" customHeight="1">
      <c r="A299" s="551"/>
      <c r="B299" s="652"/>
      <c r="C299" s="502" t="s">
        <v>63</v>
      </c>
      <c r="D299" s="647"/>
      <c r="E299" s="520" t="s">
        <v>194</v>
      </c>
      <c r="F299" s="484" t="s">
        <v>68</v>
      </c>
      <c r="G299" s="653">
        <f>설치수량!$I$66</f>
        <v>4.74</v>
      </c>
      <c r="H299" s="521">
        <f>단가조사!$P$77</f>
        <v>-2850</v>
      </c>
      <c r="I299" s="497">
        <f>TRUNC(G299*H299)</f>
        <v>-13509</v>
      </c>
      <c r="J299" s="521"/>
      <c r="K299" s="523">
        <f>ROUND(G299*J299,0)</f>
        <v>0</v>
      </c>
      <c r="L299" s="521"/>
      <c r="M299" s="523"/>
      <c r="N299" s="521">
        <f t="shared" si="104"/>
        <v>-2850</v>
      </c>
      <c r="O299" s="522">
        <f t="shared" si="105"/>
        <v>-13509</v>
      </c>
      <c r="P299" s="653"/>
      <c r="Q299" s="569"/>
      <c r="R299" s="520"/>
    </row>
    <row r="300" spans="1:18" s="573" customFormat="1" ht="15.6" hidden="1" customHeight="1">
      <c r="A300" s="552"/>
      <c r="B300" s="511" t="s">
        <v>67</v>
      </c>
      <c r="C300" s="512"/>
      <c r="D300" s="651"/>
      <c r="E300" s="514"/>
      <c r="F300" s="515"/>
      <c r="G300" s="516"/>
      <c r="H300" s="517"/>
      <c r="I300" s="518">
        <f>SUM(I298:I299)</f>
        <v>-13509</v>
      </c>
      <c r="J300" s="517"/>
      <c r="K300" s="518">
        <f>SUM(K298:K299)</f>
        <v>0</v>
      </c>
      <c r="L300" s="517"/>
      <c r="M300" s="518">
        <f>SUM(M298:M299)</f>
        <v>0</v>
      </c>
      <c r="N300" s="517">
        <f t="shared" si="104"/>
        <v>0</v>
      </c>
      <c r="O300" s="519">
        <f t="shared" si="105"/>
        <v>-13509</v>
      </c>
      <c r="P300" s="516"/>
      <c r="Q300" s="570"/>
      <c r="R300" s="514"/>
    </row>
    <row r="301" spans="1:18" ht="15.6" customHeight="1">
      <c r="A301" s="550" t="s">
        <v>1600</v>
      </c>
      <c r="B301" s="492" t="s">
        <v>72</v>
      </c>
      <c r="C301" s="492" t="s">
        <v>110</v>
      </c>
      <c r="D301" s="492" t="s">
        <v>62</v>
      </c>
      <c r="E301" s="493" t="s">
        <v>201</v>
      </c>
      <c r="F301" s="494" t="s">
        <v>202</v>
      </c>
      <c r="G301" s="495">
        <v>1</v>
      </c>
      <c r="H301" s="496">
        <f>단가조사!$P$31</f>
        <v>81000</v>
      </c>
      <c r="I301" s="497">
        <f>TRUNC(G301*H301)</f>
        <v>81000</v>
      </c>
      <c r="J301" s="496"/>
      <c r="K301" s="498">
        <f>ROUND(G301*J301,0)</f>
        <v>0</v>
      </c>
      <c r="L301" s="496"/>
      <c r="M301" s="498"/>
      <c r="N301" s="496">
        <f t="shared" si="94"/>
        <v>81000</v>
      </c>
      <c r="O301" s="499">
        <f t="shared" si="95"/>
        <v>81000</v>
      </c>
      <c r="P301" s="495"/>
      <c r="Q301" s="568"/>
      <c r="R301" s="500"/>
    </row>
    <row r="302" spans="1:18" ht="15.6" customHeight="1">
      <c r="A302" s="551"/>
      <c r="B302" s="501"/>
      <c r="C302" s="502" t="s">
        <v>841</v>
      </c>
      <c r="D302" s="647"/>
      <c r="E302" s="503" t="s">
        <v>866</v>
      </c>
      <c r="F302" s="484" t="s">
        <v>843</v>
      </c>
      <c r="G302" s="504">
        <v>1</v>
      </c>
      <c r="H302" s="505"/>
      <c r="I302" s="506"/>
      <c r="J302" s="505">
        <f>단가산출!$J$50</f>
        <v>28377</v>
      </c>
      <c r="K302" s="506">
        <f>TRUNC(G302*J302)</f>
        <v>28377</v>
      </c>
      <c r="L302" s="505">
        <f>단가산출!L50</f>
        <v>567</v>
      </c>
      <c r="M302" s="506">
        <f>TRUNC(G302*L302)</f>
        <v>567</v>
      </c>
      <c r="N302" s="507">
        <f t="shared" si="94"/>
        <v>28944</v>
      </c>
      <c r="O302" s="508">
        <f t="shared" si="95"/>
        <v>28944</v>
      </c>
      <c r="P302" s="509"/>
      <c r="Q302" s="569" t="str">
        <f>단가산출!$A$46</f>
        <v>제09</v>
      </c>
      <c r="R302" s="510" t="s">
        <v>65</v>
      </c>
    </row>
    <row r="303" spans="1:18" ht="15.6" customHeight="1">
      <c r="A303" s="552"/>
      <c r="B303" s="511" t="s">
        <v>67</v>
      </c>
      <c r="C303" s="512"/>
      <c r="D303" s="651"/>
      <c r="E303" s="514"/>
      <c r="F303" s="515"/>
      <c r="G303" s="516"/>
      <c r="H303" s="517"/>
      <c r="I303" s="518">
        <f>SUM(I301:I302)</f>
        <v>81000</v>
      </c>
      <c r="J303" s="517"/>
      <c r="K303" s="518">
        <f>SUM(K301:K302)</f>
        <v>28377</v>
      </c>
      <c r="L303" s="517"/>
      <c r="M303" s="518">
        <f>SUM(M301:M302)</f>
        <v>567</v>
      </c>
      <c r="N303" s="517">
        <f t="shared" si="94"/>
        <v>0</v>
      </c>
      <c r="O303" s="519">
        <f t="shared" si="95"/>
        <v>109944</v>
      </c>
      <c r="P303" s="516"/>
      <c r="Q303" s="570"/>
      <c r="R303" s="514"/>
    </row>
    <row r="304" spans="1:18" s="573" customFormat="1" ht="15.6" hidden="1" customHeight="1">
      <c r="A304" s="550" t="s">
        <v>1601</v>
      </c>
      <c r="B304" s="492" t="s">
        <v>72</v>
      </c>
      <c r="C304" s="492" t="s">
        <v>110</v>
      </c>
      <c r="D304" s="492" t="s">
        <v>62</v>
      </c>
      <c r="E304" s="493" t="s">
        <v>203</v>
      </c>
      <c r="F304" s="494" t="s">
        <v>202</v>
      </c>
      <c r="G304" s="495">
        <v>1</v>
      </c>
      <c r="H304" s="496">
        <f>단가조사!$P$31</f>
        <v>81000</v>
      </c>
      <c r="I304" s="497">
        <f>TRUNC(G304*H304)</f>
        <v>81000</v>
      </c>
      <c r="J304" s="496"/>
      <c r="K304" s="498">
        <f>ROUND(G304*J304,0)</f>
        <v>0</v>
      </c>
      <c r="L304" s="496"/>
      <c r="M304" s="498"/>
      <c r="N304" s="496">
        <f t="shared" si="94"/>
        <v>81000</v>
      </c>
      <c r="O304" s="499">
        <f t="shared" si="95"/>
        <v>81000</v>
      </c>
      <c r="P304" s="495"/>
      <c r="Q304" s="568"/>
      <c r="R304" s="500"/>
    </row>
    <row r="305" spans="1:18" s="573" customFormat="1" ht="15.6" hidden="1" customHeight="1">
      <c r="A305" s="551"/>
      <c r="B305" s="501"/>
      <c r="C305" s="502" t="s">
        <v>845</v>
      </c>
      <c r="D305" s="647"/>
      <c r="E305" s="520" t="s">
        <v>866</v>
      </c>
      <c r="F305" s="484" t="s">
        <v>843</v>
      </c>
      <c r="G305" s="504">
        <v>1</v>
      </c>
      <c r="H305" s="505"/>
      <c r="I305" s="506"/>
      <c r="J305" s="505">
        <f>단가산출!$J$62</f>
        <v>66365</v>
      </c>
      <c r="K305" s="506">
        <f>TRUNC(G305*J305)</f>
        <v>66365</v>
      </c>
      <c r="L305" s="505">
        <f>단가산출!L62</f>
        <v>85387</v>
      </c>
      <c r="M305" s="506">
        <f>TRUNC(G305*L305)</f>
        <v>85387</v>
      </c>
      <c r="N305" s="521">
        <f t="shared" si="94"/>
        <v>151752</v>
      </c>
      <c r="O305" s="522">
        <f t="shared" si="95"/>
        <v>151752</v>
      </c>
      <c r="P305" s="509"/>
      <c r="Q305" s="569" t="str">
        <f>단가산출!$A$57</f>
        <v>제11</v>
      </c>
      <c r="R305" s="510" t="s">
        <v>65</v>
      </c>
    </row>
    <row r="306" spans="1:18" s="573" customFormat="1" ht="15.6" hidden="1" customHeight="1">
      <c r="A306" s="552"/>
      <c r="B306" s="511" t="s">
        <v>67</v>
      </c>
      <c r="C306" s="512"/>
      <c r="D306" s="651"/>
      <c r="E306" s="514"/>
      <c r="F306" s="515"/>
      <c r="G306" s="516"/>
      <c r="H306" s="517"/>
      <c r="I306" s="518">
        <f>SUM(I304:I305)</f>
        <v>81000</v>
      </c>
      <c r="J306" s="517"/>
      <c r="K306" s="518">
        <f>SUM(K304:K305)</f>
        <v>66365</v>
      </c>
      <c r="L306" s="517"/>
      <c r="M306" s="518">
        <f>SUM(M304:M305)</f>
        <v>85387</v>
      </c>
      <c r="N306" s="517">
        <f t="shared" si="94"/>
        <v>0</v>
      </c>
      <c r="O306" s="519">
        <f t="shared" si="95"/>
        <v>232752</v>
      </c>
      <c r="P306" s="516"/>
      <c r="Q306" s="570"/>
      <c r="R306" s="514"/>
    </row>
    <row r="307" spans="1:18" s="573" customFormat="1" ht="15.6" hidden="1" customHeight="1">
      <c r="A307" s="550" t="s">
        <v>1808</v>
      </c>
      <c r="B307" s="492" t="s">
        <v>1776</v>
      </c>
      <c r="C307" s="492" t="s">
        <v>110</v>
      </c>
      <c r="D307" s="492" t="s">
        <v>62</v>
      </c>
      <c r="E307" s="493" t="s">
        <v>203</v>
      </c>
      <c r="F307" s="494" t="s">
        <v>202</v>
      </c>
      <c r="G307" s="495">
        <v>1</v>
      </c>
      <c r="H307" s="496"/>
      <c r="I307" s="497"/>
      <c r="J307" s="496"/>
      <c r="K307" s="498">
        <f>ROUND(G307*J307,0)</f>
        <v>0</v>
      </c>
      <c r="L307" s="496"/>
      <c r="M307" s="498"/>
      <c r="N307" s="496">
        <f t="shared" ref="N307:N309" si="106">H307+J307+L307</f>
        <v>0</v>
      </c>
      <c r="O307" s="499">
        <f t="shared" ref="O307:O309" si="107">I307+K307+M307</f>
        <v>0</v>
      </c>
      <c r="P307" s="495"/>
      <c r="Q307" s="568"/>
      <c r="R307" s="500"/>
    </row>
    <row r="308" spans="1:18" s="573" customFormat="1" ht="15.6" hidden="1" customHeight="1">
      <c r="A308" s="551"/>
      <c r="B308" s="652"/>
      <c r="C308" s="502" t="s">
        <v>63</v>
      </c>
      <c r="D308" s="647"/>
      <c r="E308" s="520" t="s">
        <v>194</v>
      </c>
      <c r="F308" s="484" t="s">
        <v>68</v>
      </c>
      <c r="G308" s="653">
        <f>설치수량!$I$68</f>
        <v>2.5440000000000005</v>
      </c>
      <c r="H308" s="521">
        <f>단가조사!$P$77</f>
        <v>-2850</v>
      </c>
      <c r="I308" s="497">
        <f>TRUNC(G308*H308)</f>
        <v>-7250</v>
      </c>
      <c r="J308" s="521"/>
      <c r="K308" s="523">
        <f>ROUND(G308*J308,0)</f>
        <v>0</v>
      </c>
      <c r="L308" s="521"/>
      <c r="M308" s="523"/>
      <c r="N308" s="521">
        <f t="shared" si="106"/>
        <v>-2850</v>
      </c>
      <c r="O308" s="522">
        <f t="shared" si="107"/>
        <v>-7250</v>
      </c>
      <c r="P308" s="653"/>
      <c r="Q308" s="569"/>
      <c r="R308" s="520"/>
    </row>
    <row r="309" spans="1:18" s="573" customFormat="1" ht="15.6" hidden="1" customHeight="1">
      <c r="A309" s="552"/>
      <c r="B309" s="511" t="s">
        <v>67</v>
      </c>
      <c r="C309" s="512"/>
      <c r="D309" s="651"/>
      <c r="E309" s="514"/>
      <c r="F309" s="515"/>
      <c r="G309" s="516"/>
      <c r="H309" s="517"/>
      <c r="I309" s="518">
        <f>SUM(I307:I308)</f>
        <v>-7250</v>
      </c>
      <c r="J309" s="517"/>
      <c r="K309" s="518">
        <f>SUM(K307:K308)</f>
        <v>0</v>
      </c>
      <c r="L309" s="517"/>
      <c r="M309" s="518">
        <f>SUM(M307:M308)</f>
        <v>0</v>
      </c>
      <c r="N309" s="517">
        <f t="shared" si="106"/>
        <v>0</v>
      </c>
      <c r="O309" s="519">
        <f t="shared" si="107"/>
        <v>-7250</v>
      </c>
      <c r="P309" s="516"/>
      <c r="Q309" s="570"/>
      <c r="R309" s="514"/>
    </row>
    <row r="310" spans="1:18" ht="15.6" customHeight="1">
      <c r="A310" s="550" t="s">
        <v>1602</v>
      </c>
      <c r="B310" s="492" t="s">
        <v>72</v>
      </c>
      <c r="C310" s="492" t="s">
        <v>111</v>
      </c>
      <c r="D310" s="492" t="s">
        <v>62</v>
      </c>
      <c r="E310" s="493" t="s">
        <v>201</v>
      </c>
      <c r="F310" s="494" t="s">
        <v>202</v>
      </c>
      <c r="G310" s="495">
        <v>1</v>
      </c>
      <c r="H310" s="496">
        <f>단가조사!$P$32</f>
        <v>109000</v>
      </c>
      <c r="I310" s="497">
        <f>TRUNC(G310*H310)</f>
        <v>109000</v>
      </c>
      <c r="J310" s="496"/>
      <c r="K310" s="498">
        <f>ROUND(G310*J310,0)</f>
        <v>0</v>
      </c>
      <c r="L310" s="496"/>
      <c r="M310" s="498"/>
      <c r="N310" s="496">
        <f t="shared" si="94"/>
        <v>109000</v>
      </c>
      <c r="O310" s="499">
        <f t="shared" si="95"/>
        <v>109000</v>
      </c>
      <c r="P310" s="495"/>
      <c r="Q310" s="568"/>
      <c r="R310" s="500"/>
    </row>
    <row r="311" spans="1:18" ht="15.6" customHeight="1">
      <c r="A311" s="551"/>
      <c r="B311" s="501"/>
      <c r="C311" s="502" t="s">
        <v>841</v>
      </c>
      <c r="D311" s="647"/>
      <c r="E311" s="503" t="s">
        <v>866</v>
      </c>
      <c r="F311" s="484" t="s">
        <v>843</v>
      </c>
      <c r="G311" s="504">
        <v>1</v>
      </c>
      <c r="H311" s="505"/>
      <c r="I311" s="506"/>
      <c r="J311" s="505">
        <f>단가산출!$J$50</f>
        <v>28377</v>
      </c>
      <c r="K311" s="506">
        <f>TRUNC(G311*J311)</f>
        <v>28377</v>
      </c>
      <c r="L311" s="505">
        <f>단가산출!L50</f>
        <v>567</v>
      </c>
      <c r="M311" s="506">
        <f>TRUNC(G311*L311)</f>
        <v>567</v>
      </c>
      <c r="N311" s="507">
        <f t="shared" si="94"/>
        <v>28944</v>
      </c>
      <c r="O311" s="508">
        <f t="shared" si="95"/>
        <v>28944</v>
      </c>
      <c r="P311" s="509"/>
      <c r="Q311" s="569" t="str">
        <f>단가산출!$A$46</f>
        <v>제09</v>
      </c>
      <c r="R311" s="510" t="s">
        <v>65</v>
      </c>
    </row>
    <row r="312" spans="1:18" ht="15.6" customHeight="1">
      <c r="A312" s="552"/>
      <c r="B312" s="511" t="s">
        <v>67</v>
      </c>
      <c r="C312" s="512"/>
      <c r="D312" s="651"/>
      <c r="E312" s="514"/>
      <c r="F312" s="515"/>
      <c r="G312" s="516"/>
      <c r="H312" s="517"/>
      <c r="I312" s="518">
        <f>SUM(I310:I311)</f>
        <v>109000</v>
      </c>
      <c r="J312" s="517"/>
      <c r="K312" s="518">
        <f>SUM(K310:K311)</f>
        <v>28377</v>
      </c>
      <c r="L312" s="517"/>
      <c r="M312" s="518">
        <f>SUM(M310:M311)</f>
        <v>567</v>
      </c>
      <c r="N312" s="517">
        <f t="shared" si="94"/>
        <v>0</v>
      </c>
      <c r="O312" s="519">
        <f t="shared" si="95"/>
        <v>137944</v>
      </c>
      <c r="P312" s="516"/>
      <c r="Q312" s="570"/>
      <c r="R312" s="514"/>
    </row>
    <row r="313" spans="1:18" s="573" customFormat="1" ht="15.6" hidden="1" customHeight="1">
      <c r="A313" s="550" t="s">
        <v>1603</v>
      </c>
      <c r="B313" s="492" t="s">
        <v>72</v>
      </c>
      <c r="C313" s="492" t="s">
        <v>111</v>
      </c>
      <c r="D313" s="492" t="s">
        <v>62</v>
      </c>
      <c r="E313" s="493" t="s">
        <v>203</v>
      </c>
      <c r="F313" s="494" t="s">
        <v>202</v>
      </c>
      <c r="G313" s="495">
        <v>1</v>
      </c>
      <c r="H313" s="496">
        <f>단가조사!$P$32</f>
        <v>109000</v>
      </c>
      <c r="I313" s="497">
        <f>TRUNC(G313*H313)</f>
        <v>109000</v>
      </c>
      <c r="J313" s="496"/>
      <c r="K313" s="498">
        <f>ROUND(G313*J313,0)</f>
        <v>0</v>
      </c>
      <c r="L313" s="496"/>
      <c r="M313" s="498"/>
      <c r="N313" s="496">
        <f t="shared" si="94"/>
        <v>109000</v>
      </c>
      <c r="O313" s="499">
        <f t="shared" si="95"/>
        <v>109000</v>
      </c>
      <c r="P313" s="495"/>
      <c r="Q313" s="568"/>
      <c r="R313" s="500"/>
    </row>
    <row r="314" spans="1:18" s="573" customFormat="1" ht="15.6" hidden="1" customHeight="1">
      <c r="A314" s="551"/>
      <c r="B314" s="501"/>
      <c r="C314" s="502" t="s">
        <v>845</v>
      </c>
      <c r="D314" s="647"/>
      <c r="E314" s="520" t="s">
        <v>866</v>
      </c>
      <c r="F314" s="484" t="s">
        <v>843</v>
      </c>
      <c r="G314" s="504">
        <v>1</v>
      </c>
      <c r="H314" s="505"/>
      <c r="I314" s="506"/>
      <c r="J314" s="505">
        <f>단가산출!$J$62</f>
        <v>66365</v>
      </c>
      <c r="K314" s="506">
        <f>TRUNC(G314*J314)</f>
        <v>66365</v>
      </c>
      <c r="L314" s="505">
        <f>단가산출!L62</f>
        <v>85387</v>
      </c>
      <c r="M314" s="506">
        <f>TRUNC(G314*L314)</f>
        <v>85387</v>
      </c>
      <c r="N314" s="521">
        <f t="shared" si="94"/>
        <v>151752</v>
      </c>
      <c r="O314" s="522">
        <f t="shared" si="95"/>
        <v>151752</v>
      </c>
      <c r="P314" s="509"/>
      <c r="Q314" s="569" t="str">
        <f>단가산출!$A$57</f>
        <v>제11</v>
      </c>
      <c r="R314" s="510" t="s">
        <v>65</v>
      </c>
    </row>
    <row r="315" spans="1:18" s="573" customFormat="1" ht="15.6" hidden="1" customHeight="1">
      <c r="A315" s="552"/>
      <c r="B315" s="511" t="s">
        <v>67</v>
      </c>
      <c r="C315" s="512"/>
      <c r="D315" s="651"/>
      <c r="E315" s="514"/>
      <c r="F315" s="515"/>
      <c r="G315" s="516"/>
      <c r="H315" s="517"/>
      <c r="I315" s="518">
        <f>SUM(I313:I314)</f>
        <v>109000</v>
      </c>
      <c r="J315" s="517"/>
      <c r="K315" s="518">
        <f>SUM(K313:K314)</f>
        <v>66365</v>
      </c>
      <c r="L315" s="517"/>
      <c r="M315" s="518">
        <f>SUM(M313:M314)</f>
        <v>85387</v>
      </c>
      <c r="N315" s="517">
        <f t="shared" si="94"/>
        <v>0</v>
      </c>
      <c r="O315" s="519">
        <f t="shared" si="95"/>
        <v>260752</v>
      </c>
      <c r="P315" s="516"/>
      <c r="Q315" s="570"/>
      <c r="R315" s="514"/>
    </row>
    <row r="316" spans="1:18" s="573" customFormat="1" ht="15.6" hidden="1" customHeight="1">
      <c r="A316" s="550" t="s">
        <v>1809</v>
      </c>
      <c r="B316" s="492" t="s">
        <v>1803</v>
      </c>
      <c r="C316" s="492" t="s">
        <v>111</v>
      </c>
      <c r="D316" s="492" t="s">
        <v>62</v>
      </c>
      <c r="E316" s="493" t="s">
        <v>203</v>
      </c>
      <c r="F316" s="494" t="s">
        <v>202</v>
      </c>
      <c r="G316" s="495">
        <v>1</v>
      </c>
      <c r="H316" s="496"/>
      <c r="I316" s="497"/>
      <c r="J316" s="496"/>
      <c r="K316" s="498">
        <f>ROUND(G316*J316,0)</f>
        <v>0</v>
      </c>
      <c r="L316" s="496"/>
      <c r="M316" s="498"/>
      <c r="N316" s="496">
        <f t="shared" ref="N316:N318" si="108">H316+J316+L316</f>
        <v>0</v>
      </c>
      <c r="O316" s="499">
        <f t="shared" ref="O316:O318" si="109">I316+K316+M316</f>
        <v>0</v>
      </c>
      <c r="P316" s="495"/>
      <c r="Q316" s="568"/>
      <c r="R316" s="500"/>
    </row>
    <row r="317" spans="1:18" s="573" customFormat="1" ht="15.6" hidden="1" customHeight="1">
      <c r="A317" s="551"/>
      <c r="B317" s="652"/>
      <c r="C317" s="502" t="s">
        <v>63</v>
      </c>
      <c r="D317" s="647"/>
      <c r="E317" s="520" t="s">
        <v>194</v>
      </c>
      <c r="F317" s="484" t="s">
        <v>68</v>
      </c>
      <c r="G317" s="653">
        <f>설치수량!$I$70</f>
        <v>3.2729999999999997</v>
      </c>
      <c r="H317" s="521">
        <f>단가조사!$P$77</f>
        <v>-2850</v>
      </c>
      <c r="I317" s="497">
        <f>TRUNC(G317*H317)</f>
        <v>-9328</v>
      </c>
      <c r="J317" s="521"/>
      <c r="K317" s="523">
        <f>ROUND(G317*J317,0)</f>
        <v>0</v>
      </c>
      <c r="L317" s="521"/>
      <c r="M317" s="523"/>
      <c r="N317" s="521">
        <f t="shared" si="108"/>
        <v>-2850</v>
      </c>
      <c r="O317" s="522">
        <f t="shared" si="109"/>
        <v>-9328</v>
      </c>
      <c r="P317" s="653"/>
      <c r="Q317" s="569"/>
      <c r="R317" s="520"/>
    </row>
    <row r="318" spans="1:18" s="573" customFormat="1" ht="15.6" hidden="1" customHeight="1">
      <c r="A318" s="552"/>
      <c r="B318" s="511" t="s">
        <v>67</v>
      </c>
      <c r="C318" s="512"/>
      <c r="D318" s="651"/>
      <c r="E318" s="514"/>
      <c r="F318" s="515"/>
      <c r="G318" s="516"/>
      <c r="H318" s="517"/>
      <c r="I318" s="518">
        <f>SUM(I316:I317)</f>
        <v>-9328</v>
      </c>
      <c r="J318" s="517"/>
      <c r="K318" s="518">
        <f>SUM(K316:K317)</f>
        <v>0</v>
      </c>
      <c r="L318" s="517"/>
      <c r="M318" s="518">
        <f>SUM(M316:M317)</f>
        <v>0</v>
      </c>
      <c r="N318" s="517">
        <f t="shared" si="108"/>
        <v>0</v>
      </c>
      <c r="O318" s="519">
        <f t="shared" si="109"/>
        <v>-9328</v>
      </c>
      <c r="P318" s="516"/>
      <c r="Q318" s="570"/>
      <c r="R318" s="514"/>
    </row>
    <row r="319" spans="1:18" ht="15.6" customHeight="1">
      <c r="A319" s="550" t="s">
        <v>1604</v>
      </c>
      <c r="B319" s="492" t="s">
        <v>72</v>
      </c>
      <c r="C319" s="492" t="s">
        <v>1998</v>
      </c>
      <c r="D319" s="492" t="s">
        <v>62</v>
      </c>
      <c r="E319" s="493" t="s">
        <v>201</v>
      </c>
      <c r="F319" s="494" t="s">
        <v>202</v>
      </c>
      <c r="G319" s="495">
        <v>1</v>
      </c>
      <c r="H319" s="496">
        <f>단가조사!$P$33</f>
        <v>270000</v>
      </c>
      <c r="I319" s="497">
        <f>TRUNC(G319*H319)</f>
        <v>270000</v>
      </c>
      <c r="J319" s="496"/>
      <c r="K319" s="498">
        <f>ROUND(G319*J319,0)</f>
        <v>0</v>
      </c>
      <c r="L319" s="496"/>
      <c r="M319" s="498"/>
      <c r="N319" s="496">
        <f t="shared" si="94"/>
        <v>270000</v>
      </c>
      <c r="O319" s="499">
        <f t="shared" si="95"/>
        <v>270000</v>
      </c>
      <c r="P319" s="495"/>
      <c r="Q319" s="568"/>
      <c r="R319" s="500"/>
    </row>
    <row r="320" spans="1:18" ht="15.6" customHeight="1">
      <c r="A320" s="551"/>
      <c r="B320" s="501"/>
      <c r="C320" s="502" t="s">
        <v>841</v>
      </c>
      <c r="D320" s="647"/>
      <c r="E320" s="503" t="s">
        <v>866</v>
      </c>
      <c r="F320" s="484" t="s">
        <v>843</v>
      </c>
      <c r="G320" s="504">
        <v>1</v>
      </c>
      <c r="H320" s="505"/>
      <c r="I320" s="506"/>
      <c r="J320" s="505">
        <f>단가산출!$J$50</f>
        <v>28377</v>
      </c>
      <c r="K320" s="506">
        <f>TRUNC(G320*J320)</f>
        <v>28377</v>
      </c>
      <c r="L320" s="505">
        <f>단가산출!L50</f>
        <v>567</v>
      </c>
      <c r="M320" s="506">
        <f>TRUNC(G320*L320)</f>
        <v>567</v>
      </c>
      <c r="N320" s="507">
        <f t="shared" si="94"/>
        <v>28944</v>
      </c>
      <c r="O320" s="508">
        <f t="shared" si="95"/>
        <v>28944</v>
      </c>
      <c r="P320" s="509"/>
      <c r="Q320" s="569" t="str">
        <f>단가산출!$A$46</f>
        <v>제09</v>
      </c>
      <c r="R320" s="510" t="s">
        <v>65</v>
      </c>
    </row>
    <row r="321" spans="1:18" ht="15.6" customHeight="1">
      <c r="A321" s="552"/>
      <c r="B321" s="511" t="s">
        <v>67</v>
      </c>
      <c r="C321" s="512"/>
      <c r="D321" s="651"/>
      <c r="E321" s="514"/>
      <c r="F321" s="515"/>
      <c r="G321" s="516"/>
      <c r="H321" s="517"/>
      <c r="I321" s="518">
        <f>SUM(I319:I320)</f>
        <v>270000</v>
      </c>
      <c r="J321" s="517"/>
      <c r="K321" s="518">
        <f>SUM(K319:K320)</f>
        <v>28377</v>
      </c>
      <c r="L321" s="517"/>
      <c r="M321" s="518">
        <f>SUM(M319:M320)</f>
        <v>567</v>
      </c>
      <c r="N321" s="517">
        <f t="shared" si="94"/>
        <v>0</v>
      </c>
      <c r="O321" s="519">
        <f t="shared" si="95"/>
        <v>298944</v>
      </c>
      <c r="P321" s="516"/>
      <c r="Q321" s="570"/>
      <c r="R321" s="514"/>
    </row>
    <row r="322" spans="1:18" s="573" customFormat="1" ht="15.6" hidden="1" customHeight="1">
      <c r="A322" s="550" t="s">
        <v>1605</v>
      </c>
      <c r="B322" s="492" t="s">
        <v>72</v>
      </c>
      <c r="C322" s="492" t="s">
        <v>1998</v>
      </c>
      <c r="D322" s="492" t="s">
        <v>62</v>
      </c>
      <c r="E322" s="493" t="s">
        <v>203</v>
      </c>
      <c r="F322" s="494" t="s">
        <v>202</v>
      </c>
      <c r="G322" s="495">
        <v>1</v>
      </c>
      <c r="H322" s="496">
        <f>단가조사!$P$33</f>
        <v>270000</v>
      </c>
      <c r="I322" s="497">
        <f>TRUNC(G322*H322)</f>
        <v>270000</v>
      </c>
      <c r="J322" s="496"/>
      <c r="K322" s="498">
        <f>ROUND(G322*J322,0)</f>
        <v>0</v>
      </c>
      <c r="L322" s="496"/>
      <c r="M322" s="498"/>
      <c r="N322" s="496">
        <f t="shared" si="94"/>
        <v>270000</v>
      </c>
      <c r="O322" s="499">
        <f t="shared" si="95"/>
        <v>270000</v>
      </c>
      <c r="P322" s="495"/>
      <c r="Q322" s="568"/>
      <c r="R322" s="500"/>
    </row>
    <row r="323" spans="1:18" s="573" customFormat="1" ht="15.6" hidden="1" customHeight="1">
      <c r="A323" s="551"/>
      <c r="B323" s="501"/>
      <c r="C323" s="502" t="s">
        <v>845</v>
      </c>
      <c r="D323" s="647"/>
      <c r="E323" s="520" t="s">
        <v>866</v>
      </c>
      <c r="F323" s="484" t="s">
        <v>843</v>
      </c>
      <c r="G323" s="504">
        <v>1</v>
      </c>
      <c r="H323" s="505"/>
      <c r="I323" s="506"/>
      <c r="J323" s="505">
        <f>단가산출!$J$62</f>
        <v>66365</v>
      </c>
      <c r="K323" s="506">
        <f>TRUNC(G323*J323)</f>
        <v>66365</v>
      </c>
      <c r="L323" s="505">
        <f>단가산출!L62</f>
        <v>85387</v>
      </c>
      <c r="M323" s="506">
        <f>TRUNC(G323*L323)</f>
        <v>85387</v>
      </c>
      <c r="N323" s="521">
        <f t="shared" si="94"/>
        <v>151752</v>
      </c>
      <c r="O323" s="522">
        <f t="shared" si="95"/>
        <v>151752</v>
      </c>
      <c r="P323" s="509"/>
      <c r="Q323" s="569" t="str">
        <f>단가산출!$A$57</f>
        <v>제11</v>
      </c>
      <c r="R323" s="510" t="s">
        <v>65</v>
      </c>
    </row>
    <row r="324" spans="1:18" s="573" customFormat="1" ht="15.6" hidden="1" customHeight="1">
      <c r="A324" s="552"/>
      <c r="B324" s="511" t="s">
        <v>67</v>
      </c>
      <c r="C324" s="512"/>
      <c r="D324" s="651"/>
      <c r="E324" s="514"/>
      <c r="F324" s="515"/>
      <c r="G324" s="516"/>
      <c r="H324" s="517"/>
      <c r="I324" s="518">
        <f>SUM(I322:I323)</f>
        <v>270000</v>
      </c>
      <c r="J324" s="517"/>
      <c r="K324" s="518">
        <f>SUM(K322:K323)</f>
        <v>66365</v>
      </c>
      <c r="L324" s="517"/>
      <c r="M324" s="518">
        <f>SUM(M322:M323)</f>
        <v>85387</v>
      </c>
      <c r="N324" s="517">
        <f t="shared" si="94"/>
        <v>0</v>
      </c>
      <c r="O324" s="519">
        <f t="shared" si="95"/>
        <v>421752</v>
      </c>
      <c r="P324" s="516"/>
      <c r="Q324" s="570"/>
      <c r="R324" s="514"/>
    </row>
    <row r="325" spans="1:18" s="573" customFormat="1" ht="15.6" hidden="1" customHeight="1">
      <c r="A325" s="550" t="s">
        <v>1810</v>
      </c>
      <c r="B325" s="492" t="s">
        <v>1776</v>
      </c>
      <c r="C325" s="492" t="s">
        <v>1998</v>
      </c>
      <c r="D325" s="492" t="s">
        <v>62</v>
      </c>
      <c r="E325" s="493" t="s">
        <v>203</v>
      </c>
      <c r="F325" s="494" t="s">
        <v>202</v>
      </c>
      <c r="G325" s="495">
        <v>1</v>
      </c>
      <c r="H325" s="496"/>
      <c r="I325" s="497"/>
      <c r="J325" s="496"/>
      <c r="K325" s="498">
        <f>ROUND(G325*J325,0)</f>
        <v>0</v>
      </c>
      <c r="L325" s="496"/>
      <c r="M325" s="498"/>
      <c r="N325" s="496">
        <f t="shared" ref="N325:N327" si="110">H325+J325+L325</f>
        <v>0</v>
      </c>
      <c r="O325" s="499">
        <f t="shared" ref="O325:O327" si="111">I325+K325+M325</f>
        <v>0</v>
      </c>
      <c r="P325" s="495"/>
      <c r="Q325" s="568"/>
      <c r="R325" s="500"/>
    </row>
    <row r="326" spans="1:18" s="573" customFormat="1" ht="15.6" hidden="1" customHeight="1">
      <c r="A326" s="551"/>
      <c r="B326" s="652"/>
      <c r="C326" s="502" t="s">
        <v>63</v>
      </c>
      <c r="D326" s="647"/>
      <c r="E326" s="520" t="s">
        <v>194</v>
      </c>
      <c r="F326" s="484" t="s">
        <v>68</v>
      </c>
      <c r="G326" s="653">
        <f>설치수량!$I$72</f>
        <v>7.1199999999999992</v>
      </c>
      <c r="H326" s="521">
        <f>단가조사!$P$77</f>
        <v>-2850</v>
      </c>
      <c r="I326" s="497">
        <f>TRUNC(G326*H326)</f>
        <v>-20292</v>
      </c>
      <c r="J326" s="521"/>
      <c r="K326" s="523">
        <f>ROUND(G326*J326,0)</f>
        <v>0</v>
      </c>
      <c r="L326" s="521"/>
      <c r="M326" s="523"/>
      <c r="N326" s="521">
        <f t="shared" si="110"/>
        <v>-2850</v>
      </c>
      <c r="O326" s="522">
        <f t="shared" si="111"/>
        <v>-20292</v>
      </c>
      <c r="P326" s="653"/>
      <c r="Q326" s="569"/>
      <c r="R326" s="520"/>
    </row>
    <row r="327" spans="1:18" s="573" customFormat="1" ht="15.6" hidden="1" customHeight="1">
      <c r="A327" s="552"/>
      <c r="B327" s="511" t="s">
        <v>67</v>
      </c>
      <c r="C327" s="512"/>
      <c r="D327" s="651"/>
      <c r="E327" s="514"/>
      <c r="F327" s="515"/>
      <c r="G327" s="516"/>
      <c r="H327" s="517"/>
      <c r="I327" s="518">
        <f>SUM(I325:I326)</f>
        <v>-20292</v>
      </c>
      <c r="J327" s="517"/>
      <c r="K327" s="518">
        <f>SUM(K325:K326)</f>
        <v>0</v>
      </c>
      <c r="L327" s="517"/>
      <c r="M327" s="518">
        <f>SUM(M325:M326)</f>
        <v>0</v>
      </c>
      <c r="N327" s="517">
        <f t="shared" si="110"/>
        <v>0</v>
      </c>
      <c r="O327" s="519">
        <f t="shared" si="111"/>
        <v>-20292</v>
      </c>
      <c r="P327" s="516"/>
      <c r="Q327" s="570"/>
      <c r="R327" s="514"/>
    </row>
    <row r="328" spans="1:18" ht="15.6" hidden="1" customHeight="1">
      <c r="A328" s="550" t="s">
        <v>1606</v>
      </c>
      <c r="B328" s="492" t="s">
        <v>81</v>
      </c>
      <c r="C328" s="492" t="s">
        <v>109</v>
      </c>
      <c r="D328" s="492" t="s">
        <v>62</v>
      </c>
      <c r="E328" s="493" t="s">
        <v>201</v>
      </c>
      <c r="F328" s="494" t="s">
        <v>202</v>
      </c>
      <c r="G328" s="495">
        <v>1</v>
      </c>
      <c r="H328" s="496">
        <f>단가조사!$P$15</f>
        <v>105000</v>
      </c>
      <c r="I328" s="497">
        <f>TRUNC(G328*H328)</f>
        <v>105000</v>
      </c>
      <c r="J328" s="496"/>
      <c r="K328" s="498">
        <f>ROUND(G328*J328,0)</f>
        <v>0</v>
      </c>
      <c r="L328" s="496"/>
      <c r="M328" s="498"/>
      <c r="N328" s="496">
        <f t="shared" ref="N328:N377" si="112">H328+J328+L328</f>
        <v>105000</v>
      </c>
      <c r="O328" s="499">
        <f t="shared" ref="O328:O377" si="113">I328+K328+M328</f>
        <v>105000</v>
      </c>
      <c r="P328" s="495"/>
      <c r="Q328" s="568"/>
      <c r="R328" s="500"/>
    </row>
    <row r="329" spans="1:18" ht="15.6" hidden="1" customHeight="1">
      <c r="A329" s="551"/>
      <c r="B329" s="501"/>
      <c r="C329" s="502" t="s">
        <v>841</v>
      </c>
      <c r="D329" s="647"/>
      <c r="E329" s="503" t="s">
        <v>866</v>
      </c>
      <c r="F329" s="484" t="s">
        <v>843</v>
      </c>
      <c r="G329" s="504">
        <v>1</v>
      </c>
      <c r="H329" s="505"/>
      <c r="I329" s="506"/>
      <c r="J329" s="505">
        <f>단가산출!$J$50</f>
        <v>28377</v>
      </c>
      <c r="K329" s="506">
        <f>TRUNC(G329*J329)</f>
        <v>28377</v>
      </c>
      <c r="L329" s="505">
        <f>단가산출!L50</f>
        <v>567</v>
      </c>
      <c r="M329" s="506">
        <f>TRUNC(G329*L329)</f>
        <v>567</v>
      </c>
      <c r="N329" s="507">
        <f t="shared" si="112"/>
        <v>28944</v>
      </c>
      <c r="O329" s="508">
        <f t="shared" si="113"/>
        <v>28944</v>
      </c>
      <c r="P329" s="509"/>
      <c r="Q329" s="569" t="str">
        <f>단가산출!$A$46</f>
        <v>제09</v>
      </c>
      <c r="R329" s="510" t="s">
        <v>65</v>
      </c>
    </row>
    <row r="330" spans="1:18" ht="15.6" hidden="1" customHeight="1">
      <c r="A330" s="552"/>
      <c r="B330" s="511" t="s">
        <v>67</v>
      </c>
      <c r="C330" s="512"/>
      <c r="D330" s="651"/>
      <c r="E330" s="514"/>
      <c r="F330" s="515"/>
      <c r="G330" s="516"/>
      <c r="H330" s="517"/>
      <c r="I330" s="518">
        <f>SUM(I328:I329)</f>
        <v>105000</v>
      </c>
      <c r="J330" s="517"/>
      <c r="K330" s="518">
        <f>SUM(K328:K329)</f>
        <v>28377</v>
      </c>
      <c r="L330" s="517"/>
      <c r="M330" s="518">
        <f>SUM(M328:M329)</f>
        <v>567</v>
      </c>
      <c r="N330" s="517">
        <f t="shared" si="112"/>
        <v>0</v>
      </c>
      <c r="O330" s="519">
        <f t="shared" si="113"/>
        <v>133944</v>
      </c>
      <c r="P330" s="516"/>
      <c r="Q330" s="570"/>
      <c r="R330" s="514"/>
    </row>
    <row r="331" spans="1:18" s="573" customFormat="1" ht="15.6" hidden="1" customHeight="1">
      <c r="A331" s="550" t="s">
        <v>1607</v>
      </c>
      <c r="B331" s="492" t="s">
        <v>81</v>
      </c>
      <c r="C331" s="492" t="s">
        <v>109</v>
      </c>
      <c r="D331" s="492" t="s">
        <v>62</v>
      </c>
      <c r="E331" s="493" t="s">
        <v>203</v>
      </c>
      <c r="F331" s="494" t="s">
        <v>202</v>
      </c>
      <c r="G331" s="495">
        <v>1</v>
      </c>
      <c r="H331" s="496">
        <f>단가조사!$P$15</f>
        <v>105000</v>
      </c>
      <c r="I331" s="497">
        <f>TRUNC(G331*H331)</f>
        <v>105000</v>
      </c>
      <c r="J331" s="496"/>
      <c r="K331" s="498">
        <f>ROUND(G331*J331,0)</f>
        <v>0</v>
      </c>
      <c r="L331" s="496"/>
      <c r="M331" s="498"/>
      <c r="N331" s="496">
        <f t="shared" si="112"/>
        <v>105000</v>
      </c>
      <c r="O331" s="499">
        <f t="shared" si="113"/>
        <v>105000</v>
      </c>
      <c r="P331" s="495"/>
      <c r="Q331" s="568"/>
      <c r="R331" s="500"/>
    </row>
    <row r="332" spans="1:18" s="573" customFormat="1" ht="15.6" hidden="1" customHeight="1">
      <c r="A332" s="551"/>
      <c r="B332" s="501"/>
      <c r="C332" s="502" t="s">
        <v>845</v>
      </c>
      <c r="D332" s="647"/>
      <c r="E332" s="520" t="s">
        <v>866</v>
      </c>
      <c r="F332" s="484" t="s">
        <v>843</v>
      </c>
      <c r="G332" s="504">
        <v>1</v>
      </c>
      <c r="H332" s="505"/>
      <c r="I332" s="506"/>
      <c r="J332" s="505">
        <f>단가산출!$J$62</f>
        <v>66365</v>
      </c>
      <c r="K332" s="506">
        <f>TRUNC(G332*J332)</f>
        <v>66365</v>
      </c>
      <c r="L332" s="505">
        <f>단가산출!L62</f>
        <v>85387</v>
      </c>
      <c r="M332" s="506">
        <f>TRUNC(G332*L332)</f>
        <v>85387</v>
      </c>
      <c r="N332" s="521">
        <f t="shared" si="112"/>
        <v>151752</v>
      </c>
      <c r="O332" s="522">
        <f t="shared" si="113"/>
        <v>151752</v>
      </c>
      <c r="P332" s="509"/>
      <c r="Q332" s="569" t="str">
        <f>단가산출!$A$57</f>
        <v>제11</v>
      </c>
      <c r="R332" s="510" t="s">
        <v>65</v>
      </c>
    </row>
    <row r="333" spans="1:18" s="573" customFormat="1" ht="15.6" hidden="1" customHeight="1">
      <c r="A333" s="552"/>
      <c r="B333" s="511" t="s">
        <v>67</v>
      </c>
      <c r="C333" s="512"/>
      <c r="D333" s="651"/>
      <c r="E333" s="514"/>
      <c r="F333" s="515"/>
      <c r="G333" s="516"/>
      <c r="H333" s="517"/>
      <c r="I333" s="518">
        <f>SUM(I331:I332)</f>
        <v>105000</v>
      </c>
      <c r="J333" s="517"/>
      <c r="K333" s="518">
        <f>SUM(K331:K332)</f>
        <v>66365</v>
      </c>
      <c r="L333" s="517"/>
      <c r="M333" s="518">
        <f>SUM(M331:M332)</f>
        <v>85387</v>
      </c>
      <c r="N333" s="517">
        <f t="shared" si="112"/>
        <v>0</v>
      </c>
      <c r="O333" s="519">
        <f t="shared" si="113"/>
        <v>256752</v>
      </c>
      <c r="P333" s="516"/>
      <c r="Q333" s="570"/>
      <c r="R333" s="514"/>
    </row>
    <row r="334" spans="1:18" s="573" customFormat="1" ht="15.6" hidden="1" customHeight="1">
      <c r="A334" s="550" t="s">
        <v>1811</v>
      </c>
      <c r="B334" s="492" t="s">
        <v>1783</v>
      </c>
      <c r="C334" s="492" t="s">
        <v>109</v>
      </c>
      <c r="D334" s="492" t="s">
        <v>62</v>
      </c>
      <c r="E334" s="493" t="s">
        <v>203</v>
      </c>
      <c r="F334" s="494" t="s">
        <v>202</v>
      </c>
      <c r="G334" s="495">
        <v>1</v>
      </c>
      <c r="H334" s="496"/>
      <c r="I334" s="497"/>
      <c r="J334" s="496"/>
      <c r="K334" s="498">
        <f>ROUND(G334*J334,0)</f>
        <v>0</v>
      </c>
      <c r="L334" s="496"/>
      <c r="M334" s="498"/>
      <c r="N334" s="496">
        <f t="shared" ref="N334:N336" si="114">H334+J334+L334</f>
        <v>0</v>
      </c>
      <c r="O334" s="499">
        <f t="shared" ref="O334:O336" si="115">I334+K334+M334</f>
        <v>0</v>
      </c>
      <c r="P334" s="495"/>
      <c r="Q334" s="568"/>
      <c r="R334" s="500"/>
    </row>
    <row r="335" spans="1:18" s="573" customFormat="1" ht="15.6" hidden="1" customHeight="1">
      <c r="A335" s="551"/>
      <c r="B335" s="652"/>
      <c r="C335" s="502" t="s">
        <v>63</v>
      </c>
      <c r="D335" s="647"/>
      <c r="E335" s="520" t="s">
        <v>194</v>
      </c>
      <c r="F335" s="484" t="s">
        <v>68</v>
      </c>
      <c r="G335" s="653">
        <f>설치수량!$I$74</f>
        <v>3.444</v>
      </c>
      <c r="H335" s="521">
        <f>단가조사!$P$77</f>
        <v>-2850</v>
      </c>
      <c r="I335" s="523">
        <f>ROUND(G335*H335,0)</f>
        <v>-9815</v>
      </c>
      <c r="J335" s="521"/>
      <c r="K335" s="523">
        <f>ROUND(G335*J335,0)</f>
        <v>0</v>
      </c>
      <c r="L335" s="521"/>
      <c r="M335" s="523"/>
      <c r="N335" s="521">
        <f t="shared" si="114"/>
        <v>-2850</v>
      </c>
      <c r="O335" s="522">
        <f t="shared" si="115"/>
        <v>-9815</v>
      </c>
      <c r="P335" s="653"/>
      <c r="Q335" s="569"/>
      <c r="R335" s="520"/>
    </row>
    <row r="336" spans="1:18" s="573" customFormat="1" ht="15.6" hidden="1" customHeight="1">
      <c r="A336" s="552"/>
      <c r="B336" s="511" t="s">
        <v>67</v>
      </c>
      <c r="C336" s="512"/>
      <c r="D336" s="651"/>
      <c r="E336" s="514"/>
      <c r="F336" s="515"/>
      <c r="G336" s="516"/>
      <c r="H336" s="517"/>
      <c r="I336" s="518">
        <f>SUM(I334:I335)</f>
        <v>-9815</v>
      </c>
      <c r="J336" s="517"/>
      <c r="K336" s="518">
        <f>SUM(K334:K335)</f>
        <v>0</v>
      </c>
      <c r="L336" s="517"/>
      <c r="M336" s="518">
        <f>SUM(M334:M335)</f>
        <v>0</v>
      </c>
      <c r="N336" s="517">
        <f t="shared" si="114"/>
        <v>0</v>
      </c>
      <c r="O336" s="519">
        <f t="shared" si="115"/>
        <v>-9815</v>
      </c>
      <c r="P336" s="516"/>
      <c r="Q336" s="570"/>
      <c r="R336" s="514"/>
    </row>
    <row r="337" spans="1:18" ht="15.6" hidden="1" customHeight="1">
      <c r="A337" s="550" t="s">
        <v>1608</v>
      </c>
      <c r="B337" s="492" t="s">
        <v>81</v>
      </c>
      <c r="C337" s="492" t="s">
        <v>113</v>
      </c>
      <c r="D337" s="492" t="s">
        <v>62</v>
      </c>
      <c r="E337" s="493" t="s">
        <v>201</v>
      </c>
      <c r="F337" s="494" t="s">
        <v>202</v>
      </c>
      <c r="G337" s="495">
        <v>1</v>
      </c>
      <c r="H337" s="496">
        <f>단가조사!$P$16</f>
        <v>174000</v>
      </c>
      <c r="I337" s="497">
        <f>TRUNC(G337*H337)</f>
        <v>174000</v>
      </c>
      <c r="J337" s="496"/>
      <c r="K337" s="498">
        <f>ROUND(G337*J337,0)</f>
        <v>0</v>
      </c>
      <c r="L337" s="496"/>
      <c r="M337" s="498"/>
      <c r="N337" s="496">
        <f t="shared" si="112"/>
        <v>174000</v>
      </c>
      <c r="O337" s="499">
        <f t="shared" si="113"/>
        <v>174000</v>
      </c>
      <c r="P337" s="495"/>
      <c r="Q337" s="568"/>
      <c r="R337" s="500"/>
    </row>
    <row r="338" spans="1:18" ht="15.6" hidden="1" customHeight="1">
      <c r="A338" s="551"/>
      <c r="B338" s="501"/>
      <c r="C338" s="502" t="s">
        <v>841</v>
      </c>
      <c r="D338" s="647"/>
      <c r="E338" s="503" t="s">
        <v>866</v>
      </c>
      <c r="F338" s="484" t="s">
        <v>843</v>
      </c>
      <c r="G338" s="504">
        <v>1</v>
      </c>
      <c r="H338" s="505"/>
      <c r="I338" s="506"/>
      <c r="J338" s="505">
        <f>단가산출!$J$50</f>
        <v>28377</v>
      </c>
      <c r="K338" s="506">
        <f>TRUNC(G338*J338)</f>
        <v>28377</v>
      </c>
      <c r="L338" s="505">
        <f>단가산출!L50</f>
        <v>567</v>
      </c>
      <c r="M338" s="506">
        <f>TRUNC(G338*L338)</f>
        <v>567</v>
      </c>
      <c r="N338" s="507">
        <f t="shared" si="112"/>
        <v>28944</v>
      </c>
      <c r="O338" s="508">
        <f t="shared" si="113"/>
        <v>28944</v>
      </c>
      <c r="P338" s="509"/>
      <c r="Q338" s="569" t="str">
        <f>단가산출!$A$46</f>
        <v>제09</v>
      </c>
      <c r="R338" s="510" t="s">
        <v>65</v>
      </c>
    </row>
    <row r="339" spans="1:18" ht="15.6" hidden="1" customHeight="1">
      <c r="A339" s="552"/>
      <c r="B339" s="511" t="s">
        <v>67</v>
      </c>
      <c r="C339" s="512"/>
      <c r="D339" s="651"/>
      <c r="E339" s="514"/>
      <c r="F339" s="515"/>
      <c r="G339" s="516"/>
      <c r="H339" s="517"/>
      <c r="I339" s="518">
        <f>SUM(I337:I338)</f>
        <v>174000</v>
      </c>
      <c r="J339" s="517"/>
      <c r="K339" s="518">
        <f>SUM(K337:K338)</f>
        <v>28377</v>
      </c>
      <c r="L339" s="517"/>
      <c r="M339" s="518">
        <f>SUM(M337:M338)</f>
        <v>567</v>
      </c>
      <c r="N339" s="517">
        <f t="shared" si="112"/>
        <v>0</v>
      </c>
      <c r="O339" s="519">
        <f t="shared" si="113"/>
        <v>202944</v>
      </c>
      <c r="P339" s="516"/>
      <c r="Q339" s="570"/>
      <c r="R339" s="514"/>
    </row>
    <row r="340" spans="1:18" s="573" customFormat="1" ht="15.6" hidden="1" customHeight="1">
      <c r="A340" s="550" t="s">
        <v>1609</v>
      </c>
      <c r="B340" s="492" t="s">
        <v>81</v>
      </c>
      <c r="C340" s="492" t="s">
        <v>113</v>
      </c>
      <c r="D340" s="492" t="s">
        <v>62</v>
      </c>
      <c r="E340" s="493" t="s">
        <v>203</v>
      </c>
      <c r="F340" s="494" t="s">
        <v>202</v>
      </c>
      <c r="G340" s="495">
        <v>1</v>
      </c>
      <c r="H340" s="496">
        <f>단가조사!$P$16</f>
        <v>174000</v>
      </c>
      <c r="I340" s="497">
        <f>TRUNC(G340*H340)</f>
        <v>174000</v>
      </c>
      <c r="J340" s="496"/>
      <c r="K340" s="498">
        <f>ROUND(G340*J340,0)</f>
        <v>0</v>
      </c>
      <c r="L340" s="496"/>
      <c r="M340" s="498"/>
      <c r="N340" s="496">
        <f t="shared" si="112"/>
        <v>174000</v>
      </c>
      <c r="O340" s="499">
        <f t="shared" si="113"/>
        <v>174000</v>
      </c>
      <c r="P340" s="495"/>
      <c r="Q340" s="568"/>
      <c r="R340" s="500"/>
    </row>
    <row r="341" spans="1:18" s="573" customFormat="1" ht="15.6" hidden="1" customHeight="1">
      <c r="A341" s="551"/>
      <c r="B341" s="501"/>
      <c r="C341" s="502" t="s">
        <v>845</v>
      </c>
      <c r="D341" s="647"/>
      <c r="E341" s="520" t="s">
        <v>866</v>
      </c>
      <c r="F341" s="484" t="s">
        <v>843</v>
      </c>
      <c r="G341" s="504">
        <v>1</v>
      </c>
      <c r="H341" s="505"/>
      <c r="I341" s="506"/>
      <c r="J341" s="505">
        <f>단가산출!$J$62</f>
        <v>66365</v>
      </c>
      <c r="K341" s="506">
        <f>TRUNC(G341*J341)</f>
        <v>66365</v>
      </c>
      <c r="L341" s="505">
        <f>단가산출!L62</f>
        <v>85387</v>
      </c>
      <c r="M341" s="506">
        <f>TRUNC(G341*L341)</f>
        <v>85387</v>
      </c>
      <c r="N341" s="521">
        <f t="shared" si="112"/>
        <v>151752</v>
      </c>
      <c r="O341" s="522">
        <f t="shared" si="113"/>
        <v>151752</v>
      </c>
      <c r="P341" s="509"/>
      <c r="Q341" s="569" t="str">
        <f>단가산출!$A$57</f>
        <v>제11</v>
      </c>
      <c r="R341" s="510" t="s">
        <v>65</v>
      </c>
    </row>
    <row r="342" spans="1:18" s="573" customFormat="1" ht="15.6" hidden="1" customHeight="1">
      <c r="A342" s="552"/>
      <c r="B342" s="511" t="s">
        <v>67</v>
      </c>
      <c r="C342" s="512"/>
      <c r="D342" s="651"/>
      <c r="E342" s="514"/>
      <c r="F342" s="515"/>
      <c r="G342" s="516"/>
      <c r="H342" s="517"/>
      <c r="I342" s="518">
        <f>SUM(I340:I341)</f>
        <v>174000</v>
      </c>
      <c r="J342" s="517"/>
      <c r="K342" s="518">
        <f>SUM(K340:K341)</f>
        <v>66365</v>
      </c>
      <c r="L342" s="517"/>
      <c r="M342" s="518">
        <f>SUM(M340:M341)</f>
        <v>85387</v>
      </c>
      <c r="N342" s="517">
        <f t="shared" si="112"/>
        <v>0</v>
      </c>
      <c r="O342" s="519">
        <f t="shared" si="113"/>
        <v>325752</v>
      </c>
      <c r="P342" s="516"/>
      <c r="Q342" s="570"/>
      <c r="R342" s="514"/>
    </row>
    <row r="343" spans="1:18" s="573" customFormat="1" ht="15.6" hidden="1" customHeight="1">
      <c r="A343" s="550" t="s">
        <v>1812</v>
      </c>
      <c r="B343" s="492" t="s">
        <v>1783</v>
      </c>
      <c r="C343" s="492" t="s">
        <v>113</v>
      </c>
      <c r="D343" s="492" t="s">
        <v>62</v>
      </c>
      <c r="E343" s="493" t="s">
        <v>203</v>
      </c>
      <c r="F343" s="494" t="s">
        <v>202</v>
      </c>
      <c r="G343" s="495">
        <v>1</v>
      </c>
      <c r="H343" s="496"/>
      <c r="I343" s="497"/>
      <c r="J343" s="496"/>
      <c r="K343" s="498">
        <f>ROUND(G343*J343,0)</f>
        <v>0</v>
      </c>
      <c r="L343" s="496"/>
      <c r="M343" s="498"/>
      <c r="N343" s="496">
        <f t="shared" ref="N343:N345" si="116">H343+J343+L343</f>
        <v>0</v>
      </c>
      <c r="O343" s="499">
        <f t="shared" ref="O343:O345" si="117">I343+K343+M343</f>
        <v>0</v>
      </c>
      <c r="P343" s="495"/>
      <c r="Q343" s="568"/>
      <c r="R343" s="500"/>
    </row>
    <row r="344" spans="1:18" s="573" customFormat="1" ht="15.6" hidden="1" customHeight="1">
      <c r="A344" s="551"/>
      <c r="B344" s="652"/>
      <c r="C344" s="502" t="s">
        <v>63</v>
      </c>
      <c r="D344" s="647"/>
      <c r="E344" s="520" t="s">
        <v>194</v>
      </c>
      <c r="F344" s="484" t="s">
        <v>68</v>
      </c>
      <c r="G344" s="653">
        <f>설치수량!$I$76</f>
        <v>4.4109999999999996</v>
      </c>
      <c r="H344" s="521">
        <f>단가조사!$P$77</f>
        <v>-2850</v>
      </c>
      <c r="I344" s="497">
        <f>TRUNC(G344*H344)</f>
        <v>-12571</v>
      </c>
      <c r="J344" s="521"/>
      <c r="K344" s="523">
        <f>ROUND(G344*J344,0)</f>
        <v>0</v>
      </c>
      <c r="L344" s="521"/>
      <c r="M344" s="523"/>
      <c r="N344" s="521">
        <f t="shared" si="116"/>
        <v>-2850</v>
      </c>
      <c r="O344" s="522">
        <f t="shared" si="117"/>
        <v>-12571</v>
      </c>
      <c r="P344" s="653"/>
      <c r="Q344" s="569"/>
      <c r="R344" s="520"/>
    </row>
    <row r="345" spans="1:18" s="573" customFormat="1" ht="15.6" hidden="1" customHeight="1">
      <c r="A345" s="552"/>
      <c r="B345" s="511" t="s">
        <v>67</v>
      </c>
      <c r="C345" s="512"/>
      <c r="D345" s="651"/>
      <c r="E345" s="514"/>
      <c r="F345" s="515"/>
      <c r="G345" s="516"/>
      <c r="H345" s="517"/>
      <c r="I345" s="518">
        <f>SUM(I343:I344)</f>
        <v>-12571</v>
      </c>
      <c r="J345" s="517"/>
      <c r="K345" s="518">
        <f>SUM(K343:K344)</f>
        <v>0</v>
      </c>
      <c r="L345" s="517"/>
      <c r="M345" s="518">
        <f>SUM(M343:M344)</f>
        <v>0</v>
      </c>
      <c r="N345" s="517">
        <f t="shared" si="116"/>
        <v>0</v>
      </c>
      <c r="O345" s="519">
        <f t="shared" si="117"/>
        <v>-12571</v>
      </c>
      <c r="P345" s="516"/>
      <c r="Q345" s="570"/>
      <c r="R345" s="514"/>
    </row>
    <row r="346" spans="1:18" ht="15.6" customHeight="1">
      <c r="A346" s="550" t="s">
        <v>1611</v>
      </c>
      <c r="B346" s="492" t="s">
        <v>2348</v>
      </c>
      <c r="C346" s="492" t="s">
        <v>83</v>
      </c>
      <c r="D346" s="492" t="s">
        <v>84</v>
      </c>
      <c r="E346" s="493" t="s">
        <v>201</v>
      </c>
      <c r="F346" s="494" t="s">
        <v>55</v>
      </c>
      <c r="G346" s="495">
        <v>1</v>
      </c>
      <c r="H346" s="496">
        <f>단가조사!$P$52</f>
        <v>200000</v>
      </c>
      <c r="I346" s="497">
        <f>TRUNC(G346*H346)</f>
        <v>200000</v>
      </c>
      <c r="J346" s="496"/>
      <c r="K346" s="498">
        <f>ROUND(G346*J346,0)</f>
        <v>0</v>
      </c>
      <c r="L346" s="496"/>
      <c r="M346" s="498"/>
      <c r="N346" s="496">
        <f t="shared" si="112"/>
        <v>200000</v>
      </c>
      <c r="O346" s="499">
        <f t="shared" si="113"/>
        <v>200000</v>
      </c>
      <c r="P346" s="495"/>
      <c r="Q346" s="568"/>
      <c r="R346" s="500"/>
    </row>
    <row r="347" spans="1:18" ht="15.6" customHeight="1">
      <c r="A347" s="551"/>
      <c r="B347" s="501"/>
      <c r="C347" s="502" t="s">
        <v>850</v>
      </c>
      <c r="D347" s="647"/>
      <c r="E347" s="503"/>
      <c r="F347" s="484" t="s">
        <v>871</v>
      </c>
      <c r="G347" s="504">
        <v>1</v>
      </c>
      <c r="H347" s="505">
        <f>단가산출!$H$68</f>
        <v>0</v>
      </c>
      <c r="I347" s="506">
        <f>ROUND(G347*H347,0)</f>
        <v>0</v>
      </c>
      <c r="J347" s="505">
        <f>단가산출!$J$68</f>
        <v>28377</v>
      </c>
      <c r="K347" s="506">
        <f>TRUNC(G347*J347)</f>
        <v>28377</v>
      </c>
      <c r="L347" s="505">
        <f>단가산출!$L$68</f>
        <v>24638</v>
      </c>
      <c r="M347" s="506">
        <f>TRUNC(G347*L347)</f>
        <v>24638</v>
      </c>
      <c r="N347" s="521">
        <f t="shared" si="112"/>
        <v>53015</v>
      </c>
      <c r="O347" s="522">
        <f t="shared" si="113"/>
        <v>53015</v>
      </c>
      <c r="P347" s="509"/>
      <c r="Q347" s="569" t="str">
        <f>단가산출!$A$63</f>
        <v>제12</v>
      </c>
      <c r="R347" s="510" t="s">
        <v>65</v>
      </c>
    </row>
    <row r="348" spans="1:18">
      <c r="A348" s="552"/>
      <c r="B348" s="511" t="s">
        <v>67</v>
      </c>
      <c r="C348" s="512"/>
      <c r="D348" s="651"/>
      <c r="E348" s="514"/>
      <c r="F348" s="515"/>
      <c r="G348" s="516"/>
      <c r="H348" s="517"/>
      <c r="I348" s="518">
        <f>SUM(I346:I347)</f>
        <v>200000</v>
      </c>
      <c r="J348" s="517"/>
      <c r="K348" s="518">
        <f>SUM(K346:K347)</f>
        <v>28377</v>
      </c>
      <c r="L348" s="517"/>
      <c r="M348" s="518">
        <f>SUM(M346:M347)</f>
        <v>24638</v>
      </c>
      <c r="N348" s="517">
        <f t="shared" si="112"/>
        <v>0</v>
      </c>
      <c r="O348" s="519">
        <f t="shared" si="113"/>
        <v>253015</v>
      </c>
      <c r="P348" s="516"/>
      <c r="Q348" s="570"/>
      <c r="R348" s="514"/>
    </row>
    <row r="349" spans="1:18">
      <c r="A349" s="550" t="s">
        <v>1610</v>
      </c>
      <c r="B349" s="492" t="s">
        <v>2349</v>
      </c>
      <c r="C349" s="492" t="s">
        <v>86</v>
      </c>
      <c r="D349" s="492" t="s">
        <v>84</v>
      </c>
      <c r="E349" s="493" t="s">
        <v>201</v>
      </c>
      <c r="F349" s="494" t="s">
        <v>55</v>
      </c>
      <c r="G349" s="495">
        <v>1</v>
      </c>
      <c r="H349" s="496">
        <f>단가조사!$P$53</f>
        <v>250000</v>
      </c>
      <c r="I349" s="497">
        <f>TRUNC(G349*H349)</f>
        <v>250000</v>
      </c>
      <c r="J349" s="496"/>
      <c r="K349" s="498">
        <f>ROUND(G349*J349,0)</f>
        <v>0</v>
      </c>
      <c r="L349" s="496"/>
      <c r="M349" s="498"/>
      <c r="N349" s="496">
        <f t="shared" si="112"/>
        <v>250000</v>
      </c>
      <c r="O349" s="499">
        <f t="shared" si="113"/>
        <v>250000</v>
      </c>
      <c r="P349" s="495"/>
      <c r="Q349" s="568"/>
      <c r="R349" s="500"/>
    </row>
    <row r="350" spans="1:18">
      <c r="A350" s="551"/>
      <c r="B350" s="501"/>
      <c r="C350" s="502" t="s">
        <v>850</v>
      </c>
      <c r="D350" s="647"/>
      <c r="E350" s="503"/>
      <c r="F350" s="484" t="s">
        <v>871</v>
      </c>
      <c r="G350" s="504">
        <v>1</v>
      </c>
      <c r="H350" s="505">
        <f>단가산출!$H$68</f>
        <v>0</v>
      </c>
      <c r="I350" s="506">
        <f>ROUND(G350*H350,0)</f>
        <v>0</v>
      </c>
      <c r="J350" s="505">
        <f>단가산출!$J$68</f>
        <v>28377</v>
      </c>
      <c r="K350" s="506">
        <f>TRUNC(G350*J350)</f>
        <v>28377</v>
      </c>
      <c r="L350" s="505">
        <f>단가산출!$L$68</f>
        <v>24638</v>
      </c>
      <c r="M350" s="506">
        <f>TRUNC(G350*L350)</f>
        <v>24638</v>
      </c>
      <c r="N350" s="521">
        <f t="shared" si="112"/>
        <v>53015</v>
      </c>
      <c r="O350" s="522">
        <f t="shared" si="113"/>
        <v>53015</v>
      </c>
      <c r="P350" s="509"/>
      <c r="Q350" s="569" t="str">
        <f>단가산출!$A$63</f>
        <v>제12</v>
      </c>
      <c r="R350" s="510" t="s">
        <v>65</v>
      </c>
    </row>
    <row r="351" spans="1:18">
      <c r="A351" s="552"/>
      <c r="B351" s="511" t="s">
        <v>67</v>
      </c>
      <c r="C351" s="512"/>
      <c r="D351" s="651"/>
      <c r="E351" s="514"/>
      <c r="F351" s="515"/>
      <c r="G351" s="516"/>
      <c r="H351" s="517"/>
      <c r="I351" s="518">
        <f>SUM(I349:I350)</f>
        <v>250000</v>
      </c>
      <c r="J351" s="517"/>
      <c r="K351" s="518">
        <f>SUM(K349:K350)</f>
        <v>28377</v>
      </c>
      <c r="L351" s="517"/>
      <c r="M351" s="518">
        <f>SUM(M349:M350)</f>
        <v>24638</v>
      </c>
      <c r="N351" s="517">
        <f t="shared" si="112"/>
        <v>0</v>
      </c>
      <c r="O351" s="519">
        <f t="shared" si="113"/>
        <v>303015</v>
      </c>
      <c r="P351" s="516"/>
      <c r="Q351" s="570"/>
      <c r="R351" s="514"/>
    </row>
    <row r="352" spans="1:18" s="573" customFormat="1">
      <c r="A352" s="550" t="s">
        <v>1612</v>
      </c>
      <c r="B352" s="492" t="s">
        <v>2350</v>
      </c>
      <c r="C352" s="492" t="s">
        <v>83</v>
      </c>
      <c r="D352" s="492" t="s">
        <v>84</v>
      </c>
      <c r="E352" s="493" t="s">
        <v>203</v>
      </c>
      <c r="F352" s="494" t="s">
        <v>55</v>
      </c>
      <c r="G352" s="495">
        <v>1</v>
      </c>
      <c r="H352" s="496">
        <f>단가조사!$P$52</f>
        <v>200000</v>
      </c>
      <c r="I352" s="497">
        <f>TRUNC(G352*H352)</f>
        <v>200000</v>
      </c>
      <c r="J352" s="496"/>
      <c r="K352" s="498">
        <f>ROUND(G352*J352,0)</f>
        <v>0</v>
      </c>
      <c r="L352" s="496"/>
      <c r="M352" s="498"/>
      <c r="N352" s="496">
        <f t="shared" si="112"/>
        <v>200000</v>
      </c>
      <c r="O352" s="499">
        <f t="shared" si="113"/>
        <v>200000</v>
      </c>
      <c r="P352" s="495"/>
      <c r="Q352" s="568"/>
      <c r="R352" s="500"/>
    </row>
    <row r="353" spans="1:18" s="573" customFormat="1">
      <c r="A353" s="551"/>
      <c r="B353" s="501"/>
      <c r="C353" s="502" t="s">
        <v>852</v>
      </c>
      <c r="D353" s="647"/>
      <c r="E353" s="520"/>
      <c r="F353" s="484" t="s">
        <v>871</v>
      </c>
      <c r="G353" s="504">
        <v>1</v>
      </c>
      <c r="H353" s="505">
        <f>단가산출!$H$80</f>
        <v>0</v>
      </c>
      <c r="I353" s="506">
        <f>ROUND(G353*H353,0)</f>
        <v>0</v>
      </c>
      <c r="J353" s="505">
        <f>단가산출!$J$80</f>
        <v>66365</v>
      </c>
      <c r="K353" s="506">
        <f>TRUNC(G353*J353)</f>
        <v>66365</v>
      </c>
      <c r="L353" s="505">
        <f>단가산출!$L$80</f>
        <v>89589</v>
      </c>
      <c r="M353" s="506">
        <f>TRUNC(G353*L353)</f>
        <v>89589</v>
      </c>
      <c r="N353" s="521">
        <f t="shared" si="112"/>
        <v>155954</v>
      </c>
      <c r="O353" s="522">
        <f t="shared" si="113"/>
        <v>155954</v>
      </c>
      <c r="P353" s="509"/>
      <c r="Q353" s="569" t="str">
        <f>단가산출!$A$75</f>
        <v>제14</v>
      </c>
      <c r="R353" s="510" t="s">
        <v>65</v>
      </c>
    </row>
    <row r="354" spans="1:18" s="573" customFormat="1">
      <c r="A354" s="552"/>
      <c r="B354" s="511" t="s">
        <v>67</v>
      </c>
      <c r="C354" s="512"/>
      <c r="D354" s="651"/>
      <c r="E354" s="514"/>
      <c r="F354" s="515"/>
      <c r="G354" s="516"/>
      <c r="H354" s="517"/>
      <c r="I354" s="518">
        <f>SUM(I352:I353)</f>
        <v>200000</v>
      </c>
      <c r="J354" s="517"/>
      <c r="K354" s="518">
        <f>SUM(K352:K353)</f>
        <v>66365</v>
      </c>
      <c r="L354" s="517"/>
      <c r="M354" s="518">
        <f>SUM(M352:M353)</f>
        <v>89589</v>
      </c>
      <c r="N354" s="517">
        <f t="shared" si="112"/>
        <v>0</v>
      </c>
      <c r="O354" s="519">
        <f t="shared" si="113"/>
        <v>355954</v>
      </c>
      <c r="P354" s="516"/>
      <c r="Q354" s="570"/>
      <c r="R354" s="514"/>
    </row>
    <row r="355" spans="1:18" s="573" customFormat="1">
      <c r="A355" s="550" t="s">
        <v>1813</v>
      </c>
      <c r="B355" s="492" t="s">
        <v>1785</v>
      </c>
      <c r="C355" s="492" t="s">
        <v>83</v>
      </c>
      <c r="D355" s="492" t="s">
        <v>84</v>
      </c>
      <c r="E355" s="493" t="s">
        <v>203</v>
      </c>
      <c r="F355" s="494" t="s">
        <v>55</v>
      </c>
      <c r="G355" s="495">
        <v>1</v>
      </c>
      <c r="H355" s="496"/>
      <c r="I355" s="497"/>
      <c r="J355" s="496"/>
      <c r="K355" s="498">
        <f>ROUND(G355*J355,0)</f>
        <v>0</v>
      </c>
      <c r="L355" s="496"/>
      <c r="M355" s="498"/>
      <c r="N355" s="496">
        <f t="shared" ref="N355:N357" si="118">H355+J355+L355</f>
        <v>0</v>
      </c>
      <c r="O355" s="499">
        <f t="shared" ref="O355:O357" si="119">I355+K355+M355</f>
        <v>0</v>
      </c>
      <c r="P355" s="495"/>
      <c r="Q355" s="568"/>
      <c r="R355" s="500"/>
    </row>
    <row r="356" spans="1:18" s="573" customFormat="1">
      <c r="A356" s="551"/>
      <c r="B356" s="652"/>
      <c r="C356" s="502" t="s">
        <v>63</v>
      </c>
      <c r="D356" s="647"/>
      <c r="E356" s="520" t="s">
        <v>413</v>
      </c>
      <c r="F356" s="484" t="s">
        <v>68</v>
      </c>
      <c r="G356" s="653">
        <f>설치수량!$J$79</f>
        <v>4.9710000000000001</v>
      </c>
      <c r="H356" s="521">
        <f>단가조사!$P$75</f>
        <v>-350</v>
      </c>
      <c r="I356" s="497">
        <f>TRUNC(G356*H356)</f>
        <v>-1739</v>
      </c>
      <c r="J356" s="521"/>
      <c r="K356" s="523">
        <f>ROUND(G356*J356,0)</f>
        <v>0</v>
      </c>
      <c r="L356" s="521"/>
      <c r="M356" s="523"/>
      <c r="N356" s="521">
        <f t="shared" si="118"/>
        <v>-350</v>
      </c>
      <c r="O356" s="522">
        <f t="shared" si="119"/>
        <v>-1739</v>
      </c>
      <c r="P356" s="653"/>
      <c r="Q356" s="569"/>
      <c r="R356" s="520"/>
    </row>
    <row r="357" spans="1:18" s="573" customFormat="1">
      <c r="A357" s="552"/>
      <c r="B357" s="511" t="s">
        <v>67</v>
      </c>
      <c r="C357" s="512"/>
      <c r="D357" s="651"/>
      <c r="E357" s="514"/>
      <c r="F357" s="515"/>
      <c r="G357" s="516"/>
      <c r="H357" s="517"/>
      <c r="I357" s="518">
        <f>SUM(I355:I356)</f>
        <v>-1739</v>
      </c>
      <c r="J357" s="517"/>
      <c r="K357" s="518">
        <f>SUM(K355:K356)</f>
        <v>0</v>
      </c>
      <c r="L357" s="517"/>
      <c r="M357" s="518">
        <f>SUM(M355:M356)</f>
        <v>0</v>
      </c>
      <c r="N357" s="517">
        <f t="shared" si="118"/>
        <v>0</v>
      </c>
      <c r="O357" s="519">
        <f t="shared" si="119"/>
        <v>-1739</v>
      </c>
      <c r="P357" s="516"/>
      <c r="Q357" s="570"/>
      <c r="R357" s="514"/>
    </row>
    <row r="358" spans="1:18" s="573" customFormat="1">
      <c r="A358" s="550" t="s">
        <v>1613</v>
      </c>
      <c r="B358" s="492" t="s">
        <v>82</v>
      </c>
      <c r="C358" s="492" t="s">
        <v>86</v>
      </c>
      <c r="D358" s="492" t="s">
        <v>84</v>
      </c>
      <c r="E358" s="493" t="s">
        <v>203</v>
      </c>
      <c r="F358" s="494" t="s">
        <v>55</v>
      </c>
      <c r="G358" s="495">
        <v>1</v>
      </c>
      <c r="H358" s="496">
        <f>단가조사!$P$53</f>
        <v>250000</v>
      </c>
      <c r="I358" s="497">
        <f>TRUNC(G358*H358)</f>
        <v>250000</v>
      </c>
      <c r="J358" s="496"/>
      <c r="K358" s="498">
        <f>ROUND(G358*J358,0)</f>
        <v>0</v>
      </c>
      <c r="L358" s="496"/>
      <c r="M358" s="498"/>
      <c r="N358" s="496">
        <f t="shared" si="112"/>
        <v>250000</v>
      </c>
      <c r="O358" s="499">
        <f t="shared" si="113"/>
        <v>250000</v>
      </c>
      <c r="P358" s="495"/>
      <c r="Q358" s="568"/>
      <c r="R358" s="500"/>
    </row>
    <row r="359" spans="1:18" s="573" customFormat="1">
      <c r="A359" s="551"/>
      <c r="B359" s="501"/>
      <c r="C359" s="502" t="s">
        <v>852</v>
      </c>
      <c r="D359" s="647"/>
      <c r="E359" s="520"/>
      <c r="F359" s="484" t="s">
        <v>871</v>
      </c>
      <c r="G359" s="504">
        <v>1</v>
      </c>
      <c r="H359" s="505">
        <f>단가산출!$H$80</f>
        <v>0</v>
      </c>
      <c r="I359" s="506">
        <f>ROUND(G359*H359,0)</f>
        <v>0</v>
      </c>
      <c r="J359" s="505">
        <f>단가산출!$J$80</f>
        <v>66365</v>
      </c>
      <c r="K359" s="506">
        <f>TRUNC(G359*J359)</f>
        <v>66365</v>
      </c>
      <c r="L359" s="505">
        <f>단가산출!$L$80</f>
        <v>89589</v>
      </c>
      <c r="M359" s="506">
        <f>TRUNC(G359*L359)</f>
        <v>89589</v>
      </c>
      <c r="N359" s="521">
        <f t="shared" si="112"/>
        <v>155954</v>
      </c>
      <c r="O359" s="522">
        <f t="shared" si="113"/>
        <v>155954</v>
      </c>
      <c r="P359" s="509"/>
      <c r="Q359" s="569" t="str">
        <f>단가산출!$A$75</f>
        <v>제14</v>
      </c>
      <c r="R359" s="510" t="s">
        <v>65</v>
      </c>
    </row>
    <row r="360" spans="1:18" s="573" customFormat="1">
      <c r="A360" s="552"/>
      <c r="B360" s="511" t="s">
        <v>67</v>
      </c>
      <c r="C360" s="512"/>
      <c r="D360" s="651"/>
      <c r="E360" s="514"/>
      <c r="F360" s="515"/>
      <c r="G360" s="516"/>
      <c r="H360" s="517"/>
      <c r="I360" s="518">
        <f>SUM(I358:I359)</f>
        <v>250000</v>
      </c>
      <c r="J360" s="517"/>
      <c r="K360" s="518">
        <f>SUM(K358:K359)</f>
        <v>66365</v>
      </c>
      <c r="L360" s="517"/>
      <c r="M360" s="518">
        <f>SUM(M358:M359)</f>
        <v>89589</v>
      </c>
      <c r="N360" s="517">
        <f t="shared" si="112"/>
        <v>0</v>
      </c>
      <c r="O360" s="519">
        <f t="shared" si="113"/>
        <v>405954</v>
      </c>
      <c r="P360" s="516"/>
      <c r="Q360" s="570"/>
      <c r="R360" s="514"/>
    </row>
    <row r="361" spans="1:18" s="573" customFormat="1">
      <c r="A361" s="550" t="s">
        <v>1814</v>
      </c>
      <c r="B361" s="492" t="s">
        <v>82</v>
      </c>
      <c r="C361" s="492" t="s">
        <v>86</v>
      </c>
      <c r="D361" s="492" t="s">
        <v>84</v>
      </c>
      <c r="E361" s="493" t="s">
        <v>203</v>
      </c>
      <c r="F361" s="494" t="s">
        <v>55</v>
      </c>
      <c r="G361" s="495">
        <v>1</v>
      </c>
      <c r="H361" s="496"/>
      <c r="I361" s="497"/>
      <c r="J361" s="496"/>
      <c r="K361" s="498">
        <f>ROUND(G361*J361,0)</f>
        <v>0</v>
      </c>
      <c r="L361" s="496"/>
      <c r="M361" s="498"/>
      <c r="N361" s="496">
        <f t="shared" ref="N361:N363" si="120">H361+J361+L361</f>
        <v>0</v>
      </c>
      <c r="O361" s="499">
        <f t="shared" ref="O361:O363" si="121">I361+K361+M361</f>
        <v>0</v>
      </c>
      <c r="P361" s="495"/>
      <c r="Q361" s="568"/>
      <c r="R361" s="500"/>
    </row>
    <row r="362" spans="1:18" s="573" customFormat="1">
      <c r="A362" s="551"/>
      <c r="B362" s="652"/>
      <c r="C362" s="502" t="s">
        <v>63</v>
      </c>
      <c r="D362" s="647"/>
      <c r="E362" s="520" t="s">
        <v>413</v>
      </c>
      <c r="F362" s="484" t="s">
        <v>68</v>
      </c>
      <c r="G362" s="653">
        <f>설치수량!$J$80</f>
        <v>9.0389999999999997</v>
      </c>
      <c r="H362" s="521">
        <f>단가조사!$P$75</f>
        <v>-350</v>
      </c>
      <c r="I362" s="497">
        <f>TRUNC(G362*H362)</f>
        <v>-3163</v>
      </c>
      <c r="J362" s="521"/>
      <c r="K362" s="523">
        <f>ROUND(G362*J362,0)</f>
        <v>0</v>
      </c>
      <c r="L362" s="521"/>
      <c r="M362" s="523"/>
      <c r="N362" s="521">
        <f t="shared" si="120"/>
        <v>-350</v>
      </c>
      <c r="O362" s="522">
        <f t="shared" si="121"/>
        <v>-3163</v>
      </c>
      <c r="P362" s="653"/>
      <c r="Q362" s="569"/>
      <c r="R362" s="520"/>
    </row>
    <row r="363" spans="1:18" s="573" customFormat="1">
      <c r="A363" s="552"/>
      <c r="B363" s="511" t="s">
        <v>67</v>
      </c>
      <c r="C363" s="512"/>
      <c r="D363" s="651"/>
      <c r="E363" s="514"/>
      <c r="F363" s="515"/>
      <c r="G363" s="516"/>
      <c r="H363" s="517"/>
      <c r="I363" s="518">
        <f>SUM(I361:I362)</f>
        <v>-3163</v>
      </c>
      <c r="J363" s="517"/>
      <c r="K363" s="518">
        <f>SUM(K361:K362)</f>
        <v>0</v>
      </c>
      <c r="L363" s="517"/>
      <c r="M363" s="518">
        <f>SUM(M361:M362)</f>
        <v>0</v>
      </c>
      <c r="N363" s="517">
        <f t="shared" si="120"/>
        <v>0</v>
      </c>
      <c r="O363" s="519">
        <f t="shared" si="121"/>
        <v>-3163</v>
      </c>
      <c r="P363" s="516"/>
      <c r="Q363" s="570"/>
      <c r="R363" s="514"/>
    </row>
    <row r="364" spans="1:18">
      <c r="A364" s="550" t="s">
        <v>1614</v>
      </c>
      <c r="B364" s="492" t="s">
        <v>82</v>
      </c>
      <c r="C364" s="654"/>
      <c r="D364" s="492" t="s">
        <v>734</v>
      </c>
      <c r="E364" s="493" t="s">
        <v>200</v>
      </c>
      <c r="F364" s="494" t="s">
        <v>55</v>
      </c>
      <c r="G364" s="495">
        <v>1</v>
      </c>
      <c r="H364" s="496"/>
      <c r="I364" s="498"/>
      <c r="J364" s="496"/>
      <c r="K364" s="498">
        <f>ROUND(G364*J364,0)</f>
        <v>0</v>
      </c>
      <c r="L364" s="496"/>
      <c r="M364" s="498"/>
      <c r="N364" s="496">
        <f t="shared" si="112"/>
        <v>0</v>
      </c>
      <c r="O364" s="499">
        <f t="shared" si="113"/>
        <v>0</v>
      </c>
      <c r="P364" s="495"/>
      <c r="Q364" s="568"/>
      <c r="R364" s="500"/>
    </row>
    <row r="365" spans="1:18">
      <c r="A365" s="551"/>
      <c r="B365" s="501"/>
      <c r="C365" s="502" t="s">
        <v>66</v>
      </c>
      <c r="D365" s="647"/>
      <c r="E365" s="520"/>
      <c r="F365" s="484" t="s">
        <v>871</v>
      </c>
      <c r="G365" s="504">
        <v>1</v>
      </c>
      <c r="H365" s="505">
        <f>단가산출!$H$80</f>
        <v>0</v>
      </c>
      <c r="I365" s="506">
        <f>ROUND(G365*H365,0)</f>
        <v>0</v>
      </c>
      <c r="J365" s="505">
        <f>단가산출!$J$80</f>
        <v>66365</v>
      </c>
      <c r="K365" s="506">
        <f>TRUNC(G365*J365)</f>
        <v>66365</v>
      </c>
      <c r="L365" s="505">
        <f>단가산출!$L$80</f>
        <v>89589</v>
      </c>
      <c r="M365" s="506">
        <f>TRUNC(G365*L365)</f>
        <v>89589</v>
      </c>
      <c r="N365" s="521">
        <f t="shared" si="112"/>
        <v>155954</v>
      </c>
      <c r="O365" s="522">
        <f t="shared" si="113"/>
        <v>155954</v>
      </c>
      <c r="P365" s="509"/>
      <c r="Q365" s="569" t="str">
        <f>단가산출!$A$75</f>
        <v>제14</v>
      </c>
      <c r="R365" s="510" t="s">
        <v>65</v>
      </c>
    </row>
    <row r="366" spans="1:18">
      <c r="A366" s="552"/>
      <c r="B366" s="511" t="s">
        <v>67</v>
      </c>
      <c r="C366" s="512"/>
      <c r="D366" s="651"/>
      <c r="E366" s="514"/>
      <c r="F366" s="515"/>
      <c r="G366" s="516"/>
      <c r="H366" s="517"/>
      <c r="I366" s="518">
        <f>SUM(I364:I365)</f>
        <v>0</v>
      </c>
      <c r="J366" s="517"/>
      <c r="K366" s="518">
        <f>SUM(K364:K365)</f>
        <v>66365</v>
      </c>
      <c r="L366" s="517"/>
      <c r="M366" s="518">
        <f>SUM(M364:M365)</f>
        <v>89589</v>
      </c>
      <c r="N366" s="517">
        <f t="shared" si="112"/>
        <v>0</v>
      </c>
      <c r="O366" s="519">
        <f t="shared" si="113"/>
        <v>155954</v>
      </c>
      <c r="P366" s="516"/>
      <c r="Q366" s="570"/>
      <c r="R366" s="514"/>
    </row>
    <row r="367" spans="1:18" s="573" customFormat="1" ht="14.45" customHeight="1">
      <c r="A367" s="550" t="s">
        <v>1615</v>
      </c>
      <c r="B367" s="492" t="s">
        <v>82</v>
      </c>
      <c r="C367" s="492"/>
      <c r="D367" s="492" t="s">
        <v>734</v>
      </c>
      <c r="E367" s="493" t="s">
        <v>88</v>
      </c>
      <c r="F367" s="494" t="s">
        <v>55</v>
      </c>
      <c r="G367" s="495">
        <v>1</v>
      </c>
      <c r="H367" s="496"/>
      <c r="I367" s="498"/>
      <c r="J367" s="496"/>
      <c r="K367" s="498">
        <f>ROUND(G367*J367,0)</f>
        <v>0</v>
      </c>
      <c r="L367" s="496"/>
      <c r="M367" s="498"/>
      <c r="N367" s="496">
        <f t="shared" si="112"/>
        <v>0</v>
      </c>
      <c r="O367" s="499">
        <f t="shared" si="113"/>
        <v>0</v>
      </c>
      <c r="P367" s="495"/>
      <c r="Q367" s="568"/>
      <c r="R367" s="500"/>
    </row>
    <row r="368" spans="1:18" s="573" customFormat="1" ht="14.45" customHeight="1">
      <c r="A368" s="551"/>
      <c r="B368" s="501"/>
      <c r="C368" s="502" t="s">
        <v>854</v>
      </c>
      <c r="D368" s="647"/>
      <c r="E368" s="655"/>
      <c r="F368" s="484" t="s">
        <v>871</v>
      </c>
      <c r="G368" s="504">
        <v>1</v>
      </c>
      <c r="H368" s="505">
        <f>단가산출!$H$74</f>
        <v>0</v>
      </c>
      <c r="I368" s="523">
        <f>ROUND(G368*H368,0)</f>
        <v>0</v>
      </c>
      <c r="J368" s="505">
        <f>단가산출!$J$74</f>
        <v>36723</v>
      </c>
      <c r="K368" s="506">
        <f>TRUNC(G368*J368)</f>
        <v>36723</v>
      </c>
      <c r="L368" s="505">
        <f>단가산출!$L$74</f>
        <v>31885</v>
      </c>
      <c r="M368" s="506">
        <f>TRUNC(G368*L368)</f>
        <v>31885</v>
      </c>
      <c r="N368" s="521">
        <f t="shared" si="112"/>
        <v>68608</v>
      </c>
      <c r="O368" s="522">
        <f t="shared" si="113"/>
        <v>68608</v>
      </c>
      <c r="P368" s="509"/>
      <c r="Q368" s="569" t="str">
        <f>단가산출!$A$69</f>
        <v>제13</v>
      </c>
      <c r="R368" s="510" t="s">
        <v>65</v>
      </c>
    </row>
    <row r="369" spans="1:18" s="573" customFormat="1" ht="14.45" customHeight="1">
      <c r="A369" s="552"/>
      <c r="B369" s="511" t="s">
        <v>67</v>
      </c>
      <c r="C369" s="512"/>
      <c r="D369" s="651"/>
      <c r="E369" s="514"/>
      <c r="F369" s="515"/>
      <c r="G369" s="516"/>
      <c r="H369" s="517"/>
      <c r="I369" s="518">
        <f>SUM(I367:I368)</f>
        <v>0</v>
      </c>
      <c r="J369" s="517"/>
      <c r="K369" s="518">
        <f>SUM(K367:K368)</f>
        <v>36723</v>
      </c>
      <c r="L369" s="517"/>
      <c r="M369" s="518">
        <f>SUM(M367:M368)</f>
        <v>31885</v>
      </c>
      <c r="N369" s="517">
        <f t="shared" si="112"/>
        <v>0</v>
      </c>
      <c r="O369" s="519">
        <f t="shared" si="113"/>
        <v>68608</v>
      </c>
      <c r="P369" s="516"/>
      <c r="Q369" s="570"/>
      <c r="R369" s="514"/>
    </row>
    <row r="370" spans="1:18" s="573" customFormat="1" ht="14.45" customHeight="1">
      <c r="A370" s="550" t="s">
        <v>1815</v>
      </c>
      <c r="B370" s="492" t="s">
        <v>1785</v>
      </c>
      <c r="C370" s="492"/>
      <c r="D370" s="492" t="s">
        <v>734</v>
      </c>
      <c r="E370" s="493" t="s">
        <v>88</v>
      </c>
      <c r="F370" s="494" t="s">
        <v>55</v>
      </c>
      <c r="G370" s="495">
        <v>1</v>
      </c>
      <c r="H370" s="496"/>
      <c r="I370" s="498"/>
      <c r="J370" s="496"/>
      <c r="K370" s="498">
        <f>ROUND(G370*J370,0)</f>
        <v>0</v>
      </c>
      <c r="L370" s="496"/>
      <c r="M370" s="498"/>
      <c r="N370" s="496">
        <f t="shared" ref="N370:N372" si="122">H370+J370+L370</f>
        <v>0</v>
      </c>
      <c r="O370" s="499">
        <f t="shared" ref="O370:O372" si="123">I370+K370+M370</f>
        <v>0</v>
      </c>
      <c r="P370" s="495"/>
      <c r="Q370" s="568"/>
      <c r="R370" s="500"/>
    </row>
    <row r="371" spans="1:18" s="573" customFormat="1" ht="14.45" customHeight="1">
      <c r="A371" s="551"/>
      <c r="B371" s="652"/>
      <c r="C371" s="502" t="s">
        <v>63</v>
      </c>
      <c r="D371" s="647"/>
      <c r="E371" s="520" t="s">
        <v>413</v>
      </c>
      <c r="F371" s="484" t="s">
        <v>68</v>
      </c>
      <c r="G371" s="653">
        <f>설치수량!$J$82</f>
        <v>7.0049999999999999</v>
      </c>
      <c r="H371" s="521">
        <f>단가조사!$P$75</f>
        <v>-350</v>
      </c>
      <c r="I371" s="497">
        <f>TRUNC(G371*H371)</f>
        <v>-2451</v>
      </c>
      <c r="J371" s="521"/>
      <c r="K371" s="523">
        <f>ROUND(G371*J371,0)</f>
        <v>0</v>
      </c>
      <c r="L371" s="521"/>
      <c r="M371" s="523"/>
      <c r="N371" s="521">
        <f t="shared" si="122"/>
        <v>-350</v>
      </c>
      <c r="O371" s="522">
        <f t="shared" si="123"/>
        <v>-2451</v>
      </c>
      <c r="P371" s="653"/>
      <c r="Q371" s="569"/>
      <c r="R371" s="520"/>
    </row>
    <row r="372" spans="1:18" s="573" customFormat="1">
      <c r="A372" s="552"/>
      <c r="B372" s="511" t="s">
        <v>67</v>
      </c>
      <c r="C372" s="512"/>
      <c r="D372" s="651"/>
      <c r="E372" s="514"/>
      <c r="F372" s="515"/>
      <c r="G372" s="516"/>
      <c r="H372" s="517"/>
      <c r="I372" s="518">
        <f>SUM(I370:I371)</f>
        <v>-2451</v>
      </c>
      <c r="J372" s="517"/>
      <c r="K372" s="518">
        <f>SUM(K370:K371)</f>
        <v>0</v>
      </c>
      <c r="L372" s="517"/>
      <c r="M372" s="518">
        <f>SUM(M370:M371)</f>
        <v>0</v>
      </c>
      <c r="N372" s="517">
        <f t="shared" si="122"/>
        <v>0</v>
      </c>
      <c r="O372" s="519">
        <f t="shared" si="123"/>
        <v>-2451</v>
      </c>
      <c r="P372" s="516"/>
      <c r="Q372" s="570"/>
      <c r="R372" s="514"/>
    </row>
    <row r="373" spans="1:18">
      <c r="A373" s="550" t="s">
        <v>1616</v>
      </c>
      <c r="B373" s="492" t="s">
        <v>265</v>
      </c>
      <c r="C373" s="492"/>
      <c r="D373" s="492" t="s">
        <v>84</v>
      </c>
      <c r="E373" s="493" t="s">
        <v>201</v>
      </c>
      <c r="F373" s="494" t="s">
        <v>55</v>
      </c>
      <c r="G373" s="495">
        <v>1</v>
      </c>
      <c r="H373" s="496">
        <f>단가조사!$P$65</f>
        <v>632000</v>
      </c>
      <c r="I373" s="497">
        <f>TRUNC(G373*H373)</f>
        <v>632000</v>
      </c>
      <c r="J373" s="496"/>
      <c r="K373" s="498">
        <f>ROUND(G373*J373,0)</f>
        <v>0</v>
      </c>
      <c r="L373" s="496"/>
      <c r="M373" s="498"/>
      <c r="N373" s="496">
        <f t="shared" si="112"/>
        <v>632000</v>
      </c>
      <c r="O373" s="499">
        <f t="shared" si="113"/>
        <v>632000</v>
      </c>
      <c r="P373" s="495"/>
      <c r="Q373" s="568"/>
      <c r="R373" s="500"/>
    </row>
    <row r="374" spans="1:18">
      <c r="A374" s="551"/>
      <c r="B374" s="501"/>
      <c r="C374" s="502" t="s">
        <v>850</v>
      </c>
      <c r="D374" s="647"/>
      <c r="E374" s="503"/>
      <c r="F374" s="484" t="s">
        <v>871</v>
      </c>
      <c r="G374" s="504">
        <v>1</v>
      </c>
      <c r="H374" s="505">
        <f>단가산출!$H$68</f>
        <v>0</v>
      </c>
      <c r="I374" s="506">
        <f>ROUND(G374*H374,0)</f>
        <v>0</v>
      </c>
      <c r="J374" s="505">
        <f>단가산출!$J$68</f>
        <v>28377</v>
      </c>
      <c r="K374" s="506">
        <f>TRUNC(G374*J374)</f>
        <v>28377</v>
      </c>
      <c r="L374" s="505">
        <f>단가산출!$L$68</f>
        <v>24638</v>
      </c>
      <c r="M374" s="506">
        <f>TRUNC(G374*L374)</f>
        <v>24638</v>
      </c>
      <c r="N374" s="521">
        <f t="shared" si="112"/>
        <v>53015</v>
      </c>
      <c r="O374" s="522">
        <f t="shared" si="113"/>
        <v>53015</v>
      </c>
      <c r="P374" s="509"/>
      <c r="Q374" s="569" t="str">
        <f>단가산출!$A$63</f>
        <v>제12</v>
      </c>
      <c r="R374" s="510" t="s">
        <v>65</v>
      </c>
    </row>
    <row r="375" spans="1:18">
      <c r="A375" s="552"/>
      <c r="B375" s="511" t="s">
        <v>67</v>
      </c>
      <c r="C375" s="512"/>
      <c r="D375" s="651"/>
      <c r="E375" s="514"/>
      <c r="F375" s="515"/>
      <c r="G375" s="516"/>
      <c r="H375" s="517"/>
      <c r="I375" s="518">
        <f>SUM(I373:I374)</f>
        <v>632000</v>
      </c>
      <c r="J375" s="517"/>
      <c r="K375" s="518">
        <f>SUM(K373:K374)</f>
        <v>28377</v>
      </c>
      <c r="L375" s="517"/>
      <c r="M375" s="518">
        <f>SUM(M373:M374)</f>
        <v>24638</v>
      </c>
      <c r="N375" s="517">
        <f t="shared" si="112"/>
        <v>0</v>
      </c>
      <c r="O375" s="519">
        <f t="shared" si="113"/>
        <v>685015</v>
      </c>
      <c r="P375" s="516"/>
      <c r="Q375" s="570"/>
      <c r="R375" s="514"/>
    </row>
    <row r="376" spans="1:18" s="573" customFormat="1">
      <c r="A376" s="550" t="s">
        <v>1617</v>
      </c>
      <c r="B376" s="492" t="s">
        <v>265</v>
      </c>
      <c r="C376" s="492"/>
      <c r="D376" s="492" t="s">
        <v>84</v>
      </c>
      <c r="E376" s="493" t="s">
        <v>203</v>
      </c>
      <c r="F376" s="494" t="s">
        <v>55</v>
      </c>
      <c r="G376" s="495">
        <v>1</v>
      </c>
      <c r="H376" s="496">
        <f>단가조사!$P$64</f>
        <v>356000</v>
      </c>
      <c r="I376" s="497">
        <f>TRUNC(G376*H376)</f>
        <v>356000</v>
      </c>
      <c r="J376" s="496"/>
      <c r="K376" s="498">
        <f>ROUND(G376*J376,0)</f>
        <v>0</v>
      </c>
      <c r="L376" s="496"/>
      <c r="M376" s="498"/>
      <c r="N376" s="496">
        <f t="shared" si="112"/>
        <v>356000</v>
      </c>
      <c r="O376" s="499">
        <f t="shared" si="113"/>
        <v>356000</v>
      </c>
      <c r="P376" s="495"/>
      <c r="Q376" s="568"/>
      <c r="R376" s="500"/>
    </row>
    <row r="377" spans="1:18" s="573" customFormat="1">
      <c r="A377" s="551"/>
      <c r="B377" s="501"/>
      <c r="C377" s="502" t="s">
        <v>852</v>
      </c>
      <c r="D377" s="647"/>
      <c r="E377" s="520"/>
      <c r="F377" s="484" t="s">
        <v>871</v>
      </c>
      <c r="G377" s="504">
        <v>1</v>
      </c>
      <c r="H377" s="505">
        <f>단가산출!$H$80</f>
        <v>0</v>
      </c>
      <c r="I377" s="506">
        <f>ROUND(G377*H377,0)</f>
        <v>0</v>
      </c>
      <c r="J377" s="505">
        <f>단가산출!$J$80</f>
        <v>66365</v>
      </c>
      <c r="K377" s="506">
        <f>TRUNC(G377*J377)</f>
        <v>66365</v>
      </c>
      <c r="L377" s="505">
        <f>단가산출!$L$80</f>
        <v>89589</v>
      </c>
      <c r="M377" s="506">
        <f>TRUNC(G377*L377)</f>
        <v>89589</v>
      </c>
      <c r="N377" s="521">
        <f t="shared" si="112"/>
        <v>155954</v>
      </c>
      <c r="O377" s="522">
        <f t="shared" si="113"/>
        <v>155954</v>
      </c>
      <c r="P377" s="509"/>
      <c r="Q377" s="569" t="str">
        <f>단가산출!$A$75</f>
        <v>제14</v>
      </c>
      <c r="R377" s="510" t="s">
        <v>65</v>
      </c>
    </row>
    <row r="378" spans="1:18" s="573" customFormat="1">
      <c r="A378" s="552"/>
      <c r="B378" s="511" t="s">
        <v>67</v>
      </c>
      <c r="C378" s="512"/>
      <c r="D378" s="651"/>
      <c r="E378" s="514"/>
      <c r="F378" s="515"/>
      <c r="G378" s="516"/>
      <c r="H378" s="517"/>
      <c r="I378" s="518">
        <f>SUM(I376:I377)</f>
        <v>356000</v>
      </c>
      <c r="J378" s="517"/>
      <c r="K378" s="518">
        <f>SUM(K376:K377)</f>
        <v>66365</v>
      </c>
      <c r="L378" s="517"/>
      <c r="M378" s="518">
        <f>SUM(M376:M377)</f>
        <v>89589</v>
      </c>
      <c r="N378" s="517">
        <f t="shared" ref="N378:N408" si="124">H378+J378+L378</f>
        <v>0</v>
      </c>
      <c r="O378" s="519">
        <f t="shared" ref="O378:O408" si="125">I378+K378+M378</f>
        <v>511954</v>
      </c>
      <c r="P378" s="516"/>
      <c r="Q378" s="570"/>
      <c r="R378" s="514"/>
    </row>
    <row r="379" spans="1:18" s="573" customFormat="1">
      <c r="A379" s="550" t="s">
        <v>1816</v>
      </c>
      <c r="B379" s="492" t="s">
        <v>1817</v>
      </c>
      <c r="C379" s="492"/>
      <c r="D379" s="492" t="s">
        <v>84</v>
      </c>
      <c r="E379" s="493" t="s">
        <v>203</v>
      </c>
      <c r="F379" s="494" t="s">
        <v>55</v>
      </c>
      <c r="G379" s="495">
        <v>1</v>
      </c>
      <c r="H379" s="496"/>
      <c r="I379" s="497"/>
      <c r="J379" s="496"/>
      <c r="K379" s="498">
        <f>ROUND(G379*J379,0)</f>
        <v>0</v>
      </c>
      <c r="L379" s="496"/>
      <c r="M379" s="498"/>
      <c r="N379" s="496">
        <f t="shared" si="124"/>
        <v>0</v>
      </c>
      <c r="O379" s="499">
        <f t="shared" si="125"/>
        <v>0</v>
      </c>
      <c r="P379" s="495"/>
      <c r="Q379" s="568"/>
      <c r="R379" s="500"/>
    </row>
    <row r="380" spans="1:18" s="573" customFormat="1">
      <c r="A380" s="551"/>
      <c r="B380" s="652"/>
      <c r="C380" s="502" t="s">
        <v>63</v>
      </c>
      <c r="D380" s="647"/>
      <c r="E380" s="520" t="s">
        <v>413</v>
      </c>
      <c r="F380" s="484" t="s">
        <v>68</v>
      </c>
      <c r="G380" s="653">
        <f>설치수량!$J$84</f>
        <v>23.821999999999999</v>
      </c>
      <c r="H380" s="521">
        <f>단가조사!$P$75</f>
        <v>-350</v>
      </c>
      <c r="I380" s="497">
        <f>TRUNC(G380*H380)</f>
        <v>-8337</v>
      </c>
      <c r="J380" s="521"/>
      <c r="K380" s="523">
        <f>ROUND(G380*J380,0)</f>
        <v>0</v>
      </c>
      <c r="L380" s="521"/>
      <c r="M380" s="523"/>
      <c r="N380" s="521">
        <f t="shared" si="124"/>
        <v>-350</v>
      </c>
      <c r="O380" s="522">
        <f t="shared" si="125"/>
        <v>-8337</v>
      </c>
      <c r="P380" s="653"/>
      <c r="Q380" s="569"/>
      <c r="R380" s="520"/>
    </row>
    <row r="381" spans="1:18" s="573" customFormat="1">
      <c r="A381" s="552"/>
      <c r="B381" s="511" t="s">
        <v>67</v>
      </c>
      <c r="C381" s="512"/>
      <c r="D381" s="651"/>
      <c r="E381" s="514"/>
      <c r="F381" s="515"/>
      <c r="G381" s="516"/>
      <c r="H381" s="517"/>
      <c r="I381" s="518">
        <f>SUM(I379:I380)</f>
        <v>-8337</v>
      </c>
      <c r="J381" s="517"/>
      <c r="K381" s="518">
        <f>SUM(K379:K380)</f>
        <v>0</v>
      </c>
      <c r="L381" s="517"/>
      <c r="M381" s="518">
        <f>SUM(M379:M380)</f>
        <v>0</v>
      </c>
      <c r="N381" s="517">
        <f t="shared" ref="N381" si="126">H381+J381+L381</f>
        <v>0</v>
      </c>
      <c r="O381" s="519">
        <f t="shared" ref="O381" si="127">I381+K381+M381</f>
        <v>-8337</v>
      </c>
      <c r="P381" s="516"/>
      <c r="Q381" s="570"/>
      <c r="R381" s="514"/>
    </row>
    <row r="382" spans="1:18">
      <c r="A382" s="550" t="s">
        <v>1618</v>
      </c>
      <c r="B382" s="492" t="s">
        <v>265</v>
      </c>
      <c r="C382" s="492"/>
      <c r="D382" s="492">
        <v>0</v>
      </c>
      <c r="E382" s="493" t="s">
        <v>762</v>
      </c>
      <c r="F382" s="494" t="s">
        <v>55</v>
      </c>
      <c r="G382" s="495">
        <v>1</v>
      </c>
      <c r="H382" s="496"/>
      <c r="I382" s="498"/>
      <c r="J382" s="496"/>
      <c r="K382" s="498">
        <f>ROUND(G382*J382,0)</f>
        <v>0</v>
      </c>
      <c r="L382" s="496"/>
      <c r="M382" s="498"/>
      <c r="N382" s="496">
        <f t="shared" si="124"/>
        <v>0</v>
      </c>
      <c r="O382" s="499">
        <f t="shared" si="125"/>
        <v>0</v>
      </c>
      <c r="P382" s="495"/>
      <c r="Q382" s="568"/>
      <c r="R382" s="500"/>
    </row>
    <row r="383" spans="1:18">
      <c r="A383" s="551"/>
      <c r="B383" s="501"/>
      <c r="C383" s="502" t="s">
        <v>66</v>
      </c>
      <c r="D383" s="647"/>
      <c r="E383" s="520"/>
      <c r="F383" s="484" t="s">
        <v>871</v>
      </c>
      <c r="G383" s="504">
        <v>1</v>
      </c>
      <c r="H383" s="505">
        <f>단가산출!$H$80</f>
        <v>0</v>
      </c>
      <c r="I383" s="506">
        <f>ROUND(G383*H383,0)</f>
        <v>0</v>
      </c>
      <c r="J383" s="505">
        <f>단가산출!$J$80</f>
        <v>66365</v>
      </c>
      <c r="K383" s="506">
        <f>TRUNC(G383*J383)</f>
        <v>66365</v>
      </c>
      <c r="L383" s="505">
        <f>단가산출!$L$80</f>
        <v>89589</v>
      </c>
      <c r="M383" s="506">
        <f>TRUNC(G383*L383)</f>
        <v>89589</v>
      </c>
      <c r="N383" s="521">
        <f t="shared" si="124"/>
        <v>155954</v>
      </c>
      <c r="O383" s="522">
        <f t="shared" si="125"/>
        <v>155954</v>
      </c>
      <c r="P383" s="509"/>
      <c r="Q383" s="569" t="str">
        <f>단가산출!$A$75</f>
        <v>제14</v>
      </c>
      <c r="R383" s="510" t="s">
        <v>65</v>
      </c>
    </row>
    <row r="384" spans="1:18">
      <c r="A384" s="552"/>
      <c r="B384" s="511" t="s">
        <v>67</v>
      </c>
      <c r="C384" s="512"/>
      <c r="D384" s="651"/>
      <c r="E384" s="514"/>
      <c r="F384" s="515"/>
      <c r="G384" s="516"/>
      <c r="H384" s="517"/>
      <c r="I384" s="518">
        <f>SUM(I382:I383)</f>
        <v>0</v>
      </c>
      <c r="J384" s="517"/>
      <c r="K384" s="518">
        <f>SUM(K382:K383)</f>
        <v>66365</v>
      </c>
      <c r="L384" s="517"/>
      <c r="M384" s="518">
        <f>SUM(M382:M383)</f>
        <v>89589</v>
      </c>
      <c r="N384" s="517">
        <f t="shared" si="124"/>
        <v>0</v>
      </c>
      <c r="O384" s="519">
        <f t="shared" si="125"/>
        <v>155954</v>
      </c>
      <c r="P384" s="516"/>
      <c r="Q384" s="570"/>
      <c r="R384" s="514"/>
    </row>
    <row r="385" spans="1:18" s="573" customFormat="1">
      <c r="A385" s="550" t="s">
        <v>1619</v>
      </c>
      <c r="B385" s="492" t="s">
        <v>265</v>
      </c>
      <c r="C385" s="492" t="s">
        <v>1999</v>
      </c>
      <c r="D385" s="492">
        <v>0</v>
      </c>
      <c r="E385" s="493" t="s">
        <v>88</v>
      </c>
      <c r="F385" s="494" t="s">
        <v>55</v>
      </c>
      <c r="G385" s="495">
        <v>1</v>
      </c>
      <c r="H385" s="496"/>
      <c r="I385" s="498"/>
      <c r="J385" s="496"/>
      <c r="K385" s="498">
        <f>ROUND(G385*J385,0)</f>
        <v>0</v>
      </c>
      <c r="L385" s="496"/>
      <c r="M385" s="498"/>
      <c r="N385" s="496">
        <f t="shared" si="124"/>
        <v>0</v>
      </c>
      <c r="O385" s="499">
        <f t="shared" si="125"/>
        <v>0</v>
      </c>
      <c r="P385" s="495"/>
      <c r="Q385" s="568"/>
      <c r="R385" s="500"/>
    </row>
    <row r="386" spans="1:18" s="573" customFormat="1">
      <c r="A386" s="551"/>
      <c r="B386" s="501"/>
      <c r="C386" s="502" t="s">
        <v>854</v>
      </c>
      <c r="D386" s="647"/>
      <c r="E386" s="655"/>
      <c r="F386" s="484" t="s">
        <v>871</v>
      </c>
      <c r="G386" s="504">
        <v>1</v>
      </c>
      <c r="H386" s="505">
        <f>단가산출!$H$74</f>
        <v>0</v>
      </c>
      <c r="I386" s="523">
        <f>ROUND(G386*H386,0)</f>
        <v>0</v>
      </c>
      <c r="J386" s="505">
        <f>단가산출!$J$74</f>
        <v>36723</v>
      </c>
      <c r="K386" s="506">
        <f>TRUNC(G386*J386)</f>
        <v>36723</v>
      </c>
      <c r="L386" s="505">
        <f>단가산출!$L$74</f>
        <v>31885</v>
      </c>
      <c r="M386" s="506">
        <f>TRUNC(G386*L386)</f>
        <v>31885</v>
      </c>
      <c r="N386" s="521">
        <f t="shared" si="124"/>
        <v>68608</v>
      </c>
      <c r="O386" s="522">
        <f t="shared" si="125"/>
        <v>68608</v>
      </c>
      <c r="P386" s="509"/>
      <c r="Q386" s="569" t="str">
        <f>단가산출!$A$69</f>
        <v>제13</v>
      </c>
      <c r="R386" s="510" t="s">
        <v>65</v>
      </c>
    </row>
    <row r="387" spans="1:18" s="573" customFormat="1">
      <c r="A387" s="552"/>
      <c r="B387" s="511" t="s">
        <v>67</v>
      </c>
      <c r="C387" s="512"/>
      <c r="D387" s="651"/>
      <c r="E387" s="514"/>
      <c r="F387" s="515"/>
      <c r="G387" s="516"/>
      <c r="H387" s="517"/>
      <c r="I387" s="518">
        <f>SUM(I385:I386)</f>
        <v>0</v>
      </c>
      <c r="J387" s="517"/>
      <c r="K387" s="518">
        <f>SUM(K385:K386)</f>
        <v>36723</v>
      </c>
      <c r="L387" s="517"/>
      <c r="M387" s="518">
        <f>SUM(M385:M386)</f>
        <v>31885</v>
      </c>
      <c r="N387" s="517">
        <f t="shared" si="124"/>
        <v>0</v>
      </c>
      <c r="O387" s="519">
        <f t="shared" si="125"/>
        <v>68608</v>
      </c>
      <c r="P387" s="516"/>
      <c r="Q387" s="570"/>
      <c r="R387" s="514"/>
    </row>
    <row r="388" spans="1:18" s="573" customFormat="1">
      <c r="A388" s="550" t="s">
        <v>1818</v>
      </c>
      <c r="B388" s="492" t="s">
        <v>1817</v>
      </c>
      <c r="C388" s="492"/>
      <c r="D388" s="492">
        <v>0</v>
      </c>
      <c r="E388" s="493" t="s">
        <v>88</v>
      </c>
      <c r="F388" s="494" t="s">
        <v>55</v>
      </c>
      <c r="G388" s="495">
        <v>1</v>
      </c>
      <c r="H388" s="496"/>
      <c r="I388" s="498"/>
      <c r="J388" s="496"/>
      <c r="K388" s="498">
        <f>ROUND(G388*J388,0)</f>
        <v>0</v>
      </c>
      <c r="L388" s="496"/>
      <c r="M388" s="498"/>
      <c r="N388" s="496">
        <f t="shared" ref="N388:N390" si="128">H388+J388+L388</f>
        <v>0</v>
      </c>
      <c r="O388" s="499">
        <f t="shared" ref="O388:O390" si="129">I388+K388+M388</f>
        <v>0</v>
      </c>
      <c r="P388" s="495"/>
      <c r="Q388" s="568"/>
      <c r="R388" s="500"/>
    </row>
    <row r="389" spans="1:18" s="573" customFormat="1">
      <c r="A389" s="551"/>
      <c r="B389" s="652"/>
      <c r="C389" s="502" t="s">
        <v>63</v>
      </c>
      <c r="D389" s="647"/>
      <c r="E389" s="520" t="s">
        <v>413</v>
      </c>
      <c r="F389" s="484" t="s">
        <v>68</v>
      </c>
      <c r="G389" s="653">
        <f>설치수량!$J$86</f>
        <v>23.821999999999999</v>
      </c>
      <c r="H389" s="521">
        <f>단가조사!$P$75</f>
        <v>-350</v>
      </c>
      <c r="I389" s="497">
        <f>TRUNC(G389*H389)</f>
        <v>-8337</v>
      </c>
      <c r="J389" s="521"/>
      <c r="K389" s="523">
        <f>ROUND(G389*J389,0)</f>
        <v>0</v>
      </c>
      <c r="L389" s="521"/>
      <c r="M389" s="523"/>
      <c r="N389" s="521">
        <f t="shared" si="128"/>
        <v>-350</v>
      </c>
      <c r="O389" s="522">
        <f t="shared" si="129"/>
        <v>-8337</v>
      </c>
      <c r="P389" s="653"/>
      <c r="Q389" s="569"/>
      <c r="R389" s="520"/>
    </row>
    <row r="390" spans="1:18" s="573" customFormat="1">
      <c r="A390" s="552"/>
      <c r="B390" s="511" t="s">
        <v>67</v>
      </c>
      <c r="C390" s="512"/>
      <c r="D390" s="651"/>
      <c r="E390" s="514"/>
      <c r="F390" s="515"/>
      <c r="G390" s="516"/>
      <c r="H390" s="517"/>
      <c r="I390" s="518">
        <f>SUM(I388:I389)</f>
        <v>-8337</v>
      </c>
      <c r="J390" s="517"/>
      <c r="K390" s="518">
        <f>SUM(K388:K389)</f>
        <v>0</v>
      </c>
      <c r="L390" s="517"/>
      <c r="M390" s="518">
        <f>SUM(M388:M389)</f>
        <v>0</v>
      </c>
      <c r="N390" s="517">
        <f t="shared" si="128"/>
        <v>0</v>
      </c>
      <c r="O390" s="519">
        <f t="shared" si="129"/>
        <v>-8337</v>
      </c>
      <c r="P390" s="516"/>
      <c r="Q390" s="570"/>
      <c r="R390" s="514"/>
    </row>
    <row r="391" spans="1:18">
      <c r="A391" s="550" t="s">
        <v>1620</v>
      </c>
      <c r="B391" s="492" t="s">
        <v>983</v>
      </c>
      <c r="C391" s="492" t="s">
        <v>83</v>
      </c>
      <c r="D391" s="492" t="s">
        <v>959</v>
      </c>
      <c r="E391" s="493" t="s">
        <v>201</v>
      </c>
      <c r="F391" s="494" t="s">
        <v>55</v>
      </c>
      <c r="G391" s="495">
        <v>1</v>
      </c>
      <c r="H391" s="496">
        <f>단가조사!$P$62</f>
        <v>200000</v>
      </c>
      <c r="I391" s="497">
        <f>TRUNC(G391*H391)</f>
        <v>200000</v>
      </c>
      <c r="J391" s="496"/>
      <c r="K391" s="498">
        <f>ROUND(G391*J391,0)</f>
        <v>0</v>
      </c>
      <c r="L391" s="496"/>
      <c r="M391" s="498"/>
      <c r="N391" s="496">
        <f t="shared" si="124"/>
        <v>200000</v>
      </c>
      <c r="O391" s="499">
        <f t="shared" si="125"/>
        <v>200000</v>
      </c>
      <c r="P391" s="495"/>
      <c r="Q391" s="568"/>
      <c r="R391" s="500"/>
    </row>
    <row r="392" spans="1:18">
      <c r="A392" s="551"/>
      <c r="B392" s="501"/>
      <c r="C392" s="502" t="s">
        <v>855</v>
      </c>
      <c r="D392" s="1428" t="s">
        <v>638</v>
      </c>
      <c r="E392" s="1429"/>
      <c r="F392" s="484" t="s">
        <v>85</v>
      </c>
      <c r="G392" s="653">
        <v>1</v>
      </c>
      <c r="H392" s="521">
        <f>단가산출!$H$86</f>
        <v>0</v>
      </c>
      <c r="I392" s="523">
        <f>ROUND(G392*H392,0)</f>
        <v>0</v>
      </c>
      <c r="J392" s="505">
        <f>단가산출!$J$86</f>
        <v>52026</v>
      </c>
      <c r="K392" s="506">
        <f t="shared" ref="K392:K398" si="130">TRUNC(G392*J392)</f>
        <v>52026</v>
      </c>
      <c r="L392" s="521">
        <f>단가산출!$L$86</f>
        <v>48513</v>
      </c>
      <c r="M392" s="506">
        <f>TRUNC(G392*L392)</f>
        <v>48513</v>
      </c>
      <c r="N392" s="521">
        <f t="shared" si="124"/>
        <v>100539</v>
      </c>
      <c r="O392" s="522">
        <f t="shared" si="125"/>
        <v>100539</v>
      </c>
      <c r="P392" s="509"/>
      <c r="Q392" s="569" t="str">
        <f>단가산출!$A$81</f>
        <v>제15</v>
      </c>
      <c r="R392" s="510" t="s">
        <v>65</v>
      </c>
    </row>
    <row r="393" spans="1:18">
      <c r="A393" s="551"/>
      <c r="B393" s="501"/>
      <c r="C393" s="502" t="s">
        <v>1299</v>
      </c>
      <c r="D393" s="657"/>
      <c r="E393" s="510" t="s">
        <v>1300</v>
      </c>
      <c r="F393" s="658" t="s">
        <v>749</v>
      </c>
      <c r="G393" s="653">
        <f>기초설계!K9</f>
        <v>1</v>
      </c>
      <c r="H393" s="521"/>
      <c r="I393" s="497"/>
      <c r="J393" s="505">
        <f>단가산출!J235</f>
        <v>2763</v>
      </c>
      <c r="K393" s="506">
        <f t="shared" si="130"/>
        <v>2763</v>
      </c>
      <c r="L393" s="521">
        <f>단가산출!$L$235</f>
        <v>1939</v>
      </c>
      <c r="M393" s="506">
        <f>TRUNC(G393*L393)</f>
        <v>1939</v>
      </c>
      <c r="N393" s="521">
        <f>H393+J393+L393</f>
        <v>4702</v>
      </c>
      <c r="O393" s="522">
        <f>I393+K393+M393</f>
        <v>4702</v>
      </c>
      <c r="P393" s="509"/>
      <c r="Q393" s="569" t="str">
        <f>단가산출!$A$231</f>
        <v>제37</v>
      </c>
      <c r="R393" s="510" t="s">
        <v>65</v>
      </c>
    </row>
    <row r="394" spans="1:18">
      <c r="A394" s="551"/>
      <c r="B394" s="501"/>
      <c r="C394" s="502" t="s">
        <v>330</v>
      </c>
      <c r="D394" s="647" t="s">
        <v>331</v>
      </c>
      <c r="E394" s="520"/>
      <c r="F394" s="658" t="s">
        <v>856</v>
      </c>
      <c r="G394" s="653">
        <f>설치수량!L87</f>
        <v>0.72000000000000008</v>
      </c>
      <c r="H394" s="521">
        <f>단가산출!$H$161</f>
        <v>9052</v>
      </c>
      <c r="I394" s="497">
        <f>TRUNC(G394*H394)</f>
        <v>6517</v>
      </c>
      <c r="J394" s="521">
        <f>단가산출!$J$161</f>
        <v>34461</v>
      </c>
      <c r="K394" s="506">
        <f t="shared" si="130"/>
        <v>24811</v>
      </c>
      <c r="L394" s="521"/>
      <c r="M394" s="523"/>
      <c r="N394" s="521">
        <f t="shared" si="124"/>
        <v>43513</v>
      </c>
      <c r="O394" s="522">
        <f t="shared" si="125"/>
        <v>31328</v>
      </c>
      <c r="P394" s="509"/>
      <c r="Q394" s="569" t="str">
        <f>단가산출!$A$156</f>
        <v>제25</v>
      </c>
      <c r="R394" s="510" t="s">
        <v>65</v>
      </c>
    </row>
    <row r="395" spans="1:18" ht="14.25">
      <c r="A395" s="551"/>
      <c r="B395" s="501"/>
      <c r="C395" s="502" t="s">
        <v>857</v>
      </c>
      <c r="D395" s="647"/>
      <c r="E395" s="520"/>
      <c r="F395" s="484" t="s">
        <v>858</v>
      </c>
      <c r="G395" s="653">
        <f>설치수량!N87</f>
        <v>7.2000000000000022E-2</v>
      </c>
      <c r="H395" s="521">
        <f>단가산출!$H$168</f>
        <v>94138</v>
      </c>
      <c r="I395" s="497">
        <f>TRUNC(G395*H395)</f>
        <v>6777</v>
      </c>
      <c r="J395" s="521">
        <f>단가산출!$J$168</f>
        <v>373604</v>
      </c>
      <c r="K395" s="506">
        <f t="shared" si="130"/>
        <v>26899</v>
      </c>
      <c r="L395" s="521"/>
      <c r="M395" s="523"/>
      <c r="N395" s="521">
        <f t="shared" si="124"/>
        <v>467742</v>
      </c>
      <c r="O395" s="522">
        <f t="shared" si="125"/>
        <v>33676</v>
      </c>
      <c r="P395" s="509"/>
      <c r="Q395" s="569" t="str">
        <f>단가산출!$A$162</f>
        <v>제26</v>
      </c>
      <c r="R395" s="510" t="s">
        <v>65</v>
      </c>
    </row>
    <row r="396" spans="1:18" ht="14.25">
      <c r="A396" s="551"/>
      <c r="B396" s="501"/>
      <c r="C396" s="502" t="s">
        <v>93</v>
      </c>
      <c r="D396" s="647" t="s">
        <v>94</v>
      </c>
      <c r="E396" s="520"/>
      <c r="F396" s="484" t="s">
        <v>860</v>
      </c>
      <c r="G396" s="653">
        <f>설치수량!O87</f>
        <v>0.16200000000000001</v>
      </c>
      <c r="H396" s="521"/>
      <c r="I396" s="523"/>
      <c r="J396" s="521">
        <f>단가산출!$J$9</f>
        <v>62811</v>
      </c>
      <c r="K396" s="506">
        <f t="shared" si="130"/>
        <v>10175</v>
      </c>
      <c r="L396" s="521"/>
      <c r="M396" s="523"/>
      <c r="N396" s="521">
        <f t="shared" si="124"/>
        <v>62811</v>
      </c>
      <c r="O396" s="522">
        <f t="shared" si="125"/>
        <v>10175</v>
      </c>
      <c r="P396" s="509"/>
      <c r="Q396" s="569" t="str">
        <f>단가산출!$A$7</f>
        <v>제01</v>
      </c>
      <c r="R396" s="510" t="s">
        <v>65</v>
      </c>
    </row>
    <row r="397" spans="1:18" ht="14.25">
      <c r="A397" s="551"/>
      <c r="B397" s="501"/>
      <c r="C397" s="502" t="s">
        <v>93</v>
      </c>
      <c r="D397" s="647" t="s">
        <v>95</v>
      </c>
      <c r="E397" s="520"/>
      <c r="F397" s="484" t="s">
        <v>860</v>
      </c>
      <c r="G397" s="653">
        <f>설치수량!P87</f>
        <v>8.9999999999999983E-2</v>
      </c>
      <c r="H397" s="521"/>
      <c r="I397" s="523"/>
      <c r="J397" s="521">
        <f>단가산출!$J$19</f>
        <v>19909</v>
      </c>
      <c r="K397" s="506">
        <f t="shared" si="130"/>
        <v>1791</v>
      </c>
      <c r="L397" s="521"/>
      <c r="M397" s="523"/>
      <c r="N397" s="521">
        <f t="shared" si="124"/>
        <v>19909</v>
      </c>
      <c r="O397" s="522">
        <f t="shared" si="125"/>
        <v>1791</v>
      </c>
      <c r="P397" s="509"/>
      <c r="Q397" s="569" t="str">
        <f>단가산출!$A$15</f>
        <v>제03</v>
      </c>
      <c r="R397" s="510" t="s">
        <v>65</v>
      </c>
    </row>
    <row r="398" spans="1:18" ht="14.25">
      <c r="A398" s="551"/>
      <c r="B398" s="501"/>
      <c r="C398" s="502" t="s">
        <v>93</v>
      </c>
      <c r="D398" s="647" t="s">
        <v>96</v>
      </c>
      <c r="E398" s="520"/>
      <c r="F398" s="484" t="s">
        <v>860</v>
      </c>
      <c r="G398" s="653">
        <f>설치수량!Q87</f>
        <v>7.2000000000000022E-2</v>
      </c>
      <c r="H398" s="521"/>
      <c r="I398" s="523"/>
      <c r="J398" s="521">
        <f>단가산출!$J$22</f>
        <v>34413</v>
      </c>
      <c r="K398" s="506">
        <f t="shared" si="130"/>
        <v>2477</v>
      </c>
      <c r="L398" s="521"/>
      <c r="M398" s="523"/>
      <c r="N398" s="521">
        <f t="shared" si="124"/>
        <v>34413</v>
      </c>
      <c r="O398" s="522">
        <f t="shared" si="125"/>
        <v>2477</v>
      </c>
      <c r="P398" s="509"/>
      <c r="Q398" s="569" t="str">
        <f>단가산출!$A$20</f>
        <v>제04</v>
      </c>
      <c r="R398" s="510" t="s">
        <v>65</v>
      </c>
    </row>
    <row r="399" spans="1:18">
      <c r="A399" s="552"/>
      <c r="B399" s="511" t="s">
        <v>67</v>
      </c>
      <c r="C399" s="512"/>
      <c r="D399" s="651"/>
      <c r="E399" s="514"/>
      <c r="F399" s="515"/>
      <c r="G399" s="516"/>
      <c r="H399" s="517"/>
      <c r="I399" s="518">
        <f>SUM(I391:I398)</f>
        <v>213294</v>
      </c>
      <c r="J399" s="517"/>
      <c r="K399" s="518">
        <f>SUM(K391:K398)</f>
        <v>120942</v>
      </c>
      <c r="L399" s="517"/>
      <c r="M399" s="518">
        <f>SUM(M391:M398)</f>
        <v>50452</v>
      </c>
      <c r="N399" s="517">
        <f t="shared" si="124"/>
        <v>0</v>
      </c>
      <c r="O399" s="519">
        <f t="shared" si="125"/>
        <v>384688</v>
      </c>
      <c r="P399" s="516"/>
      <c r="Q399" s="570"/>
      <c r="R399" s="514"/>
    </row>
    <row r="400" spans="1:18">
      <c r="A400" s="550" t="s">
        <v>1621</v>
      </c>
      <c r="B400" s="492" t="s">
        <v>983</v>
      </c>
      <c r="C400" s="492" t="s">
        <v>86</v>
      </c>
      <c r="D400" s="492" t="s">
        <v>964</v>
      </c>
      <c r="E400" s="493" t="s">
        <v>201</v>
      </c>
      <c r="F400" s="494" t="s">
        <v>55</v>
      </c>
      <c r="G400" s="495">
        <v>1</v>
      </c>
      <c r="H400" s="496">
        <f>단가조사!$P$63</f>
        <v>250000</v>
      </c>
      <c r="I400" s="497">
        <f>TRUNC(G400*H400)</f>
        <v>250000</v>
      </c>
      <c r="J400" s="496"/>
      <c r="K400" s="498">
        <f>ROUND(G400*J400,0)</f>
        <v>0</v>
      </c>
      <c r="L400" s="496"/>
      <c r="M400" s="498"/>
      <c r="N400" s="496">
        <f t="shared" si="124"/>
        <v>250000</v>
      </c>
      <c r="O400" s="499">
        <f t="shared" si="125"/>
        <v>250000</v>
      </c>
      <c r="P400" s="495"/>
      <c r="Q400" s="568"/>
      <c r="R400" s="500"/>
    </row>
    <row r="401" spans="1:18">
      <c r="A401" s="551"/>
      <c r="B401" s="501"/>
      <c r="C401" s="502" t="s">
        <v>855</v>
      </c>
      <c r="D401" s="1428" t="s">
        <v>638</v>
      </c>
      <c r="E401" s="1429"/>
      <c r="F401" s="484" t="s">
        <v>85</v>
      </c>
      <c r="G401" s="653">
        <v>1</v>
      </c>
      <c r="H401" s="521">
        <f>단가산출!$H$86</f>
        <v>0</v>
      </c>
      <c r="I401" s="523">
        <f>ROUND(G401*H401,0)</f>
        <v>0</v>
      </c>
      <c r="J401" s="505">
        <f>단가산출!$J$86</f>
        <v>52026</v>
      </c>
      <c r="K401" s="506">
        <f t="shared" ref="K401:K407" si="131">TRUNC(G401*J401)</f>
        <v>52026</v>
      </c>
      <c r="L401" s="521">
        <f>단가산출!$L$86</f>
        <v>48513</v>
      </c>
      <c r="M401" s="506">
        <f>TRUNC(G401*L401)</f>
        <v>48513</v>
      </c>
      <c r="N401" s="521">
        <f t="shared" si="124"/>
        <v>100539</v>
      </c>
      <c r="O401" s="522">
        <f t="shared" si="125"/>
        <v>100539</v>
      </c>
      <c r="P401" s="509"/>
      <c r="Q401" s="569" t="str">
        <f>단가산출!$A$81</f>
        <v>제15</v>
      </c>
      <c r="R401" s="510" t="s">
        <v>65</v>
      </c>
    </row>
    <row r="402" spans="1:18">
      <c r="A402" s="551"/>
      <c r="B402" s="501"/>
      <c r="C402" s="502" t="s">
        <v>1299</v>
      </c>
      <c r="D402" s="657"/>
      <c r="E402" s="510" t="s">
        <v>1300</v>
      </c>
      <c r="F402" s="658" t="s">
        <v>749</v>
      </c>
      <c r="G402" s="653">
        <f>기초설계!K9</f>
        <v>1</v>
      </c>
      <c r="H402" s="521"/>
      <c r="I402" s="497"/>
      <c r="J402" s="505">
        <f>단가산출!J235</f>
        <v>2763</v>
      </c>
      <c r="K402" s="506">
        <f t="shared" si="131"/>
        <v>2763</v>
      </c>
      <c r="L402" s="521">
        <f>단가산출!$L$235</f>
        <v>1939</v>
      </c>
      <c r="M402" s="506">
        <f>TRUNC(G402*L402)</f>
        <v>1939</v>
      </c>
      <c r="N402" s="521">
        <f>H402+J402+L402</f>
        <v>4702</v>
      </c>
      <c r="O402" s="522">
        <f>I402+K402+M402</f>
        <v>4702</v>
      </c>
      <c r="P402" s="509"/>
      <c r="Q402" s="569" t="str">
        <f>단가산출!$A$231</f>
        <v>제37</v>
      </c>
      <c r="R402" s="510" t="s">
        <v>65</v>
      </c>
    </row>
    <row r="403" spans="1:18">
      <c r="A403" s="551"/>
      <c r="B403" s="501"/>
      <c r="C403" s="502" t="s">
        <v>330</v>
      </c>
      <c r="D403" s="647" t="s">
        <v>331</v>
      </c>
      <c r="E403" s="520"/>
      <c r="F403" s="658" t="s">
        <v>856</v>
      </c>
      <c r="G403" s="653">
        <f>설치수량!L88</f>
        <v>0.72000000000000008</v>
      </c>
      <c r="H403" s="521">
        <f>단가산출!$H$161</f>
        <v>9052</v>
      </c>
      <c r="I403" s="497">
        <f>TRUNC(G403*H403)</f>
        <v>6517</v>
      </c>
      <c r="J403" s="521">
        <f>단가산출!$J$161</f>
        <v>34461</v>
      </c>
      <c r="K403" s="506">
        <f t="shared" si="131"/>
        <v>24811</v>
      </c>
      <c r="L403" s="521"/>
      <c r="M403" s="523"/>
      <c r="N403" s="521">
        <f t="shared" si="124"/>
        <v>43513</v>
      </c>
      <c r="O403" s="522">
        <f t="shared" si="125"/>
        <v>31328</v>
      </c>
      <c r="P403" s="509"/>
      <c r="Q403" s="569" t="str">
        <f>단가산출!$A$156</f>
        <v>제25</v>
      </c>
      <c r="R403" s="510" t="s">
        <v>65</v>
      </c>
    </row>
    <row r="404" spans="1:18" ht="14.25">
      <c r="A404" s="551"/>
      <c r="B404" s="501"/>
      <c r="C404" s="502" t="s">
        <v>857</v>
      </c>
      <c r="D404" s="647"/>
      <c r="E404" s="520"/>
      <c r="F404" s="484" t="s">
        <v>858</v>
      </c>
      <c r="G404" s="653">
        <f>설치수량!N88</f>
        <v>7.2000000000000022E-2</v>
      </c>
      <c r="H404" s="521">
        <f>단가산출!$H$168</f>
        <v>94138</v>
      </c>
      <c r="I404" s="497">
        <f>TRUNC(G404*H404)</f>
        <v>6777</v>
      </c>
      <c r="J404" s="521">
        <f>단가산출!$J$168</f>
        <v>373604</v>
      </c>
      <c r="K404" s="506">
        <f t="shared" si="131"/>
        <v>26899</v>
      </c>
      <c r="L404" s="521"/>
      <c r="M404" s="523"/>
      <c r="N404" s="521">
        <f t="shared" si="124"/>
        <v>467742</v>
      </c>
      <c r="O404" s="522">
        <f t="shared" si="125"/>
        <v>33676</v>
      </c>
      <c r="P404" s="509"/>
      <c r="Q404" s="569" t="str">
        <f>단가산출!$A$162</f>
        <v>제26</v>
      </c>
      <c r="R404" s="510" t="s">
        <v>65</v>
      </c>
    </row>
    <row r="405" spans="1:18" ht="14.25">
      <c r="A405" s="551"/>
      <c r="B405" s="501"/>
      <c r="C405" s="502" t="s">
        <v>93</v>
      </c>
      <c r="D405" s="647" t="s">
        <v>94</v>
      </c>
      <c r="E405" s="520"/>
      <c r="F405" s="484" t="s">
        <v>860</v>
      </c>
      <c r="G405" s="653">
        <f>설치수량!O88</f>
        <v>0.16200000000000001</v>
      </c>
      <c r="H405" s="521"/>
      <c r="I405" s="523"/>
      <c r="J405" s="521">
        <f>단가산출!$J$9</f>
        <v>62811</v>
      </c>
      <c r="K405" s="506">
        <f t="shared" si="131"/>
        <v>10175</v>
      </c>
      <c r="L405" s="521"/>
      <c r="M405" s="523"/>
      <c r="N405" s="521">
        <f t="shared" si="124"/>
        <v>62811</v>
      </c>
      <c r="O405" s="522">
        <f t="shared" si="125"/>
        <v>10175</v>
      </c>
      <c r="P405" s="509"/>
      <c r="Q405" s="569" t="str">
        <f>단가산출!$A$7</f>
        <v>제01</v>
      </c>
      <c r="R405" s="510" t="s">
        <v>65</v>
      </c>
    </row>
    <row r="406" spans="1:18" ht="14.25">
      <c r="A406" s="551"/>
      <c r="B406" s="501"/>
      <c r="C406" s="502" t="s">
        <v>93</v>
      </c>
      <c r="D406" s="647" t="s">
        <v>95</v>
      </c>
      <c r="E406" s="520"/>
      <c r="F406" s="484" t="s">
        <v>860</v>
      </c>
      <c r="G406" s="653">
        <f>설치수량!P88</f>
        <v>8.9999999999999983E-2</v>
      </c>
      <c r="H406" s="521"/>
      <c r="I406" s="523"/>
      <c r="J406" s="521">
        <f>단가산출!$J$19</f>
        <v>19909</v>
      </c>
      <c r="K406" s="506">
        <f t="shared" si="131"/>
        <v>1791</v>
      </c>
      <c r="L406" s="521"/>
      <c r="M406" s="523"/>
      <c r="N406" s="521">
        <f t="shared" si="124"/>
        <v>19909</v>
      </c>
      <c r="O406" s="522">
        <f t="shared" si="125"/>
        <v>1791</v>
      </c>
      <c r="P406" s="509"/>
      <c r="Q406" s="569" t="str">
        <f>단가산출!$A$15</f>
        <v>제03</v>
      </c>
      <c r="R406" s="510" t="s">
        <v>65</v>
      </c>
    </row>
    <row r="407" spans="1:18" ht="14.25">
      <c r="A407" s="551"/>
      <c r="B407" s="501"/>
      <c r="C407" s="502" t="s">
        <v>93</v>
      </c>
      <c r="D407" s="647" t="s">
        <v>96</v>
      </c>
      <c r="E407" s="520"/>
      <c r="F407" s="484" t="s">
        <v>860</v>
      </c>
      <c r="G407" s="653">
        <f>설치수량!Q88</f>
        <v>7.2000000000000022E-2</v>
      </c>
      <c r="H407" s="521"/>
      <c r="I407" s="523"/>
      <c r="J407" s="521">
        <f>단가산출!$J$22</f>
        <v>34413</v>
      </c>
      <c r="K407" s="506">
        <f t="shared" si="131"/>
        <v>2477</v>
      </c>
      <c r="L407" s="521"/>
      <c r="M407" s="523"/>
      <c r="N407" s="521">
        <f t="shared" si="124"/>
        <v>34413</v>
      </c>
      <c r="O407" s="522">
        <f t="shared" si="125"/>
        <v>2477</v>
      </c>
      <c r="P407" s="509"/>
      <c r="Q407" s="569" t="str">
        <f>단가산출!$A$20</f>
        <v>제04</v>
      </c>
      <c r="R407" s="510" t="s">
        <v>65</v>
      </c>
    </row>
    <row r="408" spans="1:18">
      <c r="A408" s="552"/>
      <c r="B408" s="511" t="s">
        <v>67</v>
      </c>
      <c r="C408" s="512"/>
      <c r="D408" s="651"/>
      <c r="E408" s="514"/>
      <c r="F408" s="515"/>
      <c r="G408" s="516"/>
      <c r="H408" s="517"/>
      <c r="I408" s="518">
        <f>SUM(I400:I407)</f>
        <v>263294</v>
      </c>
      <c r="J408" s="517"/>
      <c r="K408" s="518">
        <f>SUM(K400:K407)</f>
        <v>120942</v>
      </c>
      <c r="L408" s="517"/>
      <c r="M408" s="518">
        <f>SUM(M400:M407)</f>
        <v>50452</v>
      </c>
      <c r="N408" s="517">
        <f t="shared" si="124"/>
        <v>0</v>
      </c>
      <c r="O408" s="519">
        <f t="shared" si="125"/>
        <v>434688</v>
      </c>
      <c r="P408" s="516"/>
      <c r="Q408" s="570"/>
      <c r="R408" s="514"/>
    </row>
    <row r="409" spans="1:18" s="573" customFormat="1">
      <c r="A409" s="550" t="s">
        <v>1532</v>
      </c>
      <c r="B409" s="492" t="s">
        <v>90</v>
      </c>
      <c r="C409" s="492"/>
      <c r="D409" s="492" t="s">
        <v>984</v>
      </c>
      <c r="E409" s="493" t="s">
        <v>88</v>
      </c>
      <c r="F409" s="494" t="s">
        <v>55</v>
      </c>
      <c r="G409" s="495">
        <v>1</v>
      </c>
      <c r="H409" s="496"/>
      <c r="I409" s="498"/>
      <c r="J409" s="496"/>
      <c r="K409" s="498">
        <f>ROUND(G409*J409,0)</f>
        <v>0</v>
      </c>
      <c r="L409" s="496"/>
      <c r="M409" s="498"/>
      <c r="N409" s="496">
        <f t="shared" ref="N409:N488" si="132">H409+J409+L409</f>
        <v>0</v>
      </c>
      <c r="O409" s="499">
        <f t="shared" ref="O409:O488" si="133">I409+K409+M409</f>
        <v>0</v>
      </c>
      <c r="P409" s="495"/>
      <c r="Q409" s="568"/>
      <c r="R409" s="500"/>
    </row>
    <row r="410" spans="1:18" s="573" customFormat="1">
      <c r="A410" s="551"/>
      <c r="B410" s="501"/>
      <c r="C410" s="502" t="s">
        <v>863</v>
      </c>
      <c r="D410" s="1428" t="s">
        <v>638</v>
      </c>
      <c r="E410" s="1429"/>
      <c r="F410" s="484" t="s">
        <v>85</v>
      </c>
      <c r="G410" s="653">
        <v>1</v>
      </c>
      <c r="H410" s="521">
        <f>단가산출!$H$92</f>
        <v>0</v>
      </c>
      <c r="I410" s="523">
        <f>ROUND(G410*H410,0)</f>
        <v>0</v>
      </c>
      <c r="J410" s="521">
        <f>단가산출!$J$92</f>
        <v>26012</v>
      </c>
      <c r="K410" s="506">
        <f>TRUNC(G410*J410)</f>
        <v>26012</v>
      </c>
      <c r="L410" s="521">
        <f>단가산출!$L$92</f>
        <v>24256</v>
      </c>
      <c r="M410" s="506">
        <f>TRUNC(G410*L410)</f>
        <v>24256</v>
      </c>
      <c r="N410" s="521">
        <f t="shared" si="132"/>
        <v>50268</v>
      </c>
      <c r="O410" s="522">
        <f t="shared" si="133"/>
        <v>50268</v>
      </c>
      <c r="P410" s="509"/>
      <c r="Q410" s="569" t="str">
        <f>단가산출!$A$87</f>
        <v>제16</v>
      </c>
      <c r="R410" s="510" t="s">
        <v>65</v>
      </c>
    </row>
    <row r="411" spans="1:18" s="573" customFormat="1">
      <c r="A411" s="552"/>
      <c r="B411" s="511" t="s">
        <v>67</v>
      </c>
      <c r="C411" s="512"/>
      <c r="D411" s="651"/>
      <c r="E411" s="514"/>
      <c r="F411" s="515"/>
      <c r="G411" s="516"/>
      <c r="H411" s="517"/>
      <c r="I411" s="518">
        <f>SUM(I409:I410)</f>
        <v>0</v>
      </c>
      <c r="J411" s="517"/>
      <c r="K411" s="518">
        <f>SUM(K409:K410)</f>
        <v>26012</v>
      </c>
      <c r="L411" s="517"/>
      <c r="M411" s="518">
        <f>SUM(M409:M410)</f>
        <v>24256</v>
      </c>
      <c r="N411" s="517">
        <f t="shared" si="132"/>
        <v>0</v>
      </c>
      <c r="O411" s="519">
        <f t="shared" si="133"/>
        <v>50268</v>
      </c>
      <c r="P411" s="516"/>
      <c r="Q411" s="570"/>
      <c r="R411" s="514"/>
    </row>
    <row r="412" spans="1:18" s="573" customFormat="1">
      <c r="A412" s="550" t="s">
        <v>1819</v>
      </c>
      <c r="B412" s="492" t="s">
        <v>1820</v>
      </c>
      <c r="C412" s="492"/>
      <c r="D412" s="492" t="s">
        <v>599</v>
      </c>
      <c r="E412" s="493" t="s">
        <v>88</v>
      </c>
      <c r="F412" s="494" t="s">
        <v>55</v>
      </c>
      <c r="G412" s="495">
        <v>1</v>
      </c>
      <c r="H412" s="496"/>
      <c r="I412" s="498"/>
      <c r="J412" s="496"/>
      <c r="K412" s="498">
        <f>ROUND(G412*J412,0)</f>
        <v>0</v>
      </c>
      <c r="L412" s="496"/>
      <c r="M412" s="498"/>
      <c r="N412" s="496">
        <f t="shared" ref="N412:N414" si="134">H412+J412+L412</f>
        <v>0</v>
      </c>
      <c r="O412" s="499">
        <f t="shared" ref="O412:O414" si="135">I412+K412+M412</f>
        <v>0</v>
      </c>
      <c r="P412" s="495"/>
      <c r="Q412" s="568"/>
      <c r="R412" s="500"/>
    </row>
    <row r="413" spans="1:18" s="573" customFormat="1">
      <c r="A413" s="661"/>
      <c r="B413" s="652"/>
      <c r="C413" s="502" t="s">
        <v>63</v>
      </c>
      <c r="D413" s="647"/>
      <c r="E413" s="520" t="s">
        <v>413</v>
      </c>
      <c r="F413" s="484" t="s">
        <v>68</v>
      </c>
      <c r="G413" s="653">
        <f>설치수량!$J$89</f>
        <v>19.609000000000002</v>
      </c>
      <c r="H413" s="521">
        <f>단가조사!$P$75</f>
        <v>-350</v>
      </c>
      <c r="I413" s="497">
        <f>TRUNC(G413*H413)</f>
        <v>-6863</v>
      </c>
      <c r="J413" s="521"/>
      <c r="K413" s="523">
        <f>ROUND(G413*J413,0)</f>
        <v>0</v>
      </c>
      <c r="L413" s="521"/>
      <c r="M413" s="523"/>
      <c r="N413" s="521">
        <f t="shared" si="134"/>
        <v>-350</v>
      </c>
      <c r="O413" s="522">
        <f t="shared" si="135"/>
        <v>-6863</v>
      </c>
      <c r="P413" s="653"/>
      <c r="Q413" s="569"/>
      <c r="R413" s="520"/>
    </row>
    <row r="414" spans="1:18" s="573" customFormat="1">
      <c r="A414" s="552"/>
      <c r="B414" s="511" t="s">
        <v>67</v>
      </c>
      <c r="C414" s="512"/>
      <c r="D414" s="651"/>
      <c r="E414" s="514"/>
      <c r="F414" s="515"/>
      <c r="G414" s="516"/>
      <c r="H414" s="517"/>
      <c r="I414" s="518">
        <f>SUM(I412:I413)</f>
        <v>-6863</v>
      </c>
      <c r="J414" s="517"/>
      <c r="K414" s="518">
        <f>SUM(K412:K413)</f>
        <v>0</v>
      </c>
      <c r="L414" s="517"/>
      <c r="M414" s="518">
        <f>SUM(M412:M413)</f>
        <v>0</v>
      </c>
      <c r="N414" s="517">
        <f t="shared" si="134"/>
        <v>0</v>
      </c>
      <c r="O414" s="519">
        <f t="shared" si="135"/>
        <v>-6863</v>
      </c>
      <c r="P414" s="516"/>
      <c r="Q414" s="570"/>
      <c r="R414" s="514"/>
    </row>
    <row r="415" spans="1:18">
      <c r="A415" s="550" t="s">
        <v>1533</v>
      </c>
      <c r="B415" s="492" t="s">
        <v>267</v>
      </c>
      <c r="C415" s="492"/>
      <c r="D415" s="492" t="s">
        <v>84</v>
      </c>
      <c r="E415" s="493" t="s">
        <v>201</v>
      </c>
      <c r="F415" s="494" t="s">
        <v>55</v>
      </c>
      <c r="G415" s="495">
        <v>1</v>
      </c>
      <c r="H415" s="496">
        <f>단가조사!$P$67</f>
        <v>2250000</v>
      </c>
      <c r="I415" s="497">
        <f>TRUNC(G415*H415)</f>
        <v>2250000</v>
      </c>
      <c r="J415" s="496"/>
      <c r="K415" s="498">
        <f>ROUND(G415*J415,0)</f>
        <v>0</v>
      </c>
      <c r="L415" s="496"/>
      <c r="M415" s="498"/>
      <c r="N415" s="496">
        <f t="shared" si="132"/>
        <v>2250000</v>
      </c>
      <c r="O415" s="499">
        <f t="shared" si="133"/>
        <v>2250000</v>
      </c>
      <c r="P415" s="495"/>
      <c r="Q415" s="568"/>
      <c r="R415" s="500"/>
    </row>
    <row r="416" spans="1:18">
      <c r="A416" s="661"/>
      <c r="B416" s="501"/>
      <c r="C416" s="662" t="s">
        <v>850</v>
      </c>
      <c r="D416" s="663"/>
      <c r="E416" s="664"/>
      <c r="F416" s="484" t="s">
        <v>871</v>
      </c>
      <c r="G416" s="665">
        <v>1</v>
      </c>
      <c r="H416" s="666">
        <f>단가산출!$H$104</f>
        <v>0</v>
      </c>
      <c r="I416" s="523">
        <f>ROUND(G416*H416,0)</f>
        <v>0</v>
      </c>
      <c r="J416" s="666">
        <f>단가산출!$J$104</f>
        <v>106303</v>
      </c>
      <c r="K416" s="506">
        <f t="shared" ref="K416:K422" si="136">TRUNC(G416*J416)</f>
        <v>106303</v>
      </c>
      <c r="L416" s="666">
        <f>단가산출!$L$104</f>
        <v>73336</v>
      </c>
      <c r="M416" s="506">
        <f>TRUNC(G416*L416)</f>
        <v>73336</v>
      </c>
      <c r="N416" s="666">
        <f t="shared" si="132"/>
        <v>179639</v>
      </c>
      <c r="O416" s="667">
        <f t="shared" si="133"/>
        <v>179639</v>
      </c>
      <c r="P416" s="509"/>
      <c r="Q416" s="569" t="str">
        <f>단가산출!$A$99</f>
        <v>제18</v>
      </c>
      <c r="R416" s="510" t="s">
        <v>65</v>
      </c>
    </row>
    <row r="417" spans="1:18">
      <c r="A417" s="551"/>
      <c r="B417" s="501"/>
      <c r="C417" s="502" t="s">
        <v>1299</v>
      </c>
      <c r="D417" s="657"/>
      <c r="E417" s="510" t="s">
        <v>1300</v>
      </c>
      <c r="F417" s="658" t="s">
        <v>749</v>
      </c>
      <c r="G417" s="653">
        <f>기초설계!K46</f>
        <v>1.5625</v>
      </c>
      <c r="H417" s="521"/>
      <c r="I417" s="497"/>
      <c r="J417" s="505">
        <f>단가산출!J235</f>
        <v>2763</v>
      </c>
      <c r="K417" s="506">
        <f t="shared" si="136"/>
        <v>4317</v>
      </c>
      <c r="L417" s="521">
        <f>단가산출!$L$235</f>
        <v>1939</v>
      </c>
      <c r="M417" s="506">
        <f>TRUNC(G417*L417)</f>
        <v>3029</v>
      </c>
      <c r="N417" s="521">
        <f>H417+J417+L417</f>
        <v>4702</v>
      </c>
      <c r="O417" s="522">
        <f>I417+K417+M417</f>
        <v>7346</v>
      </c>
      <c r="P417" s="509"/>
      <c r="Q417" s="569" t="str">
        <f>단가산출!$A$231</f>
        <v>제37</v>
      </c>
      <c r="R417" s="510" t="s">
        <v>65</v>
      </c>
    </row>
    <row r="418" spans="1:18">
      <c r="A418" s="551"/>
      <c r="B418" s="501"/>
      <c r="C418" s="502" t="s">
        <v>330</v>
      </c>
      <c r="D418" s="647" t="s">
        <v>331</v>
      </c>
      <c r="E418" s="520"/>
      <c r="F418" s="658" t="s">
        <v>872</v>
      </c>
      <c r="G418" s="653">
        <f>설치수량!L90</f>
        <v>4.08</v>
      </c>
      <c r="H418" s="521">
        <f>단가산출!$H$161</f>
        <v>9052</v>
      </c>
      <c r="I418" s="497">
        <f>TRUNC(G418*H418)</f>
        <v>36932</v>
      </c>
      <c r="J418" s="521">
        <f>단가산출!$J$161</f>
        <v>34461</v>
      </c>
      <c r="K418" s="506">
        <f t="shared" si="136"/>
        <v>140600</v>
      </c>
      <c r="L418" s="521"/>
      <c r="M418" s="523"/>
      <c r="N418" s="521">
        <f t="shared" si="132"/>
        <v>43513</v>
      </c>
      <c r="O418" s="522">
        <f t="shared" si="133"/>
        <v>177532</v>
      </c>
      <c r="P418" s="509"/>
      <c r="Q418" s="569" t="str">
        <f>단가산출!$A$156</f>
        <v>제25</v>
      </c>
      <c r="R418" s="510" t="s">
        <v>65</v>
      </c>
    </row>
    <row r="419" spans="1:18" ht="14.25">
      <c r="A419" s="551"/>
      <c r="B419" s="501"/>
      <c r="C419" s="502" t="s">
        <v>873</v>
      </c>
      <c r="D419" s="647"/>
      <c r="E419" s="520"/>
      <c r="F419" s="484" t="s">
        <v>874</v>
      </c>
      <c r="G419" s="653">
        <f>설치수량!N90</f>
        <v>0.86699999999999988</v>
      </c>
      <c r="H419" s="521">
        <f>단가산출!$H$168</f>
        <v>94138</v>
      </c>
      <c r="I419" s="497">
        <f>TRUNC(G419*H419)</f>
        <v>81617</v>
      </c>
      <c r="J419" s="521">
        <f>단가산출!$J$168</f>
        <v>373604</v>
      </c>
      <c r="K419" s="506">
        <f t="shared" si="136"/>
        <v>323914</v>
      </c>
      <c r="L419" s="521"/>
      <c r="M419" s="523"/>
      <c r="N419" s="521">
        <f t="shared" si="132"/>
        <v>467742</v>
      </c>
      <c r="O419" s="522">
        <f t="shared" si="133"/>
        <v>405531</v>
      </c>
      <c r="P419" s="509"/>
      <c r="Q419" s="569" t="str">
        <f>단가산출!$A$162</f>
        <v>제26</v>
      </c>
      <c r="R419" s="510" t="s">
        <v>65</v>
      </c>
    </row>
    <row r="420" spans="1:18" ht="14.25">
      <c r="A420" s="551"/>
      <c r="B420" s="501"/>
      <c r="C420" s="502" t="s">
        <v>93</v>
      </c>
      <c r="D420" s="647" t="s">
        <v>94</v>
      </c>
      <c r="E420" s="520"/>
      <c r="F420" s="484" t="s">
        <v>860</v>
      </c>
      <c r="G420" s="653">
        <f>설치수량!O90</f>
        <v>1.8560000000000001</v>
      </c>
      <c r="H420" s="521"/>
      <c r="I420" s="523"/>
      <c r="J420" s="521">
        <f>단가산출!J14</f>
        <v>16590</v>
      </c>
      <c r="K420" s="506">
        <f t="shared" si="136"/>
        <v>30791</v>
      </c>
      <c r="L420" s="521"/>
      <c r="M420" s="523"/>
      <c r="N420" s="521">
        <f t="shared" si="132"/>
        <v>16590</v>
      </c>
      <c r="O420" s="522">
        <f t="shared" si="133"/>
        <v>30791</v>
      </c>
      <c r="P420" s="509"/>
      <c r="Q420" s="569" t="str">
        <f>단가산출!$A$7</f>
        <v>제01</v>
      </c>
      <c r="R420" s="510" t="s">
        <v>65</v>
      </c>
    </row>
    <row r="421" spans="1:18" ht="14.25">
      <c r="A421" s="551"/>
      <c r="B421" s="501"/>
      <c r="C421" s="502" t="s">
        <v>93</v>
      </c>
      <c r="D421" s="647" t="s">
        <v>95</v>
      </c>
      <c r="E421" s="520"/>
      <c r="F421" s="484" t="s">
        <v>860</v>
      </c>
      <c r="G421" s="653">
        <f>설치수량!P90</f>
        <v>0.98900000000000021</v>
      </c>
      <c r="H421" s="521"/>
      <c r="I421" s="523"/>
      <c r="J421" s="521">
        <f>단가산출!$J$19</f>
        <v>19909</v>
      </c>
      <c r="K421" s="506">
        <f t="shared" si="136"/>
        <v>19690</v>
      </c>
      <c r="L421" s="521"/>
      <c r="M421" s="523"/>
      <c r="N421" s="521">
        <f t="shared" si="132"/>
        <v>19909</v>
      </c>
      <c r="O421" s="522">
        <f t="shared" si="133"/>
        <v>19690</v>
      </c>
      <c r="P421" s="509"/>
      <c r="Q421" s="569" t="str">
        <f>단가산출!$A$15</f>
        <v>제03</v>
      </c>
      <c r="R421" s="510" t="s">
        <v>65</v>
      </c>
    </row>
    <row r="422" spans="1:18" ht="14.25">
      <c r="A422" s="551"/>
      <c r="B422" s="501"/>
      <c r="C422" s="502" t="s">
        <v>93</v>
      </c>
      <c r="D422" s="647" t="s">
        <v>96</v>
      </c>
      <c r="E422" s="520"/>
      <c r="F422" s="484" t="s">
        <v>860</v>
      </c>
      <c r="G422" s="653">
        <f>설치수량!Q90</f>
        <v>0.86699999999999988</v>
      </c>
      <c r="H422" s="521"/>
      <c r="I422" s="523"/>
      <c r="J422" s="521">
        <f>단가산출!$J$22</f>
        <v>34413</v>
      </c>
      <c r="K422" s="506">
        <f t="shared" si="136"/>
        <v>29836</v>
      </c>
      <c r="L422" s="521"/>
      <c r="M422" s="523"/>
      <c r="N422" s="521">
        <f t="shared" si="132"/>
        <v>34413</v>
      </c>
      <c r="O422" s="522">
        <f t="shared" si="133"/>
        <v>29836</v>
      </c>
      <c r="P422" s="509"/>
      <c r="Q422" s="569" t="str">
        <f>단가산출!$A$20</f>
        <v>제04</v>
      </c>
      <c r="R422" s="510" t="s">
        <v>65</v>
      </c>
    </row>
    <row r="423" spans="1:18">
      <c r="A423" s="552"/>
      <c r="B423" s="511" t="s">
        <v>67</v>
      </c>
      <c r="C423" s="512"/>
      <c r="D423" s="651"/>
      <c r="E423" s="514"/>
      <c r="F423" s="515"/>
      <c r="G423" s="516"/>
      <c r="H423" s="517"/>
      <c r="I423" s="518">
        <f>SUM(I415:I422)</f>
        <v>2368549</v>
      </c>
      <c r="J423" s="517"/>
      <c r="K423" s="518">
        <f>SUM(K415:K422)</f>
        <v>655451</v>
      </c>
      <c r="L423" s="517"/>
      <c r="M423" s="518">
        <f>SUM(M415:M422)</f>
        <v>76365</v>
      </c>
      <c r="N423" s="517">
        <f t="shared" si="132"/>
        <v>0</v>
      </c>
      <c r="O423" s="519">
        <f t="shared" si="133"/>
        <v>3100365</v>
      </c>
      <c r="P423" s="516"/>
      <c r="Q423" s="570"/>
      <c r="R423" s="514"/>
    </row>
    <row r="424" spans="1:18" s="573" customFormat="1">
      <c r="A424" s="550" t="s">
        <v>1534</v>
      </c>
      <c r="B424" s="668" t="s">
        <v>916</v>
      </c>
      <c r="C424" s="492"/>
      <c r="D424" s="492" t="s">
        <v>84</v>
      </c>
      <c r="E424" s="493" t="s">
        <v>203</v>
      </c>
      <c r="F424" s="494" t="s">
        <v>55</v>
      </c>
      <c r="G424" s="495">
        <v>1</v>
      </c>
      <c r="H424" s="496">
        <f>단가조사!$P$67</f>
        <v>2250000</v>
      </c>
      <c r="I424" s="497">
        <f>TRUNC(G424*H424)</f>
        <v>2250000</v>
      </c>
      <c r="J424" s="496"/>
      <c r="K424" s="498">
        <f>ROUND(G424*J424,0)</f>
        <v>0</v>
      </c>
      <c r="L424" s="496"/>
      <c r="M424" s="498"/>
      <c r="N424" s="496">
        <f t="shared" si="132"/>
        <v>2250000</v>
      </c>
      <c r="O424" s="499">
        <f t="shared" si="133"/>
        <v>2250000</v>
      </c>
      <c r="P424" s="495"/>
      <c r="Q424" s="568"/>
      <c r="R424" s="500"/>
    </row>
    <row r="425" spans="1:18" s="573" customFormat="1">
      <c r="A425" s="551"/>
      <c r="B425" s="501"/>
      <c r="C425" s="662" t="s">
        <v>852</v>
      </c>
      <c r="D425" s="663"/>
      <c r="E425" s="664"/>
      <c r="F425" s="484" t="s">
        <v>85</v>
      </c>
      <c r="G425" s="665">
        <v>1</v>
      </c>
      <c r="H425" s="666">
        <f>단가산출!$H$116</f>
        <v>0</v>
      </c>
      <c r="I425" s="648">
        <f>ROUND(G425*H425,0)</f>
        <v>0</v>
      </c>
      <c r="J425" s="666">
        <f>단가산출!$J$116</f>
        <v>159455</v>
      </c>
      <c r="K425" s="506">
        <f>TRUNC(G425*J425)</f>
        <v>159455</v>
      </c>
      <c r="L425" s="666">
        <f>단가산출!$L$116</f>
        <v>110004</v>
      </c>
      <c r="M425" s="506">
        <f>TRUNC(G425*L425)</f>
        <v>110004</v>
      </c>
      <c r="N425" s="666">
        <f t="shared" si="132"/>
        <v>269459</v>
      </c>
      <c r="O425" s="667">
        <f t="shared" si="133"/>
        <v>269459</v>
      </c>
      <c r="P425" s="509"/>
      <c r="Q425" s="569" t="str">
        <f>단가산출!$A$111</f>
        <v>제20</v>
      </c>
      <c r="R425" s="510" t="s">
        <v>65</v>
      </c>
    </row>
    <row r="426" spans="1:18" s="573" customFormat="1">
      <c r="A426" s="552"/>
      <c r="B426" s="511" t="s">
        <v>67</v>
      </c>
      <c r="C426" s="512"/>
      <c r="D426" s="651"/>
      <c r="E426" s="514"/>
      <c r="F426" s="515"/>
      <c r="G426" s="516"/>
      <c r="H426" s="517"/>
      <c r="I426" s="518">
        <f>SUM(I424:I425)</f>
        <v>2250000</v>
      </c>
      <c r="J426" s="517"/>
      <c r="K426" s="518">
        <f>SUM(K424:K425)</f>
        <v>159455</v>
      </c>
      <c r="L426" s="517"/>
      <c r="M426" s="518">
        <f>SUM(M424:M425)</f>
        <v>110004</v>
      </c>
      <c r="N426" s="517">
        <f t="shared" si="132"/>
        <v>0</v>
      </c>
      <c r="O426" s="519">
        <f t="shared" si="133"/>
        <v>2519459</v>
      </c>
      <c r="P426" s="516"/>
      <c r="Q426" s="570"/>
      <c r="R426" s="514"/>
    </row>
    <row r="427" spans="1:18" s="573" customFormat="1">
      <c r="A427" s="550" t="s">
        <v>1821</v>
      </c>
      <c r="B427" s="668" t="s">
        <v>1822</v>
      </c>
      <c r="C427" s="492"/>
      <c r="D427" s="492" t="s">
        <v>84</v>
      </c>
      <c r="E427" s="493" t="s">
        <v>203</v>
      </c>
      <c r="F427" s="494" t="s">
        <v>55</v>
      </c>
      <c r="G427" s="495">
        <v>1</v>
      </c>
      <c r="H427" s="496"/>
      <c r="I427" s="497"/>
      <c r="J427" s="496"/>
      <c r="K427" s="498">
        <f>ROUND(G427*J427,0)</f>
        <v>0</v>
      </c>
      <c r="L427" s="496"/>
      <c r="M427" s="498"/>
      <c r="N427" s="496">
        <f t="shared" ref="N427:N429" si="137">H427+J427+L427</f>
        <v>0</v>
      </c>
      <c r="O427" s="499">
        <f t="shared" ref="O427:O429" si="138">I427+K427+M427</f>
        <v>0</v>
      </c>
      <c r="P427" s="495"/>
      <c r="Q427" s="568"/>
      <c r="R427" s="500"/>
    </row>
    <row r="428" spans="1:18" s="573" customFormat="1">
      <c r="A428" s="661"/>
      <c r="B428" s="652"/>
      <c r="C428" s="502" t="s">
        <v>63</v>
      </c>
      <c r="D428" s="647"/>
      <c r="E428" s="520" t="s">
        <v>413</v>
      </c>
      <c r="F428" s="484" t="s">
        <v>68</v>
      </c>
      <c r="G428" s="653">
        <f>설치수량!$J$91</f>
        <v>126.65600000000001</v>
      </c>
      <c r="H428" s="521">
        <f>단가조사!$P$75</f>
        <v>-350</v>
      </c>
      <c r="I428" s="497">
        <f>TRUNC(G428*H428)</f>
        <v>-44329</v>
      </c>
      <c r="J428" s="521"/>
      <c r="K428" s="523">
        <f>ROUND(G428*J428,0)</f>
        <v>0</v>
      </c>
      <c r="L428" s="521"/>
      <c r="M428" s="523"/>
      <c r="N428" s="521">
        <f t="shared" si="137"/>
        <v>-350</v>
      </c>
      <c r="O428" s="522">
        <f t="shared" si="138"/>
        <v>-44329</v>
      </c>
      <c r="P428" s="653"/>
      <c r="Q428" s="569"/>
      <c r="R428" s="520"/>
    </row>
    <row r="429" spans="1:18" s="573" customFormat="1">
      <c r="A429" s="552"/>
      <c r="B429" s="511" t="s">
        <v>67</v>
      </c>
      <c r="C429" s="512"/>
      <c r="D429" s="651"/>
      <c r="E429" s="514"/>
      <c r="F429" s="515"/>
      <c r="G429" s="516"/>
      <c r="H429" s="517"/>
      <c r="I429" s="518">
        <f>SUM(I427:I428)</f>
        <v>-44329</v>
      </c>
      <c r="J429" s="517"/>
      <c r="K429" s="518">
        <f>SUM(K427:K428)</f>
        <v>0</v>
      </c>
      <c r="L429" s="517"/>
      <c r="M429" s="518">
        <f>SUM(M427:M428)</f>
        <v>0</v>
      </c>
      <c r="N429" s="517">
        <f t="shared" si="137"/>
        <v>0</v>
      </c>
      <c r="O429" s="519">
        <f t="shared" si="138"/>
        <v>-44329</v>
      </c>
      <c r="P429" s="516"/>
      <c r="Q429" s="570"/>
      <c r="R429" s="514"/>
    </row>
    <row r="430" spans="1:18">
      <c r="A430" s="550" t="s">
        <v>1535</v>
      </c>
      <c r="B430" s="492" t="s">
        <v>267</v>
      </c>
      <c r="C430" s="492"/>
      <c r="D430" s="492">
        <v>0</v>
      </c>
      <c r="E430" s="493" t="s">
        <v>200</v>
      </c>
      <c r="F430" s="494" t="s">
        <v>55</v>
      </c>
      <c r="G430" s="495">
        <v>1</v>
      </c>
      <c r="H430" s="496"/>
      <c r="I430" s="498"/>
      <c r="J430" s="496"/>
      <c r="K430" s="498">
        <f>ROUND(G430*J430,0)</f>
        <v>0</v>
      </c>
      <c r="L430" s="496"/>
      <c r="M430" s="498"/>
      <c r="N430" s="496">
        <f t="shared" si="132"/>
        <v>0</v>
      </c>
      <c r="O430" s="499">
        <f t="shared" si="133"/>
        <v>0</v>
      </c>
      <c r="P430" s="495"/>
      <c r="Q430" s="568"/>
      <c r="R430" s="500"/>
    </row>
    <row r="431" spans="1:18">
      <c r="A431" s="661"/>
      <c r="B431" s="501"/>
      <c r="C431" s="662" t="s">
        <v>875</v>
      </c>
      <c r="D431" s="663"/>
      <c r="E431" s="664"/>
      <c r="F431" s="484" t="s">
        <v>85</v>
      </c>
      <c r="G431" s="665">
        <v>1</v>
      </c>
      <c r="H431" s="521">
        <f>단가산출!$H$116</f>
        <v>0</v>
      </c>
      <c r="I431" s="523">
        <f>ROUND(G431*H431,0)</f>
        <v>0</v>
      </c>
      <c r="J431" s="666">
        <f>단가산출!$J$116</f>
        <v>159455</v>
      </c>
      <c r="K431" s="506">
        <f t="shared" ref="K431:K437" si="139">TRUNC(G431*J431)</f>
        <v>159455</v>
      </c>
      <c r="L431" s="666">
        <f>단가산출!$L$116</f>
        <v>110004</v>
      </c>
      <c r="M431" s="506">
        <f>TRUNC(G431*L431)</f>
        <v>110004</v>
      </c>
      <c r="N431" s="666">
        <f t="shared" ref="N431:O434" si="140">H431+J431+L431</f>
        <v>269459</v>
      </c>
      <c r="O431" s="667">
        <f t="shared" si="140"/>
        <v>269459</v>
      </c>
      <c r="P431" s="509"/>
      <c r="Q431" s="569" t="str">
        <f>단가산출!$A$111</f>
        <v>제20</v>
      </c>
      <c r="R431" s="510" t="s">
        <v>65</v>
      </c>
    </row>
    <row r="432" spans="1:18">
      <c r="A432" s="551"/>
      <c r="B432" s="501"/>
      <c r="C432" s="502" t="s">
        <v>1299</v>
      </c>
      <c r="D432" s="657"/>
      <c r="E432" s="510" t="s">
        <v>1300</v>
      </c>
      <c r="F432" s="658" t="s">
        <v>749</v>
      </c>
      <c r="G432" s="653">
        <f>기초설계!K46</f>
        <v>1.5625</v>
      </c>
      <c r="H432" s="642"/>
      <c r="I432" s="497"/>
      <c r="J432" s="505">
        <f>단가산출!J235</f>
        <v>2763</v>
      </c>
      <c r="K432" s="506">
        <f t="shared" si="139"/>
        <v>4317</v>
      </c>
      <c r="L432" s="521">
        <f>단가산출!$L$235</f>
        <v>1939</v>
      </c>
      <c r="M432" s="506">
        <f>TRUNC(G432*L432)</f>
        <v>3029</v>
      </c>
      <c r="N432" s="521">
        <f>H432+J432+L432</f>
        <v>4702</v>
      </c>
      <c r="O432" s="522">
        <f>I432+K432+M432</f>
        <v>7346</v>
      </c>
      <c r="P432" s="509"/>
      <c r="Q432" s="569" t="str">
        <f>단가산출!$A$231</f>
        <v>제37</v>
      </c>
      <c r="R432" s="510" t="s">
        <v>65</v>
      </c>
    </row>
    <row r="433" spans="1:18">
      <c r="A433" s="551"/>
      <c r="B433" s="501"/>
      <c r="C433" s="502" t="s">
        <v>330</v>
      </c>
      <c r="D433" s="647" t="s">
        <v>331</v>
      </c>
      <c r="E433" s="520"/>
      <c r="F433" s="658" t="s">
        <v>856</v>
      </c>
      <c r="G433" s="653">
        <f>설치수량!L92</f>
        <v>4.08</v>
      </c>
      <c r="H433" s="521">
        <f>단가산출!$H$161</f>
        <v>9052</v>
      </c>
      <c r="I433" s="497">
        <f>TRUNC(G433*H433)</f>
        <v>36932</v>
      </c>
      <c r="J433" s="521">
        <f>단가산출!$J$161</f>
        <v>34461</v>
      </c>
      <c r="K433" s="506">
        <f t="shared" si="139"/>
        <v>140600</v>
      </c>
      <c r="L433" s="521"/>
      <c r="M433" s="523"/>
      <c r="N433" s="521">
        <f t="shared" si="140"/>
        <v>43513</v>
      </c>
      <c r="O433" s="522">
        <f t="shared" si="140"/>
        <v>177532</v>
      </c>
      <c r="P433" s="509"/>
      <c r="Q433" s="569" t="str">
        <f>단가산출!$A$156</f>
        <v>제25</v>
      </c>
      <c r="R433" s="510" t="s">
        <v>65</v>
      </c>
    </row>
    <row r="434" spans="1:18" ht="14.25">
      <c r="A434" s="551"/>
      <c r="B434" s="501"/>
      <c r="C434" s="502" t="s">
        <v>857</v>
      </c>
      <c r="D434" s="647"/>
      <c r="E434" s="520"/>
      <c r="F434" s="484" t="s">
        <v>858</v>
      </c>
      <c r="G434" s="653">
        <f>설치수량!N92</f>
        <v>0.86699999999999988</v>
      </c>
      <c r="H434" s="521">
        <f>단가산출!$H$168</f>
        <v>94138</v>
      </c>
      <c r="I434" s="497">
        <f>TRUNC(G434*H434)</f>
        <v>81617</v>
      </c>
      <c r="J434" s="521">
        <f>단가산출!$J$168</f>
        <v>373604</v>
      </c>
      <c r="K434" s="506">
        <f t="shared" si="139"/>
        <v>323914</v>
      </c>
      <c r="L434" s="521"/>
      <c r="M434" s="523"/>
      <c r="N434" s="521">
        <f t="shared" si="140"/>
        <v>467742</v>
      </c>
      <c r="O434" s="522">
        <f t="shared" si="140"/>
        <v>405531</v>
      </c>
      <c r="P434" s="509"/>
      <c r="Q434" s="569" t="str">
        <f>단가산출!$A$162</f>
        <v>제26</v>
      </c>
      <c r="R434" s="510" t="s">
        <v>65</v>
      </c>
    </row>
    <row r="435" spans="1:18" ht="14.25">
      <c r="A435" s="551"/>
      <c r="B435" s="501"/>
      <c r="C435" s="502" t="s">
        <v>93</v>
      </c>
      <c r="D435" s="647" t="s">
        <v>94</v>
      </c>
      <c r="E435" s="520"/>
      <c r="F435" s="484" t="s">
        <v>860</v>
      </c>
      <c r="G435" s="653">
        <f>설치수량!O92</f>
        <v>1.8560000000000001</v>
      </c>
      <c r="H435" s="521"/>
      <c r="I435" s="523"/>
      <c r="J435" s="521">
        <f>단가산출!J14</f>
        <v>16590</v>
      </c>
      <c r="K435" s="506">
        <f t="shared" si="139"/>
        <v>30791</v>
      </c>
      <c r="L435" s="521"/>
      <c r="M435" s="523"/>
      <c r="N435" s="521">
        <f t="shared" si="132"/>
        <v>16590</v>
      </c>
      <c r="O435" s="522">
        <f t="shared" si="133"/>
        <v>30791</v>
      </c>
      <c r="P435" s="509"/>
      <c r="Q435" s="569" t="str">
        <f>단가산출!$A$7</f>
        <v>제01</v>
      </c>
      <c r="R435" s="510" t="s">
        <v>65</v>
      </c>
    </row>
    <row r="436" spans="1:18" ht="14.25">
      <c r="A436" s="551"/>
      <c r="B436" s="501"/>
      <c r="C436" s="502" t="s">
        <v>93</v>
      </c>
      <c r="D436" s="647" t="s">
        <v>95</v>
      </c>
      <c r="E436" s="520"/>
      <c r="F436" s="484" t="s">
        <v>860</v>
      </c>
      <c r="G436" s="653">
        <f>설치수량!P92</f>
        <v>0.98900000000000021</v>
      </c>
      <c r="H436" s="521"/>
      <c r="I436" s="523"/>
      <c r="J436" s="521">
        <f>단가산출!$J$19</f>
        <v>19909</v>
      </c>
      <c r="K436" s="506">
        <f t="shared" si="139"/>
        <v>19690</v>
      </c>
      <c r="L436" s="521"/>
      <c r="M436" s="523"/>
      <c r="N436" s="521">
        <f t="shared" si="132"/>
        <v>19909</v>
      </c>
      <c r="O436" s="522">
        <f t="shared" si="133"/>
        <v>19690</v>
      </c>
      <c r="P436" s="509"/>
      <c r="Q436" s="569" t="str">
        <f>단가산출!$A$15</f>
        <v>제03</v>
      </c>
      <c r="R436" s="510" t="s">
        <v>65</v>
      </c>
    </row>
    <row r="437" spans="1:18" ht="14.25">
      <c r="A437" s="551"/>
      <c r="B437" s="501"/>
      <c r="C437" s="502" t="s">
        <v>93</v>
      </c>
      <c r="D437" s="647" t="s">
        <v>96</v>
      </c>
      <c r="E437" s="520"/>
      <c r="F437" s="484" t="s">
        <v>860</v>
      </c>
      <c r="G437" s="653">
        <f>설치수량!Q92</f>
        <v>0.86699999999999988</v>
      </c>
      <c r="H437" s="521"/>
      <c r="I437" s="523"/>
      <c r="J437" s="521">
        <f>단가산출!$J$22</f>
        <v>34413</v>
      </c>
      <c r="K437" s="506">
        <f t="shared" si="139"/>
        <v>29836</v>
      </c>
      <c r="L437" s="521"/>
      <c r="M437" s="523"/>
      <c r="N437" s="521">
        <f t="shared" si="132"/>
        <v>34413</v>
      </c>
      <c r="O437" s="522">
        <f t="shared" si="133"/>
        <v>29836</v>
      </c>
      <c r="P437" s="509"/>
      <c r="Q437" s="569" t="str">
        <f>단가산출!$A$20</f>
        <v>제04</v>
      </c>
      <c r="R437" s="510" t="s">
        <v>65</v>
      </c>
    </row>
    <row r="438" spans="1:18">
      <c r="A438" s="552"/>
      <c r="B438" s="511" t="s">
        <v>67</v>
      </c>
      <c r="C438" s="512"/>
      <c r="D438" s="651"/>
      <c r="E438" s="514"/>
      <c r="F438" s="515"/>
      <c r="G438" s="516"/>
      <c r="H438" s="517"/>
      <c r="I438" s="518">
        <f>SUM(I430:I437)</f>
        <v>118549</v>
      </c>
      <c r="J438" s="517"/>
      <c r="K438" s="518">
        <f>SUM(K430:K437)</f>
        <v>708603</v>
      </c>
      <c r="L438" s="517"/>
      <c r="M438" s="518">
        <f>SUM(M430:M437)</f>
        <v>113033</v>
      </c>
      <c r="N438" s="517">
        <f t="shared" si="132"/>
        <v>0</v>
      </c>
      <c r="O438" s="519">
        <f t="shared" si="133"/>
        <v>940185</v>
      </c>
      <c r="P438" s="516"/>
      <c r="Q438" s="570"/>
      <c r="R438" s="514"/>
    </row>
    <row r="439" spans="1:18" s="573" customFormat="1">
      <c r="A439" s="550" t="s">
        <v>1536</v>
      </c>
      <c r="B439" s="492" t="s">
        <v>267</v>
      </c>
      <c r="C439" s="492" t="s">
        <v>2000</v>
      </c>
      <c r="D439" s="492">
        <v>0</v>
      </c>
      <c r="E439" s="493" t="s">
        <v>88</v>
      </c>
      <c r="F439" s="494" t="s">
        <v>55</v>
      </c>
      <c r="G439" s="495">
        <v>1</v>
      </c>
      <c r="H439" s="496"/>
      <c r="I439" s="498"/>
      <c r="J439" s="496"/>
      <c r="K439" s="498">
        <f>ROUND(G439*J439,0)</f>
        <v>0</v>
      </c>
      <c r="L439" s="496"/>
      <c r="M439" s="498"/>
      <c r="N439" s="496">
        <f t="shared" si="132"/>
        <v>0</v>
      </c>
      <c r="O439" s="499">
        <f t="shared" si="133"/>
        <v>0</v>
      </c>
      <c r="P439" s="495"/>
      <c r="Q439" s="568"/>
      <c r="R439" s="500"/>
    </row>
    <row r="440" spans="1:18" s="573" customFormat="1">
      <c r="A440" s="551"/>
      <c r="B440" s="501"/>
      <c r="C440" s="502" t="s">
        <v>863</v>
      </c>
      <c r="D440" s="647"/>
      <c r="E440" s="520"/>
      <c r="F440" s="484" t="s">
        <v>85</v>
      </c>
      <c r="G440" s="653">
        <v>1</v>
      </c>
      <c r="H440" s="521">
        <f>단가산출!$H$110</f>
        <v>0</v>
      </c>
      <c r="I440" s="523">
        <f>ROUND(G440*H440,0)</f>
        <v>0</v>
      </c>
      <c r="J440" s="521">
        <f>단가산출!$J$110</f>
        <v>53151</v>
      </c>
      <c r="K440" s="506">
        <f>TRUNC(G440*J440)</f>
        <v>53151</v>
      </c>
      <c r="L440" s="521">
        <f>단가산출!$L$110</f>
        <v>36668</v>
      </c>
      <c r="M440" s="506">
        <f>TRUNC(G440*L440)</f>
        <v>36668</v>
      </c>
      <c r="N440" s="521">
        <f t="shared" si="132"/>
        <v>89819</v>
      </c>
      <c r="O440" s="522">
        <f t="shared" si="133"/>
        <v>89819</v>
      </c>
      <c r="P440" s="509"/>
      <c r="Q440" s="569" t="str">
        <f>단가산출!$A$105</f>
        <v>제19</v>
      </c>
      <c r="R440" s="510" t="s">
        <v>65</v>
      </c>
    </row>
    <row r="441" spans="1:18" s="573" customFormat="1">
      <c r="A441" s="552"/>
      <c r="B441" s="511" t="s">
        <v>67</v>
      </c>
      <c r="C441" s="512"/>
      <c r="D441" s="651"/>
      <c r="E441" s="514"/>
      <c r="F441" s="515"/>
      <c r="G441" s="516"/>
      <c r="H441" s="517"/>
      <c r="I441" s="518">
        <f>SUM(I439:I440)</f>
        <v>0</v>
      </c>
      <c r="J441" s="517"/>
      <c r="K441" s="518">
        <f>SUM(K439:K440)</f>
        <v>53151</v>
      </c>
      <c r="L441" s="517"/>
      <c r="M441" s="518">
        <f>SUM(M439:M440)</f>
        <v>36668</v>
      </c>
      <c r="N441" s="517">
        <f t="shared" si="132"/>
        <v>0</v>
      </c>
      <c r="O441" s="519">
        <f t="shared" si="133"/>
        <v>89819</v>
      </c>
      <c r="P441" s="516"/>
      <c r="Q441" s="570"/>
      <c r="R441" s="514"/>
    </row>
    <row r="442" spans="1:18" s="573" customFormat="1">
      <c r="A442" s="550" t="s">
        <v>1823</v>
      </c>
      <c r="B442" s="492" t="s">
        <v>1824</v>
      </c>
      <c r="C442" s="492" t="s">
        <v>1999</v>
      </c>
      <c r="D442" s="492">
        <v>0</v>
      </c>
      <c r="E442" s="493" t="s">
        <v>88</v>
      </c>
      <c r="F442" s="494" t="s">
        <v>55</v>
      </c>
      <c r="G442" s="495">
        <v>1</v>
      </c>
      <c r="H442" s="496"/>
      <c r="I442" s="498"/>
      <c r="J442" s="496"/>
      <c r="K442" s="498">
        <f>ROUND(G442*J442,0)</f>
        <v>0</v>
      </c>
      <c r="L442" s="496"/>
      <c r="M442" s="498"/>
      <c r="N442" s="496">
        <f t="shared" ref="N442:N444" si="141">H442+J442+L442</f>
        <v>0</v>
      </c>
      <c r="O442" s="499">
        <f t="shared" ref="O442:O444" si="142">I442+K442+M442</f>
        <v>0</v>
      </c>
      <c r="P442" s="495"/>
      <c r="Q442" s="568"/>
      <c r="R442" s="500"/>
    </row>
    <row r="443" spans="1:18" s="573" customFormat="1">
      <c r="A443" s="661"/>
      <c r="B443" s="652"/>
      <c r="C443" s="502" t="s">
        <v>63</v>
      </c>
      <c r="D443" s="647"/>
      <c r="E443" s="520" t="s">
        <v>413</v>
      </c>
      <c r="F443" s="484" t="s">
        <v>68</v>
      </c>
      <c r="G443" s="653">
        <f>설치수량!$J$93</f>
        <v>126.65600000000001</v>
      </c>
      <c r="H443" s="521">
        <f>단가조사!$P$75</f>
        <v>-350</v>
      </c>
      <c r="I443" s="497">
        <f>TRUNC(G443*H443)</f>
        <v>-44329</v>
      </c>
      <c r="J443" s="521"/>
      <c r="K443" s="523">
        <f>ROUND(G443*J443,0)</f>
        <v>0</v>
      </c>
      <c r="L443" s="521"/>
      <c r="M443" s="523"/>
      <c r="N443" s="521">
        <f t="shared" si="141"/>
        <v>-350</v>
      </c>
      <c r="O443" s="522">
        <f t="shared" si="142"/>
        <v>-44329</v>
      </c>
      <c r="P443" s="653"/>
      <c r="Q443" s="569"/>
      <c r="R443" s="520"/>
    </row>
    <row r="444" spans="1:18" s="573" customFormat="1">
      <c r="A444" s="552"/>
      <c r="B444" s="511" t="s">
        <v>67</v>
      </c>
      <c r="C444" s="512"/>
      <c r="D444" s="651"/>
      <c r="E444" s="514"/>
      <c r="F444" s="515"/>
      <c r="G444" s="516"/>
      <c r="H444" s="517"/>
      <c r="I444" s="518">
        <f>SUM(I442:I443)</f>
        <v>-44329</v>
      </c>
      <c r="J444" s="517"/>
      <c r="K444" s="518">
        <f>SUM(K442:K443)</f>
        <v>0</v>
      </c>
      <c r="L444" s="517"/>
      <c r="M444" s="518">
        <f>SUM(M442:M443)</f>
        <v>0</v>
      </c>
      <c r="N444" s="517">
        <f t="shared" si="141"/>
        <v>0</v>
      </c>
      <c r="O444" s="519">
        <f t="shared" si="142"/>
        <v>-44329</v>
      </c>
      <c r="P444" s="516"/>
      <c r="Q444" s="570"/>
      <c r="R444" s="514"/>
    </row>
    <row r="445" spans="1:18" s="573" customFormat="1">
      <c r="A445" s="550" t="s">
        <v>1537</v>
      </c>
      <c r="B445" s="492" t="s">
        <v>952</v>
      </c>
      <c r="C445" s="492" t="s">
        <v>2002</v>
      </c>
      <c r="D445" s="492"/>
      <c r="E445" s="493" t="s">
        <v>97</v>
      </c>
      <c r="F445" s="494" t="s">
        <v>55</v>
      </c>
      <c r="G445" s="495">
        <v>1</v>
      </c>
      <c r="H445" s="496"/>
      <c r="I445" s="498"/>
      <c r="J445" s="496"/>
      <c r="K445" s="498"/>
      <c r="L445" s="496"/>
      <c r="M445" s="498"/>
      <c r="N445" s="496">
        <f t="shared" si="132"/>
        <v>0</v>
      </c>
      <c r="O445" s="499">
        <f t="shared" si="133"/>
        <v>0</v>
      </c>
      <c r="P445" s="495"/>
      <c r="Q445" s="568"/>
      <c r="R445" s="500"/>
    </row>
    <row r="446" spans="1:18" s="573" customFormat="1">
      <c r="A446" s="661"/>
      <c r="B446" s="501"/>
      <c r="C446" s="502" t="s">
        <v>1299</v>
      </c>
      <c r="D446" s="657"/>
      <c r="E446" s="510" t="s">
        <v>1300</v>
      </c>
      <c r="F446" s="658" t="s">
        <v>749</v>
      </c>
      <c r="G446" s="653">
        <f>기초설계!K46</f>
        <v>1.5625</v>
      </c>
      <c r="H446" s="642"/>
      <c r="I446" s="497"/>
      <c r="J446" s="505">
        <f>단가산출!J235</f>
        <v>2763</v>
      </c>
      <c r="K446" s="506">
        <f>TRUNC(G446*J446)</f>
        <v>4317</v>
      </c>
      <c r="L446" s="521">
        <f>단가산출!$L$235</f>
        <v>1939</v>
      </c>
      <c r="M446" s="506">
        <f>TRUNC(G446*L446)</f>
        <v>3029</v>
      </c>
      <c r="N446" s="521">
        <f>H446+J446+L446</f>
        <v>4702</v>
      </c>
      <c r="O446" s="522">
        <f>I446+K446+M446</f>
        <v>7346</v>
      </c>
      <c r="P446" s="509"/>
      <c r="Q446" s="569" t="str">
        <f>단가산출!$A$231</f>
        <v>제37</v>
      </c>
      <c r="R446" s="510" t="s">
        <v>65</v>
      </c>
    </row>
    <row r="447" spans="1:18" s="573" customFormat="1" ht="14.25">
      <c r="A447" s="551"/>
      <c r="B447" s="652"/>
      <c r="C447" s="502" t="s">
        <v>93</v>
      </c>
      <c r="D447" s="647" t="s">
        <v>94</v>
      </c>
      <c r="E447" s="520"/>
      <c r="F447" s="484" t="s">
        <v>559</v>
      </c>
      <c r="G447" s="653">
        <f>설치수량!O94</f>
        <v>0.20399999999999999</v>
      </c>
      <c r="H447" s="521"/>
      <c r="I447" s="523"/>
      <c r="J447" s="521">
        <f>단가산출!$J$9</f>
        <v>62811</v>
      </c>
      <c r="K447" s="506">
        <f>TRUNC(G447*J447)</f>
        <v>12813</v>
      </c>
      <c r="L447" s="521"/>
      <c r="M447" s="523"/>
      <c r="N447" s="521">
        <f t="shared" si="132"/>
        <v>62811</v>
      </c>
      <c r="O447" s="522">
        <f t="shared" si="133"/>
        <v>12813</v>
      </c>
      <c r="P447" s="509"/>
      <c r="Q447" s="569" t="str">
        <f>단가산출!$A$7</f>
        <v>제01</v>
      </c>
      <c r="R447" s="510" t="s">
        <v>65</v>
      </c>
    </row>
    <row r="448" spans="1:18" s="573" customFormat="1" ht="14.25">
      <c r="A448" s="551"/>
      <c r="B448" s="501"/>
      <c r="C448" s="502" t="s">
        <v>980</v>
      </c>
      <c r="D448" s="647" t="s">
        <v>981</v>
      </c>
      <c r="E448" s="520"/>
      <c r="F448" s="484" t="s">
        <v>559</v>
      </c>
      <c r="G448" s="653">
        <f>재료산출!G525</f>
        <v>0.216</v>
      </c>
      <c r="H448" s="521">
        <f>단가조사!$P$79</f>
        <v>35000</v>
      </c>
      <c r="I448" s="497">
        <f>TRUNC(G448*H448)</f>
        <v>7560</v>
      </c>
      <c r="J448" s="521">
        <f>단가산출!$J$19</f>
        <v>19909</v>
      </c>
      <c r="K448" s="506">
        <f>TRUNC(G448*J448)</f>
        <v>4300</v>
      </c>
      <c r="L448" s="521"/>
      <c r="M448" s="523"/>
      <c r="N448" s="521">
        <f t="shared" si="132"/>
        <v>54909</v>
      </c>
      <c r="O448" s="522">
        <f t="shared" si="133"/>
        <v>11860</v>
      </c>
      <c r="P448" s="509"/>
      <c r="Q448" s="569" t="str">
        <f>단가산출!$A$15</f>
        <v>제03</v>
      </c>
      <c r="R448" s="510" t="s">
        <v>65</v>
      </c>
    </row>
    <row r="449" spans="1:18" s="573" customFormat="1" ht="14.25">
      <c r="A449" s="551"/>
      <c r="B449" s="501"/>
      <c r="C449" s="502" t="s">
        <v>93</v>
      </c>
      <c r="D449" s="647" t="s">
        <v>982</v>
      </c>
      <c r="E449" s="520"/>
      <c r="F449" s="484" t="s">
        <v>559</v>
      </c>
      <c r="G449" s="653">
        <f>재료산출!G526</f>
        <v>0.20399999999999999</v>
      </c>
      <c r="H449" s="521"/>
      <c r="I449" s="523"/>
      <c r="J449" s="521">
        <f>단가산출!$J$19</f>
        <v>19909</v>
      </c>
      <c r="K449" s="506">
        <f>TRUNC(G449*J449)</f>
        <v>4061</v>
      </c>
      <c r="L449" s="521"/>
      <c r="M449" s="523"/>
      <c r="N449" s="521">
        <f t="shared" si="132"/>
        <v>19909</v>
      </c>
      <c r="O449" s="522">
        <f t="shared" si="133"/>
        <v>4061</v>
      </c>
      <c r="P449" s="509"/>
      <c r="Q449" s="569" t="str">
        <f>단가산출!$A$15</f>
        <v>제03</v>
      </c>
      <c r="R449" s="510" t="s">
        <v>65</v>
      </c>
    </row>
    <row r="450" spans="1:18" s="573" customFormat="1" ht="14.25">
      <c r="A450" s="551"/>
      <c r="B450" s="501"/>
      <c r="C450" s="502" t="s">
        <v>864</v>
      </c>
      <c r="D450" s="647"/>
      <c r="E450" s="520"/>
      <c r="F450" s="484" t="s">
        <v>559</v>
      </c>
      <c r="G450" s="653">
        <f>재료산출!G523</f>
        <v>0.216</v>
      </c>
      <c r="H450" s="521">
        <f>단가산출!$H$197</f>
        <v>0</v>
      </c>
      <c r="I450" s="523">
        <f>ROUND(G450*H450,0)</f>
        <v>0</v>
      </c>
      <c r="J450" s="521">
        <f>단가산출!$J$197</f>
        <v>228399</v>
      </c>
      <c r="K450" s="506">
        <f>TRUNC(G450*J450)</f>
        <v>49334</v>
      </c>
      <c r="L450" s="521">
        <f>단가산출!$L$197</f>
        <v>2032</v>
      </c>
      <c r="M450" s="506">
        <f>TRUNC(G450*L450)</f>
        <v>438</v>
      </c>
      <c r="N450" s="521">
        <f t="shared" si="132"/>
        <v>230431</v>
      </c>
      <c r="O450" s="522">
        <f t="shared" si="133"/>
        <v>49772</v>
      </c>
      <c r="P450" s="509"/>
      <c r="Q450" s="569" t="str">
        <f>단가산출!$A$192</f>
        <v>제30</v>
      </c>
      <c r="R450" s="510" t="s">
        <v>65</v>
      </c>
    </row>
    <row r="451" spans="1:18" s="573" customFormat="1" ht="14.25">
      <c r="A451" s="551"/>
      <c r="B451" s="501"/>
      <c r="C451" s="502" t="s">
        <v>98</v>
      </c>
      <c r="D451" s="647"/>
      <c r="E451" s="520"/>
      <c r="F451" s="484" t="s">
        <v>860</v>
      </c>
      <c r="G451" s="653"/>
      <c r="H451" s="521"/>
      <c r="I451" s="523"/>
      <c r="J451" s="521"/>
      <c r="K451" s="523"/>
      <c r="L451" s="521"/>
      <c r="M451" s="523"/>
      <c r="N451" s="521">
        <f t="shared" si="132"/>
        <v>0</v>
      </c>
      <c r="O451" s="522">
        <f t="shared" si="133"/>
        <v>0</v>
      </c>
      <c r="P451" s="509"/>
      <c r="Q451" s="659" t="s">
        <v>865</v>
      </c>
      <c r="R451" s="510"/>
    </row>
    <row r="452" spans="1:18" s="573" customFormat="1">
      <c r="A452" s="552"/>
      <c r="B452" s="511" t="s">
        <v>67</v>
      </c>
      <c r="C452" s="512"/>
      <c r="D452" s="651"/>
      <c r="E452" s="514"/>
      <c r="F452" s="515"/>
      <c r="G452" s="516"/>
      <c r="H452" s="517"/>
      <c r="I452" s="518">
        <f>SUM(I445:I451)</f>
        <v>7560</v>
      </c>
      <c r="J452" s="517"/>
      <c r="K452" s="518">
        <f>SUM(K445:K451)</f>
        <v>74825</v>
      </c>
      <c r="L452" s="517"/>
      <c r="M452" s="518">
        <f>SUM(M445:M451)</f>
        <v>3467</v>
      </c>
      <c r="N452" s="517">
        <f t="shared" si="132"/>
        <v>0</v>
      </c>
      <c r="O452" s="519">
        <f t="shared" si="133"/>
        <v>85852</v>
      </c>
      <c r="P452" s="516"/>
      <c r="Q452" s="570"/>
      <c r="R452" s="514"/>
    </row>
    <row r="453" spans="1:18" s="573" customFormat="1">
      <c r="A453" s="550" t="s">
        <v>1825</v>
      </c>
      <c r="B453" s="654" t="s">
        <v>950</v>
      </c>
      <c r="C453" s="492" t="s">
        <v>2002</v>
      </c>
      <c r="D453" s="492"/>
      <c r="E453" s="493" t="s">
        <v>97</v>
      </c>
      <c r="F453" s="494" t="s">
        <v>55</v>
      </c>
      <c r="G453" s="495">
        <v>1</v>
      </c>
      <c r="H453" s="496"/>
      <c r="I453" s="498"/>
      <c r="J453" s="496"/>
      <c r="K453" s="498"/>
      <c r="L453" s="496"/>
      <c r="M453" s="498"/>
      <c r="N453" s="496">
        <f t="shared" ref="N453:N455" si="143">H453+J453+L453</f>
        <v>0</v>
      </c>
      <c r="O453" s="499">
        <f t="shared" ref="O453:O455" si="144">I453+K453+M453</f>
        <v>0</v>
      </c>
      <c r="P453" s="495"/>
      <c r="Q453" s="568"/>
      <c r="R453" s="500"/>
    </row>
    <row r="454" spans="1:18" s="573" customFormat="1">
      <c r="A454" s="551"/>
      <c r="B454" s="501"/>
      <c r="C454" s="502" t="s">
        <v>63</v>
      </c>
      <c r="D454" s="647"/>
      <c r="E454" s="520" t="s">
        <v>413</v>
      </c>
      <c r="F454" s="484" t="s">
        <v>993</v>
      </c>
      <c r="G454" s="653">
        <f>재료산출!$I$528</f>
        <v>1.962</v>
      </c>
      <c r="H454" s="521">
        <f>단가조사!$P$75</f>
        <v>-350</v>
      </c>
      <c r="I454" s="523">
        <f>ROUND(G454*H454,0)</f>
        <v>-687</v>
      </c>
      <c r="J454" s="521"/>
      <c r="K454" s="523">
        <f>ROUND(G454*J454,0)</f>
        <v>0</v>
      </c>
      <c r="L454" s="521"/>
      <c r="M454" s="523"/>
      <c r="N454" s="521">
        <f t="shared" si="143"/>
        <v>-350</v>
      </c>
      <c r="O454" s="522">
        <f t="shared" si="144"/>
        <v>-687</v>
      </c>
      <c r="P454" s="509"/>
      <c r="Q454" s="569"/>
      <c r="R454" s="510"/>
    </row>
    <row r="455" spans="1:18" s="573" customFormat="1">
      <c r="A455" s="552"/>
      <c r="B455" s="511" t="s">
        <v>67</v>
      </c>
      <c r="C455" s="512"/>
      <c r="D455" s="651"/>
      <c r="E455" s="514"/>
      <c r="F455" s="515"/>
      <c r="G455" s="516"/>
      <c r="H455" s="517"/>
      <c r="I455" s="518">
        <f>SUM(I453:I454)</f>
        <v>-687</v>
      </c>
      <c r="J455" s="517"/>
      <c r="K455" s="518">
        <f>SUM(K453:K454)</f>
        <v>0</v>
      </c>
      <c r="L455" s="517"/>
      <c r="M455" s="518">
        <f>SUM(M453:M454)</f>
        <v>0</v>
      </c>
      <c r="N455" s="517">
        <f t="shared" si="143"/>
        <v>0</v>
      </c>
      <c r="O455" s="519">
        <f t="shared" si="144"/>
        <v>-687</v>
      </c>
      <c r="P455" s="516"/>
      <c r="Q455" s="570"/>
      <c r="R455" s="514"/>
    </row>
    <row r="456" spans="1:18" s="573" customFormat="1">
      <c r="A456" s="550" t="s">
        <v>1538</v>
      </c>
      <c r="B456" s="492" t="s">
        <v>989</v>
      </c>
      <c r="C456" s="492"/>
      <c r="D456" s="492"/>
      <c r="E456" s="493" t="s">
        <v>990</v>
      </c>
      <c r="F456" s="494" t="s">
        <v>55</v>
      </c>
      <c r="G456" s="495">
        <v>1</v>
      </c>
      <c r="H456" s="496"/>
      <c r="I456" s="498"/>
      <c r="J456" s="496"/>
      <c r="K456" s="498"/>
      <c r="L456" s="496"/>
      <c r="M456" s="498"/>
      <c r="N456" s="496">
        <f t="shared" si="132"/>
        <v>0</v>
      </c>
      <c r="O456" s="499">
        <f t="shared" si="133"/>
        <v>0</v>
      </c>
      <c r="P456" s="495"/>
      <c r="Q456" s="568"/>
      <c r="R456" s="500"/>
    </row>
    <row r="457" spans="1:18" s="573" customFormat="1">
      <c r="A457" s="661"/>
      <c r="B457" s="501"/>
      <c r="C457" s="502" t="s">
        <v>1299</v>
      </c>
      <c r="D457" s="657"/>
      <c r="E457" s="510" t="s">
        <v>1300</v>
      </c>
      <c r="F457" s="658" t="s">
        <v>749</v>
      </c>
      <c r="G457" s="653">
        <f>기초설계!K46</f>
        <v>1.5625</v>
      </c>
      <c r="H457" s="642"/>
      <c r="I457" s="497"/>
      <c r="J457" s="505">
        <f>단가산출!J235</f>
        <v>2763</v>
      </c>
      <c r="K457" s="506">
        <f>TRUNC(G457*J457)</f>
        <v>4317</v>
      </c>
      <c r="L457" s="521">
        <f>단가산출!$L$235</f>
        <v>1939</v>
      </c>
      <c r="M457" s="506">
        <f>TRUNC(G457*L457)</f>
        <v>3029</v>
      </c>
      <c r="N457" s="521">
        <f>H457+J457+L457</f>
        <v>4702</v>
      </c>
      <c r="O457" s="522">
        <f>I457+K457+M457</f>
        <v>7346</v>
      </c>
      <c r="P457" s="509"/>
      <c r="Q457" s="569" t="str">
        <f>단가산출!$A$231</f>
        <v>제37</v>
      </c>
      <c r="R457" s="510" t="s">
        <v>65</v>
      </c>
    </row>
    <row r="458" spans="1:18" s="573" customFormat="1" ht="14.25">
      <c r="A458" s="661"/>
      <c r="B458" s="652"/>
      <c r="C458" s="502" t="s">
        <v>93</v>
      </c>
      <c r="D458" s="647" t="s">
        <v>94</v>
      </c>
      <c r="E458" s="520"/>
      <c r="F458" s="484" t="s">
        <v>559</v>
      </c>
      <c r="G458" s="653">
        <f>설치수량!O95</f>
        <v>0.14399999999999999</v>
      </c>
      <c r="H458" s="521"/>
      <c r="I458" s="523"/>
      <c r="J458" s="521">
        <f>단가산출!$J$9</f>
        <v>62811</v>
      </c>
      <c r="K458" s="506">
        <f>TRUNC(G458*J458)</f>
        <v>9044</v>
      </c>
      <c r="L458" s="521"/>
      <c r="M458" s="523"/>
      <c r="N458" s="521">
        <f t="shared" si="132"/>
        <v>62811</v>
      </c>
      <c r="O458" s="522">
        <f t="shared" si="133"/>
        <v>9044</v>
      </c>
      <c r="P458" s="509"/>
      <c r="Q458" s="569" t="str">
        <f>단가산출!$A$7</f>
        <v>제01</v>
      </c>
      <c r="R458" s="510" t="s">
        <v>65</v>
      </c>
    </row>
    <row r="459" spans="1:18" s="573" customFormat="1" ht="14.25">
      <c r="A459" s="661"/>
      <c r="B459" s="501"/>
      <c r="C459" s="502" t="s">
        <v>980</v>
      </c>
      <c r="D459" s="647" t="s">
        <v>981</v>
      </c>
      <c r="E459" s="520"/>
      <c r="F459" s="484" t="s">
        <v>559</v>
      </c>
      <c r="G459" s="653">
        <f>재료산출!G533</f>
        <v>7.1999999999999995E-2</v>
      </c>
      <c r="H459" s="521">
        <f>단가조사!$P$79</f>
        <v>35000</v>
      </c>
      <c r="I459" s="497">
        <f>TRUNC(G459*H459)</f>
        <v>2520</v>
      </c>
      <c r="J459" s="521">
        <f>단가산출!$J$19</f>
        <v>19909</v>
      </c>
      <c r="K459" s="506">
        <f>TRUNC(G459*J459)</f>
        <v>1433</v>
      </c>
      <c r="L459" s="521"/>
      <c r="M459" s="523"/>
      <c r="N459" s="521">
        <f t="shared" si="132"/>
        <v>54909</v>
      </c>
      <c r="O459" s="522">
        <f t="shared" si="133"/>
        <v>3953</v>
      </c>
      <c r="P459" s="509"/>
      <c r="Q459" s="569" t="str">
        <f>단가산출!$A$15</f>
        <v>제03</v>
      </c>
      <c r="R459" s="510" t="s">
        <v>65</v>
      </c>
    </row>
    <row r="460" spans="1:18" s="573" customFormat="1" ht="14.25">
      <c r="A460" s="661"/>
      <c r="B460" s="501"/>
      <c r="C460" s="502" t="s">
        <v>93</v>
      </c>
      <c r="D460" s="647" t="s">
        <v>982</v>
      </c>
      <c r="E460" s="520"/>
      <c r="F460" s="484" t="s">
        <v>559</v>
      </c>
      <c r="G460" s="653">
        <f>재료산출!G534</f>
        <v>0.14399999999999999</v>
      </c>
      <c r="H460" s="521"/>
      <c r="I460" s="523"/>
      <c r="J460" s="521">
        <f>단가산출!$J$19</f>
        <v>19909</v>
      </c>
      <c r="K460" s="506">
        <f>TRUNC(G460*J460)</f>
        <v>2866</v>
      </c>
      <c r="L460" s="521"/>
      <c r="M460" s="523"/>
      <c r="N460" s="521">
        <f t="shared" si="132"/>
        <v>19909</v>
      </c>
      <c r="O460" s="522">
        <f t="shared" si="133"/>
        <v>2866</v>
      </c>
      <c r="P460" s="509"/>
      <c r="Q460" s="569" t="str">
        <f>단가산출!$A$15</f>
        <v>제03</v>
      </c>
      <c r="R460" s="510" t="s">
        <v>65</v>
      </c>
    </row>
    <row r="461" spans="1:18" s="573" customFormat="1" ht="14.25">
      <c r="A461" s="661"/>
      <c r="B461" s="501"/>
      <c r="C461" s="502" t="s">
        <v>864</v>
      </c>
      <c r="D461" s="647"/>
      <c r="E461" s="520"/>
      <c r="F461" s="484" t="s">
        <v>559</v>
      </c>
      <c r="G461" s="653">
        <f>재료산출!G530</f>
        <v>7.1999999999999995E-2</v>
      </c>
      <c r="H461" s="521">
        <f>단가산출!$H$197</f>
        <v>0</v>
      </c>
      <c r="I461" s="523">
        <f>ROUND(G461*H461,0)</f>
        <v>0</v>
      </c>
      <c r="J461" s="521">
        <f>단가산출!$J$197</f>
        <v>228399</v>
      </c>
      <c r="K461" s="506">
        <f>TRUNC(G461*J461)</f>
        <v>16444</v>
      </c>
      <c r="L461" s="521">
        <f>단가산출!$L$197</f>
        <v>2032</v>
      </c>
      <c r="M461" s="506">
        <f>TRUNC(G461*L461)</f>
        <v>146</v>
      </c>
      <c r="N461" s="521">
        <f t="shared" si="132"/>
        <v>230431</v>
      </c>
      <c r="O461" s="522">
        <f t="shared" si="133"/>
        <v>16590</v>
      </c>
      <c r="P461" s="509"/>
      <c r="Q461" s="569" t="str">
        <f>단가산출!$A$192</f>
        <v>제30</v>
      </c>
      <c r="R461" s="510" t="s">
        <v>65</v>
      </c>
    </row>
    <row r="462" spans="1:18" s="573" customFormat="1" ht="14.25">
      <c r="A462" s="661"/>
      <c r="B462" s="501"/>
      <c r="C462" s="502" t="s">
        <v>98</v>
      </c>
      <c r="D462" s="647"/>
      <c r="E462" s="520"/>
      <c r="F462" s="484" t="s">
        <v>860</v>
      </c>
      <c r="G462" s="653"/>
      <c r="H462" s="521"/>
      <c r="I462" s="523"/>
      <c r="J462" s="521"/>
      <c r="K462" s="523"/>
      <c r="L462" s="521"/>
      <c r="M462" s="523"/>
      <c r="N462" s="521">
        <f t="shared" si="132"/>
        <v>0</v>
      </c>
      <c r="O462" s="522">
        <f t="shared" si="133"/>
        <v>0</v>
      </c>
      <c r="P462" s="509"/>
      <c r="Q462" s="659" t="s">
        <v>865</v>
      </c>
      <c r="R462" s="510"/>
    </row>
    <row r="463" spans="1:18" s="573" customFormat="1">
      <c r="A463" s="669"/>
      <c r="B463" s="511" t="s">
        <v>67</v>
      </c>
      <c r="C463" s="512"/>
      <c r="D463" s="651"/>
      <c r="E463" s="514"/>
      <c r="F463" s="515"/>
      <c r="G463" s="516"/>
      <c r="H463" s="517"/>
      <c r="I463" s="518">
        <f>SUM(I456:I462)</f>
        <v>2520</v>
      </c>
      <c r="J463" s="517"/>
      <c r="K463" s="518">
        <f>SUM(K456:K462)</f>
        <v>34104</v>
      </c>
      <c r="L463" s="517"/>
      <c r="M463" s="518">
        <f>SUM(M456:M462)</f>
        <v>3175</v>
      </c>
      <c r="N463" s="517">
        <f t="shared" si="132"/>
        <v>0</v>
      </c>
      <c r="O463" s="519">
        <f t="shared" si="133"/>
        <v>39799</v>
      </c>
      <c r="P463" s="516"/>
      <c r="Q463" s="570"/>
      <c r="R463" s="514"/>
    </row>
    <row r="464" spans="1:18" s="573" customFormat="1">
      <c r="A464" s="550" t="s">
        <v>1827</v>
      </c>
      <c r="B464" s="492" t="s">
        <v>1826</v>
      </c>
      <c r="C464" s="492"/>
      <c r="D464" s="492"/>
      <c r="E464" s="493" t="s">
        <v>577</v>
      </c>
      <c r="F464" s="494" t="s">
        <v>55</v>
      </c>
      <c r="G464" s="495">
        <v>1</v>
      </c>
      <c r="H464" s="496"/>
      <c r="I464" s="498"/>
      <c r="J464" s="496"/>
      <c r="K464" s="498"/>
      <c r="L464" s="496"/>
      <c r="M464" s="498"/>
      <c r="N464" s="496">
        <f t="shared" ref="N464:N466" si="145">H464+J464+L464</f>
        <v>0</v>
      </c>
      <c r="O464" s="499">
        <f t="shared" ref="O464:O466" si="146">I464+K464+M464</f>
        <v>0</v>
      </c>
      <c r="P464" s="495"/>
      <c r="Q464" s="568"/>
      <c r="R464" s="500"/>
    </row>
    <row r="465" spans="1:18" s="573" customFormat="1">
      <c r="A465" s="661"/>
      <c r="B465" s="501"/>
      <c r="C465" s="502" t="s">
        <v>63</v>
      </c>
      <c r="D465" s="647"/>
      <c r="E465" s="520" t="s">
        <v>413</v>
      </c>
      <c r="F465" s="484" t="s">
        <v>993</v>
      </c>
      <c r="G465" s="653">
        <f>설치수량!$G$95</f>
        <v>1.536</v>
      </c>
      <c r="H465" s="521">
        <f>단가조사!$P$75</f>
        <v>-350</v>
      </c>
      <c r="I465" s="523">
        <f>ROUND(G465*H465,0)</f>
        <v>-538</v>
      </c>
      <c r="J465" s="521"/>
      <c r="K465" s="523">
        <f>ROUND(G465*J465,0)</f>
        <v>0</v>
      </c>
      <c r="L465" s="521"/>
      <c r="M465" s="523"/>
      <c r="N465" s="521">
        <f t="shared" si="145"/>
        <v>-350</v>
      </c>
      <c r="O465" s="522">
        <f t="shared" si="146"/>
        <v>-538</v>
      </c>
      <c r="P465" s="509"/>
      <c r="Q465" s="569"/>
      <c r="R465" s="510"/>
    </row>
    <row r="466" spans="1:18" s="573" customFormat="1">
      <c r="A466" s="669"/>
      <c r="B466" s="511" t="s">
        <v>67</v>
      </c>
      <c r="C466" s="512"/>
      <c r="D466" s="651"/>
      <c r="E466" s="514"/>
      <c r="F466" s="515"/>
      <c r="G466" s="516"/>
      <c r="H466" s="517"/>
      <c r="I466" s="518">
        <f>SUM(I464:I465)</f>
        <v>-538</v>
      </c>
      <c r="J466" s="517"/>
      <c r="K466" s="518">
        <f>SUM(K464:K465)</f>
        <v>0</v>
      </c>
      <c r="L466" s="517"/>
      <c r="M466" s="518">
        <f>SUM(M464:M465)</f>
        <v>0</v>
      </c>
      <c r="N466" s="517">
        <f t="shared" si="145"/>
        <v>0</v>
      </c>
      <c r="O466" s="519">
        <f t="shared" si="146"/>
        <v>-538</v>
      </c>
      <c r="P466" s="516"/>
      <c r="Q466" s="570"/>
      <c r="R466" s="514"/>
    </row>
    <row r="467" spans="1:18">
      <c r="A467" s="550" t="s">
        <v>1526</v>
      </c>
      <c r="B467" s="492" t="s">
        <v>268</v>
      </c>
      <c r="C467" s="492" t="s">
        <v>526</v>
      </c>
      <c r="D467" s="492" t="s">
        <v>269</v>
      </c>
      <c r="E467" s="493" t="s">
        <v>201</v>
      </c>
      <c r="F467" s="494" t="s">
        <v>202</v>
      </c>
      <c r="G467" s="495">
        <v>1</v>
      </c>
      <c r="H467" s="496">
        <f>단가조사!$P$35</f>
        <v>2240000</v>
      </c>
      <c r="I467" s="497">
        <f>TRUNC(G467*H467)</f>
        <v>2240000</v>
      </c>
      <c r="J467" s="496"/>
      <c r="K467" s="498">
        <f>ROUND(G467*J467,0)</f>
        <v>0</v>
      </c>
      <c r="L467" s="496"/>
      <c r="M467" s="498"/>
      <c r="N467" s="496">
        <f t="shared" si="132"/>
        <v>2240000</v>
      </c>
      <c r="O467" s="499">
        <f t="shared" si="133"/>
        <v>2240000</v>
      </c>
      <c r="P467" s="495"/>
      <c r="Q467" s="568"/>
      <c r="R467" s="500"/>
    </row>
    <row r="468" spans="1:18">
      <c r="A468" s="551"/>
      <c r="B468" s="501"/>
      <c r="C468" s="502" t="s">
        <v>876</v>
      </c>
      <c r="D468" s="647"/>
      <c r="E468" s="503"/>
      <c r="F468" s="484" t="s">
        <v>877</v>
      </c>
      <c r="G468" s="504">
        <v>1</v>
      </c>
      <c r="H468" s="666">
        <f>단가산출!$H$104</f>
        <v>0</v>
      </c>
      <c r="I468" s="648">
        <f>ROUND(G468*H468,0)</f>
        <v>0</v>
      </c>
      <c r="J468" s="666">
        <f>단가산출!$J$104</f>
        <v>106303</v>
      </c>
      <c r="K468" s="506">
        <f>TRUNC(G468*J468)</f>
        <v>106303</v>
      </c>
      <c r="L468" s="666">
        <f>단가산출!$L$104</f>
        <v>73336</v>
      </c>
      <c r="M468" s="506">
        <f>TRUNC(G468*L468)</f>
        <v>73336</v>
      </c>
      <c r="N468" s="666">
        <f>H468+J468+L468</f>
        <v>179639</v>
      </c>
      <c r="O468" s="667">
        <f>I468+K468+M468</f>
        <v>179639</v>
      </c>
      <c r="P468" s="509"/>
      <c r="Q468" s="569" t="str">
        <f>단가산출!$A$99</f>
        <v>제18</v>
      </c>
      <c r="R468" s="510" t="s">
        <v>65</v>
      </c>
    </row>
    <row r="469" spans="1:18">
      <c r="A469" s="552"/>
      <c r="B469" s="511" t="s">
        <v>67</v>
      </c>
      <c r="C469" s="512"/>
      <c r="D469" s="651"/>
      <c r="E469" s="514"/>
      <c r="F469" s="515"/>
      <c r="G469" s="516"/>
      <c r="H469" s="517"/>
      <c r="I469" s="518">
        <f>SUM(I467:I468)</f>
        <v>2240000</v>
      </c>
      <c r="J469" s="517"/>
      <c r="K469" s="518">
        <f>SUM(K467:K468)</f>
        <v>106303</v>
      </c>
      <c r="L469" s="517"/>
      <c r="M469" s="518">
        <f>SUM(M467:M468)</f>
        <v>73336</v>
      </c>
      <c r="N469" s="517">
        <f t="shared" si="132"/>
        <v>0</v>
      </c>
      <c r="O469" s="519">
        <f t="shared" si="133"/>
        <v>2419639</v>
      </c>
      <c r="P469" s="516"/>
      <c r="Q469" s="570"/>
      <c r="R469" s="514"/>
    </row>
    <row r="470" spans="1:18">
      <c r="A470" s="550" t="s">
        <v>1527</v>
      </c>
      <c r="B470" s="492" t="s">
        <v>268</v>
      </c>
      <c r="C470" s="492" t="s">
        <v>526</v>
      </c>
      <c r="D470" s="492" t="s">
        <v>112</v>
      </c>
      <c r="E470" s="493" t="s">
        <v>201</v>
      </c>
      <c r="F470" s="494" t="s">
        <v>202</v>
      </c>
      <c r="G470" s="495">
        <v>1</v>
      </c>
      <c r="H470" s="496">
        <f>단가조사!$P$36</f>
        <v>2000000</v>
      </c>
      <c r="I470" s="497">
        <f>TRUNC(G470*H470)</f>
        <v>2000000</v>
      </c>
      <c r="J470" s="496"/>
      <c r="K470" s="498">
        <f>ROUND(G470*J470,0)</f>
        <v>0</v>
      </c>
      <c r="L470" s="496"/>
      <c r="M470" s="498"/>
      <c r="N470" s="496">
        <f t="shared" si="132"/>
        <v>2000000</v>
      </c>
      <c r="O470" s="499">
        <f t="shared" si="133"/>
        <v>2000000</v>
      </c>
      <c r="P470" s="495"/>
      <c r="Q470" s="568"/>
      <c r="R470" s="500"/>
    </row>
    <row r="471" spans="1:18">
      <c r="A471" s="551"/>
      <c r="B471" s="501"/>
      <c r="C471" s="502" t="s">
        <v>876</v>
      </c>
      <c r="D471" s="647"/>
      <c r="E471" s="503"/>
      <c r="F471" s="484" t="s">
        <v>877</v>
      </c>
      <c r="G471" s="504">
        <v>1</v>
      </c>
      <c r="H471" s="666">
        <f>단가산출!$H$104</f>
        <v>0</v>
      </c>
      <c r="I471" s="648">
        <f>ROUND(G471*H471,0)</f>
        <v>0</v>
      </c>
      <c r="J471" s="666">
        <f>단가산출!$J$104</f>
        <v>106303</v>
      </c>
      <c r="K471" s="506">
        <f>TRUNC(G471*J471)</f>
        <v>106303</v>
      </c>
      <c r="L471" s="666">
        <f>단가산출!$L$104</f>
        <v>73336</v>
      </c>
      <c r="M471" s="506">
        <f>TRUNC(G471*L471)</f>
        <v>73336</v>
      </c>
      <c r="N471" s="666">
        <f>H471+J471+L471</f>
        <v>179639</v>
      </c>
      <c r="O471" s="667">
        <f>I471+K471+M471</f>
        <v>179639</v>
      </c>
      <c r="P471" s="509"/>
      <c r="Q471" s="569" t="str">
        <f>단가산출!$A$99</f>
        <v>제18</v>
      </c>
      <c r="R471" s="510" t="s">
        <v>65</v>
      </c>
    </row>
    <row r="472" spans="1:18">
      <c r="A472" s="552"/>
      <c r="B472" s="511" t="s">
        <v>67</v>
      </c>
      <c r="C472" s="512"/>
      <c r="D472" s="651"/>
      <c r="E472" s="514"/>
      <c r="F472" s="515"/>
      <c r="G472" s="516"/>
      <c r="H472" s="517"/>
      <c r="I472" s="518">
        <f>SUM(I470:I471)</f>
        <v>2000000</v>
      </c>
      <c r="J472" s="517"/>
      <c r="K472" s="518">
        <f>SUM(K470:K471)</f>
        <v>106303</v>
      </c>
      <c r="L472" s="517"/>
      <c r="M472" s="518">
        <f>SUM(M470:M471)</f>
        <v>73336</v>
      </c>
      <c r="N472" s="517">
        <f t="shared" si="132"/>
        <v>0</v>
      </c>
      <c r="O472" s="519">
        <f t="shared" si="133"/>
        <v>2179639</v>
      </c>
      <c r="P472" s="516"/>
      <c r="Q472" s="570"/>
      <c r="R472" s="514"/>
    </row>
    <row r="473" spans="1:18" s="573" customFormat="1">
      <c r="A473" s="550" t="s">
        <v>1401</v>
      </c>
      <c r="B473" s="492" t="s">
        <v>268</v>
      </c>
      <c r="C473" s="492" t="s">
        <v>526</v>
      </c>
      <c r="D473" s="492" t="s">
        <v>270</v>
      </c>
      <c r="E473" s="493" t="s">
        <v>203</v>
      </c>
      <c r="F473" s="494" t="s">
        <v>202</v>
      </c>
      <c r="G473" s="495">
        <v>1</v>
      </c>
      <c r="H473" s="496">
        <f>단가조사!$P$35</f>
        <v>2240000</v>
      </c>
      <c r="I473" s="497">
        <f>TRUNC(G473*H473)</f>
        <v>2240000</v>
      </c>
      <c r="J473" s="496"/>
      <c r="K473" s="498">
        <f>ROUND(G473*J473,0)</f>
        <v>0</v>
      </c>
      <c r="L473" s="496"/>
      <c r="M473" s="498"/>
      <c r="N473" s="496">
        <f t="shared" si="132"/>
        <v>2240000</v>
      </c>
      <c r="O473" s="499">
        <f t="shared" si="133"/>
        <v>2240000</v>
      </c>
      <c r="P473" s="495"/>
      <c r="Q473" s="568"/>
      <c r="R473" s="500"/>
    </row>
    <row r="474" spans="1:18" s="573" customFormat="1">
      <c r="A474" s="551"/>
      <c r="B474" s="501"/>
      <c r="C474" s="502" t="s">
        <v>878</v>
      </c>
      <c r="D474" s="647"/>
      <c r="E474" s="520"/>
      <c r="F474" s="484" t="s">
        <v>877</v>
      </c>
      <c r="G474" s="504">
        <v>1</v>
      </c>
      <c r="H474" s="666">
        <f>단가산출!$H$116</f>
        <v>0</v>
      </c>
      <c r="I474" s="648">
        <f>ROUND(G474*H474,0)</f>
        <v>0</v>
      </c>
      <c r="J474" s="666">
        <f>단가산출!$J$116</f>
        <v>159455</v>
      </c>
      <c r="K474" s="506">
        <f>TRUNC(G474*J474)</f>
        <v>159455</v>
      </c>
      <c r="L474" s="666">
        <f>단가산출!$L$116</f>
        <v>110004</v>
      </c>
      <c r="M474" s="506">
        <f>TRUNC(G474*L474)</f>
        <v>110004</v>
      </c>
      <c r="N474" s="666">
        <f>H474+J474+L474</f>
        <v>269459</v>
      </c>
      <c r="O474" s="667">
        <f>I474+K474+M474</f>
        <v>269459</v>
      </c>
      <c r="P474" s="509"/>
      <c r="Q474" s="569" t="str">
        <f>단가산출!$A$111</f>
        <v>제20</v>
      </c>
      <c r="R474" s="510" t="s">
        <v>65</v>
      </c>
    </row>
    <row r="475" spans="1:18" s="573" customFormat="1">
      <c r="A475" s="552"/>
      <c r="B475" s="511" t="s">
        <v>67</v>
      </c>
      <c r="C475" s="512"/>
      <c r="D475" s="651"/>
      <c r="E475" s="514"/>
      <c r="F475" s="515"/>
      <c r="G475" s="516"/>
      <c r="H475" s="517"/>
      <c r="I475" s="518">
        <f>SUM(I473:I474)</f>
        <v>2240000</v>
      </c>
      <c r="J475" s="517"/>
      <c r="K475" s="518">
        <f>SUM(K473:K474)</f>
        <v>159455</v>
      </c>
      <c r="L475" s="517"/>
      <c r="M475" s="518">
        <f>SUM(M473:M474)</f>
        <v>110004</v>
      </c>
      <c r="N475" s="517">
        <f t="shared" si="132"/>
        <v>0</v>
      </c>
      <c r="O475" s="519">
        <f t="shared" si="133"/>
        <v>2509459</v>
      </c>
      <c r="P475" s="516"/>
      <c r="Q475" s="570"/>
      <c r="R475" s="514"/>
    </row>
    <row r="476" spans="1:18" s="573" customFormat="1">
      <c r="A476" s="550" t="s">
        <v>1828</v>
      </c>
      <c r="B476" s="492" t="s">
        <v>1829</v>
      </c>
      <c r="C476" s="492" t="s">
        <v>526</v>
      </c>
      <c r="D476" s="492" t="s">
        <v>270</v>
      </c>
      <c r="E476" s="493" t="s">
        <v>203</v>
      </c>
      <c r="F476" s="494" t="s">
        <v>202</v>
      </c>
      <c r="G476" s="495">
        <v>1</v>
      </c>
      <c r="H476" s="496"/>
      <c r="I476" s="497"/>
      <c r="J476" s="496"/>
      <c r="K476" s="498">
        <f>ROUND(G476*J476,0)</f>
        <v>0</v>
      </c>
      <c r="L476" s="496"/>
      <c r="M476" s="498"/>
      <c r="N476" s="496">
        <f t="shared" ref="N476:N477" si="147">H476+J476+L476</f>
        <v>0</v>
      </c>
      <c r="O476" s="499">
        <f t="shared" ref="O476:O477" si="148">I476+K476+M476</f>
        <v>0</v>
      </c>
      <c r="P476" s="495"/>
      <c r="Q476" s="568"/>
      <c r="R476" s="500"/>
    </row>
    <row r="477" spans="1:18" s="573" customFormat="1">
      <c r="A477" s="551"/>
      <c r="B477" s="652"/>
      <c r="C477" s="502" t="s">
        <v>63</v>
      </c>
      <c r="D477" s="647"/>
      <c r="E477" s="520" t="s">
        <v>194</v>
      </c>
      <c r="F477" s="484" t="s">
        <v>68</v>
      </c>
      <c r="G477" s="653">
        <f>설치수량!$I$98</f>
        <v>61.064999999999998</v>
      </c>
      <c r="H477" s="521">
        <f>단가조사!$P$77</f>
        <v>-2850</v>
      </c>
      <c r="I477" s="497">
        <f>TRUNC(G477*H477)</f>
        <v>-174035</v>
      </c>
      <c r="J477" s="521"/>
      <c r="K477" s="523">
        <f>ROUND(G477*J477,0)</f>
        <v>0</v>
      </c>
      <c r="L477" s="521"/>
      <c r="M477" s="523"/>
      <c r="N477" s="521">
        <f t="shared" si="147"/>
        <v>-2850</v>
      </c>
      <c r="O477" s="522">
        <f t="shared" si="148"/>
        <v>-174035</v>
      </c>
      <c r="P477" s="653"/>
      <c r="Q477" s="569"/>
      <c r="R477" s="520"/>
    </row>
    <row r="478" spans="1:18" s="573" customFormat="1">
      <c r="A478" s="552"/>
      <c r="B478" s="511" t="s">
        <v>67</v>
      </c>
      <c r="C478" s="512"/>
      <c r="D478" s="651"/>
      <c r="E478" s="514"/>
      <c r="F478" s="515"/>
      <c r="G478" s="516"/>
      <c r="H478" s="517"/>
      <c r="I478" s="518">
        <f>SUM(I476:I477)</f>
        <v>-174035</v>
      </c>
      <c r="J478" s="517"/>
      <c r="K478" s="518">
        <f>SUM(K476:K477)</f>
        <v>0</v>
      </c>
      <c r="L478" s="517"/>
      <c r="M478" s="518">
        <f>SUM(M476:M477)</f>
        <v>0</v>
      </c>
      <c r="N478" s="517">
        <f t="shared" ref="N478" si="149">H478+J478+L478</f>
        <v>0</v>
      </c>
      <c r="O478" s="519">
        <f t="shared" ref="O478" si="150">I478+K478+M478</f>
        <v>-174035</v>
      </c>
      <c r="P478" s="516"/>
      <c r="Q478" s="570"/>
      <c r="R478" s="514"/>
    </row>
    <row r="479" spans="1:18" s="573" customFormat="1">
      <c r="A479" s="550" t="s">
        <v>1402</v>
      </c>
      <c r="B479" s="492" t="s">
        <v>268</v>
      </c>
      <c r="C479" s="492" t="s">
        <v>526</v>
      </c>
      <c r="D479" s="492" t="s">
        <v>112</v>
      </c>
      <c r="E479" s="493" t="s">
        <v>203</v>
      </c>
      <c r="F479" s="494" t="s">
        <v>202</v>
      </c>
      <c r="G479" s="495">
        <v>1</v>
      </c>
      <c r="H479" s="496">
        <f>단가조사!$P$36</f>
        <v>2000000</v>
      </c>
      <c r="I479" s="497">
        <f>TRUNC(G479*H479)</f>
        <v>2000000</v>
      </c>
      <c r="J479" s="496"/>
      <c r="K479" s="498">
        <f>ROUND(G479*J479,0)</f>
        <v>0</v>
      </c>
      <c r="L479" s="496"/>
      <c r="M479" s="498"/>
      <c r="N479" s="496">
        <f t="shared" si="132"/>
        <v>2000000</v>
      </c>
      <c r="O479" s="499">
        <f t="shared" si="133"/>
        <v>2000000</v>
      </c>
      <c r="P479" s="495"/>
      <c r="Q479" s="568"/>
      <c r="R479" s="500"/>
    </row>
    <row r="480" spans="1:18" s="573" customFormat="1">
      <c r="A480" s="551"/>
      <c r="B480" s="501"/>
      <c r="C480" s="502" t="s">
        <v>878</v>
      </c>
      <c r="D480" s="647"/>
      <c r="E480" s="520"/>
      <c r="F480" s="484" t="s">
        <v>877</v>
      </c>
      <c r="G480" s="504">
        <v>1</v>
      </c>
      <c r="H480" s="666">
        <f>단가산출!$H$116</f>
        <v>0</v>
      </c>
      <c r="I480" s="648">
        <f>ROUND(G480*H480,0)</f>
        <v>0</v>
      </c>
      <c r="J480" s="666">
        <f>단가산출!$J$116</f>
        <v>159455</v>
      </c>
      <c r="K480" s="506">
        <f>TRUNC(G480*J480)</f>
        <v>159455</v>
      </c>
      <c r="L480" s="666">
        <f>단가산출!$L$116</f>
        <v>110004</v>
      </c>
      <c r="M480" s="506">
        <f>TRUNC(G480*L480)</f>
        <v>110004</v>
      </c>
      <c r="N480" s="666">
        <f>H480+J480+L480</f>
        <v>269459</v>
      </c>
      <c r="O480" s="667">
        <f>I480+K480+M480</f>
        <v>269459</v>
      </c>
      <c r="P480" s="509"/>
      <c r="Q480" s="569" t="str">
        <f>단가산출!$A$111</f>
        <v>제20</v>
      </c>
      <c r="R480" s="510" t="s">
        <v>65</v>
      </c>
    </row>
    <row r="481" spans="1:18" s="573" customFormat="1">
      <c r="A481" s="552"/>
      <c r="B481" s="511" t="s">
        <v>67</v>
      </c>
      <c r="C481" s="512"/>
      <c r="D481" s="651"/>
      <c r="E481" s="514"/>
      <c r="F481" s="515"/>
      <c r="G481" s="516"/>
      <c r="H481" s="517"/>
      <c r="I481" s="518">
        <f>SUM(I479:I480)</f>
        <v>2000000</v>
      </c>
      <c r="J481" s="517"/>
      <c r="K481" s="518">
        <f>SUM(K479:K480)</f>
        <v>159455</v>
      </c>
      <c r="L481" s="517"/>
      <c r="M481" s="518">
        <f>SUM(M479:M480)</f>
        <v>110004</v>
      </c>
      <c r="N481" s="517">
        <f t="shared" si="132"/>
        <v>0</v>
      </c>
      <c r="O481" s="519">
        <f t="shared" si="133"/>
        <v>2269459</v>
      </c>
      <c r="P481" s="516"/>
      <c r="Q481" s="570"/>
      <c r="R481" s="514"/>
    </row>
    <row r="482" spans="1:18" s="573" customFormat="1">
      <c r="A482" s="550" t="s">
        <v>1830</v>
      </c>
      <c r="B482" s="492" t="s">
        <v>268</v>
      </c>
      <c r="C482" s="492" t="s">
        <v>526</v>
      </c>
      <c r="D482" s="492" t="s">
        <v>112</v>
      </c>
      <c r="E482" s="493" t="s">
        <v>203</v>
      </c>
      <c r="F482" s="494" t="s">
        <v>202</v>
      </c>
      <c r="G482" s="495">
        <v>1</v>
      </c>
      <c r="H482" s="496"/>
      <c r="I482" s="497"/>
      <c r="J482" s="496"/>
      <c r="K482" s="498">
        <f>ROUND(G482*J482,0)</f>
        <v>0</v>
      </c>
      <c r="L482" s="496"/>
      <c r="M482" s="498"/>
      <c r="N482" s="496">
        <f t="shared" ref="N482:N483" si="151">H482+J482+L482</f>
        <v>0</v>
      </c>
      <c r="O482" s="499">
        <f t="shared" ref="O482:O483" si="152">I482+K482+M482</f>
        <v>0</v>
      </c>
      <c r="P482" s="495"/>
      <c r="Q482" s="568"/>
      <c r="R482" s="500"/>
    </row>
    <row r="483" spans="1:18" s="573" customFormat="1">
      <c r="A483" s="551"/>
      <c r="B483" s="652"/>
      <c r="C483" s="502" t="s">
        <v>63</v>
      </c>
      <c r="D483" s="647"/>
      <c r="E483" s="520" t="s">
        <v>194</v>
      </c>
      <c r="F483" s="484" t="s">
        <v>68</v>
      </c>
      <c r="G483" s="653">
        <f>설치수량!$I$99</f>
        <v>61.064999999999998</v>
      </c>
      <c r="H483" s="521">
        <f>단가조사!$P$77</f>
        <v>-2850</v>
      </c>
      <c r="I483" s="497">
        <f>TRUNC(G483*H483)</f>
        <v>-174035</v>
      </c>
      <c r="J483" s="521"/>
      <c r="K483" s="523">
        <f>ROUND(G483*J483,0)</f>
        <v>0</v>
      </c>
      <c r="L483" s="521"/>
      <c r="M483" s="523"/>
      <c r="N483" s="521">
        <f t="shared" si="151"/>
        <v>-2850</v>
      </c>
      <c r="O483" s="522">
        <f t="shared" si="152"/>
        <v>-174035</v>
      </c>
      <c r="P483" s="653"/>
      <c r="Q483" s="569"/>
      <c r="R483" s="520"/>
    </row>
    <row r="484" spans="1:18" s="573" customFormat="1">
      <c r="A484" s="552"/>
      <c r="B484" s="511" t="s">
        <v>67</v>
      </c>
      <c r="C484" s="512"/>
      <c r="D484" s="651"/>
      <c r="E484" s="514"/>
      <c r="F484" s="515"/>
      <c r="G484" s="516"/>
      <c r="H484" s="517"/>
      <c r="I484" s="518">
        <f>SUM(I482:I483)</f>
        <v>-174035</v>
      </c>
      <c r="J484" s="517"/>
      <c r="K484" s="518">
        <f>SUM(K482:K483)</f>
        <v>0</v>
      </c>
      <c r="L484" s="517"/>
      <c r="M484" s="518">
        <f>SUM(M482:M483)</f>
        <v>0</v>
      </c>
      <c r="N484" s="517">
        <f t="shared" ref="N484" si="153">H484+J484+L484</f>
        <v>0</v>
      </c>
      <c r="O484" s="519">
        <f t="shared" ref="O484" si="154">I484+K484+M484</f>
        <v>-174035</v>
      </c>
      <c r="P484" s="516"/>
      <c r="Q484" s="570"/>
      <c r="R484" s="514"/>
    </row>
    <row r="485" spans="1:18">
      <c r="A485" s="550" t="s">
        <v>1708</v>
      </c>
      <c r="B485" s="492" t="s">
        <v>268</v>
      </c>
      <c r="C485" s="492" t="s">
        <v>271</v>
      </c>
      <c r="D485" s="492" t="s">
        <v>269</v>
      </c>
      <c r="E485" s="493" t="s">
        <v>201</v>
      </c>
      <c r="F485" s="494" t="s">
        <v>202</v>
      </c>
      <c r="G485" s="495">
        <v>1</v>
      </c>
      <c r="H485" s="496">
        <f>단가조사!$P$37</f>
        <v>3080000</v>
      </c>
      <c r="I485" s="497">
        <f>TRUNC(G485*H485)</f>
        <v>3080000</v>
      </c>
      <c r="J485" s="496"/>
      <c r="K485" s="498">
        <f>ROUND(G485*J485,0)</f>
        <v>0</v>
      </c>
      <c r="L485" s="496"/>
      <c r="M485" s="498"/>
      <c r="N485" s="496">
        <f t="shared" si="132"/>
        <v>3080000</v>
      </c>
      <c r="O485" s="499">
        <f t="shared" si="133"/>
        <v>3080000</v>
      </c>
      <c r="P485" s="495"/>
      <c r="Q485" s="568"/>
      <c r="R485" s="500"/>
    </row>
    <row r="486" spans="1:18">
      <c r="A486" s="551"/>
      <c r="B486" s="501"/>
      <c r="C486" s="502" t="s">
        <v>876</v>
      </c>
      <c r="D486" s="647"/>
      <c r="E486" s="503"/>
      <c r="F486" s="484" t="s">
        <v>877</v>
      </c>
      <c r="G486" s="504">
        <v>1</v>
      </c>
      <c r="H486" s="666">
        <f>단가산출!$H$104</f>
        <v>0</v>
      </c>
      <c r="I486" s="648">
        <f>ROUND(G486*H486,0)</f>
        <v>0</v>
      </c>
      <c r="J486" s="666">
        <f>단가산출!$J$104</f>
        <v>106303</v>
      </c>
      <c r="K486" s="506">
        <f>TRUNC(G486*J486)</f>
        <v>106303</v>
      </c>
      <c r="L486" s="666">
        <f>단가산출!$L$104</f>
        <v>73336</v>
      </c>
      <c r="M486" s="506">
        <f>TRUNC(G486*L486)</f>
        <v>73336</v>
      </c>
      <c r="N486" s="666">
        <f>H486+J486+L486</f>
        <v>179639</v>
      </c>
      <c r="O486" s="667">
        <f>I486+K486+M486</f>
        <v>179639</v>
      </c>
      <c r="P486" s="509"/>
      <c r="Q486" s="569" t="str">
        <f>단가산출!$A$99</f>
        <v>제18</v>
      </c>
      <c r="R486" s="510" t="s">
        <v>65</v>
      </c>
    </row>
    <row r="487" spans="1:18">
      <c r="A487" s="552"/>
      <c r="B487" s="511" t="s">
        <v>67</v>
      </c>
      <c r="C487" s="512"/>
      <c r="D487" s="651"/>
      <c r="E487" s="514"/>
      <c r="F487" s="515"/>
      <c r="G487" s="516"/>
      <c r="H487" s="517"/>
      <c r="I487" s="518">
        <f>SUM(I485:I486)</f>
        <v>3080000</v>
      </c>
      <c r="J487" s="517"/>
      <c r="K487" s="518">
        <f>SUM(K485:K486)</f>
        <v>106303</v>
      </c>
      <c r="L487" s="517"/>
      <c r="M487" s="518">
        <f>SUM(M485:M486)</f>
        <v>73336</v>
      </c>
      <c r="N487" s="517">
        <f t="shared" si="132"/>
        <v>0</v>
      </c>
      <c r="O487" s="519">
        <f t="shared" si="133"/>
        <v>3259639</v>
      </c>
      <c r="P487" s="516"/>
      <c r="Q487" s="570"/>
      <c r="R487" s="514"/>
    </row>
    <row r="488" spans="1:18">
      <c r="A488" s="550" t="s">
        <v>1709</v>
      </c>
      <c r="B488" s="492" t="s">
        <v>268</v>
      </c>
      <c r="C488" s="492" t="s">
        <v>271</v>
      </c>
      <c r="D488" s="492" t="s">
        <v>112</v>
      </c>
      <c r="E488" s="493" t="s">
        <v>201</v>
      </c>
      <c r="F488" s="494" t="s">
        <v>202</v>
      </c>
      <c r="G488" s="495">
        <v>1</v>
      </c>
      <c r="H488" s="496">
        <f>단가조사!$P$38</f>
        <v>3080000</v>
      </c>
      <c r="I488" s="497">
        <f>TRUNC(G488*H488)</f>
        <v>3080000</v>
      </c>
      <c r="J488" s="496"/>
      <c r="K488" s="498">
        <f>ROUND(G488*J488,0)</f>
        <v>0</v>
      </c>
      <c r="L488" s="496"/>
      <c r="M488" s="498"/>
      <c r="N488" s="496">
        <f t="shared" si="132"/>
        <v>3080000</v>
      </c>
      <c r="O488" s="499">
        <f t="shared" si="133"/>
        <v>3080000</v>
      </c>
      <c r="P488" s="495"/>
      <c r="Q488" s="568"/>
      <c r="R488" s="500"/>
    </row>
    <row r="489" spans="1:18">
      <c r="A489" s="551"/>
      <c r="B489" s="501"/>
      <c r="C489" s="502" t="s">
        <v>876</v>
      </c>
      <c r="D489" s="647"/>
      <c r="E489" s="503"/>
      <c r="F489" s="484" t="s">
        <v>877</v>
      </c>
      <c r="G489" s="504">
        <v>1</v>
      </c>
      <c r="H489" s="666">
        <f>단가산출!$H$104</f>
        <v>0</v>
      </c>
      <c r="I489" s="648">
        <f>ROUND(G489*H489,0)</f>
        <v>0</v>
      </c>
      <c r="J489" s="666">
        <f>단가산출!$J$104</f>
        <v>106303</v>
      </c>
      <c r="K489" s="506">
        <f>TRUNC(G489*J489)</f>
        <v>106303</v>
      </c>
      <c r="L489" s="666">
        <f>단가산출!$L$104</f>
        <v>73336</v>
      </c>
      <c r="M489" s="506">
        <f>TRUNC(G489*L489)</f>
        <v>73336</v>
      </c>
      <c r="N489" s="666">
        <f>H489+J489+L489</f>
        <v>179639</v>
      </c>
      <c r="O489" s="667">
        <f>I489+K489+M489</f>
        <v>179639</v>
      </c>
      <c r="P489" s="509"/>
      <c r="Q489" s="569" t="str">
        <f>단가산출!$A$99</f>
        <v>제18</v>
      </c>
      <c r="R489" s="510" t="s">
        <v>65</v>
      </c>
    </row>
    <row r="490" spans="1:18">
      <c r="A490" s="552"/>
      <c r="B490" s="511" t="s">
        <v>67</v>
      </c>
      <c r="C490" s="512"/>
      <c r="D490" s="651"/>
      <c r="E490" s="514"/>
      <c r="F490" s="515"/>
      <c r="G490" s="516"/>
      <c r="H490" s="517"/>
      <c r="I490" s="518">
        <f>SUM(I488:I489)</f>
        <v>3080000</v>
      </c>
      <c r="J490" s="517"/>
      <c r="K490" s="518">
        <f>SUM(K488:K489)</f>
        <v>106303</v>
      </c>
      <c r="L490" s="517"/>
      <c r="M490" s="518">
        <f>SUM(M488:M489)</f>
        <v>73336</v>
      </c>
      <c r="N490" s="517">
        <f t="shared" ref="N490:N510" si="155">H490+J490+L490</f>
        <v>0</v>
      </c>
      <c r="O490" s="519">
        <f t="shared" ref="O490:O510" si="156">I490+K490+M490</f>
        <v>3259639</v>
      </c>
      <c r="P490" s="516"/>
      <c r="Q490" s="570"/>
      <c r="R490" s="514"/>
    </row>
    <row r="491" spans="1:18" s="573" customFormat="1">
      <c r="A491" s="550" t="s">
        <v>1710</v>
      </c>
      <c r="B491" s="492" t="s">
        <v>268</v>
      </c>
      <c r="C491" s="492" t="s">
        <v>271</v>
      </c>
      <c r="D491" s="492" t="s">
        <v>270</v>
      </c>
      <c r="E491" s="493" t="s">
        <v>203</v>
      </c>
      <c r="F491" s="494" t="s">
        <v>202</v>
      </c>
      <c r="G491" s="495">
        <v>1</v>
      </c>
      <c r="H491" s="496">
        <f>단가조사!$P$37</f>
        <v>3080000</v>
      </c>
      <c r="I491" s="497">
        <f>TRUNC(G491*H491)</f>
        <v>3080000</v>
      </c>
      <c r="J491" s="496"/>
      <c r="K491" s="498">
        <f>ROUND(G491*J491,0)</f>
        <v>0</v>
      </c>
      <c r="L491" s="496"/>
      <c r="M491" s="498"/>
      <c r="N491" s="496">
        <f t="shared" si="155"/>
        <v>3080000</v>
      </c>
      <c r="O491" s="499">
        <f t="shared" si="156"/>
        <v>3080000</v>
      </c>
      <c r="P491" s="495"/>
      <c r="Q491" s="568"/>
      <c r="R491" s="500"/>
    </row>
    <row r="492" spans="1:18" s="573" customFormat="1">
      <c r="A492" s="551"/>
      <c r="B492" s="501"/>
      <c r="C492" s="502" t="s">
        <v>878</v>
      </c>
      <c r="D492" s="647"/>
      <c r="E492" s="520"/>
      <c r="F492" s="484" t="s">
        <v>877</v>
      </c>
      <c r="G492" s="504">
        <v>1</v>
      </c>
      <c r="H492" s="666">
        <f>단가산출!$H$116</f>
        <v>0</v>
      </c>
      <c r="I492" s="648">
        <f>ROUND(G492*H492,0)</f>
        <v>0</v>
      </c>
      <c r="J492" s="666">
        <f>단가산출!$J$116</f>
        <v>159455</v>
      </c>
      <c r="K492" s="506">
        <f>TRUNC(G492*J492)</f>
        <v>159455</v>
      </c>
      <c r="L492" s="666">
        <f>단가산출!$L$116</f>
        <v>110004</v>
      </c>
      <c r="M492" s="506">
        <f>TRUNC(G492*L492)</f>
        <v>110004</v>
      </c>
      <c r="N492" s="666">
        <f t="shared" si="155"/>
        <v>269459</v>
      </c>
      <c r="O492" s="667">
        <f t="shared" si="156"/>
        <v>269459</v>
      </c>
      <c r="P492" s="509"/>
      <c r="Q492" s="569" t="str">
        <f>단가산출!$A$111</f>
        <v>제20</v>
      </c>
      <c r="R492" s="510" t="s">
        <v>65</v>
      </c>
    </row>
    <row r="493" spans="1:18" s="573" customFormat="1">
      <c r="A493" s="552"/>
      <c r="B493" s="511" t="s">
        <v>67</v>
      </c>
      <c r="C493" s="512"/>
      <c r="D493" s="651"/>
      <c r="E493" s="514"/>
      <c r="F493" s="515"/>
      <c r="G493" s="516"/>
      <c r="H493" s="517"/>
      <c r="I493" s="518">
        <f>SUM(I491:I492)</f>
        <v>3080000</v>
      </c>
      <c r="J493" s="517"/>
      <c r="K493" s="518">
        <f>SUM(K491:K492)</f>
        <v>159455</v>
      </c>
      <c r="L493" s="517"/>
      <c r="M493" s="518">
        <f>SUM(M491:M492)</f>
        <v>110004</v>
      </c>
      <c r="N493" s="517">
        <f t="shared" si="155"/>
        <v>0</v>
      </c>
      <c r="O493" s="519">
        <f t="shared" si="156"/>
        <v>3349459</v>
      </c>
      <c r="P493" s="516"/>
      <c r="Q493" s="570"/>
      <c r="R493" s="514"/>
    </row>
    <row r="494" spans="1:18" s="573" customFormat="1">
      <c r="A494" s="550" t="s">
        <v>1831</v>
      </c>
      <c r="B494" s="492" t="s">
        <v>1829</v>
      </c>
      <c r="C494" s="492" t="s">
        <v>271</v>
      </c>
      <c r="D494" s="492" t="s">
        <v>270</v>
      </c>
      <c r="E494" s="493" t="s">
        <v>203</v>
      </c>
      <c r="F494" s="494" t="s">
        <v>202</v>
      </c>
      <c r="G494" s="495">
        <v>1</v>
      </c>
      <c r="H494" s="496"/>
      <c r="I494" s="497"/>
      <c r="J494" s="496"/>
      <c r="K494" s="498">
        <f>ROUND(G494*J494,0)</f>
        <v>0</v>
      </c>
      <c r="L494" s="496"/>
      <c r="M494" s="498"/>
      <c r="N494" s="496">
        <f t="shared" ref="N494:N496" si="157">H494+J494+L494</f>
        <v>0</v>
      </c>
      <c r="O494" s="499">
        <f t="shared" ref="O494:O496" si="158">I494+K494+M494</f>
        <v>0</v>
      </c>
      <c r="P494" s="495"/>
      <c r="Q494" s="568"/>
      <c r="R494" s="500"/>
    </row>
    <row r="495" spans="1:18" s="573" customFormat="1">
      <c r="A495" s="551"/>
      <c r="B495" s="652"/>
      <c r="C495" s="502" t="s">
        <v>63</v>
      </c>
      <c r="D495" s="647"/>
      <c r="E495" s="520" t="s">
        <v>194</v>
      </c>
      <c r="F495" s="484" t="s">
        <v>68</v>
      </c>
      <c r="G495" s="653">
        <f>설치수량!$I$102</f>
        <v>79.800000000000011</v>
      </c>
      <c r="H495" s="521">
        <f>단가조사!$P$77</f>
        <v>-2850</v>
      </c>
      <c r="I495" s="497">
        <f>TRUNC(G495*H495)</f>
        <v>-227430</v>
      </c>
      <c r="J495" s="521"/>
      <c r="K495" s="523">
        <f>ROUND(G495*J495,0)</f>
        <v>0</v>
      </c>
      <c r="L495" s="521"/>
      <c r="M495" s="523"/>
      <c r="N495" s="521">
        <f t="shared" si="157"/>
        <v>-2850</v>
      </c>
      <c r="O495" s="522">
        <f t="shared" si="158"/>
        <v>-227430</v>
      </c>
      <c r="P495" s="653"/>
      <c r="Q495" s="569"/>
      <c r="R495" s="520"/>
    </row>
    <row r="496" spans="1:18" s="573" customFormat="1">
      <c r="A496" s="552"/>
      <c r="B496" s="511" t="s">
        <v>67</v>
      </c>
      <c r="C496" s="512"/>
      <c r="D496" s="651"/>
      <c r="E496" s="514"/>
      <c r="F496" s="515"/>
      <c r="G496" s="516"/>
      <c r="H496" s="517"/>
      <c r="I496" s="518">
        <f>SUM(I494:I495)</f>
        <v>-227430</v>
      </c>
      <c r="J496" s="517"/>
      <c r="K496" s="518">
        <f>SUM(K494:K495)</f>
        <v>0</v>
      </c>
      <c r="L496" s="517"/>
      <c r="M496" s="518">
        <f>SUM(M494:M495)</f>
        <v>0</v>
      </c>
      <c r="N496" s="517">
        <f t="shared" si="157"/>
        <v>0</v>
      </c>
      <c r="O496" s="519">
        <f t="shared" si="158"/>
        <v>-227430</v>
      </c>
      <c r="P496" s="516"/>
      <c r="Q496" s="570"/>
      <c r="R496" s="514"/>
    </row>
    <row r="497" spans="1:18" s="573" customFormat="1">
      <c r="A497" s="550" t="s">
        <v>1711</v>
      </c>
      <c r="B497" s="492" t="s">
        <v>268</v>
      </c>
      <c r="C497" s="492" t="s">
        <v>271</v>
      </c>
      <c r="D497" s="492" t="s">
        <v>112</v>
      </c>
      <c r="E497" s="493" t="s">
        <v>203</v>
      </c>
      <c r="F497" s="494" t="s">
        <v>202</v>
      </c>
      <c r="G497" s="495">
        <v>1</v>
      </c>
      <c r="H497" s="496">
        <f>단가조사!$P$38</f>
        <v>3080000</v>
      </c>
      <c r="I497" s="497">
        <f>TRUNC(G497*H497)</f>
        <v>3080000</v>
      </c>
      <c r="J497" s="496"/>
      <c r="K497" s="498">
        <f>ROUND(G497*J497,0)</f>
        <v>0</v>
      </c>
      <c r="L497" s="496"/>
      <c r="M497" s="498"/>
      <c r="N497" s="496">
        <f t="shared" si="155"/>
        <v>3080000</v>
      </c>
      <c r="O497" s="499">
        <f t="shared" si="156"/>
        <v>3080000</v>
      </c>
      <c r="P497" s="495"/>
      <c r="Q497" s="568"/>
      <c r="R497" s="500"/>
    </row>
    <row r="498" spans="1:18" s="573" customFormat="1">
      <c r="A498" s="551"/>
      <c r="B498" s="501"/>
      <c r="C498" s="502" t="s">
        <v>878</v>
      </c>
      <c r="D498" s="647"/>
      <c r="E498" s="520"/>
      <c r="F498" s="484" t="s">
        <v>877</v>
      </c>
      <c r="G498" s="504">
        <v>1</v>
      </c>
      <c r="H498" s="666">
        <f>단가산출!$H$116</f>
        <v>0</v>
      </c>
      <c r="I498" s="648">
        <f>ROUND(G498*H498,0)</f>
        <v>0</v>
      </c>
      <c r="J498" s="666">
        <f>단가산출!$J$116</f>
        <v>159455</v>
      </c>
      <c r="K498" s="506">
        <f>TRUNC(G498*J498)</f>
        <v>159455</v>
      </c>
      <c r="L498" s="666">
        <f>단가산출!$L$116</f>
        <v>110004</v>
      </c>
      <c r="M498" s="506">
        <f>TRUNC(G498*L498)</f>
        <v>110004</v>
      </c>
      <c r="N498" s="666">
        <f t="shared" si="155"/>
        <v>269459</v>
      </c>
      <c r="O498" s="667">
        <f t="shared" si="156"/>
        <v>269459</v>
      </c>
      <c r="P498" s="509"/>
      <c r="Q498" s="569" t="str">
        <f>단가산출!$A$111</f>
        <v>제20</v>
      </c>
      <c r="R498" s="510" t="s">
        <v>65</v>
      </c>
    </row>
    <row r="499" spans="1:18" s="573" customFormat="1">
      <c r="A499" s="552"/>
      <c r="B499" s="511" t="s">
        <v>67</v>
      </c>
      <c r="C499" s="512"/>
      <c r="D499" s="651"/>
      <c r="E499" s="514"/>
      <c r="F499" s="515"/>
      <c r="G499" s="516"/>
      <c r="H499" s="517"/>
      <c r="I499" s="518">
        <f>SUM(I497:I498)</f>
        <v>3080000</v>
      </c>
      <c r="J499" s="517"/>
      <c r="K499" s="518">
        <f>SUM(K497:K498)</f>
        <v>159455</v>
      </c>
      <c r="L499" s="517"/>
      <c r="M499" s="518">
        <f>SUM(M497:M498)</f>
        <v>110004</v>
      </c>
      <c r="N499" s="517">
        <f t="shared" si="155"/>
        <v>0</v>
      </c>
      <c r="O499" s="519">
        <f t="shared" si="156"/>
        <v>3349459</v>
      </c>
      <c r="P499" s="516"/>
      <c r="Q499" s="570"/>
      <c r="R499" s="514"/>
    </row>
    <row r="500" spans="1:18" s="573" customFormat="1">
      <c r="A500" s="550" t="s">
        <v>1832</v>
      </c>
      <c r="B500" s="492" t="s">
        <v>1829</v>
      </c>
      <c r="C500" s="492" t="s">
        <v>271</v>
      </c>
      <c r="D500" s="492" t="s">
        <v>112</v>
      </c>
      <c r="E500" s="493" t="s">
        <v>203</v>
      </c>
      <c r="F500" s="494" t="s">
        <v>202</v>
      </c>
      <c r="G500" s="495">
        <v>1</v>
      </c>
      <c r="H500" s="496"/>
      <c r="I500" s="497"/>
      <c r="J500" s="496"/>
      <c r="K500" s="498">
        <f>ROUND(G500*J500,0)</f>
        <v>0</v>
      </c>
      <c r="L500" s="496"/>
      <c r="M500" s="498"/>
      <c r="N500" s="496">
        <f t="shared" ref="N500:N502" si="159">H500+J500+L500</f>
        <v>0</v>
      </c>
      <c r="O500" s="499">
        <f t="shared" ref="O500:O502" si="160">I500+K500+M500</f>
        <v>0</v>
      </c>
      <c r="P500" s="495"/>
      <c r="Q500" s="568"/>
      <c r="R500" s="500"/>
    </row>
    <row r="501" spans="1:18" s="573" customFormat="1">
      <c r="A501" s="551"/>
      <c r="B501" s="652"/>
      <c r="C501" s="502" t="s">
        <v>63</v>
      </c>
      <c r="D501" s="647"/>
      <c r="E501" s="520" t="s">
        <v>194</v>
      </c>
      <c r="F501" s="484" t="s">
        <v>68</v>
      </c>
      <c r="G501" s="653">
        <f>설치수량!$I$103</f>
        <v>79.800000000000011</v>
      </c>
      <c r="H501" s="521">
        <f>단가조사!$P$77</f>
        <v>-2850</v>
      </c>
      <c r="I501" s="497">
        <f>TRUNC(G501*H501)</f>
        <v>-227430</v>
      </c>
      <c r="J501" s="521"/>
      <c r="K501" s="523">
        <f>ROUND(G501*J501,0)</f>
        <v>0</v>
      </c>
      <c r="L501" s="521"/>
      <c r="M501" s="523"/>
      <c r="N501" s="521">
        <f t="shared" si="159"/>
        <v>-2850</v>
      </c>
      <c r="O501" s="522">
        <f t="shared" si="160"/>
        <v>-227430</v>
      </c>
      <c r="P501" s="653"/>
      <c r="Q501" s="569"/>
      <c r="R501" s="520"/>
    </row>
    <row r="502" spans="1:18" s="573" customFormat="1">
      <c r="A502" s="552"/>
      <c r="B502" s="511" t="s">
        <v>67</v>
      </c>
      <c r="C502" s="512"/>
      <c r="D502" s="651"/>
      <c r="E502" s="514"/>
      <c r="F502" s="515"/>
      <c r="G502" s="516"/>
      <c r="H502" s="517"/>
      <c r="I502" s="518">
        <f>SUM(I500:I501)</f>
        <v>-227430</v>
      </c>
      <c r="J502" s="517"/>
      <c r="K502" s="518">
        <f>SUM(K500:K501)</f>
        <v>0</v>
      </c>
      <c r="L502" s="517"/>
      <c r="M502" s="518">
        <f>SUM(M500:M501)</f>
        <v>0</v>
      </c>
      <c r="N502" s="517">
        <f t="shared" si="159"/>
        <v>0</v>
      </c>
      <c r="O502" s="519">
        <f t="shared" si="160"/>
        <v>-227430</v>
      </c>
      <c r="P502" s="516"/>
      <c r="Q502" s="570"/>
      <c r="R502" s="514"/>
    </row>
    <row r="503" spans="1:18" s="573" customFormat="1">
      <c r="A503" s="547" t="s">
        <v>1628</v>
      </c>
      <c r="B503" s="95" t="s">
        <v>995</v>
      </c>
      <c r="C503" s="670"/>
      <c r="D503" s="670"/>
      <c r="E503" s="671" t="s">
        <v>946</v>
      </c>
      <c r="F503" s="96" t="s">
        <v>55</v>
      </c>
      <c r="G503" s="97">
        <v>1</v>
      </c>
      <c r="H503" s="98"/>
      <c r="I503" s="99"/>
      <c r="J503" s="98"/>
      <c r="K503" s="99"/>
      <c r="L503" s="98"/>
      <c r="M503" s="99"/>
      <c r="N503" s="98">
        <f t="shared" si="155"/>
        <v>0</v>
      </c>
      <c r="O503" s="672">
        <f t="shared" si="156"/>
        <v>0</v>
      </c>
      <c r="P503" s="97"/>
      <c r="Q503" s="565"/>
      <c r="R503" s="100"/>
    </row>
    <row r="504" spans="1:18" s="573" customFormat="1">
      <c r="A504" s="661"/>
      <c r="B504" s="501"/>
      <c r="C504" s="502" t="s">
        <v>1299</v>
      </c>
      <c r="D504" s="657"/>
      <c r="E504" s="510" t="s">
        <v>1300</v>
      </c>
      <c r="F504" s="658" t="s">
        <v>749</v>
      </c>
      <c r="G504" s="653">
        <f>2*2</f>
        <v>4</v>
      </c>
      <c r="H504" s="642"/>
      <c r="I504" s="497"/>
      <c r="J504" s="505">
        <f>J457</f>
        <v>2763</v>
      </c>
      <c r="K504" s="506">
        <f>TRUNC(G504*J504)</f>
        <v>11052</v>
      </c>
      <c r="L504" s="521">
        <f>단가산출!$L$235</f>
        <v>1939</v>
      </c>
      <c r="M504" s="506">
        <f>TRUNC(G504*L504)</f>
        <v>7756</v>
      </c>
      <c r="N504" s="521">
        <f>H504+J504+L504</f>
        <v>4702</v>
      </c>
      <c r="O504" s="522">
        <f>I504+K504+M504</f>
        <v>18808</v>
      </c>
      <c r="P504" s="509"/>
      <c r="Q504" s="569" t="str">
        <f>단가산출!$A$231</f>
        <v>제37</v>
      </c>
      <c r="R504" s="510" t="s">
        <v>65</v>
      </c>
    </row>
    <row r="505" spans="1:18" s="573" customFormat="1" ht="14.25">
      <c r="A505" s="673"/>
      <c r="B505" s="674"/>
      <c r="C505" s="502" t="s">
        <v>93</v>
      </c>
      <c r="D505" s="647" t="s">
        <v>94</v>
      </c>
      <c r="E505" s="520"/>
      <c r="F505" s="484" t="s">
        <v>559</v>
      </c>
      <c r="G505" s="653">
        <f>설치수량!O104</f>
        <v>0.26400000000000001</v>
      </c>
      <c r="H505" s="521"/>
      <c r="I505" s="523"/>
      <c r="J505" s="521">
        <f>단가산출!$J$9</f>
        <v>62811</v>
      </c>
      <c r="K505" s="506">
        <f>TRUNC(G505*J505)</f>
        <v>16582</v>
      </c>
      <c r="L505" s="521"/>
      <c r="M505" s="523"/>
      <c r="N505" s="521">
        <f t="shared" si="155"/>
        <v>62811</v>
      </c>
      <c r="O505" s="522">
        <f t="shared" si="156"/>
        <v>16582</v>
      </c>
      <c r="P505" s="509"/>
      <c r="Q505" s="569" t="str">
        <f>단가산출!$A$7</f>
        <v>제01</v>
      </c>
      <c r="R505" s="510" t="s">
        <v>65</v>
      </c>
    </row>
    <row r="506" spans="1:18" s="573" customFormat="1" ht="14.25">
      <c r="A506" s="673"/>
      <c r="B506" s="121"/>
      <c r="C506" s="502" t="s">
        <v>980</v>
      </c>
      <c r="D506" s="647" t="s">
        <v>981</v>
      </c>
      <c r="E506" s="520"/>
      <c r="F506" s="484" t="s">
        <v>559</v>
      </c>
      <c r="G506" s="653">
        <f>재료산출!G590</f>
        <v>0.36299999999999999</v>
      </c>
      <c r="H506" s="521">
        <f>단가조사!$P$79</f>
        <v>35000</v>
      </c>
      <c r="I506" s="497">
        <f>TRUNC(G506*H506)</f>
        <v>12705</v>
      </c>
      <c r="J506" s="521">
        <f>단가산출!$J$19</f>
        <v>19909</v>
      </c>
      <c r="K506" s="506">
        <f>TRUNC(G506*J506)</f>
        <v>7226</v>
      </c>
      <c r="L506" s="521"/>
      <c r="M506" s="523"/>
      <c r="N506" s="521">
        <f t="shared" si="155"/>
        <v>54909</v>
      </c>
      <c r="O506" s="522">
        <f t="shared" si="156"/>
        <v>19931</v>
      </c>
      <c r="P506" s="509"/>
      <c r="Q506" s="569" t="str">
        <f>단가산출!$A$15</f>
        <v>제03</v>
      </c>
      <c r="R506" s="510" t="s">
        <v>65</v>
      </c>
    </row>
    <row r="507" spans="1:18" s="573" customFormat="1" ht="14.25">
      <c r="A507" s="673"/>
      <c r="B507" s="121"/>
      <c r="C507" s="502" t="s">
        <v>93</v>
      </c>
      <c r="D507" s="647" t="s">
        <v>982</v>
      </c>
      <c r="E507" s="520"/>
      <c r="F507" s="484" t="s">
        <v>559</v>
      </c>
      <c r="G507" s="653">
        <f>재료산출!G591</f>
        <v>0.26400000000000001</v>
      </c>
      <c r="H507" s="521"/>
      <c r="I507" s="523"/>
      <c r="J507" s="521">
        <f>단가산출!$J$19</f>
        <v>19909</v>
      </c>
      <c r="K507" s="506">
        <f>TRUNC(G507*J507)</f>
        <v>5255</v>
      </c>
      <c r="L507" s="521"/>
      <c r="M507" s="523"/>
      <c r="N507" s="521">
        <f t="shared" si="155"/>
        <v>19909</v>
      </c>
      <c r="O507" s="522">
        <f t="shared" si="156"/>
        <v>5255</v>
      </c>
      <c r="P507" s="509"/>
      <c r="Q507" s="569" t="str">
        <f>단가산출!$A$15</f>
        <v>제03</v>
      </c>
      <c r="R507" s="510" t="s">
        <v>65</v>
      </c>
    </row>
    <row r="508" spans="1:18" s="573" customFormat="1" ht="14.25">
      <c r="A508" s="673"/>
      <c r="B508" s="121"/>
      <c r="C508" s="102" t="s">
        <v>944</v>
      </c>
      <c r="D508" s="675"/>
      <c r="E508" s="676"/>
      <c r="F508" s="103" t="s">
        <v>943</v>
      </c>
      <c r="G508" s="677">
        <f>재료산출!G587</f>
        <v>0.36299999999999999</v>
      </c>
      <c r="H508" s="678"/>
      <c r="I508" s="107"/>
      <c r="J508" s="678">
        <f>단가산출!J203</f>
        <v>268121</v>
      </c>
      <c r="K508" s="106">
        <f>TRUNC(G508*J508)</f>
        <v>97327</v>
      </c>
      <c r="L508" s="678">
        <f>단가산출!L203</f>
        <v>2386</v>
      </c>
      <c r="M508" s="106">
        <f>TRUNC(G508*L508)</f>
        <v>866</v>
      </c>
      <c r="N508" s="678">
        <f t="shared" si="155"/>
        <v>270507</v>
      </c>
      <c r="O508" s="679">
        <f t="shared" si="156"/>
        <v>98193</v>
      </c>
      <c r="P508" s="108"/>
      <c r="Q508" s="566" t="str">
        <f>단가산출!$A$198</f>
        <v>제31</v>
      </c>
      <c r="R508" s="109" t="s">
        <v>65</v>
      </c>
    </row>
    <row r="509" spans="1:18" s="573" customFormat="1" ht="14.25">
      <c r="A509" s="673"/>
      <c r="B509" s="121"/>
      <c r="C509" s="102" t="s">
        <v>98</v>
      </c>
      <c r="D509" s="675"/>
      <c r="E509" s="676"/>
      <c r="F509" s="103" t="s">
        <v>943</v>
      </c>
      <c r="G509" s="677">
        <f>재료산출!G587</f>
        <v>0.36299999999999999</v>
      </c>
      <c r="H509" s="678"/>
      <c r="I509" s="107"/>
      <c r="J509" s="678"/>
      <c r="K509" s="107"/>
      <c r="L509" s="678"/>
      <c r="M509" s="107"/>
      <c r="N509" s="678">
        <f t="shared" si="155"/>
        <v>0</v>
      </c>
      <c r="O509" s="679">
        <f t="shared" si="156"/>
        <v>0</v>
      </c>
      <c r="P509" s="108"/>
      <c r="Q509" s="680" t="s">
        <v>945</v>
      </c>
      <c r="R509" s="109"/>
    </row>
    <row r="510" spans="1:18" s="573" customFormat="1">
      <c r="A510" s="681"/>
      <c r="B510" s="113" t="s">
        <v>67</v>
      </c>
      <c r="C510" s="682"/>
      <c r="D510" s="683"/>
      <c r="E510" s="119"/>
      <c r="F510" s="114"/>
      <c r="G510" s="115"/>
      <c r="H510" s="116"/>
      <c r="I510" s="117">
        <f>SUM(I503:I509)</f>
        <v>12705</v>
      </c>
      <c r="J510" s="116"/>
      <c r="K510" s="117">
        <f>SUM(K503:K509)</f>
        <v>137442</v>
      </c>
      <c r="L510" s="116"/>
      <c r="M510" s="117">
        <f>SUM(M503:M509)</f>
        <v>8622</v>
      </c>
      <c r="N510" s="116">
        <f t="shared" si="155"/>
        <v>0</v>
      </c>
      <c r="O510" s="684">
        <f t="shared" si="156"/>
        <v>158769</v>
      </c>
      <c r="P510" s="115"/>
      <c r="Q510" s="567"/>
      <c r="R510" s="119"/>
    </row>
    <row r="511" spans="1:18" s="573" customFormat="1">
      <c r="A511" s="547" t="s">
        <v>1833</v>
      </c>
      <c r="B511" s="95" t="s">
        <v>1834</v>
      </c>
      <c r="C511" s="670"/>
      <c r="D511" s="670"/>
      <c r="E511" s="671" t="s">
        <v>577</v>
      </c>
      <c r="F511" s="96" t="s">
        <v>55</v>
      </c>
      <c r="G511" s="97">
        <v>1</v>
      </c>
      <c r="H511" s="98"/>
      <c r="I511" s="99"/>
      <c r="J511" s="98"/>
      <c r="K511" s="99"/>
      <c r="L511" s="98"/>
      <c r="M511" s="99"/>
      <c r="N511" s="98">
        <f t="shared" ref="N511:N513" si="161">H511+J511+L511</f>
        <v>0</v>
      </c>
      <c r="O511" s="672">
        <f t="shared" ref="O511:O513" si="162">I511+K511+M511</f>
        <v>0</v>
      </c>
      <c r="P511" s="97"/>
      <c r="Q511" s="565"/>
      <c r="R511" s="100"/>
    </row>
    <row r="512" spans="1:18" s="573" customFormat="1">
      <c r="A512" s="673"/>
      <c r="B512" s="121"/>
      <c r="C512" s="502" t="s">
        <v>63</v>
      </c>
      <c r="D512" s="647"/>
      <c r="E512" s="520" t="s">
        <v>413</v>
      </c>
      <c r="F512" s="484" t="s">
        <v>993</v>
      </c>
      <c r="G512" s="653">
        <f>재료산출!$I$593</f>
        <v>9.1199999999999992</v>
      </c>
      <c r="H512" s="521">
        <f>단가조사!$P$75</f>
        <v>-350</v>
      </c>
      <c r="I512" s="523">
        <f>ROUND(G512*H512,0)</f>
        <v>-3192</v>
      </c>
      <c r="J512" s="521"/>
      <c r="K512" s="523">
        <f>ROUND(G512*J512,0)</f>
        <v>0</v>
      </c>
      <c r="L512" s="521"/>
      <c r="M512" s="523"/>
      <c r="N512" s="521">
        <f t="shared" si="161"/>
        <v>-350</v>
      </c>
      <c r="O512" s="522">
        <f t="shared" si="162"/>
        <v>-3192</v>
      </c>
      <c r="P512" s="509"/>
      <c r="Q512" s="569"/>
      <c r="R512" s="510"/>
    </row>
    <row r="513" spans="1:18" s="573" customFormat="1">
      <c r="A513" s="681"/>
      <c r="B513" s="113" t="s">
        <v>67</v>
      </c>
      <c r="C513" s="682"/>
      <c r="D513" s="683"/>
      <c r="E513" s="119"/>
      <c r="F513" s="114"/>
      <c r="G513" s="115"/>
      <c r="H513" s="116"/>
      <c r="I513" s="117">
        <f>SUM(I511:I512)</f>
        <v>-3192</v>
      </c>
      <c r="J513" s="116"/>
      <c r="K513" s="117">
        <f>SUM(K511:K512)</f>
        <v>0</v>
      </c>
      <c r="L513" s="116"/>
      <c r="M513" s="117">
        <f>SUM(M511:M512)</f>
        <v>0</v>
      </c>
      <c r="N513" s="116">
        <f t="shared" si="161"/>
        <v>0</v>
      </c>
      <c r="O513" s="684">
        <f t="shared" si="162"/>
        <v>-3192</v>
      </c>
      <c r="P513" s="115"/>
      <c r="Q513" s="567"/>
      <c r="R513" s="119"/>
    </row>
    <row r="514" spans="1:18">
      <c r="A514" s="550" t="s">
        <v>1712</v>
      </c>
      <c r="B514" s="492" t="s">
        <v>879</v>
      </c>
      <c r="C514" s="492" t="s">
        <v>880</v>
      </c>
      <c r="D514" s="492" t="s">
        <v>881</v>
      </c>
      <c r="E514" s="493" t="s">
        <v>99</v>
      </c>
      <c r="F514" s="494" t="s">
        <v>5</v>
      </c>
      <c r="G514" s="495">
        <v>1</v>
      </c>
      <c r="H514" s="496">
        <f>단가조사!P68</f>
        <v>23000</v>
      </c>
      <c r="I514" s="497">
        <f>TRUNC(G514*H514)</f>
        <v>23000</v>
      </c>
      <c r="J514" s="496"/>
      <c r="K514" s="498">
        <f>ROUND(G514*J514,0)</f>
        <v>0</v>
      </c>
      <c r="L514" s="496"/>
      <c r="M514" s="498"/>
      <c r="N514" s="496">
        <f t="shared" ref="N514:O516" si="163">H514+J514+L514</f>
        <v>23000</v>
      </c>
      <c r="O514" s="499">
        <f t="shared" si="163"/>
        <v>23000</v>
      </c>
      <c r="P514" s="495"/>
      <c r="Q514" s="568"/>
      <c r="R514" s="500"/>
    </row>
    <row r="515" spans="1:18">
      <c r="A515" s="551"/>
      <c r="B515" s="501"/>
      <c r="C515" s="502" t="s">
        <v>882</v>
      </c>
      <c r="D515" s="647"/>
      <c r="E515" s="520"/>
      <c r="F515" s="484" t="s">
        <v>877</v>
      </c>
      <c r="G515" s="653">
        <v>1</v>
      </c>
      <c r="H515" s="521">
        <f>단가산출!$H$122</f>
        <v>0</v>
      </c>
      <c r="I515" s="523">
        <f>ROUND(G515*H515,0)</f>
        <v>0</v>
      </c>
      <c r="J515" s="521">
        <f>단가산출!$J$140</f>
        <v>53245</v>
      </c>
      <c r="K515" s="506">
        <f>TRUNC(G515*J515)</f>
        <v>53245</v>
      </c>
      <c r="L515" s="521">
        <f>단가산출!$L$140</f>
        <v>0</v>
      </c>
      <c r="M515" s="506">
        <f>TRUNC(G515*L515)</f>
        <v>0</v>
      </c>
      <c r="N515" s="521">
        <f t="shared" si="163"/>
        <v>53245</v>
      </c>
      <c r="O515" s="522">
        <f t="shared" si="163"/>
        <v>53245</v>
      </c>
      <c r="P515" s="509"/>
      <c r="Q515" s="569" t="str">
        <f>단가산출!$A$135</f>
        <v>제22</v>
      </c>
      <c r="R515" s="510" t="s">
        <v>65</v>
      </c>
    </row>
    <row r="516" spans="1:18">
      <c r="A516" s="552"/>
      <c r="B516" s="511" t="s">
        <v>67</v>
      </c>
      <c r="C516" s="512"/>
      <c r="D516" s="651"/>
      <c r="E516" s="514"/>
      <c r="F516" s="515"/>
      <c r="G516" s="516"/>
      <c r="H516" s="517"/>
      <c r="I516" s="518">
        <f>SUM(I514:I515)</f>
        <v>23000</v>
      </c>
      <c r="J516" s="517"/>
      <c r="K516" s="518">
        <f>SUM(K514:K515)</f>
        <v>53245</v>
      </c>
      <c r="L516" s="517"/>
      <c r="M516" s="518">
        <f>SUM(M514:M515)</f>
        <v>0</v>
      </c>
      <c r="N516" s="517">
        <f t="shared" si="163"/>
        <v>0</v>
      </c>
      <c r="O516" s="519">
        <f t="shared" si="163"/>
        <v>76245</v>
      </c>
      <c r="P516" s="516"/>
      <c r="Q516" s="570"/>
      <c r="R516" s="514"/>
    </row>
    <row r="517" spans="1:18">
      <c r="A517" s="550" t="s">
        <v>1713</v>
      </c>
      <c r="B517" s="492" t="s">
        <v>879</v>
      </c>
      <c r="C517" s="492" t="s">
        <v>880</v>
      </c>
      <c r="D517" s="492" t="s">
        <v>883</v>
      </c>
      <c r="E517" s="493" t="s">
        <v>99</v>
      </c>
      <c r="F517" s="494" t="s">
        <v>5</v>
      </c>
      <c r="G517" s="495">
        <v>1</v>
      </c>
      <c r="H517" s="496">
        <f>단가조사!P69</f>
        <v>60000</v>
      </c>
      <c r="I517" s="497">
        <f>TRUNC(G517*H517)</f>
        <v>60000</v>
      </c>
      <c r="J517" s="496"/>
      <c r="K517" s="498">
        <f>ROUND(G517*J517,0)</f>
        <v>0</v>
      </c>
      <c r="L517" s="496"/>
      <c r="M517" s="498"/>
      <c r="N517" s="496">
        <f t="shared" ref="N517:N534" si="164">H517+J517+L517</f>
        <v>60000</v>
      </c>
      <c r="O517" s="499">
        <f t="shared" ref="O517:O534" si="165">I517+K517+M517</f>
        <v>60000</v>
      </c>
      <c r="P517" s="495"/>
      <c r="Q517" s="568"/>
      <c r="R517" s="500"/>
    </row>
    <row r="518" spans="1:18">
      <c r="A518" s="551"/>
      <c r="B518" s="501"/>
      <c r="C518" s="502" t="s">
        <v>882</v>
      </c>
      <c r="D518" s="647"/>
      <c r="E518" s="520"/>
      <c r="F518" s="484" t="s">
        <v>877</v>
      </c>
      <c r="G518" s="653">
        <v>1</v>
      </c>
      <c r="H518" s="521">
        <f>단가산출!$H$122</f>
        <v>0</v>
      </c>
      <c r="I518" s="523">
        <f>ROUND(G518*H518,0)</f>
        <v>0</v>
      </c>
      <c r="J518" s="521">
        <f>단가산출!$J$140</f>
        <v>53245</v>
      </c>
      <c r="K518" s="506">
        <f>TRUNC(G518*J518)</f>
        <v>53245</v>
      </c>
      <c r="L518" s="521">
        <f>단가산출!$L$140</f>
        <v>0</v>
      </c>
      <c r="M518" s="506">
        <f>TRUNC(G518*L518)</f>
        <v>0</v>
      </c>
      <c r="N518" s="521">
        <f t="shared" si="164"/>
        <v>53245</v>
      </c>
      <c r="O518" s="522">
        <f t="shared" si="165"/>
        <v>53245</v>
      </c>
      <c r="P518" s="509"/>
      <c r="Q518" s="569" t="str">
        <f>단가산출!$A$135</f>
        <v>제22</v>
      </c>
      <c r="R518" s="510" t="s">
        <v>65</v>
      </c>
    </row>
    <row r="519" spans="1:18">
      <c r="A519" s="552"/>
      <c r="B519" s="511" t="s">
        <v>67</v>
      </c>
      <c r="C519" s="512"/>
      <c r="D519" s="651"/>
      <c r="E519" s="514"/>
      <c r="F519" s="515"/>
      <c r="G519" s="516"/>
      <c r="H519" s="517"/>
      <c r="I519" s="518">
        <f>SUM(I517:I518)</f>
        <v>60000</v>
      </c>
      <c r="J519" s="517"/>
      <c r="K519" s="518">
        <f>SUM(K517:K518)</f>
        <v>53245</v>
      </c>
      <c r="L519" s="517"/>
      <c r="M519" s="518">
        <f>SUM(M517:M518)</f>
        <v>0</v>
      </c>
      <c r="N519" s="517">
        <f t="shared" si="164"/>
        <v>0</v>
      </c>
      <c r="O519" s="519">
        <f t="shared" si="165"/>
        <v>113245</v>
      </c>
      <c r="P519" s="516"/>
      <c r="Q519" s="570"/>
      <c r="R519" s="514"/>
    </row>
    <row r="520" spans="1:18">
      <c r="A520" s="550" t="s">
        <v>1714</v>
      </c>
      <c r="B520" s="492" t="s">
        <v>879</v>
      </c>
      <c r="C520" s="492" t="s">
        <v>880</v>
      </c>
      <c r="D520" s="492" t="s">
        <v>884</v>
      </c>
      <c r="E520" s="493" t="s">
        <v>99</v>
      </c>
      <c r="F520" s="494" t="s">
        <v>5</v>
      </c>
      <c r="G520" s="495">
        <v>1</v>
      </c>
      <c r="H520" s="496">
        <f>단가조사!P70</f>
        <v>110000</v>
      </c>
      <c r="I520" s="497">
        <f>TRUNC(G520*H520)</f>
        <v>110000</v>
      </c>
      <c r="J520" s="496"/>
      <c r="K520" s="498">
        <f>ROUND(G520*J520,0)</f>
        <v>0</v>
      </c>
      <c r="L520" s="496"/>
      <c r="M520" s="498"/>
      <c r="N520" s="496">
        <f t="shared" si="164"/>
        <v>110000</v>
      </c>
      <c r="O520" s="499">
        <f t="shared" si="165"/>
        <v>110000</v>
      </c>
      <c r="P520" s="495"/>
      <c r="Q520" s="568"/>
      <c r="R520" s="500"/>
    </row>
    <row r="521" spans="1:18">
      <c r="A521" s="551"/>
      <c r="B521" s="501"/>
      <c r="C521" s="502" t="s">
        <v>882</v>
      </c>
      <c r="D521" s="647"/>
      <c r="E521" s="520"/>
      <c r="F521" s="484" t="s">
        <v>877</v>
      </c>
      <c r="G521" s="653">
        <v>1</v>
      </c>
      <c r="H521" s="521">
        <f>단가산출!$H$140</f>
        <v>0</v>
      </c>
      <c r="I521" s="523">
        <f>ROUND(G521*H521,0)</f>
        <v>0</v>
      </c>
      <c r="J521" s="521">
        <f>단가산출!$J$140</f>
        <v>53245</v>
      </c>
      <c r="K521" s="506">
        <f>TRUNC(G521*J521)</f>
        <v>53245</v>
      </c>
      <c r="L521" s="521">
        <f>단가산출!$L$140</f>
        <v>0</v>
      </c>
      <c r="M521" s="506">
        <f>TRUNC(G521*L521)</f>
        <v>0</v>
      </c>
      <c r="N521" s="521">
        <f t="shared" si="164"/>
        <v>53245</v>
      </c>
      <c r="O521" s="522">
        <f t="shared" si="165"/>
        <v>53245</v>
      </c>
      <c r="P521" s="509"/>
      <c r="Q521" s="569" t="str">
        <f>단가산출!$A$135</f>
        <v>제22</v>
      </c>
      <c r="R521" s="510" t="s">
        <v>65</v>
      </c>
    </row>
    <row r="522" spans="1:18">
      <c r="A522" s="552"/>
      <c r="B522" s="511" t="s">
        <v>67</v>
      </c>
      <c r="C522" s="512"/>
      <c r="D522" s="651"/>
      <c r="E522" s="514"/>
      <c r="F522" s="515"/>
      <c r="G522" s="516"/>
      <c r="H522" s="517"/>
      <c r="I522" s="518">
        <f>SUM(I520:I521)</f>
        <v>110000</v>
      </c>
      <c r="J522" s="517"/>
      <c r="K522" s="518">
        <f>SUM(K520:K521)</f>
        <v>53245</v>
      </c>
      <c r="L522" s="517"/>
      <c r="M522" s="518">
        <f>SUM(M520:M521)</f>
        <v>0</v>
      </c>
      <c r="N522" s="517">
        <f t="shared" si="164"/>
        <v>0</v>
      </c>
      <c r="O522" s="519">
        <f t="shared" si="165"/>
        <v>163245</v>
      </c>
      <c r="P522" s="516"/>
      <c r="Q522" s="570"/>
      <c r="R522" s="514"/>
    </row>
    <row r="523" spans="1:18">
      <c r="A523" s="550" t="s">
        <v>1715</v>
      </c>
      <c r="B523" s="492" t="s">
        <v>885</v>
      </c>
      <c r="C523" s="492" t="s">
        <v>880</v>
      </c>
      <c r="D523" s="492" t="s">
        <v>881</v>
      </c>
      <c r="E523" s="493" t="s">
        <v>99</v>
      </c>
      <c r="F523" s="494" t="s">
        <v>5</v>
      </c>
      <c r="G523" s="495">
        <v>1</v>
      </c>
      <c r="H523" s="496">
        <f>단가조사!P68</f>
        <v>23000</v>
      </c>
      <c r="I523" s="497">
        <f>TRUNC(G523*H523)</f>
        <v>23000</v>
      </c>
      <c r="J523" s="496"/>
      <c r="K523" s="498">
        <f>ROUND(G523*J523,0)</f>
        <v>0</v>
      </c>
      <c r="L523" s="496"/>
      <c r="M523" s="498"/>
      <c r="N523" s="496">
        <f t="shared" ref="N523:O525" si="166">H523+J523+L523</f>
        <v>23000</v>
      </c>
      <c r="O523" s="499">
        <f t="shared" si="166"/>
        <v>23000</v>
      </c>
      <c r="P523" s="495"/>
      <c r="Q523" s="568"/>
      <c r="R523" s="500"/>
    </row>
    <row r="524" spans="1:18">
      <c r="A524" s="551"/>
      <c r="B524" s="501"/>
      <c r="C524" s="502" t="s">
        <v>882</v>
      </c>
      <c r="D524" s="647"/>
      <c r="E524" s="520"/>
      <c r="F524" s="484" t="s">
        <v>877</v>
      </c>
      <c r="G524" s="653">
        <v>1</v>
      </c>
      <c r="H524" s="521">
        <f>단가산출!$H$148</f>
        <v>0</v>
      </c>
      <c r="I524" s="523">
        <f>ROUND(G524*H524,0)</f>
        <v>0</v>
      </c>
      <c r="J524" s="521">
        <f>단가산출!$J$148</f>
        <v>53245</v>
      </c>
      <c r="K524" s="506">
        <f>TRUNC(G524*J524)</f>
        <v>53245</v>
      </c>
      <c r="L524" s="521">
        <f>단가산출!$L$148</f>
        <v>45195</v>
      </c>
      <c r="M524" s="506">
        <f>TRUNC(G524*L524)</f>
        <v>45195</v>
      </c>
      <c r="N524" s="521">
        <f t="shared" si="166"/>
        <v>98440</v>
      </c>
      <c r="O524" s="522">
        <f t="shared" si="166"/>
        <v>98440</v>
      </c>
      <c r="P524" s="509"/>
      <c r="Q524" s="569" t="str">
        <f>단가산출!$A$141</f>
        <v>제23</v>
      </c>
      <c r="R524" s="510" t="s">
        <v>65</v>
      </c>
    </row>
    <row r="525" spans="1:18">
      <c r="A525" s="552"/>
      <c r="B525" s="511" t="s">
        <v>67</v>
      </c>
      <c r="C525" s="512"/>
      <c r="D525" s="651"/>
      <c r="E525" s="514"/>
      <c r="F525" s="515"/>
      <c r="G525" s="516"/>
      <c r="H525" s="517"/>
      <c r="I525" s="518">
        <f>SUM(I523:I524)</f>
        <v>23000</v>
      </c>
      <c r="J525" s="517"/>
      <c r="K525" s="518">
        <f>SUM(K523:K524)</f>
        <v>53245</v>
      </c>
      <c r="L525" s="517"/>
      <c r="M525" s="518">
        <f>SUM(M523:M524)</f>
        <v>45195</v>
      </c>
      <c r="N525" s="517">
        <f t="shared" si="166"/>
        <v>0</v>
      </c>
      <c r="O525" s="519">
        <f t="shared" si="166"/>
        <v>121440</v>
      </c>
      <c r="P525" s="516"/>
      <c r="Q525" s="570"/>
      <c r="R525" s="514"/>
    </row>
    <row r="526" spans="1:18">
      <c r="A526" s="550" t="s">
        <v>1716</v>
      </c>
      <c r="B526" s="492" t="s">
        <v>885</v>
      </c>
      <c r="C526" s="492" t="s">
        <v>880</v>
      </c>
      <c r="D526" s="492" t="s">
        <v>883</v>
      </c>
      <c r="E526" s="493" t="s">
        <v>99</v>
      </c>
      <c r="F526" s="494" t="s">
        <v>5</v>
      </c>
      <c r="G526" s="495">
        <v>1</v>
      </c>
      <c r="H526" s="496">
        <f>단가조사!P69</f>
        <v>60000</v>
      </c>
      <c r="I526" s="497">
        <f>TRUNC(G526*H526)</f>
        <v>60000</v>
      </c>
      <c r="J526" s="496"/>
      <c r="K526" s="498">
        <f>ROUND(G526*J526,0)</f>
        <v>0</v>
      </c>
      <c r="L526" s="496"/>
      <c r="M526" s="498"/>
      <c r="N526" s="496">
        <f t="shared" si="164"/>
        <v>60000</v>
      </c>
      <c r="O526" s="499">
        <f t="shared" si="165"/>
        <v>60000</v>
      </c>
      <c r="P526" s="495"/>
      <c r="Q526" s="568"/>
      <c r="R526" s="500"/>
    </row>
    <row r="527" spans="1:18">
      <c r="A527" s="551"/>
      <c r="B527" s="501"/>
      <c r="C527" s="502" t="s">
        <v>882</v>
      </c>
      <c r="D527" s="647"/>
      <c r="E527" s="520"/>
      <c r="F527" s="484" t="s">
        <v>877</v>
      </c>
      <c r="G527" s="653">
        <v>1</v>
      </c>
      <c r="H527" s="521">
        <f>단가산출!$H$148</f>
        <v>0</v>
      </c>
      <c r="I527" s="523">
        <f>ROUND(G527*H527,0)</f>
        <v>0</v>
      </c>
      <c r="J527" s="521">
        <f>단가산출!$J$148</f>
        <v>53245</v>
      </c>
      <c r="K527" s="506">
        <f>TRUNC(G527*J527)</f>
        <v>53245</v>
      </c>
      <c r="L527" s="521">
        <f>단가산출!$L$148</f>
        <v>45195</v>
      </c>
      <c r="M527" s="506">
        <f>TRUNC(G527*L527)</f>
        <v>45195</v>
      </c>
      <c r="N527" s="521">
        <f t="shared" si="164"/>
        <v>98440</v>
      </c>
      <c r="O527" s="522">
        <f t="shared" si="165"/>
        <v>98440</v>
      </c>
      <c r="P527" s="509"/>
      <c r="Q527" s="569" t="str">
        <f>단가산출!$A$141</f>
        <v>제23</v>
      </c>
      <c r="R527" s="510" t="s">
        <v>65</v>
      </c>
    </row>
    <row r="528" spans="1:18">
      <c r="A528" s="552"/>
      <c r="B528" s="511" t="s">
        <v>67</v>
      </c>
      <c r="C528" s="512"/>
      <c r="D528" s="651"/>
      <c r="E528" s="514"/>
      <c r="F528" s="515"/>
      <c r="G528" s="516"/>
      <c r="H528" s="517"/>
      <c r="I528" s="518">
        <f>SUM(I526:I527)</f>
        <v>60000</v>
      </c>
      <c r="J528" s="517"/>
      <c r="K528" s="518">
        <f>SUM(K526:K527)</f>
        <v>53245</v>
      </c>
      <c r="L528" s="517"/>
      <c r="M528" s="518">
        <f>SUM(M526:M527)</f>
        <v>45195</v>
      </c>
      <c r="N528" s="517">
        <f t="shared" si="164"/>
        <v>0</v>
      </c>
      <c r="O528" s="519">
        <f t="shared" si="165"/>
        <v>158440</v>
      </c>
      <c r="P528" s="516"/>
      <c r="Q528" s="570"/>
      <c r="R528" s="514"/>
    </row>
    <row r="529" spans="1:18">
      <c r="A529" s="550" t="s">
        <v>1717</v>
      </c>
      <c r="B529" s="492" t="s">
        <v>885</v>
      </c>
      <c r="C529" s="492" t="s">
        <v>880</v>
      </c>
      <c r="D529" s="492" t="s">
        <v>884</v>
      </c>
      <c r="E529" s="493" t="s">
        <v>99</v>
      </c>
      <c r="F529" s="494" t="s">
        <v>5</v>
      </c>
      <c r="G529" s="495">
        <v>1</v>
      </c>
      <c r="H529" s="496">
        <f>단가조사!P70</f>
        <v>110000</v>
      </c>
      <c r="I529" s="497">
        <f>TRUNC(G529*H529)</f>
        <v>110000</v>
      </c>
      <c r="J529" s="496"/>
      <c r="K529" s="498">
        <f>ROUND(G529*J529,0)</f>
        <v>0</v>
      </c>
      <c r="L529" s="496"/>
      <c r="M529" s="498"/>
      <c r="N529" s="496">
        <f t="shared" si="164"/>
        <v>110000</v>
      </c>
      <c r="O529" s="499">
        <f t="shared" si="165"/>
        <v>110000</v>
      </c>
      <c r="P529" s="495"/>
      <c r="Q529" s="568"/>
      <c r="R529" s="500"/>
    </row>
    <row r="530" spans="1:18">
      <c r="A530" s="551"/>
      <c r="B530" s="501"/>
      <c r="C530" s="502" t="s">
        <v>882</v>
      </c>
      <c r="D530" s="647"/>
      <c r="E530" s="520"/>
      <c r="F530" s="484" t="s">
        <v>877</v>
      </c>
      <c r="G530" s="653">
        <v>1</v>
      </c>
      <c r="H530" s="521">
        <f>단가산출!$H$148</f>
        <v>0</v>
      </c>
      <c r="I530" s="523">
        <f>ROUND(G530*H530,0)</f>
        <v>0</v>
      </c>
      <c r="J530" s="521">
        <f>단가산출!$J$148</f>
        <v>53245</v>
      </c>
      <c r="K530" s="506">
        <f>TRUNC(G530*J530)</f>
        <v>53245</v>
      </c>
      <c r="L530" s="521">
        <f>단가산출!$L$148</f>
        <v>45195</v>
      </c>
      <c r="M530" s="506">
        <f>TRUNC(G530*L530)</f>
        <v>45195</v>
      </c>
      <c r="N530" s="521">
        <f t="shared" si="164"/>
        <v>98440</v>
      </c>
      <c r="O530" s="522">
        <f t="shared" si="165"/>
        <v>98440</v>
      </c>
      <c r="P530" s="509"/>
      <c r="Q530" s="569" t="str">
        <f>단가산출!$A$141</f>
        <v>제23</v>
      </c>
      <c r="R530" s="510" t="s">
        <v>65</v>
      </c>
    </row>
    <row r="531" spans="1:18">
      <c r="A531" s="552"/>
      <c r="B531" s="511" t="s">
        <v>67</v>
      </c>
      <c r="C531" s="512"/>
      <c r="D531" s="651"/>
      <c r="E531" s="514"/>
      <c r="F531" s="515"/>
      <c r="G531" s="516"/>
      <c r="H531" s="517"/>
      <c r="I531" s="518">
        <f>SUM(I529:I530)</f>
        <v>110000</v>
      </c>
      <c r="J531" s="517"/>
      <c r="K531" s="518">
        <f>SUM(K529:K530)</f>
        <v>53245</v>
      </c>
      <c r="L531" s="517"/>
      <c r="M531" s="518">
        <f>SUM(M529:M530)</f>
        <v>45195</v>
      </c>
      <c r="N531" s="517">
        <f t="shared" si="164"/>
        <v>0</v>
      </c>
      <c r="O531" s="519">
        <f t="shared" si="165"/>
        <v>208440</v>
      </c>
      <c r="P531" s="516"/>
      <c r="Q531" s="570"/>
      <c r="R531" s="514"/>
    </row>
    <row r="532" spans="1:18">
      <c r="A532" s="637" t="s">
        <v>1528</v>
      </c>
      <c r="B532" s="638" t="s">
        <v>273</v>
      </c>
      <c r="C532" s="638" t="s">
        <v>113</v>
      </c>
      <c r="D532" s="638" t="s">
        <v>62</v>
      </c>
      <c r="E532" s="639" t="s">
        <v>201</v>
      </c>
      <c r="F532" s="494" t="s">
        <v>202</v>
      </c>
      <c r="G532" s="495">
        <v>1</v>
      </c>
      <c r="H532" s="496">
        <f>단가조사!$P$39</f>
        <v>241000</v>
      </c>
      <c r="I532" s="497">
        <f>TRUNC(G532*H532)</f>
        <v>241000</v>
      </c>
      <c r="J532" s="496"/>
      <c r="K532" s="498">
        <f>ROUND(G532*J532,0)</f>
        <v>0</v>
      </c>
      <c r="L532" s="496"/>
      <c r="M532" s="498"/>
      <c r="N532" s="496">
        <f t="shared" si="164"/>
        <v>241000</v>
      </c>
      <c r="O532" s="499">
        <f t="shared" si="165"/>
        <v>241000</v>
      </c>
      <c r="P532" s="495"/>
      <c r="Q532" s="568"/>
      <c r="R532" s="500"/>
    </row>
    <row r="533" spans="1:18">
      <c r="A533" s="551"/>
      <c r="B533" s="501"/>
      <c r="C533" s="502" t="s">
        <v>841</v>
      </c>
      <c r="D533" s="647"/>
      <c r="E533" s="503" t="s">
        <v>866</v>
      </c>
      <c r="F533" s="484" t="s">
        <v>843</v>
      </c>
      <c r="G533" s="504">
        <v>1</v>
      </c>
      <c r="H533" s="505"/>
      <c r="I533" s="506"/>
      <c r="J533" s="505">
        <f>단가산출!$J$50</f>
        <v>28377</v>
      </c>
      <c r="K533" s="506">
        <f>TRUNC(G533*J533)</f>
        <v>28377</v>
      </c>
      <c r="L533" s="505">
        <f>단가산출!L50</f>
        <v>567</v>
      </c>
      <c r="M533" s="506">
        <f>TRUNC(G533*L533)</f>
        <v>567</v>
      </c>
      <c r="N533" s="507">
        <f t="shared" si="164"/>
        <v>28944</v>
      </c>
      <c r="O533" s="508">
        <f t="shared" si="165"/>
        <v>28944</v>
      </c>
      <c r="P533" s="509"/>
      <c r="Q533" s="569" t="str">
        <f>단가산출!$A$46</f>
        <v>제09</v>
      </c>
      <c r="R533" s="510" t="s">
        <v>65</v>
      </c>
    </row>
    <row r="534" spans="1:18">
      <c r="A534" s="552"/>
      <c r="B534" s="511" t="s">
        <v>67</v>
      </c>
      <c r="C534" s="512"/>
      <c r="D534" s="651"/>
      <c r="E534" s="514"/>
      <c r="F534" s="515"/>
      <c r="G534" s="516"/>
      <c r="H534" s="517"/>
      <c r="I534" s="518">
        <f>SUM(I532:I533)</f>
        <v>241000</v>
      </c>
      <c r="J534" s="517"/>
      <c r="K534" s="518">
        <f>SUM(K532:K533)</f>
        <v>28377</v>
      </c>
      <c r="L534" s="517"/>
      <c r="M534" s="518">
        <f>SUM(M532:M533)</f>
        <v>567</v>
      </c>
      <c r="N534" s="517">
        <f t="shared" si="164"/>
        <v>0</v>
      </c>
      <c r="O534" s="519">
        <f t="shared" si="165"/>
        <v>269944</v>
      </c>
      <c r="P534" s="516"/>
      <c r="Q534" s="570"/>
      <c r="R534" s="514"/>
    </row>
    <row r="535" spans="1:18" s="573" customFormat="1">
      <c r="A535" s="550" t="s">
        <v>1415</v>
      </c>
      <c r="B535" s="492" t="s">
        <v>273</v>
      </c>
      <c r="C535" s="492" t="s">
        <v>113</v>
      </c>
      <c r="D535" s="492" t="s">
        <v>62</v>
      </c>
      <c r="E535" s="493" t="s">
        <v>203</v>
      </c>
      <c r="F535" s="494" t="s">
        <v>202</v>
      </c>
      <c r="G535" s="495">
        <v>1</v>
      </c>
      <c r="H535" s="496">
        <f>단가조사!$P$39</f>
        <v>241000</v>
      </c>
      <c r="I535" s="497">
        <f>TRUNC(G535*H535)</f>
        <v>241000</v>
      </c>
      <c r="J535" s="496"/>
      <c r="K535" s="498">
        <f>ROUND(G535*J535,0)</f>
        <v>0</v>
      </c>
      <c r="L535" s="496"/>
      <c r="M535" s="498"/>
      <c r="N535" s="496">
        <f t="shared" ref="N535:O537" si="167">H535+J535+L535</f>
        <v>241000</v>
      </c>
      <c r="O535" s="499">
        <f t="shared" si="167"/>
        <v>241000</v>
      </c>
      <c r="P535" s="495"/>
      <c r="Q535" s="568"/>
      <c r="R535" s="500"/>
    </row>
    <row r="536" spans="1:18" s="573" customFormat="1">
      <c r="A536" s="551"/>
      <c r="B536" s="501"/>
      <c r="C536" s="502" t="s">
        <v>845</v>
      </c>
      <c r="D536" s="647"/>
      <c r="E536" s="520" t="s">
        <v>866</v>
      </c>
      <c r="F536" s="484" t="s">
        <v>843</v>
      </c>
      <c r="G536" s="504">
        <v>1</v>
      </c>
      <c r="H536" s="505"/>
      <c r="I536" s="506"/>
      <c r="J536" s="505">
        <f>단가산출!$J$62</f>
        <v>66365</v>
      </c>
      <c r="K536" s="506">
        <f>TRUNC(G536*J536)</f>
        <v>66365</v>
      </c>
      <c r="L536" s="505">
        <f>단가산출!L62</f>
        <v>85387</v>
      </c>
      <c r="M536" s="506">
        <f>TRUNC(G536*L536)</f>
        <v>85387</v>
      </c>
      <c r="N536" s="521">
        <f t="shared" si="167"/>
        <v>151752</v>
      </c>
      <c r="O536" s="522">
        <f t="shared" si="167"/>
        <v>151752</v>
      </c>
      <c r="P536" s="509"/>
      <c r="Q536" s="569" t="str">
        <f>단가산출!$A$57</f>
        <v>제11</v>
      </c>
      <c r="R536" s="510" t="s">
        <v>65</v>
      </c>
    </row>
    <row r="537" spans="1:18" s="573" customFormat="1">
      <c r="A537" s="552"/>
      <c r="B537" s="511" t="s">
        <v>67</v>
      </c>
      <c r="C537" s="512"/>
      <c r="D537" s="651"/>
      <c r="E537" s="514"/>
      <c r="F537" s="515"/>
      <c r="G537" s="516"/>
      <c r="H537" s="517"/>
      <c r="I537" s="518">
        <f>SUM(I535:I536)</f>
        <v>241000</v>
      </c>
      <c r="J537" s="517"/>
      <c r="K537" s="518">
        <f>SUM(K535:K536)</f>
        <v>66365</v>
      </c>
      <c r="L537" s="517"/>
      <c r="M537" s="518">
        <f>SUM(M535:M536)</f>
        <v>85387</v>
      </c>
      <c r="N537" s="517">
        <f t="shared" si="167"/>
        <v>0</v>
      </c>
      <c r="O537" s="519">
        <f t="shared" si="167"/>
        <v>392752</v>
      </c>
      <c r="P537" s="516"/>
      <c r="Q537" s="570"/>
      <c r="R537" s="514"/>
    </row>
    <row r="538" spans="1:18" s="573" customFormat="1">
      <c r="A538" s="550" t="s">
        <v>1835</v>
      </c>
      <c r="B538" s="492" t="s">
        <v>1836</v>
      </c>
      <c r="C538" s="492" t="s">
        <v>113</v>
      </c>
      <c r="D538" s="492" t="s">
        <v>62</v>
      </c>
      <c r="E538" s="493" t="s">
        <v>203</v>
      </c>
      <c r="F538" s="494" t="s">
        <v>202</v>
      </c>
      <c r="G538" s="495">
        <v>1</v>
      </c>
      <c r="H538" s="496"/>
      <c r="I538" s="497"/>
      <c r="J538" s="496"/>
      <c r="K538" s="498">
        <f>ROUND(G538*J538,0)</f>
        <v>0</v>
      </c>
      <c r="L538" s="496"/>
      <c r="M538" s="498"/>
      <c r="N538" s="496">
        <f t="shared" ref="N538:N540" si="168">H538+J538+L538</f>
        <v>0</v>
      </c>
      <c r="O538" s="499">
        <f t="shared" ref="O538:O540" si="169">I538+K538+M538</f>
        <v>0</v>
      </c>
      <c r="P538" s="495"/>
      <c r="Q538" s="568"/>
      <c r="R538" s="500"/>
    </row>
    <row r="539" spans="1:18" s="573" customFormat="1">
      <c r="A539" s="551"/>
      <c r="B539" s="652"/>
      <c r="C539" s="502" t="s">
        <v>63</v>
      </c>
      <c r="D539" s="647"/>
      <c r="E539" s="520" t="s">
        <v>194</v>
      </c>
      <c r="F539" s="484" t="s">
        <v>68</v>
      </c>
      <c r="G539" s="653">
        <f>설치수량!$I$112</f>
        <v>6.3140000000000001</v>
      </c>
      <c r="H539" s="521">
        <f>단가조사!$P$77</f>
        <v>-2850</v>
      </c>
      <c r="I539" s="497">
        <f>TRUNC(G539*H539)</f>
        <v>-17994</v>
      </c>
      <c r="J539" s="521"/>
      <c r="K539" s="523">
        <f>ROUND(G539*J539,0)</f>
        <v>0</v>
      </c>
      <c r="L539" s="521"/>
      <c r="M539" s="523"/>
      <c r="N539" s="521">
        <f t="shared" si="168"/>
        <v>-2850</v>
      </c>
      <c r="O539" s="522">
        <f t="shared" si="169"/>
        <v>-17994</v>
      </c>
      <c r="P539" s="653"/>
      <c r="Q539" s="569"/>
      <c r="R539" s="520"/>
    </row>
    <row r="540" spans="1:18" s="573" customFormat="1">
      <c r="A540" s="552"/>
      <c r="B540" s="511" t="s">
        <v>67</v>
      </c>
      <c r="C540" s="512"/>
      <c r="D540" s="651"/>
      <c r="E540" s="514"/>
      <c r="F540" s="515"/>
      <c r="G540" s="516"/>
      <c r="H540" s="517"/>
      <c r="I540" s="518">
        <f>SUM(I538:I539)</f>
        <v>-17994</v>
      </c>
      <c r="J540" s="517"/>
      <c r="K540" s="518">
        <f>SUM(K538:K539)</f>
        <v>0</v>
      </c>
      <c r="L540" s="517"/>
      <c r="M540" s="518">
        <f>SUM(M538:M539)</f>
        <v>0</v>
      </c>
      <c r="N540" s="517">
        <f t="shared" si="168"/>
        <v>0</v>
      </c>
      <c r="O540" s="519">
        <f t="shared" si="169"/>
        <v>-17994</v>
      </c>
      <c r="P540" s="516"/>
      <c r="Q540" s="570"/>
      <c r="R540" s="514"/>
    </row>
    <row r="541" spans="1:18">
      <c r="A541" s="550" t="s">
        <v>1416</v>
      </c>
      <c r="B541" s="492" t="s">
        <v>273</v>
      </c>
      <c r="C541" s="492" t="s">
        <v>887</v>
      </c>
      <c r="D541" s="492" t="s">
        <v>886</v>
      </c>
      <c r="E541" s="493" t="s">
        <v>201</v>
      </c>
      <c r="F541" s="494" t="s">
        <v>202</v>
      </c>
      <c r="G541" s="495">
        <v>1</v>
      </c>
      <c r="H541" s="496">
        <f>단가조사!P40</f>
        <v>485000</v>
      </c>
      <c r="I541" s="497">
        <f>TRUNC(G541*H541)</f>
        <v>485000</v>
      </c>
      <c r="J541" s="496"/>
      <c r="K541" s="498">
        <f>ROUND(G541*J541,0)</f>
        <v>0</v>
      </c>
      <c r="L541" s="496"/>
      <c r="M541" s="498"/>
      <c r="N541" s="496">
        <f t="shared" ref="N541:N595" si="170">H541+J541+L541</f>
        <v>485000</v>
      </c>
      <c r="O541" s="499">
        <f t="shared" ref="O541:O595" si="171">I541+K541+M541</f>
        <v>485000</v>
      </c>
      <c r="P541" s="495"/>
      <c r="Q541" s="568"/>
      <c r="R541" s="500"/>
    </row>
    <row r="542" spans="1:18">
      <c r="A542" s="551"/>
      <c r="B542" s="501"/>
      <c r="C542" s="502" t="s">
        <v>841</v>
      </c>
      <c r="D542" s="647"/>
      <c r="E542" s="503" t="s">
        <v>866</v>
      </c>
      <c r="F542" s="484" t="s">
        <v>843</v>
      </c>
      <c r="G542" s="504">
        <v>1</v>
      </c>
      <c r="H542" s="505"/>
      <c r="I542" s="506"/>
      <c r="J542" s="505">
        <f>단가산출!$J$50</f>
        <v>28377</v>
      </c>
      <c r="K542" s="506">
        <f>TRUNC(G542*J542)</f>
        <v>28377</v>
      </c>
      <c r="L542" s="505">
        <f>단가산출!L50</f>
        <v>567</v>
      </c>
      <c r="M542" s="506">
        <f>TRUNC(G542*L542)</f>
        <v>567</v>
      </c>
      <c r="N542" s="507">
        <f t="shared" si="170"/>
        <v>28944</v>
      </c>
      <c r="O542" s="508">
        <f t="shared" si="171"/>
        <v>28944</v>
      </c>
      <c r="P542" s="509"/>
      <c r="Q542" s="569" t="str">
        <f>단가산출!$A$46</f>
        <v>제09</v>
      </c>
      <c r="R542" s="510" t="s">
        <v>65</v>
      </c>
    </row>
    <row r="543" spans="1:18">
      <c r="A543" s="552"/>
      <c r="B543" s="511" t="s">
        <v>67</v>
      </c>
      <c r="C543" s="512"/>
      <c r="D543" s="651"/>
      <c r="E543" s="514"/>
      <c r="F543" s="515"/>
      <c r="G543" s="516"/>
      <c r="H543" s="517"/>
      <c r="I543" s="518">
        <f>SUM(I541:I542)</f>
        <v>485000</v>
      </c>
      <c r="J543" s="517"/>
      <c r="K543" s="518">
        <f>SUM(K541:K542)</f>
        <v>28377</v>
      </c>
      <c r="L543" s="517"/>
      <c r="M543" s="518">
        <f>SUM(M541:M542)</f>
        <v>567</v>
      </c>
      <c r="N543" s="517">
        <f t="shared" si="170"/>
        <v>0</v>
      </c>
      <c r="O543" s="519">
        <f t="shared" si="171"/>
        <v>513944</v>
      </c>
      <c r="P543" s="516"/>
      <c r="Q543" s="570"/>
      <c r="R543" s="514"/>
    </row>
    <row r="544" spans="1:18" s="573" customFormat="1">
      <c r="A544" s="550" t="s">
        <v>1417</v>
      </c>
      <c r="B544" s="492" t="s">
        <v>273</v>
      </c>
      <c r="C544" s="492" t="s">
        <v>887</v>
      </c>
      <c r="D544" s="492" t="s">
        <v>886</v>
      </c>
      <c r="E544" s="493" t="s">
        <v>203</v>
      </c>
      <c r="F544" s="494" t="s">
        <v>202</v>
      </c>
      <c r="G544" s="495">
        <v>1</v>
      </c>
      <c r="H544" s="496">
        <f>단가조사!P40</f>
        <v>485000</v>
      </c>
      <c r="I544" s="497">
        <f>TRUNC(G544*H544)</f>
        <v>485000</v>
      </c>
      <c r="J544" s="496"/>
      <c r="K544" s="498">
        <f>ROUND(G544*J544,0)</f>
        <v>0</v>
      </c>
      <c r="L544" s="496"/>
      <c r="M544" s="498"/>
      <c r="N544" s="496">
        <f t="shared" si="170"/>
        <v>485000</v>
      </c>
      <c r="O544" s="499">
        <f t="shared" si="171"/>
        <v>485000</v>
      </c>
      <c r="P544" s="495"/>
      <c r="Q544" s="568"/>
      <c r="R544" s="500"/>
    </row>
    <row r="545" spans="1:18" s="573" customFormat="1">
      <c r="A545" s="551"/>
      <c r="B545" s="501"/>
      <c r="C545" s="502" t="s">
        <v>845</v>
      </c>
      <c r="D545" s="647"/>
      <c r="E545" s="520" t="s">
        <v>866</v>
      </c>
      <c r="F545" s="484" t="s">
        <v>843</v>
      </c>
      <c r="G545" s="504">
        <v>1</v>
      </c>
      <c r="H545" s="505"/>
      <c r="I545" s="506"/>
      <c r="J545" s="505">
        <f>단가산출!$J$62</f>
        <v>66365</v>
      </c>
      <c r="K545" s="506">
        <f>TRUNC(G545*J545)</f>
        <v>66365</v>
      </c>
      <c r="L545" s="505">
        <f>단가산출!L62</f>
        <v>85387</v>
      </c>
      <c r="M545" s="506">
        <f>TRUNC(G545*L545)</f>
        <v>85387</v>
      </c>
      <c r="N545" s="521">
        <f t="shared" si="170"/>
        <v>151752</v>
      </c>
      <c r="O545" s="522">
        <f t="shared" si="171"/>
        <v>151752</v>
      </c>
      <c r="P545" s="509"/>
      <c r="Q545" s="569" t="str">
        <f>단가산출!$A$57</f>
        <v>제11</v>
      </c>
      <c r="R545" s="510" t="s">
        <v>65</v>
      </c>
    </row>
    <row r="546" spans="1:18" s="573" customFormat="1">
      <c r="A546" s="552"/>
      <c r="B546" s="511" t="s">
        <v>67</v>
      </c>
      <c r="C546" s="512"/>
      <c r="D546" s="651"/>
      <c r="E546" s="514"/>
      <c r="F546" s="515"/>
      <c r="G546" s="516"/>
      <c r="H546" s="517"/>
      <c r="I546" s="518">
        <f>SUM(I544:I545)</f>
        <v>485000</v>
      </c>
      <c r="J546" s="517"/>
      <c r="K546" s="518">
        <f>SUM(K544:K545)</f>
        <v>66365</v>
      </c>
      <c r="L546" s="517"/>
      <c r="M546" s="518">
        <f>SUM(M544:M545)</f>
        <v>85387</v>
      </c>
      <c r="N546" s="517">
        <f t="shared" si="170"/>
        <v>0</v>
      </c>
      <c r="O546" s="519">
        <f t="shared" si="171"/>
        <v>636752</v>
      </c>
      <c r="P546" s="516"/>
      <c r="Q546" s="570"/>
      <c r="R546" s="514"/>
    </row>
    <row r="547" spans="1:18" s="573" customFormat="1">
      <c r="A547" s="550" t="s">
        <v>1837</v>
      </c>
      <c r="B547" s="492" t="s">
        <v>1836</v>
      </c>
      <c r="C547" s="492" t="s">
        <v>592</v>
      </c>
      <c r="D547" s="492" t="s">
        <v>886</v>
      </c>
      <c r="E547" s="493" t="s">
        <v>203</v>
      </c>
      <c r="F547" s="494" t="s">
        <v>202</v>
      </c>
      <c r="G547" s="495">
        <v>1</v>
      </c>
      <c r="H547" s="496"/>
      <c r="I547" s="497"/>
      <c r="J547" s="496"/>
      <c r="K547" s="498">
        <f>ROUND(G547*J547,0)</f>
        <v>0</v>
      </c>
      <c r="L547" s="496"/>
      <c r="M547" s="498"/>
      <c r="N547" s="496">
        <f t="shared" ref="N547:N549" si="172">H547+J547+L547</f>
        <v>0</v>
      </c>
      <c r="O547" s="499">
        <f t="shared" ref="O547:O549" si="173">I547+K547+M547</f>
        <v>0</v>
      </c>
      <c r="P547" s="495"/>
      <c r="Q547" s="568"/>
      <c r="R547" s="500"/>
    </row>
    <row r="548" spans="1:18" s="573" customFormat="1">
      <c r="A548" s="551"/>
      <c r="B548" s="652"/>
      <c r="C548" s="502" t="s">
        <v>63</v>
      </c>
      <c r="D548" s="647"/>
      <c r="E548" s="520" t="s">
        <v>194</v>
      </c>
      <c r="F548" s="484" t="s">
        <v>68</v>
      </c>
      <c r="G548" s="653">
        <f>설치수량!$I$114</f>
        <v>6.4399999999999995</v>
      </c>
      <c r="H548" s="521">
        <f>단가조사!$P$77</f>
        <v>-2850</v>
      </c>
      <c r="I548" s="497">
        <f>TRUNC(G548*H548)</f>
        <v>-18354</v>
      </c>
      <c r="J548" s="521"/>
      <c r="K548" s="523">
        <f>ROUND(G548*J548,0)</f>
        <v>0</v>
      </c>
      <c r="L548" s="521"/>
      <c r="M548" s="523"/>
      <c r="N548" s="521">
        <f t="shared" si="172"/>
        <v>-2850</v>
      </c>
      <c r="O548" s="522">
        <f t="shared" si="173"/>
        <v>-18354</v>
      </c>
      <c r="P548" s="653"/>
      <c r="Q548" s="569"/>
      <c r="R548" s="520"/>
    </row>
    <row r="549" spans="1:18" s="573" customFormat="1">
      <c r="A549" s="552"/>
      <c r="B549" s="511" t="s">
        <v>67</v>
      </c>
      <c r="C549" s="512"/>
      <c r="D549" s="651"/>
      <c r="E549" s="514"/>
      <c r="F549" s="515"/>
      <c r="G549" s="516"/>
      <c r="H549" s="517"/>
      <c r="I549" s="518">
        <f>SUM(I547:I548)</f>
        <v>-18354</v>
      </c>
      <c r="J549" s="517"/>
      <c r="K549" s="518">
        <f>SUM(K547:K548)</f>
        <v>0</v>
      </c>
      <c r="L549" s="517"/>
      <c r="M549" s="518">
        <f>SUM(M547:M548)</f>
        <v>0</v>
      </c>
      <c r="N549" s="517">
        <f t="shared" si="172"/>
        <v>0</v>
      </c>
      <c r="O549" s="519">
        <f t="shared" si="173"/>
        <v>-18354</v>
      </c>
      <c r="P549" s="516"/>
      <c r="Q549" s="570"/>
      <c r="R549" s="514"/>
    </row>
    <row r="550" spans="1:18">
      <c r="A550" s="550" t="s">
        <v>1629</v>
      </c>
      <c r="B550" s="492" t="s">
        <v>273</v>
      </c>
      <c r="C550" s="492" t="s">
        <v>274</v>
      </c>
      <c r="D550" s="492" t="s">
        <v>112</v>
      </c>
      <c r="E550" s="493" t="s">
        <v>201</v>
      </c>
      <c r="F550" s="494" t="s">
        <v>202</v>
      </c>
      <c r="G550" s="495">
        <v>1</v>
      </c>
      <c r="H550" s="496">
        <f>단가조사!$P$42</f>
        <v>815000</v>
      </c>
      <c r="I550" s="497">
        <f>TRUNC(G550*H550)</f>
        <v>815000</v>
      </c>
      <c r="J550" s="496"/>
      <c r="K550" s="498">
        <f>ROUND(G550*J550,0)</f>
        <v>0</v>
      </c>
      <c r="L550" s="496"/>
      <c r="M550" s="498"/>
      <c r="N550" s="496">
        <f t="shared" ref="N550:O552" si="174">H550+J550+L550</f>
        <v>815000</v>
      </c>
      <c r="O550" s="499">
        <f t="shared" si="174"/>
        <v>815000</v>
      </c>
      <c r="P550" s="495"/>
      <c r="Q550" s="568"/>
      <c r="R550" s="500"/>
    </row>
    <row r="551" spans="1:18">
      <c r="A551" s="551"/>
      <c r="B551" s="501"/>
      <c r="C551" s="502" t="s">
        <v>841</v>
      </c>
      <c r="D551" s="647"/>
      <c r="E551" s="503" t="s">
        <v>866</v>
      </c>
      <c r="F551" s="484" t="s">
        <v>843</v>
      </c>
      <c r="G551" s="504">
        <v>1</v>
      </c>
      <c r="H551" s="505"/>
      <c r="I551" s="506"/>
      <c r="J551" s="505">
        <f>단가산출!$J$50</f>
        <v>28377</v>
      </c>
      <c r="K551" s="506">
        <f>TRUNC(G551*J551)</f>
        <v>28377</v>
      </c>
      <c r="L551" s="505">
        <f>단가산출!L50</f>
        <v>567</v>
      </c>
      <c r="M551" s="506">
        <f>TRUNC(G551*L551)</f>
        <v>567</v>
      </c>
      <c r="N551" s="507">
        <f t="shared" si="174"/>
        <v>28944</v>
      </c>
      <c r="O551" s="508">
        <f t="shared" si="174"/>
        <v>28944</v>
      </c>
      <c r="P551" s="509"/>
      <c r="Q551" s="569" t="str">
        <f>단가산출!$A$46</f>
        <v>제09</v>
      </c>
      <c r="R551" s="510" t="s">
        <v>65</v>
      </c>
    </row>
    <row r="552" spans="1:18">
      <c r="A552" s="552"/>
      <c r="B552" s="511" t="s">
        <v>67</v>
      </c>
      <c r="C552" s="512"/>
      <c r="D552" s="651"/>
      <c r="E552" s="514"/>
      <c r="F552" s="515"/>
      <c r="G552" s="516"/>
      <c r="H552" s="517"/>
      <c r="I552" s="518">
        <f>SUM(I550:I551)</f>
        <v>815000</v>
      </c>
      <c r="J552" s="517"/>
      <c r="K552" s="518">
        <f>SUM(K550:K551)</f>
        <v>28377</v>
      </c>
      <c r="L552" s="517"/>
      <c r="M552" s="518">
        <f>SUM(M550:M551)</f>
        <v>567</v>
      </c>
      <c r="N552" s="517">
        <f t="shared" si="174"/>
        <v>0</v>
      </c>
      <c r="O552" s="519">
        <f t="shared" si="174"/>
        <v>843944</v>
      </c>
      <c r="P552" s="516"/>
      <c r="Q552" s="570"/>
      <c r="R552" s="514"/>
    </row>
    <row r="553" spans="1:18" s="573" customFormat="1">
      <c r="A553" s="550" t="s">
        <v>1630</v>
      </c>
      <c r="B553" s="492" t="s">
        <v>273</v>
      </c>
      <c r="C553" s="492" t="s">
        <v>274</v>
      </c>
      <c r="D553" s="492" t="s">
        <v>112</v>
      </c>
      <c r="E553" s="493" t="s">
        <v>203</v>
      </c>
      <c r="F553" s="494" t="s">
        <v>202</v>
      </c>
      <c r="G553" s="495">
        <v>1</v>
      </c>
      <c r="H553" s="496">
        <f>단가조사!$P$42</f>
        <v>815000</v>
      </c>
      <c r="I553" s="497">
        <f>TRUNC(G553*H553)</f>
        <v>815000</v>
      </c>
      <c r="J553" s="496"/>
      <c r="K553" s="498">
        <f>ROUND(G553*J553,0)</f>
        <v>0</v>
      </c>
      <c r="L553" s="496"/>
      <c r="M553" s="498"/>
      <c r="N553" s="496">
        <f t="shared" si="170"/>
        <v>815000</v>
      </c>
      <c r="O553" s="499">
        <f t="shared" si="171"/>
        <v>815000</v>
      </c>
      <c r="P553" s="495"/>
      <c r="Q553" s="568"/>
      <c r="R553" s="500"/>
    </row>
    <row r="554" spans="1:18" s="573" customFormat="1">
      <c r="A554" s="551"/>
      <c r="B554" s="501"/>
      <c r="C554" s="502" t="s">
        <v>845</v>
      </c>
      <c r="D554" s="647"/>
      <c r="E554" s="520" t="s">
        <v>866</v>
      </c>
      <c r="F554" s="484" t="s">
        <v>843</v>
      </c>
      <c r="G554" s="504">
        <v>1</v>
      </c>
      <c r="H554" s="505"/>
      <c r="I554" s="506"/>
      <c r="J554" s="505">
        <f>단가산출!$J$62</f>
        <v>66365</v>
      </c>
      <c r="K554" s="506">
        <f>TRUNC(G554*J554)</f>
        <v>66365</v>
      </c>
      <c r="L554" s="505">
        <f>단가산출!L62</f>
        <v>85387</v>
      </c>
      <c r="M554" s="506">
        <f>TRUNC(G554*L554)</f>
        <v>85387</v>
      </c>
      <c r="N554" s="521">
        <f t="shared" si="170"/>
        <v>151752</v>
      </c>
      <c r="O554" s="522">
        <f t="shared" si="171"/>
        <v>151752</v>
      </c>
      <c r="P554" s="509"/>
      <c r="Q554" s="569" t="str">
        <f>단가산출!$A$57</f>
        <v>제11</v>
      </c>
      <c r="R554" s="510" t="s">
        <v>65</v>
      </c>
    </row>
    <row r="555" spans="1:18" s="573" customFormat="1">
      <c r="A555" s="552"/>
      <c r="B555" s="511" t="s">
        <v>67</v>
      </c>
      <c r="C555" s="512"/>
      <c r="D555" s="651"/>
      <c r="E555" s="514"/>
      <c r="F555" s="515"/>
      <c r="G555" s="516"/>
      <c r="H555" s="517"/>
      <c r="I555" s="518">
        <f>SUM(I553:I554)</f>
        <v>815000</v>
      </c>
      <c r="J555" s="517"/>
      <c r="K555" s="518">
        <f>SUM(K553:K554)</f>
        <v>66365</v>
      </c>
      <c r="L555" s="517"/>
      <c r="M555" s="518">
        <f>SUM(M553:M554)</f>
        <v>85387</v>
      </c>
      <c r="N555" s="517">
        <f t="shared" si="170"/>
        <v>0</v>
      </c>
      <c r="O555" s="519">
        <f t="shared" si="171"/>
        <v>966752</v>
      </c>
      <c r="P555" s="516"/>
      <c r="Q555" s="570"/>
      <c r="R555" s="514"/>
    </row>
    <row r="556" spans="1:18" s="573" customFormat="1">
      <c r="A556" s="550" t="s">
        <v>1838</v>
      </c>
      <c r="B556" s="492" t="s">
        <v>1836</v>
      </c>
      <c r="C556" s="492" t="s">
        <v>274</v>
      </c>
      <c r="D556" s="492" t="s">
        <v>112</v>
      </c>
      <c r="E556" s="493" t="s">
        <v>203</v>
      </c>
      <c r="F556" s="494" t="s">
        <v>202</v>
      </c>
      <c r="G556" s="495">
        <v>1</v>
      </c>
      <c r="H556" s="496"/>
      <c r="I556" s="497"/>
      <c r="J556" s="496"/>
      <c r="K556" s="498">
        <f>ROUND(G556*J556,0)</f>
        <v>0</v>
      </c>
      <c r="L556" s="496"/>
      <c r="M556" s="498"/>
      <c r="N556" s="496">
        <f t="shared" ref="N556:N558" si="175">H556+J556+L556</f>
        <v>0</v>
      </c>
      <c r="O556" s="499">
        <f t="shared" ref="O556:O558" si="176">I556+K556+M556</f>
        <v>0</v>
      </c>
      <c r="P556" s="495"/>
      <c r="Q556" s="568"/>
      <c r="R556" s="500"/>
    </row>
    <row r="557" spans="1:18" s="573" customFormat="1">
      <c r="A557" s="551"/>
      <c r="B557" s="652"/>
      <c r="C557" s="502" t="s">
        <v>63</v>
      </c>
      <c r="D557" s="647"/>
      <c r="E557" s="520" t="s">
        <v>194</v>
      </c>
      <c r="F557" s="484" t="s">
        <v>68</v>
      </c>
      <c r="G557" s="653">
        <f>설치수량!$I$116</f>
        <v>11.58</v>
      </c>
      <c r="H557" s="521">
        <f>단가조사!$P$77</f>
        <v>-2850</v>
      </c>
      <c r="I557" s="497">
        <f>TRUNC(G557*H557)</f>
        <v>-33003</v>
      </c>
      <c r="J557" s="521"/>
      <c r="K557" s="523">
        <f>ROUND(G557*J557,0)</f>
        <v>0</v>
      </c>
      <c r="L557" s="521"/>
      <c r="M557" s="523"/>
      <c r="N557" s="521">
        <f t="shared" si="175"/>
        <v>-2850</v>
      </c>
      <c r="O557" s="522">
        <f t="shared" si="176"/>
        <v>-33003</v>
      </c>
      <c r="P557" s="653"/>
      <c r="Q557" s="569"/>
      <c r="R557" s="520"/>
    </row>
    <row r="558" spans="1:18" s="573" customFormat="1">
      <c r="A558" s="552"/>
      <c r="B558" s="511" t="s">
        <v>67</v>
      </c>
      <c r="C558" s="512"/>
      <c r="D558" s="651"/>
      <c r="E558" s="514"/>
      <c r="F558" s="515"/>
      <c r="G558" s="516"/>
      <c r="H558" s="517"/>
      <c r="I558" s="518">
        <f>SUM(I556:I557)</f>
        <v>-33003</v>
      </c>
      <c r="J558" s="517"/>
      <c r="K558" s="518">
        <f>SUM(K556:K557)</f>
        <v>0</v>
      </c>
      <c r="L558" s="517"/>
      <c r="M558" s="518">
        <f>SUM(M556:M557)</f>
        <v>0</v>
      </c>
      <c r="N558" s="517">
        <f t="shared" si="175"/>
        <v>0</v>
      </c>
      <c r="O558" s="519">
        <f t="shared" si="176"/>
        <v>-33003</v>
      </c>
      <c r="P558" s="516"/>
      <c r="Q558" s="570"/>
      <c r="R558" s="514"/>
    </row>
    <row r="559" spans="1:18" ht="15" customHeight="1">
      <c r="A559" s="550" t="s">
        <v>1631</v>
      </c>
      <c r="B559" s="492" t="s">
        <v>273</v>
      </c>
      <c r="C559" s="492" t="s">
        <v>275</v>
      </c>
      <c r="D559" s="492" t="s">
        <v>112</v>
      </c>
      <c r="E559" s="493" t="s">
        <v>201</v>
      </c>
      <c r="F559" s="494" t="s">
        <v>202</v>
      </c>
      <c r="G559" s="495">
        <v>1</v>
      </c>
      <c r="H559" s="496">
        <f>단가조사!$P$41</f>
        <v>805000</v>
      </c>
      <c r="I559" s="497">
        <f>TRUNC(G559*H559)</f>
        <v>805000</v>
      </c>
      <c r="J559" s="496"/>
      <c r="K559" s="498">
        <f>ROUND(G559*J559,0)</f>
        <v>0</v>
      </c>
      <c r="L559" s="496"/>
      <c r="M559" s="498"/>
      <c r="N559" s="496">
        <f t="shared" si="170"/>
        <v>805000</v>
      </c>
      <c r="O559" s="499">
        <f t="shared" si="171"/>
        <v>805000</v>
      </c>
      <c r="P559" s="495"/>
      <c r="Q559" s="568"/>
      <c r="R559" s="500"/>
    </row>
    <row r="560" spans="1:18" ht="15" customHeight="1">
      <c r="A560" s="551"/>
      <c r="B560" s="501"/>
      <c r="C560" s="502" t="s">
        <v>841</v>
      </c>
      <c r="D560" s="647"/>
      <c r="E560" s="503" t="s">
        <v>866</v>
      </c>
      <c r="F560" s="484" t="s">
        <v>843</v>
      </c>
      <c r="G560" s="504">
        <v>1</v>
      </c>
      <c r="H560" s="505"/>
      <c r="I560" s="506"/>
      <c r="J560" s="505">
        <f>단가산출!$J$50</f>
        <v>28377</v>
      </c>
      <c r="K560" s="506">
        <f>TRUNC(G560*J560)</f>
        <v>28377</v>
      </c>
      <c r="L560" s="505">
        <f>단가산출!L50</f>
        <v>567</v>
      </c>
      <c r="M560" s="506">
        <f>TRUNC(G560*L560)</f>
        <v>567</v>
      </c>
      <c r="N560" s="507">
        <f t="shared" si="170"/>
        <v>28944</v>
      </c>
      <c r="O560" s="508">
        <f t="shared" si="171"/>
        <v>28944</v>
      </c>
      <c r="P560" s="509"/>
      <c r="Q560" s="569" t="str">
        <f>단가산출!$A$46</f>
        <v>제09</v>
      </c>
      <c r="R560" s="510" t="s">
        <v>65</v>
      </c>
    </row>
    <row r="561" spans="1:18" ht="15" customHeight="1">
      <c r="A561" s="552"/>
      <c r="B561" s="511" t="s">
        <v>67</v>
      </c>
      <c r="C561" s="512"/>
      <c r="D561" s="651"/>
      <c r="E561" s="514"/>
      <c r="F561" s="515"/>
      <c r="G561" s="516"/>
      <c r="H561" s="517"/>
      <c r="I561" s="518">
        <f>SUM(I559:I560)</f>
        <v>805000</v>
      </c>
      <c r="J561" s="517"/>
      <c r="K561" s="518">
        <f>SUM(K559:K560)</f>
        <v>28377</v>
      </c>
      <c r="L561" s="517"/>
      <c r="M561" s="518">
        <f>SUM(M559:M560)</f>
        <v>567</v>
      </c>
      <c r="N561" s="517">
        <f t="shared" si="170"/>
        <v>0</v>
      </c>
      <c r="O561" s="519">
        <f t="shared" si="171"/>
        <v>833944</v>
      </c>
      <c r="P561" s="516"/>
      <c r="Q561" s="570"/>
      <c r="R561" s="514"/>
    </row>
    <row r="562" spans="1:18" s="573" customFormat="1" ht="15" hidden="1" customHeight="1">
      <c r="A562" s="550" t="s">
        <v>1632</v>
      </c>
      <c r="B562" s="492" t="s">
        <v>273</v>
      </c>
      <c r="C562" s="492" t="s">
        <v>275</v>
      </c>
      <c r="D562" s="492" t="s">
        <v>112</v>
      </c>
      <c r="E562" s="493" t="s">
        <v>203</v>
      </c>
      <c r="F562" s="494" t="s">
        <v>202</v>
      </c>
      <c r="G562" s="495">
        <v>1</v>
      </c>
      <c r="H562" s="496">
        <f>단가조사!$P$41</f>
        <v>805000</v>
      </c>
      <c r="I562" s="497">
        <f>TRUNC(G562*H562)</f>
        <v>805000</v>
      </c>
      <c r="J562" s="496"/>
      <c r="K562" s="498">
        <f>ROUND(G562*J562,0)</f>
        <v>0</v>
      </c>
      <c r="L562" s="496"/>
      <c r="M562" s="498"/>
      <c r="N562" s="496">
        <f t="shared" si="170"/>
        <v>805000</v>
      </c>
      <c r="O562" s="499">
        <f t="shared" si="171"/>
        <v>805000</v>
      </c>
      <c r="P562" s="495"/>
      <c r="Q562" s="568"/>
      <c r="R562" s="500"/>
    </row>
    <row r="563" spans="1:18" s="573" customFormat="1" ht="15" hidden="1" customHeight="1">
      <c r="A563" s="551"/>
      <c r="B563" s="501"/>
      <c r="C563" s="502" t="s">
        <v>845</v>
      </c>
      <c r="D563" s="647"/>
      <c r="E563" s="520" t="s">
        <v>866</v>
      </c>
      <c r="F563" s="484" t="s">
        <v>843</v>
      </c>
      <c r="G563" s="504">
        <v>1</v>
      </c>
      <c r="H563" s="505"/>
      <c r="I563" s="506"/>
      <c r="J563" s="505">
        <f>단가산출!$J$62</f>
        <v>66365</v>
      </c>
      <c r="K563" s="506">
        <f>TRUNC(G563*J563)</f>
        <v>66365</v>
      </c>
      <c r="L563" s="505">
        <f>단가산출!L62</f>
        <v>85387</v>
      </c>
      <c r="M563" s="506">
        <f>TRUNC(G563*L563)</f>
        <v>85387</v>
      </c>
      <c r="N563" s="521">
        <f t="shared" si="170"/>
        <v>151752</v>
      </c>
      <c r="O563" s="522">
        <f t="shared" si="171"/>
        <v>151752</v>
      </c>
      <c r="P563" s="509"/>
      <c r="Q563" s="569" t="str">
        <f>단가산출!$A$57</f>
        <v>제11</v>
      </c>
      <c r="R563" s="510" t="s">
        <v>65</v>
      </c>
    </row>
    <row r="564" spans="1:18" s="573" customFormat="1" ht="15" hidden="1" customHeight="1">
      <c r="A564" s="552"/>
      <c r="B564" s="511" t="s">
        <v>67</v>
      </c>
      <c r="C564" s="512"/>
      <c r="D564" s="651"/>
      <c r="E564" s="514"/>
      <c r="F564" s="515"/>
      <c r="G564" s="516"/>
      <c r="H564" s="517"/>
      <c r="I564" s="518">
        <f>SUM(I562:I563)</f>
        <v>805000</v>
      </c>
      <c r="J564" s="517"/>
      <c r="K564" s="518">
        <f>SUM(K562:K563)</f>
        <v>66365</v>
      </c>
      <c r="L564" s="517"/>
      <c r="M564" s="518">
        <f>SUM(M562:M563)</f>
        <v>85387</v>
      </c>
      <c r="N564" s="517">
        <f t="shared" si="170"/>
        <v>0</v>
      </c>
      <c r="O564" s="519">
        <f t="shared" si="171"/>
        <v>956752</v>
      </c>
      <c r="P564" s="516"/>
      <c r="Q564" s="570"/>
      <c r="R564" s="514"/>
    </row>
    <row r="565" spans="1:18" s="573" customFormat="1" ht="15" hidden="1" customHeight="1">
      <c r="A565" s="550" t="s">
        <v>1839</v>
      </c>
      <c r="B565" s="492" t="s">
        <v>1836</v>
      </c>
      <c r="C565" s="492" t="s">
        <v>275</v>
      </c>
      <c r="D565" s="492" t="s">
        <v>112</v>
      </c>
      <c r="E565" s="493" t="s">
        <v>203</v>
      </c>
      <c r="F565" s="494" t="s">
        <v>202</v>
      </c>
      <c r="G565" s="495">
        <v>1</v>
      </c>
      <c r="H565" s="496"/>
      <c r="I565" s="497"/>
      <c r="J565" s="496"/>
      <c r="K565" s="498">
        <f>ROUND(G565*J565,0)</f>
        <v>0</v>
      </c>
      <c r="L565" s="496"/>
      <c r="M565" s="498"/>
      <c r="N565" s="496">
        <f t="shared" ref="N565:N567" si="177">H565+J565+L565</f>
        <v>0</v>
      </c>
      <c r="O565" s="499">
        <f t="shared" ref="O565:O567" si="178">I565+K565+M565</f>
        <v>0</v>
      </c>
      <c r="P565" s="495"/>
      <c r="Q565" s="568"/>
      <c r="R565" s="500"/>
    </row>
    <row r="566" spans="1:18" s="573" customFormat="1" ht="15" hidden="1" customHeight="1">
      <c r="A566" s="551"/>
      <c r="B566" s="652"/>
      <c r="C566" s="502" t="s">
        <v>63</v>
      </c>
      <c r="D566" s="647"/>
      <c r="E566" s="520" t="s">
        <v>194</v>
      </c>
      <c r="F566" s="484" t="s">
        <v>68</v>
      </c>
      <c r="G566" s="653">
        <f>설치수량!$I$118</f>
        <v>10.5</v>
      </c>
      <c r="H566" s="521">
        <f>단가조사!$P$77</f>
        <v>-2850</v>
      </c>
      <c r="I566" s="497">
        <f>TRUNC(G566*H566)</f>
        <v>-29925</v>
      </c>
      <c r="J566" s="521"/>
      <c r="K566" s="523">
        <f>ROUND(G566*J566,0)</f>
        <v>0</v>
      </c>
      <c r="L566" s="521"/>
      <c r="M566" s="523"/>
      <c r="N566" s="521">
        <f t="shared" si="177"/>
        <v>-2850</v>
      </c>
      <c r="O566" s="522">
        <f t="shared" si="178"/>
        <v>-29925</v>
      </c>
      <c r="P566" s="653"/>
      <c r="Q566" s="569"/>
      <c r="R566" s="520"/>
    </row>
    <row r="567" spans="1:18" s="573" customFormat="1" ht="15" hidden="1" customHeight="1">
      <c r="A567" s="552"/>
      <c r="B567" s="511" t="s">
        <v>67</v>
      </c>
      <c r="C567" s="512"/>
      <c r="D567" s="651"/>
      <c r="E567" s="514"/>
      <c r="F567" s="515"/>
      <c r="G567" s="516"/>
      <c r="H567" s="517"/>
      <c r="I567" s="518">
        <f>SUM(I565:I566)</f>
        <v>-29925</v>
      </c>
      <c r="J567" s="517"/>
      <c r="K567" s="518">
        <f>SUM(K565:K566)</f>
        <v>0</v>
      </c>
      <c r="L567" s="517"/>
      <c r="M567" s="518">
        <f>SUM(M565:M566)</f>
        <v>0</v>
      </c>
      <c r="N567" s="517">
        <f t="shared" si="177"/>
        <v>0</v>
      </c>
      <c r="O567" s="519">
        <f t="shared" si="178"/>
        <v>-29925</v>
      </c>
      <c r="P567" s="516"/>
      <c r="Q567" s="570"/>
      <c r="R567" s="514"/>
    </row>
    <row r="568" spans="1:18" ht="15" hidden="1" customHeight="1">
      <c r="A568" s="550" t="s">
        <v>1633</v>
      </c>
      <c r="B568" s="492" t="s">
        <v>273</v>
      </c>
      <c r="C568" s="492" t="s">
        <v>888</v>
      </c>
      <c r="D568" s="492" t="s">
        <v>112</v>
      </c>
      <c r="E568" s="493" t="s">
        <v>201</v>
      </c>
      <c r="F568" s="494" t="s">
        <v>202</v>
      </c>
      <c r="G568" s="495">
        <v>1</v>
      </c>
      <c r="H568" s="496">
        <f>단가조사!$P$43</f>
        <v>2200000</v>
      </c>
      <c r="I568" s="497">
        <f>TRUNC(G568*H568)</f>
        <v>2200000</v>
      </c>
      <c r="J568" s="496"/>
      <c r="K568" s="498">
        <f>ROUND(G568*J568,0)</f>
        <v>0</v>
      </c>
      <c r="L568" s="496"/>
      <c r="M568" s="498"/>
      <c r="N568" s="496">
        <f t="shared" si="170"/>
        <v>2200000</v>
      </c>
      <c r="O568" s="499">
        <f t="shared" si="171"/>
        <v>2200000</v>
      </c>
      <c r="P568" s="495"/>
      <c r="Q568" s="568"/>
      <c r="R568" s="500"/>
    </row>
    <row r="569" spans="1:18" ht="15" hidden="1" customHeight="1">
      <c r="A569" s="551"/>
      <c r="B569" s="501"/>
      <c r="C569" s="502" t="s">
        <v>841</v>
      </c>
      <c r="D569" s="647"/>
      <c r="E569" s="503"/>
      <c r="F569" s="484" t="s">
        <v>843</v>
      </c>
      <c r="G569" s="504">
        <v>1</v>
      </c>
      <c r="H569" s="666">
        <f>단가산출!$H$104</f>
        <v>0</v>
      </c>
      <c r="I569" s="648">
        <f>ROUND(G569*H569,0)</f>
        <v>0</v>
      </c>
      <c r="J569" s="666">
        <f>단가산출!$J$104</f>
        <v>106303</v>
      </c>
      <c r="K569" s="506">
        <f>TRUNC(G569*J569)</f>
        <v>106303</v>
      </c>
      <c r="L569" s="666">
        <f>단가산출!$L$104</f>
        <v>73336</v>
      </c>
      <c r="M569" s="506">
        <f>TRUNC(G569*L569)</f>
        <v>73336</v>
      </c>
      <c r="N569" s="666">
        <f t="shared" si="170"/>
        <v>179639</v>
      </c>
      <c r="O569" s="667">
        <f t="shared" si="171"/>
        <v>179639</v>
      </c>
      <c r="P569" s="509"/>
      <c r="Q569" s="569" t="str">
        <f>단가산출!$A$99</f>
        <v>제18</v>
      </c>
      <c r="R569" s="510" t="s">
        <v>65</v>
      </c>
    </row>
    <row r="570" spans="1:18" ht="15" hidden="1" customHeight="1">
      <c r="A570" s="552"/>
      <c r="B570" s="511" t="s">
        <v>67</v>
      </c>
      <c r="C570" s="512"/>
      <c r="D570" s="651"/>
      <c r="E570" s="514"/>
      <c r="F570" s="515"/>
      <c r="G570" s="516"/>
      <c r="H570" s="517"/>
      <c r="I570" s="518">
        <f>SUM(I568:I569)</f>
        <v>2200000</v>
      </c>
      <c r="J570" s="517"/>
      <c r="K570" s="518">
        <f>SUM(K568:K569)</f>
        <v>106303</v>
      </c>
      <c r="L570" s="517"/>
      <c r="M570" s="518">
        <f>SUM(M568:M569)</f>
        <v>73336</v>
      </c>
      <c r="N570" s="517">
        <f t="shared" si="170"/>
        <v>0</v>
      </c>
      <c r="O570" s="519">
        <f t="shared" si="171"/>
        <v>2379639</v>
      </c>
      <c r="P570" s="516"/>
      <c r="Q570" s="570"/>
      <c r="R570" s="514"/>
    </row>
    <row r="571" spans="1:18" s="573" customFormat="1" ht="15" hidden="1" customHeight="1">
      <c r="A571" s="550" t="s">
        <v>1634</v>
      </c>
      <c r="B571" s="492" t="s">
        <v>273</v>
      </c>
      <c r="C571" s="492" t="s">
        <v>888</v>
      </c>
      <c r="D571" s="492" t="s">
        <v>112</v>
      </c>
      <c r="E571" s="493" t="s">
        <v>203</v>
      </c>
      <c r="F571" s="494" t="s">
        <v>202</v>
      </c>
      <c r="G571" s="495">
        <v>1</v>
      </c>
      <c r="H571" s="496">
        <f>단가조사!$P$43</f>
        <v>2200000</v>
      </c>
      <c r="I571" s="497">
        <f>TRUNC(G571*H571)</f>
        <v>2200000</v>
      </c>
      <c r="J571" s="496"/>
      <c r="K571" s="498">
        <f>ROUND(G571*J571,0)</f>
        <v>0</v>
      </c>
      <c r="L571" s="496"/>
      <c r="M571" s="498"/>
      <c r="N571" s="496">
        <f t="shared" si="170"/>
        <v>2200000</v>
      </c>
      <c r="O571" s="499">
        <f t="shared" si="171"/>
        <v>2200000</v>
      </c>
      <c r="P571" s="495"/>
      <c r="Q571" s="568"/>
      <c r="R571" s="500"/>
    </row>
    <row r="572" spans="1:18" s="573" customFormat="1" ht="15" hidden="1" customHeight="1">
      <c r="A572" s="551"/>
      <c r="B572" s="501"/>
      <c r="C572" s="502" t="s">
        <v>845</v>
      </c>
      <c r="D572" s="647"/>
      <c r="E572" s="520"/>
      <c r="F572" s="484" t="s">
        <v>843</v>
      </c>
      <c r="G572" s="504">
        <v>1</v>
      </c>
      <c r="H572" s="666">
        <f>단가산출!$H$116</f>
        <v>0</v>
      </c>
      <c r="I572" s="648">
        <f>ROUND(G572*H572,0)</f>
        <v>0</v>
      </c>
      <c r="J572" s="666">
        <f>단가산출!$J$116</f>
        <v>159455</v>
      </c>
      <c r="K572" s="506">
        <f>TRUNC(G572*J572)</f>
        <v>159455</v>
      </c>
      <c r="L572" s="666">
        <f>단가산출!$L$116</f>
        <v>110004</v>
      </c>
      <c r="M572" s="506">
        <f>TRUNC(G572*L572)</f>
        <v>110004</v>
      </c>
      <c r="N572" s="666">
        <f t="shared" si="170"/>
        <v>269459</v>
      </c>
      <c r="O572" s="667">
        <f t="shared" si="171"/>
        <v>269459</v>
      </c>
      <c r="P572" s="509"/>
      <c r="Q572" s="569" t="str">
        <f>단가산출!$A$111</f>
        <v>제20</v>
      </c>
      <c r="R572" s="510" t="s">
        <v>65</v>
      </c>
    </row>
    <row r="573" spans="1:18" s="573" customFormat="1" ht="15" hidden="1" customHeight="1">
      <c r="A573" s="552"/>
      <c r="B573" s="511" t="s">
        <v>67</v>
      </c>
      <c r="C573" s="512"/>
      <c r="D573" s="651"/>
      <c r="E573" s="514"/>
      <c r="F573" s="515"/>
      <c r="G573" s="516"/>
      <c r="H573" s="517"/>
      <c r="I573" s="518">
        <f>SUM(I571:I572)</f>
        <v>2200000</v>
      </c>
      <c r="J573" s="517"/>
      <c r="K573" s="518">
        <f>SUM(K571:K572)</f>
        <v>159455</v>
      </c>
      <c r="L573" s="517"/>
      <c r="M573" s="518">
        <f>SUM(M571:M572)</f>
        <v>110004</v>
      </c>
      <c r="N573" s="517">
        <f t="shared" si="170"/>
        <v>0</v>
      </c>
      <c r="O573" s="519">
        <f t="shared" si="171"/>
        <v>2469459</v>
      </c>
      <c r="P573" s="516"/>
      <c r="Q573" s="570"/>
      <c r="R573" s="514"/>
    </row>
    <row r="574" spans="1:18" s="573" customFormat="1" ht="15" hidden="1" customHeight="1">
      <c r="A574" s="550" t="s">
        <v>1840</v>
      </c>
      <c r="B574" s="492" t="s">
        <v>1836</v>
      </c>
      <c r="C574" s="492" t="s">
        <v>576</v>
      </c>
      <c r="D574" s="492" t="s">
        <v>112</v>
      </c>
      <c r="E574" s="493" t="s">
        <v>203</v>
      </c>
      <c r="F574" s="494" t="s">
        <v>202</v>
      </c>
      <c r="G574" s="495">
        <v>1</v>
      </c>
      <c r="H574" s="496"/>
      <c r="I574" s="497"/>
      <c r="J574" s="496"/>
      <c r="K574" s="498">
        <f>ROUND(G574*J574,0)</f>
        <v>0</v>
      </c>
      <c r="L574" s="496"/>
      <c r="M574" s="498"/>
      <c r="N574" s="496">
        <f t="shared" ref="N574:N576" si="179">H574+J574+L574</f>
        <v>0</v>
      </c>
      <c r="O574" s="499">
        <f t="shared" ref="O574:O576" si="180">I574+K574+M574</f>
        <v>0</v>
      </c>
      <c r="P574" s="495"/>
      <c r="Q574" s="568"/>
      <c r="R574" s="500"/>
    </row>
    <row r="575" spans="1:18" s="573" customFormat="1" ht="15" hidden="1" customHeight="1">
      <c r="A575" s="551"/>
      <c r="B575" s="652"/>
      <c r="C575" s="502" t="s">
        <v>63</v>
      </c>
      <c r="D575" s="647"/>
      <c r="E575" s="520" t="s">
        <v>194</v>
      </c>
      <c r="F575" s="484" t="s">
        <v>68</v>
      </c>
      <c r="G575" s="653">
        <f>설치수량!$I$120</f>
        <v>54.475000000000001</v>
      </c>
      <c r="H575" s="521">
        <f>단가조사!$P$77</f>
        <v>-2850</v>
      </c>
      <c r="I575" s="497">
        <f>TRUNC(G575*H575)</f>
        <v>-155253</v>
      </c>
      <c r="J575" s="521"/>
      <c r="K575" s="523">
        <f>ROUND(G575*J575,0)</f>
        <v>0</v>
      </c>
      <c r="L575" s="521"/>
      <c r="M575" s="523"/>
      <c r="N575" s="521">
        <f t="shared" si="179"/>
        <v>-2850</v>
      </c>
      <c r="O575" s="522">
        <f t="shared" si="180"/>
        <v>-155253</v>
      </c>
      <c r="P575" s="653"/>
      <c r="Q575" s="569"/>
      <c r="R575" s="520"/>
    </row>
    <row r="576" spans="1:18" s="573" customFormat="1" ht="15" hidden="1" customHeight="1">
      <c r="A576" s="552"/>
      <c r="B576" s="511" t="s">
        <v>67</v>
      </c>
      <c r="C576" s="512"/>
      <c r="D576" s="651"/>
      <c r="E576" s="514"/>
      <c r="F576" s="515"/>
      <c r="G576" s="516"/>
      <c r="H576" s="517"/>
      <c r="I576" s="518">
        <f>SUM(I574:I575)</f>
        <v>-155253</v>
      </c>
      <c r="J576" s="517"/>
      <c r="K576" s="518">
        <f>SUM(K574:K575)</f>
        <v>0</v>
      </c>
      <c r="L576" s="517"/>
      <c r="M576" s="518">
        <f>SUM(M574:M575)</f>
        <v>0</v>
      </c>
      <c r="N576" s="517">
        <f t="shared" si="179"/>
        <v>0</v>
      </c>
      <c r="O576" s="519">
        <f t="shared" si="180"/>
        <v>-155253</v>
      </c>
      <c r="P576" s="516"/>
      <c r="Q576" s="570"/>
      <c r="R576" s="514"/>
    </row>
    <row r="577" spans="1:18" ht="15" hidden="1" customHeight="1">
      <c r="A577" s="550" t="s">
        <v>1635</v>
      </c>
      <c r="B577" s="492" t="s">
        <v>889</v>
      </c>
      <c r="C577" s="492" t="s">
        <v>277</v>
      </c>
      <c r="D577" s="492" t="s">
        <v>278</v>
      </c>
      <c r="E577" s="493" t="s">
        <v>201</v>
      </c>
      <c r="F577" s="494" t="s">
        <v>55</v>
      </c>
      <c r="G577" s="495">
        <v>1</v>
      </c>
      <c r="H577" s="496">
        <f>단가조사!$P$72</f>
        <v>276000</v>
      </c>
      <c r="I577" s="497">
        <f>TRUNC(G577*H577)</f>
        <v>276000</v>
      </c>
      <c r="J577" s="496"/>
      <c r="K577" s="498">
        <f>ROUND(G577*J577,0)</f>
        <v>0</v>
      </c>
      <c r="L577" s="496"/>
      <c r="M577" s="498"/>
      <c r="N577" s="496">
        <f t="shared" si="170"/>
        <v>276000</v>
      </c>
      <c r="O577" s="499">
        <f t="shared" si="171"/>
        <v>276000</v>
      </c>
      <c r="P577" s="495"/>
      <c r="Q577" s="568"/>
      <c r="R577" s="500"/>
    </row>
    <row r="578" spans="1:18" ht="15" hidden="1" customHeight="1">
      <c r="A578" s="551"/>
      <c r="B578" s="501"/>
      <c r="C578" s="502" t="s">
        <v>850</v>
      </c>
      <c r="D578" s="647"/>
      <c r="E578" s="503"/>
      <c r="F578" s="484" t="s">
        <v>55</v>
      </c>
      <c r="G578" s="504">
        <v>1</v>
      </c>
      <c r="H578" s="505">
        <f>단가산출!$H$68</f>
        <v>0</v>
      </c>
      <c r="I578" s="506">
        <f>ROUND(G578*H578,0)</f>
        <v>0</v>
      </c>
      <c r="J578" s="505">
        <f>단가산출!$J$68</f>
        <v>28377</v>
      </c>
      <c r="K578" s="506">
        <f>TRUNC(G578*J578)</f>
        <v>28377</v>
      </c>
      <c r="L578" s="505">
        <f>단가산출!$L$68</f>
        <v>24638</v>
      </c>
      <c r="M578" s="506">
        <f>TRUNC(G578*L578)</f>
        <v>24638</v>
      </c>
      <c r="N578" s="521">
        <f t="shared" si="170"/>
        <v>53015</v>
      </c>
      <c r="O578" s="522">
        <f t="shared" si="171"/>
        <v>53015</v>
      </c>
      <c r="P578" s="509"/>
      <c r="Q578" s="569" t="str">
        <f>단가산출!$A$63</f>
        <v>제12</v>
      </c>
      <c r="R578" s="510" t="s">
        <v>65</v>
      </c>
    </row>
    <row r="579" spans="1:18" ht="15" hidden="1" customHeight="1">
      <c r="A579" s="552"/>
      <c r="B579" s="511" t="s">
        <v>67</v>
      </c>
      <c r="C579" s="512"/>
      <c r="D579" s="651"/>
      <c r="E579" s="514"/>
      <c r="F579" s="515"/>
      <c r="G579" s="516"/>
      <c r="H579" s="517"/>
      <c r="I579" s="518">
        <f>SUM(I577:I578)</f>
        <v>276000</v>
      </c>
      <c r="J579" s="517"/>
      <c r="K579" s="518">
        <f>SUM(K577:K578)</f>
        <v>28377</v>
      </c>
      <c r="L579" s="517"/>
      <c r="M579" s="518">
        <f>SUM(M577:M578)</f>
        <v>24638</v>
      </c>
      <c r="N579" s="517">
        <f t="shared" si="170"/>
        <v>0</v>
      </c>
      <c r="O579" s="519">
        <f t="shared" si="171"/>
        <v>329015</v>
      </c>
      <c r="P579" s="516"/>
      <c r="Q579" s="570"/>
      <c r="R579" s="514"/>
    </row>
    <row r="580" spans="1:18" s="573" customFormat="1" ht="15" hidden="1" customHeight="1">
      <c r="A580" s="550" t="s">
        <v>1636</v>
      </c>
      <c r="B580" s="492" t="s">
        <v>890</v>
      </c>
      <c r="C580" s="492" t="s">
        <v>277</v>
      </c>
      <c r="D580" s="492" t="s">
        <v>278</v>
      </c>
      <c r="E580" s="493" t="s">
        <v>203</v>
      </c>
      <c r="F580" s="494" t="s">
        <v>55</v>
      </c>
      <c r="G580" s="495">
        <v>1</v>
      </c>
      <c r="H580" s="496">
        <f>단가조사!$P$72</f>
        <v>276000</v>
      </c>
      <c r="I580" s="497">
        <f>TRUNC(G580*H580)</f>
        <v>276000</v>
      </c>
      <c r="J580" s="496"/>
      <c r="K580" s="498">
        <f>ROUND(G580*J580,0)</f>
        <v>0</v>
      </c>
      <c r="L580" s="496"/>
      <c r="M580" s="498"/>
      <c r="N580" s="496">
        <f t="shared" si="170"/>
        <v>276000</v>
      </c>
      <c r="O580" s="499">
        <f t="shared" si="171"/>
        <v>276000</v>
      </c>
      <c r="P580" s="495"/>
      <c r="Q580" s="568"/>
      <c r="R580" s="500"/>
    </row>
    <row r="581" spans="1:18" s="573" customFormat="1" ht="15" hidden="1" customHeight="1">
      <c r="A581" s="551"/>
      <c r="B581" s="501"/>
      <c r="C581" s="502" t="s">
        <v>850</v>
      </c>
      <c r="D581" s="647"/>
      <c r="E581" s="503"/>
      <c r="F581" s="484" t="s">
        <v>55</v>
      </c>
      <c r="G581" s="504">
        <v>1</v>
      </c>
      <c r="H581" s="505">
        <f>단가산출!$H$80</f>
        <v>0</v>
      </c>
      <c r="I581" s="506">
        <f>ROUND(G581*H581,0)</f>
        <v>0</v>
      </c>
      <c r="J581" s="505">
        <f>단가산출!$J$80</f>
        <v>66365</v>
      </c>
      <c r="K581" s="506">
        <f>TRUNC(G581*J581)</f>
        <v>66365</v>
      </c>
      <c r="L581" s="505">
        <f>단가산출!$L$80</f>
        <v>89589</v>
      </c>
      <c r="M581" s="506">
        <f>TRUNC(G581*L581)</f>
        <v>89589</v>
      </c>
      <c r="N581" s="521">
        <f t="shared" si="170"/>
        <v>155954</v>
      </c>
      <c r="O581" s="522">
        <f t="shared" si="171"/>
        <v>155954</v>
      </c>
      <c r="P581" s="509"/>
      <c r="Q581" s="569" t="str">
        <f>단가산출!$A$75</f>
        <v>제14</v>
      </c>
      <c r="R581" s="510" t="s">
        <v>65</v>
      </c>
    </row>
    <row r="582" spans="1:18" s="573" customFormat="1" ht="15" hidden="1" customHeight="1">
      <c r="A582" s="552"/>
      <c r="B582" s="511" t="s">
        <v>67</v>
      </c>
      <c r="C582" s="512"/>
      <c r="D582" s="651"/>
      <c r="E582" s="514"/>
      <c r="F582" s="515"/>
      <c r="G582" s="516"/>
      <c r="H582" s="517"/>
      <c r="I582" s="518">
        <f>SUM(I580:I581)</f>
        <v>276000</v>
      </c>
      <c r="J582" s="517"/>
      <c r="K582" s="518">
        <f>SUM(K580:K581)</f>
        <v>66365</v>
      </c>
      <c r="L582" s="517"/>
      <c r="M582" s="518">
        <f>SUM(M580:M581)</f>
        <v>89589</v>
      </c>
      <c r="N582" s="517">
        <f t="shared" si="170"/>
        <v>0</v>
      </c>
      <c r="O582" s="519">
        <f t="shared" si="171"/>
        <v>431954</v>
      </c>
      <c r="P582" s="516"/>
      <c r="Q582" s="570"/>
      <c r="R582" s="514"/>
    </row>
    <row r="583" spans="1:18" s="573" customFormat="1" ht="15" hidden="1" customHeight="1">
      <c r="A583" s="550" t="s">
        <v>1841</v>
      </c>
      <c r="B583" s="492" t="s">
        <v>1842</v>
      </c>
      <c r="C583" s="492" t="s">
        <v>277</v>
      </c>
      <c r="D583" s="492" t="s">
        <v>278</v>
      </c>
      <c r="E583" s="493" t="s">
        <v>203</v>
      </c>
      <c r="F583" s="494" t="s">
        <v>55</v>
      </c>
      <c r="G583" s="495">
        <v>1</v>
      </c>
      <c r="H583" s="496"/>
      <c r="I583" s="497"/>
      <c r="J583" s="496"/>
      <c r="K583" s="498">
        <f>ROUND(G583*J583,0)</f>
        <v>0</v>
      </c>
      <c r="L583" s="496"/>
      <c r="M583" s="498"/>
      <c r="N583" s="496">
        <f t="shared" ref="N583:N585" si="181">H583+J583+L583</f>
        <v>0</v>
      </c>
      <c r="O583" s="499">
        <f t="shared" ref="O583:O585" si="182">I583+K583+M583</f>
        <v>0</v>
      </c>
      <c r="P583" s="495"/>
      <c r="Q583" s="568"/>
      <c r="R583" s="500"/>
    </row>
    <row r="584" spans="1:18" s="573" customFormat="1" ht="15" hidden="1" customHeight="1">
      <c r="A584" s="551"/>
      <c r="B584" s="652"/>
      <c r="C584" s="502" t="s">
        <v>63</v>
      </c>
      <c r="D584" s="647"/>
      <c r="E584" s="520" t="s">
        <v>413</v>
      </c>
      <c r="F584" s="484" t="s">
        <v>68</v>
      </c>
      <c r="G584" s="653">
        <f>설치수량!$J$122</f>
        <v>9.9429999999999996</v>
      </c>
      <c r="H584" s="521">
        <f>단가조사!$P$75</f>
        <v>-350</v>
      </c>
      <c r="I584" s="497">
        <f>TRUNC(G584*H584)</f>
        <v>-3480</v>
      </c>
      <c r="J584" s="521"/>
      <c r="K584" s="523">
        <f>ROUND(G584*J584,0)</f>
        <v>0</v>
      </c>
      <c r="L584" s="521"/>
      <c r="M584" s="523"/>
      <c r="N584" s="521">
        <f t="shared" si="181"/>
        <v>-350</v>
      </c>
      <c r="O584" s="522">
        <f t="shared" si="182"/>
        <v>-3480</v>
      </c>
      <c r="P584" s="653"/>
      <c r="Q584" s="569"/>
      <c r="R584" s="520"/>
    </row>
    <row r="585" spans="1:18" s="573" customFormat="1" ht="15" hidden="1" customHeight="1">
      <c r="A585" s="552"/>
      <c r="B585" s="511" t="s">
        <v>67</v>
      </c>
      <c r="C585" s="512"/>
      <c r="D585" s="651"/>
      <c r="E585" s="514"/>
      <c r="F585" s="515"/>
      <c r="G585" s="516"/>
      <c r="H585" s="517"/>
      <c r="I585" s="518">
        <f>SUM(I583:I584)</f>
        <v>-3480</v>
      </c>
      <c r="J585" s="517"/>
      <c r="K585" s="518">
        <f>SUM(K583:K584)</f>
        <v>0</v>
      </c>
      <c r="L585" s="517"/>
      <c r="M585" s="518">
        <f>SUM(M583:M584)</f>
        <v>0</v>
      </c>
      <c r="N585" s="517">
        <f t="shared" si="181"/>
        <v>0</v>
      </c>
      <c r="O585" s="519">
        <f t="shared" si="182"/>
        <v>-3480</v>
      </c>
      <c r="P585" s="516"/>
      <c r="Q585" s="570"/>
      <c r="R585" s="514"/>
    </row>
    <row r="586" spans="1:18" ht="15" hidden="1" customHeight="1">
      <c r="A586" s="550" t="s">
        <v>1637</v>
      </c>
      <c r="B586" s="492" t="s">
        <v>890</v>
      </c>
      <c r="C586" s="492" t="s">
        <v>277</v>
      </c>
      <c r="D586" s="492" t="s">
        <v>278</v>
      </c>
      <c r="E586" s="493" t="s">
        <v>200</v>
      </c>
      <c r="F586" s="494" t="s">
        <v>55</v>
      </c>
      <c r="G586" s="495">
        <v>1</v>
      </c>
      <c r="H586" s="496"/>
      <c r="I586" s="498"/>
      <c r="J586" s="496"/>
      <c r="K586" s="498">
        <f>ROUND(G586*J586,0)</f>
        <v>0</v>
      </c>
      <c r="L586" s="496"/>
      <c r="M586" s="498"/>
      <c r="N586" s="496">
        <f t="shared" si="170"/>
        <v>0</v>
      </c>
      <c r="O586" s="499">
        <f t="shared" si="171"/>
        <v>0</v>
      </c>
      <c r="P586" s="495"/>
      <c r="Q586" s="568"/>
      <c r="R586" s="500"/>
    </row>
    <row r="587" spans="1:18" ht="15" hidden="1" customHeight="1">
      <c r="A587" s="551"/>
      <c r="B587" s="501"/>
      <c r="C587" s="502" t="s">
        <v>66</v>
      </c>
      <c r="D587" s="647"/>
      <c r="E587" s="520"/>
      <c r="F587" s="484" t="s">
        <v>55</v>
      </c>
      <c r="G587" s="504">
        <v>1</v>
      </c>
      <c r="H587" s="505">
        <f>단가산출!$H$80</f>
        <v>0</v>
      </c>
      <c r="I587" s="506">
        <f>ROUND(G587*H587,0)</f>
        <v>0</v>
      </c>
      <c r="J587" s="505">
        <f>단가산출!$J$80</f>
        <v>66365</v>
      </c>
      <c r="K587" s="506">
        <f>TRUNC(G587*J587)</f>
        <v>66365</v>
      </c>
      <c r="L587" s="505">
        <f>단가산출!$L$80</f>
        <v>89589</v>
      </c>
      <c r="M587" s="506">
        <f>TRUNC(G587*L587)</f>
        <v>89589</v>
      </c>
      <c r="N587" s="521">
        <f t="shared" si="170"/>
        <v>155954</v>
      </c>
      <c r="O587" s="522">
        <f t="shared" si="171"/>
        <v>155954</v>
      </c>
      <c r="P587" s="509"/>
      <c r="Q587" s="569" t="str">
        <f>단가산출!$A$75</f>
        <v>제14</v>
      </c>
      <c r="R587" s="510" t="s">
        <v>65</v>
      </c>
    </row>
    <row r="588" spans="1:18" ht="15" hidden="1" customHeight="1">
      <c r="A588" s="552"/>
      <c r="B588" s="511" t="s">
        <v>67</v>
      </c>
      <c r="C588" s="512"/>
      <c r="D588" s="651"/>
      <c r="E588" s="514"/>
      <c r="F588" s="515"/>
      <c r="G588" s="516"/>
      <c r="H588" s="517"/>
      <c r="I588" s="518">
        <f>SUM(I586:I587)</f>
        <v>0</v>
      </c>
      <c r="J588" s="517"/>
      <c r="K588" s="518">
        <f>SUM(K586:K587)</f>
        <v>66365</v>
      </c>
      <c r="L588" s="517"/>
      <c r="M588" s="518">
        <f>SUM(M586:M587)</f>
        <v>89589</v>
      </c>
      <c r="N588" s="517">
        <f t="shared" si="170"/>
        <v>0</v>
      </c>
      <c r="O588" s="519">
        <f t="shared" si="171"/>
        <v>155954</v>
      </c>
      <c r="P588" s="516"/>
      <c r="Q588" s="570"/>
      <c r="R588" s="514"/>
    </row>
    <row r="589" spans="1:18" s="573" customFormat="1" ht="15" hidden="1" customHeight="1">
      <c r="A589" s="550" t="s">
        <v>1638</v>
      </c>
      <c r="B589" s="492" t="s">
        <v>890</v>
      </c>
      <c r="C589" s="492" t="s">
        <v>277</v>
      </c>
      <c r="D589" s="492" t="s">
        <v>278</v>
      </c>
      <c r="E589" s="493" t="s">
        <v>88</v>
      </c>
      <c r="F589" s="494" t="s">
        <v>55</v>
      </c>
      <c r="G589" s="495">
        <v>1</v>
      </c>
      <c r="H589" s="496"/>
      <c r="I589" s="498"/>
      <c r="J589" s="496"/>
      <c r="K589" s="498">
        <f>ROUND(G589*J589,0)</f>
        <v>0</v>
      </c>
      <c r="L589" s="496"/>
      <c r="M589" s="498"/>
      <c r="N589" s="496">
        <f t="shared" si="170"/>
        <v>0</v>
      </c>
      <c r="O589" s="499">
        <f t="shared" si="171"/>
        <v>0</v>
      </c>
      <c r="P589" s="495"/>
      <c r="Q589" s="568"/>
      <c r="R589" s="500"/>
    </row>
    <row r="590" spans="1:18" s="573" customFormat="1" ht="15" hidden="1" customHeight="1">
      <c r="A590" s="551"/>
      <c r="B590" s="501"/>
      <c r="C590" s="502" t="s">
        <v>854</v>
      </c>
      <c r="D590" s="647"/>
      <c r="E590" s="655"/>
      <c r="F590" s="484" t="s">
        <v>55</v>
      </c>
      <c r="G590" s="504">
        <v>1</v>
      </c>
      <c r="H590" s="505">
        <f>단가산출!$H$74</f>
        <v>0</v>
      </c>
      <c r="I590" s="523">
        <f>ROUND(G590*H590,0)</f>
        <v>0</v>
      </c>
      <c r="J590" s="505">
        <f>단가산출!$J$74</f>
        <v>36723</v>
      </c>
      <c r="K590" s="506">
        <f>TRUNC(G590*J590)</f>
        <v>36723</v>
      </c>
      <c r="L590" s="505">
        <f>단가산출!$L$74</f>
        <v>31885</v>
      </c>
      <c r="M590" s="506">
        <f>TRUNC(G590*L590)</f>
        <v>31885</v>
      </c>
      <c r="N590" s="521">
        <f t="shared" si="170"/>
        <v>68608</v>
      </c>
      <c r="O590" s="522">
        <f t="shared" si="171"/>
        <v>68608</v>
      </c>
      <c r="P590" s="509"/>
      <c r="Q590" s="569" t="str">
        <f>단가산출!$A$69</f>
        <v>제13</v>
      </c>
      <c r="R590" s="510" t="s">
        <v>65</v>
      </c>
    </row>
    <row r="591" spans="1:18" s="573" customFormat="1" ht="15" hidden="1" customHeight="1">
      <c r="A591" s="552"/>
      <c r="B591" s="511" t="s">
        <v>67</v>
      </c>
      <c r="C591" s="512"/>
      <c r="D591" s="651"/>
      <c r="E591" s="514"/>
      <c r="F591" s="515"/>
      <c r="G591" s="516"/>
      <c r="H591" s="517"/>
      <c r="I591" s="518">
        <f>SUM(I589:I590)</f>
        <v>0</v>
      </c>
      <c r="J591" s="517"/>
      <c r="K591" s="518">
        <f>SUM(K589:K590)</f>
        <v>36723</v>
      </c>
      <c r="L591" s="517"/>
      <c r="M591" s="518">
        <f>SUM(M589:M590)</f>
        <v>31885</v>
      </c>
      <c r="N591" s="517">
        <f t="shared" si="170"/>
        <v>0</v>
      </c>
      <c r="O591" s="519">
        <f t="shared" si="171"/>
        <v>68608</v>
      </c>
      <c r="P591" s="516"/>
      <c r="Q591" s="570"/>
      <c r="R591" s="514"/>
    </row>
    <row r="592" spans="1:18" s="573" customFormat="1" ht="15" hidden="1" customHeight="1">
      <c r="A592" s="550" t="s">
        <v>1843</v>
      </c>
      <c r="B592" s="492" t="s">
        <v>1842</v>
      </c>
      <c r="C592" s="492" t="s">
        <v>277</v>
      </c>
      <c r="D592" s="492" t="s">
        <v>278</v>
      </c>
      <c r="E592" s="493" t="s">
        <v>88</v>
      </c>
      <c r="F592" s="494" t="s">
        <v>55</v>
      </c>
      <c r="G592" s="495">
        <v>1</v>
      </c>
      <c r="H592" s="496"/>
      <c r="I592" s="498"/>
      <c r="J592" s="496"/>
      <c r="K592" s="498">
        <f>ROUND(G592*J592,0)</f>
        <v>0</v>
      </c>
      <c r="L592" s="496"/>
      <c r="M592" s="498"/>
      <c r="N592" s="496">
        <f t="shared" ref="N592:N594" si="183">H592+J592+L592</f>
        <v>0</v>
      </c>
      <c r="O592" s="499">
        <f t="shared" ref="O592:O594" si="184">I592+K592+M592</f>
        <v>0</v>
      </c>
      <c r="P592" s="495"/>
      <c r="Q592" s="568"/>
      <c r="R592" s="500"/>
    </row>
    <row r="593" spans="1:18" s="573" customFormat="1" ht="15" hidden="1" customHeight="1">
      <c r="A593" s="551"/>
      <c r="B593" s="652"/>
      <c r="C593" s="502" t="s">
        <v>63</v>
      </c>
      <c r="D593" s="647"/>
      <c r="E593" s="520" t="s">
        <v>413</v>
      </c>
      <c r="F593" s="484" t="s">
        <v>68</v>
      </c>
      <c r="G593" s="653">
        <f>설치수량!$J$124</f>
        <v>9.9429999999999996</v>
      </c>
      <c r="H593" s="521">
        <f>단가조사!$P$75</f>
        <v>-350</v>
      </c>
      <c r="I593" s="497">
        <f>TRUNC(G593*H593)</f>
        <v>-3480</v>
      </c>
      <c r="J593" s="521"/>
      <c r="K593" s="523">
        <f>ROUND(G593*J593,0)</f>
        <v>0</v>
      </c>
      <c r="L593" s="521"/>
      <c r="M593" s="523"/>
      <c r="N593" s="521">
        <f t="shared" si="183"/>
        <v>-350</v>
      </c>
      <c r="O593" s="522">
        <f t="shared" si="184"/>
        <v>-3480</v>
      </c>
      <c r="P593" s="653"/>
      <c r="Q593" s="569"/>
      <c r="R593" s="520"/>
    </row>
    <row r="594" spans="1:18" s="573" customFormat="1" ht="15" hidden="1" customHeight="1">
      <c r="A594" s="552"/>
      <c r="B594" s="511" t="s">
        <v>67</v>
      </c>
      <c r="C594" s="512"/>
      <c r="D594" s="651"/>
      <c r="E594" s="514"/>
      <c r="F594" s="515"/>
      <c r="G594" s="516"/>
      <c r="H594" s="517"/>
      <c r="I594" s="518">
        <f>SUM(I592:I593)</f>
        <v>-3480</v>
      </c>
      <c r="J594" s="517"/>
      <c r="K594" s="518">
        <f>SUM(K592:K593)</f>
        <v>0</v>
      </c>
      <c r="L594" s="517"/>
      <c r="M594" s="518">
        <f>SUM(M592:M593)</f>
        <v>0</v>
      </c>
      <c r="N594" s="517">
        <f t="shared" si="183"/>
        <v>0</v>
      </c>
      <c r="O594" s="519">
        <f t="shared" si="184"/>
        <v>-3480</v>
      </c>
      <c r="P594" s="516"/>
      <c r="Q594" s="570"/>
      <c r="R594" s="514"/>
    </row>
    <row r="595" spans="1:18" ht="15" hidden="1" customHeight="1">
      <c r="A595" s="550" t="s">
        <v>1639</v>
      </c>
      <c r="B595" s="492" t="s">
        <v>279</v>
      </c>
      <c r="C595" s="492" t="s">
        <v>639</v>
      </c>
      <c r="D595" s="492" t="s">
        <v>266</v>
      </c>
      <c r="E595" s="493" t="s">
        <v>201</v>
      </c>
      <c r="F595" s="494" t="s">
        <v>55</v>
      </c>
      <c r="G595" s="495">
        <v>1</v>
      </c>
      <c r="H595" s="496">
        <f>단가조사!$P$74</f>
        <v>410000</v>
      </c>
      <c r="I595" s="497">
        <f>TRUNC(G595*H595)</f>
        <v>410000</v>
      </c>
      <c r="J595" s="496"/>
      <c r="K595" s="498"/>
      <c r="L595" s="496"/>
      <c r="M595" s="498"/>
      <c r="N595" s="496">
        <f t="shared" si="170"/>
        <v>410000</v>
      </c>
      <c r="O595" s="499">
        <f t="shared" si="171"/>
        <v>410000</v>
      </c>
      <c r="P595" s="495"/>
      <c r="Q595" s="568"/>
      <c r="R595" s="500"/>
    </row>
    <row r="596" spans="1:18" ht="15" hidden="1" customHeight="1">
      <c r="A596" s="551"/>
      <c r="B596" s="501"/>
      <c r="C596" s="502" t="s">
        <v>855</v>
      </c>
      <c r="D596" s="1428" t="s">
        <v>638</v>
      </c>
      <c r="E596" s="1429"/>
      <c r="F596" s="484" t="s">
        <v>85</v>
      </c>
      <c r="G596" s="653">
        <v>1</v>
      </c>
      <c r="H596" s="521">
        <f>단가산출!$H$86</f>
        <v>0</v>
      </c>
      <c r="I596" s="523">
        <f>ROUND(G596*H596,0)</f>
        <v>0</v>
      </c>
      <c r="J596" s="505">
        <f>단가산출!$J$86</f>
        <v>52026</v>
      </c>
      <c r="K596" s="506">
        <f t="shared" ref="K596:K602" si="185">TRUNC(G596*J596)</f>
        <v>52026</v>
      </c>
      <c r="L596" s="521">
        <f>단가산출!$L$86</f>
        <v>48513</v>
      </c>
      <c r="M596" s="506">
        <f>TRUNC(G596*L596)</f>
        <v>48513</v>
      </c>
      <c r="N596" s="521">
        <f t="shared" ref="N596:O599" si="186">H596+J596+L596</f>
        <v>100539</v>
      </c>
      <c r="O596" s="522">
        <f t="shared" si="186"/>
        <v>100539</v>
      </c>
      <c r="P596" s="509"/>
      <c r="Q596" s="569" t="str">
        <f>단가산출!$A$81</f>
        <v>제15</v>
      </c>
      <c r="R596" s="510" t="s">
        <v>65</v>
      </c>
    </row>
    <row r="597" spans="1:18" ht="15" hidden="1" customHeight="1">
      <c r="A597" s="551"/>
      <c r="B597" s="501"/>
      <c r="C597" s="502" t="s">
        <v>330</v>
      </c>
      <c r="D597" s="647" t="s">
        <v>331</v>
      </c>
      <c r="E597" s="520"/>
      <c r="F597" s="658" t="s">
        <v>856</v>
      </c>
      <c r="G597" s="653">
        <f>설치수량!L125</f>
        <v>1.92</v>
      </c>
      <c r="H597" s="521">
        <f>단가산출!$H$161</f>
        <v>9052</v>
      </c>
      <c r="I597" s="497">
        <f>TRUNC(G597*H597)</f>
        <v>17379</v>
      </c>
      <c r="J597" s="521">
        <f>단가산출!$J$161</f>
        <v>34461</v>
      </c>
      <c r="K597" s="506">
        <f t="shared" si="185"/>
        <v>66165</v>
      </c>
      <c r="L597" s="521"/>
      <c r="M597" s="523"/>
      <c r="N597" s="521">
        <f t="shared" si="186"/>
        <v>43513</v>
      </c>
      <c r="O597" s="522">
        <f t="shared" si="186"/>
        <v>83544</v>
      </c>
      <c r="P597" s="509"/>
      <c r="Q597" s="569" t="str">
        <f>단가산출!$A$156</f>
        <v>제25</v>
      </c>
      <c r="R597" s="510" t="s">
        <v>65</v>
      </c>
    </row>
    <row r="598" spans="1:18" ht="15.95" hidden="1" customHeight="1">
      <c r="A598" s="551"/>
      <c r="B598" s="501"/>
      <c r="C598" s="502" t="s">
        <v>1298</v>
      </c>
      <c r="D598" s="657"/>
      <c r="E598" s="510" t="s">
        <v>1300</v>
      </c>
      <c r="F598" s="658" t="s">
        <v>749</v>
      </c>
      <c r="G598" s="653">
        <f>기초설계!K64</f>
        <v>1</v>
      </c>
      <c r="H598" s="521">
        <f>단가산출!H235</f>
        <v>0</v>
      </c>
      <c r="I598" s="497"/>
      <c r="J598" s="505">
        <f>단가산출!J235</f>
        <v>2763</v>
      </c>
      <c r="K598" s="506">
        <f t="shared" si="185"/>
        <v>2763</v>
      </c>
      <c r="L598" s="521">
        <f>단가산출!$L$235</f>
        <v>1939</v>
      </c>
      <c r="M598" s="506">
        <f>TRUNC(G598*L598)</f>
        <v>1939</v>
      </c>
      <c r="N598" s="521">
        <f>H598+J598+L598</f>
        <v>4702</v>
      </c>
      <c r="O598" s="522">
        <f>I598+K598+M598</f>
        <v>4702</v>
      </c>
      <c r="P598" s="509"/>
      <c r="Q598" s="569" t="str">
        <f>단가산출!$A$231</f>
        <v>제37</v>
      </c>
      <c r="R598" s="510" t="s">
        <v>65</v>
      </c>
    </row>
    <row r="599" spans="1:18" ht="15" hidden="1" customHeight="1">
      <c r="A599" s="551"/>
      <c r="B599" s="501"/>
      <c r="C599" s="502" t="s">
        <v>857</v>
      </c>
      <c r="D599" s="647"/>
      <c r="E599" s="520"/>
      <c r="F599" s="484" t="s">
        <v>858</v>
      </c>
      <c r="G599" s="653">
        <f>설치수량!N125</f>
        <v>0.28799999999999998</v>
      </c>
      <c r="H599" s="521">
        <f>단가산출!$H$168</f>
        <v>94138</v>
      </c>
      <c r="I599" s="497">
        <f>TRUNC(G599*H599)</f>
        <v>27111</v>
      </c>
      <c r="J599" s="521">
        <f>단가산출!$J$168</f>
        <v>373604</v>
      </c>
      <c r="K599" s="506">
        <f t="shared" si="185"/>
        <v>107597</v>
      </c>
      <c r="L599" s="521"/>
      <c r="M599" s="523"/>
      <c r="N599" s="521">
        <f t="shared" si="186"/>
        <v>467742</v>
      </c>
      <c r="O599" s="522">
        <f t="shared" si="186"/>
        <v>134708</v>
      </c>
      <c r="P599" s="509"/>
      <c r="Q599" s="569" t="str">
        <f>단가산출!$A$162</f>
        <v>제26</v>
      </c>
      <c r="R599" s="510" t="s">
        <v>65</v>
      </c>
    </row>
    <row r="600" spans="1:18" ht="15" hidden="1" customHeight="1">
      <c r="A600" s="551"/>
      <c r="B600" s="501"/>
      <c r="C600" s="502" t="s">
        <v>93</v>
      </c>
      <c r="D600" s="647" t="s">
        <v>94</v>
      </c>
      <c r="E600" s="520"/>
      <c r="F600" s="484" t="s">
        <v>860</v>
      </c>
      <c r="G600" s="653">
        <f>설치수량!O125</f>
        <v>0.51200000000000012</v>
      </c>
      <c r="H600" s="521"/>
      <c r="I600" s="523"/>
      <c r="J600" s="521">
        <f>단가산출!$J$9</f>
        <v>62811</v>
      </c>
      <c r="K600" s="506">
        <f t="shared" si="185"/>
        <v>32159</v>
      </c>
      <c r="L600" s="521"/>
      <c r="M600" s="523"/>
      <c r="N600" s="521">
        <f t="shared" ref="N600:N612" si="187">H600+J600+L600</f>
        <v>62811</v>
      </c>
      <c r="O600" s="522">
        <f t="shared" ref="O600:O612" si="188">I600+K600+M600</f>
        <v>32159</v>
      </c>
      <c r="P600" s="509"/>
      <c r="Q600" s="569" t="str">
        <f>단가산출!$A$7</f>
        <v>제01</v>
      </c>
      <c r="R600" s="510" t="s">
        <v>65</v>
      </c>
    </row>
    <row r="601" spans="1:18" ht="15" hidden="1" customHeight="1">
      <c r="A601" s="551"/>
      <c r="B601" s="501"/>
      <c r="C601" s="502" t="s">
        <v>93</v>
      </c>
      <c r="D601" s="647" t="s">
        <v>95</v>
      </c>
      <c r="E601" s="520"/>
      <c r="F601" s="484" t="s">
        <v>860</v>
      </c>
      <c r="G601" s="653">
        <f>설치수량!P125</f>
        <v>0.22400000000000014</v>
      </c>
      <c r="H601" s="521"/>
      <c r="I601" s="523"/>
      <c r="J601" s="521">
        <f>단가산출!$J$19</f>
        <v>19909</v>
      </c>
      <c r="K601" s="506">
        <f t="shared" si="185"/>
        <v>4459</v>
      </c>
      <c r="L601" s="521"/>
      <c r="M601" s="523"/>
      <c r="N601" s="521">
        <f t="shared" si="187"/>
        <v>19909</v>
      </c>
      <c r="O601" s="522">
        <f t="shared" si="188"/>
        <v>4459</v>
      </c>
      <c r="P601" s="509"/>
      <c r="Q601" s="569" t="str">
        <f>단가산출!$A$15</f>
        <v>제03</v>
      </c>
      <c r="R601" s="510" t="s">
        <v>65</v>
      </c>
    </row>
    <row r="602" spans="1:18" ht="15" hidden="1" customHeight="1">
      <c r="A602" s="551"/>
      <c r="B602" s="501"/>
      <c r="C602" s="502" t="s">
        <v>93</v>
      </c>
      <c r="D602" s="647" t="s">
        <v>96</v>
      </c>
      <c r="E602" s="520"/>
      <c r="F602" s="484" t="s">
        <v>860</v>
      </c>
      <c r="G602" s="653">
        <f>설치수량!Q125</f>
        <v>0.28799999999999998</v>
      </c>
      <c r="H602" s="521"/>
      <c r="I602" s="523"/>
      <c r="J602" s="521">
        <f>단가산출!$J$22</f>
        <v>34413</v>
      </c>
      <c r="K602" s="506">
        <f t="shared" si="185"/>
        <v>9910</v>
      </c>
      <c r="L602" s="521"/>
      <c r="M602" s="523"/>
      <c r="N602" s="521">
        <f t="shared" si="187"/>
        <v>34413</v>
      </c>
      <c r="O602" s="522">
        <f t="shared" si="188"/>
        <v>9910</v>
      </c>
      <c r="P602" s="509"/>
      <c r="Q602" s="569" t="str">
        <f>단가산출!$A$20</f>
        <v>제04</v>
      </c>
      <c r="R602" s="510" t="s">
        <v>65</v>
      </c>
    </row>
    <row r="603" spans="1:18" ht="15" hidden="1" customHeight="1">
      <c r="A603" s="552"/>
      <c r="B603" s="511" t="s">
        <v>67</v>
      </c>
      <c r="C603" s="512"/>
      <c r="D603" s="651"/>
      <c r="E603" s="514"/>
      <c r="F603" s="515"/>
      <c r="G603" s="516"/>
      <c r="H603" s="517"/>
      <c r="I603" s="518">
        <f>SUM(I595:I602)</f>
        <v>454490</v>
      </c>
      <c r="J603" s="517"/>
      <c r="K603" s="518">
        <f>SUM(K595:K602)</f>
        <v>275079</v>
      </c>
      <c r="L603" s="517"/>
      <c r="M603" s="518">
        <f>SUM(M595:M602)</f>
        <v>50452</v>
      </c>
      <c r="N603" s="517">
        <f t="shared" si="187"/>
        <v>0</v>
      </c>
      <c r="O603" s="519">
        <f t="shared" si="188"/>
        <v>780021</v>
      </c>
      <c r="P603" s="516"/>
      <c r="Q603" s="570"/>
      <c r="R603" s="514"/>
    </row>
    <row r="604" spans="1:18" s="573" customFormat="1" ht="14.25" hidden="1" customHeight="1">
      <c r="A604" s="550" t="s">
        <v>1640</v>
      </c>
      <c r="B604" s="492" t="s">
        <v>279</v>
      </c>
      <c r="C604" s="492" t="s">
        <v>639</v>
      </c>
      <c r="D604" s="492"/>
      <c r="E604" s="493" t="s">
        <v>88</v>
      </c>
      <c r="F604" s="494" t="s">
        <v>55</v>
      </c>
      <c r="G604" s="495">
        <v>1</v>
      </c>
      <c r="H604" s="496"/>
      <c r="I604" s="498"/>
      <c r="J604" s="496"/>
      <c r="K604" s="498"/>
      <c r="L604" s="496"/>
      <c r="M604" s="498"/>
      <c r="N604" s="496">
        <f t="shared" si="187"/>
        <v>0</v>
      </c>
      <c r="O604" s="499">
        <f t="shared" si="188"/>
        <v>0</v>
      </c>
      <c r="P604" s="495"/>
      <c r="Q604" s="568"/>
      <c r="R604" s="500"/>
    </row>
    <row r="605" spans="1:18" s="573" customFormat="1" ht="14.25" hidden="1" customHeight="1">
      <c r="A605" s="551"/>
      <c r="B605" s="501"/>
      <c r="C605" s="502" t="s">
        <v>863</v>
      </c>
      <c r="D605" s="1428" t="s">
        <v>638</v>
      </c>
      <c r="E605" s="1429"/>
      <c r="F605" s="484" t="s">
        <v>85</v>
      </c>
      <c r="G605" s="653">
        <v>1</v>
      </c>
      <c r="H605" s="521">
        <f>단가산출!$H$92</f>
        <v>0</v>
      </c>
      <c r="I605" s="523">
        <f>ROUND(G605*H605,0)</f>
        <v>0</v>
      </c>
      <c r="J605" s="521">
        <f>단가산출!$J$92</f>
        <v>26012</v>
      </c>
      <c r="K605" s="523">
        <f>ROUND(G605*J605,0)</f>
        <v>26012</v>
      </c>
      <c r="L605" s="521">
        <f>단가산출!$L$92</f>
        <v>24256</v>
      </c>
      <c r="M605" s="506">
        <f>TRUNC(G605*L605)</f>
        <v>24256</v>
      </c>
      <c r="N605" s="521">
        <f t="shared" si="187"/>
        <v>50268</v>
      </c>
      <c r="O605" s="522">
        <f t="shared" si="188"/>
        <v>50268</v>
      </c>
      <c r="P605" s="509"/>
      <c r="Q605" s="569" t="str">
        <f>단가산출!$A$87</f>
        <v>제16</v>
      </c>
      <c r="R605" s="510" t="s">
        <v>65</v>
      </c>
    </row>
    <row r="606" spans="1:18" s="573" customFormat="1" ht="14.25" hidden="1" customHeight="1">
      <c r="A606" s="552"/>
      <c r="B606" s="511" t="s">
        <v>67</v>
      </c>
      <c r="C606" s="512"/>
      <c r="D606" s="651"/>
      <c r="E606" s="514"/>
      <c r="F606" s="515"/>
      <c r="G606" s="516"/>
      <c r="H606" s="517"/>
      <c r="I606" s="518">
        <f>SUM(I604:I605)</f>
        <v>0</v>
      </c>
      <c r="J606" s="517"/>
      <c r="K606" s="518">
        <f>SUM(K604:K605)</f>
        <v>26012</v>
      </c>
      <c r="L606" s="517"/>
      <c r="M606" s="518">
        <f>SUM(M604:M605)</f>
        <v>24256</v>
      </c>
      <c r="N606" s="517">
        <f t="shared" si="187"/>
        <v>0</v>
      </c>
      <c r="O606" s="519">
        <f t="shared" si="188"/>
        <v>50268</v>
      </c>
      <c r="P606" s="516"/>
      <c r="Q606" s="570"/>
      <c r="R606" s="514"/>
    </row>
    <row r="607" spans="1:18" s="573" customFormat="1" ht="14.25" hidden="1" customHeight="1">
      <c r="A607" s="550" t="s">
        <v>1844</v>
      </c>
      <c r="B607" s="492" t="s">
        <v>1845</v>
      </c>
      <c r="C607" s="492" t="s">
        <v>639</v>
      </c>
      <c r="D607" s="492" t="s">
        <v>555</v>
      </c>
      <c r="E607" s="493" t="s">
        <v>88</v>
      </c>
      <c r="F607" s="494" t="s">
        <v>55</v>
      </c>
      <c r="G607" s="495">
        <v>1</v>
      </c>
      <c r="H607" s="496"/>
      <c r="I607" s="498"/>
      <c r="J607" s="496"/>
      <c r="K607" s="498"/>
      <c r="L607" s="496"/>
      <c r="M607" s="498"/>
      <c r="N607" s="496">
        <f t="shared" ref="N607:N609" si="189">H607+J607+L607</f>
        <v>0</v>
      </c>
      <c r="O607" s="499">
        <f t="shared" ref="O607:O609" si="190">I607+K607+M607</f>
        <v>0</v>
      </c>
      <c r="P607" s="495"/>
      <c r="Q607" s="568"/>
      <c r="R607" s="500"/>
    </row>
    <row r="608" spans="1:18" s="573" customFormat="1" ht="14.25" hidden="1" customHeight="1">
      <c r="A608" s="551"/>
      <c r="B608" s="652"/>
      <c r="C608" s="502" t="s">
        <v>63</v>
      </c>
      <c r="D608" s="647"/>
      <c r="E608" s="520" t="s">
        <v>413</v>
      </c>
      <c r="F608" s="484" t="s">
        <v>68</v>
      </c>
      <c r="G608" s="653">
        <f>설치수량!$J$126</f>
        <v>27.78</v>
      </c>
      <c r="H608" s="521">
        <f>단가조사!$P$75</f>
        <v>-350</v>
      </c>
      <c r="I608" s="497">
        <f>TRUNC(G608*H608)</f>
        <v>-9723</v>
      </c>
      <c r="J608" s="521"/>
      <c r="K608" s="523">
        <f>ROUND(G608*J608,0)</f>
        <v>0</v>
      </c>
      <c r="L608" s="521"/>
      <c r="M608" s="523"/>
      <c r="N608" s="521">
        <f t="shared" si="189"/>
        <v>-350</v>
      </c>
      <c r="O608" s="522">
        <f t="shared" si="190"/>
        <v>-9723</v>
      </c>
      <c r="P608" s="653"/>
      <c r="Q608" s="569"/>
      <c r="R608" s="520"/>
    </row>
    <row r="609" spans="1:18" s="573" customFormat="1" ht="14.25" hidden="1" customHeight="1">
      <c r="A609" s="552"/>
      <c r="B609" s="511" t="s">
        <v>67</v>
      </c>
      <c r="C609" s="512"/>
      <c r="D609" s="651"/>
      <c r="E609" s="514"/>
      <c r="F609" s="515"/>
      <c r="G609" s="516"/>
      <c r="H609" s="517"/>
      <c r="I609" s="518">
        <f>SUM(I607:I608)</f>
        <v>-9723</v>
      </c>
      <c r="J609" s="517"/>
      <c r="K609" s="518">
        <f>SUM(K607:K608)</f>
        <v>0</v>
      </c>
      <c r="L609" s="517"/>
      <c r="M609" s="518">
        <f>SUM(M607:M608)</f>
        <v>0</v>
      </c>
      <c r="N609" s="517">
        <f t="shared" si="189"/>
        <v>0</v>
      </c>
      <c r="O609" s="519">
        <f t="shared" si="190"/>
        <v>-9723</v>
      </c>
      <c r="P609" s="516"/>
      <c r="Q609" s="570"/>
      <c r="R609" s="514"/>
    </row>
    <row r="610" spans="1:18" ht="14.25" hidden="1" customHeight="1">
      <c r="A610" s="550" t="s">
        <v>1529</v>
      </c>
      <c r="B610" s="492" t="s">
        <v>280</v>
      </c>
      <c r="C610" s="492" t="s">
        <v>281</v>
      </c>
      <c r="D610" s="492">
        <v>0</v>
      </c>
      <c r="E610" s="493" t="s">
        <v>201</v>
      </c>
      <c r="F610" s="494" t="s">
        <v>202</v>
      </c>
      <c r="G610" s="685">
        <v>1</v>
      </c>
      <c r="H610" s="496">
        <f>단가조사!$P$34</f>
        <v>78000</v>
      </c>
      <c r="I610" s="497">
        <f>TRUNC(G610*H610)</f>
        <v>78000</v>
      </c>
      <c r="J610" s="496"/>
      <c r="K610" s="498">
        <f>ROUND(G610*J610,0)</f>
        <v>0</v>
      </c>
      <c r="L610" s="496"/>
      <c r="M610" s="498"/>
      <c r="N610" s="496">
        <f t="shared" si="187"/>
        <v>78000</v>
      </c>
      <c r="O610" s="499">
        <f t="shared" si="188"/>
        <v>78000</v>
      </c>
      <c r="P610" s="495"/>
      <c r="Q610" s="568"/>
      <c r="R610" s="500"/>
    </row>
    <row r="611" spans="1:18" ht="14.25" hidden="1" customHeight="1">
      <c r="A611" s="551"/>
      <c r="B611" s="501"/>
      <c r="C611" s="502" t="s">
        <v>891</v>
      </c>
      <c r="D611" s="647"/>
      <c r="E611" s="520" t="s">
        <v>892</v>
      </c>
      <c r="F611" s="484" t="s">
        <v>893</v>
      </c>
      <c r="G611" s="504">
        <v>1</v>
      </c>
      <c r="H611" s="505"/>
      <c r="I611" s="648"/>
      <c r="J611" s="505">
        <f>단가산출!$J$33</f>
        <v>28377</v>
      </c>
      <c r="K611" s="506">
        <f>TRUNC(G611*J611)</f>
        <v>28377</v>
      </c>
      <c r="L611" s="505">
        <f>단가산출!L33</f>
        <v>567</v>
      </c>
      <c r="M611" s="506">
        <f>TRUNC(G611*L611)</f>
        <v>567</v>
      </c>
      <c r="N611" s="505">
        <f t="shared" si="187"/>
        <v>28944</v>
      </c>
      <c r="O611" s="649">
        <f t="shared" si="188"/>
        <v>28944</v>
      </c>
      <c r="P611" s="509"/>
      <c r="Q611" s="569" t="str">
        <f>단가산출!$A$29</f>
        <v>제06</v>
      </c>
      <c r="R611" s="510" t="s">
        <v>65</v>
      </c>
    </row>
    <row r="612" spans="1:18" ht="14.25" hidden="1" customHeight="1">
      <c r="A612" s="552"/>
      <c r="B612" s="511" t="s">
        <v>67</v>
      </c>
      <c r="C612" s="512"/>
      <c r="D612" s="651"/>
      <c r="E612" s="514"/>
      <c r="F612" s="515"/>
      <c r="G612" s="516"/>
      <c r="H612" s="517"/>
      <c r="I612" s="518">
        <f>SUM(I610:I611)</f>
        <v>78000</v>
      </c>
      <c r="J612" s="517"/>
      <c r="K612" s="518">
        <f>SUM(K610:K611)</f>
        <v>28377</v>
      </c>
      <c r="L612" s="517"/>
      <c r="M612" s="518">
        <f>SUM(M610:M611)</f>
        <v>567</v>
      </c>
      <c r="N612" s="517">
        <f t="shared" si="187"/>
        <v>0</v>
      </c>
      <c r="O612" s="519">
        <f t="shared" si="188"/>
        <v>106944</v>
      </c>
      <c r="P612" s="516"/>
      <c r="Q612" s="570"/>
      <c r="R612" s="514"/>
    </row>
    <row r="613" spans="1:18" ht="14.25" hidden="1" customHeight="1">
      <c r="A613" s="550" t="s">
        <v>1431</v>
      </c>
      <c r="B613" s="492" t="s">
        <v>280</v>
      </c>
      <c r="C613" s="492" t="s">
        <v>281</v>
      </c>
      <c r="D613" s="492">
        <v>0</v>
      </c>
      <c r="E613" s="493" t="s">
        <v>203</v>
      </c>
      <c r="F613" s="494" t="s">
        <v>202</v>
      </c>
      <c r="G613" s="495">
        <v>1</v>
      </c>
      <c r="H613" s="496">
        <f>단가조사!$P$34</f>
        <v>78000</v>
      </c>
      <c r="I613" s="497">
        <f>TRUNC(G613*H613)</f>
        <v>78000</v>
      </c>
      <c r="J613" s="496"/>
      <c r="K613" s="498">
        <f>ROUND(G613*J613,0)</f>
        <v>0</v>
      </c>
      <c r="L613" s="496"/>
      <c r="M613" s="498"/>
      <c r="N613" s="496">
        <f t="shared" ref="N613:N685" si="191">H613+J613+L613</f>
        <v>78000</v>
      </c>
      <c r="O613" s="499">
        <f t="shared" ref="O613:O685" si="192">I613+K613+M613</f>
        <v>78000</v>
      </c>
      <c r="P613" s="495"/>
      <c r="Q613" s="568"/>
      <c r="R613" s="500"/>
    </row>
    <row r="614" spans="1:18" ht="14.25" hidden="1" customHeight="1">
      <c r="A614" s="551"/>
      <c r="B614" s="501"/>
      <c r="C614" s="502" t="s">
        <v>894</v>
      </c>
      <c r="D614" s="647"/>
      <c r="E614" s="520" t="s">
        <v>892</v>
      </c>
      <c r="F614" s="484" t="s">
        <v>893</v>
      </c>
      <c r="G614" s="504">
        <v>1</v>
      </c>
      <c r="H614" s="505"/>
      <c r="I614" s="506"/>
      <c r="J614" s="505">
        <f>단가산출!$J$45</f>
        <v>66365</v>
      </c>
      <c r="K614" s="506">
        <f>TRUNC(G614*J614)</f>
        <v>66365</v>
      </c>
      <c r="L614" s="505">
        <f>단가산출!L45</f>
        <v>85387</v>
      </c>
      <c r="M614" s="506">
        <f>TRUNC(G614*L614)</f>
        <v>85387</v>
      </c>
      <c r="N614" s="505">
        <f t="shared" si="191"/>
        <v>151752</v>
      </c>
      <c r="O614" s="649">
        <f t="shared" si="192"/>
        <v>151752</v>
      </c>
      <c r="P614" s="509"/>
      <c r="Q614" s="569" t="str">
        <f>단가산출!$A$40</f>
        <v>제08</v>
      </c>
      <c r="R614" s="510" t="s">
        <v>65</v>
      </c>
    </row>
    <row r="615" spans="1:18" ht="14.25" hidden="1" customHeight="1">
      <c r="A615" s="552"/>
      <c r="B615" s="511" t="s">
        <v>67</v>
      </c>
      <c r="C615" s="512"/>
      <c r="D615" s="651"/>
      <c r="E615" s="514"/>
      <c r="F615" s="515"/>
      <c r="G615" s="516"/>
      <c r="H615" s="517"/>
      <c r="I615" s="518">
        <f>SUM(I613:I614)</f>
        <v>78000</v>
      </c>
      <c r="J615" s="517"/>
      <c r="K615" s="518">
        <f>SUM(K613:K614)</f>
        <v>66365</v>
      </c>
      <c r="L615" s="517"/>
      <c r="M615" s="518">
        <f>SUM(M613:M614)</f>
        <v>85387</v>
      </c>
      <c r="N615" s="517">
        <f t="shared" si="191"/>
        <v>0</v>
      </c>
      <c r="O615" s="519">
        <f t="shared" si="192"/>
        <v>229752</v>
      </c>
      <c r="P615" s="516"/>
      <c r="Q615" s="570"/>
      <c r="R615" s="514"/>
    </row>
    <row r="616" spans="1:18" ht="14.25" customHeight="1">
      <c r="A616" s="550" t="s">
        <v>1432</v>
      </c>
      <c r="B616" s="492" t="s">
        <v>283</v>
      </c>
      <c r="C616" s="654" t="s">
        <v>284</v>
      </c>
      <c r="D616" s="492"/>
      <c r="E616" s="493" t="s">
        <v>201</v>
      </c>
      <c r="F616" s="494" t="s">
        <v>202</v>
      </c>
      <c r="G616" s="495">
        <v>1</v>
      </c>
      <c r="H616" s="496"/>
      <c r="I616" s="498"/>
      <c r="J616" s="496"/>
      <c r="K616" s="498"/>
      <c r="L616" s="496"/>
      <c r="M616" s="498"/>
      <c r="N616" s="496">
        <f t="shared" si="191"/>
        <v>0</v>
      </c>
      <c r="O616" s="499">
        <f t="shared" si="192"/>
        <v>0</v>
      </c>
      <c r="P616" s="495"/>
      <c r="Q616" s="568"/>
      <c r="R616" s="500"/>
    </row>
    <row r="617" spans="1:18" ht="14.25" customHeight="1">
      <c r="A617" s="551"/>
      <c r="B617" s="501"/>
      <c r="C617" s="502" t="s">
        <v>891</v>
      </c>
      <c r="D617" s="647"/>
      <c r="E617" s="503"/>
      <c r="F617" s="484" t="s">
        <v>893</v>
      </c>
      <c r="G617" s="504">
        <v>1</v>
      </c>
      <c r="H617" s="521">
        <f>단가산출!$H$122</f>
        <v>0</v>
      </c>
      <c r="I617" s="523">
        <f>ROUND(G617*H617,0)</f>
        <v>0</v>
      </c>
      <c r="J617" s="521">
        <f>단가산출!$J$122</f>
        <v>28377</v>
      </c>
      <c r="K617" s="506">
        <f>TRUNC(G617*J617)</f>
        <v>28377</v>
      </c>
      <c r="L617" s="521">
        <f>단가산출!$L$122</f>
        <v>24638</v>
      </c>
      <c r="M617" s="506">
        <f>TRUNC(G617*L617)</f>
        <v>24638</v>
      </c>
      <c r="N617" s="521">
        <f t="shared" si="191"/>
        <v>53015</v>
      </c>
      <c r="O617" s="522">
        <f t="shared" si="192"/>
        <v>53015</v>
      </c>
      <c r="P617" s="509"/>
      <c r="Q617" s="569" t="str">
        <f>단가산출!$A$117</f>
        <v>제21</v>
      </c>
      <c r="R617" s="510" t="s">
        <v>65</v>
      </c>
    </row>
    <row r="618" spans="1:18" ht="14.25" customHeight="1">
      <c r="A618" s="552"/>
      <c r="B618" s="511" t="s">
        <v>67</v>
      </c>
      <c r="C618" s="512"/>
      <c r="D618" s="651"/>
      <c r="E618" s="514"/>
      <c r="F618" s="515"/>
      <c r="G618" s="516"/>
      <c r="H618" s="517"/>
      <c r="I618" s="518">
        <f>SUM(I616:I617)</f>
        <v>0</v>
      </c>
      <c r="J618" s="517"/>
      <c r="K618" s="518">
        <f>SUM(K616:K617)</f>
        <v>28377</v>
      </c>
      <c r="L618" s="517"/>
      <c r="M618" s="518">
        <f>SUM(M616:M617)</f>
        <v>24638</v>
      </c>
      <c r="N618" s="517">
        <f t="shared" si="191"/>
        <v>0</v>
      </c>
      <c r="O618" s="519">
        <f t="shared" si="192"/>
        <v>53015</v>
      </c>
      <c r="P618" s="516"/>
      <c r="Q618" s="570"/>
      <c r="R618" s="514"/>
    </row>
    <row r="619" spans="1:18" ht="14.25" hidden="1" customHeight="1">
      <c r="A619" s="550" t="s">
        <v>1641</v>
      </c>
      <c r="B619" s="492" t="s">
        <v>283</v>
      </c>
      <c r="C619" s="654" t="s">
        <v>284</v>
      </c>
      <c r="D619" s="492"/>
      <c r="E619" s="493" t="s">
        <v>203</v>
      </c>
      <c r="F619" s="494" t="s">
        <v>202</v>
      </c>
      <c r="G619" s="495">
        <v>1</v>
      </c>
      <c r="H619" s="496"/>
      <c r="I619" s="498"/>
      <c r="J619" s="496"/>
      <c r="K619" s="498"/>
      <c r="L619" s="496"/>
      <c r="M619" s="498"/>
      <c r="N619" s="496">
        <f t="shared" si="191"/>
        <v>0</v>
      </c>
      <c r="O619" s="499">
        <f t="shared" si="192"/>
        <v>0</v>
      </c>
      <c r="P619" s="495"/>
      <c r="Q619" s="568"/>
      <c r="R619" s="500"/>
    </row>
    <row r="620" spans="1:18" ht="14.25" hidden="1" customHeight="1">
      <c r="A620" s="551"/>
      <c r="B620" s="501"/>
      <c r="C620" s="502" t="s">
        <v>894</v>
      </c>
      <c r="D620" s="647"/>
      <c r="E620" s="503"/>
      <c r="F620" s="484" t="s">
        <v>893</v>
      </c>
      <c r="G620" s="504">
        <v>1</v>
      </c>
      <c r="H620" s="521">
        <f>단가산출!$H$134</f>
        <v>0</v>
      </c>
      <c r="I620" s="523">
        <f>ROUND(G620*H620,0)</f>
        <v>0</v>
      </c>
      <c r="J620" s="521">
        <f>단가산출!$J$134</f>
        <v>64103</v>
      </c>
      <c r="K620" s="506">
        <f>TRUNC(G620*J620)</f>
        <v>64103</v>
      </c>
      <c r="L620" s="521">
        <f>단가산출!$L$134</f>
        <v>89544</v>
      </c>
      <c r="M620" s="506">
        <f>TRUNC(G620*L620)</f>
        <v>89544</v>
      </c>
      <c r="N620" s="521">
        <f t="shared" si="191"/>
        <v>153647</v>
      </c>
      <c r="O620" s="522">
        <f t="shared" si="192"/>
        <v>153647</v>
      </c>
      <c r="P620" s="509"/>
      <c r="Q620" s="569" t="str">
        <f>단가산출!A129</f>
        <v>제21-2</v>
      </c>
      <c r="R620" s="510" t="s">
        <v>65</v>
      </c>
    </row>
    <row r="621" spans="1:18" ht="14.25" hidden="1" customHeight="1">
      <c r="A621" s="552"/>
      <c r="B621" s="511" t="s">
        <v>67</v>
      </c>
      <c r="C621" s="512"/>
      <c r="D621" s="651"/>
      <c r="E621" s="514"/>
      <c r="F621" s="515"/>
      <c r="G621" s="516"/>
      <c r="H621" s="517"/>
      <c r="I621" s="518">
        <f>SUM(I619:I620)</f>
        <v>0</v>
      </c>
      <c r="J621" s="517"/>
      <c r="K621" s="518">
        <f>SUM(K619:K620)</f>
        <v>64103</v>
      </c>
      <c r="L621" s="517"/>
      <c r="M621" s="518">
        <f>SUM(M619:M620)</f>
        <v>89544</v>
      </c>
      <c r="N621" s="517">
        <f t="shared" si="191"/>
        <v>0</v>
      </c>
      <c r="O621" s="519">
        <f t="shared" si="192"/>
        <v>153647</v>
      </c>
      <c r="P621" s="516"/>
      <c r="Q621" s="570"/>
      <c r="R621" s="514"/>
    </row>
    <row r="622" spans="1:18" ht="14.25" hidden="1" customHeight="1">
      <c r="A622" s="550" t="s">
        <v>1642</v>
      </c>
      <c r="B622" s="492" t="s">
        <v>283</v>
      </c>
      <c r="C622" s="654" t="s">
        <v>284</v>
      </c>
      <c r="D622" s="492"/>
      <c r="E622" s="493" t="s">
        <v>200</v>
      </c>
      <c r="F622" s="494" t="s">
        <v>202</v>
      </c>
      <c r="G622" s="495">
        <v>1</v>
      </c>
      <c r="H622" s="496"/>
      <c r="I622" s="498"/>
      <c r="J622" s="496"/>
      <c r="K622" s="498"/>
      <c r="L622" s="496"/>
      <c r="M622" s="498"/>
      <c r="N622" s="496">
        <f t="shared" si="191"/>
        <v>0</v>
      </c>
      <c r="O622" s="499">
        <f t="shared" si="192"/>
        <v>0</v>
      </c>
      <c r="P622" s="495"/>
      <c r="Q622" s="568"/>
      <c r="R622" s="500"/>
    </row>
    <row r="623" spans="1:18" ht="14.25" hidden="1" customHeight="1">
      <c r="A623" s="551"/>
      <c r="B623" s="501"/>
      <c r="C623" s="502" t="s">
        <v>66</v>
      </c>
      <c r="D623" s="647"/>
      <c r="E623" s="520"/>
      <c r="F623" s="484" t="s">
        <v>893</v>
      </c>
      <c r="G623" s="504">
        <v>1</v>
      </c>
      <c r="H623" s="521">
        <f>단가산출!$H$134</f>
        <v>0</v>
      </c>
      <c r="I623" s="523">
        <f>ROUND(G623*H623,0)</f>
        <v>0</v>
      </c>
      <c r="J623" s="521">
        <f>단가산출!$J$134</f>
        <v>64103</v>
      </c>
      <c r="K623" s="506">
        <f>TRUNC(G623*J623)</f>
        <v>64103</v>
      </c>
      <c r="L623" s="521">
        <f>단가산출!$L$134</f>
        <v>89544</v>
      </c>
      <c r="M623" s="506">
        <f>TRUNC(G623*L623)</f>
        <v>89544</v>
      </c>
      <c r="N623" s="521">
        <f t="shared" si="191"/>
        <v>153647</v>
      </c>
      <c r="O623" s="522">
        <f t="shared" si="192"/>
        <v>153647</v>
      </c>
      <c r="P623" s="509"/>
      <c r="Q623" s="569" t="str">
        <f>단가산출!A129</f>
        <v>제21-2</v>
      </c>
      <c r="R623" s="510" t="s">
        <v>65</v>
      </c>
    </row>
    <row r="624" spans="1:18" ht="14.25" hidden="1" customHeight="1">
      <c r="A624" s="552"/>
      <c r="B624" s="511" t="s">
        <v>67</v>
      </c>
      <c r="C624" s="512"/>
      <c r="D624" s="651"/>
      <c r="E624" s="514"/>
      <c r="F624" s="515"/>
      <c r="G624" s="516"/>
      <c r="H624" s="517"/>
      <c r="I624" s="518">
        <f>SUM(I622:I623)</f>
        <v>0</v>
      </c>
      <c r="J624" s="517"/>
      <c r="K624" s="518">
        <f>SUM(K622:K623)</f>
        <v>64103</v>
      </c>
      <c r="L624" s="517"/>
      <c r="M624" s="518">
        <f>SUM(M622:M623)</f>
        <v>89544</v>
      </c>
      <c r="N624" s="517">
        <f t="shared" si="191"/>
        <v>0</v>
      </c>
      <c r="O624" s="519">
        <f t="shared" si="192"/>
        <v>153647</v>
      </c>
      <c r="P624" s="516"/>
      <c r="Q624" s="570"/>
      <c r="R624" s="514"/>
    </row>
    <row r="625" spans="1:18" ht="14.25" customHeight="1">
      <c r="A625" s="550" t="s">
        <v>1643</v>
      </c>
      <c r="B625" s="492" t="s">
        <v>283</v>
      </c>
      <c r="C625" s="654" t="s">
        <v>284</v>
      </c>
      <c r="D625" s="492"/>
      <c r="E625" s="493" t="s">
        <v>88</v>
      </c>
      <c r="F625" s="494" t="s">
        <v>202</v>
      </c>
      <c r="G625" s="495">
        <v>1</v>
      </c>
      <c r="H625" s="496"/>
      <c r="I625" s="498"/>
      <c r="J625" s="496"/>
      <c r="K625" s="498">
        <f>ROUND(G625*J625,0)</f>
        <v>0</v>
      </c>
      <c r="L625" s="496"/>
      <c r="M625" s="498"/>
      <c r="N625" s="496">
        <f t="shared" si="191"/>
        <v>0</v>
      </c>
      <c r="O625" s="499">
        <f t="shared" si="192"/>
        <v>0</v>
      </c>
      <c r="P625" s="495"/>
      <c r="Q625" s="568"/>
      <c r="R625" s="500"/>
    </row>
    <row r="626" spans="1:18" ht="14.25" customHeight="1">
      <c r="A626" s="551"/>
      <c r="B626" s="501"/>
      <c r="C626" s="502" t="s">
        <v>895</v>
      </c>
      <c r="D626" s="647"/>
      <c r="E626" s="655"/>
      <c r="F626" s="484" t="s">
        <v>893</v>
      </c>
      <c r="G626" s="504">
        <v>1</v>
      </c>
      <c r="H626" s="521">
        <f>단가산출!$H$128</f>
        <v>0</v>
      </c>
      <c r="I626" s="523">
        <f>ROUND(G626*H626,0)</f>
        <v>0</v>
      </c>
      <c r="J626" s="521">
        <f>단가산출!J128</f>
        <v>44019</v>
      </c>
      <c r="K626" s="506">
        <f>TRUNC(G626*J626)</f>
        <v>44019</v>
      </c>
      <c r="L626" s="521">
        <f>단가산출!$L$128</f>
        <v>32031</v>
      </c>
      <c r="M626" s="506">
        <f>TRUNC(G626*L626)</f>
        <v>32031</v>
      </c>
      <c r="N626" s="521">
        <f>H626+J626+L626</f>
        <v>76050</v>
      </c>
      <c r="O626" s="522">
        <f t="shared" si="192"/>
        <v>76050</v>
      </c>
      <c r="P626" s="509"/>
      <c r="Q626" s="569" t="str">
        <f>단가산출!A123</f>
        <v>제21-1</v>
      </c>
      <c r="R626" s="510" t="s">
        <v>65</v>
      </c>
    </row>
    <row r="627" spans="1:18" ht="14.25" customHeight="1">
      <c r="A627" s="552"/>
      <c r="B627" s="511" t="s">
        <v>67</v>
      </c>
      <c r="C627" s="512"/>
      <c r="D627" s="651"/>
      <c r="E627" s="514"/>
      <c r="F627" s="515"/>
      <c r="G627" s="516"/>
      <c r="H627" s="517"/>
      <c r="I627" s="518">
        <f>SUM(I625:I626)</f>
        <v>0</v>
      </c>
      <c r="J627" s="517"/>
      <c r="K627" s="518">
        <f>SUM(K625:K626)</f>
        <v>44019</v>
      </c>
      <c r="L627" s="517"/>
      <c r="M627" s="518">
        <f>SUM(M625:M626)</f>
        <v>32031</v>
      </c>
      <c r="N627" s="517">
        <f t="shared" si="191"/>
        <v>0</v>
      </c>
      <c r="O627" s="519">
        <f t="shared" si="192"/>
        <v>76050</v>
      </c>
      <c r="P627" s="516"/>
      <c r="Q627" s="570"/>
      <c r="R627" s="514"/>
    </row>
    <row r="628" spans="1:18" ht="14.25" hidden="1" customHeight="1">
      <c r="A628" s="550" t="s">
        <v>1644</v>
      </c>
      <c r="B628" s="492" t="s">
        <v>896</v>
      </c>
      <c r="C628" s="492"/>
      <c r="D628" s="492">
        <v>0</v>
      </c>
      <c r="E628" s="493" t="s">
        <v>286</v>
      </c>
      <c r="F628" s="494" t="s">
        <v>933</v>
      </c>
      <c r="G628" s="495">
        <v>1</v>
      </c>
      <c r="H628" s="496"/>
      <c r="I628" s="498"/>
      <c r="J628" s="496"/>
      <c r="K628" s="498"/>
      <c r="L628" s="496"/>
      <c r="M628" s="498"/>
      <c r="N628" s="496">
        <f t="shared" si="191"/>
        <v>0</v>
      </c>
      <c r="O628" s="499">
        <f t="shared" si="192"/>
        <v>0</v>
      </c>
      <c r="P628" s="495"/>
      <c r="Q628" s="568"/>
      <c r="R628" s="500"/>
    </row>
    <row r="629" spans="1:18" ht="14.25" hidden="1" customHeight="1">
      <c r="A629" s="551"/>
      <c r="B629" s="652"/>
      <c r="C629" s="502" t="s">
        <v>897</v>
      </c>
      <c r="D629" s="647"/>
      <c r="E629" s="520"/>
      <c r="F629" s="484" t="s">
        <v>933</v>
      </c>
      <c r="G629" s="653">
        <v>1</v>
      </c>
      <c r="H629" s="521">
        <f>단가산출!$H$191</f>
        <v>12340</v>
      </c>
      <c r="I629" s="497">
        <f>TRUNC(G629*H629)</f>
        <v>12340</v>
      </c>
      <c r="J629" s="521">
        <f>단가산출!$J$191</f>
        <v>8588</v>
      </c>
      <c r="K629" s="506">
        <f>TRUNC(G629*J629)</f>
        <v>8588</v>
      </c>
      <c r="L629" s="521">
        <f>단가산출!$L$191</f>
        <v>14638.76</v>
      </c>
      <c r="M629" s="506">
        <f>TRUNC(G629*L629)</f>
        <v>14638</v>
      </c>
      <c r="N629" s="521">
        <f t="shared" si="191"/>
        <v>35566.76</v>
      </c>
      <c r="O629" s="522">
        <f t="shared" si="192"/>
        <v>35566</v>
      </c>
      <c r="P629" s="509"/>
      <c r="Q629" s="569" t="str">
        <f>단가산출!$A$181</f>
        <v>제29</v>
      </c>
      <c r="R629" s="510" t="s">
        <v>65</v>
      </c>
    </row>
    <row r="630" spans="1:18" ht="14.25" hidden="1" customHeight="1">
      <c r="A630" s="552"/>
      <c r="B630" s="511" t="s">
        <v>67</v>
      </c>
      <c r="C630" s="512" t="s">
        <v>898</v>
      </c>
      <c r="D630" s="651"/>
      <c r="E630" s="514"/>
      <c r="F630" s="515"/>
      <c r="G630" s="516"/>
      <c r="H630" s="517"/>
      <c r="I630" s="518">
        <f>ROUND(AVERAGE(I629:I629),0)</f>
        <v>12340</v>
      </c>
      <c r="J630" s="517"/>
      <c r="K630" s="518">
        <f>ROUND(AVERAGE(K629:K629),0)</f>
        <v>8588</v>
      </c>
      <c r="L630" s="517"/>
      <c r="M630" s="518">
        <f>ROUND(AVERAGE(M629:M629),0)</f>
        <v>14638</v>
      </c>
      <c r="N630" s="517">
        <f t="shared" si="191"/>
        <v>0</v>
      </c>
      <c r="O630" s="519">
        <f t="shared" si="192"/>
        <v>35566</v>
      </c>
      <c r="P630" s="516"/>
      <c r="Q630" s="570"/>
      <c r="R630" s="514"/>
    </row>
    <row r="631" spans="1:18" s="573" customFormat="1" ht="14.25" hidden="1" customHeight="1">
      <c r="A631" s="550" t="s">
        <v>1530</v>
      </c>
      <c r="B631" s="492" t="s">
        <v>61</v>
      </c>
      <c r="C631" s="492">
        <v>900</v>
      </c>
      <c r="D631" s="492"/>
      <c r="E631" s="493" t="s">
        <v>88</v>
      </c>
      <c r="F631" s="494" t="s">
        <v>202</v>
      </c>
      <c r="G631" s="495"/>
      <c r="H631" s="496"/>
      <c r="I631" s="498"/>
      <c r="J631" s="496"/>
      <c r="K631" s="498"/>
      <c r="L631" s="496"/>
      <c r="M631" s="498"/>
      <c r="N631" s="496">
        <f t="shared" si="191"/>
        <v>0</v>
      </c>
      <c r="O631" s="499">
        <f t="shared" si="192"/>
        <v>0</v>
      </c>
      <c r="P631" s="495"/>
      <c r="Q631" s="568"/>
      <c r="R631" s="500"/>
    </row>
    <row r="632" spans="1:18" s="573" customFormat="1" ht="14.25" hidden="1" customHeight="1">
      <c r="A632" s="551"/>
      <c r="B632" s="501"/>
      <c r="C632" s="502" t="s">
        <v>288</v>
      </c>
      <c r="D632" s="647"/>
      <c r="E632" s="520" t="s">
        <v>892</v>
      </c>
      <c r="F632" s="484" t="s">
        <v>893</v>
      </c>
      <c r="G632" s="504">
        <v>1</v>
      </c>
      <c r="H632" s="521"/>
      <c r="I632" s="523"/>
      <c r="J632" s="505">
        <f>단가산출!$J$39</f>
        <v>36723</v>
      </c>
      <c r="K632" s="506">
        <f>TRUNC(G632*J632)</f>
        <v>36723</v>
      </c>
      <c r="L632" s="521">
        <f>단가산출!L39</f>
        <v>30402</v>
      </c>
      <c r="M632" s="506">
        <f>TRUNC(G632*L632)</f>
        <v>30402</v>
      </c>
      <c r="N632" s="521">
        <f t="shared" si="191"/>
        <v>67125</v>
      </c>
      <c r="O632" s="522">
        <f t="shared" si="192"/>
        <v>67125</v>
      </c>
      <c r="P632" s="509"/>
      <c r="Q632" s="569" t="str">
        <f>단가산출!$A$34</f>
        <v>제07</v>
      </c>
      <c r="R632" s="510" t="s">
        <v>65</v>
      </c>
    </row>
    <row r="633" spans="1:18" s="573" customFormat="1" ht="14.25" hidden="1" customHeight="1">
      <c r="A633" s="552"/>
      <c r="B633" s="511" t="s">
        <v>67</v>
      </c>
      <c r="C633" s="512"/>
      <c r="D633" s="651"/>
      <c r="E633" s="514"/>
      <c r="F633" s="515"/>
      <c r="G633" s="516"/>
      <c r="H633" s="517"/>
      <c r="I633" s="518">
        <f>SUM(I631:I632)</f>
        <v>0</v>
      </c>
      <c r="J633" s="517"/>
      <c r="K633" s="518">
        <f>SUM(K631:K632)</f>
        <v>36723</v>
      </c>
      <c r="L633" s="517"/>
      <c r="M633" s="518">
        <f>ROUND(AVERAGE(M631:M632),0)</f>
        <v>30402</v>
      </c>
      <c r="N633" s="517">
        <f t="shared" si="191"/>
        <v>0</v>
      </c>
      <c r="O633" s="519">
        <f t="shared" si="192"/>
        <v>67125</v>
      </c>
      <c r="P633" s="516"/>
      <c r="Q633" s="570"/>
      <c r="R633" s="514"/>
    </row>
    <row r="634" spans="1:18" s="573" customFormat="1" ht="14.25" hidden="1" customHeight="1">
      <c r="A634" s="550" t="s">
        <v>1846</v>
      </c>
      <c r="B634" s="492" t="s">
        <v>1794</v>
      </c>
      <c r="C634" s="492">
        <v>900</v>
      </c>
      <c r="D634" s="492"/>
      <c r="E634" s="493" t="s">
        <v>88</v>
      </c>
      <c r="F634" s="494" t="s">
        <v>202</v>
      </c>
      <c r="G634" s="495"/>
      <c r="H634" s="496"/>
      <c r="I634" s="498"/>
      <c r="J634" s="496"/>
      <c r="K634" s="498"/>
      <c r="L634" s="496"/>
      <c r="M634" s="498"/>
      <c r="N634" s="496">
        <f t="shared" ref="N634:N636" si="193">H634+J634+L634</f>
        <v>0</v>
      </c>
      <c r="O634" s="499">
        <f t="shared" ref="O634:O636" si="194">I634+K634+M634</f>
        <v>0</v>
      </c>
      <c r="P634" s="495"/>
      <c r="Q634" s="568"/>
      <c r="R634" s="500"/>
    </row>
    <row r="635" spans="1:18" s="573" customFormat="1" ht="14.25" hidden="1" customHeight="1">
      <c r="A635" s="551"/>
      <c r="B635" s="652"/>
      <c r="C635" s="502" t="s">
        <v>63</v>
      </c>
      <c r="D635" s="647"/>
      <c r="E635" s="520" t="s">
        <v>194</v>
      </c>
      <c r="F635" s="484" t="s">
        <v>68</v>
      </c>
      <c r="G635" s="653">
        <f>설치수량!$I$134</f>
        <v>2.6340000000000003</v>
      </c>
      <c r="H635" s="521">
        <f>단가조사!$P$77</f>
        <v>-2850</v>
      </c>
      <c r="I635" s="497">
        <f>TRUNC(G635*H635)</f>
        <v>-7506</v>
      </c>
      <c r="J635" s="521"/>
      <c r="K635" s="523">
        <f>ROUND(G635*J635,0)</f>
        <v>0</v>
      </c>
      <c r="L635" s="521"/>
      <c r="M635" s="523"/>
      <c r="N635" s="521">
        <f t="shared" si="193"/>
        <v>-2850</v>
      </c>
      <c r="O635" s="522">
        <f t="shared" si="194"/>
        <v>-7506</v>
      </c>
      <c r="P635" s="653"/>
      <c r="Q635" s="569"/>
      <c r="R635" s="520"/>
    </row>
    <row r="636" spans="1:18" s="573" customFormat="1" ht="14.25" hidden="1" customHeight="1">
      <c r="A636" s="552"/>
      <c r="B636" s="511" t="s">
        <v>67</v>
      </c>
      <c r="C636" s="512"/>
      <c r="D636" s="651"/>
      <c r="E636" s="514"/>
      <c r="F636" s="515"/>
      <c r="G636" s="516"/>
      <c r="H636" s="517"/>
      <c r="I636" s="518">
        <f>SUM(I634:I635)</f>
        <v>-7506</v>
      </c>
      <c r="J636" s="517"/>
      <c r="K636" s="518">
        <f>SUM(K634:K635)</f>
        <v>0</v>
      </c>
      <c r="L636" s="517"/>
      <c r="M636" s="518">
        <f>SUM(M634:M635)</f>
        <v>0</v>
      </c>
      <c r="N636" s="517">
        <f t="shared" si="193"/>
        <v>0</v>
      </c>
      <c r="O636" s="519">
        <f t="shared" si="194"/>
        <v>-7506</v>
      </c>
      <c r="P636" s="516"/>
      <c r="Q636" s="570"/>
      <c r="R636" s="514"/>
    </row>
    <row r="637" spans="1:18" s="573" customFormat="1" ht="14.25" customHeight="1">
      <c r="A637" s="550" t="s">
        <v>1531</v>
      </c>
      <c r="B637" s="492" t="s">
        <v>69</v>
      </c>
      <c r="C637" s="492">
        <v>800</v>
      </c>
      <c r="D637" s="492"/>
      <c r="E637" s="493" t="s">
        <v>88</v>
      </c>
      <c r="F637" s="494" t="s">
        <v>202</v>
      </c>
      <c r="G637" s="495"/>
      <c r="H637" s="496"/>
      <c r="I637" s="498"/>
      <c r="J637" s="496"/>
      <c r="K637" s="498"/>
      <c r="L637" s="496"/>
      <c r="M637" s="498"/>
      <c r="N637" s="496">
        <f t="shared" si="191"/>
        <v>0</v>
      </c>
      <c r="O637" s="499">
        <f t="shared" si="192"/>
        <v>0</v>
      </c>
      <c r="P637" s="495"/>
      <c r="Q637" s="568"/>
      <c r="R637" s="500"/>
    </row>
    <row r="638" spans="1:18" s="573" customFormat="1" ht="14.25" customHeight="1">
      <c r="A638" s="551"/>
      <c r="B638" s="501"/>
      <c r="C638" s="502" t="s">
        <v>288</v>
      </c>
      <c r="D638" s="647"/>
      <c r="E638" s="520" t="s">
        <v>892</v>
      </c>
      <c r="F638" s="484" t="s">
        <v>893</v>
      </c>
      <c r="G638" s="504">
        <v>1</v>
      </c>
      <c r="H638" s="521"/>
      <c r="I638" s="523"/>
      <c r="J638" s="505">
        <f>단가산출!$J$39</f>
        <v>36723</v>
      </c>
      <c r="K638" s="506">
        <f>TRUNC(G638*J638)</f>
        <v>36723</v>
      </c>
      <c r="L638" s="521">
        <f>단가산출!L39</f>
        <v>30402</v>
      </c>
      <c r="M638" s="506">
        <f>TRUNC(G638*L638)</f>
        <v>30402</v>
      </c>
      <c r="N638" s="521">
        <f>H638+J638+L638</f>
        <v>67125</v>
      </c>
      <c r="O638" s="522">
        <f>I638+K638+M638</f>
        <v>67125</v>
      </c>
      <c r="P638" s="509"/>
      <c r="Q638" s="569" t="str">
        <f>단가산출!$A$34</f>
        <v>제07</v>
      </c>
      <c r="R638" s="510" t="s">
        <v>65</v>
      </c>
    </row>
    <row r="639" spans="1:18" s="573" customFormat="1" ht="14.25" customHeight="1">
      <c r="A639" s="552"/>
      <c r="B639" s="511" t="s">
        <v>67</v>
      </c>
      <c r="C639" s="512"/>
      <c r="D639" s="651"/>
      <c r="E639" s="514"/>
      <c r="F639" s="515"/>
      <c r="G639" s="516"/>
      <c r="H639" s="517"/>
      <c r="I639" s="518">
        <f>SUM(I637:I638)</f>
        <v>0</v>
      </c>
      <c r="J639" s="517"/>
      <c r="K639" s="518">
        <f>SUM(K637:K638)</f>
        <v>36723</v>
      </c>
      <c r="L639" s="517"/>
      <c r="M639" s="518">
        <f>ROUND(AVERAGE(M637:M638),0)</f>
        <v>30402</v>
      </c>
      <c r="N639" s="517">
        <f t="shared" si="191"/>
        <v>0</v>
      </c>
      <c r="O639" s="519">
        <f t="shared" si="192"/>
        <v>67125</v>
      </c>
      <c r="P639" s="516"/>
      <c r="Q639" s="570"/>
      <c r="R639" s="514"/>
    </row>
    <row r="640" spans="1:18" s="573" customFormat="1" ht="14.25" customHeight="1">
      <c r="A640" s="550" t="s">
        <v>1847</v>
      </c>
      <c r="B640" s="492" t="s">
        <v>1769</v>
      </c>
      <c r="C640" s="492">
        <v>800</v>
      </c>
      <c r="D640" s="492"/>
      <c r="E640" s="493" t="s">
        <v>88</v>
      </c>
      <c r="F640" s="494" t="s">
        <v>202</v>
      </c>
      <c r="G640" s="495"/>
      <c r="H640" s="496"/>
      <c r="I640" s="498"/>
      <c r="J640" s="496"/>
      <c r="K640" s="498"/>
      <c r="L640" s="496"/>
      <c r="M640" s="498"/>
      <c r="N640" s="496">
        <f t="shared" ref="N640:N641" si="195">H640+J640+L640</f>
        <v>0</v>
      </c>
      <c r="O640" s="499">
        <f t="shared" ref="O640:O641" si="196">I640+K640+M640</f>
        <v>0</v>
      </c>
      <c r="P640" s="495"/>
      <c r="Q640" s="568"/>
      <c r="R640" s="500"/>
    </row>
    <row r="641" spans="1:18" s="573" customFormat="1" ht="14.25" customHeight="1">
      <c r="A641" s="551"/>
      <c r="B641" s="652"/>
      <c r="C641" s="502" t="s">
        <v>63</v>
      </c>
      <c r="D641" s="647"/>
      <c r="E641" s="520" t="s">
        <v>194</v>
      </c>
      <c r="F641" s="484" t="s">
        <v>68</v>
      </c>
      <c r="G641" s="653">
        <f>설치수량!$I$135</f>
        <v>2.1790000000000003</v>
      </c>
      <c r="H641" s="521">
        <f>단가조사!$P$77</f>
        <v>-2850</v>
      </c>
      <c r="I641" s="497">
        <f>TRUNC(G641*H641)</f>
        <v>-6210</v>
      </c>
      <c r="J641" s="521"/>
      <c r="K641" s="523">
        <f>ROUND(G641*J641,0)</f>
        <v>0</v>
      </c>
      <c r="L641" s="521"/>
      <c r="M641" s="523"/>
      <c r="N641" s="521">
        <f t="shared" si="195"/>
        <v>-2850</v>
      </c>
      <c r="O641" s="522">
        <f t="shared" si="196"/>
        <v>-6210</v>
      </c>
      <c r="P641" s="653"/>
      <c r="Q641" s="569"/>
      <c r="R641" s="520"/>
    </row>
    <row r="642" spans="1:18" s="573" customFormat="1" ht="14.25" customHeight="1">
      <c r="A642" s="552"/>
      <c r="B642" s="511" t="s">
        <v>67</v>
      </c>
      <c r="C642" s="512"/>
      <c r="D642" s="651"/>
      <c r="E642" s="514"/>
      <c r="F642" s="515"/>
      <c r="G642" s="516"/>
      <c r="H642" s="517"/>
      <c r="I642" s="518">
        <f>SUM(I640:I641)</f>
        <v>-6210</v>
      </c>
      <c r="J642" s="517"/>
      <c r="K642" s="518">
        <f>SUM(K640:K641)</f>
        <v>0</v>
      </c>
      <c r="L642" s="517"/>
      <c r="M642" s="518">
        <f>SUM(M640:M641)</f>
        <v>0</v>
      </c>
      <c r="N642" s="517">
        <f t="shared" ref="N642" si="197">H642+J642+L642</f>
        <v>0</v>
      </c>
      <c r="O642" s="519">
        <f t="shared" ref="O642" si="198">I642+K642+M642</f>
        <v>-6210</v>
      </c>
      <c r="P642" s="516"/>
      <c r="Q642" s="570"/>
      <c r="R642" s="514"/>
    </row>
    <row r="643" spans="1:18" s="573" customFormat="1" ht="14.25" hidden="1" customHeight="1">
      <c r="A643" s="550" t="s">
        <v>1439</v>
      </c>
      <c r="B643" s="492" t="s">
        <v>70</v>
      </c>
      <c r="C643" s="492" t="s">
        <v>73</v>
      </c>
      <c r="D643" s="492"/>
      <c r="E643" s="493" t="s">
        <v>88</v>
      </c>
      <c r="F643" s="494" t="s">
        <v>202</v>
      </c>
      <c r="G643" s="495"/>
      <c r="H643" s="496"/>
      <c r="I643" s="498"/>
      <c r="J643" s="496"/>
      <c r="K643" s="498"/>
      <c r="L643" s="496"/>
      <c r="M643" s="498"/>
      <c r="N643" s="496">
        <f t="shared" si="191"/>
        <v>0</v>
      </c>
      <c r="O643" s="499">
        <f t="shared" si="192"/>
        <v>0</v>
      </c>
      <c r="P643" s="495"/>
      <c r="Q643" s="568"/>
      <c r="R643" s="500"/>
    </row>
    <row r="644" spans="1:18" s="573" customFormat="1" ht="15" hidden="1" customHeight="1">
      <c r="A644" s="551"/>
      <c r="B644" s="501"/>
      <c r="C644" s="502" t="s">
        <v>288</v>
      </c>
      <c r="D644" s="647"/>
      <c r="E644" s="520" t="s">
        <v>892</v>
      </c>
      <c r="F644" s="484" t="s">
        <v>893</v>
      </c>
      <c r="G644" s="504">
        <v>1</v>
      </c>
      <c r="H644" s="521"/>
      <c r="I644" s="523"/>
      <c r="J644" s="505">
        <f>단가산출!$J$39</f>
        <v>36723</v>
      </c>
      <c r="K644" s="506">
        <f>TRUNC(G644*J644)</f>
        <v>36723</v>
      </c>
      <c r="L644" s="521">
        <f>단가산출!L39</f>
        <v>30402</v>
      </c>
      <c r="M644" s="506">
        <f>TRUNC(G644*L644)</f>
        <v>30402</v>
      </c>
      <c r="N644" s="521">
        <f>H644+J644+L644</f>
        <v>67125</v>
      </c>
      <c r="O644" s="522">
        <f>I644+K644+M644</f>
        <v>67125</v>
      </c>
      <c r="P644" s="509"/>
      <c r="Q644" s="569" t="str">
        <f>단가산출!$A$34</f>
        <v>제07</v>
      </c>
      <c r="R644" s="510" t="s">
        <v>65</v>
      </c>
    </row>
    <row r="645" spans="1:18" s="573" customFormat="1" ht="15" hidden="1" customHeight="1">
      <c r="A645" s="552"/>
      <c r="B645" s="511" t="s">
        <v>67</v>
      </c>
      <c r="C645" s="512"/>
      <c r="D645" s="651"/>
      <c r="E645" s="514"/>
      <c r="F645" s="515"/>
      <c r="G645" s="516"/>
      <c r="H645" s="517"/>
      <c r="I645" s="518">
        <f>SUM(I643:I644)</f>
        <v>0</v>
      </c>
      <c r="J645" s="517"/>
      <c r="K645" s="518">
        <f>SUM(K643:K644)</f>
        <v>36723</v>
      </c>
      <c r="L645" s="517"/>
      <c r="M645" s="518">
        <f>ROUND(AVERAGE(M643:M644),0)</f>
        <v>30402</v>
      </c>
      <c r="N645" s="517">
        <f t="shared" si="191"/>
        <v>0</v>
      </c>
      <c r="O645" s="519">
        <f t="shared" si="192"/>
        <v>67125</v>
      </c>
      <c r="P645" s="516"/>
      <c r="Q645" s="570"/>
      <c r="R645" s="514"/>
    </row>
    <row r="646" spans="1:18" s="573" customFormat="1" ht="14.25" hidden="1" customHeight="1">
      <c r="A646" s="550" t="s">
        <v>1848</v>
      </c>
      <c r="B646" s="492" t="s">
        <v>1771</v>
      </c>
      <c r="C646" s="492" t="s">
        <v>73</v>
      </c>
      <c r="D646" s="492"/>
      <c r="E646" s="493" t="s">
        <v>88</v>
      </c>
      <c r="F646" s="494" t="s">
        <v>202</v>
      </c>
      <c r="G646" s="495"/>
      <c r="H646" s="496"/>
      <c r="I646" s="498"/>
      <c r="J646" s="496"/>
      <c r="K646" s="498"/>
      <c r="L646" s="496"/>
      <c r="M646" s="498"/>
      <c r="N646" s="496">
        <f t="shared" ref="N646:N647" si="199">H646+J646+L646</f>
        <v>0</v>
      </c>
      <c r="O646" s="499">
        <f t="shared" ref="O646:O647" si="200">I646+K646+M646</f>
        <v>0</v>
      </c>
      <c r="P646" s="495"/>
      <c r="Q646" s="568"/>
      <c r="R646" s="500"/>
    </row>
    <row r="647" spans="1:18" s="573" customFormat="1" ht="14.25" hidden="1" customHeight="1">
      <c r="A647" s="551"/>
      <c r="B647" s="652"/>
      <c r="C647" s="502" t="s">
        <v>63</v>
      </c>
      <c r="D647" s="647"/>
      <c r="E647" s="520" t="s">
        <v>194</v>
      </c>
      <c r="F647" s="484" t="s">
        <v>68</v>
      </c>
      <c r="G647" s="653">
        <f>설치수량!$I$136</f>
        <v>2.266</v>
      </c>
      <c r="H647" s="521">
        <f>단가조사!$P$77</f>
        <v>-2850</v>
      </c>
      <c r="I647" s="497">
        <f>TRUNC(G647*H647)</f>
        <v>-6458</v>
      </c>
      <c r="J647" s="521"/>
      <c r="K647" s="523">
        <f>ROUND(G647*J647,0)</f>
        <v>0</v>
      </c>
      <c r="L647" s="521"/>
      <c r="M647" s="523"/>
      <c r="N647" s="521">
        <f t="shared" si="199"/>
        <v>-2850</v>
      </c>
      <c r="O647" s="522">
        <f t="shared" si="200"/>
        <v>-6458</v>
      </c>
      <c r="P647" s="653"/>
      <c r="Q647" s="569"/>
      <c r="R647" s="520"/>
    </row>
    <row r="648" spans="1:18" s="573" customFormat="1" ht="15" hidden="1" customHeight="1">
      <c r="A648" s="552"/>
      <c r="B648" s="511" t="s">
        <v>67</v>
      </c>
      <c r="C648" s="512"/>
      <c r="D648" s="651"/>
      <c r="E648" s="514"/>
      <c r="F648" s="515"/>
      <c r="G648" s="516"/>
      <c r="H648" s="517"/>
      <c r="I648" s="518">
        <f>SUM(I646:I647)</f>
        <v>-6458</v>
      </c>
      <c r="J648" s="517"/>
      <c r="K648" s="518">
        <f>SUM(K646:K647)</f>
        <v>0</v>
      </c>
      <c r="L648" s="517"/>
      <c r="M648" s="518">
        <f>SUM(M646:M647)</f>
        <v>0</v>
      </c>
      <c r="N648" s="517">
        <f t="shared" ref="N648" si="201">H648+J648+L648</f>
        <v>0</v>
      </c>
      <c r="O648" s="519">
        <f t="shared" ref="O648" si="202">I648+K648+M648</f>
        <v>-6458</v>
      </c>
      <c r="P648" s="516"/>
      <c r="Q648" s="570"/>
      <c r="R648" s="514"/>
    </row>
    <row r="649" spans="1:18" s="573" customFormat="1" ht="15" hidden="1" customHeight="1">
      <c r="A649" s="550" t="s">
        <v>1441</v>
      </c>
      <c r="B649" s="492" t="s">
        <v>71</v>
      </c>
      <c r="C649" s="492" t="s">
        <v>74</v>
      </c>
      <c r="D649" s="492"/>
      <c r="E649" s="493" t="s">
        <v>88</v>
      </c>
      <c r="F649" s="494" t="s">
        <v>202</v>
      </c>
      <c r="G649" s="495"/>
      <c r="H649" s="496"/>
      <c r="I649" s="498"/>
      <c r="J649" s="496"/>
      <c r="K649" s="498"/>
      <c r="L649" s="496"/>
      <c r="M649" s="498"/>
      <c r="N649" s="496">
        <f t="shared" si="191"/>
        <v>0</v>
      </c>
      <c r="O649" s="499">
        <f t="shared" si="192"/>
        <v>0</v>
      </c>
      <c r="P649" s="495"/>
      <c r="Q649" s="568"/>
      <c r="R649" s="500"/>
    </row>
    <row r="650" spans="1:18" s="573" customFormat="1" ht="15" hidden="1" customHeight="1">
      <c r="A650" s="551"/>
      <c r="B650" s="501"/>
      <c r="C650" s="502" t="s">
        <v>288</v>
      </c>
      <c r="D650" s="647"/>
      <c r="E650" s="520" t="s">
        <v>892</v>
      </c>
      <c r="F650" s="484" t="s">
        <v>893</v>
      </c>
      <c r="G650" s="504">
        <v>1</v>
      </c>
      <c r="H650" s="521"/>
      <c r="I650" s="523"/>
      <c r="J650" s="505">
        <f>단가산출!$J$39</f>
        <v>36723</v>
      </c>
      <c r="K650" s="506">
        <f>TRUNC(G650*J650)</f>
        <v>36723</v>
      </c>
      <c r="L650" s="521">
        <f>단가산출!L39</f>
        <v>30402</v>
      </c>
      <c r="M650" s="506">
        <f>TRUNC(G650*L650)</f>
        <v>30402</v>
      </c>
      <c r="N650" s="521">
        <f>H650+J650+L650</f>
        <v>67125</v>
      </c>
      <c r="O650" s="522">
        <f>I650+K650+M650</f>
        <v>67125</v>
      </c>
      <c r="P650" s="509"/>
      <c r="Q650" s="569" t="str">
        <f>단가산출!$A$34</f>
        <v>제07</v>
      </c>
      <c r="R650" s="510" t="s">
        <v>65</v>
      </c>
    </row>
    <row r="651" spans="1:18" s="573" customFormat="1" ht="15" hidden="1" customHeight="1">
      <c r="A651" s="552"/>
      <c r="B651" s="511" t="s">
        <v>67</v>
      </c>
      <c r="C651" s="512"/>
      <c r="D651" s="651"/>
      <c r="E651" s="514"/>
      <c r="F651" s="515"/>
      <c r="G651" s="516"/>
      <c r="H651" s="517"/>
      <c r="I651" s="518">
        <f>SUM(I649:I650)</f>
        <v>0</v>
      </c>
      <c r="J651" s="517"/>
      <c r="K651" s="518">
        <f>SUM(K649:K650)</f>
        <v>36723</v>
      </c>
      <c r="L651" s="517"/>
      <c r="M651" s="518">
        <f>ROUND(AVERAGE(M649:M650),0)</f>
        <v>30402</v>
      </c>
      <c r="N651" s="517">
        <f t="shared" si="191"/>
        <v>0</v>
      </c>
      <c r="O651" s="519">
        <f t="shared" si="192"/>
        <v>67125</v>
      </c>
      <c r="P651" s="516"/>
      <c r="Q651" s="570"/>
      <c r="R651" s="514"/>
    </row>
    <row r="652" spans="1:18" s="573" customFormat="1" ht="15" hidden="1" customHeight="1">
      <c r="A652" s="550" t="s">
        <v>1849</v>
      </c>
      <c r="B652" s="492" t="s">
        <v>1773</v>
      </c>
      <c r="C652" s="492" t="s">
        <v>74</v>
      </c>
      <c r="D652" s="492"/>
      <c r="E652" s="493" t="s">
        <v>88</v>
      </c>
      <c r="F652" s="494" t="s">
        <v>202</v>
      </c>
      <c r="G652" s="495"/>
      <c r="H652" s="496"/>
      <c r="I652" s="498"/>
      <c r="J652" s="496"/>
      <c r="K652" s="498"/>
      <c r="L652" s="496"/>
      <c r="M652" s="498"/>
      <c r="N652" s="496">
        <f t="shared" ref="N652:N653" si="203">H652+J652+L652</f>
        <v>0</v>
      </c>
      <c r="O652" s="499">
        <f t="shared" ref="O652:O653" si="204">I652+K652+M652</f>
        <v>0</v>
      </c>
      <c r="P652" s="495"/>
      <c r="Q652" s="568"/>
      <c r="R652" s="500"/>
    </row>
    <row r="653" spans="1:18" s="573" customFormat="1" ht="15" hidden="1" customHeight="1">
      <c r="A653" s="551"/>
      <c r="B653" s="652"/>
      <c r="C653" s="502" t="s">
        <v>63</v>
      </c>
      <c r="D653" s="647"/>
      <c r="E653" s="520" t="s">
        <v>194</v>
      </c>
      <c r="F653" s="484" t="s">
        <v>68</v>
      </c>
      <c r="G653" s="653">
        <f>설치수량!$I$137</f>
        <v>2.23</v>
      </c>
      <c r="H653" s="521">
        <f>단가조사!$P$77</f>
        <v>-2850</v>
      </c>
      <c r="I653" s="497">
        <f>TRUNC(G653*H653)</f>
        <v>-6355</v>
      </c>
      <c r="J653" s="521"/>
      <c r="K653" s="523">
        <f>ROUND(G653*J653,0)</f>
        <v>0</v>
      </c>
      <c r="L653" s="521"/>
      <c r="M653" s="523"/>
      <c r="N653" s="521">
        <f t="shared" si="203"/>
        <v>-2850</v>
      </c>
      <c r="O653" s="522">
        <f t="shared" si="204"/>
        <v>-6355</v>
      </c>
      <c r="P653" s="653"/>
      <c r="Q653" s="569"/>
      <c r="R653" s="520"/>
    </row>
    <row r="654" spans="1:18" s="573" customFormat="1" ht="15" hidden="1" customHeight="1">
      <c r="A654" s="552"/>
      <c r="B654" s="511" t="s">
        <v>67</v>
      </c>
      <c r="C654" s="512"/>
      <c r="D654" s="651"/>
      <c r="E654" s="514"/>
      <c r="F654" s="515"/>
      <c r="G654" s="516"/>
      <c r="H654" s="517"/>
      <c r="I654" s="518">
        <f>SUM(I652:I653)</f>
        <v>-6355</v>
      </c>
      <c r="J654" s="517"/>
      <c r="K654" s="518">
        <f>SUM(K652:K653)</f>
        <v>0</v>
      </c>
      <c r="L654" s="517"/>
      <c r="M654" s="518">
        <f>SUM(M652:M653)</f>
        <v>0</v>
      </c>
      <c r="N654" s="517">
        <f t="shared" ref="N654" si="205">H654+J654+L654</f>
        <v>0</v>
      </c>
      <c r="O654" s="519">
        <f t="shared" ref="O654" si="206">I654+K654+M654</f>
        <v>-6355</v>
      </c>
      <c r="P654" s="516"/>
      <c r="Q654" s="570"/>
      <c r="R654" s="514"/>
    </row>
    <row r="655" spans="1:18" s="573" customFormat="1" ht="15" hidden="1" customHeight="1">
      <c r="A655" s="550" t="s">
        <v>1718</v>
      </c>
      <c r="B655" s="492" t="s">
        <v>72</v>
      </c>
      <c r="C655" s="492" t="s">
        <v>75</v>
      </c>
      <c r="D655" s="492"/>
      <c r="E655" s="493" t="s">
        <v>88</v>
      </c>
      <c r="F655" s="494" t="s">
        <v>202</v>
      </c>
      <c r="G655" s="495"/>
      <c r="H655" s="496"/>
      <c r="I655" s="498"/>
      <c r="J655" s="496"/>
      <c r="K655" s="498"/>
      <c r="L655" s="496"/>
      <c r="M655" s="498"/>
      <c r="N655" s="496">
        <f t="shared" si="191"/>
        <v>0</v>
      </c>
      <c r="O655" s="499">
        <f t="shared" si="192"/>
        <v>0</v>
      </c>
      <c r="P655" s="495"/>
      <c r="Q655" s="568"/>
      <c r="R655" s="500"/>
    </row>
    <row r="656" spans="1:18" s="573" customFormat="1" ht="15" hidden="1" customHeight="1">
      <c r="A656" s="551"/>
      <c r="B656" s="501"/>
      <c r="C656" s="502" t="s">
        <v>288</v>
      </c>
      <c r="D656" s="647"/>
      <c r="E656" s="520" t="s">
        <v>892</v>
      </c>
      <c r="F656" s="484" t="s">
        <v>893</v>
      </c>
      <c r="G656" s="504">
        <v>1</v>
      </c>
      <c r="H656" s="521"/>
      <c r="I656" s="523"/>
      <c r="J656" s="505">
        <f>단가산출!$J$39</f>
        <v>36723</v>
      </c>
      <c r="K656" s="506">
        <f>TRUNC(G656*J656)</f>
        <v>36723</v>
      </c>
      <c r="L656" s="521">
        <f>단가산출!L39</f>
        <v>30402</v>
      </c>
      <c r="M656" s="506">
        <f>TRUNC(G656*L656)</f>
        <v>30402</v>
      </c>
      <c r="N656" s="521">
        <f>H656+J656+L656</f>
        <v>67125</v>
      </c>
      <c r="O656" s="522">
        <f>I656+K656+M656</f>
        <v>67125</v>
      </c>
      <c r="P656" s="509"/>
      <c r="Q656" s="569" t="str">
        <f>단가산출!$A$34</f>
        <v>제07</v>
      </c>
      <c r="R656" s="510" t="s">
        <v>65</v>
      </c>
    </row>
    <row r="657" spans="1:18" s="573" customFormat="1" ht="15" hidden="1" customHeight="1">
      <c r="A657" s="552"/>
      <c r="B657" s="511" t="s">
        <v>67</v>
      </c>
      <c r="C657" s="512"/>
      <c r="D657" s="651"/>
      <c r="E657" s="514"/>
      <c r="F657" s="515"/>
      <c r="G657" s="516"/>
      <c r="H657" s="517"/>
      <c r="I657" s="518">
        <f>SUM(I655:I656)</f>
        <v>0</v>
      </c>
      <c r="J657" s="517"/>
      <c r="K657" s="518">
        <f>SUM(K655:K656)</f>
        <v>36723</v>
      </c>
      <c r="L657" s="517"/>
      <c r="M657" s="518">
        <f>ROUND(AVERAGE(M655:M656),0)</f>
        <v>30402</v>
      </c>
      <c r="N657" s="517">
        <f t="shared" si="191"/>
        <v>0</v>
      </c>
      <c r="O657" s="519">
        <f t="shared" si="192"/>
        <v>67125</v>
      </c>
      <c r="P657" s="516"/>
      <c r="Q657" s="570"/>
      <c r="R657" s="514"/>
    </row>
    <row r="658" spans="1:18" s="573" customFormat="1" ht="15" hidden="1" customHeight="1">
      <c r="A658" s="550" t="s">
        <v>1850</v>
      </c>
      <c r="B658" s="492" t="s">
        <v>1776</v>
      </c>
      <c r="C658" s="492" t="s">
        <v>75</v>
      </c>
      <c r="D658" s="492"/>
      <c r="E658" s="493" t="s">
        <v>88</v>
      </c>
      <c r="F658" s="494" t="s">
        <v>202</v>
      </c>
      <c r="G658" s="495"/>
      <c r="H658" s="496"/>
      <c r="I658" s="498"/>
      <c r="J658" s="496"/>
      <c r="K658" s="498"/>
      <c r="L658" s="496"/>
      <c r="M658" s="498"/>
      <c r="N658" s="496">
        <f t="shared" ref="N658:N659" si="207">H658+J658+L658</f>
        <v>0</v>
      </c>
      <c r="O658" s="499">
        <f t="shared" ref="O658:O659" si="208">I658+K658+M658</f>
        <v>0</v>
      </c>
      <c r="P658" s="495"/>
      <c r="Q658" s="568"/>
      <c r="R658" s="500"/>
    </row>
    <row r="659" spans="1:18" s="573" customFormat="1" ht="15" hidden="1" customHeight="1">
      <c r="A659" s="551"/>
      <c r="B659" s="652"/>
      <c r="C659" s="502" t="s">
        <v>63</v>
      </c>
      <c r="D659" s="647"/>
      <c r="E659" s="520" t="s">
        <v>194</v>
      </c>
      <c r="F659" s="484" t="s">
        <v>68</v>
      </c>
      <c r="G659" s="653">
        <f>설치수량!$I$138</f>
        <v>0.63700000000000001</v>
      </c>
      <c r="H659" s="521">
        <f>단가조사!$P$77</f>
        <v>-2850</v>
      </c>
      <c r="I659" s="497">
        <f>TRUNC(G659*H659)</f>
        <v>-1815</v>
      </c>
      <c r="J659" s="521"/>
      <c r="K659" s="523">
        <f>ROUND(G659*J659,0)</f>
        <v>0</v>
      </c>
      <c r="L659" s="521"/>
      <c r="M659" s="523"/>
      <c r="N659" s="521">
        <f t="shared" si="207"/>
        <v>-2850</v>
      </c>
      <c r="O659" s="522">
        <f t="shared" si="208"/>
        <v>-1815</v>
      </c>
      <c r="P659" s="653"/>
      <c r="Q659" s="569"/>
      <c r="R659" s="520"/>
    </row>
    <row r="660" spans="1:18" s="573" customFormat="1" ht="15" hidden="1" customHeight="1">
      <c r="A660" s="552"/>
      <c r="B660" s="511" t="s">
        <v>67</v>
      </c>
      <c r="C660" s="512"/>
      <c r="D660" s="651"/>
      <c r="E660" s="514"/>
      <c r="F660" s="515"/>
      <c r="G660" s="516"/>
      <c r="H660" s="517"/>
      <c r="I660" s="518">
        <f>SUM(I658:I659)</f>
        <v>-1815</v>
      </c>
      <c r="J660" s="517"/>
      <c r="K660" s="518">
        <f>SUM(K658:K659)</f>
        <v>0</v>
      </c>
      <c r="L660" s="517"/>
      <c r="M660" s="518">
        <f>SUM(M658:M659)</f>
        <v>0</v>
      </c>
      <c r="N660" s="517">
        <f t="shared" ref="N660" si="209">H660+J660+L660</f>
        <v>0</v>
      </c>
      <c r="O660" s="519">
        <f t="shared" ref="O660" si="210">I660+K660+M660</f>
        <v>-1815</v>
      </c>
      <c r="P660" s="516"/>
      <c r="Q660" s="570"/>
      <c r="R660" s="514"/>
    </row>
    <row r="661" spans="1:18" s="573" customFormat="1" ht="15" hidden="1" customHeight="1">
      <c r="A661" s="550" t="s">
        <v>1719</v>
      </c>
      <c r="B661" s="492" t="s">
        <v>72</v>
      </c>
      <c r="C661" s="492" t="s">
        <v>76</v>
      </c>
      <c r="D661" s="492"/>
      <c r="E661" s="493" t="s">
        <v>88</v>
      </c>
      <c r="F661" s="494" t="s">
        <v>202</v>
      </c>
      <c r="G661" s="495"/>
      <c r="H661" s="496"/>
      <c r="I661" s="498"/>
      <c r="J661" s="496"/>
      <c r="K661" s="498"/>
      <c r="L661" s="496"/>
      <c r="M661" s="498"/>
      <c r="N661" s="496">
        <f t="shared" si="191"/>
        <v>0</v>
      </c>
      <c r="O661" s="499">
        <f t="shared" si="192"/>
        <v>0</v>
      </c>
      <c r="P661" s="495"/>
      <c r="Q661" s="568"/>
      <c r="R661" s="500"/>
    </row>
    <row r="662" spans="1:18" s="573" customFormat="1" ht="15" hidden="1" customHeight="1">
      <c r="A662" s="551"/>
      <c r="B662" s="501"/>
      <c r="C662" s="502" t="s">
        <v>288</v>
      </c>
      <c r="D662" s="647"/>
      <c r="E662" s="520" t="s">
        <v>892</v>
      </c>
      <c r="F662" s="484" t="s">
        <v>893</v>
      </c>
      <c r="G662" s="504">
        <v>1</v>
      </c>
      <c r="H662" s="521"/>
      <c r="I662" s="523"/>
      <c r="J662" s="505">
        <f>단가산출!$J$39</f>
        <v>36723</v>
      </c>
      <c r="K662" s="506">
        <f>TRUNC(G662*J662)</f>
        <v>36723</v>
      </c>
      <c r="L662" s="521">
        <f>단가산출!L39</f>
        <v>30402</v>
      </c>
      <c r="M662" s="506">
        <f>TRUNC(G662*L662)</f>
        <v>30402</v>
      </c>
      <c r="N662" s="521">
        <f>H662+J662+L662</f>
        <v>67125</v>
      </c>
      <c r="O662" s="522">
        <f>I662+K662+M662</f>
        <v>67125</v>
      </c>
      <c r="P662" s="509"/>
      <c r="Q662" s="569" t="str">
        <f>단가산출!$A$34</f>
        <v>제07</v>
      </c>
      <c r="R662" s="510" t="s">
        <v>65</v>
      </c>
    </row>
    <row r="663" spans="1:18" s="573" customFormat="1" ht="15" hidden="1" customHeight="1">
      <c r="A663" s="552"/>
      <c r="B663" s="511" t="s">
        <v>67</v>
      </c>
      <c r="C663" s="512"/>
      <c r="D663" s="651"/>
      <c r="E663" s="514"/>
      <c r="F663" s="515"/>
      <c r="G663" s="516"/>
      <c r="H663" s="517"/>
      <c r="I663" s="518">
        <f>SUM(I661:I662)</f>
        <v>0</v>
      </c>
      <c r="J663" s="517"/>
      <c r="K663" s="518">
        <f>SUM(K661:K662)</f>
        <v>36723</v>
      </c>
      <c r="L663" s="517"/>
      <c r="M663" s="518">
        <f>ROUND(AVERAGE(M661:M662),0)</f>
        <v>30402</v>
      </c>
      <c r="N663" s="517">
        <f t="shared" si="191"/>
        <v>0</v>
      </c>
      <c r="O663" s="519">
        <f t="shared" si="192"/>
        <v>67125</v>
      </c>
      <c r="P663" s="516"/>
      <c r="Q663" s="570"/>
      <c r="R663" s="514"/>
    </row>
    <row r="664" spans="1:18" s="573" customFormat="1" ht="15" hidden="1" customHeight="1">
      <c r="A664" s="550" t="s">
        <v>1851</v>
      </c>
      <c r="B664" s="492" t="s">
        <v>1776</v>
      </c>
      <c r="C664" s="492" t="s">
        <v>76</v>
      </c>
      <c r="D664" s="492"/>
      <c r="E664" s="493" t="s">
        <v>88</v>
      </c>
      <c r="F664" s="494" t="s">
        <v>202</v>
      </c>
      <c r="G664" s="495"/>
      <c r="H664" s="496"/>
      <c r="I664" s="498"/>
      <c r="J664" s="496"/>
      <c r="K664" s="498"/>
      <c r="L664" s="496"/>
      <c r="M664" s="498"/>
      <c r="N664" s="496">
        <f t="shared" ref="N664:N665" si="211">H664+J664+L664</f>
        <v>0</v>
      </c>
      <c r="O664" s="499">
        <f t="shared" ref="O664:O665" si="212">I664+K664+M664</f>
        <v>0</v>
      </c>
      <c r="P664" s="495"/>
      <c r="Q664" s="568"/>
      <c r="R664" s="500"/>
    </row>
    <row r="665" spans="1:18" s="573" customFormat="1" ht="15" hidden="1" customHeight="1">
      <c r="A665" s="551"/>
      <c r="B665" s="652"/>
      <c r="C665" s="502" t="s">
        <v>63</v>
      </c>
      <c r="D665" s="647"/>
      <c r="E665" s="520" t="s">
        <v>194</v>
      </c>
      <c r="F665" s="484" t="s">
        <v>68</v>
      </c>
      <c r="G665" s="653">
        <f>설치수량!$I$139</f>
        <v>1.274</v>
      </c>
      <c r="H665" s="521">
        <f>단가조사!$P$77</f>
        <v>-2850</v>
      </c>
      <c r="I665" s="497">
        <f>TRUNC(G665*H665)</f>
        <v>-3630</v>
      </c>
      <c r="J665" s="521"/>
      <c r="K665" s="523">
        <f>ROUND(G665*J665,0)</f>
        <v>0</v>
      </c>
      <c r="L665" s="521"/>
      <c r="M665" s="523"/>
      <c r="N665" s="521">
        <f t="shared" si="211"/>
        <v>-2850</v>
      </c>
      <c r="O665" s="522">
        <f t="shared" si="212"/>
        <v>-3630</v>
      </c>
      <c r="P665" s="653"/>
      <c r="Q665" s="569"/>
      <c r="R665" s="520"/>
    </row>
    <row r="666" spans="1:18" s="573" customFormat="1" ht="15" hidden="1" customHeight="1">
      <c r="A666" s="552"/>
      <c r="B666" s="511" t="s">
        <v>67</v>
      </c>
      <c r="C666" s="512"/>
      <c r="D666" s="651"/>
      <c r="E666" s="514"/>
      <c r="F666" s="515"/>
      <c r="G666" s="516"/>
      <c r="H666" s="517"/>
      <c r="I666" s="518">
        <f>SUM(I664:I665)</f>
        <v>-3630</v>
      </c>
      <c r="J666" s="517"/>
      <c r="K666" s="518">
        <f>SUM(K664:K665)</f>
        <v>0</v>
      </c>
      <c r="L666" s="517"/>
      <c r="M666" s="518">
        <f>SUM(M664:M665)</f>
        <v>0</v>
      </c>
      <c r="N666" s="517">
        <f t="shared" ref="N666" si="213">H666+J666+L666</f>
        <v>0</v>
      </c>
      <c r="O666" s="519">
        <f t="shared" ref="O666" si="214">I666+K666+M666</f>
        <v>-3630</v>
      </c>
      <c r="P666" s="516"/>
      <c r="Q666" s="570"/>
      <c r="R666" s="514"/>
    </row>
    <row r="667" spans="1:18" s="573" customFormat="1" ht="15" hidden="1" customHeight="1">
      <c r="A667" s="550" t="s">
        <v>1720</v>
      </c>
      <c r="B667" s="492" t="s">
        <v>72</v>
      </c>
      <c r="C667" s="492" t="s">
        <v>77</v>
      </c>
      <c r="D667" s="492"/>
      <c r="E667" s="493" t="s">
        <v>88</v>
      </c>
      <c r="F667" s="494" t="s">
        <v>202</v>
      </c>
      <c r="G667" s="495"/>
      <c r="H667" s="496"/>
      <c r="I667" s="498"/>
      <c r="J667" s="496"/>
      <c r="K667" s="498"/>
      <c r="L667" s="496"/>
      <c r="M667" s="498"/>
      <c r="N667" s="496">
        <f t="shared" si="191"/>
        <v>0</v>
      </c>
      <c r="O667" s="499">
        <f t="shared" si="192"/>
        <v>0</v>
      </c>
      <c r="P667" s="495"/>
      <c r="Q667" s="568"/>
      <c r="R667" s="500"/>
    </row>
    <row r="668" spans="1:18" s="573" customFormat="1" ht="15" hidden="1" customHeight="1">
      <c r="A668" s="551"/>
      <c r="B668" s="501"/>
      <c r="C668" s="502" t="s">
        <v>288</v>
      </c>
      <c r="D668" s="647"/>
      <c r="E668" s="520" t="s">
        <v>892</v>
      </c>
      <c r="F668" s="484" t="s">
        <v>893</v>
      </c>
      <c r="G668" s="504">
        <v>1</v>
      </c>
      <c r="H668" s="521"/>
      <c r="I668" s="523"/>
      <c r="J668" s="505">
        <f>단가산출!$J$39</f>
        <v>36723</v>
      </c>
      <c r="K668" s="506">
        <f>TRUNC(G668*J668)</f>
        <v>36723</v>
      </c>
      <c r="L668" s="521">
        <f>단가산출!L39</f>
        <v>30402</v>
      </c>
      <c r="M668" s="506">
        <f>TRUNC(G668*L668)</f>
        <v>30402</v>
      </c>
      <c r="N668" s="521">
        <f>H668+J668+L668</f>
        <v>67125</v>
      </c>
      <c r="O668" s="522">
        <f>I668+K668+M668</f>
        <v>67125</v>
      </c>
      <c r="P668" s="509"/>
      <c r="Q668" s="569" t="str">
        <f>단가산출!$A$34</f>
        <v>제07</v>
      </c>
      <c r="R668" s="510" t="s">
        <v>65</v>
      </c>
    </row>
    <row r="669" spans="1:18" s="573" customFormat="1" ht="15" hidden="1" customHeight="1">
      <c r="A669" s="552"/>
      <c r="B669" s="511" t="s">
        <v>67</v>
      </c>
      <c r="C669" s="512"/>
      <c r="D669" s="651"/>
      <c r="E669" s="514"/>
      <c r="F669" s="515"/>
      <c r="G669" s="516"/>
      <c r="H669" s="517"/>
      <c r="I669" s="518">
        <f>SUM(I667:I668)</f>
        <v>0</v>
      </c>
      <c r="J669" s="517"/>
      <c r="K669" s="518">
        <f>SUM(K667:K668)</f>
        <v>36723</v>
      </c>
      <c r="L669" s="517"/>
      <c r="M669" s="518">
        <f>ROUND(AVERAGE(M667:M668),0)</f>
        <v>30402</v>
      </c>
      <c r="N669" s="517">
        <f t="shared" si="191"/>
        <v>0</v>
      </c>
      <c r="O669" s="519">
        <f t="shared" si="192"/>
        <v>67125</v>
      </c>
      <c r="P669" s="516"/>
      <c r="Q669" s="570"/>
      <c r="R669" s="514"/>
    </row>
    <row r="670" spans="1:18" s="573" customFormat="1" ht="15" hidden="1" customHeight="1">
      <c r="A670" s="550" t="s">
        <v>1852</v>
      </c>
      <c r="B670" s="492" t="s">
        <v>1776</v>
      </c>
      <c r="C670" s="492" t="s">
        <v>77</v>
      </c>
      <c r="D670" s="492"/>
      <c r="E670" s="493" t="s">
        <v>88</v>
      </c>
      <c r="F670" s="494" t="s">
        <v>202</v>
      </c>
      <c r="G670" s="495"/>
      <c r="H670" s="496"/>
      <c r="I670" s="498"/>
      <c r="J670" s="496"/>
      <c r="K670" s="498"/>
      <c r="L670" s="496"/>
      <c r="M670" s="498"/>
      <c r="N670" s="496">
        <f t="shared" ref="N670:N671" si="215">H670+J670+L670</f>
        <v>0</v>
      </c>
      <c r="O670" s="499">
        <f t="shared" ref="O670:O671" si="216">I670+K670+M670</f>
        <v>0</v>
      </c>
      <c r="P670" s="495"/>
      <c r="Q670" s="568"/>
      <c r="R670" s="500"/>
    </row>
    <row r="671" spans="1:18" s="573" customFormat="1" ht="15" hidden="1" customHeight="1">
      <c r="A671" s="551"/>
      <c r="B671" s="652"/>
      <c r="C671" s="502" t="s">
        <v>63</v>
      </c>
      <c r="D671" s="647"/>
      <c r="E671" s="520" t="s">
        <v>194</v>
      </c>
      <c r="F671" s="484" t="s">
        <v>68</v>
      </c>
      <c r="G671" s="653">
        <f>설치수량!$I$140</f>
        <v>1.6040000000000001</v>
      </c>
      <c r="H671" s="521">
        <f>단가조사!$P$77</f>
        <v>-2850</v>
      </c>
      <c r="I671" s="497">
        <f>TRUNC(G671*H671)</f>
        <v>-4571</v>
      </c>
      <c r="J671" s="521"/>
      <c r="K671" s="523">
        <f>ROUND(G671*J671,0)</f>
        <v>0</v>
      </c>
      <c r="L671" s="521"/>
      <c r="M671" s="523"/>
      <c r="N671" s="521">
        <f t="shared" si="215"/>
        <v>-2850</v>
      </c>
      <c r="O671" s="522">
        <f t="shared" si="216"/>
        <v>-4571</v>
      </c>
      <c r="P671" s="653"/>
      <c r="Q671" s="569"/>
      <c r="R671" s="520"/>
    </row>
    <row r="672" spans="1:18" s="573" customFormat="1" ht="15" hidden="1" customHeight="1">
      <c r="A672" s="552"/>
      <c r="B672" s="511" t="s">
        <v>67</v>
      </c>
      <c r="C672" s="512"/>
      <c r="D672" s="651"/>
      <c r="E672" s="514"/>
      <c r="F672" s="515"/>
      <c r="G672" s="516"/>
      <c r="H672" s="517"/>
      <c r="I672" s="518">
        <f>SUM(I670:I671)</f>
        <v>-4571</v>
      </c>
      <c r="J672" s="517"/>
      <c r="K672" s="518">
        <f>SUM(K670:K671)</f>
        <v>0</v>
      </c>
      <c r="L672" s="517"/>
      <c r="M672" s="518">
        <f>SUM(M670:M671)</f>
        <v>0</v>
      </c>
      <c r="N672" s="517">
        <f t="shared" ref="N672" si="217">H672+J672+L672</f>
        <v>0</v>
      </c>
      <c r="O672" s="519">
        <f t="shared" ref="O672" si="218">I672+K672+M672</f>
        <v>-4571</v>
      </c>
      <c r="P672" s="516"/>
      <c r="Q672" s="570"/>
      <c r="R672" s="514"/>
    </row>
    <row r="673" spans="1:18" s="573" customFormat="1" ht="15" customHeight="1">
      <c r="A673" s="550" t="s">
        <v>1721</v>
      </c>
      <c r="B673" s="492" t="s">
        <v>72</v>
      </c>
      <c r="C673" s="492" t="s">
        <v>78</v>
      </c>
      <c r="D673" s="492"/>
      <c r="E673" s="493" t="s">
        <v>88</v>
      </c>
      <c r="F673" s="494" t="s">
        <v>202</v>
      </c>
      <c r="G673" s="495"/>
      <c r="H673" s="496"/>
      <c r="I673" s="498"/>
      <c r="J673" s="496"/>
      <c r="K673" s="498"/>
      <c r="L673" s="496"/>
      <c r="M673" s="498"/>
      <c r="N673" s="496">
        <f t="shared" si="191"/>
        <v>0</v>
      </c>
      <c r="O673" s="499">
        <f t="shared" si="192"/>
        <v>0</v>
      </c>
      <c r="P673" s="495"/>
      <c r="Q673" s="568"/>
      <c r="R673" s="500"/>
    </row>
    <row r="674" spans="1:18" s="573" customFormat="1" ht="15" customHeight="1">
      <c r="A674" s="551"/>
      <c r="B674" s="501"/>
      <c r="C674" s="502" t="s">
        <v>288</v>
      </c>
      <c r="D674" s="647"/>
      <c r="E674" s="520" t="s">
        <v>892</v>
      </c>
      <c r="F674" s="484" t="s">
        <v>893</v>
      </c>
      <c r="G674" s="504">
        <v>1</v>
      </c>
      <c r="H674" s="521"/>
      <c r="I674" s="523"/>
      <c r="J674" s="505">
        <f>단가산출!$J$39</f>
        <v>36723</v>
      </c>
      <c r="K674" s="506">
        <f>TRUNC(G674*J674)</f>
        <v>36723</v>
      </c>
      <c r="L674" s="521">
        <f>단가산출!L39</f>
        <v>30402</v>
      </c>
      <c r="M674" s="506">
        <f>TRUNC(G674*L674)</f>
        <v>30402</v>
      </c>
      <c r="N674" s="521">
        <f>H674+J674+L674</f>
        <v>67125</v>
      </c>
      <c r="O674" s="522">
        <f>I674+K674+M674</f>
        <v>67125</v>
      </c>
      <c r="P674" s="509"/>
      <c r="Q674" s="569" t="str">
        <f>단가산출!$A$34</f>
        <v>제07</v>
      </c>
      <c r="R674" s="510" t="s">
        <v>65</v>
      </c>
    </row>
    <row r="675" spans="1:18" s="573" customFormat="1" ht="15" customHeight="1">
      <c r="A675" s="552"/>
      <c r="B675" s="511" t="s">
        <v>67</v>
      </c>
      <c r="C675" s="512"/>
      <c r="D675" s="651"/>
      <c r="E675" s="514"/>
      <c r="F675" s="515"/>
      <c r="G675" s="516"/>
      <c r="H675" s="517"/>
      <c r="I675" s="518">
        <f>SUM(I673:I674)</f>
        <v>0</v>
      </c>
      <c r="J675" s="517"/>
      <c r="K675" s="518">
        <f>SUM(K673:K674)</f>
        <v>36723</v>
      </c>
      <c r="L675" s="517"/>
      <c r="M675" s="518">
        <f>ROUND(AVERAGE(M673:M674),0)</f>
        <v>30402</v>
      </c>
      <c r="N675" s="517">
        <f t="shared" si="191"/>
        <v>0</v>
      </c>
      <c r="O675" s="519">
        <f t="shared" si="192"/>
        <v>67125</v>
      </c>
      <c r="P675" s="516"/>
      <c r="Q675" s="570"/>
      <c r="R675" s="514"/>
    </row>
    <row r="676" spans="1:18" s="573" customFormat="1" ht="15" customHeight="1">
      <c r="A676" s="550" t="s">
        <v>1853</v>
      </c>
      <c r="B676" s="492" t="s">
        <v>1776</v>
      </c>
      <c r="C676" s="492" t="s">
        <v>78</v>
      </c>
      <c r="D676" s="492"/>
      <c r="E676" s="493" t="s">
        <v>88</v>
      </c>
      <c r="F676" s="494" t="s">
        <v>202</v>
      </c>
      <c r="G676" s="495"/>
      <c r="H676" s="496"/>
      <c r="I676" s="498"/>
      <c r="J676" s="496"/>
      <c r="K676" s="498"/>
      <c r="L676" s="496"/>
      <c r="M676" s="498"/>
      <c r="N676" s="496">
        <f t="shared" ref="N676:N677" si="219">H676+J676+L676</f>
        <v>0</v>
      </c>
      <c r="O676" s="499">
        <f t="shared" ref="O676:O677" si="220">I676+K676+M676</f>
        <v>0</v>
      </c>
      <c r="P676" s="495"/>
      <c r="Q676" s="568"/>
      <c r="R676" s="500"/>
    </row>
    <row r="677" spans="1:18" s="573" customFormat="1" ht="15" customHeight="1">
      <c r="A677" s="551"/>
      <c r="B677" s="652"/>
      <c r="C677" s="502" t="s">
        <v>63</v>
      </c>
      <c r="D677" s="647"/>
      <c r="E677" s="520" t="s">
        <v>194</v>
      </c>
      <c r="F677" s="484" t="s">
        <v>68</v>
      </c>
      <c r="G677" s="653">
        <f>설치수량!$I$141</f>
        <v>1.3880000000000001</v>
      </c>
      <c r="H677" s="521">
        <f>단가조사!$P$77</f>
        <v>-2850</v>
      </c>
      <c r="I677" s="497">
        <f>TRUNC(G677*H677)</f>
        <v>-3955</v>
      </c>
      <c r="J677" s="521"/>
      <c r="K677" s="523">
        <f>ROUND(G677*J677,0)</f>
        <v>0</v>
      </c>
      <c r="L677" s="521"/>
      <c r="M677" s="523"/>
      <c r="N677" s="521">
        <f t="shared" si="219"/>
        <v>-2850</v>
      </c>
      <c r="O677" s="522">
        <f t="shared" si="220"/>
        <v>-3955</v>
      </c>
      <c r="P677" s="653"/>
      <c r="Q677" s="569"/>
      <c r="R677" s="520"/>
    </row>
    <row r="678" spans="1:18" s="573" customFormat="1" ht="15" customHeight="1">
      <c r="A678" s="552"/>
      <c r="B678" s="511" t="s">
        <v>67</v>
      </c>
      <c r="C678" s="512"/>
      <c r="D678" s="651"/>
      <c r="E678" s="514"/>
      <c r="F678" s="515"/>
      <c r="G678" s="516"/>
      <c r="H678" s="517"/>
      <c r="I678" s="518">
        <f>SUM(I676:I677)</f>
        <v>-3955</v>
      </c>
      <c r="J678" s="517"/>
      <c r="K678" s="518">
        <f>SUM(K676:K677)</f>
        <v>0</v>
      </c>
      <c r="L678" s="517"/>
      <c r="M678" s="518">
        <f>SUM(M676:M677)</f>
        <v>0</v>
      </c>
      <c r="N678" s="517">
        <f t="shared" ref="N678" si="221">H678+J678+L678</f>
        <v>0</v>
      </c>
      <c r="O678" s="519">
        <f t="shared" ref="O678" si="222">I678+K678+M678</f>
        <v>-3955</v>
      </c>
      <c r="P678" s="516"/>
      <c r="Q678" s="570"/>
      <c r="R678" s="514"/>
    </row>
    <row r="679" spans="1:18" s="573" customFormat="1" ht="15" hidden="1" customHeight="1">
      <c r="A679" s="550" t="s">
        <v>1722</v>
      </c>
      <c r="B679" s="492" t="s">
        <v>72</v>
      </c>
      <c r="C679" s="492" t="s">
        <v>79</v>
      </c>
      <c r="D679" s="492"/>
      <c r="E679" s="493" t="s">
        <v>88</v>
      </c>
      <c r="F679" s="494" t="s">
        <v>202</v>
      </c>
      <c r="G679" s="495"/>
      <c r="H679" s="496"/>
      <c r="I679" s="498"/>
      <c r="J679" s="496"/>
      <c r="K679" s="498"/>
      <c r="L679" s="496"/>
      <c r="M679" s="498"/>
      <c r="N679" s="496">
        <f t="shared" si="191"/>
        <v>0</v>
      </c>
      <c r="O679" s="499">
        <f t="shared" si="192"/>
        <v>0</v>
      </c>
      <c r="P679" s="495"/>
      <c r="Q679" s="568"/>
      <c r="R679" s="500"/>
    </row>
    <row r="680" spans="1:18" s="573" customFormat="1" ht="15" hidden="1" customHeight="1">
      <c r="A680" s="551"/>
      <c r="B680" s="501"/>
      <c r="C680" s="502" t="s">
        <v>288</v>
      </c>
      <c r="D680" s="647"/>
      <c r="E680" s="520" t="s">
        <v>892</v>
      </c>
      <c r="F680" s="484" t="s">
        <v>893</v>
      </c>
      <c r="G680" s="504">
        <v>1</v>
      </c>
      <c r="H680" s="521"/>
      <c r="I680" s="523"/>
      <c r="J680" s="505">
        <f>단가산출!$J$39</f>
        <v>36723</v>
      </c>
      <c r="K680" s="506">
        <f>TRUNC(G680*J680)</f>
        <v>36723</v>
      </c>
      <c r="L680" s="521">
        <f>단가산출!L39</f>
        <v>30402</v>
      </c>
      <c r="M680" s="506">
        <f>TRUNC(G680*L680)</f>
        <v>30402</v>
      </c>
      <c r="N680" s="521">
        <f>H680+J680+L680</f>
        <v>67125</v>
      </c>
      <c r="O680" s="522">
        <f>I680+K680+M680</f>
        <v>67125</v>
      </c>
      <c r="P680" s="509"/>
      <c r="Q680" s="569" t="str">
        <f>단가산출!$A$34</f>
        <v>제07</v>
      </c>
      <c r="R680" s="510" t="s">
        <v>65</v>
      </c>
    </row>
    <row r="681" spans="1:18" s="573" customFormat="1" ht="15" hidden="1" customHeight="1">
      <c r="A681" s="552"/>
      <c r="B681" s="511" t="s">
        <v>67</v>
      </c>
      <c r="C681" s="512"/>
      <c r="D681" s="651"/>
      <c r="E681" s="514"/>
      <c r="F681" s="515"/>
      <c r="G681" s="516"/>
      <c r="H681" s="517"/>
      <c r="I681" s="518">
        <f>SUM(I679:I680)</f>
        <v>0</v>
      </c>
      <c r="J681" s="517"/>
      <c r="K681" s="518">
        <f>SUM(K679:K680)</f>
        <v>36723</v>
      </c>
      <c r="L681" s="517"/>
      <c r="M681" s="518">
        <f>ROUND(AVERAGE(M679:M680),0)</f>
        <v>30402</v>
      </c>
      <c r="N681" s="517">
        <f t="shared" si="191"/>
        <v>0</v>
      </c>
      <c r="O681" s="519">
        <f t="shared" si="192"/>
        <v>67125</v>
      </c>
      <c r="P681" s="516"/>
      <c r="Q681" s="570"/>
      <c r="R681" s="514"/>
    </row>
    <row r="682" spans="1:18" s="573" customFormat="1" ht="15" hidden="1" customHeight="1">
      <c r="A682" s="550" t="s">
        <v>1854</v>
      </c>
      <c r="B682" s="492" t="s">
        <v>1776</v>
      </c>
      <c r="C682" s="492" t="s">
        <v>79</v>
      </c>
      <c r="D682" s="492"/>
      <c r="E682" s="493" t="s">
        <v>88</v>
      </c>
      <c r="F682" s="494" t="s">
        <v>202</v>
      </c>
      <c r="G682" s="495"/>
      <c r="H682" s="496"/>
      <c r="I682" s="498"/>
      <c r="J682" s="496"/>
      <c r="K682" s="498"/>
      <c r="L682" s="496"/>
      <c r="M682" s="498"/>
      <c r="N682" s="496">
        <f t="shared" ref="N682:N683" si="223">H682+J682+L682</f>
        <v>0</v>
      </c>
      <c r="O682" s="499">
        <f t="shared" ref="O682:O683" si="224">I682+K682+M682</f>
        <v>0</v>
      </c>
      <c r="P682" s="495"/>
      <c r="Q682" s="568"/>
      <c r="R682" s="500"/>
    </row>
    <row r="683" spans="1:18" s="573" customFormat="1" ht="15" hidden="1" customHeight="1">
      <c r="A683" s="551"/>
      <c r="B683" s="652"/>
      <c r="C683" s="502" t="s">
        <v>63</v>
      </c>
      <c r="D683" s="647"/>
      <c r="E683" s="520" t="s">
        <v>194</v>
      </c>
      <c r="F683" s="484" t="s">
        <v>68</v>
      </c>
      <c r="G683" s="653">
        <f>설치수량!$I$142</f>
        <v>1.712</v>
      </c>
      <c r="H683" s="521">
        <f>단가조사!$P$77</f>
        <v>-2850</v>
      </c>
      <c r="I683" s="497">
        <f>TRUNC(G683*H683)</f>
        <v>-4879</v>
      </c>
      <c r="J683" s="521"/>
      <c r="K683" s="523">
        <f>ROUND(G683*J683,0)</f>
        <v>0</v>
      </c>
      <c r="L683" s="521"/>
      <c r="M683" s="523"/>
      <c r="N683" s="521">
        <f t="shared" si="223"/>
        <v>-2850</v>
      </c>
      <c r="O683" s="522">
        <f t="shared" si="224"/>
        <v>-4879</v>
      </c>
      <c r="P683" s="653"/>
      <c r="Q683" s="569"/>
      <c r="R683" s="520"/>
    </row>
    <row r="684" spans="1:18" s="573" customFormat="1" ht="15" hidden="1" customHeight="1">
      <c r="A684" s="552"/>
      <c r="B684" s="511" t="s">
        <v>67</v>
      </c>
      <c r="C684" s="512"/>
      <c r="D684" s="651"/>
      <c r="E684" s="514"/>
      <c r="F684" s="515"/>
      <c r="G684" s="516"/>
      <c r="H684" s="517"/>
      <c r="I684" s="518">
        <f>SUM(I682:I683)</f>
        <v>-4879</v>
      </c>
      <c r="J684" s="517"/>
      <c r="K684" s="518">
        <f>SUM(K682:K683)</f>
        <v>0</v>
      </c>
      <c r="L684" s="517"/>
      <c r="M684" s="518">
        <f>SUM(M682:M683)</f>
        <v>0</v>
      </c>
      <c r="N684" s="517">
        <f t="shared" ref="N684" si="225">H684+J684+L684</f>
        <v>0</v>
      </c>
      <c r="O684" s="519">
        <f t="shared" ref="O684" si="226">I684+K684+M684</f>
        <v>-4879</v>
      </c>
      <c r="P684" s="516"/>
      <c r="Q684" s="570"/>
      <c r="R684" s="514"/>
    </row>
    <row r="685" spans="1:18" s="573" customFormat="1" ht="15" hidden="1" customHeight="1">
      <c r="A685" s="550" t="s">
        <v>1723</v>
      </c>
      <c r="B685" s="492" t="s">
        <v>72</v>
      </c>
      <c r="C685" s="638" t="s">
        <v>899</v>
      </c>
      <c r="D685" s="492"/>
      <c r="E685" s="493" t="s">
        <v>88</v>
      </c>
      <c r="F685" s="494" t="s">
        <v>202</v>
      </c>
      <c r="G685" s="495"/>
      <c r="H685" s="496"/>
      <c r="I685" s="498"/>
      <c r="J685" s="496"/>
      <c r="K685" s="498"/>
      <c r="L685" s="496"/>
      <c r="M685" s="498"/>
      <c r="N685" s="496">
        <f t="shared" si="191"/>
        <v>0</v>
      </c>
      <c r="O685" s="499">
        <f t="shared" si="192"/>
        <v>0</v>
      </c>
      <c r="P685" s="495"/>
      <c r="Q685" s="568"/>
      <c r="R685" s="500"/>
    </row>
    <row r="686" spans="1:18" s="573" customFormat="1" ht="15" hidden="1" customHeight="1">
      <c r="A686" s="551"/>
      <c r="B686" s="501"/>
      <c r="C686" s="502" t="s">
        <v>288</v>
      </c>
      <c r="D686" s="647"/>
      <c r="E686" s="520" t="s">
        <v>892</v>
      </c>
      <c r="F686" s="484" t="s">
        <v>893</v>
      </c>
      <c r="G686" s="504">
        <v>1</v>
      </c>
      <c r="H686" s="521"/>
      <c r="I686" s="523"/>
      <c r="J686" s="505">
        <f>단가산출!$J$39</f>
        <v>36723</v>
      </c>
      <c r="K686" s="506">
        <f>TRUNC(G686*J686)</f>
        <v>36723</v>
      </c>
      <c r="L686" s="521">
        <f>단가산출!L39</f>
        <v>30402</v>
      </c>
      <c r="M686" s="506">
        <f>TRUNC(G686*L686)</f>
        <v>30402</v>
      </c>
      <c r="N686" s="521">
        <f>H686+J686+L686</f>
        <v>67125</v>
      </c>
      <c r="O686" s="522">
        <f>I686+K686+M686</f>
        <v>67125</v>
      </c>
      <c r="P686" s="509"/>
      <c r="Q686" s="569" t="str">
        <f>단가산출!$A$34</f>
        <v>제07</v>
      </c>
      <c r="R686" s="510" t="s">
        <v>65</v>
      </c>
    </row>
    <row r="687" spans="1:18" s="573" customFormat="1" ht="15" hidden="1" customHeight="1">
      <c r="A687" s="552"/>
      <c r="B687" s="511" t="s">
        <v>67</v>
      </c>
      <c r="C687" s="512"/>
      <c r="D687" s="651"/>
      <c r="E687" s="514"/>
      <c r="F687" s="515"/>
      <c r="G687" s="516"/>
      <c r="H687" s="517"/>
      <c r="I687" s="518">
        <f>SUM(I685:I686)</f>
        <v>0</v>
      </c>
      <c r="J687" s="517"/>
      <c r="K687" s="518">
        <f>SUM(K685:K686)</f>
        <v>36723</v>
      </c>
      <c r="L687" s="517"/>
      <c r="M687" s="518">
        <f>ROUND(AVERAGE(M685:M686),0)</f>
        <v>30402</v>
      </c>
      <c r="N687" s="517">
        <f t="shared" ref="N687:N781" si="227">H687+J687+L687</f>
        <v>0</v>
      </c>
      <c r="O687" s="519">
        <f t="shared" ref="O687:O781" si="228">I687+K687+M687</f>
        <v>67125</v>
      </c>
      <c r="P687" s="516"/>
      <c r="Q687" s="570"/>
      <c r="R687" s="514"/>
    </row>
    <row r="688" spans="1:18" s="573" customFormat="1" ht="15" hidden="1" customHeight="1">
      <c r="A688" s="550" t="s">
        <v>1855</v>
      </c>
      <c r="B688" s="492" t="s">
        <v>1776</v>
      </c>
      <c r="C688" s="638" t="s">
        <v>578</v>
      </c>
      <c r="D688" s="492"/>
      <c r="E688" s="493" t="s">
        <v>88</v>
      </c>
      <c r="F688" s="494" t="s">
        <v>202</v>
      </c>
      <c r="G688" s="495"/>
      <c r="H688" s="496"/>
      <c r="I688" s="498"/>
      <c r="J688" s="496"/>
      <c r="K688" s="498"/>
      <c r="L688" s="496"/>
      <c r="M688" s="498"/>
      <c r="N688" s="496">
        <f t="shared" si="227"/>
        <v>0</v>
      </c>
      <c r="O688" s="499">
        <f t="shared" si="228"/>
        <v>0</v>
      </c>
      <c r="P688" s="495"/>
      <c r="Q688" s="568"/>
      <c r="R688" s="500"/>
    </row>
    <row r="689" spans="1:18" s="573" customFormat="1" ht="15" hidden="1" customHeight="1">
      <c r="A689" s="551"/>
      <c r="B689" s="652"/>
      <c r="C689" s="502" t="s">
        <v>63</v>
      </c>
      <c r="D689" s="647"/>
      <c r="E689" s="520" t="s">
        <v>194</v>
      </c>
      <c r="F689" s="484" t="s">
        <v>68</v>
      </c>
      <c r="G689" s="653">
        <f>설치수량!$I$143</f>
        <v>2.5220000000000002</v>
      </c>
      <c r="H689" s="521">
        <f>단가조사!$P$77</f>
        <v>-2850</v>
      </c>
      <c r="I689" s="497">
        <f>TRUNC(G689*H689)</f>
        <v>-7187</v>
      </c>
      <c r="J689" s="521"/>
      <c r="K689" s="523">
        <f>ROUND(G689*J689,0)</f>
        <v>0</v>
      </c>
      <c r="L689" s="521"/>
      <c r="M689" s="523"/>
      <c r="N689" s="521">
        <f t="shared" si="227"/>
        <v>-2850</v>
      </c>
      <c r="O689" s="522">
        <f t="shared" si="228"/>
        <v>-7187</v>
      </c>
      <c r="P689" s="653"/>
      <c r="Q689" s="569"/>
      <c r="R689" s="520"/>
    </row>
    <row r="690" spans="1:18" s="573" customFormat="1" ht="15" hidden="1" customHeight="1">
      <c r="A690" s="552"/>
      <c r="B690" s="511" t="s">
        <v>67</v>
      </c>
      <c r="C690" s="512"/>
      <c r="D690" s="651"/>
      <c r="E690" s="514"/>
      <c r="F690" s="515"/>
      <c r="G690" s="516"/>
      <c r="H690" s="517"/>
      <c r="I690" s="518">
        <f>SUM(I688:I689)</f>
        <v>-7187</v>
      </c>
      <c r="J690" s="517"/>
      <c r="K690" s="518">
        <f>SUM(K688:K689)</f>
        <v>0</v>
      </c>
      <c r="L690" s="517"/>
      <c r="M690" s="518">
        <f>SUM(M688:M689)</f>
        <v>0</v>
      </c>
      <c r="N690" s="517">
        <f t="shared" ref="N690" si="229">H690+J690+L690</f>
        <v>0</v>
      </c>
      <c r="O690" s="519">
        <f t="shared" ref="O690" si="230">I690+K690+M690</f>
        <v>-7187</v>
      </c>
      <c r="P690" s="516"/>
      <c r="Q690" s="570"/>
      <c r="R690" s="514"/>
    </row>
    <row r="691" spans="1:18" s="573" customFormat="1" ht="15" hidden="1" customHeight="1">
      <c r="A691" s="550" t="s">
        <v>1724</v>
      </c>
      <c r="B691" s="492" t="s">
        <v>72</v>
      </c>
      <c r="C691" s="492" t="s">
        <v>80</v>
      </c>
      <c r="D691" s="492"/>
      <c r="E691" s="493" t="s">
        <v>88</v>
      </c>
      <c r="F691" s="494" t="s">
        <v>202</v>
      </c>
      <c r="G691" s="495"/>
      <c r="H691" s="496"/>
      <c r="I691" s="498"/>
      <c r="J691" s="496"/>
      <c r="K691" s="498"/>
      <c r="L691" s="496"/>
      <c r="M691" s="498"/>
      <c r="N691" s="496">
        <f t="shared" si="227"/>
        <v>0</v>
      </c>
      <c r="O691" s="499">
        <f t="shared" si="228"/>
        <v>0</v>
      </c>
      <c r="P691" s="495"/>
      <c r="Q691" s="568"/>
      <c r="R691" s="500"/>
    </row>
    <row r="692" spans="1:18" s="573" customFormat="1" ht="15" hidden="1" customHeight="1">
      <c r="A692" s="551"/>
      <c r="B692" s="501"/>
      <c r="C692" s="502" t="s">
        <v>288</v>
      </c>
      <c r="D692" s="647"/>
      <c r="E692" s="520" t="s">
        <v>892</v>
      </c>
      <c r="F692" s="484" t="s">
        <v>893</v>
      </c>
      <c r="G692" s="504">
        <v>1</v>
      </c>
      <c r="H692" s="521"/>
      <c r="I692" s="523"/>
      <c r="J692" s="505">
        <f>단가산출!$J$39</f>
        <v>36723</v>
      </c>
      <c r="K692" s="506">
        <f>TRUNC(G692*J692)</f>
        <v>36723</v>
      </c>
      <c r="L692" s="521">
        <f>단가산출!L39</f>
        <v>30402</v>
      </c>
      <c r="M692" s="506">
        <f>TRUNC(G692*L692)</f>
        <v>30402</v>
      </c>
      <c r="N692" s="521">
        <f t="shared" si="227"/>
        <v>67125</v>
      </c>
      <c r="O692" s="522">
        <f t="shared" si="228"/>
        <v>67125</v>
      </c>
      <c r="P692" s="509"/>
      <c r="Q692" s="569" t="str">
        <f>단가산출!$A$34</f>
        <v>제07</v>
      </c>
      <c r="R692" s="510" t="s">
        <v>65</v>
      </c>
    </row>
    <row r="693" spans="1:18" s="573" customFormat="1" ht="15" hidden="1" customHeight="1">
      <c r="A693" s="552"/>
      <c r="B693" s="511" t="s">
        <v>67</v>
      </c>
      <c r="C693" s="512"/>
      <c r="D693" s="651"/>
      <c r="E693" s="514"/>
      <c r="F693" s="515"/>
      <c r="G693" s="516"/>
      <c r="H693" s="517"/>
      <c r="I693" s="518">
        <f>SUM(I691:I692)</f>
        <v>0</v>
      </c>
      <c r="J693" s="517"/>
      <c r="K693" s="518">
        <f>SUM(K691:K692)</f>
        <v>36723</v>
      </c>
      <c r="L693" s="517"/>
      <c r="M693" s="518">
        <f>ROUND(AVERAGE(M691:M692),0)</f>
        <v>30402</v>
      </c>
      <c r="N693" s="517">
        <f t="shared" si="227"/>
        <v>0</v>
      </c>
      <c r="O693" s="519">
        <f t="shared" si="228"/>
        <v>67125</v>
      </c>
      <c r="P693" s="516"/>
      <c r="Q693" s="570"/>
      <c r="R693" s="514"/>
    </row>
    <row r="694" spans="1:18" s="573" customFormat="1" ht="15" hidden="1" customHeight="1">
      <c r="A694" s="550" t="s">
        <v>1856</v>
      </c>
      <c r="B694" s="492" t="s">
        <v>1776</v>
      </c>
      <c r="C694" s="492" t="s">
        <v>80</v>
      </c>
      <c r="D694" s="492"/>
      <c r="E694" s="493" t="s">
        <v>88</v>
      </c>
      <c r="F694" s="494" t="s">
        <v>202</v>
      </c>
      <c r="G694" s="495"/>
      <c r="H694" s="496"/>
      <c r="I694" s="498"/>
      <c r="J694" s="496"/>
      <c r="K694" s="498"/>
      <c r="L694" s="496"/>
      <c r="M694" s="498"/>
      <c r="N694" s="496">
        <f t="shared" ref="N694:N696" si="231">H694+J694+L694</f>
        <v>0</v>
      </c>
      <c r="O694" s="499">
        <f t="shared" ref="O694:O696" si="232">I694+K694+M694</f>
        <v>0</v>
      </c>
      <c r="P694" s="495"/>
      <c r="Q694" s="568"/>
      <c r="R694" s="500"/>
    </row>
    <row r="695" spans="1:18" s="573" customFormat="1" ht="15" hidden="1" customHeight="1">
      <c r="A695" s="551"/>
      <c r="B695" s="652"/>
      <c r="C695" s="502" t="s">
        <v>63</v>
      </c>
      <c r="D695" s="647"/>
      <c r="E695" s="520" t="s">
        <v>194</v>
      </c>
      <c r="F695" s="484" t="s">
        <v>68</v>
      </c>
      <c r="G695" s="653">
        <f>설치수량!$I$144</f>
        <v>2.6840000000000002</v>
      </c>
      <c r="H695" s="521">
        <f>단가조사!$P$77</f>
        <v>-2850</v>
      </c>
      <c r="I695" s="497">
        <f>TRUNC(G695*H695)</f>
        <v>-7649</v>
      </c>
      <c r="J695" s="521"/>
      <c r="K695" s="523">
        <f>ROUND(G695*J695,0)</f>
        <v>0</v>
      </c>
      <c r="L695" s="521"/>
      <c r="M695" s="523"/>
      <c r="N695" s="521">
        <f t="shared" si="231"/>
        <v>-2850</v>
      </c>
      <c r="O695" s="522">
        <f t="shared" si="232"/>
        <v>-7649</v>
      </c>
      <c r="P695" s="653"/>
      <c r="Q695" s="569"/>
      <c r="R695" s="520"/>
    </row>
    <row r="696" spans="1:18" s="573" customFormat="1" ht="15" hidden="1" customHeight="1">
      <c r="A696" s="552"/>
      <c r="B696" s="511" t="s">
        <v>67</v>
      </c>
      <c r="C696" s="512"/>
      <c r="D696" s="651"/>
      <c r="E696" s="514"/>
      <c r="F696" s="515"/>
      <c r="G696" s="516"/>
      <c r="H696" s="517"/>
      <c r="I696" s="518">
        <f>SUM(I694:I695)</f>
        <v>-7649</v>
      </c>
      <c r="J696" s="517"/>
      <c r="K696" s="518">
        <f>SUM(K694:K695)</f>
        <v>0</v>
      </c>
      <c r="L696" s="517"/>
      <c r="M696" s="518">
        <f>SUM(M694:M695)</f>
        <v>0</v>
      </c>
      <c r="N696" s="517">
        <f t="shared" si="231"/>
        <v>0</v>
      </c>
      <c r="O696" s="519">
        <f t="shared" si="232"/>
        <v>-7649</v>
      </c>
      <c r="P696" s="516"/>
      <c r="Q696" s="570"/>
      <c r="R696" s="514"/>
    </row>
    <row r="697" spans="1:18" s="573" customFormat="1" ht="15" hidden="1" customHeight="1">
      <c r="A697" s="550" t="s">
        <v>1725</v>
      </c>
      <c r="B697" s="492" t="s">
        <v>81</v>
      </c>
      <c r="C697" s="492" t="s">
        <v>80</v>
      </c>
      <c r="D697" s="492"/>
      <c r="E697" s="493" t="s">
        <v>88</v>
      </c>
      <c r="F697" s="494" t="s">
        <v>202</v>
      </c>
      <c r="G697" s="495"/>
      <c r="H697" s="496"/>
      <c r="I697" s="498"/>
      <c r="J697" s="496"/>
      <c r="K697" s="498"/>
      <c r="L697" s="496"/>
      <c r="M697" s="498"/>
      <c r="N697" s="496">
        <f t="shared" si="227"/>
        <v>0</v>
      </c>
      <c r="O697" s="499">
        <f t="shared" si="228"/>
        <v>0</v>
      </c>
      <c r="P697" s="495"/>
      <c r="Q697" s="568"/>
      <c r="R697" s="500"/>
    </row>
    <row r="698" spans="1:18" s="573" customFormat="1" ht="15" hidden="1" customHeight="1">
      <c r="A698" s="551"/>
      <c r="B698" s="501"/>
      <c r="C698" s="502" t="s">
        <v>288</v>
      </c>
      <c r="D698" s="647"/>
      <c r="E698" s="520" t="s">
        <v>892</v>
      </c>
      <c r="F698" s="484" t="s">
        <v>893</v>
      </c>
      <c r="G698" s="504">
        <v>1</v>
      </c>
      <c r="H698" s="521"/>
      <c r="I698" s="523"/>
      <c r="J698" s="505">
        <f>단가산출!$J$39</f>
        <v>36723</v>
      </c>
      <c r="K698" s="506">
        <f>TRUNC(G698*J698)</f>
        <v>36723</v>
      </c>
      <c r="L698" s="521">
        <f>단가산출!L39</f>
        <v>30402</v>
      </c>
      <c r="M698" s="506">
        <f>TRUNC(G698*L698)</f>
        <v>30402</v>
      </c>
      <c r="N698" s="521">
        <f t="shared" si="227"/>
        <v>67125</v>
      </c>
      <c r="O698" s="522">
        <f t="shared" si="228"/>
        <v>67125</v>
      </c>
      <c r="P698" s="509"/>
      <c r="Q698" s="569" t="str">
        <f>단가산출!$A$34</f>
        <v>제07</v>
      </c>
      <c r="R698" s="510" t="s">
        <v>65</v>
      </c>
    </row>
    <row r="699" spans="1:18" s="573" customFormat="1" ht="15" hidden="1" customHeight="1">
      <c r="A699" s="552"/>
      <c r="B699" s="511" t="s">
        <v>67</v>
      </c>
      <c r="C699" s="512"/>
      <c r="D699" s="651"/>
      <c r="E699" s="514"/>
      <c r="F699" s="515"/>
      <c r="G699" s="516"/>
      <c r="H699" s="517"/>
      <c r="I699" s="518">
        <f>SUM(I697:I698)</f>
        <v>0</v>
      </c>
      <c r="J699" s="517"/>
      <c r="K699" s="518">
        <f>SUM(K697:K698)</f>
        <v>36723</v>
      </c>
      <c r="L699" s="517"/>
      <c r="M699" s="518">
        <f>ROUND(AVERAGE(M697:M698),0)</f>
        <v>30402</v>
      </c>
      <c r="N699" s="517">
        <f t="shared" si="227"/>
        <v>0</v>
      </c>
      <c r="O699" s="519">
        <f t="shared" si="228"/>
        <v>67125</v>
      </c>
      <c r="P699" s="516"/>
      <c r="Q699" s="570"/>
      <c r="R699" s="514"/>
    </row>
    <row r="700" spans="1:18" s="573" customFormat="1" ht="15" hidden="1" customHeight="1">
      <c r="A700" s="550" t="s">
        <v>1857</v>
      </c>
      <c r="B700" s="492" t="s">
        <v>1783</v>
      </c>
      <c r="C700" s="492" t="s">
        <v>80</v>
      </c>
      <c r="D700" s="492"/>
      <c r="E700" s="493" t="s">
        <v>88</v>
      </c>
      <c r="F700" s="494" t="s">
        <v>202</v>
      </c>
      <c r="G700" s="495"/>
      <c r="H700" s="496"/>
      <c r="I700" s="498"/>
      <c r="J700" s="496"/>
      <c r="K700" s="498"/>
      <c r="L700" s="496"/>
      <c r="M700" s="498"/>
      <c r="N700" s="496">
        <f t="shared" ref="N700:N702" si="233">H700+J700+L700</f>
        <v>0</v>
      </c>
      <c r="O700" s="499">
        <f t="shared" ref="O700:O702" si="234">I700+K700+M700</f>
        <v>0</v>
      </c>
      <c r="P700" s="495"/>
      <c r="Q700" s="568"/>
      <c r="R700" s="500"/>
    </row>
    <row r="701" spans="1:18" s="573" customFormat="1" ht="15" hidden="1" customHeight="1">
      <c r="A701" s="551"/>
      <c r="B701" s="652"/>
      <c r="C701" s="502" t="s">
        <v>63</v>
      </c>
      <c r="D701" s="647"/>
      <c r="E701" s="520" t="s">
        <v>194</v>
      </c>
      <c r="F701" s="484" t="s">
        <v>68</v>
      </c>
      <c r="G701" s="653">
        <f>설치수량!$I$145</f>
        <v>2.2160000000000002</v>
      </c>
      <c r="H701" s="521">
        <f>단가조사!$P$77</f>
        <v>-2850</v>
      </c>
      <c r="I701" s="497">
        <f>TRUNC(G701*H701)</f>
        <v>-6315</v>
      </c>
      <c r="J701" s="521"/>
      <c r="K701" s="523">
        <f>ROUND(G701*J701,0)</f>
        <v>0</v>
      </c>
      <c r="L701" s="521"/>
      <c r="M701" s="523"/>
      <c r="N701" s="521">
        <f t="shared" si="233"/>
        <v>-2850</v>
      </c>
      <c r="O701" s="522">
        <f t="shared" si="234"/>
        <v>-6315</v>
      </c>
      <c r="P701" s="653"/>
      <c r="Q701" s="569"/>
      <c r="R701" s="520"/>
    </row>
    <row r="702" spans="1:18" s="573" customFormat="1" ht="15" hidden="1" customHeight="1">
      <c r="A702" s="552"/>
      <c r="B702" s="511" t="s">
        <v>67</v>
      </c>
      <c r="C702" s="512"/>
      <c r="D702" s="651"/>
      <c r="E702" s="514"/>
      <c r="F702" s="515"/>
      <c r="G702" s="516"/>
      <c r="H702" s="517"/>
      <c r="I702" s="518">
        <f>SUM(I700:I701)</f>
        <v>-6315</v>
      </c>
      <c r="J702" s="517"/>
      <c r="K702" s="518">
        <f>SUM(K700:K701)</f>
        <v>0</v>
      </c>
      <c r="L702" s="517"/>
      <c r="M702" s="518">
        <f>SUM(M700:M701)</f>
        <v>0</v>
      </c>
      <c r="N702" s="517">
        <f t="shared" si="233"/>
        <v>0</v>
      </c>
      <c r="O702" s="519">
        <f t="shared" si="234"/>
        <v>-6315</v>
      </c>
      <c r="P702" s="516"/>
      <c r="Q702" s="570"/>
      <c r="R702" s="514"/>
    </row>
    <row r="703" spans="1:18" s="573" customFormat="1" ht="15" hidden="1" customHeight="1">
      <c r="A703" s="550" t="s">
        <v>1726</v>
      </c>
      <c r="B703" s="492" t="s">
        <v>61</v>
      </c>
      <c r="C703" s="492">
        <v>1170</v>
      </c>
      <c r="D703" s="492"/>
      <c r="E703" s="493" t="s">
        <v>88</v>
      </c>
      <c r="F703" s="494" t="s">
        <v>202</v>
      </c>
      <c r="G703" s="495"/>
      <c r="H703" s="496"/>
      <c r="I703" s="498"/>
      <c r="J703" s="496"/>
      <c r="K703" s="498"/>
      <c r="L703" s="496"/>
      <c r="M703" s="498"/>
      <c r="N703" s="496">
        <f t="shared" si="227"/>
        <v>0</v>
      </c>
      <c r="O703" s="499">
        <f t="shared" si="228"/>
        <v>0</v>
      </c>
      <c r="P703" s="495"/>
      <c r="Q703" s="568"/>
      <c r="R703" s="500"/>
    </row>
    <row r="704" spans="1:18" s="573" customFormat="1" ht="14.25" hidden="1" customHeight="1">
      <c r="A704" s="551"/>
      <c r="B704" s="501"/>
      <c r="C704" s="502" t="s">
        <v>288</v>
      </c>
      <c r="D704" s="647"/>
      <c r="E704" s="655" t="s">
        <v>900</v>
      </c>
      <c r="F704" s="484" t="s">
        <v>893</v>
      </c>
      <c r="G704" s="504">
        <v>1</v>
      </c>
      <c r="H704" s="521"/>
      <c r="I704" s="523"/>
      <c r="J704" s="505">
        <f>단가산출!$J$56</f>
        <v>36723</v>
      </c>
      <c r="K704" s="506">
        <f>TRUNC(G704*J704)</f>
        <v>36723</v>
      </c>
      <c r="L704" s="521">
        <f>단가산출!L56</f>
        <v>30402</v>
      </c>
      <c r="M704" s="506">
        <f>TRUNC(G704*L704)</f>
        <v>30402</v>
      </c>
      <c r="N704" s="521">
        <f t="shared" si="227"/>
        <v>67125</v>
      </c>
      <c r="O704" s="522">
        <f t="shared" si="228"/>
        <v>67125</v>
      </c>
      <c r="P704" s="509"/>
      <c r="Q704" s="569" t="str">
        <f>단가산출!$A$51</f>
        <v>제10</v>
      </c>
      <c r="R704" s="510" t="s">
        <v>65</v>
      </c>
    </row>
    <row r="705" spans="1:18" s="573" customFormat="1" ht="14.25" hidden="1" customHeight="1">
      <c r="A705" s="552"/>
      <c r="B705" s="511" t="s">
        <v>67</v>
      </c>
      <c r="C705" s="512"/>
      <c r="D705" s="651"/>
      <c r="E705" s="514"/>
      <c r="F705" s="515"/>
      <c r="G705" s="516"/>
      <c r="H705" s="517"/>
      <c r="I705" s="518">
        <f>SUM(I703:I704)</f>
        <v>0</v>
      </c>
      <c r="J705" s="517"/>
      <c r="K705" s="518">
        <f>SUM(K703:K704)</f>
        <v>36723</v>
      </c>
      <c r="L705" s="517"/>
      <c r="M705" s="518">
        <f>ROUND(AVERAGE(M703:M704),0)</f>
        <v>30402</v>
      </c>
      <c r="N705" s="517">
        <f t="shared" si="227"/>
        <v>0</v>
      </c>
      <c r="O705" s="519">
        <f t="shared" si="228"/>
        <v>67125</v>
      </c>
      <c r="P705" s="516"/>
      <c r="Q705" s="570"/>
      <c r="R705" s="514"/>
    </row>
    <row r="706" spans="1:18" s="573" customFormat="1" ht="15" hidden="1" customHeight="1">
      <c r="A706" s="550" t="s">
        <v>1858</v>
      </c>
      <c r="B706" s="492" t="s">
        <v>1794</v>
      </c>
      <c r="C706" s="492">
        <v>1170</v>
      </c>
      <c r="D706" s="492"/>
      <c r="E706" s="493" t="s">
        <v>88</v>
      </c>
      <c r="F706" s="494" t="s">
        <v>202</v>
      </c>
      <c r="G706" s="495"/>
      <c r="H706" s="496"/>
      <c r="I706" s="498"/>
      <c r="J706" s="496"/>
      <c r="K706" s="498"/>
      <c r="L706" s="496"/>
      <c r="M706" s="498"/>
      <c r="N706" s="496">
        <f t="shared" ref="N706:N708" si="235">H706+J706+L706</f>
        <v>0</v>
      </c>
      <c r="O706" s="499">
        <f t="shared" ref="O706:O708" si="236">I706+K706+M706</f>
        <v>0</v>
      </c>
      <c r="P706" s="495"/>
      <c r="Q706" s="568"/>
      <c r="R706" s="500"/>
    </row>
    <row r="707" spans="1:18" s="573" customFormat="1" ht="15" hidden="1" customHeight="1">
      <c r="A707" s="551"/>
      <c r="B707" s="652"/>
      <c r="C707" s="502" t="s">
        <v>63</v>
      </c>
      <c r="D707" s="647"/>
      <c r="E707" s="520" t="s">
        <v>194</v>
      </c>
      <c r="F707" s="484" t="s">
        <v>68</v>
      </c>
      <c r="G707" s="653">
        <f>설치수량!$I$146</f>
        <v>4.4550000000000001</v>
      </c>
      <c r="H707" s="521">
        <f>단가조사!$P$77</f>
        <v>-2850</v>
      </c>
      <c r="I707" s="497">
        <f>TRUNC(G707*H707)</f>
        <v>-12696</v>
      </c>
      <c r="J707" s="521"/>
      <c r="K707" s="523">
        <f>ROUND(G707*J707,0)</f>
        <v>0</v>
      </c>
      <c r="L707" s="521"/>
      <c r="M707" s="523"/>
      <c r="N707" s="521">
        <f t="shared" si="235"/>
        <v>-2850</v>
      </c>
      <c r="O707" s="522">
        <f t="shared" si="236"/>
        <v>-12696</v>
      </c>
      <c r="P707" s="653"/>
      <c r="Q707" s="569"/>
      <c r="R707" s="520"/>
    </row>
    <row r="708" spans="1:18" s="573" customFormat="1" ht="14.25" hidden="1" customHeight="1">
      <c r="A708" s="552"/>
      <c r="B708" s="511" t="s">
        <v>67</v>
      </c>
      <c r="C708" s="512"/>
      <c r="D708" s="651"/>
      <c r="E708" s="514"/>
      <c r="F708" s="515"/>
      <c r="G708" s="516"/>
      <c r="H708" s="517"/>
      <c r="I708" s="518">
        <f>SUM(I706:I707)</f>
        <v>-12696</v>
      </c>
      <c r="J708" s="517"/>
      <c r="K708" s="518">
        <f>SUM(K706:K707)</f>
        <v>0</v>
      </c>
      <c r="L708" s="517"/>
      <c r="M708" s="518">
        <f>SUM(M706:M707)</f>
        <v>0</v>
      </c>
      <c r="N708" s="517">
        <f t="shared" si="235"/>
        <v>0</v>
      </c>
      <c r="O708" s="519">
        <f t="shared" si="236"/>
        <v>-12696</v>
      </c>
      <c r="P708" s="516"/>
      <c r="Q708" s="570"/>
      <c r="R708" s="514"/>
    </row>
    <row r="709" spans="1:18" s="573" customFormat="1" ht="14.25" hidden="1" customHeight="1">
      <c r="A709" s="550" t="s">
        <v>1727</v>
      </c>
      <c r="B709" s="492" t="s">
        <v>61</v>
      </c>
      <c r="C709" s="492">
        <v>1350</v>
      </c>
      <c r="D709" s="492"/>
      <c r="E709" s="493" t="s">
        <v>88</v>
      </c>
      <c r="F709" s="494" t="s">
        <v>202</v>
      </c>
      <c r="G709" s="495"/>
      <c r="H709" s="496"/>
      <c r="I709" s="498"/>
      <c r="J709" s="496"/>
      <c r="K709" s="498"/>
      <c r="L709" s="496"/>
      <c r="M709" s="498"/>
      <c r="N709" s="496">
        <f t="shared" si="227"/>
        <v>0</v>
      </c>
      <c r="O709" s="499">
        <f t="shared" si="228"/>
        <v>0</v>
      </c>
      <c r="P709" s="495"/>
      <c r="Q709" s="568"/>
      <c r="R709" s="500"/>
    </row>
    <row r="710" spans="1:18" s="573" customFormat="1" ht="14.25" hidden="1" customHeight="1">
      <c r="A710" s="551"/>
      <c r="B710" s="501"/>
      <c r="C710" s="502" t="s">
        <v>288</v>
      </c>
      <c r="D710" s="647"/>
      <c r="E710" s="655" t="s">
        <v>900</v>
      </c>
      <c r="F710" s="484" t="s">
        <v>893</v>
      </c>
      <c r="G710" s="504">
        <v>1</v>
      </c>
      <c r="H710" s="521"/>
      <c r="I710" s="523"/>
      <c r="J710" s="505">
        <f>단가산출!$J$56</f>
        <v>36723</v>
      </c>
      <c r="K710" s="506">
        <f>TRUNC(G710*J710)</f>
        <v>36723</v>
      </c>
      <c r="L710" s="521">
        <f>단가산출!L56</f>
        <v>30402</v>
      </c>
      <c r="M710" s="506">
        <f>TRUNC(G710*L710)</f>
        <v>30402</v>
      </c>
      <c r="N710" s="521">
        <f>H710+J710+L710</f>
        <v>67125</v>
      </c>
      <c r="O710" s="522">
        <f>I710+K710+M710</f>
        <v>67125</v>
      </c>
      <c r="P710" s="509"/>
      <c r="Q710" s="569" t="str">
        <f>단가산출!$A$51</f>
        <v>제10</v>
      </c>
      <c r="R710" s="510" t="s">
        <v>65</v>
      </c>
    </row>
    <row r="711" spans="1:18" s="573" customFormat="1" ht="14.25" hidden="1" customHeight="1">
      <c r="A711" s="552"/>
      <c r="B711" s="511" t="s">
        <v>67</v>
      </c>
      <c r="C711" s="512"/>
      <c r="D711" s="651"/>
      <c r="E711" s="514"/>
      <c r="F711" s="515"/>
      <c r="G711" s="516"/>
      <c r="H711" s="517"/>
      <c r="I711" s="518">
        <f>SUM(I709:I710)</f>
        <v>0</v>
      </c>
      <c r="J711" s="517"/>
      <c r="K711" s="518">
        <f>SUM(K709:K710)</f>
        <v>36723</v>
      </c>
      <c r="L711" s="517"/>
      <c r="M711" s="518">
        <f>ROUND(AVERAGE(M709:M710),0)</f>
        <v>30402</v>
      </c>
      <c r="N711" s="517">
        <f t="shared" si="227"/>
        <v>0</v>
      </c>
      <c r="O711" s="519">
        <f t="shared" si="228"/>
        <v>67125</v>
      </c>
      <c r="P711" s="516"/>
      <c r="Q711" s="570"/>
      <c r="R711" s="514"/>
    </row>
    <row r="712" spans="1:18" s="573" customFormat="1" ht="14.25" hidden="1" customHeight="1">
      <c r="A712" s="550" t="s">
        <v>1859</v>
      </c>
      <c r="B712" s="492" t="s">
        <v>1794</v>
      </c>
      <c r="C712" s="492">
        <v>1350</v>
      </c>
      <c r="D712" s="492"/>
      <c r="E712" s="493" t="s">
        <v>88</v>
      </c>
      <c r="F712" s="494" t="s">
        <v>202</v>
      </c>
      <c r="G712" s="495"/>
      <c r="H712" s="496"/>
      <c r="I712" s="498"/>
      <c r="J712" s="496"/>
      <c r="K712" s="498"/>
      <c r="L712" s="496"/>
      <c r="M712" s="498"/>
      <c r="N712" s="496">
        <f t="shared" ref="N712:N713" si="237">H712+J712+L712</f>
        <v>0</v>
      </c>
      <c r="O712" s="499">
        <f t="shared" ref="O712:O713" si="238">I712+K712+M712</f>
        <v>0</v>
      </c>
      <c r="P712" s="495"/>
      <c r="Q712" s="568"/>
      <c r="R712" s="500"/>
    </row>
    <row r="713" spans="1:18" s="573" customFormat="1" ht="14.25" hidden="1" customHeight="1">
      <c r="A713" s="551"/>
      <c r="B713" s="652"/>
      <c r="C713" s="502" t="s">
        <v>63</v>
      </c>
      <c r="D713" s="647"/>
      <c r="E713" s="520" t="s">
        <v>194</v>
      </c>
      <c r="F713" s="484" t="s">
        <v>68</v>
      </c>
      <c r="G713" s="653">
        <f>설치수량!$I$147</f>
        <v>5.6870000000000003</v>
      </c>
      <c r="H713" s="521">
        <f>단가조사!$P$77</f>
        <v>-2850</v>
      </c>
      <c r="I713" s="497">
        <f>TRUNC(G713*H713)</f>
        <v>-16207</v>
      </c>
      <c r="J713" s="521"/>
      <c r="K713" s="523">
        <f>ROUND(G713*J713,0)</f>
        <v>0</v>
      </c>
      <c r="L713" s="521"/>
      <c r="M713" s="523"/>
      <c r="N713" s="521">
        <f t="shared" si="237"/>
        <v>-2850</v>
      </c>
      <c r="O713" s="522">
        <f t="shared" si="238"/>
        <v>-16207</v>
      </c>
      <c r="P713" s="653"/>
      <c r="Q713" s="569"/>
      <c r="R713" s="520"/>
    </row>
    <row r="714" spans="1:18" s="573" customFormat="1" ht="14.25" hidden="1" customHeight="1">
      <c r="A714" s="552"/>
      <c r="B714" s="511" t="s">
        <v>67</v>
      </c>
      <c r="C714" s="512"/>
      <c r="D714" s="651"/>
      <c r="E714" s="514"/>
      <c r="F714" s="515"/>
      <c r="G714" s="516"/>
      <c r="H714" s="517"/>
      <c r="I714" s="518">
        <f>SUM(I712:I713)</f>
        <v>-16207</v>
      </c>
      <c r="J714" s="517"/>
      <c r="K714" s="518">
        <f>SUM(K712:K713)</f>
        <v>0</v>
      </c>
      <c r="L714" s="517"/>
      <c r="M714" s="518">
        <f>SUM(M712:M713)</f>
        <v>0</v>
      </c>
      <c r="N714" s="517">
        <f t="shared" ref="N714" si="239">H714+J714+L714</f>
        <v>0</v>
      </c>
      <c r="O714" s="519">
        <f t="shared" ref="O714" si="240">I714+K714+M714</f>
        <v>-16207</v>
      </c>
      <c r="P714" s="516"/>
      <c r="Q714" s="570"/>
      <c r="R714" s="514"/>
    </row>
    <row r="715" spans="1:18" s="573" customFormat="1" ht="14.25" hidden="1" customHeight="1">
      <c r="A715" s="550" t="s">
        <v>1728</v>
      </c>
      <c r="B715" s="492" t="s">
        <v>69</v>
      </c>
      <c r="C715" s="492">
        <v>1040</v>
      </c>
      <c r="D715" s="492"/>
      <c r="E715" s="493" t="s">
        <v>88</v>
      </c>
      <c r="F715" s="494" t="s">
        <v>202</v>
      </c>
      <c r="G715" s="495"/>
      <c r="H715" s="496"/>
      <c r="I715" s="498"/>
      <c r="J715" s="496"/>
      <c r="K715" s="498"/>
      <c r="L715" s="496"/>
      <c r="M715" s="498"/>
      <c r="N715" s="496">
        <f t="shared" si="227"/>
        <v>0</v>
      </c>
      <c r="O715" s="499">
        <f t="shared" si="228"/>
        <v>0</v>
      </c>
      <c r="P715" s="495"/>
      <c r="Q715" s="568"/>
      <c r="R715" s="500"/>
    </row>
    <row r="716" spans="1:18" s="573" customFormat="1" ht="14.25" hidden="1" customHeight="1">
      <c r="A716" s="551"/>
      <c r="B716" s="501"/>
      <c r="C716" s="502" t="s">
        <v>288</v>
      </c>
      <c r="D716" s="647"/>
      <c r="E716" s="655" t="s">
        <v>900</v>
      </c>
      <c r="F716" s="484" t="s">
        <v>893</v>
      </c>
      <c r="G716" s="504">
        <v>1</v>
      </c>
      <c r="H716" s="521"/>
      <c r="I716" s="523"/>
      <c r="J716" s="505">
        <f>단가산출!$J$56</f>
        <v>36723</v>
      </c>
      <c r="K716" s="506">
        <f>TRUNC(G716*J716)</f>
        <v>36723</v>
      </c>
      <c r="L716" s="521">
        <f>단가산출!L56</f>
        <v>30402</v>
      </c>
      <c r="M716" s="506">
        <f>TRUNC(G716*L716)</f>
        <v>30402</v>
      </c>
      <c r="N716" s="521">
        <f>H716+J716+L716</f>
        <v>67125</v>
      </c>
      <c r="O716" s="522">
        <f>I716+K716+M716</f>
        <v>67125</v>
      </c>
      <c r="P716" s="509"/>
      <c r="Q716" s="569" t="str">
        <f>단가산출!$A$51</f>
        <v>제10</v>
      </c>
      <c r="R716" s="510" t="s">
        <v>65</v>
      </c>
    </row>
    <row r="717" spans="1:18" s="573" customFormat="1" ht="14.25" hidden="1" customHeight="1">
      <c r="A717" s="552"/>
      <c r="B717" s="511" t="s">
        <v>67</v>
      </c>
      <c r="C717" s="512"/>
      <c r="D717" s="651"/>
      <c r="E717" s="514"/>
      <c r="F717" s="515"/>
      <c r="G717" s="516"/>
      <c r="H717" s="517"/>
      <c r="I717" s="518">
        <f>SUM(I715:I716)</f>
        <v>0</v>
      </c>
      <c r="J717" s="517"/>
      <c r="K717" s="518">
        <f>SUM(K715:K716)</f>
        <v>36723</v>
      </c>
      <c r="L717" s="517"/>
      <c r="M717" s="518">
        <f>ROUND(AVERAGE(M715:M716),0)</f>
        <v>30402</v>
      </c>
      <c r="N717" s="517">
        <f t="shared" si="227"/>
        <v>0</v>
      </c>
      <c r="O717" s="519">
        <f t="shared" si="228"/>
        <v>67125</v>
      </c>
      <c r="P717" s="516"/>
      <c r="Q717" s="570"/>
      <c r="R717" s="514"/>
    </row>
    <row r="718" spans="1:18" s="573" customFormat="1" ht="14.25" hidden="1" customHeight="1">
      <c r="A718" s="550" t="s">
        <v>1860</v>
      </c>
      <c r="B718" s="492" t="s">
        <v>1769</v>
      </c>
      <c r="C718" s="492">
        <v>1040</v>
      </c>
      <c r="D718" s="492"/>
      <c r="E718" s="493" t="s">
        <v>88</v>
      </c>
      <c r="F718" s="494" t="s">
        <v>202</v>
      </c>
      <c r="G718" s="495"/>
      <c r="H718" s="496"/>
      <c r="I718" s="498"/>
      <c r="J718" s="496"/>
      <c r="K718" s="498"/>
      <c r="L718" s="496"/>
      <c r="M718" s="498"/>
      <c r="N718" s="496">
        <f t="shared" ref="N718:N719" si="241">H718+J718+L718</f>
        <v>0</v>
      </c>
      <c r="O718" s="499">
        <f t="shared" ref="O718:O719" si="242">I718+K718+M718</f>
        <v>0</v>
      </c>
      <c r="P718" s="495"/>
      <c r="Q718" s="568"/>
      <c r="R718" s="500"/>
    </row>
    <row r="719" spans="1:18" s="573" customFormat="1" ht="14.25" hidden="1" customHeight="1">
      <c r="A719" s="551"/>
      <c r="B719" s="652"/>
      <c r="C719" s="502" t="s">
        <v>63</v>
      </c>
      <c r="D719" s="647"/>
      <c r="E719" s="520" t="s">
        <v>194</v>
      </c>
      <c r="F719" s="484" t="s">
        <v>68</v>
      </c>
      <c r="G719" s="653">
        <f>설치수량!$I$148</f>
        <v>3.6970000000000001</v>
      </c>
      <c r="H719" s="521">
        <f>단가조사!$P$77</f>
        <v>-2850</v>
      </c>
      <c r="I719" s="497">
        <f>TRUNC(G719*H719)</f>
        <v>-10536</v>
      </c>
      <c r="J719" s="521"/>
      <c r="K719" s="523">
        <f>ROUND(G719*J719,0)</f>
        <v>0</v>
      </c>
      <c r="L719" s="521"/>
      <c r="M719" s="523"/>
      <c r="N719" s="521">
        <f t="shared" si="241"/>
        <v>-2850</v>
      </c>
      <c r="O719" s="522">
        <f t="shared" si="242"/>
        <v>-10536</v>
      </c>
      <c r="P719" s="653"/>
      <c r="Q719" s="569"/>
      <c r="R719" s="520"/>
    </row>
    <row r="720" spans="1:18" s="573" customFormat="1" ht="14.25" hidden="1" customHeight="1">
      <c r="A720" s="552"/>
      <c r="B720" s="511" t="s">
        <v>67</v>
      </c>
      <c r="C720" s="512"/>
      <c r="D720" s="651"/>
      <c r="E720" s="514"/>
      <c r="F720" s="515"/>
      <c r="G720" s="516"/>
      <c r="H720" s="517"/>
      <c r="I720" s="518">
        <f>SUM(I718:I719)</f>
        <v>-10536</v>
      </c>
      <c r="J720" s="517"/>
      <c r="K720" s="518">
        <f>SUM(K718:K719)</f>
        <v>0</v>
      </c>
      <c r="L720" s="517"/>
      <c r="M720" s="518">
        <f>SUM(M718:M719)</f>
        <v>0</v>
      </c>
      <c r="N720" s="517">
        <f t="shared" ref="N720" si="243">H720+J720+L720</f>
        <v>0</v>
      </c>
      <c r="O720" s="519">
        <f t="shared" ref="O720" si="244">I720+K720+M720</f>
        <v>-10536</v>
      </c>
      <c r="P720" s="516"/>
      <c r="Q720" s="570"/>
      <c r="R720" s="514"/>
    </row>
    <row r="721" spans="1:18" s="573" customFormat="1" ht="14.25" hidden="1" customHeight="1">
      <c r="A721" s="550" t="s">
        <v>1729</v>
      </c>
      <c r="B721" s="492" t="s">
        <v>69</v>
      </c>
      <c r="C721" s="492">
        <v>1200</v>
      </c>
      <c r="D721" s="492"/>
      <c r="E721" s="493" t="s">
        <v>88</v>
      </c>
      <c r="F721" s="494" t="s">
        <v>202</v>
      </c>
      <c r="G721" s="495"/>
      <c r="H721" s="496"/>
      <c r="I721" s="498"/>
      <c r="J721" s="496"/>
      <c r="K721" s="498"/>
      <c r="L721" s="496"/>
      <c r="M721" s="498"/>
      <c r="N721" s="496">
        <f t="shared" si="227"/>
        <v>0</v>
      </c>
      <c r="O721" s="499">
        <f t="shared" si="228"/>
        <v>0</v>
      </c>
      <c r="P721" s="495"/>
      <c r="Q721" s="568"/>
      <c r="R721" s="500"/>
    </row>
    <row r="722" spans="1:18" s="573" customFormat="1" ht="14.25" hidden="1" customHeight="1">
      <c r="A722" s="551"/>
      <c r="B722" s="501"/>
      <c r="C722" s="502" t="s">
        <v>288</v>
      </c>
      <c r="D722" s="647"/>
      <c r="E722" s="655" t="s">
        <v>900</v>
      </c>
      <c r="F722" s="484" t="s">
        <v>893</v>
      </c>
      <c r="G722" s="504">
        <v>1</v>
      </c>
      <c r="H722" s="521"/>
      <c r="I722" s="523"/>
      <c r="J722" s="505">
        <f>단가산출!$J$56</f>
        <v>36723</v>
      </c>
      <c r="K722" s="506">
        <f>TRUNC(G722*J722)</f>
        <v>36723</v>
      </c>
      <c r="L722" s="521">
        <f>단가산출!L56</f>
        <v>30402</v>
      </c>
      <c r="M722" s="506">
        <f>TRUNC(G722*L722)</f>
        <v>30402</v>
      </c>
      <c r="N722" s="521">
        <f>H722+J722+L722</f>
        <v>67125</v>
      </c>
      <c r="O722" s="522">
        <f>I722+K722+M722</f>
        <v>67125</v>
      </c>
      <c r="P722" s="509"/>
      <c r="Q722" s="569" t="str">
        <f>단가산출!$A$51</f>
        <v>제10</v>
      </c>
      <c r="R722" s="510" t="s">
        <v>65</v>
      </c>
    </row>
    <row r="723" spans="1:18" s="573" customFormat="1" ht="14.25" hidden="1" customHeight="1">
      <c r="A723" s="552"/>
      <c r="B723" s="511" t="s">
        <v>67</v>
      </c>
      <c r="C723" s="512"/>
      <c r="D723" s="651"/>
      <c r="E723" s="514"/>
      <c r="F723" s="515"/>
      <c r="G723" s="516"/>
      <c r="H723" s="517"/>
      <c r="I723" s="518">
        <f>SUM(I721:I722)</f>
        <v>0</v>
      </c>
      <c r="J723" s="517"/>
      <c r="K723" s="518">
        <f>SUM(K721:K722)</f>
        <v>36723</v>
      </c>
      <c r="L723" s="517"/>
      <c r="M723" s="518">
        <f>ROUND(AVERAGE(M721:M722),0)</f>
        <v>30402</v>
      </c>
      <c r="N723" s="517">
        <f t="shared" si="227"/>
        <v>0</v>
      </c>
      <c r="O723" s="519">
        <f t="shared" si="228"/>
        <v>67125</v>
      </c>
      <c r="P723" s="516"/>
      <c r="Q723" s="570"/>
      <c r="R723" s="514"/>
    </row>
    <row r="724" spans="1:18" s="573" customFormat="1" ht="14.25" hidden="1" customHeight="1">
      <c r="A724" s="550" t="s">
        <v>1861</v>
      </c>
      <c r="B724" s="492" t="s">
        <v>1769</v>
      </c>
      <c r="C724" s="492">
        <v>1200</v>
      </c>
      <c r="D724" s="492"/>
      <c r="E724" s="493" t="s">
        <v>88</v>
      </c>
      <c r="F724" s="494" t="s">
        <v>202</v>
      </c>
      <c r="G724" s="495"/>
      <c r="H724" s="496"/>
      <c r="I724" s="498"/>
      <c r="J724" s="496"/>
      <c r="K724" s="498"/>
      <c r="L724" s="496"/>
      <c r="M724" s="498"/>
      <c r="N724" s="496">
        <f t="shared" ref="N724:N725" si="245">H724+J724+L724</f>
        <v>0</v>
      </c>
      <c r="O724" s="499">
        <f t="shared" ref="O724:O725" si="246">I724+K724+M724</f>
        <v>0</v>
      </c>
      <c r="P724" s="495"/>
      <c r="Q724" s="568"/>
      <c r="R724" s="500"/>
    </row>
    <row r="725" spans="1:18" s="573" customFormat="1" ht="14.25" hidden="1" customHeight="1">
      <c r="A725" s="551"/>
      <c r="B725" s="652"/>
      <c r="C725" s="502" t="s">
        <v>63</v>
      </c>
      <c r="D725" s="647"/>
      <c r="E725" s="520" t="s">
        <v>194</v>
      </c>
      <c r="F725" s="484" t="s">
        <v>68</v>
      </c>
      <c r="G725" s="653">
        <f>설치수량!$I$149</f>
        <v>4.7069999999999999</v>
      </c>
      <c r="H725" s="521">
        <f>단가조사!$P$77</f>
        <v>-2850</v>
      </c>
      <c r="I725" s="497">
        <f>TRUNC(G725*H725)</f>
        <v>-13414</v>
      </c>
      <c r="J725" s="521"/>
      <c r="K725" s="523">
        <f>ROUND(G725*J725,0)</f>
        <v>0</v>
      </c>
      <c r="L725" s="521"/>
      <c r="M725" s="523"/>
      <c r="N725" s="521">
        <f t="shared" si="245"/>
        <v>-2850</v>
      </c>
      <c r="O725" s="522">
        <f t="shared" si="246"/>
        <v>-13414</v>
      </c>
      <c r="P725" s="653"/>
      <c r="Q725" s="569"/>
      <c r="R725" s="520"/>
    </row>
    <row r="726" spans="1:18" s="573" customFormat="1" ht="14.25" hidden="1" customHeight="1">
      <c r="A726" s="552"/>
      <c r="B726" s="511" t="s">
        <v>67</v>
      </c>
      <c r="C726" s="512"/>
      <c r="D726" s="651"/>
      <c r="E726" s="514"/>
      <c r="F726" s="515"/>
      <c r="G726" s="516"/>
      <c r="H726" s="517"/>
      <c r="I726" s="518">
        <f>SUM(I724:I725)</f>
        <v>-13414</v>
      </c>
      <c r="J726" s="517"/>
      <c r="K726" s="518">
        <f>SUM(K724:K725)</f>
        <v>0</v>
      </c>
      <c r="L726" s="517"/>
      <c r="M726" s="518">
        <f>SUM(M724:M725)</f>
        <v>0</v>
      </c>
      <c r="N726" s="517">
        <f t="shared" ref="N726" si="247">H726+J726+L726</f>
        <v>0</v>
      </c>
      <c r="O726" s="519">
        <f t="shared" ref="O726" si="248">I726+K726+M726</f>
        <v>-13414</v>
      </c>
      <c r="P726" s="516"/>
      <c r="Q726" s="570"/>
      <c r="R726" s="514"/>
    </row>
    <row r="727" spans="1:18" s="573" customFormat="1" ht="14.25" customHeight="1">
      <c r="A727" s="550" t="s">
        <v>1730</v>
      </c>
      <c r="B727" s="492" t="s">
        <v>70</v>
      </c>
      <c r="C727" s="492" t="s">
        <v>101</v>
      </c>
      <c r="D727" s="492"/>
      <c r="E727" s="493" t="s">
        <v>88</v>
      </c>
      <c r="F727" s="494" t="s">
        <v>202</v>
      </c>
      <c r="G727" s="495"/>
      <c r="H727" s="496"/>
      <c r="I727" s="498"/>
      <c r="J727" s="496"/>
      <c r="K727" s="498"/>
      <c r="L727" s="496"/>
      <c r="M727" s="498"/>
      <c r="N727" s="496">
        <f t="shared" si="227"/>
        <v>0</v>
      </c>
      <c r="O727" s="499">
        <f t="shared" si="228"/>
        <v>0</v>
      </c>
      <c r="P727" s="495"/>
      <c r="Q727" s="568"/>
      <c r="R727" s="500"/>
    </row>
    <row r="728" spans="1:18" s="573" customFormat="1" ht="14.25" customHeight="1">
      <c r="A728" s="551"/>
      <c r="B728" s="501"/>
      <c r="C728" s="502" t="s">
        <v>288</v>
      </c>
      <c r="D728" s="647"/>
      <c r="E728" s="655" t="s">
        <v>900</v>
      </c>
      <c r="F728" s="484" t="s">
        <v>893</v>
      </c>
      <c r="G728" s="504">
        <v>1</v>
      </c>
      <c r="H728" s="521"/>
      <c r="I728" s="523"/>
      <c r="J728" s="505">
        <f>단가산출!$J$56</f>
        <v>36723</v>
      </c>
      <c r="K728" s="506">
        <f>TRUNC(G728*J728)</f>
        <v>36723</v>
      </c>
      <c r="L728" s="521">
        <f>단가산출!L56</f>
        <v>30402</v>
      </c>
      <c r="M728" s="506">
        <f>TRUNC(G728*L728)</f>
        <v>30402</v>
      </c>
      <c r="N728" s="521">
        <f>H728+J728+L728</f>
        <v>67125</v>
      </c>
      <c r="O728" s="522">
        <f>I728+K728+M728</f>
        <v>67125</v>
      </c>
      <c r="P728" s="509"/>
      <c r="Q728" s="569" t="str">
        <f>단가산출!$A$51</f>
        <v>제10</v>
      </c>
      <c r="R728" s="510" t="s">
        <v>65</v>
      </c>
    </row>
    <row r="729" spans="1:18" s="573" customFormat="1" ht="14.25" customHeight="1">
      <c r="A729" s="552"/>
      <c r="B729" s="511" t="s">
        <v>67</v>
      </c>
      <c r="C729" s="512"/>
      <c r="D729" s="651"/>
      <c r="E729" s="514"/>
      <c r="F729" s="515"/>
      <c r="G729" s="516"/>
      <c r="H729" s="517"/>
      <c r="I729" s="518">
        <f>SUM(I727:I728)</f>
        <v>0</v>
      </c>
      <c r="J729" s="517"/>
      <c r="K729" s="518">
        <f>SUM(K727:K728)</f>
        <v>36723</v>
      </c>
      <c r="L729" s="517"/>
      <c r="M729" s="518">
        <f>ROUND(AVERAGE(M727:M728),0)</f>
        <v>30402</v>
      </c>
      <c r="N729" s="517">
        <f t="shared" si="227"/>
        <v>0</v>
      </c>
      <c r="O729" s="519">
        <f t="shared" si="228"/>
        <v>67125</v>
      </c>
      <c r="P729" s="516"/>
      <c r="Q729" s="570"/>
      <c r="R729" s="514"/>
    </row>
    <row r="730" spans="1:18" s="573" customFormat="1" ht="14.25" customHeight="1">
      <c r="A730" s="550" t="s">
        <v>1862</v>
      </c>
      <c r="B730" s="492" t="s">
        <v>1771</v>
      </c>
      <c r="C730" s="492" t="s">
        <v>101</v>
      </c>
      <c r="D730" s="492"/>
      <c r="E730" s="493" t="s">
        <v>88</v>
      </c>
      <c r="F730" s="494" t="s">
        <v>202</v>
      </c>
      <c r="G730" s="495"/>
      <c r="H730" s="496"/>
      <c r="I730" s="498"/>
      <c r="J730" s="496"/>
      <c r="K730" s="498"/>
      <c r="L730" s="496"/>
      <c r="M730" s="498"/>
      <c r="N730" s="496">
        <f t="shared" ref="N730:N731" si="249">H730+J730+L730</f>
        <v>0</v>
      </c>
      <c r="O730" s="499">
        <f t="shared" ref="O730:O731" si="250">I730+K730+M730</f>
        <v>0</v>
      </c>
      <c r="P730" s="495"/>
      <c r="Q730" s="568"/>
      <c r="R730" s="500"/>
    </row>
    <row r="731" spans="1:18" s="573" customFormat="1" ht="14.25" customHeight="1">
      <c r="A731" s="551"/>
      <c r="B731" s="652"/>
      <c r="C731" s="502" t="s">
        <v>63</v>
      </c>
      <c r="D731" s="647"/>
      <c r="E731" s="520" t="s">
        <v>194</v>
      </c>
      <c r="F731" s="484" t="s">
        <v>68</v>
      </c>
      <c r="G731" s="653">
        <f>설치수량!$I$150</f>
        <v>3.8330000000000002</v>
      </c>
      <c r="H731" s="521">
        <f>단가조사!$P$77</f>
        <v>-2850</v>
      </c>
      <c r="I731" s="497">
        <f>TRUNC(G731*H731)</f>
        <v>-10924</v>
      </c>
      <c r="J731" s="521"/>
      <c r="K731" s="523">
        <f>ROUND(G731*J731,0)</f>
        <v>0</v>
      </c>
      <c r="L731" s="521"/>
      <c r="M731" s="523"/>
      <c r="N731" s="521">
        <f t="shared" si="249"/>
        <v>-2850</v>
      </c>
      <c r="O731" s="522">
        <f t="shared" si="250"/>
        <v>-10924</v>
      </c>
      <c r="P731" s="653"/>
      <c r="Q731" s="569"/>
      <c r="R731" s="520"/>
    </row>
    <row r="732" spans="1:18" s="573" customFormat="1" ht="14.25" customHeight="1">
      <c r="A732" s="552"/>
      <c r="B732" s="511" t="s">
        <v>67</v>
      </c>
      <c r="C732" s="512"/>
      <c r="D732" s="651"/>
      <c r="E732" s="514"/>
      <c r="F732" s="515"/>
      <c r="G732" s="516"/>
      <c r="H732" s="517"/>
      <c r="I732" s="518">
        <f>SUM(I730:I731)</f>
        <v>-10924</v>
      </c>
      <c r="J732" s="517"/>
      <c r="K732" s="518">
        <f>SUM(K730:K731)</f>
        <v>0</v>
      </c>
      <c r="L732" s="517"/>
      <c r="M732" s="518">
        <f>SUM(M730:M731)</f>
        <v>0</v>
      </c>
      <c r="N732" s="517">
        <f t="shared" ref="N732" si="251">H732+J732+L732</f>
        <v>0</v>
      </c>
      <c r="O732" s="519">
        <f t="shared" ref="O732" si="252">I732+K732+M732</f>
        <v>-10924</v>
      </c>
      <c r="P732" s="516"/>
      <c r="Q732" s="570"/>
      <c r="R732" s="514"/>
    </row>
    <row r="733" spans="1:18" s="573" customFormat="1" ht="14.25" customHeight="1">
      <c r="A733" s="550" t="s">
        <v>1731</v>
      </c>
      <c r="B733" s="492" t="s">
        <v>70</v>
      </c>
      <c r="C733" s="492" t="s">
        <v>102</v>
      </c>
      <c r="D733" s="492"/>
      <c r="E733" s="493" t="s">
        <v>88</v>
      </c>
      <c r="F733" s="494" t="s">
        <v>202</v>
      </c>
      <c r="G733" s="495"/>
      <c r="H733" s="496"/>
      <c r="I733" s="498"/>
      <c r="J733" s="496"/>
      <c r="K733" s="498"/>
      <c r="L733" s="496"/>
      <c r="M733" s="498"/>
      <c r="N733" s="496">
        <f t="shared" si="227"/>
        <v>0</v>
      </c>
      <c r="O733" s="499">
        <f t="shared" si="228"/>
        <v>0</v>
      </c>
      <c r="P733" s="495"/>
      <c r="Q733" s="568"/>
      <c r="R733" s="500"/>
    </row>
    <row r="734" spans="1:18" s="573" customFormat="1" ht="15" customHeight="1">
      <c r="A734" s="551"/>
      <c r="B734" s="501"/>
      <c r="C734" s="502" t="s">
        <v>288</v>
      </c>
      <c r="D734" s="647"/>
      <c r="E734" s="655" t="s">
        <v>900</v>
      </c>
      <c r="F734" s="484" t="s">
        <v>893</v>
      </c>
      <c r="G734" s="504">
        <v>1</v>
      </c>
      <c r="H734" s="521"/>
      <c r="I734" s="523"/>
      <c r="J734" s="505">
        <f>단가산출!$J$56</f>
        <v>36723</v>
      </c>
      <c r="K734" s="506">
        <f>TRUNC(G734*J734)</f>
        <v>36723</v>
      </c>
      <c r="L734" s="521">
        <f>단가산출!L56</f>
        <v>30402</v>
      </c>
      <c r="M734" s="506">
        <f>TRUNC(G734*L734)</f>
        <v>30402</v>
      </c>
      <c r="N734" s="521">
        <f>H734+J734+L734</f>
        <v>67125</v>
      </c>
      <c r="O734" s="522">
        <f>I734+K734+M734</f>
        <v>67125</v>
      </c>
      <c r="P734" s="509"/>
      <c r="Q734" s="569" t="str">
        <f>단가산출!$A$51</f>
        <v>제10</v>
      </c>
      <c r="R734" s="510" t="s">
        <v>65</v>
      </c>
    </row>
    <row r="735" spans="1:18" s="573" customFormat="1" ht="15" customHeight="1">
      <c r="A735" s="552"/>
      <c r="B735" s="511" t="s">
        <v>67</v>
      </c>
      <c r="C735" s="512"/>
      <c r="D735" s="651"/>
      <c r="E735" s="514"/>
      <c r="F735" s="515"/>
      <c r="G735" s="516"/>
      <c r="H735" s="517"/>
      <c r="I735" s="518">
        <f>SUM(I733:I734)</f>
        <v>0</v>
      </c>
      <c r="J735" s="517"/>
      <c r="K735" s="518">
        <f>SUM(K733:K734)</f>
        <v>36723</v>
      </c>
      <c r="L735" s="517"/>
      <c r="M735" s="518">
        <f>ROUND(AVERAGE(M733:M734),0)</f>
        <v>30402</v>
      </c>
      <c r="N735" s="517">
        <f t="shared" si="227"/>
        <v>0</v>
      </c>
      <c r="O735" s="519">
        <f t="shared" si="228"/>
        <v>67125</v>
      </c>
      <c r="P735" s="516"/>
      <c r="Q735" s="570"/>
      <c r="R735" s="514"/>
    </row>
    <row r="736" spans="1:18" s="573" customFormat="1" ht="14.25" customHeight="1">
      <c r="A736" s="550" t="s">
        <v>1863</v>
      </c>
      <c r="B736" s="492" t="s">
        <v>1771</v>
      </c>
      <c r="C736" s="492" t="s">
        <v>102</v>
      </c>
      <c r="D736" s="492"/>
      <c r="E736" s="493" t="s">
        <v>88</v>
      </c>
      <c r="F736" s="494" t="s">
        <v>202</v>
      </c>
      <c r="G736" s="495"/>
      <c r="H736" s="496"/>
      <c r="I736" s="498"/>
      <c r="J736" s="496"/>
      <c r="K736" s="498"/>
      <c r="L736" s="496"/>
      <c r="M736" s="498"/>
      <c r="N736" s="496">
        <f t="shared" ref="N736:N737" si="253">H736+J736+L736</f>
        <v>0</v>
      </c>
      <c r="O736" s="499">
        <f t="shared" ref="O736:O737" si="254">I736+K736+M736</f>
        <v>0</v>
      </c>
      <c r="P736" s="495"/>
      <c r="Q736" s="568"/>
      <c r="R736" s="500"/>
    </row>
    <row r="737" spans="1:18" s="573" customFormat="1" ht="14.25" customHeight="1">
      <c r="A737" s="551"/>
      <c r="B737" s="652"/>
      <c r="C737" s="502" t="s">
        <v>63</v>
      </c>
      <c r="D737" s="647"/>
      <c r="E737" s="520" t="s">
        <v>194</v>
      </c>
      <c r="F737" s="484" t="s">
        <v>68</v>
      </c>
      <c r="G737" s="653">
        <f>설치수량!$I$151</f>
        <v>4.774</v>
      </c>
      <c r="H737" s="521">
        <f>단가조사!$P$77</f>
        <v>-2850</v>
      </c>
      <c r="I737" s="497">
        <f>TRUNC(G737*H737)</f>
        <v>-13605</v>
      </c>
      <c r="J737" s="521"/>
      <c r="K737" s="523">
        <f>ROUND(G737*J737,0)</f>
        <v>0</v>
      </c>
      <c r="L737" s="521"/>
      <c r="M737" s="523"/>
      <c r="N737" s="521">
        <f t="shared" si="253"/>
        <v>-2850</v>
      </c>
      <c r="O737" s="522">
        <f t="shared" si="254"/>
        <v>-13605</v>
      </c>
      <c r="P737" s="653"/>
      <c r="Q737" s="569"/>
      <c r="R737" s="520"/>
    </row>
    <row r="738" spans="1:18" s="573" customFormat="1" ht="15" customHeight="1">
      <c r="A738" s="552"/>
      <c r="B738" s="511" t="s">
        <v>67</v>
      </c>
      <c r="C738" s="512"/>
      <c r="D738" s="651"/>
      <c r="E738" s="514"/>
      <c r="F738" s="515"/>
      <c r="G738" s="516"/>
      <c r="H738" s="517"/>
      <c r="I738" s="518">
        <f>SUM(I736:I737)</f>
        <v>-13605</v>
      </c>
      <c r="J738" s="517"/>
      <c r="K738" s="518">
        <f>SUM(K736:K737)</f>
        <v>0</v>
      </c>
      <c r="L738" s="517"/>
      <c r="M738" s="518">
        <f>SUM(M736:M737)</f>
        <v>0</v>
      </c>
      <c r="N738" s="517">
        <f t="shared" ref="N738" si="255">H738+J738+L738</f>
        <v>0</v>
      </c>
      <c r="O738" s="519">
        <f t="shared" ref="O738" si="256">I738+K738+M738</f>
        <v>-13605</v>
      </c>
      <c r="P738" s="516"/>
      <c r="Q738" s="570"/>
      <c r="R738" s="514"/>
    </row>
    <row r="739" spans="1:18" s="573" customFormat="1" ht="15" hidden="1" customHeight="1">
      <c r="A739" s="550" t="s">
        <v>1732</v>
      </c>
      <c r="B739" s="492" t="s">
        <v>71</v>
      </c>
      <c r="C739" s="492" t="s">
        <v>901</v>
      </c>
      <c r="D739" s="492"/>
      <c r="E739" s="493" t="s">
        <v>88</v>
      </c>
      <c r="F739" s="494" t="s">
        <v>202</v>
      </c>
      <c r="G739" s="495"/>
      <c r="H739" s="496"/>
      <c r="I739" s="498"/>
      <c r="J739" s="496"/>
      <c r="K739" s="498"/>
      <c r="L739" s="496"/>
      <c r="M739" s="498"/>
      <c r="N739" s="496">
        <f t="shared" si="227"/>
        <v>0</v>
      </c>
      <c r="O739" s="499">
        <f t="shared" si="228"/>
        <v>0</v>
      </c>
      <c r="P739" s="495"/>
      <c r="Q739" s="568"/>
      <c r="R739" s="500"/>
    </row>
    <row r="740" spans="1:18" s="573" customFormat="1" ht="15" hidden="1" customHeight="1">
      <c r="A740" s="551"/>
      <c r="B740" s="501"/>
      <c r="C740" s="502" t="s">
        <v>288</v>
      </c>
      <c r="D740" s="647"/>
      <c r="E740" s="655" t="s">
        <v>900</v>
      </c>
      <c r="F740" s="484" t="s">
        <v>893</v>
      </c>
      <c r="G740" s="504">
        <v>1</v>
      </c>
      <c r="H740" s="521"/>
      <c r="I740" s="523"/>
      <c r="J740" s="505">
        <f>단가산출!$J$56</f>
        <v>36723</v>
      </c>
      <c r="K740" s="506">
        <f>TRUNC(G740*J740)</f>
        <v>36723</v>
      </c>
      <c r="L740" s="521">
        <f>단가산출!L56</f>
        <v>30402</v>
      </c>
      <c r="M740" s="506">
        <f>TRUNC(G740*L740)</f>
        <v>30402</v>
      </c>
      <c r="N740" s="521">
        <f>H740+J740+L740</f>
        <v>67125</v>
      </c>
      <c r="O740" s="522">
        <f>I740+K740+M740</f>
        <v>67125</v>
      </c>
      <c r="P740" s="509"/>
      <c r="Q740" s="569" t="str">
        <f>단가산출!$A$51</f>
        <v>제10</v>
      </c>
      <c r="R740" s="510" t="s">
        <v>65</v>
      </c>
    </row>
    <row r="741" spans="1:18" s="573" customFormat="1" ht="15" hidden="1" customHeight="1">
      <c r="A741" s="552"/>
      <c r="B741" s="511" t="s">
        <v>67</v>
      </c>
      <c r="C741" s="512"/>
      <c r="D741" s="651"/>
      <c r="E741" s="514"/>
      <c r="F741" s="515"/>
      <c r="G741" s="516"/>
      <c r="H741" s="517"/>
      <c r="I741" s="518">
        <f>SUM(I739:I740)</f>
        <v>0</v>
      </c>
      <c r="J741" s="517"/>
      <c r="K741" s="518">
        <f>SUM(K739:K740)</f>
        <v>36723</v>
      </c>
      <c r="L741" s="517"/>
      <c r="M741" s="518">
        <f>ROUND(AVERAGE(M739:M740),0)</f>
        <v>30402</v>
      </c>
      <c r="N741" s="517">
        <f t="shared" si="227"/>
        <v>0</v>
      </c>
      <c r="O741" s="519">
        <f t="shared" si="228"/>
        <v>67125</v>
      </c>
      <c r="P741" s="516"/>
      <c r="Q741" s="570"/>
      <c r="R741" s="514"/>
    </row>
    <row r="742" spans="1:18" s="573" customFormat="1" ht="15" hidden="1" customHeight="1">
      <c r="A742" s="550" t="s">
        <v>1864</v>
      </c>
      <c r="B742" s="492" t="s">
        <v>1773</v>
      </c>
      <c r="C742" s="492" t="s">
        <v>590</v>
      </c>
      <c r="D742" s="492"/>
      <c r="E742" s="493" t="s">
        <v>88</v>
      </c>
      <c r="F742" s="494" t="s">
        <v>202</v>
      </c>
      <c r="G742" s="495"/>
      <c r="H742" s="496"/>
      <c r="I742" s="498"/>
      <c r="J742" s="496"/>
      <c r="K742" s="498"/>
      <c r="L742" s="496"/>
      <c r="M742" s="498"/>
      <c r="N742" s="496">
        <f t="shared" ref="N742:N743" si="257">H742+J742+L742</f>
        <v>0</v>
      </c>
      <c r="O742" s="499">
        <f t="shared" ref="O742:O743" si="258">I742+K742+M742</f>
        <v>0</v>
      </c>
      <c r="P742" s="495"/>
      <c r="Q742" s="568"/>
      <c r="R742" s="500"/>
    </row>
    <row r="743" spans="1:18" s="573" customFormat="1" ht="15" hidden="1" customHeight="1">
      <c r="A743" s="551"/>
      <c r="B743" s="652"/>
      <c r="C743" s="502" t="s">
        <v>63</v>
      </c>
      <c r="D743" s="647"/>
      <c r="E743" s="520" t="s">
        <v>194</v>
      </c>
      <c r="F743" s="484" t="s">
        <v>68</v>
      </c>
      <c r="G743" s="653">
        <f>설치수량!$I$152</f>
        <v>4.6880000000000006</v>
      </c>
      <c r="H743" s="521">
        <f>단가조사!$P$77</f>
        <v>-2850</v>
      </c>
      <c r="I743" s="497">
        <f>TRUNC(G743*H743)</f>
        <v>-13360</v>
      </c>
      <c r="J743" s="521"/>
      <c r="K743" s="523">
        <f>ROUND(G743*J743,0)</f>
        <v>0</v>
      </c>
      <c r="L743" s="521"/>
      <c r="M743" s="523"/>
      <c r="N743" s="521">
        <f t="shared" si="257"/>
        <v>-2850</v>
      </c>
      <c r="O743" s="522">
        <f t="shared" si="258"/>
        <v>-13360</v>
      </c>
      <c r="P743" s="653"/>
      <c r="Q743" s="569"/>
      <c r="R743" s="520"/>
    </row>
    <row r="744" spans="1:18" s="573" customFormat="1" ht="15" hidden="1" customHeight="1">
      <c r="A744" s="552"/>
      <c r="B744" s="511" t="s">
        <v>67</v>
      </c>
      <c r="C744" s="512"/>
      <c r="D744" s="651"/>
      <c r="E744" s="514"/>
      <c r="F744" s="515"/>
      <c r="G744" s="516"/>
      <c r="H744" s="517"/>
      <c r="I744" s="518">
        <f>SUM(I742:I743)</f>
        <v>-13360</v>
      </c>
      <c r="J744" s="517"/>
      <c r="K744" s="518">
        <f>SUM(K742:K743)</f>
        <v>0</v>
      </c>
      <c r="L744" s="517"/>
      <c r="M744" s="518">
        <f>SUM(M742:M743)</f>
        <v>0</v>
      </c>
      <c r="N744" s="517">
        <f t="shared" ref="N744" si="259">H744+J744+L744</f>
        <v>0</v>
      </c>
      <c r="O744" s="519">
        <f t="shared" ref="O744" si="260">I744+K744+M744</f>
        <v>-13360</v>
      </c>
      <c r="P744" s="516"/>
      <c r="Q744" s="570"/>
      <c r="R744" s="514"/>
    </row>
    <row r="745" spans="1:18" s="573" customFormat="1" ht="15" hidden="1" customHeight="1">
      <c r="A745" s="550" t="s">
        <v>1733</v>
      </c>
      <c r="B745" s="492" t="s">
        <v>71</v>
      </c>
      <c r="C745" s="492" t="s">
        <v>902</v>
      </c>
      <c r="D745" s="492"/>
      <c r="E745" s="493" t="s">
        <v>88</v>
      </c>
      <c r="F745" s="494" t="s">
        <v>202</v>
      </c>
      <c r="G745" s="495"/>
      <c r="H745" s="496"/>
      <c r="I745" s="498"/>
      <c r="J745" s="496"/>
      <c r="K745" s="498"/>
      <c r="L745" s="496"/>
      <c r="M745" s="498"/>
      <c r="N745" s="496">
        <f t="shared" si="227"/>
        <v>0</v>
      </c>
      <c r="O745" s="499">
        <f t="shared" si="228"/>
        <v>0</v>
      </c>
      <c r="P745" s="495"/>
      <c r="Q745" s="568"/>
      <c r="R745" s="500"/>
    </row>
    <row r="746" spans="1:18" s="573" customFormat="1" ht="15" hidden="1" customHeight="1">
      <c r="A746" s="551"/>
      <c r="B746" s="501"/>
      <c r="C746" s="502" t="s">
        <v>288</v>
      </c>
      <c r="D746" s="647"/>
      <c r="E746" s="655" t="s">
        <v>900</v>
      </c>
      <c r="F746" s="484" t="s">
        <v>893</v>
      </c>
      <c r="G746" s="504">
        <v>1</v>
      </c>
      <c r="H746" s="521"/>
      <c r="I746" s="523"/>
      <c r="J746" s="505">
        <f>단가산출!$J$56</f>
        <v>36723</v>
      </c>
      <c r="K746" s="506">
        <f>TRUNC(G746*J746)</f>
        <v>36723</v>
      </c>
      <c r="L746" s="521">
        <f>단가산출!L56</f>
        <v>30402</v>
      </c>
      <c r="M746" s="506">
        <f>TRUNC(G746*L746)</f>
        <v>30402</v>
      </c>
      <c r="N746" s="521">
        <f>H746+J746+L746</f>
        <v>67125</v>
      </c>
      <c r="O746" s="522">
        <f>I746+K746+M746</f>
        <v>67125</v>
      </c>
      <c r="P746" s="509"/>
      <c r="Q746" s="569" t="str">
        <f>단가산출!$A$51</f>
        <v>제10</v>
      </c>
      <c r="R746" s="510" t="s">
        <v>65</v>
      </c>
    </row>
    <row r="747" spans="1:18" s="573" customFormat="1" ht="15" hidden="1" customHeight="1">
      <c r="A747" s="552"/>
      <c r="B747" s="511" t="s">
        <v>67</v>
      </c>
      <c r="C747" s="512"/>
      <c r="D747" s="651"/>
      <c r="E747" s="514"/>
      <c r="F747" s="515"/>
      <c r="G747" s="516"/>
      <c r="H747" s="517"/>
      <c r="I747" s="518">
        <f>SUM(I745:I746)</f>
        <v>0</v>
      </c>
      <c r="J747" s="517"/>
      <c r="K747" s="518">
        <f>SUM(K745:K746)</f>
        <v>36723</v>
      </c>
      <c r="L747" s="517"/>
      <c r="M747" s="518">
        <f>ROUND(AVERAGE(M745:M746),0)</f>
        <v>30402</v>
      </c>
      <c r="N747" s="517">
        <f t="shared" si="227"/>
        <v>0</v>
      </c>
      <c r="O747" s="519">
        <f t="shared" si="228"/>
        <v>67125</v>
      </c>
      <c r="P747" s="516"/>
      <c r="Q747" s="570"/>
      <c r="R747" s="514"/>
    </row>
    <row r="748" spans="1:18" s="573" customFormat="1" ht="15" hidden="1" customHeight="1">
      <c r="A748" s="550" t="s">
        <v>1865</v>
      </c>
      <c r="B748" s="492" t="s">
        <v>1773</v>
      </c>
      <c r="C748" s="492" t="s">
        <v>591</v>
      </c>
      <c r="D748" s="492"/>
      <c r="E748" s="493" t="s">
        <v>88</v>
      </c>
      <c r="F748" s="494" t="s">
        <v>202</v>
      </c>
      <c r="G748" s="495"/>
      <c r="H748" s="496"/>
      <c r="I748" s="498"/>
      <c r="J748" s="496"/>
      <c r="K748" s="498"/>
      <c r="L748" s="496"/>
      <c r="M748" s="498"/>
      <c r="N748" s="496">
        <f t="shared" ref="N748:N749" si="261">H748+J748+L748</f>
        <v>0</v>
      </c>
      <c r="O748" s="499">
        <f t="shared" ref="O748:O749" si="262">I748+K748+M748</f>
        <v>0</v>
      </c>
      <c r="P748" s="495"/>
      <c r="Q748" s="568"/>
      <c r="R748" s="500"/>
    </row>
    <row r="749" spans="1:18" s="573" customFormat="1" ht="15" hidden="1" customHeight="1">
      <c r="A749" s="551"/>
      <c r="B749" s="652"/>
      <c r="C749" s="502" t="s">
        <v>63</v>
      </c>
      <c r="D749" s="647"/>
      <c r="E749" s="520" t="s">
        <v>194</v>
      </c>
      <c r="F749" s="484" t="s">
        <v>68</v>
      </c>
      <c r="G749" s="653">
        <f>설치수량!$I$153</f>
        <v>4.6920000000000002</v>
      </c>
      <c r="H749" s="521">
        <f>단가조사!$P$77</f>
        <v>-2850</v>
      </c>
      <c r="I749" s="497">
        <f>TRUNC(G749*H749)</f>
        <v>-13372</v>
      </c>
      <c r="J749" s="521"/>
      <c r="K749" s="523">
        <f>ROUND(G749*J749,0)</f>
        <v>0</v>
      </c>
      <c r="L749" s="521"/>
      <c r="M749" s="523"/>
      <c r="N749" s="521">
        <f t="shared" si="261"/>
        <v>-2850</v>
      </c>
      <c r="O749" s="522">
        <f t="shared" si="262"/>
        <v>-13372</v>
      </c>
      <c r="P749" s="653"/>
      <c r="Q749" s="569"/>
      <c r="R749" s="520"/>
    </row>
    <row r="750" spans="1:18" s="573" customFormat="1" ht="15" hidden="1" customHeight="1">
      <c r="A750" s="552"/>
      <c r="B750" s="511" t="s">
        <v>67</v>
      </c>
      <c r="C750" s="512"/>
      <c r="D750" s="651"/>
      <c r="E750" s="514"/>
      <c r="F750" s="515"/>
      <c r="G750" s="516"/>
      <c r="H750" s="517"/>
      <c r="I750" s="518">
        <f>SUM(I748:I749)</f>
        <v>-13372</v>
      </c>
      <c r="J750" s="517"/>
      <c r="K750" s="518">
        <f>SUM(K748:K749)</f>
        <v>0</v>
      </c>
      <c r="L750" s="517"/>
      <c r="M750" s="518">
        <f>SUM(M748:M749)</f>
        <v>0</v>
      </c>
      <c r="N750" s="517">
        <f t="shared" ref="N750" si="263">H750+J750+L750</f>
        <v>0</v>
      </c>
      <c r="O750" s="519">
        <f t="shared" ref="O750" si="264">I750+K750+M750</f>
        <v>-13372</v>
      </c>
      <c r="P750" s="516"/>
      <c r="Q750" s="570"/>
      <c r="R750" s="514"/>
    </row>
    <row r="751" spans="1:18" s="573" customFormat="1" ht="15" hidden="1" customHeight="1">
      <c r="A751" s="550" t="s">
        <v>1734</v>
      </c>
      <c r="B751" s="492" t="s">
        <v>72</v>
      </c>
      <c r="C751" s="492" t="s">
        <v>103</v>
      </c>
      <c r="D751" s="492"/>
      <c r="E751" s="493" t="s">
        <v>88</v>
      </c>
      <c r="F751" s="494" t="s">
        <v>202</v>
      </c>
      <c r="G751" s="495"/>
      <c r="H751" s="496"/>
      <c r="I751" s="498"/>
      <c r="J751" s="496"/>
      <c r="K751" s="498"/>
      <c r="L751" s="496"/>
      <c r="M751" s="498"/>
      <c r="N751" s="496">
        <f t="shared" si="227"/>
        <v>0</v>
      </c>
      <c r="O751" s="499">
        <f t="shared" si="228"/>
        <v>0</v>
      </c>
      <c r="P751" s="495"/>
      <c r="Q751" s="568"/>
      <c r="R751" s="500"/>
    </row>
    <row r="752" spans="1:18" s="573" customFormat="1" ht="15" hidden="1" customHeight="1">
      <c r="A752" s="551"/>
      <c r="B752" s="501"/>
      <c r="C752" s="502" t="s">
        <v>288</v>
      </c>
      <c r="D752" s="647"/>
      <c r="E752" s="655" t="s">
        <v>900</v>
      </c>
      <c r="F752" s="484" t="s">
        <v>893</v>
      </c>
      <c r="G752" s="504">
        <v>1</v>
      </c>
      <c r="H752" s="521"/>
      <c r="I752" s="523"/>
      <c r="J752" s="505">
        <f>단가산출!$J$56</f>
        <v>36723</v>
      </c>
      <c r="K752" s="506">
        <f>TRUNC(G752*J752)</f>
        <v>36723</v>
      </c>
      <c r="L752" s="521">
        <f>단가산출!L56</f>
        <v>30402</v>
      </c>
      <c r="M752" s="506">
        <f>TRUNC(G752*L752)</f>
        <v>30402</v>
      </c>
      <c r="N752" s="521">
        <f>H752+J752+L752</f>
        <v>67125</v>
      </c>
      <c r="O752" s="522">
        <f>I752+K752+M752</f>
        <v>67125</v>
      </c>
      <c r="P752" s="509"/>
      <c r="Q752" s="569" t="str">
        <f>단가산출!$A$51</f>
        <v>제10</v>
      </c>
      <c r="R752" s="510" t="s">
        <v>65</v>
      </c>
    </row>
    <row r="753" spans="1:18" s="573" customFormat="1" ht="15" hidden="1" customHeight="1">
      <c r="A753" s="552"/>
      <c r="B753" s="511" t="s">
        <v>67</v>
      </c>
      <c r="C753" s="512"/>
      <c r="D753" s="651"/>
      <c r="E753" s="514"/>
      <c r="F753" s="515"/>
      <c r="G753" s="516"/>
      <c r="H753" s="517"/>
      <c r="I753" s="518">
        <f>SUM(I751:I752)</f>
        <v>0</v>
      </c>
      <c r="J753" s="517"/>
      <c r="K753" s="518">
        <f>SUM(K751:K752)</f>
        <v>36723</v>
      </c>
      <c r="L753" s="517"/>
      <c r="M753" s="518">
        <f>ROUND(AVERAGE(M751:M752),0)</f>
        <v>30402</v>
      </c>
      <c r="N753" s="517">
        <f t="shared" si="227"/>
        <v>0</v>
      </c>
      <c r="O753" s="519">
        <f t="shared" si="228"/>
        <v>67125</v>
      </c>
      <c r="P753" s="516"/>
      <c r="Q753" s="570"/>
      <c r="R753" s="514"/>
    </row>
    <row r="754" spans="1:18" s="573" customFormat="1" ht="15" hidden="1" customHeight="1">
      <c r="A754" s="550" t="s">
        <v>1866</v>
      </c>
      <c r="B754" s="492" t="s">
        <v>1776</v>
      </c>
      <c r="C754" s="492" t="s">
        <v>103</v>
      </c>
      <c r="D754" s="492"/>
      <c r="E754" s="493" t="s">
        <v>88</v>
      </c>
      <c r="F754" s="494" t="s">
        <v>202</v>
      </c>
      <c r="G754" s="495"/>
      <c r="H754" s="496"/>
      <c r="I754" s="498"/>
      <c r="J754" s="496"/>
      <c r="K754" s="498"/>
      <c r="L754" s="496"/>
      <c r="M754" s="498"/>
      <c r="N754" s="496">
        <f t="shared" ref="N754:N755" si="265">H754+J754+L754</f>
        <v>0</v>
      </c>
      <c r="O754" s="499">
        <f t="shared" ref="O754:O755" si="266">I754+K754+M754</f>
        <v>0</v>
      </c>
      <c r="P754" s="495"/>
      <c r="Q754" s="568"/>
      <c r="R754" s="500"/>
    </row>
    <row r="755" spans="1:18" s="573" customFormat="1" ht="15" hidden="1" customHeight="1">
      <c r="A755" s="551"/>
      <c r="B755" s="652"/>
      <c r="C755" s="502" t="s">
        <v>63</v>
      </c>
      <c r="D755" s="647"/>
      <c r="E755" s="520" t="s">
        <v>194</v>
      </c>
      <c r="F755" s="484" t="s">
        <v>68</v>
      </c>
      <c r="G755" s="653">
        <f>설치수량!$I$154</f>
        <v>1.3120000000000001</v>
      </c>
      <c r="H755" s="521">
        <f>단가조사!$P$77</f>
        <v>-2850</v>
      </c>
      <c r="I755" s="497">
        <f>TRUNC(G755*H755)</f>
        <v>-3739</v>
      </c>
      <c r="J755" s="521"/>
      <c r="K755" s="523">
        <f>ROUND(G755*J755,0)</f>
        <v>0</v>
      </c>
      <c r="L755" s="521"/>
      <c r="M755" s="523"/>
      <c r="N755" s="521">
        <f t="shared" si="265"/>
        <v>-2850</v>
      </c>
      <c r="O755" s="522">
        <f t="shared" si="266"/>
        <v>-3739</v>
      </c>
      <c r="P755" s="653"/>
      <c r="Q755" s="569"/>
      <c r="R755" s="520"/>
    </row>
    <row r="756" spans="1:18" s="573" customFormat="1" ht="15" hidden="1" customHeight="1">
      <c r="A756" s="552"/>
      <c r="B756" s="511" t="s">
        <v>67</v>
      </c>
      <c r="C756" s="512"/>
      <c r="D756" s="651"/>
      <c r="E756" s="514"/>
      <c r="F756" s="515"/>
      <c r="G756" s="516"/>
      <c r="H756" s="517"/>
      <c r="I756" s="518">
        <f>SUM(I754:I755)</f>
        <v>-3739</v>
      </c>
      <c r="J756" s="517"/>
      <c r="K756" s="518">
        <f>SUM(K754:K755)</f>
        <v>0</v>
      </c>
      <c r="L756" s="517"/>
      <c r="M756" s="518">
        <f>SUM(M754:M755)</f>
        <v>0</v>
      </c>
      <c r="N756" s="517">
        <f t="shared" ref="N756" si="267">H756+J756+L756</f>
        <v>0</v>
      </c>
      <c r="O756" s="519">
        <f t="shared" ref="O756" si="268">I756+K756+M756</f>
        <v>-3739</v>
      </c>
      <c r="P756" s="516"/>
      <c r="Q756" s="570"/>
      <c r="R756" s="514"/>
    </row>
    <row r="757" spans="1:18" s="573" customFormat="1" ht="15" hidden="1" customHeight="1">
      <c r="A757" s="550" t="s">
        <v>1735</v>
      </c>
      <c r="B757" s="492" t="s">
        <v>72</v>
      </c>
      <c r="C757" s="492" t="s">
        <v>104</v>
      </c>
      <c r="D757" s="492"/>
      <c r="E757" s="493" t="s">
        <v>88</v>
      </c>
      <c r="F757" s="494" t="s">
        <v>202</v>
      </c>
      <c r="G757" s="495"/>
      <c r="H757" s="496"/>
      <c r="I757" s="498"/>
      <c r="J757" s="496"/>
      <c r="K757" s="498"/>
      <c r="L757" s="496"/>
      <c r="M757" s="498"/>
      <c r="N757" s="496">
        <f t="shared" si="227"/>
        <v>0</v>
      </c>
      <c r="O757" s="499">
        <f t="shared" si="228"/>
        <v>0</v>
      </c>
      <c r="P757" s="495"/>
      <c r="Q757" s="568"/>
      <c r="R757" s="500"/>
    </row>
    <row r="758" spans="1:18" s="573" customFormat="1" ht="15" hidden="1" customHeight="1">
      <c r="A758" s="551"/>
      <c r="B758" s="501"/>
      <c r="C758" s="502" t="s">
        <v>288</v>
      </c>
      <c r="D758" s="647"/>
      <c r="E758" s="655" t="s">
        <v>900</v>
      </c>
      <c r="F758" s="484" t="s">
        <v>893</v>
      </c>
      <c r="G758" s="504">
        <v>1</v>
      </c>
      <c r="H758" s="521"/>
      <c r="I758" s="523"/>
      <c r="J758" s="505">
        <f>단가산출!$J$56</f>
        <v>36723</v>
      </c>
      <c r="K758" s="506">
        <f>TRUNC(G758*J758)</f>
        <v>36723</v>
      </c>
      <c r="L758" s="521">
        <f>단가산출!L56</f>
        <v>30402</v>
      </c>
      <c r="M758" s="506">
        <f>TRUNC(G758*L758)</f>
        <v>30402</v>
      </c>
      <c r="N758" s="521">
        <f>H758+J758+L758</f>
        <v>67125</v>
      </c>
      <c r="O758" s="522">
        <f>I758+K758+M758</f>
        <v>67125</v>
      </c>
      <c r="P758" s="509"/>
      <c r="Q758" s="569" t="str">
        <f>단가산출!$A$51</f>
        <v>제10</v>
      </c>
      <c r="R758" s="510" t="s">
        <v>65</v>
      </c>
    </row>
    <row r="759" spans="1:18" s="573" customFormat="1" ht="15" hidden="1" customHeight="1">
      <c r="A759" s="552"/>
      <c r="B759" s="511" t="s">
        <v>67</v>
      </c>
      <c r="C759" s="512"/>
      <c r="D759" s="651"/>
      <c r="E759" s="514"/>
      <c r="F759" s="515"/>
      <c r="G759" s="516"/>
      <c r="H759" s="517"/>
      <c r="I759" s="518">
        <f>SUM(I757:I758)</f>
        <v>0</v>
      </c>
      <c r="J759" s="517"/>
      <c r="K759" s="518">
        <f>SUM(K757:K758)</f>
        <v>36723</v>
      </c>
      <c r="L759" s="517"/>
      <c r="M759" s="518">
        <f>ROUND(AVERAGE(M757:M758),0)</f>
        <v>30402</v>
      </c>
      <c r="N759" s="517">
        <f t="shared" si="227"/>
        <v>0</v>
      </c>
      <c r="O759" s="519">
        <f t="shared" si="228"/>
        <v>67125</v>
      </c>
      <c r="P759" s="516"/>
      <c r="Q759" s="570"/>
      <c r="R759" s="514"/>
    </row>
    <row r="760" spans="1:18" s="573" customFormat="1" ht="15" hidden="1" customHeight="1">
      <c r="A760" s="550" t="s">
        <v>1867</v>
      </c>
      <c r="B760" s="492" t="s">
        <v>1776</v>
      </c>
      <c r="C760" s="492" t="s">
        <v>104</v>
      </c>
      <c r="D760" s="492"/>
      <c r="E760" s="493" t="s">
        <v>88</v>
      </c>
      <c r="F760" s="494" t="s">
        <v>202</v>
      </c>
      <c r="G760" s="495"/>
      <c r="H760" s="496"/>
      <c r="I760" s="498"/>
      <c r="J760" s="496"/>
      <c r="K760" s="498"/>
      <c r="L760" s="496"/>
      <c r="M760" s="498"/>
      <c r="N760" s="496">
        <f t="shared" ref="N760:N761" si="269">H760+J760+L760</f>
        <v>0</v>
      </c>
      <c r="O760" s="499">
        <f t="shared" ref="O760:O761" si="270">I760+K760+M760</f>
        <v>0</v>
      </c>
      <c r="P760" s="495"/>
      <c r="Q760" s="568"/>
      <c r="R760" s="500"/>
    </row>
    <row r="761" spans="1:18" s="573" customFormat="1" ht="15" hidden="1" customHeight="1">
      <c r="A761" s="551"/>
      <c r="B761" s="652"/>
      <c r="C761" s="502" t="s">
        <v>63</v>
      </c>
      <c r="D761" s="647"/>
      <c r="E761" s="520" t="s">
        <v>194</v>
      </c>
      <c r="F761" s="484" t="s">
        <v>68</v>
      </c>
      <c r="G761" s="653">
        <f>설치수량!$I$155</f>
        <v>2.1419999999999999</v>
      </c>
      <c r="H761" s="521">
        <f>단가조사!$P$77</f>
        <v>-2850</v>
      </c>
      <c r="I761" s="497">
        <f>TRUNC(G761*H761)</f>
        <v>-6104</v>
      </c>
      <c r="J761" s="521"/>
      <c r="K761" s="523">
        <f>ROUND(G761*J761,0)</f>
        <v>0</v>
      </c>
      <c r="L761" s="521"/>
      <c r="M761" s="523"/>
      <c r="N761" s="521">
        <f t="shared" si="269"/>
        <v>-2850</v>
      </c>
      <c r="O761" s="522">
        <f t="shared" si="270"/>
        <v>-6104</v>
      </c>
      <c r="P761" s="653"/>
      <c r="Q761" s="569"/>
      <c r="R761" s="520"/>
    </row>
    <row r="762" spans="1:18" s="573" customFormat="1" ht="15" hidden="1" customHeight="1">
      <c r="A762" s="552"/>
      <c r="B762" s="511" t="s">
        <v>67</v>
      </c>
      <c r="C762" s="512"/>
      <c r="D762" s="651"/>
      <c r="E762" s="514"/>
      <c r="F762" s="515"/>
      <c r="G762" s="516"/>
      <c r="H762" s="517"/>
      <c r="I762" s="518">
        <f>SUM(I760:I761)</f>
        <v>-6104</v>
      </c>
      <c r="J762" s="517"/>
      <c r="K762" s="518">
        <f>SUM(K760:K761)</f>
        <v>0</v>
      </c>
      <c r="L762" s="517"/>
      <c r="M762" s="518">
        <f>SUM(M760:M761)</f>
        <v>0</v>
      </c>
      <c r="N762" s="517">
        <f t="shared" ref="N762" si="271">H762+J762+L762</f>
        <v>0</v>
      </c>
      <c r="O762" s="519">
        <f t="shared" ref="O762" si="272">I762+K762+M762</f>
        <v>-6104</v>
      </c>
      <c r="P762" s="516"/>
      <c r="Q762" s="570"/>
      <c r="R762" s="514"/>
    </row>
    <row r="763" spans="1:18" s="573" customFormat="1" ht="15" hidden="1" customHeight="1">
      <c r="A763" s="550" t="s">
        <v>1736</v>
      </c>
      <c r="B763" s="492" t="s">
        <v>72</v>
      </c>
      <c r="C763" s="492" t="s">
        <v>105</v>
      </c>
      <c r="D763" s="492"/>
      <c r="E763" s="493" t="s">
        <v>88</v>
      </c>
      <c r="F763" s="494" t="s">
        <v>202</v>
      </c>
      <c r="G763" s="495"/>
      <c r="H763" s="496"/>
      <c r="I763" s="498"/>
      <c r="J763" s="496"/>
      <c r="K763" s="498"/>
      <c r="L763" s="496"/>
      <c r="M763" s="498"/>
      <c r="N763" s="496">
        <f t="shared" si="227"/>
        <v>0</v>
      </c>
      <c r="O763" s="499">
        <f t="shared" si="228"/>
        <v>0</v>
      </c>
      <c r="P763" s="495"/>
      <c r="Q763" s="568"/>
      <c r="R763" s="500"/>
    </row>
    <row r="764" spans="1:18" s="573" customFormat="1" ht="15" hidden="1" customHeight="1">
      <c r="A764" s="551"/>
      <c r="B764" s="501"/>
      <c r="C764" s="502" t="s">
        <v>288</v>
      </c>
      <c r="D764" s="647"/>
      <c r="E764" s="655" t="s">
        <v>900</v>
      </c>
      <c r="F764" s="484" t="s">
        <v>893</v>
      </c>
      <c r="G764" s="504">
        <v>1</v>
      </c>
      <c r="H764" s="521"/>
      <c r="I764" s="523"/>
      <c r="J764" s="505">
        <f>단가산출!$J$56</f>
        <v>36723</v>
      </c>
      <c r="K764" s="506">
        <f>TRUNC(G764*J764)</f>
        <v>36723</v>
      </c>
      <c r="L764" s="521">
        <f>단가산출!L56</f>
        <v>30402</v>
      </c>
      <c r="M764" s="506">
        <f>TRUNC(G764*L764)</f>
        <v>30402</v>
      </c>
      <c r="N764" s="521">
        <f>H764+J764+L764</f>
        <v>67125</v>
      </c>
      <c r="O764" s="522">
        <f>I764+K764+M764</f>
        <v>67125</v>
      </c>
      <c r="P764" s="509"/>
      <c r="Q764" s="569" t="str">
        <f>단가산출!$A$51</f>
        <v>제10</v>
      </c>
      <c r="R764" s="510" t="s">
        <v>65</v>
      </c>
    </row>
    <row r="765" spans="1:18" s="573" customFormat="1" ht="15" hidden="1" customHeight="1">
      <c r="A765" s="552"/>
      <c r="B765" s="511" t="s">
        <v>67</v>
      </c>
      <c r="C765" s="512"/>
      <c r="D765" s="651"/>
      <c r="E765" s="514"/>
      <c r="F765" s="515"/>
      <c r="G765" s="516"/>
      <c r="H765" s="517"/>
      <c r="I765" s="518">
        <f>SUM(I763:I764)</f>
        <v>0</v>
      </c>
      <c r="J765" s="517"/>
      <c r="K765" s="518">
        <f>SUM(K763:K764)</f>
        <v>36723</v>
      </c>
      <c r="L765" s="517"/>
      <c r="M765" s="518">
        <f>ROUND(AVERAGE(M763:M764),0)</f>
        <v>30402</v>
      </c>
      <c r="N765" s="517">
        <f t="shared" si="227"/>
        <v>0</v>
      </c>
      <c r="O765" s="519">
        <f t="shared" si="228"/>
        <v>67125</v>
      </c>
      <c r="P765" s="516"/>
      <c r="Q765" s="570"/>
      <c r="R765" s="514"/>
    </row>
    <row r="766" spans="1:18" s="573" customFormat="1" ht="15" hidden="1" customHeight="1">
      <c r="A766" s="550" t="s">
        <v>1868</v>
      </c>
      <c r="B766" s="492" t="s">
        <v>1776</v>
      </c>
      <c r="C766" s="492" t="s">
        <v>105</v>
      </c>
      <c r="D766" s="492"/>
      <c r="E766" s="493" t="s">
        <v>88</v>
      </c>
      <c r="F766" s="494" t="s">
        <v>202</v>
      </c>
      <c r="G766" s="495"/>
      <c r="H766" s="496"/>
      <c r="I766" s="498"/>
      <c r="J766" s="496"/>
      <c r="K766" s="498"/>
      <c r="L766" s="496"/>
      <c r="M766" s="498"/>
      <c r="N766" s="496">
        <f t="shared" ref="N766:N767" si="273">H766+J766+L766</f>
        <v>0</v>
      </c>
      <c r="O766" s="499">
        <f t="shared" ref="O766:O767" si="274">I766+K766+M766</f>
        <v>0</v>
      </c>
      <c r="P766" s="495"/>
      <c r="Q766" s="568"/>
      <c r="R766" s="500"/>
    </row>
    <row r="767" spans="1:18" s="573" customFormat="1" ht="15" hidden="1" customHeight="1">
      <c r="A767" s="551"/>
      <c r="B767" s="652"/>
      <c r="C767" s="502" t="s">
        <v>63</v>
      </c>
      <c r="D767" s="647"/>
      <c r="E767" s="520" t="s">
        <v>194</v>
      </c>
      <c r="F767" s="484" t="s">
        <v>68</v>
      </c>
      <c r="G767" s="653">
        <f>설치수량!$I$156</f>
        <v>1.7769999999999999</v>
      </c>
      <c r="H767" s="521">
        <f>단가조사!$P$77</f>
        <v>-2850</v>
      </c>
      <c r="I767" s="497">
        <f>TRUNC(G767*H767)</f>
        <v>-5064</v>
      </c>
      <c r="J767" s="521"/>
      <c r="K767" s="523">
        <f>ROUND(G767*J767,0)</f>
        <v>0</v>
      </c>
      <c r="L767" s="521"/>
      <c r="M767" s="523"/>
      <c r="N767" s="521">
        <f t="shared" si="273"/>
        <v>-2850</v>
      </c>
      <c r="O767" s="522">
        <f t="shared" si="274"/>
        <v>-5064</v>
      </c>
      <c r="P767" s="653"/>
      <c r="Q767" s="569"/>
      <c r="R767" s="520"/>
    </row>
    <row r="768" spans="1:18" s="573" customFormat="1" ht="15" hidden="1" customHeight="1">
      <c r="A768" s="552"/>
      <c r="B768" s="511" t="s">
        <v>67</v>
      </c>
      <c r="C768" s="512"/>
      <c r="D768" s="651"/>
      <c r="E768" s="514"/>
      <c r="F768" s="515"/>
      <c r="G768" s="516"/>
      <c r="H768" s="517"/>
      <c r="I768" s="518">
        <f>SUM(I766:I767)</f>
        <v>-5064</v>
      </c>
      <c r="J768" s="517"/>
      <c r="K768" s="518">
        <f>SUM(K766:K767)</f>
        <v>0</v>
      </c>
      <c r="L768" s="517"/>
      <c r="M768" s="518">
        <f>SUM(M766:M767)</f>
        <v>0</v>
      </c>
      <c r="N768" s="517">
        <f t="shared" ref="N768" si="275">H768+J768+L768</f>
        <v>0</v>
      </c>
      <c r="O768" s="519">
        <f t="shared" ref="O768" si="276">I768+K768+M768</f>
        <v>-5064</v>
      </c>
      <c r="P768" s="516"/>
      <c r="Q768" s="570"/>
      <c r="R768" s="514"/>
    </row>
    <row r="769" spans="1:18" s="573" customFormat="1" ht="15" hidden="1" customHeight="1">
      <c r="A769" s="550" t="s">
        <v>1737</v>
      </c>
      <c r="B769" s="492" t="s">
        <v>72</v>
      </c>
      <c r="C769" s="492" t="s">
        <v>106</v>
      </c>
      <c r="D769" s="492"/>
      <c r="E769" s="493" t="s">
        <v>88</v>
      </c>
      <c r="F769" s="494" t="s">
        <v>202</v>
      </c>
      <c r="G769" s="495"/>
      <c r="H769" s="496"/>
      <c r="I769" s="498"/>
      <c r="J769" s="496"/>
      <c r="K769" s="498"/>
      <c r="L769" s="496"/>
      <c r="M769" s="498"/>
      <c r="N769" s="496">
        <f t="shared" si="227"/>
        <v>0</v>
      </c>
      <c r="O769" s="499">
        <f t="shared" si="228"/>
        <v>0</v>
      </c>
      <c r="P769" s="495"/>
      <c r="Q769" s="568"/>
      <c r="R769" s="500"/>
    </row>
    <row r="770" spans="1:18" s="573" customFormat="1" ht="15" hidden="1" customHeight="1">
      <c r="A770" s="551"/>
      <c r="B770" s="501"/>
      <c r="C770" s="502" t="s">
        <v>288</v>
      </c>
      <c r="D770" s="647"/>
      <c r="E770" s="655" t="s">
        <v>900</v>
      </c>
      <c r="F770" s="484" t="s">
        <v>893</v>
      </c>
      <c r="G770" s="504">
        <v>1</v>
      </c>
      <c r="H770" s="521"/>
      <c r="I770" s="523"/>
      <c r="J770" s="505">
        <f>단가산출!$J$56</f>
        <v>36723</v>
      </c>
      <c r="K770" s="506">
        <f>TRUNC(G770*J770)</f>
        <v>36723</v>
      </c>
      <c r="L770" s="521">
        <f>단가산출!L56</f>
        <v>30402</v>
      </c>
      <c r="M770" s="506">
        <f>TRUNC(G770*L770)</f>
        <v>30402</v>
      </c>
      <c r="N770" s="521">
        <f>H770+J770+L770</f>
        <v>67125</v>
      </c>
      <c r="O770" s="522">
        <f>I770+K770+M770</f>
        <v>67125</v>
      </c>
      <c r="P770" s="509"/>
      <c r="Q770" s="569" t="str">
        <f>단가산출!$A$51</f>
        <v>제10</v>
      </c>
      <c r="R770" s="510" t="s">
        <v>65</v>
      </c>
    </row>
    <row r="771" spans="1:18" s="573" customFormat="1" ht="15" hidden="1" customHeight="1">
      <c r="A771" s="552"/>
      <c r="B771" s="511" t="s">
        <v>67</v>
      </c>
      <c r="C771" s="512"/>
      <c r="D771" s="651"/>
      <c r="E771" s="514"/>
      <c r="F771" s="515"/>
      <c r="G771" s="516"/>
      <c r="H771" s="517"/>
      <c r="I771" s="518">
        <f>SUM(I769:I770)</f>
        <v>0</v>
      </c>
      <c r="J771" s="517"/>
      <c r="K771" s="518">
        <f>SUM(K769:K770)</f>
        <v>36723</v>
      </c>
      <c r="L771" s="517"/>
      <c r="M771" s="518">
        <f>ROUND(AVERAGE(M769:M770),0)</f>
        <v>30402</v>
      </c>
      <c r="N771" s="517">
        <f t="shared" si="227"/>
        <v>0</v>
      </c>
      <c r="O771" s="519">
        <f t="shared" si="228"/>
        <v>67125</v>
      </c>
      <c r="P771" s="516"/>
      <c r="Q771" s="570"/>
      <c r="R771" s="514"/>
    </row>
    <row r="772" spans="1:18" s="573" customFormat="1" ht="15" hidden="1" customHeight="1">
      <c r="A772" s="550" t="s">
        <v>1869</v>
      </c>
      <c r="B772" s="492" t="s">
        <v>1776</v>
      </c>
      <c r="C772" s="492" t="s">
        <v>106</v>
      </c>
      <c r="D772" s="492"/>
      <c r="E772" s="493" t="s">
        <v>88</v>
      </c>
      <c r="F772" s="494" t="s">
        <v>202</v>
      </c>
      <c r="G772" s="495"/>
      <c r="H772" s="496"/>
      <c r="I772" s="498"/>
      <c r="J772" s="496"/>
      <c r="K772" s="498"/>
      <c r="L772" s="496"/>
      <c r="M772" s="498"/>
      <c r="N772" s="496">
        <f t="shared" ref="N772:N773" si="277">H772+J772+L772</f>
        <v>0</v>
      </c>
      <c r="O772" s="499">
        <f t="shared" ref="O772:O773" si="278">I772+K772+M772</f>
        <v>0</v>
      </c>
      <c r="P772" s="495"/>
      <c r="Q772" s="568"/>
      <c r="R772" s="500"/>
    </row>
    <row r="773" spans="1:18" s="573" customFormat="1" ht="15" hidden="1" customHeight="1">
      <c r="A773" s="551"/>
      <c r="B773" s="652"/>
      <c r="C773" s="502" t="s">
        <v>63</v>
      </c>
      <c r="D773" s="647"/>
      <c r="E773" s="520" t="s">
        <v>194</v>
      </c>
      <c r="F773" s="484" t="s">
        <v>68</v>
      </c>
      <c r="G773" s="653">
        <f>설치수량!$I$157</f>
        <v>1.585</v>
      </c>
      <c r="H773" s="521">
        <f>단가조사!$P$77</f>
        <v>-2850</v>
      </c>
      <c r="I773" s="497">
        <f>TRUNC(G773*H773)</f>
        <v>-4517</v>
      </c>
      <c r="J773" s="521"/>
      <c r="K773" s="523">
        <f>ROUND(G773*J773,0)</f>
        <v>0</v>
      </c>
      <c r="L773" s="521"/>
      <c r="M773" s="523"/>
      <c r="N773" s="521">
        <f t="shared" si="277"/>
        <v>-2850</v>
      </c>
      <c r="O773" s="522">
        <f t="shared" si="278"/>
        <v>-4517</v>
      </c>
      <c r="P773" s="653"/>
      <c r="Q773" s="569"/>
      <c r="R773" s="520"/>
    </row>
    <row r="774" spans="1:18" s="573" customFormat="1" ht="15" hidden="1" customHeight="1">
      <c r="A774" s="552"/>
      <c r="B774" s="511" t="s">
        <v>67</v>
      </c>
      <c r="C774" s="512"/>
      <c r="D774" s="651"/>
      <c r="E774" s="514"/>
      <c r="F774" s="515"/>
      <c r="G774" s="516"/>
      <c r="H774" s="517"/>
      <c r="I774" s="518">
        <f>SUM(I772:I773)</f>
        <v>-4517</v>
      </c>
      <c r="J774" s="517"/>
      <c r="K774" s="518">
        <f>SUM(K772:K773)</f>
        <v>0</v>
      </c>
      <c r="L774" s="517"/>
      <c r="M774" s="518">
        <f>SUM(M772:M773)</f>
        <v>0</v>
      </c>
      <c r="N774" s="517">
        <f t="shared" ref="N774" si="279">H774+J774+L774</f>
        <v>0</v>
      </c>
      <c r="O774" s="519">
        <f t="shared" ref="O774" si="280">I774+K774+M774</f>
        <v>-4517</v>
      </c>
      <c r="P774" s="516"/>
      <c r="Q774" s="570"/>
      <c r="R774" s="514"/>
    </row>
    <row r="775" spans="1:18" s="573" customFormat="1" ht="15" hidden="1" customHeight="1">
      <c r="A775" s="550" t="s">
        <v>1738</v>
      </c>
      <c r="B775" s="492" t="s">
        <v>72</v>
      </c>
      <c r="C775" s="492" t="s">
        <v>903</v>
      </c>
      <c r="D775" s="492"/>
      <c r="E775" s="493" t="s">
        <v>88</v>
      </c>
      <c r="F775" s="494" t="s">
        <v>202</v>
      </c>
      <c r="G775" s="495"/>
      <c r="H775" s="496"/>
      <c r="I775" s="498"/>
      <c r="J775" s="496"/>
      <c r="K775" s="498"/>
      <c r="L775" s="496"/>
      <c r="M775" s="498"/>
      <c r="N775" s="496">
        <f t="shared" si="227"/>
        <v>0</v>
      </c>
      <c r="O775" s="499">
        <f t="shared" si="228"/>
        <v>0</v>
      </c>
      <c r="P775" s="495"/>
      <c r="Q775" s="568"/>
      <c r="R775" s="500"/>
    </row>
    <row r="776" spans="1:18" s="573" customFormat="1" ht="15" hidden="1" customHeight="1">
      <c r="A776" s="551"/>
      <c r="B776" s="501"/>
      <c r="C776" s="502" t="s">
        <v>288</v>
      </c>
      <c r="D776" s="647"/>
      <c r="E776" s="655" t="s">
        <v>900</v>
      </c>
      <c r="F776" s="484" t="s">
        <v>893</v>
      </c>
      <c r="G776" s="504">
        <v>1</v>
      </c>
      <c r="H776" s="521"/>
      <c r="I776" s="523"/>
      <c r="J776" s="505">
        <f>단가산출!$J$56</f>
        <v>36723</v>
      </c>
      <c r="K776" s="506">
        <f>TRUNC(G776*J776)</f>
        <v>36723</v>
      </c>
      <c r="L776" s="521">
        <f>단가산출!L56</f>
        <v>30402</v>
      </c>
      <c r="M776" s="506">
        <f>TRUNC(G776*L776)</f>
        <v>30402</v>
      </c>
      <c r="N776" s="521">
        <f>H776+J776+L776</f>
        <v>67125</v>
      </c>
      <c r="O776" s="522">
        <f>I776+K776+M776</f>
        <v>67125</v>
      </c>
      <c r="P776" s="509"/>
      <c r="Q776" s="569" t="str">
        <f>단가산출!$A$51</f>
        <v>제10</v>
      </c>
      <c r="R776" s="510" t="s">
        <v>65</v>
      </c>
    </row>
    <row r="777" spans="1:18" s="573" customFormat="1" ht="15" hidden="1" customHeight="1">
      <c r="A777" s="552"/>
      <c r="B777" s="511" t="s">
        <v>67</v>
      </c>
      <c r="C777" s="512"/>
      <c r="D777" s="651"/>
      <c r="E777" s="514"/>
      <c r="F777" s="515"/>
      <c r="G777" s="516"/>
      <c r="H777" s="517"/>
      <c r="I777" s="518">
        <f>SUM(I775:I776)</f>
        <v>0</v>
      </c>
      <c r="J777" s="517"/>
      <c r="K777" s="518">
        <f>SUM(K775:K776)</f>
        <v>36723</v>
      </c>
      <c r="L777" s="517"/>
      <c r="M777" s="518">
        <f>ROUND(AVERAGE(M775:M776),0)</f>
        <v>30402</v>
      </c>
      <c r="N777" s="517">
        <f t="shared" si="227"/>
        <v>0</v>
      </c>
      <c r="O777" s="519">
        <f t="shared" si="228"/>
        <v>67125</v>
      </c>
      <c r="P777" s="516"/>
      <c r="Q777" s="570"/>
      <c r="R777" s="514"/>
    </row>
    <row r="778" spans="1:18" s="573" customFormat="1" ht="15" hidden="1" customHeight="1">
      <c r="A778" s="550" t="s">
        <v>1870</v>
      </c>
      <c r="B778" s="492" t="s">
        <v>72</v>
      </c>
      <c r="C778" s="492" t="s">
        <v>815</v>
      </c>
      <c r="D778" s="492"/>
      <c r="E778" s="493" t="s">
        <v>88</v>
      </c>
      <c r="F778" s="494" t="s">
        <v>202</v>
      </c>
      <c r="G778" s="495"/>
      <c r="H778" s="496"/>
      <c r="I778" s="498"/>
      <c r="J778" s="496"/>
      <c r="K778" s="498"/>
      <c r="L778" s="496"/>
      <c r="M778" s="498"/>
      <c r="N778" s="496">
        <f t="shared" ref="N778:N779" si="281">H778+J778+L778</f>
        <v>0</v>
      </c>
      <c r="O778" s="499">
        <f t="shared" ref="O778:O779" si="282">I778+K778+M778</f>
        <v>0</v>
      </c>
      <c r="P778" s="495"/>
      <c r="Q778" s="568"/>
      <c r="R778" s="500"/>
    </row>
    <row r="779" spans="1:18" s="573" customFormat="1" ht="15" hidden="1" customHeight="1">
      <c r="A779" s="551"/>
      <c r="B779" s="652"/>
      <c r="C779" s="502" t="s">
        <v>63</v>
      </c>
      <c r="D779" s="647"/>
      <c r="E779" s="520" t="s">
        <v>194</v>
      </c>
      <c r="F779" s="484" t="s">
        <v>68</v>
      </c>
      <c r="G779" s="653">
        <f>설치수량!$I$158</f>
        <v>4.2</v>
      </c>
      <c r="H779" s="521">
        <f>단가조사!$P$77</f>
        <v>-2850</v>
      </c>
      <c r="I779" s="497">
        <f>TRUNC(G779*H779)</f>
        <v>-11970</v>
      </c>
      <c r="J779" s="521"/>
      <c r="K779" s="523">
        <f>ROUND(G779*J779,0)</f>
        <v>0</v>
      </c>
      <c r="L779" s="521"/>
      <c r="M779" s="523"/>
      <c r="N779" s="521">
        <f t="shared" si="281"/>
        <v>-2850</v>
      </c>
      <c r="O779" s="522">
        <f t="shared" si="282"/>
        <v>-11970</v>
      </c>
      <c r="P779" s="653"/>
      <c r="Q779" s="569"/>
      <c r="R779" s="520"/>
    </row>
    <row r="780" spans="1:18" s="573" customFormat="1" ht="15" hidden="1" customHeight="1">
      <c r="A780" s="552"/>
      <c r="B780" s="511" t="s">
        <v>67</v>
      </c>
      <c r="C780" s="512"/>
      <c r="D780" s="651"/>
      <c r="E780" s="514"/>
      <c r="F780" s="515"/>
      <c r="G780" s="516"/>
      <c r="H780" s="517"/>
      <c r="I780" s="518">
        <f>SUM(I778:I779)</f>
        <v>-11970</v>
      </c>
      <c r="J780" s="517"/>
      <c r="K780" s="518">
        <f>SUM(K778:K779)</f>
        <v>0</v>
      </c>
      <c r="L780" s="517"/>
      <c r="M780" s="518">
        <f>SUM(M778:M779)</f>
        <v>0</v>
      </c>
      <c r="N780" s="517">
        <f t="shared" ref="N780" si="283">H780+J780+L780</f>
        <v>0</v>
      </c>
      <c r="O780" s="519">
        <f t="shared" ref="O780" si="284">I780+K780+M780</f>
        <v>-11970</v>
      </c>
      <c r="P780" s="516"/>
      <c r="Q780" s="570"/>
      <c r="R780" s="514"/>
    </row>
    <row r="781" spans="1:18" s="573" customFormat="1" ht="15" customHeight="1">
      <c r="A781" s="550" t="s">
        <v>1740</v>
      </c>
      <c r="B781" s="492" t="s">
        <v>72</v>
      </c>
      <c r="C781" s="492" t="s">
        <v>107</v>
      </c>
      <c r="D781" s="492"/>
      <c r="E781" s="493" t="s">
        <v>88</v>
      </c>
      <c r="F781" s="494" t="s">
        <v>202</v>
      </c>
      <c r="G781" s="495"/>
      <c r="H781" s="496"/>
      <c r="I781" s="498"/>
      <c r="J781" s="496"/>
      <c r="K781" s="498"/>
      <c r="L781" s="496"/>
      <c r="M781" s="498"/>
      <c r="N781" s="496">
        <f t="shared" si="227"/>
        <v>0</v>
      </c>
      <c r="O781" s="499">
        <f t="shared" si="228"/>
        <v>0</v>
      </c>
      <c r="P781" s="495"/>
      <c r="Q781" s="568"/>
      <c r="R781" s="500"/>
    </row>
    <row r="782" spans="1:18" s="573" customFormat="1" ht="15" customHeight="1">
      <c r="A782" s="551"/>
      <c r="B782" s="501"/>
      <c r="C782" s="502" t="s">
        <v>288</v>
      </c>
      <c r="D782" s="647"/>
      <c r="E782" s="655" t="s">
        <v>900</v>
      </c>
      <c r="F782" s="484" t="s">
        <v>893</v>
      </c>
      <c r="G782" s="504">
        <v>1</v>
      </c>
      <c r="H782" s="521"/>
      <c r="I782" s="523"/>
      <c r="J782" s="505">
        <f>단가산출!$J$56</f>
        <v>36723</v>
      </c>
      <c r="K782" s="506">
        <f>TRUNC(G782*J782)</f>
        <v>36723</v>
      </c>
      <c r="L782" s="521">
        <f>단가산출!L56</f>
        <v>30402</v>
      </c>
      <c r="M782" s="506">
        <f>TRUNC(G782*L782)</f>
        <v>30402</v>
      </c>
      <c r="N782" s="521">
        <f>H782+J782+L782</f>
        <v>67125</v>
      </c>
      <c r="O782" s="522">
        <f>I782+K782+M782</f>
        <v>67125</v>
      </c>
      <c r="P782" s="509"/>
      <c r="Q782" s="569" t="str">
        <f>단가산출!$A$51</f>
        <v>제10</v>
      </c>
      <c r="R782" s="510" t="s">
        <v>65</v>
      </c>
    </row>
    <row r="783" spans="1:18" s="573" customFormat="1" ht="15" customHeight="1">
      <c r="A783" s="552"/>
      <c r="B783" s="511" t="s">
        <v>67</v>
      </c>
      <c r="C783" s="512"/>
      <c r="D783" s="651"/>
      <c r="E783" s="514"/>
      <c r="F783" s="515"/>
      <c r="G783" s="516"/>
      <c r="H783" s="517"/>
      <c r="I783" s="518">
        <f>SUM(I781:I782)</f>
        <v>0</v>
      </c>
      <c r="J783" s="517"/>
      <c r="K783" s="518">
        <f>SUM(K781:K782)</f>
        <v>36723</v>
      </c>
      <c r="L783" s="517"/>
      <c r="M783" s="518">
        <f>ROUND(AVERAGE(M781:M782),0)</f>
        <v>30402</v>
      </c>
      <c r="N783" s="517">
        <f t="shared" ref="N783:N895" si="285">H783+J783+L783</f>
        <v>0</v>
      </c>
      <c r="O783" s="519">
        <f t="shared" ref="O783:O895" si="286">I783+K783+M783</f>
        <v>67125</v>
      </c>
      <c r="P783" s="516"/>
      <c r="Q783" s="570"/>
      <c r="R783" s="514"/>
    </row>
    <row r="784" spans="1:18" s="573" customFormat="1" ht="15" customHeight="1">
      <c r="A784" s="550" t="s">
        <v>1871</v>
      </c>
      <c r="B784" s="492" t="s">
        <v>1776</v>
      </c>
      <c r="C784" s="492" t="s">
        <v>107</v>
      </c>
      <c r="D784" s="492"/>
      <c r="E784" s="493" t="s">
        <v>88</v>
      </c>
      <c r="F784" s="494" t="s">
        <v>202</v>
      </c>
      <c r="G784" s="495"/>
      <c r="H784" s="496"/>
      <c r="I784" s="498"/>
      <c r="J784" s="496"/>
      <c r="K784" s="498"/>
      <c r="L784" s="496"/>
      <c r="M784" s="498"/>
      <c r="N784" s="496">
        <f t="shared" si="285"/>
        <v>0</v>
      </c>
      <c r="O784" s="499">
        <f t="shared" si="286"/>
        <v>0</v>
      </c>
      <c r="P784" s="495"/>
      <c r="Q784" s="568"/>
      <c r="R784" s="500"/>
    </row>
    <row r="785" spans="1:18" s="573" customFormat="1" ht="15" customHeight="1">
      <c r="A785" s="551"/>
      <c r="B785" s="652"/>
      <c r="C785" s="502" t="s">
        <v>63</v>
      </c>
      <c r="D785" s="647"/>
      <c r="E785" s="520" t="s">
        <v>194</v>
      </c>
      <c r="F785" s="484" t="s">
        <v>68</v>
      </c>
      <c r="G785" s="653">
        <f>설치수량!$I$159</f>
        <v>2.0430000000000001</v>
      </c>
      <c r="H785" s="521">
        <f>단가조사!$P$77</f>
        <v>-2850</v>
      </c>
      <c r="I785" s="497">
        <f>TRUNC(G785*H785)</f>
        <v>-5822</v>
      </c>
      <c r="J785" s="521"/>
      <c r="K785" s="523">
        <f>ROUND(G785*J785,0)</f>
        <v>0</v>
      </c>
      <c r="L785" s="521"/>
      <c r="M785" s="523"/>
      <c r="N785" s="521">
        <f t="shared" si="285"/>
        <v>-2850</v>
      </c>
      <c r="O785" s="522">
        <f t="shared" si="286"/>
        <v>-5822</v>
      </c>
      <c r="P785" s="653"/>
      <c r="Q785" s="569"/>
      <c r="R785" s="520"/>
    </row>
    <row r="786" spans="1:18" s="573" customFormat="1" ht="15" customHeight="1">
      <c r="A786" s="552"/>
      <c r="B786" s="511" t="s">
        <v>67</v>
      </c>
      <c r="C786" s="512"/>
      <c r="D786" s="651"/>
      <c r="E786" s="514"/>
      <c r="F786" s="515"/>
      <c r="G786" s="516"/>
      <c r="H786" s="517"/>
      <c r="I786" s="518">
        <f>SUM(I784:I785)</f>
        <v>-5822</v>
      </c>
      <c r="J786" s="517"/>
      <c r="K786" s="518">
        <f>SUM(K784:K785)</f>
        <v>0</v>
      </c>
      <c r="L786" s="517"/>
      <c r="M786" s="518">
        <f>SUM(M784:M785)</f>
        <v>0</v>
      </c>
      <c r="N786" s="517">
        <f t="shared" ref="N786" si="287">H786+J786+L786</f>
        <v>0</v>
      </c>
      <c r="O786" s="519">
        <f t="shared" ref="O786" si="288">I786+K786+M786</f>
        <v>-5822</v>
      </c>
      <c r="P786" s="516"/>
      <c r="Q786" s="570"/>
      <c r="R786" s="514"/>
    </row>
    <row r="787" spans="1:18" s="573" customFormat="1" ht="15" hidden="1" customHeight="1">
      <c r="A787" s="550" t="s">
        <v>1739</v>
      </c>
      <c r="B787" s="492" t="s">
        <v>72</v>
      </c>
      <c r="C787" s="492" t="s">
        <v>108</v>
      </c>
      <c r="D787" s="492"/>
      <c r="E787" s="493" t="s">
        <v>88</v>
      </c>
      <c r="F787" s="494" t="s">
        <v>202</v>
      </c>
      <c r="G787" s="495"/>
      <c r="H787" s="496"/>
      <c r="I787" s="498"/>
      <c r="J787" s="496"/>
      <c r="K787" s="498"/>
      <c r="L787" s="496"/>
      <c r="M787" s="498"/>
      <c r="N787" s="496">
        <f t="shared" si="285"/>
        <v>0</v>
      </c>
      <c r="O787" s="499">
        <f t="shared" si="286"/>
        <v>0</v>
      </c>
      <c r="P787" s="495"/>
      <c r="Q787" s="568"/>
      <c r="R787" s="500"/>
    </row>
    <row r="788" spans="1:18" s="573" customFormat="1" ht="15" hidden="1" customHeight="1">
      <c r="A788" s="551"/>
      <c r="B788" s="501"/>
      <c r="C788" s="502" t="s">
        <v>288</v>
      </c>
      <c r="D788" s="647"/>
      <c r="E788" s="655" t="s">
        <v>900</v>
      </c>
      <c r="F788" s="484" t="s">
        <v>893</v>
      </c>
      <c r="G788" s="504">
        <v>1</v>
      </c>
      <c r="H788" s="521"/>
      <c r="I788" s="523"/>
      <c r="J788" s="505">
        <f>단가산출!$J$56</f>
        <v>36723</v>
      </c>
      <c r="K788" s="506">
        <f>TRUNC(G788*J788)</f>
        <v>36723</v>
      </c>
      <c r="L788" s="521">
        <f>단가산출!L56</f>
        <v>30402</v>
      </c>
      <c r="M788" s="506">
        <f>TRUNC(G788*L788)</f>
        <v>30402</v>
      </c>
      <c r="N788" s="521">
        <f t="shared" si="285"/>
        <v>67125</v>
      </c>
      <c r="O788" s="522">
        <f t="shared" si="286"/>
        <v>67125</v>
      </c>
      <c r="P788" s="509"/>
      <c r="Q788" s="569" t="str">
        <f>단가산출!$A$51</f>
        <v>제10</v>
      </c>
      <c r="R788" s="510" t="s">
        <v>65</v>
      </c>
    </row>
    <row r="789" spans="1:18" s="573" customFormat="1" ht="15" hidden="1" customHeight="1">
      <c r="A789" s="552"/>
      <c r="B789" s="511" t="s">
        <v>67</v>
      </c>
      <c r="C789" s="512"/>
      <c r="D789" s="651"/>
      <c r="E789" s="514"/>
      <c r="F789" s="515"/>
      <c r="G789" s="516"/>
      <c r="H789" s="517"/>
      <c r="I789" s="518">
        <f>SUM(I787:I788)</f>
        <v>0</v>
      </c>
      <c r="J789" s="517"/>
      <c r="K789" s="518">
        <f>SUM(K787:K788)</f>
        <v>36723</v>
      </c>
      <c r="L789" s="517"/>
      <c r="M789" s="518">
        <f>ROUND(AVERAGE(M787:M788),0)</f>
        <v>30402</v>
      </c>
      <c r="N789" s="517">
        <f t="shared" si="285"/>
        <v>0</v>
      </c>
      <c r="O789" s="519">
        <f t="shared" si="286"/>
        <v>67125</v>
      </c>
      <c r="P789" s="516"/>
      <c r="Q789" s="570"/>
      <c r="R789" s="514"/>
    </row>
    <row r="790" spans="1:18" s="573" customFormat="1" ht="15" hidden="1" customHeight="1">
      <c r="A790" s="550" t="s">
        <v>1872</v>
      </c>
      <c r="B790" s="492" t="s">
        <v>1776</v>
      </c>
      <c r="C790" s="492" t="s">
        <v>108</v>
      </c>
      <c r="D790" s="492"/>
      <c r="E790" s="493" t="s">
        <v>88</v>
      </c>
      <c r="F790" s="494" t="s">
        <v>202</v>
      </c>
      <c r="G790" s="495"/>
      <c r="H790" s="496"/>
      <c r="I790" s="498"/>
      <c r="J790" s="496"/>
      <c r="K790" s="498"/>
      <c r="L790" s="496"/>
      <c r="M790" s="498"/>
      <c r="N790" s="496">
        <f t="shared" ref="N790:N792" si="289">H790+J790+L790</f>
        <v>0</v>
      </c>
      <c r="O790" s="499">
        <f t="shared" ref="O790:O792" si="290">I790+K790+M790</f>
        <v>0</v>
      </c>
      <c r="P790" s="495"/>
      <c r="Q790" s="568"/>
      <c r="R790" s="500"/>
    </row>
    <row r="791" spans="1:18" s="573" customFormat="1" ht="15" hidden="1" customHeight="1">
      <c r="A791" s="551"/>
      <c r="B791" s="652"/>
      <c r="C791" s="502" t="s">
        <v>63</v>
      </c>
      <c r="D791" s="647"/>
      <c r="E791" s="520" t="s">
        <v>194</v>
      </c>
      <c r="F791" s="484" t="s">
        <v>68</v>
      </c>
      <c r="G791" s="653">
        <f>설치수량!$I$160</f>
        <v>2.5910000000000002</v>
      </c>
      <c r="H791" s="521">
        <f>단가조사!$P$77</f>
        <v>-2850</v>
      </c>
      <c r="I791" s="497">
        <f>TRUNC(G791*H791)</f>
        <v>-7384</v>
      </c>
      <c r="J791" s="521"/>
      <c r="K791" s="523">
        <f>ROUND(G791*J791,0)</f>
        <v>0</v>
      </c>
      <c r="L791" s="521"/>
      <c r="M791" s="523"/>
      <c r="N791" s="521">
        <f t="shared" si="289"/>
        <v>-2850</v>
      </c>
      <c r="O791" s="522">
        <f t="shared" si="290"/>
        <v>-7384</v>
      </c>
      <c r="P791" s="653"/>
      <c r="Q791" s="569"/>
      <c r="R791" s="520"/>
    </row>
    <row r="792" spans="1:18" s="573" customFormat="1" ht="15" hidden="1" customHeight="1">
      <c r="A792" s="552"/>
      <c r="B792" s="511" t="s">
        <v>67</v>
      </c>
      <c r="C792" s="512"/>
      <c r="D792" s="651"/>
      <c r="E792" s="514"/>
      <c r="F792" s="515"/>
      <c r="G792" s="516"/>
      <c r="H792" s="517"/>
      <c r="I792" s="518">
        <f>SUM(I790:I791)</f>
        <v>-7384</v>
      </c>
      <c r="J792" s="517"/>
      <c r="K792" s="518">
        <f>SUM(K790:K791)</f>
        <v>0</v>
      </c>
      <c r="L792" s="517"/>
      <c r="M792" s="518">
        <f>SUM(M790:M791)</f>
        <v>0</v>
      </c>
      <c r="N792" s="517">
        <f t="shared" si="289"/>
        <v>0</v>
      </c>
      <c r="O792" s="519">
        <f t="shared" si="290"/>
        <v>-7384</v>
      </c>
      <c r="P792" s="516"/>
      <c r="Q792" s="570"/>
      <c r="R792" s="514"/>
    </row>
    <row r="793" spans="1:18" s="573" customFormat="1" ht="15" customHeight="1">
      <c r="A793" s="550" t="s">
        <v>1741</v>
      </c>
      <c r="B793" s="492" t="s">
        <v>72</v>
      </c>
      <c r="C793" s="492" t="s">
        <v>904</v>
      </c>
      <c r="D793" s="492"/>
      <c r="E793" s="493" t="s">
        <v>88</v>
      </c>
      <c r="F793" s="494" t="s">
        <v>202</v>
      </c>
      <c r="G793" s="495"/>
      <c r="H793" s="496"/>
      <c r="I793" s="498"/>
      <c r="J793" s="496"/>
      <c r="K793" s="498"/>
      <c r="L793" s="496"/>
      <c r="M793" s="498"/>
      <c r="N793" s="496">
        <f t="shared" si="285"/>
        <v>0</v>
      </c>
      <c r="O793" s="499">
        <f t="shared" si="286"/>
        <v>0</v>
      </c>
      <c r="P793" s="495"/>
      <c r="Q793" s="568"/>
      <c r="R793" s="500"/>
    </row>
    <row r="794" spans="1:18" s="573" customFormat="1" ht="14.25" customHeight="1">
      <c r="A794" s="551"/>
      <c r="B794" s="501"/>
      <c r="C794" s="502" t="s">
        <v>288</v>
      </c>
      <c r="D794" s="647"/>
      <c r="E794" s="655" t="s">
        <v>900</v>
      </c>
      <c r="F794" s="484" t="s">
        <v>893</v>
      </c>
      <c r="G794" s="504">
        <v>1</v>
      </c>
      <c r="H794" s="521"/>
      <c r="I794" s="523"/>
      <c r="J794" s="505">
        <f>단가산출!$J$56</f>
        <v>36723</v>
      </c>
      <c r="K794" s="506">
        <f>TRUNC(G794*J794)</f>
        <v>36723</v>
      </c>
      <c r="L794" s="521">
        <f>단가산출!L56</f>
        <v>30402</v>
      </c>
      <c r="M794" s="506">
        <f>TRUNC(G794*L794)</f>
        <v>30402</v>
      </c>
      <c r="N794" s="521">
        <f t="shared" si="285"/>
        <v>67125</v>
      </c>
      <c r="O794" s="522">
        <f t="shared" si="286"/>
        <v>67125</v>
      </c>
      <c r="P794" s="509"/>
      <c r="Q794" s="569" t="str">
        <f>단가산출!$A$51</f>
        <v>제10</v>
      </c>
      <c r="R794" s="510" t="s">
        <v>65</v>
      </c>
    </row>
    <row r="795" spans="1:18" s="573" customFormat="1" ht="14.25" customHeight="1">
      <c r="A795" s="552"/>
      <c r="B795" s="511" t="s">
        <v>67</v>
      </c>
      <c r="C795" s="512"/>
      <c r="D795" s="651"/>
      <c r="E795" s="514"/>
      <c r="F795" s="515"/>
      <c r="G795" s="516"/>
      <c r="H795" s="517"/>
      <c r="I795" s="518">
        <f>SUM(I793:I794)</f>
        <v>0</v>
      </c>
      <c r="J795" s="517"/>
      <c r="K795" s="518">
        <f>SUM(K793:K794)</f>
        <v>36723</v>
      </c>
      <c r="L795" s="517"/>
      <c r="M795" s="518">
        <f>ROUND(AVERAGE(M793:M794),0)</f>
        <v>30402</v>
      </c>
      <c r="N795" s="517">
        <f t="shared" si="285"/>
        <v>0</v>
      </c>
      <c r="O795" s="519">
        <f t="shared" si="286"/>
        <v>67125</v>
      </c>
      <c r="P795" s="516"/>
      <c r="Q795" s="570"/>
      <c r="R795" s="514"/>
    </row>
    <row r="796" spans="1:18" s="573" customFormat="1" ht="15" customHeight="1">
      <c r="A796" s="550" t="s">
        <v>1873</v>
      </c>
      <c r="B796" s="492" t="s">
        <v>1776</v>
      </c>
      <c r="C796" s="492" t="s">
        <v>579</v>
      </c>
      <c r="D796" s="492"/>
      <c r="E796" s="493" t="s">
        <v>88</v>
      </c>
      <c r="F796" s="494" t="s">
        <v>202</v>
      </c>
      <c r="G796" s="495"/>
      <c r="H796" s="496"/>
      <c r="I796" s="498"/>
      <c r="J796" s="496"/>
      <c r="K796" s="498"/>
      <c r="L796" s="496"/>
      <c r="M796" s="498"/>
      <c r="N796" s="496">
        <f t="shared" ref="N796:N798" si="291">H796+J796+L796</f>
        <v>0</v>
      </c>
      <c r="O796" s="499">
        <f t="shared" ref="O796:O798" si="292">I796+K796+M796</f>
        <v>0</v>
      </c>
      <c r="P796" s="495"/>
      <c r="Q796" s="568"/>
      <c r="R796" s="500"/>
    </row>
    <row r="797" spans="1:18" s="573" customFormat="1" ht="15" customHeight="1">
      <c r="A797" s="551"/>
      <c r="B797" s="652"/>
      <c r="C797" s="502" t="s">
        <v>63</v>
      </c>
      <c r="D797" s="647"/>
      <c r="E797" s="520" t="s">
        <v>194</v>
      </c>
      <c r="F797" s="484" t="s">
        <v>68</v>
      </c>
      <c r="G797" s="653">
        <f>설치수량!$I$161</f>
        <v>4.4669999999999996</v>
      </c>
      <c r="H797" s="521">
        <f>단가조사!$P$77</f>
        <v>-2850</v>
      </c>
      <c r="I797" s="497">
        <f>TRUNC(G797*H797)</f>
        <v>-12730</v>
      </c>
      <c r="J797" s="521"/>
      <c r="K797" s="523">
        <f>ROUND(G797*J797,0)</f>
        <v>0</v>
      </c>
      <c r="L797" s="521"/>
      <c r="M797" s="523"/>
      <c r="N797" s="521">
        <f t="shared" si="291"/>
        <v>-2850</v>
      </c>
      <c r="O797" s="522">
        <f t="shared" si="292"/>
        <v>-12730</v>
      </c>
      <c r="P797" s="653"/>
      <c r="Q797" s="569"/>
      <c r="R797" s="520"/>
    </row>
    <row r="798" spans="1:18" s="573" customFormat="1" ht="14.25" customHeight="1">
      <c r="A798" s="552"/>
      <c r="B798" s="511" t="s">
        <v>67</v>
      </c>
      <c r="C798" s="512"/>
      <c r="D798" s="651"/>
      <c r="E798" s="514"/>
      <c r="F798" s="515"/>
      <c r="G798" s="516"/>
      <c r="H798" s="517"/>
      <c r="I798" s="518">
        <f>SUM(I796:I797)</f>
        <v>-12730</v>
      </c>
      <c r="J798" s="517"/>
      <c r="K798" s="518">
        <f>SUM(K796:K797)</f>
        <v>0</v>
      </c>
      <c r="L798" s="517"/>
      <c r="M798" s="518">
        <f>SUM(M796:M797)</f>
        <v>0</v>
      </c>
      <c r="N798" s="517">
        <f t="shared" si="291"/>
        <v>0</v>
      </c>
      <c r="O798" s="519">
        <f t="shared" si="292"/>
        <v>-12730</v>
      </c>
      <c r="P798" s="516"/>
      <c r="Q798" s="570"/>
      <c r="R798" s="514"/>
    </row>
    <row r="799" spans="1:18" s="573" customFormat="1" ht="14.25" hidden="1" customHeight="1">
      <c r="A799" s="550" t="s">
        <v>1742</v>
      </c>
      <c r="B799" s="492" t="s">
        <v>72</v>
      </c>
      <c r="C799" s="492" t="s">
        <v>109</v>
      </c>
      <c r="D799" s="492"/>
      <c r="E799" s="493" t="s">
        <v>88</v>
      </c>
      <c r="F799" s="494" t="s">
        <v>202</v>
      </c>
      <c r="G799" s="495"/>
      <c r="H799" s="496"/>
      <c r="I799" s="498"/>
      <c r="J799" s="496"/>
      <c r="K799" s="498"/>
      <c r="L799" s="496"/>
      <c r="M799" s="498"/>
      <c r="N799" s="496">
        <f t="shared" si="285"/>
        <v>0</v>
      </c>
      <c r="O799" s="499">
        <f t="shared" si="286"/>
        <v>0</v>
      </c>
      <c r="P799" s="495"/>
      <c r="Q799" s="568"/>
      <c r="R799" s="500"/>
    </row>
    <row r="800" spans="1:18" s="573" customFormat="1" ht="14.25" hidden="1" customHeight="1">
      <c r="A800" s="551"/>
      <c r="B800" s="501"/>
      <c r="C800" s="502" t="s">
        <v>288</v>
      </c>
      <c r="D800" s="647"/>
      <c r="E800" s="655" t="s">
        <v>900</v>
      </c>
      <c r="F800" s="484" t="s">
        <v>893</v>
      </c>
      <c r="G800" s="504">
        <v>1</v>
      </c>
      <c r="H800" s="521"/>
      <c r="I800" s="523"/>
      <c r="J800" s="505">
        <f>단가산출!$J$56</f>
        <v>36723</v>
      </c>
      <c r="K800" s="506">
        <f>TRUNC(G800*J800)</f>
        <v>36723</v>
      </c>
      <c r="L800" s="521">
        <f>단가산출!L56</f>
        <v>30402</v>
      </c>
      <c r="M800" s="506">
        <f>TRUNC(G800*L800)</f>
        <v>30402</v>
      </c>
      <c r="N800" s="521">
        <f t="shared" si="285"/>
        <v>67125</v>
      </c>
      <c r="O800" s="522">
        <f t="shared" si="286"/>
        <v>67125</v>
      </c>
      <c r="P800" s="509"/>
      <c r="Q800" s="569" t="str">
        <f>단가산출!$A$51</f>
        <v>제10</v>
      </c>
      <c r="R800" s="510" t="s">
        <v>65</v>
      </c>
    </row>
    <row r="801" spans="1:18" s="573" customFormat="1" ht="14.25" hidden="1" customHeight="1">
      <c r="A801" s="552"/>
      <c r="B801" s="511" t="s">
        <v>67</v>
      </c>
      <c r="C801" s="512"/>
      <c r="D801" s="651"/>
      <c r="E801" s="514"/>
      <c r="F801" s="515"/>
      <c r="G801" s="516"/>
      <c r="H801" s="517"/>
      <c r="I801" s="518">
        <f>SUM(I799:I800)</f>
        <v>0</v>
      </c>
      <c r="J801" s="517"/>
      <c r="K801" s="518">
        <f>SUM(K799:K800)</f>
        <v>36723</v>
      </c>
      <c r="L801" s="517"/>
      <c r="M801" s="518">
        <f>ROUND(AVERAGE(M799:M800),0)</f>
        <v>30402</v>
      </c>
      <c r="N801" s="517">
        <f t="shared" si="285"/>
        <v>0</v>
      </c>
      <c r="O801" s="519">
        <f t="shared" si="286"/>
        <v>67125</v>
      </c>
      <c r="P801" s="516"/>
      <c r="Q801" s="570"/>
      <c r="R801" s="514"/>
    </row>
    <row r="802" spans="1:18" s="573" customFormat="1" ht="14.25" hidden="1" customHeight="1">
      <c r="A802" s="550" t="s">
        <v>1874</v>
      </c>
      <c r="B802" s="492" t="s">
        <v>1776</v>
      </c>
      <c r="C802" s="492" t="s">
        <v>109</v>
      </c>
      <c r="D802" s="492"/>
      <c r="E802" s="493" t="s">
        <v>88</v>
      </c>
      <c r="F802" s="494" t="s">
        <v>202</v>
      </c>
      <c r="G802" s="495"/>
      <c r="H802" s="496"/>
      <c r="I802" s="498"/>
      <c r="J802" s="496"/>
      <c r="K802" s="498"/>
      <c r="L802" s="496"/>
      <c r="M802" s="498"/>
      <c r="N802" s="496">
        <f t="shared" ref="N802:N804" si="293">H802+J802+L802</f>
        <v>0</v>
      </c>
      <c r="O802" s="499">
        <f t="shared" ref="O802:O804" si="294">I802+K802+M802</f>
        <v>0</v>
      </c>
      <c r="P802" s="495"/>
      <c r="Q802" s="568"/>
      <c r="R802" s="500"/>
    </row>
    <row r="803" spans="1:18" s="573" customFormat="1" ht="14.25" hidden="1" customHeight="1">
      <c r="A803" s="551"/>
      <c r="B803" s="652"/>
      <c r="C803" s="502" t="s">
        <v>63</v>
      </c>
      <c r="D803" s="647"/>
      <c r="E803" s="520" t="s">
        <v>194</v>
      </c>
      <c r="F803" s="484" t="s">
        <v>68</v>
      </c>
      <c r="G803" s="653">
        <f>설치수량!$I$162</f>
        <v>4.74</v>
      </c>
      <c r="H803" s="521">
        <f>단가조사!$P$77</f>
        <v>-2850</v>
      </c>
      <c r="I803" s="497">
        <f>TRUNC(G803*H803)</f>
        <v>-13509</v>
      </c>
      <c r="J803" s="521"/>
      <c r="K803" s="523">
        <f>ROUND(G803*J803,0)</f>
        <v>0</v>
      </c>
      <c r="L803" s="521"/>
      <c r="M803" s="523"/>
      <c r="N803" s="521">
        <f t="shared" si="293"/>
        <v>-2850</v>
      </c>
      <c r="O803" s="522">
        <f t="shared" si="294"/>
        <v>-13509</v>
      </c>
      <c r="P803" s="653"/>
      <c r="Q803" s="569"/>
      <c r="R803" s="520"/>
    </row>
    <row r="804" spans="1:18" s="573" customFormat="1" ht="14.25" hidden="1" customHeight="1">
      <c r="A804" s="552"/>
      <c r="B804" s="511" t="s">
        <v>67</v>
      </c>
      <c r="C804" s="512"/>
      <c r="D804" s="651"/>
      <c r="E804" s="514"/>
      <c r="F804" s="515"/>
      <c r="G804" s="516"/>
      <c r="H804" s="517"/>
      <c r="I804" s="518">
        <f>SUM(I802:I803)</f>
        <v>-13509</v>
      </c>
      <c r="J804" s="517"/>
      <c r="K804" s="518">
        <f>SUM(K802:K803)</f>
        <v>0</v>
      </c>
      <c r="L804" s="517"/>
      <c r="M804" s="518">
        <f>SUM(M802:M803)</f>
        <v>0</v>
      </c>
      <c r="N804" s="517">
        <f t="shared" si="293"/>
        <v>0</v>
      </c>
      <c r="O804" s="519">
        <f t="shared" si="294"/>
        <v>-13509</v>
      </c>
      <c r="P804" s="516"/>
      <c r="Q804" s="570"/>
      <c r="R804" s="514"/>
    </row>
    <row r="805" spans="1:18" s="573" customFormat="1" ht="14.25" customHeight="1">
      <c r="A805" s="550" t="s">
        <v>1743</v>
      </c>
      <c r="B805" s="492" t="s">
        <v>72</v>
      </c>
      <c r="C805" s="492" t="s">
        <v>110</v>
      </c>
      <c r="D805" s="492"/>
      <c r="E805" s="493" t="s">
        <v>88</v>
      </c>
      <c r="F805" s="494" t="s">
        <v>202</v>
      </c>
      <c r="G805" s="495"/>
      <c r="H805" s="496"/>
      <c r="I805" s="498"/>
      <c r="J805" s="496"/>
      <c r="K805" s="498"/>
      <c r="L805" s="496"/>
      <c r="M805" s="498"/>
      <c r="N805" s="496">
        <f t="shared" si="285"/>
        <v>0</v>
      </c>
      <c r="O805" s="499">
        <f t="shared" si="286"/>
        <v>0</v>
      </c>
      <c r="P805" s="495"/>
      <c r="Q805" s="568"/>
      <c r="R805" s="500"/>
    </row>
    <row r="806" spans="1:18" s="573" customFormat="1" ht="14.25" customHeight="1">
      <c r="A806" s="551"/>
      <c r="B806" s="501"/>
      <c r="C806" s="502" t="s">
        <v>288</v>
      </c>
      <c r="D806" s="647"/>
      <c r="E806" s="655" t="s">
        <v>900</v>
      </c>
      <c r="F806" s="484" t="s">
        <v>893</v>
      </c>
      <c r="G806" s="504">
        <v>1</v>
      </c>
      <c r="H806" s="521"/>
      <c r="I806" s="523"/>
      <c r="J806" s="505">
        <f>단가산출!$J$56</f>
        <v>36723</v>
      </c>
      <c r="K806" s="506">
        <f>TRUNC(G806*J806)</f>
        <v>36723</v>
      </c>
      <c r="L806" s="521">
        <f>단가산출!L56</f>
        <v>30402</v>
      </c>
      <c r="M806" s="506">
        <f>TRUNC(G806*L806)</f>
        <v>30402</v>
      </c>
      <c r="N806" s="521">
        <f t="shared" si="285"/>
        <v>67125</v>
      </c>
      <c r="O806" s="522">
        <f t="shared" si="286"/>
        <v>67125</v>
      </c>
      <c r="P806" s="509"/>
      <c r="Q806" s="569" t="str">
        <f>단가산출!$A$51</f>
        <v>제10</v>
      </c>
      <c r="R806" s="510" t="s">
        <v>65</v>
      </c>
    </row>
    <row r="807" spans="1:18" s="573" customFormat="1" ht="14.25" customHeight="1">
      <c r="A807" s="552"/>
      <c r="B807" s="511" t="s">
        <v>67</v>
      </c>
      <c r="C807" s="512"/>
      <c r="D807" s="651"/>
      <c r="E807" s="514"/>
      <c r="F807" s="515"/>
      <c r="G807" s="516"/>
      <c r="H807" s="517"/>
      <c r="I807" s="518">
        <f>SUM(I805:I806)</f>
        <v>0</v>
      </c>
      <c r="J807" s="517"/>
      <c r="K807" s="518">
        <f>SUM(K805:K806)</f>
        <v>36723</v>
      </c>
      <c r="L807" s="517"/>
      <c r="M807" s="518">
        <f>ROUND(AVERAGE(M805:M806),0)</f>
        <v>30402</v>
      </c>
      <c r="N807" s="517">
        <f t="shared" si="285"/>
        <v>0</v>
      </c>
      <c r="O807" s="519">
        <f t="shared" si="286"/>
        <v>67125</v>
      </c>
      <c r="P807" s="516"/>
      <c r="Q807" s="570"/>
      <c r="R807" s="514"/>
    </row>
    <row r="808" spans="1:18" s="573" customFormat="1" ht="14.25" customHeight="1">
      <c r="A808" s="550" t="s">
        <v>1875</v>
      </c>
      <c r="B808" s="492" t="s">
        <v>1776</v>
      </c>
      <c r="C808" s="492" t="s">
        <v>110</v>
      </c>
      <c r="D808" s="492"/>
      <c r="E808" s="493" t="s">
        <v>88</v>
      </c>
      <c r="F808" s="494" t="s">
        <v>202</v>
      </c>
      <c r="G808" s="495"/>
      <c r="H808" s="496"/>
      <c r="I808" s="498"/>
      <c r="J808" s="496"/>
      <c r="K808" s="498"/>
      <c r="L808" s="496"/>
      <c r="M808" s="498"/>
      <c r="N808" s="496">
        <f t="shared" ref="N808:N810" si="295">H808+J808+L808</f>
        <v>0</v>
      </c>
      <c r="O808" s="499">
        <f t="shared" ref="O808:O810" si="296">I808+K808+M808</f>
        <v>0</v>
      </c>
      <c r="P808" s="495"/>
      <c r="Q808" s="568"/>
      <c r="R808" s="500"/>
    </row>
    <row r="809" spans="1:18" s="573" customFormat="1" ht="14.25" customHeight="1">
      <c r="A809" s="551"/>
      <c r="B809" s="652"/>
      <c r="C809" s="502" t="s">
        <v>63</v>
      </c>
      <c r="D809" s="647"/>
      <c r="E809" s="520" t="s">
        <v>194</v>
      </c>
      <c r="F809" s="484" t="s">
        <v>68</v>
      </c>
      <c r="G809" s="653">
        <f>설치수량!$I$163</f>
        <v>2.5440000000000005</v>
      </c>
      <c r="H809" s="521">
        <f>단가조사!$P$77</f>
        <v>-2850</v>
      </c>
      <c r="I809" s="497">
        <f>TRUNC(G809*H809)</f>
        <v>-7250</v>
      </c>
      <c r="J809" s="521"/>
      <c r="K809" s="523">
        <f>ROUND(G809*J809,0)</f>
        <v>0</v>
      </c>
      <c r="L809" s="521"/>
      <c r="M809" s="523"/>
      <c r="N809" s="521">
        <f t="shared" si="295"/>
        <v>-2850</v>
      </c>
      <c r="O809" s="522">
        <f t="shared" si="296"/>
        <v>-7250</v>
      </c>
      <c r="P809" s="653"/>
      <c r="Q809" s="569"/>
      <c r="R809" s="520"/>
    </row>
    <row r="810" spans="1:18" s="573" customFormat="1" ht="14.25" customHeight="1">
      <c r="A810" s="552"/>
      <c r="B810" s="511" t="s">
        <v>67</v>
      </c>
      <c r="C810" s="512"/>
      <c r="D810" s="651"/>
      <c r="E810" s="514"/>
      <c r="F810" s="515"/>
      <c r="G810" s="516"/>
      <c r="H810" s="517"/>
      <c r="I810" s="518">
        <f>SUM(I808:I809)</f>
        <v>-7250</v>
      </c>
      <c r="J810" s="517"/>
      <c r="K810" s="518">
        <f>SUM(K808:K809)</f>
        <v>0</v>
      </c>
      <c r="L810" s="517"/>
      <c r="M810" s="518">
        <f>SUM(M808:M809)</f>
        <v>0</v>
      </c>
      <c r="N810" s="517">
        <f t="shared" si="295"/>
        <v>0</v>
      </c>
      <c r="O810" s="519">
        <f t="shared" si="296"/>
        <v>-7250</v>
      </c>
      <c r="P810" s="516"/>
      <c r="Q810" s="570"/>
      <c r="R810" s="514"/>
    </row>
    <row r="811" spans="1:18" s="573" customFormat="1" ht="14.25" customHeight="1">
      <c r="A811" s="550" t="s">
        <v>1744</v>
      </c>
      <c r="B811" s="492" t="s">
        <v>72</v>
      </c>
      <c r="C811" s="492" t="s">
        <v>111</v>
      </c>
      <c r="D811" s="492"/>
      <c r="E811" s="493" t="s">
        <v>88</v>
      </c>
      <c r="F811" s="494" t="s">
        <v>202</v>
      </c>
      <c r="G811" s="495"/>
      <c r="H811" s="496"/>
      <c r="I811" s="498"/>
      <c r="J811" s="496"/>
      <c r="K811" s="498"/>
      <c r="L811" s="496"/>
      <c r="M811" s="498"/>
      <c r="N811" s="496">
        <f t="shared" si="285"/>
        <v>0</v>
      </c>
      <c r="O811" s="499">
        <f t="shared" si="286"/>
        <v>0</v>
      </c>
      <c r="P811" s="495"/>
      <c r="Q811" s="568"/>
      <c r="R811" s="500"/>
    </row>
    <row r="812" spans="1:18" s="573" customFormat="1" ht="15" customHeight="1">
      <c r="A812" s="551"/>
      <c r="B812" s="501"/>
      <c r="C812" s="502" t="s">
        <v>288</v>
      </c>
      <c r="D812" s="647"/>
      <c r="E812" s="655" t="s">
        <v>900</v>
      </c>
      <c r="F812" s="484" t="s">
        <v>893</v>
      </c>
      <c r="G812" s="504">
        <v>1</v>
      </c>
      <c r="H812" s="521"/>
      <c r="I812" s="523"/>
      <c r="J812" s="505">
        <f>단가산출!$J$56</f>
        <v>36723</v>
      </c>
      <c r="K812" s="506">
        <f>TRUNC(G812*J812)</f>
        <v>36723</v>
      </c>
      <c r="L812" s="521">
        <f>단가산출!L56</f>
        <v>30402</v>
      </c>
      <c r="M812" s="506">
        <f>TRUNC(G812*L812)</f>
        <v>30402</v>
      </c>
      <c r="N812" s="521">
        <f t="shared" si="285"/>
        <v>67125</v>
      </c>
      <c r="O812" s="522">
        <f t="shared" si="286"/>
        <v>67125</v>
      </c>
      <c r="P812" s="509"/>
      <c r="Q812" s="569" t="str">
        <f>단가산출!$A$51</f>
        <v>제10</v>
      </c>
      <c r="R812" s="510" t="s">
        <v>65</v>
      </c>
    </row>
    <row r="813" spans="1:18" s="573" customFormat="1" ht="15" customHeight="1">
      <c r="A813" s="552"/>
      <c r="B813" s="511" t="s">
        <v>67</v>
      </c>
      <c r="C813" s="512"/>
      <c r="D813" s="651"/>
      <c r="E813" s="514"/>
      <c r="F813" s="515"/>
      <c r="G813" s="516"/>
      <c r="H813" s="517"/>
      <c r="I813" s="518">
        <f>SUM(I811:I812)</f>
        <v>0</v>
      </c>
      <c r="J813" s="517"/>
      <c r="K813" s="518">
        <f>SUM(K811:K812)</f>
        <v>36723</v>
      </c>
      <c r="L813" s="517"/>
      <c r="M813" s="518">
        <f>ROUND(AVERAGE(M811:M812),0)</f>
        <v>30402</v>
      </c>
      <c r="N813" s="517">
        <f t="shared" si="285"/>
        <v>0</v>
      </c>
      <c r="O813" s="519">
        <f t="shared" si="286"/>
        <v>67125</v>
      </c>
      <c r="P813" s="516"/>
      <c r="Q813" s="570"/>
      <c r="R813" s="514"/>
    </row>
    <row r="814" spans="1:18" s="573" customFormat="1" ht="14.25" customHeight="1">
      <c r="A814" s="550" t="s">
        <v>1876</v>
      </c>
      <c r="B814" s="492" t="s">
        <v>1776</v>
      </c>
      <c r="C814" s="492" t="s">
        <v>111</v>
      </c>
      <c r="D814" s="492"/>
      <c r="E814" s="493" t="s">
        <v>88</v>
      </c>
      <c r="F814" s="494" t="s">
        <v>202</v>
      </c>
      <c r="G814" s="495"/>
      <c r="H814" s="496"/>
      <c r="I814" s="498"/>
      <c r="J814" s="496"/>
      <c r="K814" s="498"/>
      <c r="L814" s="496"/>
      <c r="M814" s="498"/>
      <c r="N814" s="496">
        <f t="shared" ref="N814:N816" si="297">H814+J814+L814</f>
        <v>0</v>
      </c>
      <c r="O814" s="499">
        <f t="shared" ref="O814:O816" si="298">I814+K814+M814</f>
        <v>0</v>
      </c>
      <c r="P814" s="495"/>
      <c r="Q814" s="568"/>
      <c r="R814" s="500"/>
    </row>
    <row r="815" spans="1:18" s="573" customFormat="1" ht="14.25" customHeight="1">
      <c r="A815" s="551"/>
      <c r="B815" s="652"/>
      <c r="C815" s="502" t="s">
        <v>63</v>
      </c>
      <c r="D815" s="647"/>
      <c r="E815" s="520" t="s">
        <v>194</v>
      </c>
      <c r="F815" s="484" t="s">
        <v>68</v>
      </c>
      <c r="G815" s="653">
        <f>설치수량!$I$164</f>
        <v>3.2729999999999997</v>
      </c>
      <c r="H815" s="521">
        <f>단가조사!$P$77</f>
        <v>-2850</v>
      </c>
      <c r="I815" s="497">
        <f>TRUNC(G815*H815)</f>
        <v>-9328</v>
      </c>
      <c r="J815" s="521"/>
      <c r="K815" s="523">
        <f>ROUND(G815*J815,0)</f>
        <v>0</v>
      </c>
      <c r="L815" s="521"/>
      <c r="M815" s="523"/>
      <c r="N815" s="521">
        <f t="shared" si="297"/>
        <v>-2850</v>
      </c>
      <c r="O815" s="522">
        <f t="shared" si="298"/>
        <v>-9328</v>
      </c>
      <c r="P815" s="653"/>
      <c r="Q815" s="569"/>
      <c r="R815" s="520"/>
    </row>
    <row r="816" spans="1:18" s="573" customFormat="1" ht="15" customHeight="1">
      <c r="A816" s="552"/>
      <c r="B816" s="511" t="s">
        <v>67</v>
      </c>
      <c r="C816" s="512"/>
      <c r="D816" s="651"/>
      <c r="E816" s="514"/>
      <c r="F816" s="515"/>
      <c r="G816" s="516"/>
      <c r="H816" s="517"/>
      <c r="I816" s="518">
        <f>SUM(I814:I815)</f>
        <v>-9328</v>
      </c>
      <c r="J816" s="517"/>
      <c r="K816" s="518">
        <f>SUM(K814:K815)</f>
        <v>0</v>
      </c>
      <c r="L816" s="517"/>
      <c r="M816" s="518">
        <f>SUM(M814:M815)</f>
        <v>0</v>
      </c>
      <c r="N816" s="517">
        <f t="shared" si="297"/>
        <v>0</v>
      </c>
      <c r="O816" s="519">
        <f t="shared" si="298"/>
        <v>-9328</v>
      </c>
      <c r="P816" s="516"/>
      <c r="Q816" s="570"/>
      <c r="R816" s="514"/>
    </row>
    <row r="817" spans="1:18" s="573" customFormat="1" ht="15" customHeight="1">
      <c r="A817" s="550" t="s">
        <v>1745</v>
      </c>
      <c r="B817" s="492" t="s">
        <v>72</v>
      </c>
      <c r="C817" s="492" t="s">
        <v>2006</v>
      </c>
      <c r="D817" s="492"/>
      <c r="E817" s="493" t="s">
        <v>88</v>
      </c>
      <c r="F817" s="494" t="s">
        <v>202</v>
      </c>
      <c r="G817" s="495"/>
      <c r="H817" s="496"/>
      <c r="I817" s="498"/>
      <c r="J817" s="496"/>
      <c r="K817" s="498"/>
      <c r="L817" s="496"/>
      <c r="M817" s="498"/>
      <c r="N817" s="496">
        <f t="shared" si="285"/>
        <v>0</v>
      </c>
      <c r="O817" s="499">
        <f t="shared" si="286"/>
        <v>0</v>
      </c>
      <c r="P817" s="495"/>
      <c r="Q817" s="568"/>
      <c r="R817" s="500"/>
    </row>
    <row r="818" spans="1:18" s="573" customFormat="1" ht="15" customHeight="1">
      <c r="A818" s="551"/>
      <c r="B818" s="501"/>
      <c r="C818" s="502" t="s">
        <v>288</v>
      </c>
      <c r="D818" s="647"/>
      <c r="E818" s="655" t="s">
        <v>900</v>
      </c>
      <c r="F818" s="484" t="s">
        <v>893</v>
      </c>
      <c r="G818" s="504">
        <v>1</v>
      </c>
      <c r="H818" s="521"/>
      <c r="I818" s="523"/>
      <c r="J818" s="505">
        <f>단가산출!$J$56</f>
        <v>36723</v>
      </c>
      <c r="K818" s="506">
        <f>TRUNC(G818*J818)</f>
        <v>36723</v>
      </c>
      <c r="L818" s="521">
        <f>단가산출!L56</f>
        <v>30402</v>
      </c>
      <c r="M818" s="506">
        <f>TRUNC(G818*L818)</f>
        <v>30402</v>
      </c>
      <c r="N818" s="521">
        <f t="shared" si="285"/>
        <v>67125</v>
      </c>
      <c r="O818" s="522">
        <f t="shared" si="286"/>
        <v>67125</v>
      </c>
      <c r="P818" s="509"/>
      <c r="Q818" s="569" t="str">
        <f>단가산출!$A$51</f>
        <v>제10</v>
      </c>
      <c r="R818" s="510" t="s">
        <v>65</v>
      </c>
    </row>
    <row r="819" spans="1:18" s="573" customFormat="1" ht="15" customHeight="1">
      <c r="A819" s="552"/>
      <c r="B819" s="511" t="s">
        <v>67</v>
      </c>
      <c r="C819" s="512"/>
      <c r="D819" s="651"/>
      <c r="E819" s="514"/>
      <c r="F819" s="515"/>
      <c r="G819" s="516"/>
      <c r="H819" s="517"/>
      <c r="I819" s="518">
        <f>SUM(I817:I818)</f>
        <v>0</v>
      </c>
      <c r="J819" s="517"/>
      <c r="K819" s="518">
        <f>SUM(K817:K818)</f>
        <v>36723</v>
      </c>
      <c r="L819" s="517"/>
      <c r="M819" s="518">
        <f>ROUND(AVERAGE(M817:M818),0)</f>
        <v>30402</v>
      </c>
      <c r="N819" s="517">
        <f t="shared" si="285"/>
        <v>0</v>
      </c>
      <c r="O819" s="519">
        <f t="shared" si="286"/>
        <v>67125</v>
      </c>
      <c r="P819" s="516"/>
      <c r="Q819" s="570"/>
      <c r="R819" s="514"/>
    </row>
    <row r="820" spans="1:18" s="573" customFormat="1" ht="15" customHeight="1">
      <c r="A820" s="550" t="s">
        <v>1877</v>
      </c>
      <c r="B820" s="492" t="s">
        <v>1776</v>
      </c>
      <c r="C820" s="492" t="s">
        <v>2006</v>
      </c>
      <c r="D820" s="492"/>
      <c r="E820" s="493" t="s">
        <v>88</v>
      </c>
      <c r="F820" s="494" t="s">
        <v>202</v>
      </c>
      <c r="G820" s="495"/>
      <c r="H820" s="496"/>
      <c r="I820" s="498"/>
      <c r="J820" s="496"/>
      <c r="K820" s="498"/>
      <c r="L820" s="496"/>
      <c r="M820" s="498"/>
      <c r="N820" s="496">
        <f t="shared" ref="N820:N822" si="299">H820+J820+L820</f>
        <v>0</v>
      </c>
      <c r="O820" s="499">
        <f t="shared" ref="O820:O822" si="300">I820+K820+M820</f>
        <v>0</v>
      </c>
      <c r="P820" s="495"/>
      <c r="Q820" s="568"/>
      <c r="R820" s="500"/>
    </row>
    <row r="821" spans="1:18" s="573" customFormat="1" ht="15" customHeight="1">
      <c r="A821" s="551"/>
      <c r="B821" s="652"/>
      <c r="C821" s="502" t="s">
        <v>63</v>
      </c>
      <c r="D821" s="647"/>
      <c r="E821" s="520" t="s">
        <v>194</v>
      </c>
      <c r="F821" s="484" t="s">
        <v>68</v>
      </c>
      <c r="G821" s="653">
        <f>설치수량!$I$165</f>
        <v>7.1199999999999992</v>
      </c>
      <c r="H821" s="521">
        <f>단가조사!$P$77</f>
        <v>-2850</v>
      </c>
      <c r="I821" s="497">
        <f>TRUNC(G821*H821)</f>
        <v>-20292</v>
      </c>
      <c r="J821" s="521"/>
      <c r="K821" s="523">
        <f>ROUND(G821*J821,0)</f>
        <v>0</v>
      </c>
      <c r="L821" s="521"/>
      <c r="M821" s="523"/>
      <c r="N821" s="521">
        <f t="shared" si="299"/>
        <v>-2850</v>
      </c>
      <c r="O821" s="522">
        <f t="shared" si="300"/>
        <v>-20292</v>
      </c>
      <c r="P821" s="653"/>
      <c r="Q821" s="569"/>
      <c r="R821" s="520"/>
    </row>
    <row r="822" spans="1:18" s="573" customFormat="1" ht="15" customHeight="1">
      <c r="A822" s="552"/>
      <c r="B822" s="511" t="s">
        <v>67</v>
      </c>
      <c r="C822" s="512"/>
      <c r="D822" s="651"/>
      <c r="E822" s="514"/>
      <c r="F822" s="515"/>
      <c r="G822" s="516"/>
      <c r="H822" s="517"/>
      <c r="I822" s="518">
        <f>SUM(I820:I821)</f>
        <v>-20292</v>
      </c>
      <c r="J822" s="517"/>
      <c r="K822" s="518">
        <f>SUM(K820:K821)</f>
        <v>0</v>
      </c>
      <c r="L822" s="517"/>
      <c r="M822" s="518">
        <f>SUM(M820:M821)</f>
        <v>0</v>
      </c>
      <c r="N822" s="517">
        <f t="shared" si="299"/>
        <v>0</v>
      </c>
      <c r="O822" s="519">
        <f t="shared" si="300"/>
        <v>-20292</v>
      </c>
      <c r="P822" s="516"/>
      <c r="Q822" s="570"/>
      <c r="R822" s="514"/>
    </row>
    <row r="823" spans="1:18" s="573" customFormat="1" ht="15" hidden="1" customHeight="1">
      <c r="A823" s="550" t="s">
        <v>1669</v>
      </c>
      <c r="B823" s="492" t="s">
        <v>81</v>
      </c>
      <c r="C823" s="492" t="s">
        <v>109</v>
      </c>
      <c r="D823" s="492"/>
      <c r="E823" s="493" t="s">
        <v>88</v>
      </c>
      <c r="F823" s="494" t="s">
        <v>202</v>
      </c>
      <c r="G823" s="495"/>
      <c r="H823" s="496"/>
      <c r="I823" s="498"/>
      <c r="J823" s="496"/>
      <c r="K823" s="498"/>
      <c r="L823" s="496"/>
      <c r="M823" s="498"/>
      <c r="N823" s="496">
        <f t="shared" si="285"/>
        <v>0</v>
      </c>
      <c r="O823" s="499">
        <f t="shared" si="286"/>
        <v>0</v>
      </c>
      <c r="P823" s="495"/>
      <c r="Q823" s="568"/>
      <c r="R823" s="500"/>
    </row>
    <row r="824" spans="1:18" s="573" customFormat="1" ht="15" hidden="1" customHeight="1">
      <c r="A824" s="551"/>
      <c r="B824" s="501"/>
      <c r="C824" s="502" t="s">
        <v>288</v>
      </c>
      <c r="D824" s="647"/>
      <c r="E824" s="655" t="s">
        <v>900</v>
      </c>
      <c r="F824" s="484" t="s">
        <v>893</v>
      </c>
      <c r="G824" s="504">
        <v>1</v>
      </c>
      <c r="H824" s="521"/>
      <c r="I824" s="523"/>
      <c r="J824" s="505">
        <f>단가산출!$J$56</f>
        <v>36723</v>
      </c>
      <c r="K824" s="506">
        <f>TRUNC(G824*J824)</f>
        <v>36723</v>
      </c>
      <c r="L824" s="521">
        <f>단가산출!L56</f>
        <v>30402</v>
      </c>
      <c r="M824" s="506">
        <f>TRUNC(G824*L824)</f>
        <v>30402</v>
      </c>
      <c r="N824" s="521">
        <f t="shared" si="285"/>
        <v>67125</v>
      </c>
      <c r="O824" s="522">
        <f t="shared" si="286"/>
        <v>67125</v>
      </c>
      <c r="P824" s="509"/>
      <c r="Q824" s="569" t="str">
        <f>단가산출!$A$51</f>
        <v>제10</v>
      </c>
      <c r="R824" s="510" t="s">
        <v>65</v>
      </c>
    </row>
    <row r="825" spans="1:18" s="573" customFormat="1" ht="15" hidden="1" customHeight="1">
      <c r="A825" s="552"/>
      <c r="B825" s="511" t="s">
        <v>67</v>
      </c>
      <c r="C825" s="512"/>
      <c r="D825" s="651"/>
      <c r="E825" s="514"/>
      <c r="F825" s="515"/>
      <c r="G825" s="516"/>
      <c r="H825" s="517"/>
      <c r="I825" s="518">
        <f>SUM(I823:I824)</f>
        <v>0</v>
      </c>
      <c r="J825" s="517"/>
      <c r="K825" s="518">
        <f>SUM(K823:K824)</f>
        <v>36723</v>
      </c>
      <c r="L825" s="517"/>
      <c r="M825" s="518">
        <f>ROUND(AVERAGE(M823:M824),0)</f>
        <v>30402</v>
      </c>
      <c r="N825" s="517">
        <f t="shared" si="285"/>
        <v>0</v>
      </c>
      <c r="O825" s="519">
        <f t="shared" si="286"/>
        <v>67125</v>
      </c>
      <c r="P825" s="516"/>
      <c r="Q825" s="570"/>
      <c r="R825" s="514"/>
    </row>
    <row r="826" spans="1:18" s="573" customFormat="1" ht="15" hidden="1" customHeight="1">
      <c r="A826" s="550" t="s">
        <v>1878</v>
      </c>
      <c r="B826" s="492" t="s">
        <v>1783</v>
      </c>
      <c r="C826" s="492" t="s">
        <v>109</v>
      </c>
      <c r="D826" s="492"/>
      <c r="E826" s="493" t="s">
        <v>88</v>
      </c>
      <c r="F826" s="494" t="s">
        <v>202</v>
      </c>
      <c r="G826" s="495"/>
      <c r="H826" s="496"/>
      <c r="I826" s="498"/>
      <c r="J826" s="496"/>
      <c r="K826" s="498"/>
      <c r="L826" s="496"/>
      <c r="M826" s="498"/>
      <c r="N826" s="496">
        <f t="shared" ref="N826:N828" si="301">H826+J826+L826</f>
        <v>0</v>
      </c>
      <c r="O826" s="499">
        <f t="shared" ref="O826:O828" si="302">I826+K826+M826</f>
        <v>0</v>
      </c>
      <c r="P826" s="495"/>
      <c r="Q826" s="568"/>
      <c r="R826" s="500"/>
    </row>
    <row r="827" spans="1:18" s="573" customFormat="1" ht="15" hidden="1" customHeight="1">
      <c r="A827" s="551"/>
      <c r="B827" s="652"/>
      <c r="C827" s="502" t="s">
        <v>63</v>
      </c>
      <c r="D827" s="647"/>
      <c r="E827" s="520" t="s">
        <v>194</v>
      </c>
      <c r="F827" s="484" t="s">
        <v>68</v>
      </c>
      <c r="G827" s="653">
        <f>설치수량!$I$166</f>
        <v>3.444</v>
      </c>
      <c r="H827" s="521">
        <f>단가조사!$P$77</f>
        <v>-2850</v>
      </c>
      <c r="I827" s="497">
        <f>TRUNC(G827*H827)</f>
        <v>-9815</v>
      </c>
      <c r="J827" s="521"/>
      <c r="K827" s="523">
        <f>ROUND(G827*J827,0)</f>
        <v>0</v>
      </c>
      <c r="L827" s="521"/>
      <c r="M827" s="523"/>
      <c r="N827" s="521">
        <f t="shared" si="301"/>
        <v>-2850</v>
      </c>
      <c r="O827" s="522">
        <f t="shared" si="302"/>
        <v>-9815</v>
      </c>
      <c r="P827" s="653"/>
      <c r="Q827" s="569"/>
      <c r="R827" s="520"/>
    </row>
    <row r="828" spans="1:18" s="573" customFormat="1" ht="15" hidden="1" customHeight="1">
      <c r="A828" s="552"/>
      <c r="B828" s="511" t="s">
        <v>67</v>
      </c>
      <c r="C828" s="512"/>
      <c r="D828" s="651"/>
      <c r="E828" s="514"/>
      <c r="F828" s="515"/>
      <c r="G828" s="516"/>
      <c r="H828" s="517"/>
      <c r="I828" s="518">
        <f>SUM(I826:I827)</f>
        <v>-9815</v>
      </c>
      <c r="J828" s="517"/>
      <c r="K828" s="518">
        <f>SUM(K826:K827)</f>
        <v>0</v>
      </c>
      <c r="L828" s="517"/>
      <c r="M828" s="518">
        <f>SUM(M826:M827)</f>
        <v>0</v>
      </c>
      <c r="N828" s="517">
        <f t="shared" si="301"/>
        <v>0</v>
      </c>
      <c r="O828" s="519">
        <f t="shared" si="302"/>
        <v>-9815</v>
      </c>
      <c r="P828" s="516"/>
      <c r="Q828" s="570"/>
      <c r="R828" s="514"/>
    </row>
    <row r="829" spans="1:18" s="573" customFormat="1" ht="15" hidden="1" customHeight="1">
      <c r="A829" s="550" t="s">
        <v>1668</v>
      </c>
      <c r="B829" s="492" t="s">
        <v>81</v>
      </c>
      <c r="C829" s="492" t="s">
        <v>113</v>
      </c>
      <c r="D829" s="492"/>
      <c r="E829" s="493" t="s">
        <v>88</v>
      </c>
      <c r="F829" s="494" t="s">
        <v>202</v>
      </c>
      <c r="G829" s="495"/>
      <c r="H829" s="496"/>
      <c r="I829" s="498"/>
      <c r="J829" s="496"/>
      <c r="K829" s="498"/>
      <c r="L829" s="496"/>
      <c r="M829" s="498"/>
      <c r="N829" s="496">
        <f t="shared" si="285"/>
        <v>0</v>
      </c>
      <c r="O829" s="499">
        <f t="shared" si="286"/>
        <v>0</v>
      </c>
      <c r="P829" s="495"/>
      <c r="Q829" s="568"/>
      <c r="R829" s="500"/>
    </row>
    <row r="830" spans="1:18" s="573" customFormat="1" ht="15" hidden="1" customHeight="1">
      <c r="A830" s="551"/>
      <c r="B830" s="501"/>
      <c r="C830" s="502" t="s">
        <v>288</v>
      </c>
      <c r="D830" s="647"/>
      <c r="E830" s="655" t="s">
        <v>900</v>
      </c>
      <c r="F830" s="484" t="s">
        <v>893</v>
      </c>
      <c r="G830" s="504">
        <v>1</v>
      </c>
      <c r="H830" s="521"/>
      <c r="I830" s="523"/>
      <c r="J830" s="505">
        <f>단가산출!$J$56</f>
        <v>36723</v>
      </c>
      <c r="K830" s="506">
        <f>TRUNC(G830*J830)</f>
        <v>36723</v>
      </c>
      <c r="L830" s="521">
        <f>단가산출!L56</f>
        <v>30402</v>
      </c>
      <c r="M830" s="506">
        <f>TRUNC(G830*L830)</f>
        <v>30402</v>
      </c>
      <c r="N830" s="521">
        <f t="shared" si="285"/>
        <v>67125</v>
      </c>
      <c r="O830" s="522">
        <f t="shared" si="286"/>
        <v>67125</v>
      </c>
      <c r="P830" s="509"/>
      <c r="Q830" s="569" t="str">
        <f>단가산출!$A$51</f>
        <v>제10</v>
      </c>
      <c r="R830" s="510" t="s">
        <v>65</v>
      </c>
    </row>
    <row r="831" spans="1:18" s="573" customFormat="1" ht="15" hidden="1" customHeight="1">
      <c r="A831" s="552"/>
      <c r="B831" s="511" t="s">
        <v>67</v>
      </c>
      <c r="C831" s="512"/>
      <c r="D831" s="651"/>
      <c r="E831" s="514"/>
      <c r="F831" s="515"/>
      <c r="G831" s="516"/>
      <c r="H831" s="517"/>
      <c r="I831" s="518">
        <f>SUM(I829:I830)</f>
        <v>0</v>
      </c>
      <c r="J831" s="517"/>
      <c r="K831" s="518">
        <f>SUM(K829:K830)</f>
        <v>36723</v>
      </c>
      <c r="L831" s="517"/>
      <c r="M831" s="518">
        <f>ROUND(AVERAGE(M829:M830),0)</f>
        <v>30402</v>
      </c>
      <c r="N831" s="517">
        <f t="shared" si="285"/>
        <v>0</v>
      </c>
      <c r="O831" s="519">
        <f t="shared" si="286"/>
        <v>67125</v>
      </c>
      <c r="P831" s="516"/>
      <c r="Q831" s="570"/>
      <c r="R831" s="514"/>
    </row>
    <row r="832" spans="1:18" s="573" customFormat="1" ht="15" hidden="1" customHeight="1">
      <c r="A832" s="550" t="s">
        <v>1879</v>
      </c>
      <c r="B832" s="492" t="s">
        <v>1783</v>
      </c>
      <c r="C832" s="492" t="s">
        <v>113</v>
      </c>
      <c r="D832" s="492"/>
      <c r="E832" s="493" t="s">
        <v>88</v>
      </c>
      <c r="F832" s="494" t="s">
        <v>202</v>
      </c>
      <c r="G832" s="495"/>
      <c r="H832" s="496"/>
      <c r="I832" s="498"/>
      <c r="J832" s="496"/>
      <c r="K832" s="498"/>
      <c r="L832" s="496"/>
      <c r="M832" s="498"/>
      <c r="N832" s="496">
        <f t="shared" ref="N832:N834" si="303">H832+J832+L832</f>
        <v>0</v>
      </c>
      <c r="O832" s="499">
        <f t="shared" ref="O832:O834" si="304">I832+K832+M832</f>
        <v>0</v>
      </c>
      <c r="P832" s="495"/>
      <c r="Q832" s="568"/>
      <c r="R832" s="500"/>
    </row>
    <row r="833" spans="1:18" s="573" customFormat="1" ht="15" hidden="1" customHeight="1">
      <c r="A833" s="551"/>
      <c r="B833" s="652"/>
      <c r="C833" s="502" t="s">
        <v>63</v>
      </c>
      <c r="D833" s="647"/>
      <c r="E833" s="520" t="s">
        <v>194</v>
      </c>
      <c r="F833" s="484" t="s">
        <v>68</v>
      </c>
      <c r="G833" s="653">
        <f>설치수량!$I$167</f>
        <v>4.4109999999999996</v>
      </c>
      <c r="H833" s="521">
        <f>단가조사!$P$77</f>
        <v>-2850</v>
      </c>
      <c r="I833" s="497">
        <f>TRUNC(G833*H833)</f>
        <v>-12571</v>
      </c>
      <c r="J833" s="521"/>
      <c r="K833" s="523">
        <f>ROUND(G833*J833,0)</f>
        <v>0</v>
      </c>
      <c r="L833" s="521"/>
      <c r="M833" s="523"/>
      <c r="N833" s="521">
        <f t="shared" si="303"/>
        <v>-2850</v>
      </c>
      <c r="O833" s="522">
        <f t="shared" si="304"/>
        <v>-12571</v>
      </c>
      <c r="P833" s="653"/>
      <c r="Q833" s="569"/>
      <c r="R833" s="520"/>
    </row>
    <row r="834" spans="1:18" s="573" customFormat="1" ht="15" hidden="1" customHeight="1">
      <c r="A834" s="552"/>
      <c r="B834" s="511" t="s">
        <v>67</v>
      </c>
      <c r="C834" s="512"/>
      <c r="D834" s="651"/>
      <c r="E834" s="514"/>
      <c r="F834" s="515"/>
      <c r="G834" s="516"/>
      <c r="H834" s="517"/>
      <c r="I834" s="518">
        <f>SUM(I832:I833)</f>
        <v>-12571</v>
      </c>
      <c r="J834" s="517"/>
      <c r="K834" s="518">
        <f>SUM(K832:K833)</f>
        <v>0</v>
      </c>
      <c r="L834" s="517"/>
      <c r="M834" s="518">
        <f>SUM(M832:M833)</f>
        <v>0</v>
      </c>
      <c r="N834" s="517">
        <f t="shared" si="303"/>
        <v>0</v>
      </c>
      <c r="O834" s="519">
        <f t="shared" si="304"/>
        <v>-12571</v>
      </c>
      <c r="P834" s="516"/>
      <c r="Q834" s="570"/>
      <c r="R834" s="514"/>
    </row>
    <row r="835" spans="1:18" s="573" customFormat="1" ht="15" hidden="1" customHeight="1">
      <c r="A835" s="550" t="s">
        <v>1667</v>
      </c>
      <c r="B835" s="492" t="s">
        <v>268</v>
      </c>
      <c r="C835" s="492" t="s">
        <v>905</v>
      </c>
      <c r="D835" s="492"/>
      <c r="E835" s="493" t="s">
        <v>88</v>
      </c>
      <c r="F835" s="494" t="s">
        <v>202</v>
      </c>
      <c r="G835" s="495"/>
      <c r="H835" s="496"/>
      <c r="I835" s="498"/>
      <c r="J835" s="496"/>
      <c r="K835" s="498"/>
      <c r="L835" s="496"/>
      <c r="M835" s="498"/>
      <c r="N835" s="496">
        <f t="shared" si="285"/>
        <v>0</v>
      </c>
      <c r="O835" s="499">
        <f t="shared" si="286"/>
        <v>0</v>
      </c>
      <c r="P835" s="495"/>
      <c r="Q835" s="568"/>
      <c r="R835" s="500"/>
    </row>
    <row r="836" spans="1:18" s="573" customFormat="1" ht="15" hidden="1" customHeight="1">
      <c r="A836" s="551"/>
      <c r="B836" s="501"/>
      <c r="C836" s="502" t="s">
        <v>288</v>
      </c>
      <c r="D836" s="647"/>
      <c r="E836" s="655"/>
      <c r="F836" s="484" t="s">
        <v>893</v>
      </c>
      <c r="G836" s="504">
        <v>1</v>
      </c>
      <c r="H836" s="521">
        <f>단가산출!$H$110</f>
        <v>0</v>
      </c>
      <c r="I836" s="523">
        <f>ROUND(G836*H836,0)</f>
        <v>0</v>
      </c>
      <c r="J836" s="521">
        <f>단가산출!$J$110</f>
        <v>53151</v>
      </c>
      <c r="K836" s="506">
        <f>TRUNC(G836*J836)</f>
        <v>53151</v>
      </c>
      <c r="L836" s="521">
        <f>단가산출!$L$110</f>
        <v>36668</v>
      </c>
      <c r="M836" s="506">
        <f>TRUNC(G836*L836)</f>
        <v>36668</v>
      </c>
      <c r="N836" s="521">
        <f t="shared" si="285"/>
        <v>89819</v>
      </c>
      <c r="O836" s="522">
        <f t="shared" si="286"/>
        <v>89819</v>
      </c>
      <c r="P836" s="509"/>
      <c r="Q836" s="569" t="str">
        <f>단가산출!$A$105</f>
        <v>제19</v>
      </c>
      <c r="R836" s="510" t="s">
        <v>65</v>
      </c>
    </row>
    <row r="837" spans="1:18" s="573" customFormat="1" ht="15" hidden="1" customHeight="1">
      <c r="A837" s="552"/>
      <c r="B837" s="511" t="s">
        <v>67</v>
      </c>
      <c r="C837" s="512"/>
      <c r="D837" s="651"/>
      <c r="E837" s="514"/>
      <c r="F837" s="515"/>
      <c r="G837" s="516"/>
      <c r="H837" s="517"/>
      <c r="I837" s="518">
        <f>SUM(I835:I836)</f>
        <v>0</v>
      </c>
      <c r="J837" s="517"/>
      <c r="K837" s="518">
        <f>SUM(K835:K836)</f>
        <v>53151</v>
      </c>
      <c r="L837" s="517"/>
      <c r="M837" s="518">
        <f>SUM(M835:M836)</f>
        <v>36668</v>
      </c>
      <c r="N837" s="517">
        <f t="shared" si="285"/>
        <v>0</v>
      </c>
      <c r="O837" s="519">
        <f t="shared" si="286"/>
        <v>89819</v>
      </c>
      <c r="P837" s="516"/>
      <c r="Q837" s="570"/>
      <c r="R837" s="514"/>
    </row>
    <row r="838" spans="1:18" s="573" customFormat="1" ht="15" hidden="1" customHeight="1">
      <c r="A838" s="550" t="s">
        <v>1880</v>
      </c>
      <c r="B838" s="492" t="s">
        <v>1829</v>
      </c>
      <c r="C838" s="492" t="s">
        <v>576</v>
      </c>
      <c r="D838" s="492"/>
      <c r="E838" s="493" t="s">
        <v>88</v>
      </c>
      <c r="F838" s="494" t="s">
        <v>202</v>
      </c>
      <c r="G838" s="495"/>
      <c r="H838" s="496"/>
      <c r="I838" s="498"/>
      <c r="J838" s="496"/>
      <c r="K838" s="498"/>
      <c r="L838" s="496"/>
      <c r="M838" s="498"/>
      <c r="N838" s="496">
        <f t="shared" ref="N838:N840" si="305">H838+J838+L838</f>
        <v>0</v>
      </c>
      <c r="O838" s="499">
        <f t="shared" ref="O838:O840" si="306">I838+K838+M838</f>
        <v>0</v>
      </c>
      <c r="P838" s="495"/>
      <c r="Q838" s="568"/>
      <c r="R838" s="500"/>
    </row>
    <row r="839" spans="1:18" s="573" customFormat="1" ht="15" hidden="1" customHeight="1">
      <c r="A839" s="551"/>
      <c r="B839" s="652"/>
      <c r="C839" s="502" t="s">
        <v>63</v>
      </c>
      <c r="D839" s="647"/>
      <c r="E839" s="520" t="s">
        <v>194</v>
      </c>
      <c r="F839" s="484" t="s">
        <v>68</v>
      </c>
      <c r="G839" s="653">
        <f>설치수량!$I$168</f>
        <v>61.064999999999998</v>
      </c>
      <c r="H839" s="521">
        <f>단가조사!$P$77</f>
        <v>-2850</v>
      </c>
      <c r="I839" s="497">
        <f>TRUNC(G839*H839)</f>
        <v>-174035</v>
      </c>
      <c r="J839" s="521"/>
      <c r="K839" s="523">
        <f>ROUND(G839*J839,0)</f>
        <v>0</v>
      </c>
      <c r="L839" s="521"/>
      <c r="M839" s="523"/>
      <c r="N839" s="521">
        <f t="shared" si="305"/>
        <v>-2850</v>
      </c>
      <c r="O839" s="522">
        <f t="shared" si="306"/>
        <v>-174035</v>
      </c>
      <c r="P839" s="653"/>
      <c r="Q839" s="569"/>
      <c r="R839" s="520"/>
    </row>
    <row r="840" spans="1:18" s="573" customFormat="1" ht="15" hidden="1" customHeight="1">
      <c r="A840" s="552"/>
      <c r="B840" s="511" t="s">
        <v>67</v>
      </c>
      <c r="C840" s="512"/>
      <c r="D840" s="651"/>
      <c r="E840" s="514"/>
      <c r="F840" s="515"/>
      <c r="G840" s="516"/>
      <c r="H840" s="517"/>
      <c r="I840" s="518">
        <f>SUM(I838:I839)</f>
        <v>-174035</v>
      </c>
      <c r="J840" s="517"/>
      <c r="K840" s="518">
        <f>SUM(K838:K839)</f>
        <v>0</v>
      </c>
      <c r="L840" s="517"/>
      <c r="M840" s="518">
        <f>SUM(M838:M839)</f>
        <v>0</v>
      </c>
      <c r="N840" s="517">
        <f t="shared" si="305"/>
        <v>0</v>
      </c>
      <c r="O840" s="519">
        <f t="shared" si="306"/>
        <v>-174035</v>
      </c>
      <c r="P840" s="516"/>
      <c r="Q840" s="570"/>
      <c r="R840" s="514"/>
    </row>
    <row r="841" spans="1:18" s="573" customFormat="1" ht="15" hidden="1" customHeight="1">
      <c r="A841" s="550" t="s">
        <v>1666</v>
      </c>
      <c r="B841" s="492" t="s">
        <v>268</v>
      </c>
      <c r="C841" s="492" t="s">
        <v>271</v>
      </c>
      <c r="D841" s="492"/>
      <c r="E841" s="493" t="s">
        <v>88</v>
      </c>
      <c r="F841" s="494" t="s">
        <v>202</v>
      </c>
      <c r="G841" s="495"/>
      <c r="H841" s="496"/>
      <c r="I841" s="498"/>
      <c r="J841" s="496"/>
      <c r="K841" s="498"/>
      <c r="L841" s="496"/>
      <c r="M841" s="498"/>
      <c r="N841" s="496">
        <f t="shared" si="285"/>
        <v>0</v>
      </c>
      <c r="O841" s="499">
        <f t="shared" si="286"/>
        <v>0</v>
      </c>
      <c r="P841" s="495"/>
      <c r="Q841" s="568"/>
      <c r="R841" s="500"/>
    </row>
    <row r="842" spans="1:18" s="573" customFormat="1" ht="15" hidden="1" customHeight="1">
      <c r="A842" s="551"/>
      <c r="B842" s="501"/>
      <c r="C842" s="502" t="s">
        <v>288</v>
      </c>
      <c r="D842" s="647"/>
      <c r="E842" s="655"/>
      <c r="F842" s="484" t="s">
        <v>893</v>
      </c>
      <c r="G842" s="504">
        <v>1</v>
      </c>
      <c r="H842" s="521">
        <f>단가산출!$H$110</f>
        <v>0</v>
      </c>
      <c r="I842" s="523">
        <f>ROUND(G842*H842,0)</f>
        <v>0</v>
      </c>
      <c r="J842" s="521">
        <f>단가산출!$J$110</f>
        <v>53151</v>
      </c>
      <c r="K842" s="506">
        <f>TRUNC(G842*J842)</f>
        <v>53151</v>
      </c>
      <c r="L842" s="521">
        <f>단가산출!$L$110</f>
        <v>36668</v>
      </c>
      <c r="M842" s="506">
        <f>TRUNC(G842*L842)</f>
        <v>36668</v>
      </c>
      <c r="N842" s="521">
        <f t="shared" si="285"/>
        <v>89819</v>
      </c>
      <c r="O842" s="522">
        <f t="shared" si="286"/>
        <v>89819</v>
      </c>
      <c r="P842" s="509"/>
      <c r="Q842" s="569" t="str">
        <f>단가산출!$A$105</f>
        <v>제19</v>
      </c>
      <c r="R842" s="510" t="s">
        <v>65</v>
      </c>
    </row>
    <row r="843" spans="1:18" s="573" customFormat="1" ht="15" hidden="1" customHeight="1">
      <c r="A843" s="552"/>
      <c r="B843" s="511" t="s">
        <v>67</v>
      </c>
      <c r="C843" s="512"/>
      <c r="D843" s="651"/>
      <c r="E843" s="514"/>
      <c r="F843" s="515"/>
      <c r="G843" s="516"/>
      <c r="H843" s="517"/>
      <c r="I843" s="518">
        <f>SUM(I841:I842)</f>
        <v>0</v>
      </c>
      <c r="J843" s="517"/>
      <c r="K843" s="518">
        <f>SUM(K841:K842)</f>
        <v>53151</v>
      </c>
      <c r="L843" s="517"/>
      <c r="M843" s="518">
        <f>SUM(M841:M842)</f>
        <v>36668</v>
      </c>
      <c r="N843" s="517">
        <f t="shared" si="285"/>
        <v>0</v>
      </c>
      <c r="O843" s="519">
        <f t="shared" si="286"/>
        <v>89819</v>
      </c>
      <c r="P843" s="516"/>
      <c r="Q843" s="570"/>
      <c r="R843" s="514"/>
    </row>
    <row r="844" spans="1:18" s="573" customFormat="1" ht="15" hidden="1" customHeight="1">
      <c r="A844" s="550" t="s">
        <v>1881</v>
      </c>
      <c r="B844" s="492" t="s">
        <v>1829</v>
      </c>
      <c r="C844" s="492" t="s">
        <v>271</v>
      </c>
      <c r="D844" s="492"/>
      <c r="E844" s="493" t="s">
        <v>88</v>
      </c>
      <c r="F844" s="494" t="s">
        <v>202</v>
      </c>
      <c r="G844" s="495"/>
      <c r="H844" s="496"/>
      <c r="I844" s="498"/>
      <c r="J844" s="496"/>
      <c r="K844" s="498"/>
      <c r="L844" s="496"/>
      <c r="M844" s="498"/>
      <c r="N844" s="496">
        <f t="shared" ref="N844:N846" si="307">H844+J844+L844</f>
        <v>0</v>
      </c>
      <c r="O844" s="499">
        <f t="shared" ref="O844:O846" si="308">I844+K844+M844</f>
        <v>0</v>
      </c>
      <c r="P844" s="495"/>
      <c r="Q844" s="568"/>
      <c r="R844" s="500"/>
    </row>
    <row r="845" spans="1:18" s="573" customFormat="1" ht="15" hidden="1" customHeight="1">
      <c r="A845" s="551"/>
      <c r="B845" s="652"/>
      <c r="C845" s="502" t="s">
        <v>63</v>
      </c>
      <c r="D845" s="647"/>
      <c r="E845" s="520" t="s">
        <v>194</v>
      </c>
      <c r="F845" s="484" t="s">
        <v>68</v>
      </c>
      <c r="G845" s="653">
        <f>설치수량!$I$169</f>
        <v>79.800000000000011</v>
      </c>
      <c r="H845" s="521">
        <f>단가조사!$P$77</f>
        <v>-2850</v>
      </c>
      <c r="I845" s="497">
        <f>TRUNC(G845*H845)</f>
        <v>-227430</v>
      </c>
      <c r="J845" s="521"/>
      <c r="K845" s="523">
        <f>ROUND(G845*J845,0)</f>
        <v>0</v>
      </c>
      <c r="L845" s="521"/>
      <c r="M845" s="523"/>
      <c r="N845" s="521">
        <f t="shared" si="307"/>
        <v>-2850</v>
      </c>
      <c r="O845" s="522">
        <f t="shared" si="308"/>
        <v>-227430</v>
      </c>
      <c r="P845" s="653"/>
      <c r="Q845" s="569"/>
      <c r="R845" s="520"/>
    </row>
    <row r="846" spans="1:18" s="573" customFormat="1" ht="15" hidden="1" customHeight="1">
      <c r="A846" s="552"/>
      <c r="B846" s="511" t="s">
        <v>67</v>
      </c>
      <c r="C846" s="512"/>
      <c r="D846" s="651"/>
      <c r="E846" s="514"/>
      <c r="F846" s="515"/>
      <c r="G846" s="516"/>
      <c r="H846" s="517"/>
      <c r="I846" s="518">
        <f>SUM(I844:I845)</f>
        <v>-227430</v>
      </c>
      <c r="J846" s="517"/>
      <c r="K846" s="518">
        <f>SUM(K844:K845)</f>
        <v>0</v>
      </c>
      <c r="L846" s="517"/>
      <c r="M846" s="518">
        <f>SUM(M844:M845)</f>
        <v>0</v>
      </c>
      <c r="N846" s="517">
        <f t="shared" si="307"/>
        <v>0</v>
      </c>
      <c r="O846" s="519">
        <f t="shared" si="308"/>
        <v>-227430</v>
      </c>
      <c r="P846" s="516"/>
      <c r="Q846" s="570"/>
      <c r="R846" s="514"/>
    </row>
    <row r="847" spans="1:18" s="573" customFormat="1" ht="15" hidden="1" customHeight="1">
      <c r="A847" s="550" t="s">
        <v>1665</v>
      </c>
      <c r="B847" s="492" t="s">
        <v>273</v>
      </c>
      <c r="C847" s="492" t="s">
        <v>113</v>
      </c>
      <c r="D847" s="492"/>
      <c r="E847" s="493" t="s">
        <v>88</v>
      </c>
      <c r="F847" s="494" t="s">
        <v>202</v>
      </c>
      <c r="G847" s="495"/>
      <c r="H847" s="496"/>
      <c r="I847" s="498"/>
      <c r="J847" s="496"/>
      <c r="K847" s="498"/>
      <c r="L847" s="496"/>
      <c r="M847" s="498"/>
      <c r="N847" s="496">
        <f t="shared" si="285"/>
        <v>0</v>
      </c>
      <c r="O847" s="499">
        <f t="shared" si="286"/>
        <v>0</v>
      </c>
      <c r="P847" s="495"/>
      <c r="Q847" s="568"/>
      <c r="R847" s="500"/>
    </row>
    <row r="848" spans="1:18" s="573" customFormat="1" ht="15" hidden="1" customHeight="1">
      <c r="A848" s="551"/>
      <c r="B848" s="501"/>
      <c r="C848" s="502" t="s">
        <v>288</v>
      </c>
      <c r="D848" s="647"/>
      <c r="E848" s="655" t="s">
        <v>900</v>
      </c>
      <c r="F848" s="484" t="s">
        <v>893</v>
      </c>
      <c r="G848" s="504">
        <v>1</v>
      </c>
      <c r="H848" s="521"/>
      <c r="I848" s="523"/>
      <c r="J848" s="505">
        <f>단가산출!$J$56</f>
        <v>36723</v>
      </c>
      <c r="K848" s="506">
        <f>TRUNC(G848*J848)</f>
        <v>36723</v>
      </c>
      <c r="L848" s="521">
        <f>단가산출!L56</f>
        <v>30402</v>
      </c>
      <c r="M848" s="506">
        <f>TRUNC(G848*L848)</f>
        <v>30402</v>
      </c>
      <c r="N848" s="521">
        <f t="shared" si="285"/>
        <v>67125</v>
      </c>
      <c r="O848" s="522">
        <f t="shared" si="286"/>
        <v>67125</v>
      </c>
      <c r="P848" s="509"/>
      <c r="Q848" s="569" t="str">
        <f>단가산출!$A$51</f>
        <v>제10</v>
      </c>
      <c r="R848" s="510" t="s">
        <v>65</v>
      </c>
    </row>
    <row r="849" spans="1:18" s="573" customFormat="1" ht="15" hidden="1" customHeight="1">
      <c r="A849" s="552"/>
      <c r="B849" s="511" t="s">
        <v>67</v>
      </c>
      <c r="C849" s="512"/>
      <c r="D849" s="651"/>
      <c r="E849" s="514"/>
      <c r="F849" s="515"/>
      <c r="G849" s="516"/>
      <c r="H849" s="517"/>
      <c r="I849" s="518">
        <f>SUM(I847:I848)</f>
        <v>0</v>
      </c>
      <c r="J849" s="517"/>
      <c r="K849" s="518">
        <f>SUM(K847:K848)</f>
        <v>36723</v>
      </c>
      <c r="L849" s="517"/>
      <c r="M849" s="518">
        <f>ROUND(AVERAGE(M847:M848),0)</f>
        <v>30402</v>
      </c>
      <c r="N849" s="517">
        <f t="shared" si="285"/>
        <v>0</v>
      </c>
      <c r="O849" s="519">
        <f t="shared" si="286"/>
        <v>67125</v>
      </c>
      <c r="P849" s="516"/>
      <c r="Q849" s="570"/>
      <c r="R849" s="514"/>
    </row>
    <row r="850" spans="1:18" s="573" customFormat="1" ht="15" hidden="1" customHeight="1">
      <c r="A850" s="550" t="s">
        <v>1882</v>
      </c>
      <c r="B850" s="492" t="s">
        <v>1836</v>
      </c>
      <c r="C850" s="492" t="s">
        <v>113</v>
      </c>
      <c r="D850" s="492"/>
      <c r="E850" s="493" t="s">
        <v>88</v>
      </c>
      <c r="F850" s="494" t="s">
        <v>202</v>
      </c>
      <c r="G850" s="495"/>
      <c r="H850" s="496"/>
      <c r="I850" s="498"/>
      <c r="J850" s="496"/>
      <c r="K850" s="498"/>
      <c r="L850" s="496"/>
      <c r="M850" s="498"/>
      <c r="N850" s="496">
        <f t="shared" ref="N850:N852" si="309">H850+J850+L850</f>
        <v>0</v>
      </c>
      <c r="O850" s="499">
        <f t="shared" ref="O850:O852" si="310">I850+K850+M850</f>
        <v>0</v>
      </c>
      <c r="P850" s="495"/>
      <c r="Q850" s="568"/>
      <c r="R850" s="500"/>
    </row>
    <row r="851" spans="1:18" s="573" customFormat="1" ht="15" hidden="1" customHeight="1">
      <c r="A851" s="551"/>
      <c r="B851" s="652"/>
      <c r="C851" s="502" t="s">
        <v>63</v>
      </c>
      <c r="D851" s="647"/>
      <c r="E851" s="520" t="s">
        <v>194</v>
      </c>
      <c r="F851" s="484" t="s">
        <v>68</v>
      </c>
      <c r="G851" s="653">
        <f>설치수량!$I$170</f>
        <v>6.3140000000000001</v>
      </c>
      <c r="H851" s="521">
        <f>단가조사!$P$77</f>
        <v>-2850</v>
      </c>
      <c r="I851" s="497">
        <f>TRUNC(G851*H851)</f>
        <v>-17994</v>
      </c>
      <c r="J851" s="521"/>
      <c r="K851" s="523">
        <f>ROUND(G851*J851,0)</f>
        <v>0</v>
      </c>
      <c r="L851" s="521"/>
      <c r="M851" s="523"/>
      <c r="N851" s="521">
        <f t="shared" si="309"/>
        <v>-2850</v>
      </c>
      <c r="O851" s="522">
        <f t="shared" si="310"/>
        <v>-17994</v>
      </c>
      <c r="P851" s="653"/>
      <c r="Q851" s="569"/>
      <c r="R851" s="520"/>
    </row>
    <row r="852" spans="1:18" s="573" customFormat="1" ht="15" hidden="1" customHeight="1">
      <c r="A852" s="552"/>
      <c r="B852" s="511" t="s">
        <v>67</v>
      </c>
      <c r="C852" s="512"/>
      <c r="D852" s="651"/>
      <c r="E852" s="514"/>
      <c r="F852" s="515"/>
      <c r="G852" s="516"/>
      <c r="H852" s="517"/>
      <c r="I852" s="518">
        <f>SUM(I850:I851)</f>
        <v>-17994</v>
      </c>
      <c r="J852" s="517"/>
      <c r="K852" s="518">
        <f>SUM(K850:K851)</f>
        <v>0</v>
      </c>
      <c r="L852" s="517"/>
      <c r="M852" s="518">
        <f>SUM(M850:M851)</f>
        <v>0</v>
      </c>
      <c r="N852" s="517">
        <f t="shared" si="309"/>
        <v>0</v>
      </c>
      <c r="O852" s="519">
        <f t="shared" si="310"/>
        <v>-17994</v>
      </c>
      <c r="P852" s="516"/>
      <c r="Q852" s="570"/>
      <c r="R852" s="514"/>
    </row>
    <row r="853" spans="1:18" s="573" customFormat="1" ht="15" hidden="1" customHeight="1">
      <c r="A853" s="550" t="s">
        <v>1664</v>
      </c>
      <c r="B853" s="492" t="s">
        <v>273</v>
      </c>
      <c r="C853" s="492" t="s">
        <v>906</v>
      </c>
      <c r="D853" s="492"/>
      <c r="E853" s="493" t="s">
        <v>88</v>
      </c>
      <c r="F853" s="494" t="s">
        <v>202</v>
      </c>
      <c r="G853" s="495"/>
      <c r="H853" s="496"/>
      <c r="I853" s="498"/>
      <c r="J853" s="496"/>
      <c r="K853" s="498"/>
      <c r="L853" s="496"/>
      <c r="M853" s="498"/>
      <c r="N853" s="496">
        <f t="shared" ref="N853:O855" si="311">H853+J853+L853</f>
        <v>0</v>
      </c>
      <c r="O853" s="499">
        <f t="shared" si="311"/>
        <v>0</v>
      </c>
      <c r="P853" s="495"/>
      <c r="Q853" s="568"/>
      <c r="R853" s="500"/>
    </row>
    <row r="854" spans="1:18" s="573" customFormat="1" ht="15" hidden="1" customHeight="1">
      <c r="A854" s="551"/>
      <c r="B854" s="501"/>
      <c r="C854" s="502" t="s">
        <v>288</v>
      </c>
      <c r="D854" s="647"/>
      <c r="E854" s="655" t="s">
        <v>900</v>
      </c>
      <c r="F854" s="484" t="s">
        <v>893</v>
      </c>
      <c r="G854" s="504">
        <v>1</v>
      </c>
      <c r="H854" s="521"/>
      <c r="I854" s="523"/>
      <c r="J854" s="505">
        <f>단가산출!$J$56</f>
        <v>36723</v>
      </c>
      <c r="K854" s="506">
        <f>TRUNC(G854*J854)</f>
        <v>36723</v>
      </c>
      <c r="L854" s="521">
        <f>단가산출!L56</f>
        <v>30402</v>
      </c>
      <c r="M854" s="506">
        <f>TRUNC(G854*L854)</f>
        <v>30402</v>
      </c>
      <c r="N854" s="521">
        <f t="shared" si="311"/>
        <v>67125</v>
      </c>
      <c r="O854" s="522">
        <f t="shared" si="311"/>
        <v>67125</v>
      </c>
      <c r="P854" s="509"/>
      <c r="Q854" s="569" t="str">
        <f>단가산출!$A$51</f>
        <v>제10</v>
      </c>
      <c r="R854" s="510" t="s">
        <v>65</v>
      </c>
    </row>
    <row r="855" spans="1:18" s="573" customFormat="1" ht="15" hidden="1" customHeight="1">
      <c r="A855" s="552"/>
      <c r="B855" s="511" t="s">
        <v>67</v>
      </c>
      <c r="C855" s="512"/>
      <c r="D855" s="651"/>
      <c r="E855" s="514"/>
      <c r="F855" s="515"/>
      <c r="G855" s="516"/>
      <c r="H855" s="517"/>
      <c r="I855" s="518">
        <f>SUM(I853:I854)</f>
        <v>0</v>
      </c>
      <c r="J855" s="517"/>
      <c r="K855" s="518">
        <f>SUM(K853:K854)</f>
        <v>36723</v>
      </c>
      <c r="L855" s="517"/>
      <c r="M855" s="518">
        <f>ROUND(AVERAGE(M853:M854),0)</f>
        <v>30402</v>
      </c>
      <c r="N855" s="517">
        <f t="shared" si="311"/>
        <v>0</v>
      </c>
      <c r="O855" s="519">
        <f t="shared" si="311"/>
        <v>67125</v>
      </c>
      <c r="P855" s="516"/>
      <c r="Q855" s="570"/>
      <c r="R855" s="514"/>
    </row>
    <row r="856" spans="1:18" s="573" customFormat="1" ht="15" hidden="1" customHeight="1">
      <c r="A856" s="550" t="s">
        <v>1883</v>
      </c>
      <c r="B856" s="492" t="s">
        <v>1836</v>
      </c>
      <c r="C856" s="492" t="s">
        <v>592</v>
      </c>
      <c r="D856" s="492"/>
      <c r="E856" s="493" t="s">
        <v>88</v>
      </c>
      <c r="F856" s="494" t="s">
        <v>202</v>
      </c>
      <c r="G856" s="495"/>
      <c r="H856" s="496"/>
      <c r="I856" s="498"/>
      <c r="J856" s="496"/>
      <c r="K856" s="498"/>
      <c r="L856" s="496"/>
      <c r="M856" s="498"/>
      <c r="N856" s="496">
        <f t="shared" ref="N856:N858" si="312">H856+J856+L856</f>
        <v>0</v>
      </c>
      <c r="O856" s="499">
        <f t="shared" ref="O856:O858" si="313">I856+K856+M856</f>
        <v>0</v>
      </c>
      <c r="P856" s="495"/>
      <c r="Q856" s="568"/>
      <c r="R856" s="500"/>
    </row>
    <row r="857" spans="1:18" s="573" customFormat="1" ht="15" hidden="1" customHeight="1">
      <c r="A857" s="551"/>
      <c r="B857" s="652"/>
      <c r="C857" s="502" t="s">
        <v>63</v>
      </c>
      <c r="D857" s="647"/>
      <c r="E857" s="520" t="s">
        <v>194</v>
      </c>
      <c r="F857" s="484" t="s">
        <v>68</v>
      </c>
      <c r="G857" s="653">
        <f>설치수량!$I$171</f>
        <v>6.4399999999999995</v>
      </c>
      <c r="H857" s="521">
        <f>단가조사!$P$77</f>
        <v>-2850</v>
      </c>
      <c r="I857" s="497">
        <f>TRUNC(G857*H857)</f>
        <v>-18354</v>
      </c>
      <c r="J857" s="521"/>
      <c r="K857" s="523">
        <f>ROUND(G857*J857,0)</f>
        <v>0</v>
      </c>
      <c r="L857" s="521"/>
      <c r="M857" s="523"/>
      <c r="N857" s="521">
        <f t="shared" si="312"/>
        <v>-2850</v>
      </c>
      <c r="O857" s="522">
        <f t="shared" si="313"/>
        <v>-18354</v>
      </c>
      <c r="P857" s="653"/>
      <c r="Q857" s="569"/>
      <c r="R857" s="520"/>
    </row>
    <row r="858" spans="1:18" s="573" customFormat="1" ht="15" hidden="1" customHeight="1">
      <c r="A858" s="552"/>
      <c r="B858" s="511" t="s">
        <v>67</v>
      </c>
      <c r="C858" s="512"/>
      <c r="D858" s="651"/>
      <c r="E858" s="514"/>
      <c r="F858" s="515"/>
      <c r="G858" s="516"/>
      <c r="H858" s="517"/>
      <c r="I858" s="518">
        <f>SUM(I856:I857)</f>
        <v>-18354</v>
      </c>
      <c r="J858" s="517"/>
      <c r="K858" s="518">
        <f>SUM(K856:K857)</f>
        <v>0</v>
      </c>
      <c r="L858" s="517"/>
      <c r="M858" s="518">
        <f>SUM(M856:M857)</f>
        <v>0</v>
      </c>
      <c r="N858" s="517">
        <f t="shared" si="312"/>
        <v>0</v>
      </c>
      <c r="O858" s="519">
        <f t="shared" si="313"/>
        <v>-18354</v>
      </c>
      <c r="P858" s="516"/>
      <c r="Q858" s="570"/>
      <c r="R858" s="514"/>
    </row>
    <row r="859" spans="1:18" s="573" customFormat="1" ht="15" hidden="1" customHeight="1">
      <c r="A859" s="550" t="s">
        <v>1663</v>
      </c>
      <c r="B859" s="492" t="s">
        <v>273</v>
      </c>
      <c r="C859" s="492" t="s">
        <v>274</v>
      </c>
      <c r="D859" s="492"/>
      <c r="E859" s="493" t="s">
        <v>88</v>
      </c>
      <c r="F859" s="494" t="s">
        <v>202</v>
      </c>
      <c r="G859" s="495"/>
      <c r="H859" s="496"/>
      <c r="I859" s="498"/>
      <c r="J859" s="496"/>
      <c r="K859" s="498"/>
      <c r="L859" s="496"/>
      <c r="M859" s="498"/>
      <c r="N859" s="496">
        <f t="shared" si="285"/>
        <v>0</v>
      </c>
      <c r="O859" s="499">
        <f t="shared" si="286"/>
        <v>0</v>
      </c>
      <c r="P859" s="495"/>
      <c r="Q859" s="568"/>
      <c r="R859" s="500"/>
    </row>
    <row r="860" spans="1:18" s="573" customFormat="1" ht="15" hidden="1" customHeight="1">
      <c r="A860" s="551"/>
      <c r="B860" s="501"/>
      <c r="C860" s="502" t="s">
        <v>288</v>
      </c>
      <c r="D860" s="647"/>
      <c r="E860" s="655" t="s">
        <v>900</v>
      </c>
      <c r="F860" s="484" t="s">
        <v>893</v>
      </c>
      <c r="G860" s="504">
        <v>1</v>
      </c>
      <c r="H860" s="521"/>
      <c r="I860" s="523"/>
      <c r="J860" s="505">
        <f>단가산출!$J$56</f>
        <v>36723</v>
      </c>
      <c r="K860" s="506">
        <f>TRUNC(G860*J860)</f>
        <v>36723</v>
      </c>
      <c r="L860" s="521">
        <f>단가산출!L56</f>
        <v>30402</v>
      </c>
      <c r="M860" s="506">
        <f>TRUNC(G860*L860)</f>
        <v>30402</v>
      </c>
      <c r="N860" s="521">
        <f t="shared" si="285"/>
        <v>67125</v>
      </c>
      <c r="O860" s="522">
        <f t="shared" si="286"/>
        <v>67125</v>
      </c>
      <c r="P860" s="509"/>
      <c r="Q860" s="569" t="str">
        <f>단가산출!$A$51</f>
        <v>제10</v>
      </c>
      <c r="R860" s="510" t="s">
        <v>65</v>
      </c>
    </row>
    <row r="861" spans="1:18" s="573" customFormat="1" ht="15" hidden="1" customHeight="1">
      <c r="A861" s="552"/>
      <c r="B861" s="511" t="s">
        <v>67</v>
      </c>
      <c r="C861" s="512"/>
      <c r="D861" s="651"/>
      <c r="E861" s="514"/>
      <c r="F861" s="515"/>
      <c r="G861" s="516"/>
      <c r="H861" s="517"/>
      <c r="I861" s="518">
        <f>SUM(I859:I860)</f>
        <v>0</v>
      </c>
      <c r="J861" s="517"/>
      <c r="K861" s="518">
        <f>SUM(K859:K860)</f>
        <v>36723</v>
      </c>
      <c r="L861" s="517"/>
      <c r="M861" s="518">
        <f>ROUND(AVERAGE(M859:M860),0)</f>
        <v>30402</v>
      </c>
      <c r="N861" s="517">
        <f t="shared" si="285"/>
        <v>0</v>
      </c>
      <c r="O861" s="519">
        <f t="shared" si="286"/>
        <v>67125</v>
      </c>
      <c r="P861" s="516"/>
      <c r="Q861" s="570"/>
      <c r="R861" s="514"/>
    </row>
    <row r="862" spans="1:18" s="573" customFormat="1" ht="15" hidden="1" customHeight="1">
      <c r="A862" s="550" t="s">
        <v>1884</v>
      </c>
      <c r="B862" s="492" t="s">
        <v>1836</v>
      </c>
      <c r="C862" s="492" t="s">
        <v>274</v>
      </c>
      <c r="D862" s="492"/>
      <c r="E862" s="493" t="s">
        <v>88</v>
      </c>
      <c r="F862" s="494" t="s">
        <v>202</v>
      </c>
      <c r="G862" s="495"/>
      <c r="H862" s="496"/>
      <c r="I862" s="498"/>
      <c r="J862" s="496"/>
      <c r="K862" s="498"/>
      <c r="L862" s="496"/>
      <c r="M862" s="498"/>
      <c r="N862" s="496">
        <f t="shared" ref="N862:N864" si="314">H862+J862+L862</f>
        <v>0</v>
      </c>
      <c r="O862" s="499">
        <f t="shared" ref="O862:O864" si="315">I862+K862+M862</f>
        <v>0</v>
      </c>
      <c r="P862" s="495"/>
      <c r="Q862" s="568"/>
      <c r="R862" s="500"/>
    </row>
    <row r="863" spans="1:18" s="573" customFormat="1" ht="15" hidden="1" customHeight="1">
      <c r="A863" s="551"/>
      <c r="B863" s="652"/>
      <c r="C863" s="502" t="s">
        <v>63</v>
      </c>
      <c r="D863" s="647"/>
      <c r="E863" s="520" t="s">
        <v>194</v>
      </c>
      <c r="F863" s="484" t="s">
        <v>68</v>
      </c>
      <c r="G863" s="653">
        <f>설치수량!$I$172</f>
        <v>11.58</v>
      </c>
      <c r="H863" s="521">
        <f>단가조사!$P$77</f>
        <v>-2850</v>
      </c>
      <c r="I863" s="497">
        <f>TRUNC(G863*H863)</f>
        <v>-33003</v>
      </c>
      <c r="J863" s="521"/>
      <c r="K863" s="523">
        <f>ROUND(G863*J863,0)</f>
        <v>0</v>
      </c>
      <c r="L863" s="521"/>
      <c r="M863" s="523"/>
      <c r="N863" s="521">
        <f t="shared" si="314"/>
        <v>-2850</v>
      </c>
      <c r="O863" s="522">
        <f t="shared" si="315"/>
        <v>-33003</v>
      </c>
      <c r="P863" s="653"/>
      <c r="Q863" s="569"/>
      <c r="R863" s="520"/>
    </row>
    <row r="864" spans="1:18" s="573" customFormat="1" ht="15" hidden="1" customHeight="1">
      <c r="A864" s="552"/>
      <c r="B864" s="511" t="s">
        <v>67</v>
      </c>
      <c r="C864" s="512"/>
      <c r="D864" s="651"/>
      <c r="E864" s="514"/>
      <c r="F864" s="515"/>
      <c r="G864" s="516"/>
      <c r="H864" s="517"/>
      <c r="I864" s="518">
        <f>SUM(I862:I863)</f>
        <v>-33003</v>
      </c>
      <c r="J864" s="517"/>
      <c r="K864" s="518">
        <f>SUM(K862:K863)</f>
        <v>0</v>
      </c>
      <c r="L864" s="517"/>
      <c r="M864" s="518">
        <f>SUM(M862:M863)</f>
        <v>0</v>
      </c>
      <c r="N864" s="517">
        <f t="shared" si="314"/>
        <v>0</v>
      </c>
      <c r="O864" s="519">
        <f t="shared" si="315"/>
        <v>-33003</v>
      </c>
      <c r="P864" s="516"/>
      <c r="Q864" s="570"/>
      <c r="R864" s="514"/>
    </row>
    <row r="865" spans="1:18" s="573" customFormat="1" ht="15" hidden="1" customHeight="1">
      <c r="A865" s="550" t="s">
        <v>1662</v>
      </c>
      <c r="B865" s="492" t="s">
        <v>273</v>
      </c>
      <c r="C865" s="492" t="s">
        <v>275</v>
      </c>
      <c r="D865" s="492"/>
      <c r="E865" s="493" t="s">
        <v>88</v>
      </c>
      <c r="F865" s="494" t="s">
        <v>202</v>
      </c>
      <c r="G865" s="495"/>
      <c r="H865" s="496"/>
      <c r="I865" s="498"/>
      <c r="J865" s="496"/>
      <c r="K865" s="498"/>
      <c r="L865" s="496"/>
      <c r="M865" s="498"/>
      <c r="N865" s="496">
        <f t="shared" si="285"/>
        <v>0</v>
      </c>
      <c r="O865" s="499">
        <f t="shared" si="286"/>
        <v>0</v>
      </c>
      <c r="P865" s="495"/>
      <c r="Q865" s="568"/>
      <c r="R865" s="500"/>
    </row>
    <row r="866" spans="1:18" s="573" customFormat="1" hidden="1">
      <c r="A866" s="551"/>
      <c r="B866" s="501"/>
      <c r="C866" s="502" t="s">
        <v>288</v>
      </c>
      <c r="D866" s="647"/>
      <c r="E866" s="655" t="s">
        <v>900</v>
      </c>
      <c r="F866" s="484" t="s">
        <v>893</v>
      </c>
      <c r="G866" s="504">
        <v>1</v>
      </c>
      <c r="H866" s="521"/>
      <c r="I866" s="523"/>
      <c r="J866" s="505">
        <f>단가산출!$J$56</f>
        <v>36723</v>
      </c>
      <c r="K866" s="506">
        <f>TRUNC(G866*J866)</f>
        <v>36723</v>
      </c>
      <c r="L866" s="521">
        <f>단가산출!L56</f>
        <v>30402</v>
      </c>
      <c r="M866" s="506">
        <f>TRUNC(G866*L866)</f>
        <v>30402</v>
      </c>
      <c r="N866" s="521">
        <f t="shared" si="285"/>
        <v>67125</v>
      </c>
      <c r="O866" s="522">
        <f t="shared" si="286"/>
        <v>67125</v>
      </c>
      <c r="P866" s="509"/>
      <c r="Q866" s="569" t="str">
        <f>단가산출!$A$51</f>
        <v>제10</v>
      </c>
      <c r="R866" s="510" t="s">
        <v>65</v>
      </c>
    </row>
    <row r="867" spans="1:18" s="573" customFormat="1" hidden="1">
      <c r="A867" s="552"/>
      <c r="B867" s="511" t="s">
        <v>67</v>
      </c>
      <c r="C867" s="512"/>
      <c r="D867" s="651"/>
      <c r="E867" s="514"/>
      <c r="F867" s="515"/>
      <c r="G867" s="516"/>
      <c r="H867" s="517"/>
      <c r="I867" s="518">
        <f>SUM(I865:I866)</f>
        <v>0</v>
      </c>
      <c r="J867" s="517"/>
      <c r="K867" s="518">
        <f>SUM(K865:K866)</f>
        <v>36723</v>
      </c>
      <c r="L867" s="517"/>
      <c r="M867" s="518">
        <f>ROUND(AVERAGE(M865:M866),0)</f>
        <v>30402</v>
      </c>
      <c r="N867" s="517">
        <f t="shared" si="285"/>
        <v>0</v>
      </c>
      <c r="O867" s="519">
        <f t="shared" si="286"/>
        <v>67125</v>
      </c>
      <c r="P867" s="516"/>
      <c r="Q867" s="570"/>
      <c r="R867" s="514"/>
    </row>
    <row r="868" spans="1:18" s="573" customFormat="1" ht="15" hidden="1" customHeight="1">
      <c r="A868" s="550" t="s">
        <v>1885</v>
      </c>
      <c r="B868" s="492" t="s">
        <v>1836</v>
      </c>
      <c r="C868" s="492" t="s">
        <v>275</v>
      </c>
      <c r="D868" s="492"/>
      <c r="E868" s="493" t="s">
        <v>88</v>
      </c>
      <c r="F868" s="494" t="s">
        <v>202</v>
      </c>
      <c r="G868" s="495"/>
      <c r="H868" s="496"/>
      <c r="I868" s="498"/>
      <c r="J868" s="496"/>
      <c r="K868" s="498"/>
      <c r="L868" s="496"/>
      <c r="M868" s="498"/>
      <c r="N868" s="496">
        <f t="shared" ref="N868:N870" si="316">H868+J868+L868</f>
        <v>0</v>
      </c>
      <c r="O868" s="499">
        <f t="shared" ref="O868:O870" si="317">I868+K868+M868</f>
        <v>0</v>
      </c>
      <c r="P868" s="495"/>
      <c r="Q868" s="568"/>
      <c r="R868" s="500"/>
    </row>
    <row r="869" spans="1:18" s="573" customFormat="1" hidden="1">
      <c r="A869" s="551"/>
      <c r="B869" s="652"/>
      <c r="C869" s="502" t="s">
        <v>63</v>
      </c>
      <c r="D869" s="647"/>
      <c r="E869" s="520" t="s">
        <v>194</v>
      </c>
      <c r="F869" s="484" t="s">
        <v>68</v>
      </c>
      <c r="G869" s="653">
        <f>설치수량!$I$173</f>
        <v>10.5</v>
      </c>
      <c r="H869" s="521">
        <f>단가조사!$P$77</f>
        <v>-2850</v>
      </c>
      <c r="I869" s="497">
        <f>TRUNC(G869*H869)</f>
        <v>-29925</v>
      </c>
      <c r="J869" s="521"/>
      <c r="K869" s="523">
        <f>ROUND(G869*J869,0)</f>
        <v>0</v>
      </c>
      <c r="L869" s="521"/>
      <c r="M869" s="523"/>
      <c r="N869" s="521">
        <f t="shared" si="316"/>
        <v>-2850</v>
      </c>
      <c r="O869" s="522">
        <f t="shared" si="317"/>
        <v>-29925</v>
      </c>
      <c r="P869" s="653"/>
      <c r="Q869" s="569"/>
      <c r="R869" s="520"/>
    </row>
    <row r="870" spans="1:18" s="573" customFormat="1" hidden="1">
      <c r="A870" s="552"/>
      <c r="B870" s="511" t="s">
        <v>67</v>
      </c>
      <c r="C870" s="512"/>
      <c r="D870" s="651"/>
      <c r="E870" s="514"/>
      <c r="F870" s="515"/>
      <c r="G870" s="516"/>
      <c r="H870" s="517"/>
      <c r="I870" s="518">
        <f>SUM(I868:I869)</f>
        <v>-29925</v>
      </c>
      <c r="J870" s="517"/>
      <c r="K870" s="518">
        <f>SUM(K868:K869)</f>
        <v>0</v>
      </c>
      <c r="L870" s="517"/>
      <c r="M870" s="518">
        <f>SUM(M868:M869)</f>
        <v>0</v>
      </c>
      <c r="N870" s="517">
        <f t="shared" si="316"/>
        <v>0</v>
      </c>
      <c r="O870" s="519">
        <f t="shared" si="317"/>
        <v>-29925</v>
      </c>
      <c r="P870" s="516"/>
      <c r="Q870" s="570"/>
      <c r="R870" s="514"/>
    </row>
    <row r="871" spans="1:18" hidden="1">
      <c r="A871" s="547" t="s">
        <v>1468</v>
      </c>
      <c r="B871" s="94" t="s">
        <v>408</v>
      </c>
      <c r="C871" s="95" t="s">
        <v>409</v>
      </c>
      <c r="D871" s="95"/>
      <c r="E871" s="686" t="s">
        <v>1685</v>
      </c>
      <c r="F871" s="96" t="s">
        <v>55</v>
      </c>
      <c r="G871" s="97"/>
      <c r="H871" s="98"/>
      <c r="I871" s="99"/>
      <c r="J871" s="98"/>
      <c r="K871" s="99"/>
      <c r="L871" s="98"/>
      <c r="M871" s="99"/>
      <c r="N871" s="98"/>
      <c r="O871" s="99"/>
      <c r="P871" s="97"/>
      <c r="Q871" s="565"/>
      <c r="R871" s="100"/>
    </row>
    <row r="872" spans="1:18" ht="14.25" hidden="1">
      <c r="A872" s="548"/>
      <c r="B872" s="101" t="s">
        <v>389</v>
      </c>
      <c r="C872" s="102"/>
      <c r="D872" s="687"/>
      <c r="E872" s="688"/>
      <c r="F872" s="535" t="s">
        <v>1686</v>
      </c>
      <c r="G872" s="104">
        <v>0.28299999999999997</v>
      </c>
      <c r="H872" s="105">
        <f>단가산출!H242</f>
        <v>138</v>
      </c>
      <c r="I872" s="106">
        <f>TRUNC(G872*H872)</f>
        <v>39</v>
      </c>
      <c r="J872" s="105">
        <f>단가산출!J242</f>
        <v>1750</v>
      </c>
      <c r="K872" s="106">
        <f>TRUNC(G872*J872)</f>
        <v>495</v>
      </c>
      <c r="L872" s="105">
        <f>단가산출!L242</f>
        <v>52.5</v>
      </c>
      <c r="M872" s="106">
        <f>TRUNC(G872*L872)</f>
        <v>14</v>
      </c>
      <c r="N872" s="105">
        <f>H872+J872+L872</f>
        <v>1940.5</v>
      </c>
      <c r="O872" s="107">
        <f>SUM(I872,K872,M872)</f>
        <v>548</v>
      </c>
      <c r="P872" s="108"/>
      <c r="Q872" s="566" t="str">
        <f>단가산출!A236</f>
        <v>제38</v>
      </c>
      <c r="R872" s="109" t="s">
        <v>65</v>
      </c>
    </row>
    <row r="873" spans="1:18" ht="14.25" hidden="1">
      <c r="A873" s="548"/>
      <c r="B873" s="101" t="s">
        <v>398</v>
      </c>
      <c r="C873" s="110"/>
      <c r="D873" s="675"/>
      <c r="E873" s="102"/>
      <c r="F873" s="103" t="s">
        <v>1686</v>
      </c>
      <c r="G873" s="111">
        <v>0.28299999999999997</v>
      </c>
      <c r="H873" s="112">
        <f>단가산출!H249</f>
        <v>989</v>
      </c>
      <c r="I873" s="106">
        <f>TRUNC(G873*H873)</f>
        <v>279</v>
      </c>
      <c r="J873" s="112">
        <f>단가산출!J249</f>
        <v>11896</v>
      </c>
      <c r="K873" s="106">
        <f>TRUNC(G873*J873)</f>
        <v>3366</v>
      </c>
      <c r="L873" s="112">
        <f>단가산출!L249</f>
        <v>237</v>
      </c>
      <c r="M873" s="106">
        <f>TRUNC(G873*L873)</f>
        <v>67</v>
      </c>
      <c r="N873" s="105">
        <f t="shared" ref="N873:N886" si="318">H873+J873+L873</f>
        <v>13122</v>
      </c>
      <c r="O873" s="107">
        <f>SUM(I873,K873,M873)</f>
        <v>3712</v>
      </c>
      <c r="P873" s="108"/>
      <c r="Q873" s="566" t="str">
        <f>단가산출!A243</f>
        <v>제39</v>
      </c>
      <c r="R873" s="109" t="s">
        <v>65</v>
      </c>
    </row>
    <row r="874" spans="1:18" hidden="1">
      <c r="A874" s="549"/>
      <c r="B874" s="113" t="s">
        <v>67</v>
      </c>
      <c r="C874" s="533"/>
      <c r="D874" s="689"/>
      <c r="E874" s="690"/>
      <c r="F874" s="114"/>
      <c r="G874" s="115"/>
      <c r="H874" s="116"/>
      <c r="I874" s="117">
        <f>SUM(I871:I873)</f>
        <v>318</v>
      </c>
      <c r="J874" s="116"/>
      <c r="K874" s="117">
        <f>SUM(K871:K873)</f>
        <v>3861</v>
      </c>
      <c r="L874" s="116"/>
      <c r="M874" s="117">
        <f>SUM(M871:M873)</f>
        <v>81</v>
      </c>
      <c r="N874" s="118"/>
      <c r="O874" s="117">
        <f>SUM(O871:O873)</f>
        <v>4260</v>
      </c>
      <c r="P874" s="115"/>
      <c r="Q874" s="567"/>
      <c r="R874" s="119"/>
    </row>
    <row r="875" spans="1:18" hidden="1">
      <c r="A875" s="547" t="s">
        <v>1517</v>
      </c>
      <c r="B875" s="94" t="s">
        <v>410</v>
      </c>
      <c r="C875" s="95" t="s">
        <v>1683</v>
      </c>
      <c r="D875" s="687"/>
      <c r="E875" s="536" t="s">
        <v>1685</v>
      </c>
      <c r="F875" s="537" t="s">
        <v>55</v>
      </c>
      <c r="G875" s="97"/>
      <c r="H875" s="98"/>
      <c r="I875" s="99"/>
      <c r="J875" s="98"/>
      <c r="K875" s="99"/>
      <c r="L875" s="98"/>
      <c r="M875" s="99"/>
      <c r="N875" s="120"/>
      <c r="O875" s="99"/>
      <c r="P875" s="97"/>
      <c r="Q875" s="565"/>
      <c r="R875" s="100"/>
    </row>
    <row r="876" spans="1:18" ht="14.25" hidden="1">
      <c r="A876" s="548"/>
      <c r="B876" s="101" t="s">
        <v>389</v>
      </c>
      <c r="C876" s="536"/>
      <c r="D876" s="675"/>
      <c r="E876" s="691"/>
      <c r="F876" s="535" t="s">
        <v>1686</v>
      </c>
      <c r="G876" s="104">
        <v>0.38700000000000001</v>
      </c>
      <c r="H876" s="105">
        <f>단가산출!H242</f>
        <v>138</v>
      </c>
      <c r="I876" s="106">
        <f>TRUNC(G876*H876)</f>
        <v>53</v>
      </c>
      <c r="J876" s="105">
        <f>단가산출!J242</f>
        <v>1750</v>
      </c>
      <c r="K876" s="106">
        <f>TRUNC(G876*J876)</f>
        <v>677</v>
      </c>
      <c r="L876" s="105">
        <f>단가산출!L242</f>
        <v>52.5</v>
      </c>
      <c r="M876" s="106">
        <f>TRUNC(G876*L876)</f>
        <v>20</v>
      </c>
      <c r="N876" s="105">
        <f t="shared" si="318"/>
        <v>1940.5</v>
      </c>
      <c r="O876" s="107">
        <f>SUM(I876,K876,M876)</f>
        <v>750</v>
      </c>
      <c r="P876" s="108"/>
      <c r="Q876" s="566" t="str">
        <f>단가산출!A236</f>
        <v>제38</v>
      </c>
      <c r="R876" s="109" t="s">
        <v>65</v>
      </c>
    </row>
    <row r="877" spans="1:18" ht="14.25" hidden="1">
      <c r="A877" s="548"/>
      <c r="B877" s="101" t="s">
        <v>398</v>
      </c>
      <c r="C877" s="110"/>
      <c r="D877" s="675"/>
      <c r="E877" s="102"/>
      <c r="F877" s="103" t="s">
        <v>1686</v>
      </c>
      <c r="G877" s="104">
        <v>0.38700000000000001</v>
      </c>
      <c r="H877" s="112">
        <f>단가산출!H249</f>
        <v>989</v>
      </c>
      <c r="I877" s="106">
        <f>TRUNC(G877*H877)</f>
        <v>382</v>
      </c>
      <c r="J877" s="112">
        <f>단가산출!J249</f>
        <v>11896</v>
      </c>
      <c r="K877" s="106">
        <f>TRUNC(G877*J877)</f>
        <v>4603</v>
      </c>
      <c r="L877" s="112">
        <f>단가산출!L249</f>
        <v>237</v>
      </c>
      <c r="M877" s="106">
        <f>TRUNC(G877*L877)</f>
        <v>91</v>
      </c>
      <c r="N877" s="105">
        <f t="shared" si="318"/>
        <v>13122</v>
      </c>
      <c r="O877" s="107">
        <f>SUM(I877,K877,M877)</f>
        <v>5076</v>
      </c>
      <c r="P877" s="108"/>
      <c r="Q877" s="566" t="str">
        <f>단가산출!A243</f>
        <v>제39</v>
      </c>
      <c r="R877" s="109" t="s">
        <v>65</v>
      </c>
    </row>
    <row r="878" spans="1:18" hidden="1">
      <c r="A878" s="549"/>
      <c r="B878" s="113" t="s">
        <v>67</v>
      </c>
      <c r="C878" s="533"/>
      <c r="D878" s="689"/>
      <c r="E878" s="690"/>
      <c r="F878" s="114"/>
      <c r="G878" s="115"/>
      <c r="H878" s="116"/>
      <c r="I878" s="117">
        <f>SUM(I875:I877)</f>
        <v>435</v>
      </c>
      <c r="J878" s="116"/>
      <c r="K878" s="117">
        <f>SUM(K875:K877)</f>
        <v>5280</v>
      </c>
      <c r="L878" s="116"/>
      <c r="M878" s="117">
        <f>SUM(M875:M877)</f>
        <v>111</v>
      </c>
      <c r="N878" s="118"/>
      <c r="O878" s="117">
        <f>SUM(O875:O877)</f>
        <v>5826</v>
      </c>
      <c r="P878" s="115"/>
      <c r="Q878" s="567"/>
      <c r="R878" s="119"/>
    </row>
    <row r="879" spans="1:18" hidden="1">
      <c r="A879" s="547" t="s">
        <v>1518</v>
      </c>
      <c r="B879" s="94" t="s">
        <v>572</v>
      </c>
      <c r="C879" s="95" t="s">
        <v>1684</v>
      </c>
      <c r="D879" s="687"/>
      <c r="E879" s="536" t="s">
        <v>1685</v>
      </c>
      <c r="F879" s="537" t="s">
        <v>55</v>
      </c>
      <c r="G879" s="97"/>
      <c r="H879" s="98"/>
      <c r="I879" s="99"/>
      <c r="J879" s="98"/>
      <c r="K879" s="99"/>
      <c r="L879" s="98"/>
      <c r="M879" s="99"/>
      <c r="N879" s="120"/>
      <c r="O879" s="99"/>
      <c r="P879" s="97"/>
      <c r="Q879" s="565"/>
      <c r="R879" s="100"/>
    </row>
    <row r="880" spans="1:18" ht="14.25" hidden="1">
      <c r="A880" s="548"/>
      <c r="B880" s="101" t="s">
        <v>389</v>
      </c>
      <c r="C880" s="102"/>
      <c r="D880" s="675"/>
      <c r="E880" s="102"/>
      <c r="F880" s="103" t="s">
        <v>1686</v>
      </c>
      <c r="G880" s="104">
        <v>3.6880000000000002</v>
      </c>
      <c r="H880" s="105">
        <f>단가산출!H242</f>
        <v>138</v>
      </c>
      <c r="I880" s="106">
        <f>TRUNC(G880*H880)</f>
        <v>508</v>
      </c>
      <c r="J880" s="105">
        <f>단가산출!J242</f>
        <v>1750</v>
      </c>
      <c r="K880" s="106">
        <f>TRUNC(G880*J880)</f>
        <v>6454</v>
      </c>
      <c r="L880" s="105">
        <f>단가산출!L242</f>
        <v>52.5</v>
      </c>
      <c r="M880" s="106">
        <f>TRUNC(G880*L880)</f>
        <v>193</v>
      </c>
      <c r="N880" s="105">
        <f t="shared" si="318"/>
        <v>1940.5</v>
      </c>
      <c r="O880" s="107">
        <f>SUM(I880,K880,M880)</f>
        <v>7155</v>
      </c>
      <c r="P880" s="108"/>
      <c r="Q880" s="566" t="str">
        <f>단가산출!A236</f>
        <v>제38</v>
      </c>
      <c r="R880" s="109" t="s">
        <v>65</v>
      </c>
    </row>
    <row r="881" spans="1:18" ht="14.25" hidden="1">
      <c r="A881" s="548"/>
      <c r="B881" s="101" t="s">
        <v>398</v>
      </c>
      <c r="C881" s="110"/>
      <c r="D881" s="675"/>
      <c r="E881" s="102"/>
      <c r="F881" s="103" t="s">
        <v>1686</v>
      </c>
      <c r="G881" s="104">
        <v>3.6880000000000002</v>
      </c>
      <c r="H881" s="112">
        <f>단가산출!H249</f>
        <v>989</v>
      </c>
      <c r="I881" s="106">
        <f>TRUNC(G881*H881)</f>
        <v>3647</v>
      </c>
      <c r="J881" s="112">
        <f>단가산출!J249</f>
        <v>11896</v>
      </c>
      <c r="K881" s="106">
        <f>TRUNC(G881*J881)</f>
        <v>43872</v>
      </c>
      <c r="L881" s="112">
        <f>단가산출!L249</f>
        <v>237</v>
      </c>
      <c r="M881" s="106">
        <f>TRUNC(G881*L881)</f>
        <v>874</v>
      </c>
      <c r="N881" s="105">
        <f t="shared" si="318"/>
        <v>13122</v>
      </c>
      <c r="O881" s="107">
        <f>SUM(I881,K881,M881)</f>
        <v>48393</v>
      </c>
      <c r="P881" s="108"/>
      <c r="Q881" s="566" t="str">
        <f>단가산출!A243</f>
        <v>제39</v>
      </c>
      <c r="R881" s="109" t="s">
        <v>65</v>
      </c>
    </row>
    <row r="882" spans="1:18" hidden="1">
      <c r="A882" s="548"/>
      <c r="B882" s="121" t="s">
        <v>411</v>
      </c>
      <c r="C882" s="110"/>
      <c r="D882" s="675" t="s">
        <v>1746</v>
      </c>
      <c r="E882" s="102"/>
      <c r="F882" s="103" t="s">
        <v>1690</v>
      </c>
      <c r="G882" s="111">
        <v>0.5</v>
      </c>
      <c r="H882" s="112"/>
      <c r="I882" s="106"/>
      <c r="J882" s="112"/>
      <c r="K882" s="106"/>
      <c r="L882" s="112">
        <f>기계경비!F42</f>
        <v>66197</v>
      </c>
      <c r="M882" s="106">
        <f>TRUNC(G882*L882)</f>
        <v>33098</v>
      </c>
      <c r="N882" s="105">
        <f>H882+J882+L882</f>
        <v>66197</v>
      </c>
      <c r="O882" s="107">
        <f>SUM(I882,K882,M882)</f>
        <v>33098</v>
      </c>
      <c r="P882" s="108"/>
      <c r="Q882" s="566" t="str">
        <f>기계경비!$G$42</f>
        <v>E3</v>
      </c>
      <c r="R882" s="109" t="s">
        <v>65</v>
      </c>
    </row>
    <row r="883" spans="1:18" hidden="1">
      <c r="A883" s="549"/>
      <c r="B883" s="113" t="s">
        <v>67</v>
      </c>
      <c r="C883" s="533"/>
      <c r="D883" s="689"/>
      <c r="E883" s="692"/>
      <c r="F883" s="534"/>
      <c r="G883" s="115"/>
      <c r="H883" s="116"/>
      <c r="I883" s="117">
        <f>SUM(I879:I882)</f>
        <v>4155</v>
      </c>
      <c r="J883" s="116"/>
      <c r="K883" s="117">
        <f>SUM(K879:K882)</f>
        <v>50326</v>
      </c>
      <c r="L883" s="116"/>
      <c r="M883" s="117">
        <f>SUM(M879:M882)</f>
        <v>34165</v>
      </c>
      <c r="N883" s="118"/>
      <c r="O883" s="117">
        <f>SUM(O879:O882)</f>
        <v>88646</v>
      </c>
      <c r="P883" s="115"/>
      <c r="Q883" s="567"/>
      <c r="R883" s="119"/>
    </row>
    <row r="884" spans="1:18" hidden="1">
      <c r="A884" s="547" t="s">
        <v>1519</v>
      </c>
      <c r="B884" s="94" t="s">
        <v>573</v>
      </c>
      <c r="C884" s="95" t="s">
        <v>1684</v>
      </c>
      <c r="D884" s="687"/>
      <c r="E884" s="536" t="s">
        <v>1685</v>
      </c>
      <c r="F884" s="96" t="s">
        <v>55</v>
      </c>
      <c r="G884" s="97"/>
      <c r="H884" s="98"/>
      <c r="I884" s="99"/>
      <c r="J884" s="98"/>
      <c r="K884" s="99"/>
      <c r="L884" s="98"/>
      <c r="M884" s="99"/>
      <c r="N884" s="120"/>
      <c r="O884" s="99"/>
      <c r="P884" s="97"/>
      <c r="Q884" s="565"/>
      <c r="R884" s="100"/>
    </row>
    <row r="885" spans="1:18" ht="14.25" hidden="1">
      <c r="A885" s="548"/>
      <c r="B885" s="101" t="s">
        <v>389</v>
      </c>
      <c r="C885" s="102"/>
      <c r="D885" s="675"/>
      <c r="E885" s="102"/>
      <c r="F885" s="103" t="s">
        <v>1686</v>
      </c>
      <c r="G885" s="104">
        <v>12.727</v>
      </c>
      <c r="H885" s="105">
        <f>단가산출!H242</f>
        <v>138</v>
      </c>
      <c r="I885" s="106">
        <f>TRUNC(G885*H885)</f>
        <v>1756</v>
      </c>
      <c r="J885" s="105">
        <f>단가산출!J242</f>
        <v>1750</v>
      </c>
      <c r="K885" s="106">
        <f>TRUNC(G885*J885)</f>
        <v>22272</v>
      </c>
      <c r="L885" s="105">
        <f>단가산출!L242</f>
        <v>52.5</v>
      </c>
      <c r="M885" s="106">
        <f>TRUNC(G885*L885)</f>
        <v>668</v>
      </c>
      <c r="N885" s="105">
        <f t="shared" si="318"/>
        <v>1940.5</v>
      </c>
      <c r="O885" s="107">
        <f>SUM(I885,K885,M885)</f>
        <v>24696</v>
      </c>
      <c r="P885" s="108"/>
      <c r="Q885" s="566" t="str">
        <f>단가산출!A236</f>
        <v>제38</v>
      </c>
      <c r="R885" s="109" t="s">
        <v>65</v>
      </c>
    </row>
    <row r="886" spans="1:18" ht="14.25" hidden="1">
      <c r="A886" s="548"/>
      <c r="B886" s="101" t="s">
        <v>398</v>
      </c>
      <c r="C886" s="110"/>
      <c r="D886" s="675"/>
      <c r="E886" s="102"/>
      <c r="F886" s="103" t="s">
        <v>1686</v>
      </c>
      <c r="G886" s="104">
        <v>12.727</v>
      </c>
      <c r="H886" s="112">
        <f>단가산출!H249</f>
        <v>989</v>
      </c>
      <c r="I886" s="106">
        <f>TRUNC(G886*H886)</f>
        <v>12587</v>
      </c>
      <c r="J886" s="112">
        <f>단가산출!J249</f>
        <v>11896</v>
      </c>
      <c r="K886" s="106">
        <f>TRUNC(G886*J886)</f>
        <v>151400</v>
      </c>
      <c r="L886" s="112">
        <f>단가산출!L249</f>
        <v>237</v>
      </c>
      <c r="M886" s="106">
        <f>TRUNC(G886*L886)</f>
        <v>3016</v>
      </c>
      <c r="N886" s="105">
        <f t="shared" si="318"/>
        <v>13122</v>
      </c>
      <c r="O886" s="107">
        <f>SUM(I886,K886,M886)</f>
        <v>167003</v>
      </c>
      <c r="P886" s="108"/>
      <c r="Q886" s="566" t="str">
        <f>단가산출!A243</f>
        <v>제39</v>
      </c>
      <c r="R886" s="109" t="s">
        <v>65</v>
      </c>
    </row>
    <row r="887" spans="1:18" hidden="1">
      <c r="A887" s="548"/>
      <c r="B887" s="121" t="s">
        <v>411</v>
      </c>
      <c r="C887" s="110"/>
      <c r="D887" s="675" t="s">
        <v>1746</v>
      </c>
      <c r="E887" s="102"/>
      <c r="F887" s="103" t="s">
        <v>1690</v>
      </c>
      <c r="G887" s="111">
        <f>0.125*8</f>
        <v>1</v>
      </c>
      <c r="H887" s="112"/>
      <c r="I887" s="106"/>
      <c r="J887" s="112"/>
      <c r="K887" s="106"/>
      <c r="L887" s="112">
        <f>기계경비!F42</f>
        <v>66197</v>
      </c>
      <c r="M887" s="106">
        <f>TRUNC(G887*L887)</f>
        <v>66197</v>
      </c>
      <c r="N887" s="105">
        <f>H887+J887+L887</f>
        <v>66197</v>
      </c>
      <c r="O887" s="107">
        <f>SUM(I887,K887,M887)</f>
        <v>66197</v>
      </c>
      <c r="P887" s="108"/>
      <c r="Q887" s="566" t="str">
        <f>기계경비!$G$42</f>
        <v>E3</v>
      </c>
      <c r="R887" s="109" t="s">
        <v>65</v>
      </c>
    </row>
    <row r="888" spans="1:18" hidden="1">
      <c r="A888" s="549"/>
      <c r="B888" s="113" t="s">
        <v>67</v>
      </c>
      <c r="C888" s="533"/>
      <c r="D888" s="689"/>
      <c r="E888" s="692"/>
      <c r="F888" s="534"/>
      <c r="G888" s="115"/>
      <c r="H888" s="116"/>
      <c r="I888" s="117">
        <f>SUM(I884:I887)</f>
        <v>14343</v>
      </c>
      <c r="J888" s="116"/>
      <c r="K888" s="117">
        <f>SUM(K884:K887)</f>
        <v>173672</v>
      </c>
      <c r="L888" s="116"/>
      <c r="M888" s="117">
        <f>SUM(M884:M887)</f>
        <v>69881</v>
      </c>
      <c r="N888" s="118"/>
      <c r="O888" s="117">
        <f>SUM(O884:O887)</f>
        <v>257896</v>
      </c>
      <c r="P888" s="115"/>
      <c r="Q888" s="567"/>
      <c r="R888" s="119"/>
    </row>
    <row r="889" spans="1:18" hidden="1">
      <c r="A889" s="550" t="s">
        <v>1472</v>
      </c>
      <c r="B889" s="492" t="s">
        <v>907</v>
      </c>
      <c r="C889" s="492"/>
      <c r="D889" s="492"/>
      <c r="E889" s="493"/>
      <c r="F889" s="494" t="s">
        <v>908</v>
      </c>
      <c r="G889" s="495"/>
      <c r="H889" s="496"/>
      <c r="I889" s="498"/>
      <c r="J889" s="496"/>
      <c r="K889" s="498"/>
      <c r="L889" s="496"/>
      <c r="M889" s="498"/>
      <c r="N889" s="496">
        <f t="shared" si="285"/>
        <v>0</v>
      </c>
      <c r="O889" s="499">
        <f t="shared" si="286"/>
        <v>0</v>
      </c>
      <c r="P889" s="495"/>
      <c r="Q889" s="568"/>
      <c r="R889" s="500"/>
    </row>
    <row r="890" spans="1:18" hidden="1">
      <c r="A890" s="551"/>
      <c r="B890" s="501"/>
      <c r="C890" s="502" t="s">
        <v>909</v>
      </c>
      <c r="D890" s="647"/>
      <c r="E890" s="503"/>
      <c r="F890" s="484" t="s">
        <v>908</v>
      </c>
      <c r="G890" s="504">
        <v>1</v>
      </c>
      <c r="H890" s="505">
        <f>단가산출!H213</f>
        <v>0</v>
      </c>
      <c r="I890" s="648"/>
      <c r="J890" s="505">
        <f>단가산출!J213</f>
        <v>36723</v>
      </c>
      <c r="K890" s="506">
        <f>TRUNC(G890*J890)</f>
        <v>36723</v>
      </c>
      <c r="L890" s="505">
        <f>단가산출!L213</f>
        <v>734</v>
      </c>
      <c r="M890" s="506">
        <f>TRUNC(G890*L890)</f>
        <v>734</v>
      </c>
      <c r="N890" s="521">
        <f t="shared" si="285"/>
        <v>37457</v>
      </c>
      <c r="O890" s="522">
        <f t="shared" si="286"/>
        <v>37457</v>
      </c>
      <c r="P890" s="509"/>
      <c r="Q890" s="569" t="str">
        <f>단가산출!$A$209</f>
        <v>제33</v>
      </c>
      <c r="R890" s="510" t="s">
        <v>65</v>
      </c>
    </row>
    <row r="891" spans="1:18" hidden="1">
      <c r="A891" s="552"/>
      <c r="B891" s="511" t="s">
        <v>910</v>
      </c>
      <c r="C891" s="512"/>
      <c r="D891" s="651"/>
      <c r="E891" s="514"/>
      <c r="F891" s="515"/>
      <c r="G891" s="516"/>
      <c r="H891" s="517"/>
      <c r="I891" s="518">
        <f>I889+I890</f>
        <v>0</v>
      </c>
      <c r="J891" s="517"/>
      <c r="K891" s="518">
        <f>K889+K890</f>
        <v>36723</v>
      </c>
      <c r="L891" s="517"/>
      <c r="M891" s="518">
        <f>SUM(M889:M890)</f>
        <v>734</v>
      </c>
      <c r="N891" s="517">
        <f t="shared" si="285"/>
        <v>0</v>
      </c>
      <c r="O891" s="519">
        <f t="shared" si="286"/>
        <v>37457</v>
      </c>
      <c r="P891" s="516"/>
      <c r="Q891" s="570"/>
      <c r="R891" s="514"/>
    </row>
    <row r="892" spans="1:18">
      <c r="A892" s="550" t="s">
        <v>1473</v>
      </c>
      <c r="B892" s="492" t="s">
        <v>1274</v>
      </c>
      <c r="C892" s="492"/>
      <c r="D892" s="492"/>
      <c r="E892" s="493" t="s">
        <v>201</v>
      </c>
      <c r="F892" s="494" t="s">
        <v>1275</v>
      </c>
      <c r="G892" s="495"/>
      <c r="H892" s="496"/>
      <c r="I892" s="497">
        <f>TRUNC(G892*H892)</f>
        <v>0</v>
      </c>
      <c r="J892" s="496"/>
      <c r="K892" s="498">
        <f>ROUND(G892*J892,0)</f>
        <v>0</v>
      </c>
      <c r="L892" s="496"/>
      <c r="M892" s="498"/>
      <c r="N892" s="496">
        <f t="shared" si="285"/>
        <v>0</v>
      </c>
      <c r="O892" s="499">
        <f t="shared" si="286"/>
        <v>0</v>
      </c>
      <c r="P892" s="495"/>
      <c r="Q892" s="568"/>
      <c r="R892" s="500"/>
    </row>
    <row r="893" spans="1:18">
      <c r="A893" s="551"/>
      <c r="B893" s="501"/>
      <c r="C893" s="502" t="s">
        <v>1276</v>
      </c>
      <c r="D893" s="502" t="s">
        <v>1277</v>
      </c>
      <c r="E893" s="503" t="s">
        <v>1278</v>
      </c>
      <c r="F893" s="484" t="s">
        <v>1260</v>
      </c>
      <c r="G893" s="504">
        <v>1</v>
      </c>
      <c r="H893" s="505"/>
      <c r="I893" s="506"/>
      <c r="J893" s="505">
        <f>단가산출!J218</f>
        <v>28377</v>
      </c>
      <c r="K893" s="506">
        <f>TRUNC(G893*J893)</f>
        <v>28377</v>
      </c>
      <c r="L893" s="505">
        <f>단가산출!L218</f>
        <v>567</v>
      </c>
      <c r="M893" s="506">
        <f>TRUNC(G893*L893)</f>
        <v>567</v>
      </c>
      <c r="N893" s="507">
        <f t="shared" si="285"/>
        <v>28944</v>
      </c>
      <c r="O893" s="508">
        <f t="shared" si="286"/>
        <v>28944</v>
      </c>
      <c r="P893" s="509"/>
      <c r="Q893" s="569" t="str">
        <f>단가산출!A214</f>
        <v>제34</v>
      </c>
      <c r="R893" s="510" t="s">
        <v>65</v>
      </c>
    </row>
    <row r="894" spans="1:18">
      <c r="A894" s="552"/>
      <c r="B894" s="511" t="s">
        <v>67</v>
      </c>
      <c r="C894" s="512"/>
      <c r="D894" s="513"/>
      <c r="E894" s="514"/>
      <c r="F894" s="515"/>
      <c r="G894" s="516"/>
      <c r="H894" s="517"/>
      <c r="I894" s="518">
        <f>SUM(I892:I893)</f>
        <v>0</v>
      </c>
      <c r="J894" s="517"/>
      <c r="K894" s="518">
        <f>SUM(K892:K893)</f>
        <v>28377</v>
      </c>
      <c r="L894" s="517"/>
      <c r="M894" s="518">
        <f>SUM(M892:M893)</f>
        <v>567</v>
      </c>
      <c r="N894" s="517">
        <f t="shared" si="285"/>
        <v>0</v>
      </c>
      <c r="O894" s="519">
        <f t="shared" si="286"/>
        <v>28944</v>
      </c>
      <c r="P894" s="516"/>
      <c r="Q894" s="570"/>
      <c r="R894" s="514"/>
    </row>
    <row r="895" spans="1:18" hidden="1">
      <c r="A895" s="550" t="s">
        <v>1474</v>
      </c>
      <c r="B895" s="492" t="s">
        <v>1279</v>
      </c>
      <c r="C895" s="492"/>
      <c r="D895" s="492"/>
      <c r="E895" s="493" t="s">
        <v>203</v>
      </c>
      <c r="F895" s="494" t="s">
        <v>202</v>
      </c>
      <c r="G895" s="495"/>
      <c r="H895" s="496"/>
      <c r="I895" s="497">
        <f>TRUNC(G895*H895)</f>
        <v>0</v>
      </c>
      <c r="J895" s="496"/>
      <c r="K895" s="498">
        <f>ROUND(G895*J895,0)</f>
        <v>0</v>
      </c>
      <c r="L895" s="496"/>
      <c r="M895" s="498"/>
      <c r="N895" s="496">
        <f t="shared" si="285"/>
        <v>0</v>
      </c>
      <c r="O895" s="499">
        <f t="shared" si="286"/>
        <v>0</v>
      </c>
      <c r="P895" s="495"/>
      <c r="Q895" s="568"/>
      <c r="R895" s="500"/>
    </row>
    <row r="896" spans="1:18" hidden="1">
      <c r="A896" s="551"/>
      <c r="B896" s="501"/>
      <c r="C896" s="502" t="s">
        <v>1280</v>
      </c>
      <c r="D896" s="502"/>
      <c r="E896" s="520" t="s">
        <v>1278</v>
      </c>
      <c r="F896" s="484" t="s">
        <v>1269</v>
      </c>
      <c r="G896" s="504">
        <v>1</v>
      </c>
      <c r="H896" s="505"/>
      <c r="I896" s="506"/>
      <c r="J896" s="505">
        <f>단가산출!J230</f>
        <v>66365</v>
      </c>
      <c r="K896" s="506">
        <f>TRUNC(G896*J896)</f>
        <v>66365</v>
      </c>
      <c r="L896" s="505">
        <f>단가산출!L230</f>
        <v>85387</v>
      </c>
      <c r="M896" s="506">
        <f>TRUNC(G896*L896)</f>
        <v>85387</v>
      </c>
      <c r="N896" s="521">
        <f t="shared" ref="N896:O900" si="319">H896+J896+L896</f>
        <v>151752</v>
      </c>
      <c r="O896" s="522">
        <f t="shared" si="319"/>
        <v>151752</v>
      </c>
      <c r="P896" s="509"/>
      <c r="Q896" s="569" t="str">
        <f>단가산출!A225</f>
        <v>제36</v>
      </c>
      <c r="R896" s="510" t="s">
        <v>65</v>
      </c>
    </row>
    <row r="897" spans="1:22" hidden="1">
      <c r="A897" s="552"/>
      <c r="B897" s="511" t="s">
        <v>67</v>
      </c>
      <c r="C897" s="512"/>
      <c r="D897" s="513"/>
      <c r="E897" s="514"/>
      <c r="F897" s="515"/>
      <c r="G897" s="516"/>
      <c r="H897" s="517"/>
      <c r="I897" s="518">
        <f>SUM(I895:I896)</f>
        <v>0</v>
      </c>
      <c r="J897" s="517"/>
      <c r="K897" s="518">
        <f>SUM(K895:K896)</f>
        <v>66365</v>
      </c>
      <c r="L897" s="517"/>
      <c r="M897" s="518">
        <f>SUM(M895:M896)</f>
        <v>85387</v>
      </c>
      <c r="N897" s="517">
        <f t="shared" si="319"/>
        <v>0</v>
      </c>
      <c r="O897" s="519">
        <f t="shared" si="319"/>
        <v>151752</v>
      </c>
      <c r="P897" s="516"/>
      <c r="Q897" s="570"/>
      <c r="R897" s="514"/>
    </row>
    <row r="898" spans="1:22">
      <c r="A898" s="550" t="s">
        <v>1475</v>
      </c>
      <c r="B898" s="492" t="s">
        <v>1279</v>
      </c>
      <c r="C898" s="492"/>
      <c r="D898" s="492"/>
      <c r="E898" s="493" t="s">
        <v>88</v>
      </c>
      <c r="F898" s="494" t="s">
        <v>202</v>
      </c>
      <c r="G898" s="495"/>
      <c r="H898" s="496"/>
      <c r="I898" s="498"/>
      <c r="J898" s="496"/>
      <c r="K898" s="498"/>
      <c r="L898" s="496"/>
      <c r="M898" s="498"/>
      <c r="N898" s="496">
        <f t="shared" si="319"/>
        <v>0</v>
      </c>
      <c r="O898" s="499">
        <f t="shared" si="319"/>
        <v>0</v>
      </c>
      <c r="P898" s="495"/>
      <c r="Q898" s="568"/>
      <c r="R898" s="500"/>
    </row>
    <row r="899" spans="1:22">
      <c r="A899" s="551"/>
      <c r="B899" s="501"/>
      <c r="C899" s="502" t="s">
        <v>1281</v>
      </c>
      <c r="D899" s="502"/>
      <c r="E899" s="520" t="s">
        <v>1278</v>
      </c>
      <c r="F899" s="484" t="s">
        <v>1269</v>
      </c>
      <c r="G899" s="504">
        <v>1</v>
      </c>
      <c r="H899" s="521"/>
      <c r="I899" s="523"/>
      <c r="J899" s="505">
        <f>단가산출!J224</f>
        <v>36723</v>
      </c>
      <c r="K899" s="506">
        <f>TRUNC(G899*J899)</f>
        <v>36723</v>
      </c>
      <c r="L899" s="521">
        <f>단가산출!L224</f>
        <v>30402</v>
      </c>
      <c r="M899" s="506">
        <f>TRUNC(G899*L899)</f>
        <v>30402</v>
      </c>
      <c r="N899" s="521">
        <f t="shared" si="319"/>
        <v>67125</v>
      </c>
      <c r="O899" s="522">
        <f t="shared" si="319"/>
        <v>67125</v>
      </c>
      <c r="P899" s="509"/>
      <c r="Q899" s="569" t="str">
        <f>단가산출!A219</f>
        <v>제35</v>
      </c>
      <c r="R899" s="510" t="s">
        <v>65</v>
      </c>
    </row>
    <row r="900" spans="1:22">
      <c r="A900" s="552"/>
      <c r="B900" s="511" t="s">
        <v>67</v>
      </c>
      <c r="C900" s="512"/>
      <c r="D900" s="513"/>
      <c r="E900" s="514"/>
      <c r="F900" s="515"/>
      <c r="G900" s="516"/>
      <c r="H900" s="517"/>
      <c r="I900" s="518">
        <f>SUM(I898:I899)</f>
        <v>0</v>
      </c>
      <c r="J900" s="517"/>
      <c r="K900" s="518">
        <f>SUM(K898:K899)</f>
        <v>36723</v>
      </c>
      <c r="L900" s="517"/>
      <c r="M900" s="518">
        <f>ROUND(AVERAGE(M898:M899),0)</f>
        <v>30402</v>
      </c>
      <c r="N900" s="517">
        <f t="shared" si="319"/>
        <v>0</v>
      </c>
      <c r="O900" s="519">
        <f>I900+K900+M900</f>
        <v>67125</v>
      </c>
      <c r="P900" s="516"/>
      <c r="Q900" s="570"/>
      <c r="R900" s="514"/>
    </row>
    <row r="901" spans="1:22" s="1185" customFormat="1" hidden="1">
      <c r="A901" s="550" t="s">
        <v>2279</v>
      </c>
      <c r="B901" s="492" t="s">
        <v>2280</v>
      </c>
      <c r="C901" s="492" t="s">
        <v>271</v>
      </c>
      <c r="D901" s="492" t="s">
        <v>266</v>
      </c>
      <c r="E901" s="493" t="s">
        <v>201</v>
      </c>
      <c r="F901" s="494" t="s">
        <v>55</v>
      </c>
      <c r="G901" s="495">
        <v>1</v>
      </c>
      <c r="H901" s="496">
        <v>5400000</v>
      </c>
      <c r="I901" s="497">
        <f>G901*H901</f>
        <v>5400000</v>
      </c>
      <c r="J901" s="496"/>
      <c r="K901" s="498"/>
      <c r="L901" s="496"/>
      <c r="M901" s="498"/>
      <c r="N901" s="496">
        <f>H901+J901+L901</f>
        <v>5400000</v>
      </c>
      <c r="O901" s="499">
        <f>I901+K901+M901</f>
        <v>5400000</v>
      </c>
      <c r="P901" s="495"/>
      <c r="Q901" s="568"/>
      <c r="R901" s="500"/>
    </row>
    <row r="902" spans="1:22" s="1185" customFormat="1" hidden="1">
      <c r="A902" s="551"/>
      <c r="B902" s="501"/>
      <c r="C902" s="502" t="s">
        <v>2281</v>
      </c>
      <c r="D902" s="1428"/>
      <c r="E902" s="1429"/>
      <c r="F902" s="484" t="s">
        <v>85</v>
      </c>
      <c r="G902" s="653">
        <v>1</v>
      </c>
      <c r="H902" s="521"/>
      <c r="I902" s="523"/>
      <c r="J902" s="505">
        <f>단가산출!J86</f>
        <v>52026</v>
      </c>
      <c r="K902" s="506">
        <f>G902*J902</f>
        <v>52026</v>
      </c>
      <c r="L902" s="521">
        <f>단가산출!L86</f>
        <v>48513</v>
      </c>
      <c r="M902" s="506">
        <f>L902*G902</f>
        <v>48513</v>
      </c>
      <c r="N902" s="521">
        <v>174638</v>
      </c>
      <c r="O902" s="522">
        <f>I902+K902+M902</f>
        <v>100539</v>
      </c>
      <c r="P902" s="509"/>
      <c r="Q902" s="1209" t="s">
        <v>2310</v>
      </c>
      <c r="R902" s="1183" t="s">
        <v>65</v>
      </c>
    </row>
    <row r="903" spans="1:22" s="1185" customFormat="1" hidden="1">
      <c r="A903" s="551"/>
      <c r="B903" s="501"/>
      <c r="C903" s="502" t="s">
        <v>2282</v>
      </c>
      <c r="D903" s="647" t="s">
        <v>2283</v>
      </c>
      <c r="E903" s="520"/>
      <c r="F903" s="658" t="s">
        <v>121</v>
      </c>
      <c r="G903" s="653">
        <v>1</v>
      </c>
      <c r="H903" s="521">
        <f>단가조사!P97</f>
        <v>380000</v>
      </c>
      <c r="I903" s="497">
        <f>G903*H903</f>
        <v>380000</v>
      </c>
      <c r="J903" s="521"/>
      <c r="K903" s="506">
        <f t="shared" ref="K903:K907" si="320">G903*J903</f>
        <v>0</v>
      </c>
      <c r="L903" s="521"/>
      <c r="M903" s="523"/>
      <c r="N903" s="642">
        <f>H903+J903+L903</f>
        <v>380000</v>
      </c>
      <c r="O903" s="522">
        <f>I903+K903+M903</f>
        <v>380000</v>
      </c>
      <c r="P903" s="509"/>
      <c r="Q903" s="569"/>
      <c r="R903" s="1183"/>
      <c r="V903" s="1185" t="s">
        <v>2284</v>
      </c>
    </row>
    <row r="904" spans="1:22" s="1185" customFormat="1" hidden="1">
      <c r="A904" s="551"/>
      <c r="B904" s="501"/>
      <c r="C904" s="502" t="s">
        <v>2285</v>
      </c>
      <c r="D904" s="1182"/>
      <c r="E904" s="1183"/>
      <c r="F904" s="658" t="s">
        <v>519</v>
      </c>
      <c r="G904" s="653">
        <v>12.9</v>
      </c>
      <c r="H904" s="521">
        <f>단가산출!H161</f>
        <v>9052</v>
      </c>
      <c r="I904" s="497">
        <f>G904*H904</f>
        <v>116770.8</v>
      </c>
      <c r="J904" s="505">
        <f>단가산출!J161</f>
        <v>34461</v>
      </c>
      <c r="K904" s="506">
        <f t="shared" si="320"/>
        <v>444546.9</v>
      </c>
      <c r="L904" s="521"/>
      <c r="M904" s="506"/>
      <c r="N904" s="521">
        <f>H904+J904+L904</f>
        <v>43513</v>
      </c>
      <c r="O904" s="522">
        <f>I904+K904+M904</f>
        <v>561317.70000000007</v>
      </c>
      <c r="P904" s="509"/>
      <c r="Q904" s="569" t="s">
        <v>1502</v>
      </c>
      <c r="R904" s="1183" t="s">
        <v>65</v>
      </c>
    </row>
    <row r="905" spans="1:22" s="1185" customFormat="1" ht="14.25" hidden="1">
      <c r="A905" s="551"/>
      <c r="B905" s="501"/>
      <c r="C905" s="502" t="s">
        <v>2286</v>
      </c>
      <c r="D905" s="647"/>
      <c r="E905" s="520"/>
      <c r="F905" s="484" t="s">
        <v>2287</v>
      </c>
      <c r="G905" s="653">
        <v>4.84</v>
      </c>
      <c r="H905" s="521">
        <f>단가산출!H180</f>
        <v>101370</v>
      </c>
      <c r="I905" s="497">
        <f>G905*H905</f>
        <v>490630.8</v>
      </c>
      <c r="J905" s="521">
        <f>단가산출!J180</f>
        <v>66841</v>
      </c>
      <c r="K905" s="506">
        <f t="shared" si="320"/>
        <v>323510.44</v>
      </c>
      <c r="L905" s="521"/>
      <c r="M905" s="523"/>
      <c r="N905" s="521">
        <f>H905+J905+L905</f>
        <v>168211</v>
      </c>
      <c r="O905" s="522">
        <f t="shared" ref="O905:O908" si="321">I905+K905+M905</f>
        <v>814141.24</v>
      </c>
      <c r="P905" s="509"/>
      <c r="Q905" s="569" t="s">
        <v>1505</v>
      </c>
      <c r="R905" s="1183" t="s">
        <v>65</v>
      </c>
    </row>
    <row r="906" spans="1:22" s="1185" customFormat="1" hidden="1">
      <c r="A906" s="551"/>
      <c r="B906" s="501"/>
      <c r="C906" s="502" t="s">
        <v>2288</v>
      </c>
      <c r="D906" s="647"/>
      <c r="E906" s="520"/>
      <c r="F906" s="484" t="s">
        <v>2289</v>
      </c>
      <c r="G906" s="653">
        <v>0.124</v>
      </c>
      <c r="H906" s="521">
        <f>단가산출!H28</f>
        <v>879830</v>
      </c>
      <c r="I906" s="497">
        <f>G906*H906</f>
        <v>109098.92</v>
      </c>
      <c r="J906" s="521">
        <f>단가산출!J28</f>
        <v>217028</v>
      </c>
      <c r="K906" s="506">
        <f t="shared" si="320"/>
        <v>26911.472000000002</v>
      </c>
      <c r="L906" s="521"/>
      <c r="M906" s="523"/>
      <c r="N906" s="521">
        <f t="shared" ref="N906:N908" si="322">H906+J906+L906</f>
        <v>1096858</v>
      </c>
      <c r="O906" s="522">
        <f t="shared" si="321"/>
        <v>136010.39199999999</v>
      </c>
      <c r="P906" s="509"/>
      <c r="Q906" s="569" t="s">
        <v>1482</v>
      </c>
      <c r="R906" s="1183" t="s">
        <v>65</v>
      </c>
    </row>
    <row r="907" spans="1:22" s="1185" customFormat="1" ht="14.25" hidden="1">
      <c r="A907" s="551"/>
      <c r="B907" s="501"/>
      <c r="C907" s="1186" t="s">
        <v>93</v>
      </c>
      <c r="D907" s="1186" t="s">
        <v>95</v>
      </c>
      <c r="E907" s="520"/>
      <c r="F907" s="484" t="s">
        <v>2287</v>
      </c>
      <c r="G907" s="653">
        <v>2.1120000000000001</v>
      </c>
      <c r="H907" s="521"/>
      <c r="I907" s="523"/>
      <c r="J907" s="521">
        <f>단가산출!J19</f>
        <v>19909</v>
      </c>
      <c r="K907" s="506">
        <f t="shared" si="320"/>
        <v>42047.808000000005</v>
      </c>
      <c r="L907" s="521"/>
      <c r="M907" s="523"/>
      <c r="N907" s="642">
        <f t="shared" si="322"/>
        <v>19909</v>
      </c>
      <c r="O907" s="643">
        <f t="shared" si="321"/>
        <v>42047.808000000005</v>
      </c>
      <c r="P907" s="509"/>
      <c r="Q907" s="569" t="s">
        <v>1480</v>
      </c>
      <c r="R907" s="1183" t="s">
        <v>65</v>
      </c>
    </row>
    <row r="908" spans="1:22" s="1185" customFormat="1" ht="14.25" hidden="1">
      <c r="A908" s="551"/>
      <c r="B908" s="501"/>
      <c r="C908" s="502" t="s">
        <v>93</v>
      </c>
      <c r="D908" s="647" t="s">
        <v>96</v>
      </c>
      <c r="E908" s="520"/>
      <c r="F908" s="484" t="s">
        <v>2287</v>
      </c>
      <c r="G908" s="653">
        <v>4.84</v>
      </c>
      <c r="H908" s="521"/>
      <c r="I908" s="523"/>
      <c r="J908" s="521">
        <f>단가산출!$J$22</f>
        <v>34413</v>
      </c>
      <c r="K908" s="506">
        <f>G908*J908</f>
        <v>166558.91999999998</v>
      </c>
      <c r="L908" s="521"/>
      <c r="M908" s="523"/>
      <c r="N908" s="521">
        <f t="shared" si="322"/>
        <v>34413</v>
      </c>
      <c r="O908" s="522">
        <f t="shared" si="321"/>
        <v>166558.91999999998</v>
      </c>
      <c r="P908" s="509"/>
      <c r="Q908" s="569" t="s">
        <v>1481</v>
      </c>
      <c r="R908" s="1183" t="s">
        <v>65</v>
      </c>
    </row>
    <row r="909" spans="1:22" s="1185" customFormat="1" hidden="1">
      <c r="A909" s="552"/>
      <c r="B909" s="511" t="s">
        <v>67</v>
      </c>
      <c r="C909" s="512"/>
      <c r="D909" s="651"/>
      <c r="E909" s="514"/>
      <c r="F909" s="515"/>
      <c r="G909" s="516"/>
      <c r="H909" s="517"/>
      <c r="I909" s="518">
        <f>SUM(I901:I908)</f>
        <v>6496500.5199999996</v>
      </c>
      <c r="J909" s="517"/>
      <c r="K909" s="518">
        <f>SUM(K902:K908)</f>
        <v>1055601.54</v>
      </c>
      <c r="L909" s="517"/>
      <c r="M909" s="518">
        <f>SUM(M901:M908)</f>
        <v>48513</v>
      </c>
      <c r="N909" s="517">
        <v>0</v>
      </c>
      <c r="O909" s="519">
        <f>I909+K909+M909</f>
        <v>7600615.0599999996</v>
      </c>
      <c r="P909" s="516"/>
      <c r="Q909" s="570"/>
      <c r="R909" s="514"/>
    </row>
    <row r="910" spans="1:22" s="1185" customFormat="1" hidden="1">
      <c r="A910" s="1187" t="s">
        <v>2290</v>
      </c>
      <c r="B910" s="1188" t="s">
        <v>2291</v>
      </c>
      <c r="C910" s="1189" t="s">
        <v>271</v>
      </c>
      <c r="D910" s="1189" t="s">
        <v>266</v>
      </c>
      <c r="E910" s="1190" t="s">
        <v>201</v>
      </c>
      <c r="F910" s="1191" t="s">
        <v>55</v>
      </c>
      <c r="G910" s="1192">
        <v>1</v>
      </c>
      <c r="H910" s="1193">
        <v>3400000</v>
      </c>
      <c r="I910" s="1194">
        <f>G910*H910</f>
        <v>3400000</v>
      </c>
      <c r="J910" s="1193"/>
      <c r="K910" s="1195">
        <v>0</v>
      </c>
      <c r="L910" s="1193"/>
      <c r="M910" s="1195"/>
      <c r="N910" s="1193">
        <f>H910+J910+L910</f>
        <v>3400000</v>
      </c>
      <c r="O910" s="1196">
        <f>I910+K910+M910</f>
        <v>3400000</v>
      </c>
      <c r="P910" s="1192"/>
      <c r="Q910" s="1197"/>
      <c r="R910" s="1198"/>
    </row>
    <row r="911" spans="1:22" s="1185" customFormat="1" hidden="1">
      <c r="A911" s="1199"/>
      <c r="B911" s="1200"/>
      <c r="C911" s="1201" t="s">
        <v>2281</v>
      </c>
      <c r="D911" s="1201"/>
      <c r="E911" s="1202"/>
      <c r="F911" s="1203" t="s">
        <v>202</v>
      </c>
      <c r="G911" s="1204">
        <v>1</v>
      </c>
      <c r="H911" s="1205">
        <v>0</v>
      </c>
      <c r="I911" s="1206">
        <v>0</v>
      </c>
      <c r="J911" s="1205">
        <f>단가산출!J86</f>
        <v>52026</v>
      </c>
      <c r="K911" s="1207">
        <f>G911*J911</f>
        <v>52026</v>
      </c>
      <c r="L911" s="1205">
        <f>단가산출!L86</f>
        <v>48513</v>
      </c>
      <c r="M911" s="1207">
        <f>G911*L911</f>
        <v>48513</v>
      </c>
      <c r="N911" s="1217">
        <f t="shared" ref="N911:O916" si="323">H911+J911+L911</f>
        <v>100539</v>
      </c>
      <c r="O911" s="1290">
        <f t="shared" si="323"/>
        <v>100539</v>
      </c>
      <c r="P911" s="1208"/>
      <c r="Q911" s="1209" t="s">
        <v>2310</v>
      </c>
      <c r="R911" s="1210" t="s">
        <v>65</v>
      </c>
    </row>
    <row r="912" spans="1:22" s="1185" customFormat="1" hidden="1">
      <c r="A912" s="1211"/>
      <c r="B912" s="1212"/>
      <c r="C912" s="1213" t="s">
        <v>2282</v>
      </c>
      <c r="D912" s="1213" t="s">
        <v>2283</v>
      </c>
      <c r="E912" s="1214"/>
      <c r="F912" s="1215" t="s">
        <v>121</v>
      </c>
      <c r="G912" s="1216">
        <v>1</v>
      </c>
      <c r="H912" s="1217">
        <f>단가조사!P97</f>
        <v>380000</v>
      </c>
      <c r="I912" s="1218">
        <f>G912*H912</f>
        <v>380000</v>
      </c>
      <c r="J912" s="1217"/>
      <c r="K912" s="1207">
        <f t="shared" ref="K912:K915" si="324">G912*J912</f>
        <v>0</v>
      </c>
      <c r="L912" s="1217"/>
      <c r="M912" s="1207">
        <f t="shared" ref="M912:M917" si="325">G912*L912</f>
        <v>0</v>
      </c>
      <c r="N912" s="1217">
        <f t="shared" si="323"/>
        <v>380000</v>
      </c>
      <c r="O912" s="1290">
        <f t="shared" si="323"/>
        <v>380000</v>
      </c>
      <c r="P912" s="1204"/>
      <c r="Q912" s="1219"/>
      <c r="R912" s="1220"/>
    </row>
    <row r="913" spans="1:18" s="1185" customFormat="1" hidden="1">
      <c r="A913" s="1199"/>
      <c r="B913" s="1200"/>
      <c r="C913" s="1201" t="s">
        <v>330</v>
      </c>
      <c r="D913" s="1201" t="s">
        <v>331</v>
      </c>
      <c r="E913" s="1202"/>
      <c r="F913" s="1221" t="s">
        <v>2292</v>
      </c>
      <c r="G913" s="1204">
        <v>9.6</v>
      </c>
      <c r="H913" s="1217">
        <f>단가산출!H161</f>
        <v>9052</v>
      </c>
      <c r="I913" s="1218">
        <f t="shared" ref="I913:I917" si="326">G913*H913</f>
        <v>86899.199999999997</v>
      </c>
      <c r="J913" s="1217">
        <f>단가산출!J161</f>
        <v>34461</v>
      </c>
      <c r="K913" s="1207">
        <f t="shared" si="324"/>
        <v>330825.59999999998</v>
      </c>
      <c r="L913" s="1217"/>
      <c r="M913" s="1207">
        <f t="shared" si="325"/>
        <v>0</v>
      </c>
      <c r="N913" s="1217">
        <f t="shared" si="323"/>
        <v>43513</v>
      </c>
      <c r="O913" s="1290">
        <f t="shared" si="323"/>
        <v>417724.8</v>
      </c>
      <c r="P913" s="1208"/>
      <c r="Q913" s="569" t="s">
        <v>1502</v>
      </c>
      <c r="R913" s="1210" t="s">
        <v>65</v>
      </c>
    </row>
    <row r="914" spans="1:18" s="1185" customFormat="1" hidden="1">
      <c r="A914" s="1199"/>
      <c r="B914" s="1200"/>
      <c r="C914" s="1201" t="s">
        <v>2286</v>
      </c>
      <c r="D914" s="1201"/>
      <c r="E914" s="1202"/>
      <c r="F914" s="1203" t="s">
        <v>2293</v>
      </c>
      <c r="G914" s="1204">
        <v>4.8</v>
      </c>
      <c r="H914" s="1217">
        <f>단가산출!H180</f>
        <v>101370</v>
      </c>
      <c r="I914" s="1218">
        <f t="shared" si="326"/>
        <v>486576</v>
      </c>
      <c r="J914" s="521">
        <f>단가산출!J180</f>
        <v>66841</v>
      </c>
      <c r="K914" s="1207">
        <f t="shared" si="324"/>
        <v>320836.8</v>
      </c>
      <c r="L914" s="1217"/>
      <c r="M914" s="1207">
        <f t="shared" si="325"/>
        <v>0</v>
      </c>
      <c r="N914" s="1217">
        <f t="shared" si="323"/>
        <v>168211</v>
      </c>
      <c r="O914" s="1290">
        <f t="shared" si="323"/>
        <v>807412.8</v>
      </c>
      <c r="P914" s="1208"/>
      <c r="Q914" s="569" t="s">
        <v>1505</v>
      </c>
      <c r="R914" s="1210" t="s">
        <v>65</v>
      </c>
    </row>
    <row r="915" spans="1:18" s="1185" customFormat="1" hidden="1">
      <c r="A915" s="1199"/>
      <c r="B915" s="1200"/>
      <c r="C915" s="1201" t="s">
        <v>2288</v>
      </c>
      <c r="D915" s="1201"/>
      <c r="E915" s="1202"/>
      <c r="F915" s="1222" t="s">
        <v>134</v>
      </c>
      <c r="G915" s="1223">
        <v>0.12414615</v>
      </c>
      <c r="H915" s="1217">
        <f>단가산출!H28</f>
        <v>879830</v>
      </c>
      <c r="I915" s="1218">
        <f>G915*H915</f>
        <v>109227.5071545</v>
      </c>
      <c r="J915" s="521">
        <f>단가산출!J28</f>
        <v>217028</v>
      </c>
      <c r="K915" s="1207">
        <f t="shared" si="324"/>
        <v>26943.190642199999</v>
      </c>
      <c r="L915" s="1217"/>
      <c r="M915" s="1207">
        <f t="shared" si="325"/>
        <v>0</v>
      </c>
      <c r="N915" s="1217">
        <f t="shared" si="323"/>
        <v>1096858</v>
      </c>
      <c r="O915" s="1290">
        <f t="shared" si="323"/>
        <v>136170.6977967</v>
      </c>
      <c r="P915" s="1208"/>
      <c r="Q915" s="1209" t="s">
        <v>1482</v>
      </c>
      <c r="R915" s="1210" t="s">
        <v>65</v>
      </c>
    </row>
    <row r="916" spans="1:18" s="1185" customFormat="1" hidden="1">
      <c r="A916" s="1199"/>
      <c r="B916" s="1200"/>
      <c r="C916" s="1201" t="s">
        <v>93</v>
      </c>
      <c r="D916" s="1201" t="s">
        <v>95</v>
      </c>
      <c r="E916" s="1202"/>
      <c r="F916" s="1203" t="s">
        <v>2293</v>
      </c>
      <c r="G916" s="1204">
        <v>2.1120000000000001</v>
      </c>
      <c r="H916" s="1217"/>
      <c r="I916" s="1218">
        <f t="shared" si="326"/>
        <v>0</v>
      </c>
      <c r="J916" s="1217">
        <f>단가산출!J19</f>
        <v>19909</v>
      </c>
      <c r="K916" s="1207">
        <f>G916*J916</f>
        <v>42047.808000000005</v>
      </c>
      <c r="L916" s="1217"/>
      <c r="M916" s="1207">
        <f t="shared" si="325"/>
        <v>0</v>
      </c>
      <c r="N916" s="1217">
        <f t="shared" si="323"/>
        <v>19909</v>
      </c>
      <c r="O916" s="1290">
        <f t="shared" si="323"/>
        <v>42047.808000000005</v>
      </c>
      <c r="P916" s="1208"/>
      <c r="Q916" s="1209" t="s">
        <v>1480</v>
      </c>
      <c r="R916" s="1210" t="s">
        <v>65</v>
      </c>
    </row>
    <row r="917" spans="1:18" s="1185" customFormat="1" hidden="1">
      <c r="A917" s="1199"/>
      <c r="B917" s="1200"/>
      <c r="C917" s="1201" t="s">
        <v>93</v>
      </c>
      <c r="D917" s="1201" t="s">
        <v>96</v>
      </c>
      <c r="E917" s="1202"/>
      <c r="F917" s="1203" t="s">
        <v>2293</v>
      </c>
      <c r="G917" s="1204">
        <v>4.8</v>
      </c>
      <c r="H917" s="1217"/>
      <c r="I917" s="1218">
        <f t="shared" si="326"/>
        <v>0</v>
      </c>
      <c r="J917" s="1217">
        <f>단가산출!$J$22</f>
        <v>34413</v>
      </c>
      <c r="K917" s="1207">
        <f>G917*J917</f>
        <v>165182.39999999999</v>
      </c>
      <c r="L917" s="1217"/>
      <c r="M917" s="1207">
        <f t="shared" si="325"/>
        <v>0</v>
      </c>
      <c r="N917" s="1217">
        <f>H917+J917+L917</f>
        <v>34413</v>
      </c>
      <c r="O917" s="1290">
        <f>I917+K917+M917</f>
        <v>165182.39999999999</v>
      </c>
      <c r="P917" s="1208"/>
      <c r="Q917" s="1209" t="s">
        <v>1481</v>
      </c>
      <c r="R917" s="1210" t="s">
        <v>65</v>
      </c>
    </row>
    <row r="918" spans="1:18" s="1185" customFormat="1" hidden="1">
      <c r="A918" s="1224"/>
      <c r="B918" s="1225" t="s">
        <v>67</v>
      </c>
      <c r="C918" s="1226"/>
      <c r="D918" s="1227"/>
      <c r="E918" s="1228"/>
      <c r="F918" s="1229"/>
      <c r="G918" s="1230"/>
      <c r="H918" s="1231"/>
      <c r="I918" s="1232">
        <f>SUM(I910:I917)</f>
        <v>4462702.7071545003</v>
      </c>
      <c r="J918" s="1231"/>
      <c r="K918" s="1232">
        <f>SUM(K910:K917)</f>
        <v>937861.79864219984</v>
      </c>
      <c r="L918" s="1231"/>
      <c r="M918" s="1232">
        <f>SUM(M911:M917)</f>
        <v>48513</v>
      </c>
      <c r="N918" s="1233">
        <v>0</v>
      </c>
      <c r="O918" s="519">
        <f>I918+K918+M918</f>
        <v>5449077.5057966998</v>
      </c>
      <c r="P918" s="1230"/>
      <c r="Q918" s="1234"/>
      <c r="R918" s="1235"/>
    </row>
    <row r="919" spans="1:18" s="1185" customFormat="1" hidden="1">
      <c r="A919" s="1187" t="s">
        <v>2272</v>
      </c>
      <c r="B919" s="1188" t="s">
        <v>2273</v>
      </c>
      <c r="C919" s="1189" t="s">
        <v>2294</v>
      </c>
      <c r="D919" s="1189" t="s">
        <v>266</v>
      </c>
      <c r="E919" s="1190" t="s">
        <v>201</v>
      </c>
      <c r="F919" s="1191" t="s">
        <v>55</v>
      </c>
      <c r="G919" s="1192">
        <v>1</v>
      </c>
      <c r="H919" s="1193">
        <f>단가조사!P96</f>
        <v>1500000</v>
      </c>
      <c r="I919" s="1194">
        <f>G919*H919</f>
        <v>1500000</v>
      </c>
      <c r="J919" s="1193"/>
      <c r="K919" s="1195">
        <v>0</v>
      </c>
      <c r="L919" s="1193"/>
      <c r="M919" s="1195"/>
      <c r="N919" s="1193">
        <f>H919+J919+L919</f>
        <v>1500000</v>
      </c>
      <c r="O919" s="1196">
        <f>I919+K919+M919</f>
        <v>1500000</v>
      </c>
      <c r="P919" s="1192"/>
      <c r="Q919" s="1197"/>
      <c r="R919" s="1198"/>
    </row>
    <row r="920" spans="1:18" s="1185" customFormat="1" hidden="1">
      <c r="A920" s="1199"/>
      <c r="B920" s="1200"/>
      <c r="C920" s="1201" t="s">
        <v>2281</v>
      </c>
      <c r="D920" s="1201"/>
      <c r="E920" s="1202"/>
      <c r="F920" s="1203" t="s">
        <v>202</v>
      </c>
      <c r="G920" s="1204">
        <v>1</v>
      </c>
      <c r="H920" s="1205">
        <v>0</v>
      </c>
      <c r="I920" s="1206">
        <v>0</v>
      </c>
      <c r="J920" s="1205">
        <f>단가산출!J86</f>
        <v>52026</v>
      </c>
      <c r="K920" s="1207">
        <f>G920*J920</f>
        <v>52026</v>
      </c>
      <c r="L920" s="1205">
        <f>단가산출!L86</f>
        <v>48513</v>
      </c>
      <c r="M920" s="1207">
        <f>G920*L920</f>
        <v>48513</v>
      </c>
      <c r="N920" s="1193">
        <f t="shared" ref="N920:O924" si="327">H920+J920+L920</f>
        <v>100539</v>
      </c>
      <c r="O920" s="1196">
        <f t="shared" si="327"/>
        <v>100539</v>
      </c>
      <c r="P920" s="1208"/>
      <c r="Q920" s="1209" t="s">
        <v>2310</v>
      </c>
      <c r="R920" s="1210" t="s">
        <v>65</v>
      </c>
    </row>
    <row r="921" spans="1:18" s="1185" customFormat="1" hidden="1">
      <c r="A921" s="1199"/>
      <c r="B921" s="1200"/>
      <c r="C921" s="1201" t="s">
        <v>330</v>
      </c>
      <c r="D921" s="1201" t="s">
        <v>331</v>
      </c>
      <c r="E921" s="1202"/>
      <c r="F921" s="1221" t="s">
        <v>2292</v>
      </c>
      <c r="G921" s="1204">
        <v>4.16</v>
      </c>
      <c r="H921" s="1217">
        <f>단가산출!H161</f>
        <v>9052</v>
      </c>
      <c r="I921" s="1218">
        <f t="shared" ref="I921:I922" si="328">G921*H921</f>
        <v>37656.32</v>
      </c>
      <c r="J921" s="1217">
        <f>단가산출!J161</f>
        <v>34461</v>
      </c>
      <c r="K921" s="1207">
        <f t="shared" ref="K921" si="329">G921*J921</f>
        <v>143357.76000000001</v>
      </c>
      <c r="L921" s="1217"/>
      <c r="M921" s="1207">
        <f t="shared" ref="M921:M925" si="330">G921*L921</f>
        <v>0</v>
      </c>
      <c r="N921" s="1193">
        <f t="shared" si="327"/>
        <v>43513</v>
      </c>
      <c r="O921" s="1196">
        <f t="shared" si="327"/>
        <v>181014.08000000002</v>
      </c>
      <c r="P921" s="1208"/>
      <c r="Q921" s="569" t="s">
        <v>1502</v>
      </c>
      <c r="R921" s="1210" t="s">
        <v>65</v>
      </c>
    </row>
    <row r="922" spans="1:18" s="1185" customFormat="1" hidden="1">
      <c r="A922" s="1199"/>
      <c r="B922" s="1200"/>
      <c r="C922" s="1201" t="s">
        <v>2286</v>
      </c>
      <c r="D922" s="1201"/>
      <c r="E922" s="1202"/>
      <c r="F922" s="1203" t="s">
        <v>2293</v>
      </c>
      <c r="G922" s="1204">
        <v>0.83299999999999996</v>
      </c>
      <c r="H922" s="1217">
        <f>단가산출!H180</f>
        <v>101370</v>
      </c>
      <c r="I922" s="1218">
        <f t="shared" si="328"/>
        <v>84441.209999999992</v>
      </c>
      <c r="J922" s="1217">
        <f>단가산출!J180</f>
        <v>66841</v>
      </c>
      <c r="K922" s="1207">
        <f>G922*J922</f>
        <v>55678.553</v>
      </c>
      <c r="L922" s="1217"/>
      <c r="M922" s="1207">
        <f t="shared" si="330"/>
        <v>0</v>
      </c>
      <c r="N922" s="1193">
        <f t="shared" si="327"/>
        <v>168211</v>
      </c>
      <c r="O922" s="1196">
        <f t="shared" si="327"/>
        <v>140119.76299999998</v>
      </c>
      <c r="P922" s="1208"/>
      <c r="Q922" s="569" t="s">
        <v>1505</v>
      </c>
      <c r="R922" s="1210" t="s">
        <v>65</v>
      </c>
    </row>
    <row r="923" spans="1:18" s="1185" customFormat="1" hidden="1">
      <c r="A923" s="1199"/>
      <c r="B923" s="1200"/>
      <c r="C923" s="1201" t="s">
        <v>2295</v>
      </c>
      <c r="D923" s="1201" t="s">
        <v>2296</v>
      </c>
      <c r="E923" s="1202"/>
      <c r="F923" s="1203" t="s">
        <v>2293</v>
      </c>
      <c r="G923" s="1204">
        <v>2.0310000000000001</v>
      </c>
      <c r="H923" s="1217"/>
      <c r="I923" s="1218"/>
      <c r="J923" s="1217">
        <f>단가산출!J9</f>
        <v>62811</v>
      </c>
      <c r="K923" s="1207">
        <f>G923*J923</f>
        <v>127569.141</v>
      </c>
      <c r="L923" s="1217"/>
      <c r="M923" s="1207"/>
      <c r="N923" s="1193">
        <f>H923+J923+L923</f>
        <v>62811</v>
      </c>
      <c r="O923" s="1196">
        <f>I923+K923+M923</f>
        <v>127569.141</v>
      </c>
      <c r="P923" s="1208"/>
      <c r="Q923" s="1209" t="str">
        <f>단가산출!A7</f>
        <v>제01</v>
      </c>
      <c r="R923" s="1210" t="s">
        <v>65</v>
      </c>
    </row>
    <row r="924" spans="1:18" s="1185" customFormat="1" hidden="1">
      <c r="A924" s="1199"/>
      <c r="B924" s="1200"/>
      <c r="C924" s="1201" t="s">
        <v>93</v>
      </c>
      <c r="D924" s="1201" t="s">
        <v>95</v>
      </c>
      <c r="E924" s="1202"/>
      <c r="F924" s="1203" t="s">
        <v>2293</v>
      </c>
      <c r="G924" s="1204">
        <v>1.198</v>
      </c>
      <c r="H924" s="1217"/>
      <c r="I924" s="1218">
        <f t="shared" ref="I924:I925" si="331">G924*H924</f>
        <v>0</v>
      </c>
      <c r="J924" s="1217">
        <f>단가산출!J19</f>
        <v>19909</v>
      </c>
      <c r="K924" s="1207">
        <f>G924*J924</f>
        <v>23850.982</v>
      </c>
      <c r="L924" s="1217"/>
      <c r="M924" s="1207">
        <f t="shared" si="330"/>
        <v>0</v>
      </c>
      <c r="N924" s="1193">
        <f t="shared" si="327"/>
        <v>19909</v>
      </c>
      <c r="O924" s="1196">
        <f t="shared" si="327"/>
        <v>23850.982</v>
      </c>
      <c r="P924" s="1208"/>
      <c r="Q924" s="1209" t="s">
        <v>1480</v>
      </c>
      <c r="R924" s="1210" t="s">
        <v>65</v>
      </c>
    </row>
    <row r="925" spans="1:18" s="1185" customFormat="1" hidden="1">
      <c r="A925" s="1199"/>
      <c r="B925" s="1200"/>
      <c r="C925" s="1201" t="s">
        <v>93</v>
      </c>
      <c r="D925" s="1201" t="s">
        <v>96</v>
      </c>
      <c r="E925" s="1202"/>
      <c r="F925" s="1203" t="s">
        <v>2293</v>
      </c>
      <c r="G925" s="1204">
        <v>0.83299999999999996</v>
      </c>
      <c r="H925" s="1217"/>
      <c r="I925" s="1218">
        <f t="shared" si="331"/>
        <v>0</v>
      </c>
      <c r="J925" s="1217">
        <f>단가산출!$J$22</f>
        <v>34413</v>
      </c>
      <c r="K925" s="1207">
        <f>G925*J925</f>
        <v>28666.028999999999</v>
      </c>
      <c r="L925" s="1217"/>
      <c r="M925" s="1207">
        <f t="shared" si="330"/>
        <v>0</v>
      </c>
      <c r="N925" s="1288">
        <f>H925+J925+L925</f>
        <v>34413</v>
      </c>
      <c r="O925" s="1289">
        <f>I925+K925+M925</f>
        <v>28666.028999999999</v>
      </c>
      <c r="P925" s="1208"/>
      <c r="Q925" s="1209" t="s">
        <v>1481</v>
      </c>
      <c r="R925" s="1210" t="s">
        <v>65</v>
      </c>
    </row>
    <row r="926" spans="1:18" s="1185" customFormat="1" hidden="1">
      <c r="A926" s="1224"/>
      <c r="B926" s="1225" t="s">
        <v>67</v>
      </c>
      <c r="C926" s="1226"/>
      <c r="D926" s="1227"/>
      <c r="E926" s="1228"/>
      <c r="F926" s="1229"/>
      <c r="G926" s="1230"/>
      <c r="H926" s="1231"/>
      <c r="I926" s="1232">
        <f>SUM(I919:I925)</f>
        <v>1622097.53</v>
      </c>
      <c r="J926" s="1231"/>
      <c r="K926" s="1232">
        <f>SUM(K919:K925)</f>
        <v>431148.46500000003</v>
      </c>
      <c r="L926" s="1231"/>
      <c r="M926" s="1232">
        <f>SUM(M920:M925)</f>
        <v>48513</v>
      </c>
      <c r="N926" s="1233">
        <v>0</v>
      </c>
      <c r="O926" s="519">
        <f t="shared" ref="O926:O935" si="332">I926+K926+M926</f>
        <v>2101758.9950000001</v>
      </c>
      <c r="P926" s="1230"/>
      <c r="Q926" s="1234"/>
      <c r="R926" s="1235"/>
    </row>
    <row r="927" spans="1:18" s="1185" customFormat="1" hidden="1">
      <c r="A927" s="1187" t="s">
        <v>2274</v>
      </c>
      <c r="B927" s="1188" t="s">
        <v>2273</v>
      </c>
      <c r="C927" s="1189" t="s">
        <v>2294</v>
      </c>
      <c r="D927" s="1189" t="s">
        <v>266</v>
      </c>
      <c r="E927" s="1190" t="s">
        <v>2275</v>
      </c>
      <c r="F927" s="1191" t="s">
        <v>55</v>
      </c>
      <c r="G927" s="1192">
        <v>1</v>
      </c>
      <c r="H927" s="1193"/>
      <c r="I927" s="1194">
        <f>G927*H927</f>
        <v>0</v>
      </c>
      <c r="J927" s="1193"/>
      <c r="K927" s="1195">
        <v>0</v>
      </c>
      <c r="L927" s="1193"/>
      <c r="M927" s="1195"/>
      <c r="N927" s="1193">
        <f>H927+J927+L927</f>
        <v>0</v>
      </c>
      <c r="O927" s="1196">
        <f t="shared" si="332"/>
        <v>0</v>
      </c>
      <c r="P927" s="1192"/>
      <c r="Q927" s="1197"/>
      <c r="R927" s="1198"/>
    </row>
    <row r="928" spans="1:18" s="1185" customFormat="1" hidden="1">
      <c r="A928" s="1199"/>
      <c r="B928" s="1200"/>
      <c r="C928" s="1201" t="s">
        <v>2297</v>
      </c>
      <c r="D928" s="1201"/>
      <c r="E928" s="1202"/>
      <c r="F928" s="1203" t="s">
        <v>202</v>
      </c>
      <c r="G928" s="1204">
        <v>1</v>
      </c>
      <c r="H928" s="1205"/>
      <c r="I928" s="1206">
        <v>0</v>
      </c>
      <c r="J928" s="1205">
        <f>단가산출!J116</f>
        <v>159455</v>
      </c>
      <c r="K928" s="1207">
        <f>G928*J928</f>
        <v>159455</v>
      </c>
      <c r="L928" s="1205">
        <f>단가산출!L116</f>
        <v>110004</v>
      </c>
      <c r="M928" s="1207">
        <f>G928*L928</f>
        <v>110004</v>
      </c>
      <c r="N928" s="1217">
        <f t="shared" ref="N928:N930" si="333">H928+J928+L928</f>
        <v>269459</v>
      </c>
      <c r="O928" s="1290">
        <f t="shared" si="332"/>
        <v>269459</v>
      </c>
      <c r="P928" s="1208"/>
      <c r="Q928" s="1209" t="s">
        <v>2311</v>
      </c>
      <c r="R928" s="1210" t="s">
        <v>65</v>
      </c>
    </row>
    <row r="929" spans="1:18" s="1185" customFormat="1" hidden="1">
      <c r="A929" s="1199"/>
      <c r="B929" s="1200"/>
      <c r="C929" s="1201" t="s">
        <v>330</v>
      </c>
      <c r="D929" s="1201" t="s">
        <v>331</v>
      </c>
      <c r="E929" s="1202"/>
      <c r="F929" s="1221" t="s">
        <v>2292</v>
      </c>
      <c r="G929" s="1204">
        <v>4.16</v>
      </c>
      <c r="H929" s="1217">
        <f>단가산출!H161</f>
        <v>9052</v>
      </c>
      <c r="I929" s="1218">
        <f t="shared" ref="I929:I930" si="334">G929*H929</f>
        <v>37656.32</v>
      </c>
      <c r="J929" s="1217">
        <f>단가산출!J161</f>
        <v>34461</v>
      </c>
      <c r="K929" s="1207">
        <f t="shared" ref="K929" si="335">G929*J929</f>
        <v>143357.76000000001</v>
      </c>
      <c r="L929" s="1217"/>
      <c r="M929" s="1207">
        <f t="shared" ref="M929:M930" si="336">G929*L929</f>
        <v>0</v>
      </c>
      <c r="N929" s="1217">
        <f t="shared" si="333"/>
        <v>43513</v>
      </c>
      <c r="O929" s="1290">
        <f t="shared" si="332"/>
        <v>181014.08000000002</v>
      </c>
      <c r="P929" s="1208"/>
      <c r="Q929" s="569" t="s">
        <v>1502</v>
      </c>
      <c r="R929" s="1210" t="s">
        <v>65</v>
      </c>
    </row>
    <row r="930" spans="1:18" s="1185" customFormat="1" hidden="1">
      <c r="A930" s="1199"/>
      <c r="B930" s="1200"/>
      <c r="C930" s="1201" t="s">
        <v>2286</v>
      </c>
      <c r="D930" s="1201"/>
      <c r="E930" s="1202"/>
      <c r="F930" s="1203" t="s">
        <v>2293</v>
      </c>
      <c r="G930" s="1204">
        <v>0.83299999999999996</v>
      </c>
      <c r="H930" s="1217">
        <f>단가산출!H180</f>
        <v>101370</v>
      </c>
      <c r="I930" s="1218">
        <f t="shared" si="334"/>
        <v>84441.209999999992</v>
      </c>
      <c r="J930" s="1217">
        <f>단가산출!J180</f>
        <v>66841</v>
      </c>
      <c r="K930" s="1207">
        <f>G930*J930</f>
        <v>55678.553</v>
      </c>
      <c r="L930" s="1217"/>
      <c r="M930" s="1207">
        <f t="shared" si="336"/>
        <v>0</v>
      </c>
      <c r="N930" s="1217">
        <f t="shared" si="333"/>
        <v>168211</v>
      </c>
      <c r="O930" s="1290">
        <f t="shared" si="332"/>
        <v>140119.76299999998</v>
      </c>
      <c r="P930" s="1208"/>
      <c r="Q930" s="569" t="s">
        <v>1505</v>
      </c>
      <c r="R930" s="1210" t="s">
        <v>65</v>
      </c>
    </row>
    <row r="931" spans="1:18" s="1185" customFormat="1" hidden="1">
      <c r="A931" s="1199"/>
      <c r="B931" s="1200"/>
      <c r="C931" s="1201" t="s">
        <v>2295</v>
      </c>
      <c r="D931" s="1201" t="s">
        <v>2296</v>
      </c>
      <c r="E931" s="1202"/>
      <c r="F931" s="1203" t="s">
        <v>2293</v>
      </c>
      <c r="G931" s="1204">
        <v>2.0310000000000001</v>
      </c>
      <c r="H931" s="1217"/>
      <c r="I931" s="1218"/>
      <c r="J931" s="1217">
        <f>단가산출!J9</f>
        <v>62811</v>
      </c>
      <c r="K931" s="1207">
        <f>G931*J931</f>
        <v>127569.141</v>
      </c>
      <c r="L931" s="1217"/>
      <c r="M931" s="1207"/>
      <c r="N931" s="1217">
        <f>H931+J931+L931</f>
        <v>62811</v>
      </c>
      <c r="O931" s="1290">
        <f t="shared" si="332"/>
        <v>127569.141</v>
      </c>
      <c r="P931" s="1208"/>
      <c r="Q931" s="1209" t="s">
        <v>2298</v>
      </c>
      <c r="R931" s="1210" t="s">
        <v>65</v>
      </c>
    </row>
    <row r="932" spans="1:18" s="1185" customFormat="1" hidden="1">
      <c r="A932" s="1199"/>
      <c r="B932" s="1200"/>
      <c r="C932" s="1201" t="s">
        <v>93</v>
      </c>
      <c r="D932" s="1201" t="s">
        <v>95</v>
      </c>
      <c r="E932" s="1202"/>
      <c r="F932" s="1203" t="s">
        <v>2293</v>
      </c>
      <c r="G932" s="1204">
        <v>1.198</v>
      </c>
      <c r="H932" s="1217"/>
      <c r="I932" s="1218">
        <f t="shared" ref="I932:I933" si="337">G932*H932</f>
        <v>0</v>
      </c>
      <c r="J932" s="1217">
        <f>단가산출!J19</f>
        <v>19909</v>
      </c>
      <c r="K932" s="1207">
        <f>G932*J932</f>
        <v>23850.982</v>
      </c>
      <c r="L932" s="1217"/>
      <c r="M932" s="1207">
        <f t="shared" ref="M932:M933" si="338">G932*L932</f>
        <v>0</v>
      </c>
      <c r="N932" s="1217">
        <f>H932+J932+L932</f>
        <v>19909</v>
      </c>
      <c r="O932" s="1290">
        <f t="shared" si="332"/>
        <v>23850.982</v>
      </c>
      <c r="P932" s="1208"/>
      <c r="Q932" s="1209" t="s">
        <v>1480</v>
      </c>
      <c r="R932" s="1210" t="s">
        <v>65</v>
      </c>
    </row>
    <row r="933" spans="1:18" s="1185" customFormat="1" hidden="1">
      <c r="A933" s="1199"/>
      <c r="B933" s="1200"/>
      <c r="C933" s="1201" t="s">
        <v>93</v>
      </c>
      <c r="D933" s="1201" t="s">
        <v>96</v>
      </c>
      <c r="E933" s="1202"/>
      <c r="F933" s="1203" t="s">
        <v>2293</v>
      </c>
      <c r="G933" s="1204">
        <v>0.83299999999999996</v>
      </c>
      <c r="H933" s="1217"/>
      <c r="I933" s="1218">
        <f t="shared" si="337"/>
        <v>0</v>
      </c>
      <c r="J933" s="1217">
        <f>단가산출!$J$22</f>
        <v>34413</v>
      </c>
      <c r="K933" s="1207">
        <f>G933*J933</f>
        <v>28666.028999999999</v>
      </c>
      <c r="L933" s="1217"/>
      <c r="M933" s="1207">
        <f t="shared" si="338"/>
        <v>0</v>
      </c>
      <c r="N933" s="1217">
        <f>H933+J933+L933</f>
        <v>34413</v>
      </c>
      <c r="O933" s="1290">
        <f t="shared" si="332"/>
        <v>28666.028999999999</v>
      </c>
      <c r="P933" s="1208"/>
      <c r="Q933" s="1209" t="s">
        <v>1481</v>
      </c>
      <c r="R933" s="1210" t="s">
        <v>65</v>
      </c>
    </row>
    <row r="934" spans="1:18" s="1185" customFormat="1" hidden="1">
      <c r="A934" s="1224"/>
      <c r="B934" s="1225" t="s">
        <v>67</v>
      </c>
      <c r="C934" s="1226"/>
      <c r="D934" s="1227"/>
      <c r="E934" s="1228"/>
      <c r="F934" s="1229"/>
      <c r="G934" s="1230"/>
      <c r="H934" s="1231"/>
      <c r="I934" s="1232">
        <f>SUM(I927:I933)</f>
        <v>122097.53</v>
      </c>
      <c r="J934" s="1231"/>
      <c r="K934" s="1232">
        <f>SUM(K927:K933)</f>
        <v>538577.46500000008</v>
      </c>
      <c r="L934" s="1231"/>
      <c r="M934" s="1232">
        <f>SUM(M928:M933)</f>
        <v>110004</v>
      </c>
      <c r="N934" s="1233">
        <v>0</v>
      </c>
      <c r="O934" s="519">
        <f t="shared" si="332"/>
        <v>770678.99500000011</v>
      </c>
      <c r="P934" s="1230"/>
      <c r="Q934" s="1234"/>
      <c r="R934" s="1235"/>
    </row>
    <row r="935" spans="1:18" s="1185" customFormat="1" hidden="1">
      <c r="A935" s="1187" t="s">
        <v>2276</v>
      </c>
      <c r="B935" s="1188" t="s">
        <v>2273</v>
      </c>
      <c r="C935" s="1189" t="s">
        <v>2294</v>
      </c>
      <c r="D935" s="1189" t="s">
        <v>266</v>
      </c>
      <c r="E935" s="1190" t="s">
        <v>2277</v>
      </c>
      <c r="F935" s="1191" t="s">
        <v>55</v>
      </c>
      <c r="G935" s="1192">
        <v>1</v>
      </c>
      <c r="H935" s="1193"/>
      <c r="I935" s="1194">
        <f>G935*H935</f>
        <v>0</v>
      </c>
      <c r="J935" s="1193"/>
      <c r="K935" s="1195">
        <v>0</v>
      </c>
      <c r="L935" s="1193"/>
      <c r="M935" s="1195"/>
      <c r="N935" s="1193">
        <f>H935+J935+L935</f>
        <v>0</v>
      </c>
      <c r="O935" s="1196">
        <f t="shared" si="332"/>
        <v>0</v>
      </c>
      <c r="P935" s="1192"/>
      <c r="Q935" s="1197"/>
      <c r="R935" s="1198"/>
    </row>
    <row r="936" spans="1:18" s="1185" customFormat="1" hidden="1">
      <c r="A936" s="1199"/>
      <c r="B936" s="1200"/>
      <c r="C936" s="1201" t="s">
        <v>449</v>
      </c>
      <c r="D936" s="1201"/>
      <c r="E936" s="1202"/>
      <c r="F936" s="1203" t="s">
        <v>992</v>
      </c>
      <c r="G936" s="1204">
        <v>178.82499999999999</v>
      </c>
      <c r="H936" s="1236">
        <f>단가조사!P75</f>
        <v>-350</v>
      </c>
      <c r="I936" s="1237">
        <f>G936*H936</f>
        <v>-62588.749999999993</v>
      </c>
      <c r="J936" s="1205"/>
      <c r="K936" s="1207">
        <f>G936*J936</f>
        <v>0</v>
      </c>
      <c r="L936" s="1205"/>
      <c r="M936" s="1207">
        <f>G936*L936</f>
        <v>0</v>
      </c>
      <c r="N936" s="1193">
        <f t="shared" ref="N936:O937" si="339">H936+J936+L936</f>
        <v>-350</v>
      </c>
      <c r="O936" s="1196">
        <f t="shared" si="339"/>
        <v>-62588.749999999993</v>
      </c>
      <c r="P936" s="1208"/>
      <c r="Q936" s="1209"/>
      <c r="R936" s="1210"/>
    </row>
    <row r="937" spans="1:18" s="1185" customFormat="1" hidden="1">
      <c r="A937" s="1199"/>
      <c r="B937" s="1200"/>
      <c r="C937" s="1201" t="s">
        <v>2299</v>
      </c>
      <c r="D937" s="1201"/>
      <c r="E937" s="1202"/>
      <c r="F937" s="1191" t="s">
        <v>55</v>
      </c>
      <c r="G937" s="1204">
        <v>1</v>
      </c>
      <c r="H937" s="1238"/>
      <c r="I937" s="1239">
        <f>G937*H937</f>
        <v>0</v>
      </c>
      <c r="J937" s="1217">
        <f>단가산출!J92</f>
        <v>26012</v>
      </c>
      <c r="K937" s="1207">
        <f t="shared" ref="K937" si="340">G937*J937</f>
        <v>26012</v>
      </c>
      <c r="L937" s="1217">
        <f>단가산출!L92</f>
        <v>24256</v>
      </c>
      <c r="M937" s="1207">
        <f t="shared" ref="M937" si="341">G937*L937</f>
        <v>24256</v>
      </c>
      <c r="N937" s="1193">
        <f t="shared" si="339"/>
        <v>50268</v>
      </c>
      <c r="O937" s="1196">
        <f t="shared" si="339"/>
        <v>50268</v>
      </c>
      <c r="P937" s="1208"/>
      <c r="Q937" s="1209" t="s">
        <v>2309</v>
      </c>
      <c r="R937" s="1210" t="s">
        <v>65</v>
      </c>
    </row>
    <row r="938" spans="1:18" s="1185" customFormat="1" hidden="1">
      <c r="A938" s="1224"/>
      <c r="B938" s="1225" t="s">
        <v>67</v>
      </c>
      <c r="C938" s="1226"/>
      <c r="D938" s="1227"/>
      <c r="E938" s="1228"/>
      <c r="F938" s="1229"/>
      <c r="G938" s="1230"/>
      <c r="H938" s="1240"/>
      <c r="I938" s="1241">
        <f>SUM(I935:I937)</f>
        <v>-62588.749999999993</v>
      </c>
      <c r="J938" s="1231"/>
      <c r="K938" s="1232">
        <f>SUM(K935:K937)</f>
        <v>26012</v>
      </c>
      <c r="L938" s="1231"/>
      <c r="M938" s="1232">
        <f>SUM(M936:M937)</f>
        <v>24256</v>
      </c>
      <c r="N938" s="1233">
        <v>0</v>
      </c>
      <c r="O938" s="519">
        <f>I938+K938+M938</f>
        <v>-12320.749999999993</v>
      </c>
      <c r="P938" s="1230"/>
      <c r="Q938" s="1234"/>
      <c r="R938" s="1235"/>
    </row>
    <row r="939" spans="1:18" s="1185" customFormat="1" hidden="1">
      <c r="A939" s="1187" t="s">
        <v>2278</v>
      </c>
      <c r="B939" s="1188" t="s">
        <v>2291</v>
      </c>
      <c r="C939" s="1189" t="s">
        <v>271</v>
      </c>
      <c r="D939" s="1189" t="s">
        <v>266</v>
      </c>
      <c r="E939" s="1190" t="s">
        <v>2275</v>
      </c>
      <c r="F939" s="1191" t="s">
        <v>55</v>
      </c>
      <c r="G939" s="1192">
        <v>1</v>
      </c>
      <c r="H939" s="1193"/>
      <c r="I939" s="1194">
        <f>G939*H939</f>
        <v>0</v>
      </c>
      <c r="J939" s="1193"/>
      <c r="K939" s="1195">
        <v>0</v>
      </c>
      <c r="L939" s="1193"/>
      <c r="M939" s="1195"/>
      <c r="N939" s="1193">
        <f>H939+J939+L939</f>
        <v>0</v>
      </c>
      <c r="O939" s="1196">
        <f>I939+K939+M939</f>
        <v>0</v>
      </c>
      <c r="P939" s="1192"/>
      <c r="Q939" s="1197"/>
      <c r="R939" s="1198"/>
    </row>
    <row r="940" spans="1:18" s="1185" customFormat="1" hidden="1">
      <c r="A940" s="1199"/>
      <c r="B940" s="1200"/>
      <c r="C940" s="1201" t="s">
        <v>2297</v>
      </c>
      <c r="D940" s="1201"/>
      <c r="E940" s="1202"/>
      <c r="F940" s="1203" t="s">
        <v>202</v>
      </c>
      <c r="G940" s="1204">
        <v>1</v>
      </c>
      <c r="H940" s="1205"/>
      <c r="I940" s="1206">
        <v>0</v>
      </c>
      <c r="J940" s="1205">
        <f>단가산출!J116</f>
        <v>159455</v>
      </c>
      <c r="K940" s="1207">
        <f>G940*J940</f>
        <v>159455</v>
      </c>
      <c r="L940" s="1205">
        <f>단가산출!L116</f>
        <v>110004</v>
      </c>
      <c r="M940" s="1207">
        <f>G940*L940</f>
        <v>110004</v>
      </c>
      <c r="N940" s="1193">
        <f>H940+J940+L940</f>
        <v>269459</v>
      </c>
      <c r="O940" s="1196">
        <f t="shared" ref="O940:O945" si="342">I940+K940+M940</f>
        <v>269459</v>
      </c>
      <c r="P940" s="1208"/>
      <c r="Q940" s="1209" t="s">
        <v>2311</v>
      </c>
      <c r="R940" s="1210" t="s">
        <v>65</v>
      </c>
    </row>
    <row r="941" spans="1:18" s="1185" customFormat="1" hidden="1">
      <c r="A941" s="1211"/>
      <c r="B941" s="1212"/>
      <c r="C941" s="1213" t="s">
        <v>2282</v>
      </c>
      <c r="D941" s="1213" t="s">
        <v>2283</v>
      </c>
      <c r="E941" s="1214"/>
      <c r="F941" s="1215" t="s">
        <v>121</v>
      </c>
      <c r="G941" s="1216">
        <v>1</v>
      </c>
      <c r="H941" s="1217">
        <f>단가조사!P97</f>
        <v>380000</v>
      </c>
      <c r="I941" s="1218">
        <f>G941*H941</f>
        <v>380000</v>
      </c>
      <c r="J941" s="1217"/>
      <c r="K941" s="1207">
        <f t="shared" ref="K941:K944" si="343">G941*J941</f>
        <v>0</v>
      </c>
      <c r="L941" s="1217"/>
      <c r="M941" s="1207">
        <f t="shared" ref="M941:M946" si="344">G941*L941</f>
        <v>0</v>
      </c>
      <c r="N941" s="1193">
        <f t="shared" ref="N941:N945" si="345">H941+J941+L941</f>
        <v>380000</v>
      </c>
      <c r="O941" s="1196">
        <f t="shared" si="342"/>
        <v>380000</v>
      </c>
      <c r="P941" s="1204"/>
      <c r="Q941" s="1219"/>
      <c r="R941" s="1220"/>
    </row>
    <row r="942" spans="1:18" s="1185" customFormat="1" hidden="1">
      <c r="A942" s="1199"/>
      <c r="B942" s="1200"/>
      <c r="C942" s="1201" t="s">
        <v>330</v>
      </c>
      <c r="D942" s="1201" t="s">
        <v>331</v>
      </c>
      <c r="E942" s="1202"/>
      <c r="F942" s="1221" t="s">
        <v>2292</v>
      </c>
      <c r="G942" s="1204">
        <v>9.6</v>
      </c>
      <c r="H942" s="1217">
        <f>단가산출!H161</f>
        <v>9052</v>
      </c>
      <c r="I942" s="1218">
        <f t="shared" ref="I942:I943" si="346">G942*H942</f>
        <v>86899.199999999997</v>
      </c>
      <c r="J942" s="1217">
        <f>단가산출!J161</f>
        <v>34461</v>
      </c>
      <c r="K942" s="1207">
        <f t="shared" si="343"/>
        <v>330825.59999999998</v>
      </c>
      <c r="L942" s="1217"/>
      <c r="M942" s="1207">
        <f t="shared" si="344"/>
        <v>0</v>
      </c>
      <c r="N942" s="1193">
        <f t="shared" si="345"/>
        <v>43513</v>
      </c>
      <c r="O942" s="1196">
        <f t="shared" si="342"/>
        <v>417724.8</v>
      </c>
      <c r="P942" s="1208"/>
      <c r="Q942" s="569" t="s">
        <v>1502</v>
      </c>
      <c r="R942" s="1210" t="s">
        <v>65</v>
      </c>
    </row>
    <row r="943" spans="1:18" s="1185" customFormat="1" hidden="1">
      <c r="A943" s="1199"/>
      <c r="B943" s="1200"/>
      <c r="C943" s="1201" t="s">
        <v>2286</v>
      </c>
      <c r="D943" s="1201"/>
      <c r="E943" s="1202"/>
      <c r="F943" s="1203" t="s">
        <v>2293</v>
      </c>
      <c r="G943" s="1204">
        <v>4.8</v>
      </c>
      <c r="H943" s="1217">
        <f>단가산출!H180</f>
        <v>101370</v>
      </c>
      <c r="I943" s="1218">
        <f t="shared" si="346"/>
        <v>486576</v>
      </c>
      <c r="J943" s="1217">
        <f>단가산출!J180</f>
        <v>66841</v>
      </c>
      <c r="K943" s="1207">
        <f>G943*J943</f>
        <v>320836.8</v>
      </c>
      <c r="L943" s="1217"/>
      <c r="M943" s="1207">
        <f t="shared" si="344"/>
        <v>0</v>
      </c>
      <c r="N943" s="1193">
        <f>H943+J943+L943</f>
        <v>168211</v>
      </c>
      <c r="O943" s="1196">
        <f>I943+K943+M943</f>
        <v>807412.8</v>
      </c>
      <c r="P943" s="1208"/>
      <c r="Q943" s="569" t="s">
        <v>1505</v>
      </c>
      <c r="R943" s="1210" t="s">
        <v>65</v>
      </c>
    </row>
    <row r="944" spans="1:18" s="1185" customFormat="1" hidden="1">
      <c r="A944" s="1199"/>
      <c r="B944" s="1200"/>
      <c r="C944" s="1201" t="s">
        <v>2288</v>
      </c>
      <c r="D944" s="1201"/>
      <c r="E944" s="1202"/>
      <c r="F944" s="1222" t="s">
        <v>134</v>
      </c>
      <c r="G944" s="1223">
        <v>0.12414615</v>
      </c>
      <c r="H944" s="1217">
        <f>단가산출!H28</f>
        <v>879830</v>
      </c>
      <c r="I944" s="1218">
        <f>G944*H944</f>
        <v>109227.5071545</v>
      </c>
      <c r="J944" s="1217">
        <f>단가산출!J28</f>
        <v>217028</v>
      </c>
      <c r="K944" s="1207">
        <f t="shared" si="343"/>
        <v>26943.190642199999</v>
      </c>
      <c r="L944" s="1217"/>
      <c r="M944" s="1207">
        <f t="shared" si="344"/>
        <v>0</v>
      </c>
      <c r="N944" s="1193">
        <f>H944+J944+L944</f>
        <v>1096858</v>
      </c>
      <c r="O944" s="1196">
        <f t="shared" si="342"/>
        <v>136170.6977967</v>
      </c>
      <c r="P944" s="1208"/>
      <c r="Q944" s="1209" t="s">
        <v>1482</v>
      </c>
      <c r="R944" s="1210" t="s">
        <v>65</v>
      </c>
    </row>
    <row r="945" spans="1:18" s="1185" customFormat="1" hidden="1">
      <c r="A945" s="1199"/>
      <c r="B945" s="1200"/>
      <c r="C945" s="1201" t="s">
        <v>93</v>
      </c>
      <c r="D945" s="1201" t="s">
        <v>95</v>
      </c>
      <c r="E945" s="1202"/>
      <c r="F945" s="1203" t="s">
        <v>2293</v>
      </c>
      <c r="G945" s="1204">
        <v>2.1120000000000001</v>
      </c>
      <c r="H945" s="1217"/>
      <c r="I945" s="1218">
        <f t="shared" ref="I945:I946" si="347">G945*H945</f>
        <v>0</v>
      </c>
      <c r="J945" s="1217">
        <f>단가산출!J19</f>
        <v>19909</v>
      </c>
      <c r="K945" s="1207">
        <f>G945*J945</f>
        <v>42047.808000000005</v>
      </c>
      <c r="L945" s="1217"/>
      <c r="M945" s="1207">
        <f t="shared" si="344"/>
        <v>0</v>
      </c>
      <c r="N945" s="1193">
        <f t="shared" si="345"/>
        <v>19909</v>
      </c>
      <c r="O945" s="1196">
        <f t="shared" si="342"/>
        <v>42047.808000000005</v>
      </c>
      <c r="P945" s="1208"/>
      <c r="Q945" s="1209" t="s">
        <v>1480</v>
      </c>
      <c r="R945" s="1210" t="s">
        <v>65</v>
      </c>
    </row>
    <row r="946" spans="1:18" s="1185" customFormat="1" hidden="1">
      <c r="A946" s="1199"/>
      <c r="B946" s="1200"/>
      <c r="C946" s="1201" t="s">
        <v>93</v>
      </c>
      <c r="D946" s="1201" t="s">
        <v>96</v>
      </c>
      <c r="E946" s="1202"/>
      <c r="F946" s="1203" t="s">
        <v>2293</v>
      </c>
      <c r="G946" s="1204">
        <v>4.8</v>
      </c>
      <c r="H946" s="1217"/>
      <c r="I946" s="1218">
        <f t="shared" si="347"/>
        <v>0</v>
      </c>
      <c r="J946" s="1217">
        <f>단가산출!$J$22</f>
        <v>34413</v>
      </c>
      <c r="K946" s="1207">
        <f>G946*J946</f>
        <v>165182.39999999999</v>
      </c>
      <c r="L946" s="1217"/>
      <c r="M946" s="1207">
        <f t="shared" si="344"/>
        <v>0</v>
      </c>
      <c r="N946" s="1193">
        <f>H946+J946+L946</f>
        <v>34413</v>
      </c>
      <c r="O946" s="1196">
        <f>I946+K946+M946</f>
        <v>165182.39999999999</v>
      </c>
      <c r="P946" s="1208"/>
      <c r="Q946" s="1209" t="s">
        <v>1481</v>
      </c>
      <c r="R946" s="1210" t="s">
        <v>65</v>
      </c>
    </row>
    <row r="947" spans="1:18" s="1185" customFormat="1" hidden="1">
      <c r="A947" s="1224"/>
      <c r="B947" s="1225" t="s">
        <v>67</v>
      </c>
      <c r="C947" s="1226"/>
      <c r="D947" s="1227"/>
      <c r="E947" s="1228"/>
      <c r="F947" s="1229"/>
      <c r="G947" s="1230"/>
      <c r="H947" s="1231"/>
      <c r="I947" s="1232">
        <f>SUM(I939:I946)</f>
        <v>1062702.7071544998</v>
      </c>
      <c r="J947" s="1231"/>
      <c r="K947" s="1232">
        <f>SUM(K939:K946)</f>
        <v>1045290.7986421998</v>
      </c>
      <c r="L947" s="1231"/>
      <c r="M947" s="1232">
        <f>SUM(M940:M946)</f>
        <v>110004</v>
      </c>
      <c r="N947" s="1233">
        <v>0</v>
      </c>
      <c r="O947" s="519">
        <f>I947+K947+M947</f>
        <v>2217997.5057966998</v>
      </c>
      <c r="P947" s="1230"/>
      <c r="Q947" s="1234"/>
      <c r="R947" s="1235"/>
    </row>
    <row r="948" spans="1:18"/>
    <row r="949" spans="1:18"/>
    <row r="950" spans="1:18"/>
    <row r="951" spans="1:18"/>
    <row r="952" spans="1:18"/>
    <row r="953" spans="1:18"/>
    <row r="954" spans="1:18"/>
    <row r="955" spans="1:18"/>
    <row r="956" spans="1:18"/>
    <row r="957" spans="1:18"/>
    <row r="958" spans="1:18"/>
    <row r="959" spans="1:18"/>
    <row r="960" spans="1:18"/>
    <row r="961"/>
    <row r="962"/>
    <row r="963"/>
    <row r="964"/>
    <row r="965"/>
    <row r="966"/>
    <row r="967"/>
    <row r="968"/>
    <row r="969"/>
    <row r="970"/>
    <row r="971"/>
    <row r="972"/>
    <row r="973"/>
    <row r="974"/>
    <row r="975"/>
    <row r="976"/>
    <row r="977"/>
    <row r="978"/>
    <row r="979"/>
    <row r="980"/>
    <row r="981"/>
    <row r="982"/>
    <row r="983"/>
    <row r="984"/>
    <row r="985"/>
    <row r="986"/>
    <row r="987"/>
    <row r="988"/>
    <row r="989"/>
    <row r="990"/>
    <row r="991"/>
    <row r="992"/>
    <row r="993"/>
    <row r="994"/>
    <row r="995"/>
    <row r="996"/>
    <row r="997"/>
    <row r="998"/>
    <row r="999"/>
    <row r="1000"/>
    <row r="1001"/>
    <row r="1002"/>
    <row r="1003"/>
    <row r="1004"/>
    <row r="1005"/>
    <row r="1006"/>
    <row r="1007"/>
    <row r="1008"/>
    <row r="1009"/>
    <row r="1010"/>
    <row r="1011"/>
    <row r="1012"/>
    <row r="1013"/>
    <row r="1014"/>
    <row r="1015"/>
    <row r="1016"/>
    <row r="1017"/>
    <row r="1018"/>
    <row r="1019"/>
    <row r="1020"/>
    <row r="1021"/>
    <row r="1022"/>
    <row r="1023"/>
    <row r="1024"/>
    <row r="1025"/>
    <row r="1026"/>
    <row r="1027"/>
    <row r="1028"/>
    <row r="1029"/>
    <row r="1030"/>
    <row r="1031"/>
    <row r="1032"/>
    <row r="1033"/>
    <row r="1034"/>
    <row r="1035"/>
    <row r="1036"/>
    <row r="1037"/>
    <row r="1038"/>
    <row r="1039"/>
    <row r="1040"/>
    <row r="1041"/>
    <row r="1042"/>
    <row r="1043"/>
    <row r="1044"/>
    <row r="1045"/>
    <row r="1046"/>
    <row r="1047"/>
    <row r="1048"/>
    <row r="1049"/>
    <row r="1050"/>
    <row r="1051"/>
    <row r="1052"/>
    <row r="1053"/>
    <row r="1054"/>
    <row r="1055"/>
    <row r="1056"/>
    <row r="1057"/>
    <row r="1058"/>
    <row r="1059"/>
    <row r="1060"/>
    <row r="1061"/>
    <row r="1062"/>
    <row r="1063"/>
    <row r="1064"/>
    <row r="1065"/>
    <row r="1066"/>
    <row r="1067"/>
    <row r="1068"/>
    <row r="1069"/>
    <row r="1070"/>
    <row r="1071"/>
    <row r="1072"/>
    <row r="1073"/>
    <row r="1074"/>
    <row r="1075"/>
    <row r="1076"/>
    <row r="1077"/>
    <row r="1078"/>
    <row r="1079"/>
    <row r="1080"/>
    <row r="1081"/>
    <row r="1082"/>
    <row r="1083"/>
    <row r="1084"/>
    <row r="1085"/>
    <row r="1086"/>
    <row r="1087"/>
    <row r="1088"/>
    <row r="1089"/>
    <row r="1090"/>
    <row r="1091"/>
    <row r="1092"/>
    <row r="1093"/>
    <row r="1094"/>
    <row r="1095"/>
    <row r="1096"/>
    <row r="1097"/>
    <row r="1098"/>
    <row r="1099"/>
    <row r="1100"/>
    <row r="1101"/>
    <row r="1102"/>
    <row r="1103"/>
    <row r="1104"/>
    <row r="1105"/>
    <row r="1106"/>
    <row r="1107"/>
    <row r="1108"/>
    <row r="1109"/>
    <row r="1110"/>
    <row r="1111"/>
    <row r="1112"/>
    <row r="1113"/>
    <row r="1114"/>
    <row r="1115"/>
    <row r="1116"/>
    <row r="1117"/>
    <row r="1118"/>
    <row r="1119"/>
    <row r="1120"/>
    <row r="1121"/>
    <row r="1122"/>
    <row r="1123"/>
    <row r="1124"/>
    <row r="1125"/>
    <row r="1126"/>
    <row r="1127"/>
    <row r="1128"/>
    <row r="1129"/>
    <row r="1130"/>
    <row r="1131"/>
    <row r="1132"/>
    <row r="1133"/>
    <row r="1134"/>
    <row r="1135"/>
    <row r="1136"/>
    <row r="1137"/>
    <row r="1138"/>
    <row r="1139"/>
    <row r="1140"/>
    <row r="1141"/>
    <row r="1142"/>
    <row r="1143"/>
    <row r="1144"/>
    <row r="1145"/>
    <row r="1146"/>
    <row r="1147"/>
    <row r="1148"/>
    <row r="1149"/>
    <row r="1150"/>
    <row r="1151"/>
    <row r="1152"/>
    <row r="1153"/>
    <row r="1154"/>
    <row r="1155"/>
    <row r="1156"/>
    <row r="1157"/>
    <row r="1158"/>
    <row r="1159"/>
    <row r="1160"/>
    <row r="1161"/>
    <row r="1162"/>
    <row r="1163"/>
    <row r="1164"/>
    <row r="1165"/>
    <row r="1166"/>
    <row r="1167"/>
    <row r="1168"/>
    <row r="1169"/>
    <row r="1170"/>
    <row r="1171"/>
    <row r="1172"/>
    <row r="1173"/>
    <row r="1174"/>
    <row r="1175"/>
    <row r="1176"/>
    <row r="1177"/>
    <row r="1178"/>
    <row r="1179"/>
    <row r="1180"/>
    <row r="1181"/>
    <row r="1182"/>
    <row r="1183"/>
    <row r="1184"/>
    <row r="1185"/>
    <row r="1186"/>
    <row r="1187"/>
    <row r="1188"/>
    <row r="1189"/>
    <row r="1190"/>
    <row r="1191"/>
    <row r="1192"/>
    <row r="1193"/>
    <row r="1194"/>
    <row r="1195"/>
    <row r="1196"/>
    <row r="1197"/>
    <row r="1198"/>
    <row r="1199"/>
    <row r="1200"/>
    <row r="1201"/>
    <row r="1202"/>
    <row r="1203"/>
    <row r="1204"/>
    <row r="1205"/>
    <row r="1206"/>
    <row r="1207"/>
    <row r="1208"/>
    <row r="1209"/>
    <row r="1210"/>
    <row r="1211"/>
    <row r="1212"/>
    <row r="1213"/>
    <row r="1214"/>
    <row r="1215"/>
    <row r="1216"/>
    <row r="1217"/>
    <row r="1218"/>
    <row r="1219"/>
    <row r="1220"/>
    <row r="1221"/>
    <row r="1222"/>
    <row r="1223"/>
    <row r="1224"/>
    <row r="1225"/>
    <row r="1226"/>
    <row r="1227"/>
    <row r="1228"/>
    <row r="1229"/>
    <row r="1230"/>
    <row r="1231"/>
    <row r="1232"/>
    <row r="1233"/>
    <row r="1234"/>
    <row r="1235"/>
    <row r="1236"/>
    <row r="1237"/>
    <row r="1238"/>
    <row r="1239"/>
    <row r="1240"/>
    <row r="1241"/>
    <row r="1242"/>
    <row r="1243"/>
    <row r="1244"/>
    <row r="1245"/>
    <row r="1246"/>
    <row r="1247"/>
    <row r="1248"/>
    <row r="1249"/>
    <row r="1250"/>
    <row r="1251"/>
    <row r="1252"/>
    <row r="1253"/>
    <row r="1254"/>
    <row r="1255"/>
    <row r="1256"/>
    <row r="1257"/>
    <row r="1258"/>
    <row r="1259"/>
    <row r="1260"/>
    <row r="1261"/>
    <row r="1262"/>
    <row r="1263"/>
    <row r="1264"/>
    <row r="1265"/>
    <row r="1266"/>
    <row r="1267"/>
    <row r="1268"/>
    <row r="1269"/>
    <row r="1270"/>
    <row r="1271"/>
    <row r="1272"/>
    <row r="1273"/>
    <row r="1274"/>
    <row r="1275"/>
    <row r="1276"/>
    <row r="1277"/>
    <row r="1278"/>
    <row r="1279"/>
    <row r="1280"/>
    <row r="1281"/>
    <row r="1282"/>
    <row r="1283"/>
    <row r="1284"/>
    <row r="1285"/>
    <row r="1286"/>
    <row r="1287"/>
    <row r="1288"/>
    <row r="1289"/>
    <row r="1290"/>
    <row r="1291"/>
    <row r="1292"/>
    <row r="1293"/>
    <row r="1294"/>
    <row r="1295"/>
    <row r="1296"/>
    <row r="1297"/>
    <row r="1298"/>
    <row r="1299"/>
    <row r="1300"/>
    <row r="1301"/>
    <row r="1302"/>
    <row r="1303"/>
    <row r="1304"/>
    <row r="1305"/>
    <row r="1306"/>
    <row r="1307"/>
    <row r="1308"/>
    <row r="1309"/>
    <row r="1310"/>
    <row r="1311"/>
    <row r="1312"/>
    <row r="1313"/>
    <row r="1314"/>
    <row r="1315"/>
    <row r="1316"/>
    <row r="1317"/>
    <row r="1318"/>
    <row r="1319"/>
    <row r="1320"/>
    <row r="1321"/>
    <row r="1322"/>
    <row r="1323"/>
    <row r="1324"/>
    <row r="1325"/>
    <row r="1326"/>
    <row r="1327"/>
    <row r="1328"/>
    <row r="1329"/>
    <row r="1330"/>
    <row r="1331"/>
    <row r="1332"/>
    <row r="1333"/>
    <row r="1334"/>
    <row r="1335"/>
    <row r="1336"/>
    <row r="1337"/>
    <row r="1338"/>
    <row r="1339"/>
    <row r="1340"/>
    <row r="1341"/>
    <row r="1342"/>
    <row r="1343"/>
    <row r="1344"/>
    <row r="1345"/>
    <row r="1346"/>
    <row r="1347"/>
    <row r="1348"/>
    <row r="1349"/>
    <row r="1350"/>
    <row r="1351"/>
    <row r="1352"/>
    <row r="1353"/>
    <row r="1354"/>
    <row r="1355"/>
    <row r="1356"/>
    <row r="1357"/>
    <row r="1358"/>
    <row r="1359"/>
    <row r="1360"/>
    <row r="1361"/>
    <row r="1362"/>
    <row r="1363"/>
    <row r="1364"/>
    <row r="1365"/>
    <row r="1366"/>
    <row r="1367"/>
    <row r="1368"/>
    <row r="1369"/>
    <row r="1370"/>
    <row r="1371"/>
    <row r="1372"/>
    <row r="1373"/>
    <row r="1374"/>
    <row r="1375"/>
    <row r="1376"/>
    <row r="1377"/>
    <row r="1378"/>
    <row r="1379"/>
    <row r="1380"/>
    <row r="1381"/>
    <row r="1382"/>
    <row r="1383"/>
    <row r="1384"/>
    <row r="1385"/>
    <row r="1386"/>
    <row r="1387"/>
    <row r="1388"/>
    <row r="1389"/>
    <row r="1390"/>
    <row r="1391"/>
    <row r="1392"/>
    <row r="1393"/>
    <row r="1394"/>
    <row r="1395"/>
    <row r="1396"/>
    <row r="1397"/>
    <row r="1398"/>
    <row r="1399"/>
    <row r="1400"/>
    <row r="1401"/>
    <row r="1402"/>
    <row r="1403"/>
    <row r="1404"/>
    <row r="1405"/>
    <row r="1406"/>
    <row r="1407"/>
    <row r="1408"/>
    <row r="1409"/>
    <row r="1410"/>
    <row r="1411"/>
    <row r="1412"/>
    <row r="1413"/>
    <row r="1414"/>
    <row r="1415"/>
    <row r="1416"/>
    <row r="1417"/>
    <row r="1418"/>
    <row r="1419"/>
    <row r="1420"/>
    <row r="1421"/>
    <row r="1422"/>
    <row r="1423"/>
    <row r="1424"/>
    <row r="1425"/>
    <row r="1426"/>
    <row r="1427"/>
    <row r="1428"/>
    <row r="1429"/>
    <row r="1430"/>
    <row r="1431"/>
    <row r="1432"/>
    <row r="1433"/>
    <row r="1434"/>
    <row r="1435"/>
    <row r="1436"/>
    <row r="1437"/>
    <row r="1438"/>
    <row r="1439"/>
    <row r="1440"/>
    <row r="1441"/>
    <row r="1442"/>
    <row r="1443"/>
    <row r="1444"/>
    <row r="1445"/>
    <row r="1446"/>
    <row r="1447"/>
    <row r="1448"/>
    <row r="1449"/>
    <row r="1450"/>
    <row r="1451"/>
    <row r="1452"/>
    <row r="1453"/>
    <row r="1454"/>
    <row r="1455"/>
    <row r="1456"/>
    <row r="1457"/>
    <row r="1458"/>
    <row r="1459"/>
    <row r="1460"/>
    <row r="1461"/>
    <row r="1462"/>
    <row r="1463"/>
    <row r="1464"/>
    <row r="1465"/>
    <row r="1466"/>
    <row r="1467"/>
    <row r="1468"/>
    <row r="1469"/>
    <row r="1470"/>
    <row r="1471"/>
    <row r="1472"/>
    <row r="1473"/>
    <row r="1474"/>
    <row r="1475"/>
    <row r="1476"/>
    <row r="1477"/>
    <row r="1478"/>
    <row r="1479"/>
    <row r="1480"/>
    <row r="1481"/>
    <row r="1482"/>
    <row r="1483"/>
    <row r="1484"/>
    <row r="1485"/>
    <row r="1486"/>
    <row r="1487"/>
    <row r="1488"/>
    <row r="1489"/>
    <row r="1490"/>
    <row r="1491"/>
    <row r="1492"/>
    <row r="1493"/>
    <row r="1494"/>
    <row r="1495"/>
    <row r="1496"/>
    <row r="1497"/>
    <row r="1498"/>
    <row r="1499"/>
    <row r="1500"/>
    <row r="1501"/>
    <row r="1502"/>
    <row r="1503"/>
    <row r="1504"/>
    <row r="1505"/>
    <row r="1506"/>
    <row r="1507"/>
    <row r="1508"/>
    <row r="1509"/>
    <row r="1510"/>
    <row r="1511"/>
    <row r="1512"/>
    <row r="1513"/>
    <row r="1514"/>
    <row r="1515"/>
    <row r="1516"/>
    <row r="1517"/>
    <row r="1518"/>
    <row r="1519"/>
    <row r="1520"/>
    <row r="1521"/>
    <row r="1522"/>
    <row r="1523"/>
    <row r="1524"/>
    <row r="1525"/>
    <row r="1526"/>
    <row r="1527"/>
    <row r="1528"/>
    <row r="1529"/>
    <row r="1530"/>
    <row r="1531"/>
    <row r="1532"/>
    <row r="1533"/>
    <row r="1534"/>
    <row r="1535"/>
    <row r="1536"/>
    <row r="1537"/>
    <row r="1538"/>
    <row r="1539"/>
    <row r="1540"/>
    <row r="1541"/>
    <row r="1542"/>
    <row r="1543"/>
    <row r="1544"/>
    <row r="1545"/>
    <row r="1546"/>
    <row r="1547"/>
    <row r="1548"/>
    <row r="1549"/>
    <row r="1550"/>
    <row r="1551"/>
    <row r="1552"/>
    <row r="1553"/>
    <row r="1554"/>
    <row r="1555"/>
    <row r="1556"/>
    <row r="1557"/>
    <row r="1558"/>
    <row r="1559"/>
    <row r="1560"/>
    <row r="1561"/>
    <row r="1562"/>
    <row r="1563"/>
    <row r="1564"/>
    <row r="1565"/>
    <row r="1566"/>
    <row r="1567"/>
    <row r="1568"/>
    <row r="1569"/>
    <row r="1570"/>
    <row r="1571"/>
    <row r="1572"/>
    <row r="1573"/>
    <row r="1574"/>
    <row r="1575"/>
    <row r="1576"/>
    <row r="1577"/>
    <row r="1578"/>
    <row r="1579"/>
    <row r="1580"/>
    <row r="1581"/>
    <row r="1582"/>
    <row r="1583"/>
    <row r="1584"/>
    <row r="1585"/>
    <row r="1586"/>
    <row r="1587"/>
    <row r="1588"/>
    <row r="1589"/>
    <row r="1590"/>
    <row r="1591"/>
    <row r="1592"/>
    <row r="1593"/>
    <row r="1594"/>
    <row r="1595"/>
    <row r="1596"/>
    <row r="1597"/>
    <row r="1598"/>
    <row r="1599"/>
    <row r="1600"/>
    <row r="1601"/>
    <row r="1602"/>
    <row r="1603"/>
    <row r="1604"/>
    <row r="1605"/>
    <row r="1606"/>
    <row r="1607"/>
    <row r="1608"/>
    <row r="1609"/>
    <row r="1610"/>
    <row r="1611"/>
    <row r="1612"/>
    <row r="1613"/>
    <row r="1614"/>
    <row r="1615"/>
    <row r="1616"/>
    <row r="1617"/>
    <row r="1618"/>
    <row r="1619"/>
    <row r="1620"/>
    <row r="1621"/>
    <row r="1622"/>
    <row r="1623"/>
    <row r="1624"/>
    <row r="1625"/>
    <row r="1626"/>
    <row r="1627"/>
    <row r="1628"/>
    <row r="1629"/>
    <row r="1630"/>
    <row r="1631"/>
    <row r="1632"/>
    <row r="1633"/>
    <row r="1634"/>
    <row r="1635"/>
    <row r="1636"/>
    <row r="1637"/>
    <row r="1638"/>
    <row r="1639"/>
    <row r="1640"/>
    <row r="1641"/>
    <row r="1642"/>
    <row r="1643"/>
    <row r="1644"/>
    <row r="1645"/>
    <row r="1646"/>
    <row r="1647"/>
    <row r="1648"/>
    <row r="1649"/>
    <row r="1650"/>
    <row r="1651"/>
    <row r="1652"/>
    <row r="1653"/>
    <row r="1654"/>
    <row r="1655"/>
    <row r="1656"/>
    <row r="1657"/>
    <row r="1658"/>
    <row r="1659"/>
    <row r="1660"/>
    <row r="1661"/>
    <row r="1662"/>
    <row r="1663"/>
    <row r="1664"/>
    <row r="1665"/>
    <row r="1666"/>
    <row r="1667"/>
    <row r="1668"/>
    <row r="1669"/>
    <row r="1670"/>
    <row r="1671"/>
    <row r="1672"/>
    <row r="1673"/>
    <row r="1674"/>
    <row r="1675"/>
    <row r="1676"/>
    <row r="1677"/>
    <row r="1678"/>
    <row r="1679"/>
    <row r="1680"/>
    <row r="1681"/>
    <row r="1682"/>
    <row r="1683"/>
    <row r="1684"/>
    <row r="1685"/>
    <row r="1686"/>
    <row r="1687"/>
    <row r="1688"/>
    <row r="1689"/>
    <row r="1690"/>
    <row r="1691"/>
    <row r="1692"/>
    <row r="1693"/>
    <row r="1694"/>
    <row r="1695"/>
    <row r="1696"/>
    <row r="1697"/>
    <row r="1698"/>
    <row r="1699"/>
    <row r="1700"/>
    <row r="1701"/>
    <row r="1702"/>
    <row r="1703"/>
    <row r="1704"/>
    <row r="1705"/>
    <row r="1706"/>
    <row r="1707"/>
    <row r="1708"/>
    <row r="1709"/>
    <row r="1710"/>
    <row r="1711"/>
    <row r="1712"/>
    <row r="1713"/>
    <row r="1714"/>
    <row r="1715"/>
    <row r="1716"/>
    <row r="1717"/>
    <row r="1718"/>
    <row r="1719"/>
    <row r="1720"/>
    <row r="1721"/>
    <row r="1722"/>
    <row r="1723"/>
    <row r="1724"/>
    <row r="1725"/>
    <row r="1726"/>
    <row r="1727"/>
    <row r="1728"/>
    <row r="1729"/>
    <row r="1730"/>
    <row r="1731"/>
    <row r="1732"/>
    <row r="1733"/>
    <row r="1734"/>
    <row r="1735"/>
    <row r="1736"/>
    <row r="1737"/>
    <row r="1738"/>
    <row r="1739"/>
    <row r="1740"/>
    <row r="1741"/>
    <row r="1742"/>
    <row r="1743"/>
    <row r="1744"/>
    <row r="1745"/>
    <row r="1746"/>
    <row r="1747"/>
    <row r="1748"/>
    <row r="1749"/>
    <row r="1750"/>
    <row r="1751"/>
    <row r="1752"/>
    <row r="1753"/>
    <row r="1754"/>
    <row r="1755"/>
    <row r="1756"/>
    <row r="1757"/>
    <row r="1758"/>
    <row r="1759"/>
    <row r="1760"/>
    <row r="1761"/>
    <row r="1762"/>
    <row r="1763"/>
    <row r="1764"/>
    <row r="1765"/>
    <row r="1766"/>
    <row r="1767"/>
    <row r="1768"/>
    <row r="1769"/>
    <row r="1770"/>
    <row r="1771"/>
    <row r="1772"/>
    <row r="1773"/>
    <row r="1774"/>
    <row r="1775"/>
    <row r="1776"/>
    <row r="1777"/>
    <row r="1778"/>
    <row r="1779"/>
    <row r="1780"/>
    <row r="1781"/>
    <row r="1782"/>
    <row r="1783"/>
    <row r="1784"/>
    <row r="1785"/>
    <row r="1786"/>
    <row r="1787"/>
    <row r="1788"/>
    <row r="1789"/>
    <row r="1790"/>
    <row r="1791"/>
    <row r="1792"/>
    <row r="1793"/>
    <row r="1794"/>
    <row r="1795"/>
    <row r="1796"/>
    <row r="1797"/>
    <row r="1798"/>
    <row r="1799"/>
    <row r="1800"/>
    <row r="1801"/>
    <row r="1802"/>
    <row r="1803"/>
    <row r="1804"/>
    <row r="1805"/>
    <row r="1806"/>
    <row r="1807"/>
    <row r="1808"/>
    <row r="1809"/>
    <row r="1810"/>
    <row r="1811"/>
    <row r="1812"/>
    <row r="1813"/>
    <row r="1814"/>
    <row r="1815"/>
    <row r="1816"/>
    <row r="1817"/>
    <row r="1818"/>
    <row r="1819"/>
    <row r="1820"/>
    <row r="1821"/>
    <row r="1822"/>
    <row r="1823"/>
    <row r="1824"/>
    <row r="1825"/>
    <row r="1826"/>
    <row r="1827"/>
    <row r="1828"/>
    <row r="1829"/>
    <row r="1830"/>
    <row r="1831"/>
    <row r="1832"/>
    <row r="1833"/>
    <row r="1834"/>
    <row r="1835"/>
    <row r="1836"/>
    <row r="1837"/>
    <row r="1838"/>
    <row r="1839"/>
    <row r="1840"/>
    <row r="1841"/>
    <row r="1842"/>
    <row r="1843"/>
    <row r="1844"/>
    <row r="1845"/>
    <row r="1846"/>
    <row r="1847"/>
    <row r="1848"/>
    <row r="1849"/>
    <row r="1850"/>
    <row r="1851"/>
    <row r="1852"/>
    <row r="1853"/>
    <row r="1854"/>
    <row r="1855"/>
    <row r="1856"/>
    <row r="1857"/>
    <row r="1858"/>
    <row r="1859"/>
    <row r="1860"/>
    <row r="1861"/>
    <row r="1862"/>
    <row r="1863"/>
    <row r="1864"/>
    <row r="1865"/>
    <row r="1866"/>
    <row r="1867"/>
    <row r="1868"/>
    <row r="1869"/>
    <row r="1870"/>
    <row r="1871"/>
    <row r="1872"/>
    <row r="1873"/>
    <row r="1874"/>
    <row r="1875"/>
    <row r="1876"/>
    <row r="1877"/>
    <row r="1878"/>
    <row r="1879"/>
    <row r="1880"/>
    <row r="1881"/>
    <row r="1882"/>
    <row r="1883"/>
    <row r="1884"/>
    <row r="1885"/>
    <row r="1886"/>
    <row r="1887"/>
    <row r="1888"/>
    <row r="1889"/>
    <row r="1890"/>
    <row r="1891"/>
    <row r="1892"/>
    <row r="1893"/>
    <row r="1894"/>
    <row r="1895"/>
    <row r="1896"/>
    <row r="1897"/>
    <row r="1898"/>
    <row r="1899"/>
    <row r="1900"/>
    <row r="1901"/>
    <row r="1902"/>
    <row r="1903"/>
    <row r="1904"/>
    <row r="1905"/>
    <row r="1906"/>
    <row r="1907"/>
    <row r="1908"/>
    <row r="1909"/>
    <row r="1910"/>
    <row r="1911"/>
    <row r="1912"/>
    <row r="1913"/>
    <row r="1914"/>
    <row r="1915"/>
    <row r="1916"/>
    <row r="1917"/>
    <row r="1918"/>
    <row r="1919"/>
    <row r="1920"/>
    <row r="1921"/>
    <row r="1922"/>
    <row r="1923"/>
    <row r="1924"/>
    <row r="1925"/>
    <row r="1926"/>
    <row r="1927"/>
    <row r="1928"/>
    <row r="1929"/>
    <row r="1930"/>
    <row r="1931"/>
    <row r="1932"/>
    <row r="1933"/>
    <row r="1934"/>
    <row r="1935"/>
    <row r="1936"/>
    <row r="1937"/>
    <row r="1938"/>
    <row r="1939"/>
    <row r="1940"/>
    <row r="1941"/>
    <row r="1942"/>
    <row r="1943"/>
    <row r="1944"/>
    <row r="1945"/>
    <row r="1946"/>
    <row r="1947"/>
    <row r="1948"/>
    <row r="1949"/>
    <row r="1950"/>
    <row r="1951"/>
    <row r="1952"/>
    <row r="1953"/>
    <row r="1954"/>
    <row r="1955"/>
    <row r="1956"/>
    <row r="1957"/>
    <row r="1958"/>
    <row r="1959"/>
    <row r="1960"/>
    <row r="1961"/>
    <row r="1962"/>
    <row r="1963"/>
    <row r="1964"/>
    <row r="1965"/>
    <row r="1966"/>
    <row r="1967"/>
    <row r="1968"/>
    <row r="1969"/>
    <row r="1970"/>
    <row r="1971"/>
    <row r="1972"/>
    <row r="1973"/>
    <row r="1974"/>
    <row r="1975"/>
    <row r="1976"/>
    <row r="1977"/>
    <row r="1978"/>
    <row r="1979"/>
    <row r="1980"/>
    <row r="1981"/>
    <row r="1982"/>
    <row r="1983"/>
    <row r="1984"/>
    <row r="1985"/>
    <row r="1986"/>
    <row r="1987"/>
    <row r="1988"/>
    <row r="1989"/>
    <row r="1990"/>
    <row r="1991"/>
    <row r="1992"/>
    <row r="1993"/>
    <row r="1994"/>
    <row r="1995"/>
    <row r="1996"/>
    <row r="1997"/>
    <row r="1998"/>
    <row r="1999"/>
    <row r="2000"/>
    <row r="2001"/>
    <row r="2002"/>
    <row r="2003"/>
    <row r="2004"/>
    <row r="2005"/>
    <row r="2006"/>
    <row r="2007"/>
    <row r="2008"/>
    <row r="2009"/>
    <row r="2010"/>
    <row r="2011"/>
    <row r="2012"/>
    <row r="2013"/>
    <row r="2014"/>
    <row r="2015"/>
    <row r="2016"/>
    <row r="2017"/>
    <row r="2018"/>
    <row r="2019"/>
    <row r="2020"/>
    <row r="2021"/>
    <row r="2022"/>
    <row r="2023"/>
    <row r="2024"/>
    <row r="2025"/>
    <row r="2026"/>
    <row r="2027"/>
    <row r="2028"/>
    <row r="2029"/>
    <row r="2030"/>
    <row r="2031"/>
    <row r="2032"/>
    <row r="2033"/>
    <row r="2034"/>
    <row r="2035"/>
    <row r="2036"/>
    <row r="2037"/>
    <row r="2038"/>
    <row r="2039"/>
    <row r="2040"/>
    <row r="2041"/>
    <row r="2042"/>
    <row r="2043"/>
    <row r="2044"/>
    <row r="2045"/>
    <row r="2046"/>
    <row r="2047"/>
    <row r="2048"/>
    <row r="2049"/>
    <row r="2050"/>
    <row r="2051"/>
    <row r="2052"/>
    <row r="2053"/>
    <row r="2054"/>
    <row r="2055"/>
    <row r="2056"/>
    <row r="2057"/>
    <row r="2058"/>
    <row r="2059"/>
    <row r="2060"/>
    <row r="2061"/>
    <row r="2062"/>
    <row r="2063"/>
    <row r="2064"/>
    <row r="2065"/>
    <row r="2066"/>
    <row r="2067"/>
    <row r="2068"/>
    <row r="2069"/>
    <row r="2070"/>
    <row r="2071"/>
    <row r="2072"/>
    <row r="2073"/>
    <row r="2074"/>
    <row r="2075"/>
    <row r="2076"/>
    <row r="2077"/>
    <row r="2078"/>
    <row r="2079"/>
    <row r="2080"/>
    <row r="2081"/>
    <row r="2082"/>
    <row r="2083"/>
    <row r="2084"/>
    <row r="2085"/>
    <row r="2086"/>
    <row r="2087"/>
    <row r="2088"/>
    <row r="2089"/>
    <row r="2090"/>
    <row r="2091"/>
    <row r="2092"/>
    <row r="2093"/>
    <row r="2094"/>
    <row r="2095"/>
    <row r="2096"/>
    <row r="2097"/>
    <row r="2098"/>
    <row r="2099"/>
    <row r="2100"/>
    <row r="2101"/>
    <row r="2102"/>
    <row r="2103"/>
    <row r="2104"/>
    <row r="2105"/>
    <row r="2106"/>
    <row r="2107"/>
    <row r="2108"/>
    <row r="2109"/>
    <row r="2110"/>
    <row r="2111"/>
    <row r="2112"/>
    <row r="2113"/>
    <row r="2114"/>
    <row r="2115"/>
    <row r="2116"/>
    <row r="2117"/>
    <row r="2118"/>
    <row r="2119"/>
    <row r="2120"/>
    <row r="2121"/>
    <row r="2122"/>
    <row r="2123"/>
    <row r="2124"/>
    <row r="2125"/>
    <row r="2126"/>
    <row r="2127"/>
    <row r="2128"/>
    <row r="2129"/>
    <row r="2130"/>
    <row r="2131"/>
    <row r="2132"/>
    <row r="2133"/>
    <row r="2134"/>
    <row r="2135"/>
    <row r="2136"/>
    <row r="2137"/>
    <row r="2138"/>
    <row r="2139"/>
    <row r="2140"/>
    <row r="2141"/>
    <row r="2142"/>
    <row r="2143"/>
    <row r="2144"/>
    <row r="2145"/>
    <row r="2146"/>
    <row r="2147"/>
    <row r="2148"/>
    <row r="2149"/>
    <row r="2150"/>
    <row r="2151"/>
    <row r="2152"/>
    <row r="2153"/>
    <row r="2154"/>
    <row r="2155"/>
    <row r="2156"/>
    <row r="2157"/>
    <row r="2158"/>
    <row r="2159"/>
    <row r="2160"/>
    <row r="2161"/>
    <row r="2162"/>
    <row r="2163"/>
    <row r="2164"/>
    <row r="2165"/>
    <row r="2166"/>
    <row r="2167"/>
    <row r="2168"/>
    <row r="2169"/>
    <row r="2170"/>
    <row r="2171"/>
    <row r="2172"/>
    <row r="2173"/>
    <row r="2174"/>
    <row r="2175"/>
    <row r="2176"/>
    <row r="2177"/>
    <row r="2178"/>
    <row r="2179"/>
    <row r="2180"/>
    <row r="2181"/>
    <row r="2182"/>
    <row r="2183"/>
    <row r="2184"/>
    <row r="2185"/>
    <row r="2186"/>
    <row r="2187"/>
    <row r="2188"/>
    <row r="2189"/>
    <row r="2190"/>
    <row r="2191"/>
    <row r="2192"/>
    <row r="2193"/>
    <row r="2194"/>
    <row r="2195"/>
    <row r="2196"/>
    <row r="2197"/>
    <row r="2198"/>
    <row r="2199"/>
    <row r="2200"/>
    <row r="2201"/>
    <row r="2202"/>
    <row r="2203"/>
    <row r="2204"/>
    <row r="2205"/>
    <row r="2206"/>
    <row r="2207"/>
    <row r="2208"/>
    <row r="2209"/>
    <row r="2210"/>
    <row r="2211"/>
    <row r="2212"/>
    <row r="2213"/>
    <row r="2214"/>
    <row r="2215"/>
    <row r="2216"/>
    <row r="2217"/>
    <row r="2218"/>
    <row r="2219"/>
    <row r="2220"/>
    <row r="2221"/>
    <row r="2222"/>
    <row r="2223"/>
    <row r="2224"/>
    <row r="2225"/>
    <row r="2226"/>
    <row r="2227"/>
    <row r="2228"/>
    <row r="2229"/>
    <row r="2230"/>
    <row r="2231"/>
    <row r="2232"/>
    <row r="2233"/>
    <row r="2234"/>
    <row r="2235"/>
    <row r="2236"/>
    <row r="2237"/>
    <row r="2238"/>
    <row r="2239"/>
    <row r="2240"/>
    <row r="2241"/>
    <row r="2242"/>
    <row r="2243"/>
    <row r="2244"/>
    <row r="2245"/>
    <row r="2246"/>
    <row r="2247"/>
    <row r="2248"/>
    <row r="2249"/>
    <row r="2250"/>
    <row r="2251"/>
    <row r="2252"/>
    <row r="2253"/>
    <row r="2254"/>
    <row r="2255"/>
    <row r="2256"/>
    <row r="2257"/>
    <row r="2258"/>
    <row r="2259"/>
    <row r="2260"/>
    <row r="2261"/>
    <row r="2262"/>
    <row r="2263"/>
    <row r="2264"/>
    <row r="2265"/>
    <row r="2266"/>
    <row r="2267"/>
    <row r="2268"/>
    <row r="2269"/>
    <row r="2270"/>
    <row r="2271"/>
    <row r="2272"/>
    <row r="2273"/>
    <row r="2274"/>
    <row r="2275"/>
    <row r="2276"/>
    <row r="2277"/>
    <row r="2278"/>
    <row r="2279"/>
    <row r="2280"/>
    <row r="2281"/>
    <row r="2282"/>
    <row r="2283"/>
    <row r="2284"/>
    <row r="2285"/>
    <row r="2286"/>
    <row r="2287"/>
    <row r="2288"/>
    <row r="2289"/>
    <row r="2290"/>
    <row r="2291"/>
    <row r="2292"/>
    <row r="2293"/>
    <row r="2294"/>
    <row r="2295"/>
    <row r="2296"/>
    <row r="2297"/>
    <row r="2298"/>
    <row r="2299"/>
    <row r="2300"/>
    <row r="2301"/>
    <row r="2302"/>
    <row r="2303"/>
    <row r="2304"/>
    <row r="2305"/>
    <row r="2306"/>
    <row r="2307"/>
    <row r="2308"/>
    <row r="2309"/>
    <row r="2310"/>
    <row r="2311"/>
    <row r="2312"/>
    <row r="2313"/>
    <row r="2314"/>
    <row r="2315"/>
    <row r="2316"/>
    <row r="2317"/>
    <row r="2318"/>
    <row r="2319"/>
    <row r="2320"/>
    <row r="2321"/>
    <row r="2322"/>
    <row r="2323"/>
    <row r="2324"/>
    <row r="2325"/>
    <row r="2326"/>
    <row r="2327"/>
    <row r="2328"/>
    <row r="2329"/>
    <row r="2330"/>
    <row r="2331"/>
    <row r="2332"/>
    <row r="2333"/>
    <row r="2334"/>
    <row r="2335"/>
    <row r="2336"/>
    <row r="2337"/>
    <row r="2338"/>
    <row r="2339"/>
    <row r="2340"/>
    <row r="2341"/>
    <row r="2342"/>
    <row r="2343"/>
    <row r="2344"/>
    <row r="2345"/>
    <row r="2346"/>
    <row r="2347"/>
    <row r="2348"/>
    <row r="2349"/>
    <row r="2350"/>
    <row r="2351"/>
    <row r="2352"/>
    <row r="2353"/>
    <row r="2354"/>
    <row r="2355"/>
    <row r="2356"/>
    <row r="2357"/>
    <row r="2358"/>
    <row r="2359"/>
    <row r="2360"/>
    <row r="2361"/>
    <row r="2362"/>
    <row r="2363"/>
    <row r="2364"/>
    <row r="2365"/>
    <row r="2366"/>
    <row r="2367"/>
    <row r="2368"/>
    <row r="2369"/>
    <row r="2370"/>
    <row r="2371"/>
    <row r="2372"/>
    <row r="2373"/>
    <row r="2374"/>
    <row r="2375"/>
    <row r="2376"/>
    <row r="2377"/>
    <row r="2378"/>
    <row r="2379"/>
    <row r="2380"/>
    <row r="2381"/>
    <row r="2382"/>
    <row r="2383"/>
    <row r="2384"/>
    <row r="2385"/>
    <row r="2386"/>
    <row r="2387"/>
    <row r="2388"/>
    <row r="2389"/>
    <row r="2390"/>
    <row r="2391"/>
    <row r="2392"/>
    <row r="2393"/>
    <row r="2394"/>
    <row r="2395"/>
    <row r="2396"/>
    <row r="2397"/>
    <row r="2398"/>
    <row r="2399"/>
    <row r="2400"/>
    <row r="2401"/>
    <row r="2402"/>
    <row r="2403"/>
    <row r="2404"/>
    <row r="2405"/>
    <row r="2406"/>
    <row r="2407"/>
    <row r="2408"/>
    <row r="2409"/>
    <row r="2410"/>
    <row r="2411"/>
    <row r="2412"/>
    <row r="2413"/>
    <row r="2414"/>
    <row r="2415"/>
    <row r="2416"/>
    <row r="2417"/>
    <row r="2418"/>
    <row r="2419"/>
    <row r="2420"/>
    <row r="2421"/>
    <row r="2422"/>
    <row r="2423"/>
    <row r="2424"/>
    <row r="2425"/>
    <row r="2426"/>
    <row r="2427"/>
    <row r="2428"/>
    <row r="2429"/>
    <row r="2430"/>
    <row r="2431"/>
    <row r="2432"/>
    <row r="2433"/>
    <row r="2434"/>
    <row r="2435"/>
    <row r="2436"/>
    <row r="2437"/>
    <row r="2438"/>
    <row r="2439"/>
    <row r="2440"/>
    <row r="2441"/>
    <row r="2442"/>
    <row r="2443"/>
    <row r="2444"/>
    <row r="2445"/>
    <row r="2446"/>
    <row r="2447"/>
    <row r="2448"/>
    <row r="2449"/>
    <row r="2450"/>
    <row r="2451"/>
    <row r="2452"/>
    <row r="2453"/>
    <row r="2454"/>
    <row r="2455"/>
    <row r="2456"/>
    <row r="2457"/>
    <row r="2458"/>
    <row r="2459"/>
    <row r="2460"/>
    <row r="2461"/>
    <row r="2462"/>
    <row r="2463"/>
    <row r="2464"/>
    <row r="2465"/>
    <row r="2466"/>
    <row r="2467"/>
    <row r="2468"/>
    <row r="2469"/>
    <row r="2470"/>
    <row r="2471"/>
    <row r="2472"/>
    <row r="2473"/>
    <row r="2474"/>
    <row r="2475"/>
    <row r="2476"/>
    <row r="2477"/>
    <row r="2478"/>
    <row r="2479"/>
    <row r="2480"/>
    <row r="2481"/>
    <row r="2482"/>
    <row r="2483"/>
    <row r="2484"/>
    <row r="2485"/>
    <row r="2486"/>
    <row r="2487"/>
    <row r="2488"/>
    <row r="2489"/>
    <row r="2490"/>
    <row r="2491"/>
    <row r="2492"/>
    <row r="2493"/>
    <row r="2494"/>
    <row r="2495"/>
    <row r="2496"/>
    <row r="2497"/>
    <row r="2498"/>
    <row r="2499"/>
    <row r="2500"/>
    <row r="2501"/>
    <row r="2502"/>
    <row r="2503"/>
    <row r="2504"/>
    <row r="2505"/>
    <row r="2506"/>
    <row r="2507"/>
    <row r="2508"/>
    <row r="2509"/>
    <row r="2510"/>
    <row r="2511"/>
    <row r="2512"/>
    <row r="2513"/>
    <row r="2514"/>
    <row r="2515"/>
    <row r="2516"/>
    <row r="2517"/>
    <row r="2518"/>
    <row r="2519"/>
    <row r="2520"/>
    <row r="2521"/>
    <row r="2522"/>
    <row r="2523"/>
    <row r="2524"/>
    <row r="2525"/>
    <row r="2526"/>
    <row r="2527"/>
    <row r="2528"/>
    <row r="2529"/>
    <row r="2530"/>
    <row r="2531"/>
    <row r="2532"/>
    <row r="2533"/>
    <row r="2534"/>
    <row r="2535"/>
    <row r="2536"/>
    <row r="2537"/>
    <row r="2538"/>
    <row r="2539"/>
    <row r="2540"/>
    <row r="2541"/>
    <row r="2542"/>
    <row r="2543"/>
    <row r="2544"/>
    <row r="2545"/>
    <row r="2546"/>
    <row r="2547"/>
    <row r="2548"/>
    <row r="2549"/>
    <row r="2550"/>
    <row r="2551"/>
    <row r="2552"/>
    <row r="2553"/>
    <row r="2554"/>
    <row r="2555"/>
    <row r="2556"/>
    <row r="2557"/>
    <row r="2558"/>
    <row r="2559"/>
    <row r="2560"/>
    <row r="2561"/>
    <row r="2562"/>
    <row r="2563"/>
    <row r="2564"/>
    <row r="2565"/>
    <row r="2566"/>
    <row r="2567"/>
    <row r="2568"/>
    <row r="2569"/>
    <row r="2570"/>
    <row r="2571"/>
    <row r="2572"/>
    <row r="2573"/>
    <row r="2574"/>
    <row r="2575"/>
    <row r="2576"/>
    <row r="2577"/>
    <row r="2578"/>
    <row r="2579"/>
    <row r="2580"/>
    <row r="2581"/>
    <row r="2582"/>
    <row r="2583"/>
    <row r="2584"/>
    <row r="2585"/>
    <row r="2586"/>
    <row r="2587"/>
    <row r="2588"/>
    <row r="2589"/>
    <row r="2590"/>
    <row r="2591"/>
    <row r="2592"/>
    <row r="2593"/>
    <row r="2594"/>
    <row r="2595"/>
    <row r="2596"/>
    <row r="2597"/>
    <row r="2598"/>
    <row r="2599"/>
    <row r="2600"/>
    <row r="2601"/>
    <row r="2602"/>
    <row r="2603"/>
    <row r="2604"/>
    <row r="2605"/>
    <row r="2606"/>
    <row r="2607"/>
    <row r="2608"/>
    <row r="2609"/>
    <row r="2610"/>
    <row r="2611"/>
    <row r="2612"/>
    <row r="2613"/>
    <row r="2614"/>
    <row r="2615"/>
    <row r="2616"/>
    <row r="2617"/>
    <row r="2618"/>
    <row r="2619"/>
    <row r="2620"/>
    <row r="2621"/>
    <row r="2622"/>
    <row r="2623"/>
    <row r="2624"/>
    <row r="2625"/>
    <row r="2626"/>
    <row r="2627"/>
    <row r="2628"/>
    <row r="2629"/>
    <row r="2630"/>
    <row r="2631"/>
    <row r="2632"/>
    <row r="2633"/>
    <row r="2634"/>
    <row r="2635"/>
    <row r="2636"/>
    <row r="2637"/>
    <row r="2638"/>
    <row r="2639"/>
    <row r="2640"/>
    <row r="2641"/>
    <row r="2642"/>
    <row r="2643"/>
    <row r="2644"/>
    <row r="2645"/>
    <row r="2646"/>
    <row r="2647"/>
    <row r="2648"/>
    <row r="2649"/>
    <row r="2650"/>
    <row r="2651"/>
    <row r="2652"/>
    <row r="2653"/>
    <row r="2654"/>
    <row r="2655"/>
    <row r="2656"/>
    <row r="2657"/>
    <row r="2658"/>
    <row r="2659"/>
    <row r="2660"/>
    <row r="2661"/>
    <row r="2662"/>
    <row r="2663"/>
    <row r="2664"/>
    <row r="2665"/>
    <row r="2666"/>
    <row r="2667"/>
    <row r="2668"/>
    <row r="2669"/>
    <row r="2670"/>
    <row r="2671"/>
    <row r="2672"/>
    <row r="2673"/>
    <row r="2674"/>
    <row r="2675"/>
    <row r="2676"/>
    <row r="2677"/>
    <row r="2678"/>
    <row r="2679"/>
    <row r="2680"/>
    <row r="2681"/>
    <row r="2682"/>
    <row r="2683"/>
    <row r="2684"/>
    <row r="2685"/>
    <row r="2686"/>
    <row r="2687"/>
    <row r="2688"/>
    <row r="2689"/>
    <row r="2690"/>
    <row r="2691"/>
    <row r="2692"/>
    <row r="2693"/>
    <row r="2694"/>
    <row r="2695"/>
    <row r="2696"/>
    <row r="2697"/>
    <row r="2698"/>
    <row r="2699"/>
    <row r="2700"/>
    <row r="2701"/>
    <row r="2702"/>
    <row r="2703"/>
    <row r="2704"/>
    <row r="2705"/>
    <row r="2706"/>
    <row r="2707"/>
    <row r="2708"/>
    <row r="2709"/>
    <row r="2710"/>
    <row r="2711"/>
    <row r="2712"/>
    <row r="2713"/>
    <row r="2714"/>
    <row r="2715"/>
    <row r="2716"/>
    <row r="2717"/>
    <row r="2718"/>
    <row r="2719"/>
    <row r="2720"/>
    <row r="2721"/>
    <row r="2722"/>
    <row r="2723"/>
    <row r="2724"/>
    <row r="2725"/>
    <row r="2726"/>
    <row r="2727"/>
    <row r="2728"/>
    <row r="2729"/>
    <row r="2730"/>
    <row r="2731"/>
    <row r="2732"/>
    <row r="2733"/>
    <row r="2734"/>
    <row r="2735"/>
    <row r="2736"/>
    <row r="2737"/>
    <row r="2738"/>
    <row r="2739"/>
    <row r="2740"/>
    <row r="2741"/>
    <row r="2742"/>
    <row r="2743"/>
    <row r="2744"/>
    <row r="2745"/>
    <row r="2746"/>
    <row r="2747"/>
    <row r="2748"/>
    <row r="2749"/>
    <row r="2750"/>
    <row r="2751"/>
    <row r="2752"/>
    <row r="2753"/>
    <row r="2754"/>
    <row r="2755"/>
    <row r="2756"/>
    <row r="2757"/>
    <row r="2758"/>
    <row r="2759"/>
    <row r="2760"/>
    <row r="2761"/>
    <row r="2762"/>
    <row r="2763"/>
    <row r="2764"/>
    <row r="2765"/>
    <row r="2766"/>
    <row r="2767"/>
    <row r="2768"/>
    <row r="2769"/>
    <row r="2770"/>
    <row r="2771"/>
    <row r="2772"/>
    <row r="2773"/>
    <row r="2774"/>
    <row r="2775"/>
    <row r="2776"/>
    <row r="2777"/>
    <row r="2778"/>
    <row r="2779"/>
    <row r="2780"/>
    <row r="2781"/>
    <row r="2782"/>
    <row r="2783"/>
    <row r="2784"/>
    <row r="2785"/>
    <row r="2786"/>
    <row r="2787"/>
    <row r="2788"/>
    <row r="2789"/>
    <row r="2790"/>
    <row r="2791"/>
    <row r="2792"/>
    <row r="2793"/>
    <row r="2794"/>
    <row r="2795"/>
    <row r="2796"/>
    <row r="2797"/>
    <row r="2798"/>
    <row r="2799"/>
    <row r="2800"/>
    <row r="2801"/>
    <row r="2802"/>
    <row r="2803"/>
    <row r="2804"/>
    <row r="2805"/>
    <row r="2806"/>
    <row r="2807"/>
    <row r="2808"/>
    <row r="2809"/>
    <row r="2810"/>
    <row r="2811"/>
    <row r="2812"/>
    <row r="2813"/>
    <row r="2814"/>
    <row r="2815"/>
    <row r="2816"/>
    <row r="2817"/>
    <row r="2818"/>
    <row r="2819"/>
    <row r="2820"/>
    <row r="2821"/>
    <row r="2822"/>
    <row r="2823"/>
    <row r="2824"/>
    <row r="2825"/>
    <row r="2826"/>
    <row r="2827"/>
    <row r="2828"/>
    <row r="2829"/>
    <row r="2830"/>
    <row r="2831"/>
    <row r="2832"/>
    <row r="2833"/>
    <row r="2834"/>
    <row r="2835"/>
    <row r="2836"/>
    <row r="2837"/>
    <row r="2838"/>
    <row r="2839"/>
    <row r="2840"/>
    <row r="2841"/>
    <row r="2842"/>
    <row r="2843"/>
    <row r="2844"/>
    <row r="2845"/>
    <row r="2846"/>
    <row r="2847"/>
    <row r="2848"/>
    <row r="2849"/>
    <row r="2850"/>
    <row r="2851"/>
    <row r="2852"/>
    <row r="2853"/>
    <row r="2854"/>
    <row r="2855"/>
    <row r="2856"/>
    <row r="2857"/>
    <row r="2858"/>
    <row r="2859"/>
    <row r="2860"/>
    <row r="2861"/>
    <row r="2862"/>
    <row r="2863"/>
    <row r="2864"/>
    <row r="2865"/>
    <row r="2866"/>
    <row r="2867"/>
    <row r="2868"/>
    <row r="2869"/>
    <row r="2870"/>
    <row r="2871"/>
    <row r="2872"/>
    <row r="2873"/>
    <row r="2874"/>
    <row r="2875"/>
    <row r="2876"/>
    <row r="2877"/>
    <row r="2878"/>
    <row r="2879"/>
    <row r="2880"/>
    <row r="2881"/>
    <row r="2882"/>
    <row r="2883"/>
    <row r="2884"/>
    <row r="2885"/>
    <row r="2886"/>
    <row r="2887"/>
    <row r="2888"/>
    <row r="2889"/>
    <row r="2890"/>
    <row r="2891"/>
    <row r="2892"/>
    <row r="2893"/>
    <row r="2894"/>
    <row r="2895"/>
    <row r="2896"/>
    <row r="2897"/>
    <row r="2898"/>
    <row r="2899"/>
    <row r="2900"/>
    <row r="2901"/>
    <row r="2902"/>
    <row r="2903"/>
    <row r="2904"/>
    <row r="2905"/>
    <row r="2906"/>
    <row r="2907"/>
    <row r="2908"/>
    <row r="2909"/>
    <row r="2910"/>
    <row r="2911"/>
    <row r="2912"/>
    <row r="2913"/>
    <row r="2914"/>
    <row r="2915"/>
    <row r="2916"/>
    <row r="2917"/>
    <row r="2918"/>
    <row r="2919"/>
    <row r="2920"/>
    <row r="2921"/>
    <row r="2922"/>
    <row r="2923"/>
    <row r="2924"/>
    <row r="2925"/>
    <row r="2926"/>
    <row r="2927"/>
    <row r="2928"/>
    <row r="2929"/>
    <row r="2930"/>
    <row r="2931"/>
    <row r="2932"/>
    <row r="2933"/>
    <row r="2934"/>
    <row r="2935"/>
    <row r="2936"/>
    <row r="2937"/>
    <row r="2938"/>
    <row r="2939"/>
    <row r="2940"/>
    <row r="2941"/>
    <row r="2942"/>
    <row r="2943"/>
    <row r="2944"/>
    <row r="2945"/>
    <row r="2946"/>
    <row r="2947"/>
    <row r="2948"/>
    <row r="2949"/>
    <row r="2950"/>
    <row r="2951"/>
    <row r="2952"/>
    <row r="2953"/>
    <row r="2954"/>
    <row r="2955"/>
    <row r="2956"/>
    <row r="2957"/>
    <row r="2958"/>
    <row r="2959"/>
    <row r="2960"/>
    <row r="2961"/>
    <row r="2962"/>
    <row r="2963"/>
    <row r="2964"/>
    <row r="2965"/>
    <row r="2966"/>
    <row r="2967"/>
    <row r="2968"/>
    <row r="2969"/>
    <row r="2970"/>
    <row r="2971"/>
    <row r="2972"/>
    <row r="2973"/>
    <row r="2974"/>
    <row r="2975"/>
    <row r="2976"/>
    <row r="2977"/>
    <row r="2978"/>
    <row r="2979"/>
    <row r="2980"/>
    <row r="2981"/>
    <row r="2982"/>
    <row r="2983"/>
    <row r="2984"/>
    <row r="2985"/>
    <row r="2986"/>
    <row r="2987"/>
    <row r="2988"/>
    <row r="2989"/>
    <row r="2990"/>
    <row r="2991"/>
    <row r="2992"/>
    <row r="2993"/>
    <row r="2994"/>
    <row r="2995"/>
    <row r="2996"/>
    <row r="2997"/>
    <row r="2998"/>
    <row r="2999"/>
    <row r="3000"/>
    <row r="3001"/>
    <row r="3002"/>
    <row r="3003"/>
    <row r="3004"/>
    <row r="3005"/>
    <row r="3006"/>
    <row r="3007"/>
    <row r="3008"/>
    <row r="3009"/>
    <row r="3010"/>
    <row r="3011"/>
    <row r="3012"/>
    <row r="3013"/>
    <row r="3014"/>
    <row r="3015"/>
    <row r="3016"/>
    <row r="3017"/>
    <row r="3018"/>
    <row r="3019"/>
    <row r="3020"/>
    <row r="3021"/>
    <row r="3022"/>
    <row r="3023"/>
    <row r="3024"/>
    <row r="3025"/>
    <row r="3026"/>
    <row r="3027"/>
    <row r="3028"/>
    <row r="3029"/>
    <row r="3030"/>
    <row r="3031"/>
    <row r="3032"/>
    <row r="3033"/>
    <row r="3034"/>
    <row r="3035"/>
    <row r="3036"/>
    <row r="3037"/>
    <row r="3038"/>
    <row r="3039"/>
    <row r="3040"/>
    <row r="3041"/>
    <row r="3042"/>
    <row r="3043"/>
    <row r="3044"/>
    <row r="3045"/>
    <row r="3046"/>
    <row r="3047"/>
    <row r="3048"/>
    <row r="3049"/>
    <row r="3050"/>
    <row r="3051"/>
    <row r="3052"/>
    <row r="3053"/>
    <row r="3054"/>
    <row r="3055"/>
    <row r="3056"/>
    <row r="3057"/>
    <row r="3058"/>
    <row r="3059"/>
    <row r="3060"/>
    <row r="3061"/>
    <row r="3062"/>
    <row r="3063"/>
    <row r="3064"/>
    <row r="3065"/>
    <row r="3066"/>
    <row r="3067"/>
    <row r="3068"/>
    <row r="3069"/>
    <row r="3070"/>
    <row r="3071"/>
    <row r="3072"/>
    <row r="3073"/>
    <row r="3074"/>
    <row r="3075"/>
    <row r="3076"/>
    <row r="3077"/>
    <row r="3078"/>
    <row r="3079"/>
    <row r="3080"/>
    <row r="3081"/>
    <row r="3082"/>
    <row r="3083"/>
    <row r="3084"/>
    <row r="3085"/>
    <row r="3086"/>
    <row r="3087"/>
    <row r="3088"/>
    <row r="3089"/>
    <row r="3090"/>
    <row r="3091"/>
    <row r="3092"/>
    <row r="3093"/>
    <row r="3094"/>
    <row r="3095"/>
    <row r="3096"/>
    <row r="3097"/>
    <row r="3098"/>
    <row r="3099"/>
    <row r="3100"/>
    <row r="3101"/>
    <row r="3102"/>
    <row r="3103"/>
    <row r="3104"/>
    <row r="3105"/>
    <row r="3106"/>
    <row r="3107"/>
    <row r="3108"/>
    <row r="3109"/>
    <row r="3110"/>
    <row r="3111"/>
    <row r="3112"/>
    <row r="3113"/>
    <row r="3114"/>
    <row r="3115"/>
    <row r="3116"/>
    <row r="3117"/>
    <row r="3118"/>
    <row r="3119"/>
    <row r="3120"/>
    <row r="3121"/>
    <row r="3122"/>
    <row r="3123"/>
    <row r="3124"/>
    <row r="3125"/>
    <row r="3126"/>
    <row r="3127"/>
    <row r="3128"/>
    <row r="3129"/>
    <row r="3130"/>
    <row r="3131"/>
    <row r="3132"/>
    <row r="3133"/>
    <row r="3134"/>
    <row r="3135"/>
    <row r="3136"/>
    <row r="3137"/>
    <row r="3138"/>
    <row r="3139"/>
    <row r="3140"/>
    <row r="3141"/>
    <row r="3142"/>
    <row r="3143"/>
    <row r="3144"/>
    <row r="3145"/>
    <row r="3146"/>
    <row r="3147"/>
    <row r="3148"/>
    <row r="3149"/>
    <row r="3150"/>
    <row r="3151"/>
    <row r="3152"/>
    <row r="3153"/>
    <row r="3154"/>
    <row r="3155"/>
    <row r="3156"/>
    <row r="3157"/>
    <row r="3158"/>
    <row r="3159"/>
    <row r="3160"/>
    <row r="3161"/>
    <row r="3162"/>
    <row r="3163"/>
    <row r="3164"/>
    <row r="3165"/>
    <row r="3166"/>
    <row r="3167"/>
    <row r="3168"/>
    <row r="3169"/>
    <row r="3170"/>
    <row r="3171"/>
    <row r="3172"/>
    <row r="3173"/>
    <row r="3174"/>
    <row r="3175"/>
    <row r="3176"/>
    <row r="3177"/>
    <row r="3178"/>
    <row r="3179"/>
    <row r="3180"/>
    <row r="3181"/>
    <row r="3182"/>
    <row r="3183"/>
    <row r="3184"/>
    <row r="3185"/>
    <row r="3186"/>
    <row r="3187"/>
    <row r="3188"/>
    <row r="3189"/>
    <row r="3190"/>
    <row r="3191"/>
    <row r="3192"/>
    <row r="3193"/>
    <row r="3194"/>
    <row r="3195"/>
    <row r="3196"/>
    <row r="3197"/>
    <row r="3198"/>
    <row r="3199"/>
    <row r="3200"/>
    <row r="3201"/>
    <row r="3202"/>
    <row r="3203"/>
    <row r="3204"/>
    <row r="3205"/>
    <row r="3206"/>
    <row r="3207"/>
    <row r="3208"/>
    <row r="3209"/>
    <row r="3210"/>
    <row r="3211"/>
    <row r="3212"/>
    <row r="3213"/>
    <row r="3214"/>
    <row r="3215"/>
    <row r="3216"/>
    <row r="3217"/>
    <row r="3218"/>
    <row r="3219"/>
    <row r="3220"/>
    <row r="3221"/>
    <row r="3222"/>
    <row r="3223"/>
    <row r="3224"/>
    <row r="3225"/>
    <row r="3226"/>
    <row r="3227"/>
    <row r="3228"/>
    <row r="3229"/>
    <row r="3230"/>
    <row r="3231"/>
    <row r="3232"/>
    <row r="3233"/>
    <row r="3234"/>
    <row r="3235"/>
    <row r="3236"/>
    <row r="3237"/>
    <row r="3238"/>
    <row r="3239"/>
    <row r="3240"/>
    <row r="3241"/>
    <row r="3242"/>
    <row r="3243"/>
    <row r="3244"/>
    <row r="3245"/>
    <row r="3246"/>
    <row r="3247"/>
    <row r="3248"/>
    <row r="3249"/>
    <row r="3250"/>
    <row r="3251"/>
    <row r="3252"/>
    <row r="3253"/>
    <row r="3254"/>
    <row r="3255"/>
    <row r="3256"/>
    <row r="3257"/>
    <row r="3258"/>
    <row r="3259"/>
    <row r="3260"/>
    <row r="3261"/>
    <row r="3262"/>
    <row r="3263"/>
    <row r="3264"/>
    <row r="3265"/>
    <row r="3266"/>
    <row r="3267"/>
    <row r="3268"/>
    <row r="3269"/>
    <row r="3270"/>
    <row r="3271"/>
    <row r="3272"/>
    <row r="3273"/>
    <row r="3274"/>
    <row r="3275"/>
    <row r="3276"/>
    <row r="3277"/>
    <row r="3278"/>
    <row r="3279"/>
    <row r="3280"/>
    <row r="3281"/>
    <row r="3282"/>
    <row r="3283"/>
    <row r="3284"/>
    <row r="3285"/>
    <row r="3286"/>
    <row r="3287"/>
    <row r="3288"/>
    <row r="3289"/>
    <row r="3290"/>
    <row r="3291"/>
    <row r="3292"/>
    <row r="3293"/>
    <row r="3294"/>
    <row r="3295"/>
    <row r="3296"/>
    <row r="3297"/>
    <row r="3298"/>
    <row r="3299"/>
    <row r="3300"/>
    <row r="3301"/>
    <row r="3302"/>
    <row r="3303"/>
    <row r="3304"/>
    <row r="3305"/>
    <row r="3306"/>
    <row r="3307"/>
    <row r="3308"/>
    <row r="3309"/>
    <row r="3310"/>
    <row r="3311"/>
    <row r="3312"/>
    <row r="3313"/>
    <row r="3314"/>
    <row r="3315"/>
    <row r="3316"/>
    <row r="3317"/>
    <row r="3318"/>
    <row r="3319"/>
    <row r="3320"/>
    <row r="3321"/>
    <row r="3322"/>
    <row r="3323"/>
    <row r="3324"/>
    <row r="3325"/>
    <row r="3326"/>
    <row r="3327"/>
    <row r="3328"/>
    <row r="3329"/>
    <row r="3330"/>
    <row r="3331"/>
    <row r="3332"/>
    <row r="3333"/>
    <row r="3334"/>
    <row r="3335"/>
    <row r="3336"/>
    <row r="3337"/>
    <row r="3338"/>
    <row r="3339"/>
    <row r="3340"/>
    <row r="3341"/>
    <row r="3342"/>
    <row r="3343"/>
    <row r="3344"/>
    <row r="3345"/>
    <row r="3346"/>
    <row r="3347"/>
    <row r="3348"/>
    <row r="3349"/>
    <row r="3350"/>
    <row r="3351"/>
    <row r="3352"/>
    <row r="3353"/>
    <row r="3354"/>
    <row r="3355"/>
    <row r="3356"/>
    <row r="3357"/>
    <row r="3358"/>
    <row r="3359"/>
    <row r="3360"/>
    <row r="3361"/>
    <row r="3362"/>
    <row r="3363"/>
    <row r="3364"/>
    <row r="3365"/>
    <row r="3366"/>
    <row r="3367"/>
    <row r="3368"/>
    <row r="3369"/>
    <row r="3370"/>
    <row r="3371"/>
    <row r="3372"/>
    <row r="3373"/>
    <row r="3374"/>
    <row r="3375"/>
    <row r="3376"/>
    <row r="3377"/>
    <row r="3378"/>
    <row r="3379"/>
    <row r="3380"/>
    <row r="3381"/>
    <row r="3382"/>
    <row r="3383"/>
    <row r="3384"/>
    <row r="3385"/>
    <row r="3386"/>
    <row r="3387"/>
    <row r="3388"/>
    <row r="3389"/>
    <row r="3390"/>
    <row r="3391"/>
    <row r="3392"/>
    <row r="3393"/>
    <row r="3394"/>
    <row r="3395"/>
    <row r="3396"/>
    <row r="3397"/>
    <row r="3398"/>
    <row r="3399"/>
    <row r="3400"/>
    <row r="3401"/>
    <row r="3402"/>
    <row r="3403"/>
    <row r="3404"/>
    <row r="3405"/>
    <row r="3406"/>
    <row r="3407"/>
    <row r="3408"/>
    <row r="3409"/>
    <row r="3410"/>
    <row r="3411"/>
    <row r="3412"/>
    <row r="3413"/>
    <row r="3414"/>
    <row r="3415"/>
    <row r="3416"/>
    <row r="3417"/>
    <row r="3418"/>
    <row r="3419"/>
    <row r="3420"/>
    <row r="3421"/>
    <row r="3422"/>
    <row r="3423"/>
    <row r="3424"/>
    <row r="3425"/>
    <row r="3426"/>
    <row r="3427"/>
    <row r="3428"/>
    <row r="3429"/>
    <row r="3430"/>
    <row r="3431"/>
    <row r="3432"/>
    <row r="3433"/>
    <row r="3434"/>
    <row r="3435"/>
    <row r="3436"/>
    <row r="3437"/>
    <row r="3438"/>
    <row r="3439"/>
    <row r="3440"/>
    <row r="3441"/>
    <row r="3442"/>
    <row r="3443"/>
    <row r="3444"/>
    <row r="3445"/>
    <row r="3446"/>
    <row r="3447"/>
    <row r="3448"/>
    <row r="3449"/>
    <row r="3450"/>
    <row r="3451"/>
    <row r="3452"/>
    <row r="3453"/>
    <row r="3454"/>
    <row r="3455"/>
    <row r="3456"/>
    <row r="3457"/>
    <row r="3458"/>
    <row r="3459"/>
    <row r="3460"/>
    <row r="3461"/>
    <row r="3462"/>
    <row r="3463"/>
    <row r="3464"/>
    <row r="3465"/>
    <row r="3466"/>
    <row r="3467"/>
    <row r="3468"/>
    <row r="3469"/>
    <row r="3470"/>
    <row r="3471"/>
    <row r="3472"/>
    <row r="3473"/>
    <row r="3474"/>
    <row r="3475"/>
    <row r="3476"/>
    <row r="3477"/>
    <row r="3478"/>
    <row r="3479"/>
    <row r="3480"/>
    <row r="3481"/>
    <row r="3482"/>
    <row r="3483"/>
    <row r="3484"/>
    <row r="3485"/>
    <row r="3486"/>
    <row r="3487"/>
    <row r="3488"/>
    <row r="3489"/>
    <row r="3490"/>
    <row r="3491"/>
    <row r="3492"/>
    <row r="3493"/>
    <row r="3494"/>
    <row r="3495"/>
    <row r="3496"/>
    <row r="3497"/>
    <row r="3498"/>
    <row r="3499"/>
    <row r="3500"/>
    <row r="3501"/>
    <row r="3502"/>
    <row r="3503"/>
    <row r="3504"/>
    <row r="3505"/>
    <row r="3506"/>
    <row r="3507"/>
    <row r="3508"/>
    <row r="3509"/>
    <row r="3510"/>
    <row r="3511"/>
    <row r="3512"/>
    <row r="3513"/>
    <row r="3514"/>
    <row r="3515"/>
    <row r="3516"/>
    <row r="3517"/>
    <row r="3518"/>
    <row r="3519"/>
    <row r="3520"/>
    <row r="3521"/>
    <row r="3522"/>
    <row r="3523"/>
    <row r="3524"/>
    <row r="3525"/>
    <row r="3526"/>
    <row r="3527"/>
    <row r="3528"/>
    <row r="3529"/>
    <row r="3530"/>
    <row r="3531"/>
    <row r="3532"/>
    <row r="3533"/>
    <row r="3534"/>
    <row r="3535"/>
    <row r="3536"/>
    <row r="3537"/>
    <row r="3538"/>
    <row r="3539"/>
    <row r="3540"/>
    <row r="3541"/>
    <row r="3542"/>
    <row r="3543"/>
    <row r="3544"/>
    <row r="3545"/>
    <row r="3546"/>
    <row r="3547"/>
    <row r="3548"/>
    <row r="3549"/>
    <row r="3550"/>
    <row r="3551"/>
    <row r="3552"/>
    <row r="3553"/>
    <row r="3554"/>
    <row r="3555"/>
    <row r="3556"/>
    <row r="3557"/>
    <row r="3558"/>
    <row r="3559"/>
    <row r="3560"/>
    <row r="3561"/>
    <row r="3562"/>
    <row r="3563"/>
    <row r="3564"/>
    <row r="3565"/>
    <row r="3566"/>
    <row r="3567"/>
    <row r="3568"/>
    <row r="3569"/>
    <row r="3570"/>
    <row r="3571"/>
    <row r="3572"/>
    <row r="3573"/>
    <row r="3574"/>
    <row r="3575"/>
    <row r="3576"/>
    <row r="3577"/>
    <row r="3578"/>
    <row r="3579"/>
    <row r="3580"/>
    <row r="3581"/>
    <row r="3582"/>
    <row r="3583"/>
    <row r="3584"/>
    <row r="3585"/>
    <row r="3586"/>
    <row r="3587"/>
    <row r="3588"/>
    <row r="3589"/>
    <row r="3590"/>
    <row r="3591"/>
    <row r="3592"/>
    <row r="3593"/>
    <row r="3594"/>
    <row r="3595"/>
    <row r="3596"/>
    <row r="3597"/>
    <row r="3598"/>
    <row r="3599"/>
    <row r="3600"/>
    <row r="3601"/>
    <row r="3602"/>
    <row r="3603"/>
    <row r="3604"/>
    <row r="3605"/>
    <row r="3606"/>
    <row r="3607"/>
    <row r="3608"/>
    <row r="3609"/>
    <row r="3610"/>
    <row r="3611"/>
    <row r="3612"/>
    <row r="3613"/>
    <row r="3614"/>
    <row r="3615"/>
    <row r="3616"/>
    <row r="3617"/>
    <row r="3618"/>
    <row r="3619"/>
    <row r="3620"/>
    <row r="3621"/>
    <row r="3622"/>
    <row r="3623"/>
    <row r="3624"/>
    <row r="3625"/>
    <row r="3626"/>
    <row r="3627"/>
    <row r="3628"/>
    <row r="3629"/>
    <row r="3630"/>
    <row r="3631"/>
    <row r="3632"/>
    <row r="3633"/>
    <row r="3634"/>
    <row r="3635"/>
    <row r="3636"/>
    <row r="3637"/>
    <row r="3638"/>
    <row r="3639"/>
    <row r="3640"/>
    <row r="3641"/>
    <row r="3642"/>
    <row r="3643"/>
    <row r="3644"/>
    <row r="3645"/>
    <row r="3646"/>
    <row r="3647"/>
    <row r="3648"/>
    <row r="3649"/>
    <row r="3650"/>
    <row r="3651"/>
    <row r="3652"/>
    <row r="3653"/>
    <row r="3654"/>
    <row r="3655"/>
    <row r="3656"/>
    <row r="3657"/>
    <row r="3658"/>
    <row r="3659"/>
    <row r="3660"/>
    <row r="3661"/>
    <row r="3662"/>
    <row r="3663"/>
    <row r="3664"/>
    <row r="3665"/>
    <row r="3666"/>
    <row r="3667"/>
    <row r="3668"/>
    <row r="3669"/>
    <row r="3670"/>
    <row r="3671"/>
    <row r="3672"/>
    <row r="3673"/>
    <row r="3674"/>
    <row r="3675"/>
    <row r="3676"/>
    <row r="3677"/>
    <row r="3678"/>
    <row r="3679"/>
    <row r="3680"/>
    <row r="3681"/>
    <row r="3682"/>
    <row r="3683"/>
    <row r="3684"/>
    <row r="3685"/>
    <row r="3686"/>
    <row r="3687"/>
    <row r="3688"/>
    <row r="3689"/>
    <row r="3690"/>
    <row r="3691"/>
    <row r="3692"/>
    <row r="3693"/>
    <row r="3694"/>
    <row r="3695"/>
    <row r="3696"/>
    <row r="3697"/>
    <row r="3698"/>
    <row r="3699"/>
    <row r="3700"/>
    <row r="3701"/>
    <row r="3702"/>
    <row r="3703"/>
    <row r="3704"/>
    <row r="3705"/>
    <row r="3706"/>
    <row r="3707"/>
    <row r="3708"/>
    <row r="3709"/>
    <row r="3710"/>
    <row r="3711"/>
    <row r="3712"/>
    <row r="3713"/>
    <row r="3714"/>
    <row r="3715"/>
    <row r="3716"/>
    <row r="3717"/>
    <row r="3718"/>
    <row r="3719"/>
    <row r="3720"/>
    <row r="3721"/>
    <row r="3722"/>
    <row r="3723"/>
    <row r="3724"/>
    <row r="3725"/>
    <row r="3726"/>
    <row r="3727"/>
    <row r="3728"/>
    <row r="3729"/>
    <row r="3730"/>
    <row r="3731"/>
    <row r="3732"/>
    <row r="3733"/>
    <row r="3734"/>
    <row r="3735"/>
    <row r="3736"/>
    <row r="3737"/>
    <row r="3738"/>
    <row r="3739"/>
    <row r="3740"/>
    <row r="3741"/>
    <row r="3742"/>
    <row r="3743"/>
    <row r="3744"/>
    <row r="3745"/>
    <row r="3746"/>
    <row r="3747"/>
    <row r="3748"/>
    <row r="3749"/>
    <row r="3750"/>
    <row r="3751"/>
    <row r="3752"/>
    <row r="3753"/>
    <row r="3754"/>
    <row r="3755"/>
    <row r="3756"/>
    <row r="3757"/>
    <row r="3758"/>
    <row r="3759"/>
    <row r="3760"/>
    <row r="3761"/>
    <row r="3762"/>
    <row r="3763"/>
    <row r="3764"/>
    <row r="3765"/>
    <row r="3766"/>
    <row r="3767"/>
    <row r="3768"/>
    <row r="3769"/>
    <row r="3770"/>
    <row r="3771"/>
    <row r="3772"/>
    <row r="3773"/>
    <row r="3774"/>
    <row r="3775"/>
    <row r="3776"/>
    <row r="3777"/>
    <row r="3778"/>
    <row r="3779"/>
    <row r="3780"/>
    <row r="3781"/>
    <row r="3782"/>
    <row r="3783"/>
    <row r="3784"/>
    <row r="3785"/>
    <row r="3786"/>
    <row r="3787"/>
    <row r="3788"/>
    <row r="3789"/>
    <row r="3790"/>
    <row r="3791"/>
    <row r="3792"/>
    <row r="3793"/>
    <row r="3794"/>
    <row r="3795"/>
    <row r="3796"/>
    <row r="3797"/>
    <row r="3798"/>
    <row r="3799"/>
    <row r="3800"/>
    <row r="3801"/>
    <row r="3802"/>
    <row r="3803"/>
    <row r="3804"/>
    <row r="3805"/>
    <row r="3806"/>
    <row r="3807"/>
    <row r="3808"/>
    <row r="3809"/>
    <row r="3810"/>
    <row r="3811"/>
    <row r="3812"/>
    <row r="3813"/>
    <row r="3814"/>
    <row r="3815"/>
    <row r="3816"/>
    <row r="3817"/>
    <row r="3818"/>
    <row r="3819"/>
    <row r="3820"/>
    <row r="3821"/>
    <row r="3822"/>
    <row r="3823"/>
    <row r="3824"/>
    <row r="3825"/>
    <row r="3826"/>
    <row r="3827"/>
    <row r="3828"/>
    <row r="3829"/>
    <row r="3830"/>
    <row r="3831"/>
    <row r="3832"/>
    <row r="3833"/>
    <row r="3834"/>
    <row r="3835"/>
    <row r="3836"/>
    <row r="3837"/>
    <row r="3838"/>
    <row r="3839"/>
    <row r="3840"/>
    <row r="3841"/>
    <row r="3842"/>
    <row r="3843"/>
    <row r="3844"/>
    <row r="3845"/>
    <row r="3846"/>
    <row r="3847"/>
    <row r="3848"/>
    <row r="3849"/>
    <row r="3850"/>
    <row r="3851"/>
    <row r="3852"/>
    <row r="3853"/>
    <row r="3854"/>
    <row r="3855"/>
    <row r="3856"/>
    <row r="3857"/>
    <row r="3858"/>
    <row r="3859"/>
    <row r="3860"/>
    <row r="3861"/>
    <row r="3862"/>
    <row r="3863"/>
    <row r="3864"/>
    <row r="3865"/>
    <row r="3866"/>
    <row r="3867"/>
    <row r="3868"/>
    <row r="3869"/>
    <row r="3870"/>
    <row r="3871"/>
    <row r="3872"/>
    <row r="3873"/>
    <row r="3874"/>
    <row r="3875"/>
    <row r="3876"/>
    <row r="3877"/>
    <row r="3878"/>
    <row r="3879"/>
    <row r="3880"/>
    <row r="3881"/>
    <row r="3882"/>
    <row r="3883"/>
    <row r="3884"/>
    <row r="3885"/>
    <row r="3886"/>
    <row r="3887"/>
    <row r="3888"/>
    <row r="3889"/>
    <row r="3890"/>
    <row r="3891"/>
    <row r="3892"/>
    <row r="3893"/>
    <row r="3894"/>
    <row r="3895"/>
    <row r="3896"/>
    <row r="3897"/>
    <row r="3898"/>
    <row r="3899"/>
    <row r="3900"/>
    <row r="3901"/>
    <row r="3902"/>
    <row r="3903"/>
    <row r="3904"/>
    <row r="3905"/>
    <row r="3906"/>
    <row r="3907"/>
    <row r="3908"/>
    <row r="3909"/>
    <row r="3910"/>
    <row r="3911"/>
    <row r="3912"/>
    <row r="3913"/>
    <row r="3914"/>
    <row r="3915"/>
    <row r="3916"/>
    <row r="3917"/>
    <row r="3918"/>
    <row r="3919"/>
    <row r="3920"/>
    <row r="3921"/>
    <row r="3922"/>
    <row r="3923"/>
    <row r="3924"/>
    <row r="3925"/>
    <row r="3926"/>
    <row r="3927"/>
    <row r="3928"/>
    <row r="3929"/>
    <row r="3930"/>
    <row r="3931"/>
    <row r="3932"/>
    <row r="3933"/>
    <row r="3934"/>
    <row r="3935"/>
    <row r="3936"/>
    <row r="3937"/>
    <row r="3938"/>
    <row r="3939"/>
    <row r="3940"/>
    <row r="3941"/>
    <row r="3942"/>
    <row r="3943"/>
    <row r="3944"/>
    <row r="3945"/>
    <row r="3946"/>
    <row r="3947"/>
    <row r="3948"/>
    <row r="3949"/>
    <row r="3950"/>
    <row r="3951"/>
    <row r="3952"/>
    <row r="3953"/>
    <row r="3954"/>
    <row r="3955"/>
    <row r="3956"/>
    <row r="3957"/>
    <row r="3958"/>
    <row r="3959"/>
    <row r="3960"/>
    <row r="3961"/>
    <row r="3962"/>
    <row r="3963"/>
    <row r="3964"/>
    <row r="3965"/>
    <row r="3966"/>
    <row r="3967"/>
    <row r="3968"/>
    <row r="3969"/>
    <row r="3970"/>
    <row r="3971"/>
    <row r="3972"/>
    <row r="3973"/>
    <row r="3974"/>
    <row r="3975"/>
    <row r="3976"/>
    <row r="3977"/>
    <row r="3978"/>
    <row r="3979"/>
    <row r="3980"/>
    <row r="3981"/>
    <row r="3982"/>
    <row r="3983"/>
    <row r="3984"/>
    <row r="3985"/>
    <row r="3986"/>
    <row r="3987"/>
    <row r="3988"/>
    <row r="3989"/>
    <row r="3990"/>
    <row r="3991"/>
    <row r="3992"/>
    <row r="3993"/>
    <row r="3994"/>
    <row r="3995"/>
    <row r="3996"/>
    <row r="3997"/>
    <row r="3998"/>
    <row r="3999"/>
    <row r="4000"/>
    <row r="4001"/>
    <row r="4002"/>
    <row r="4003"/>
    <row r="4004"/>
    <row r="4005"/>
    <row r="4006"/>
    <row r="4007"/>
    <row r="4008"/>
    <row r="4009"/>
    <row r="4010"/>
    <row r="4011"/>
    <row r="4012"/>
    <row r="4013"/>
    <row r="4014"/>
    <row r="4015"/>
    <row r="4016"/>
    <row r="4017"/>
    <row r="4018"/>
    <row r="4019"/>
    <row r="4020"/>
    <row r="4021"/>
    <row r="4022"/>
    <row r="4023"/>
    <row r="4024"/>
    <row r="4025"/>
    <row r="4026"/>
    <row r="4027"/>
    <row r="4028"/>
    <row r="4029"/>
    <row r="4030"/>
    <row r="4031"/>
    <row r="4032"/>
    <row r="4033"/>
    <row r="4034"/>
    <row r="4035"/>
    <row r="4036"/>
    <row r="4037"/>
    <row r="4038"/>
    <row r="4039"/>
    <row r="4040"/>
    <row r="4041"/>
    <row r="4042"/>
    <row r="4043"/>
    <row r="4044"/>
    <row r="4045"/>
    <row r="4046"/>
    <row r="4047"/>
    <row r="4048"/>
    <row r="4049"/>
    <row r="4050"/>
    <row r="4051"/>
    <row r="4052"/>
    <row r="4053"/>
    <row r="4054"/>
    <row r="4055"/>
    <row r="4056"/>
    <row r="4057"/>
    <row r="4058"/>
    <row r="4059"/>
    <row r="4060"/>
    <row r="4061"/>
    <row r="4062"/>
    <row r="4063"/>
    <row r="4064"/>
    <row r="4065"/>
    <row r="4066"/>
    <row r="4067"/>
    <row r="4068"/>
    <row r="4069"/>
    <row r="4070"/>
    <row r="4071"/>
    <row r="4072"/>
    <row r="4073"/>
    <row r="4074"/>
    <row r="4075"/>
    <row r="4076"/>
    <row r="4077"/>
    <row r="4078"/>
    <row r="4079"/>
    <row r="4080"/>
    <row r="4081"/>
    <row r="4082"/>
    <row r="4083"/>
    <row r="4084"/>
    <row r="4085"/>
    <row r="4086"/>
    <row r="4087"/>
    <row r="4088"/>
    <row r="4089"/>
    <row r="4090"/>
    <row r="4091"/>
    <row r="4092"/>
    <row r="4093"/>
    <row r="4094"/>
    <row r="4095"/>
    <row r="4096"/>
    <row r="4097"/>
    <row r="4098"/>
    <row r="4099"/>
    <row r="4100"/>
    <row r="4101"/>
    <row r="4102"/>
    <row r="4103"/>
    <row r="4104"/>
    <row r="4105"/>
    <row r="4106"/>
    <row r="4107"/>
    <row r="4108"/>
    <row r="4109"/>
    <row r="4110"/>
    <row r="4111"/>
    <row r="4112"/>
    <row r="4113"/>
    <row r="4114"/>
    <row r="4115"/>
    <row r="4116"/>
    <row r="4117"/>
    <row r="4118"/>
    <row r="4119"/>
    <row r="4120"/>
    <row r="4121"/>
    <row r="4122"/>
    <row r="4123"/>
    <row r="4124"/>
    <row r="4125"/>
    <row r="4126"/>
    <row r="4127"/>
    <row r="4128"/>
    <row r="4129"/>
    <row r="4130"/>
    <row r="4131"/>
    <row r="4132"/>
    <row r="4133"/>
    <row r="4134"/>
    <row r="4135"/>
    <row r="4136"/>
    <row r="4137"/>
    <row r="4138"/>
    <row r="4139"/>
    <row r="4140"/>
    <row r="4141"/>
    <row r="4142"/>
    <row r="4143"/>
    <row r="4144"/>
    <row r="4145"/>
    <row r="4146"/>
    <row r="4147"/>
    <row r="4148"/>
    <row r="4149"/>
    <row r="4150"/>
    <row r="4151"/>
    <row r="4152"/>
    <row r="4153"/>
    <row r="4154"/>
    <row r="4155"/>
    <row r="4156"/>
    <row r="4157"/>
    <row r="4158"/>
    <row r="4159"/>
    <row r="4160"/>
    <row r="4161"/>
    <row r="4162"/>
    <row r="4163"/>
    <row r="4164"/>
    <row r="4165"/>
    <row r="4166"/>
    <row r="4167"/>
    <row r="4168"/>
    <row r="4169"/>
    <row r="4170"/>
    <row r="4171"/>
    <row r="4172"/>
    <row r="4173"/>
    <row r="4174"/>
    <row r="4175"/>
    <row r="4176"/>
    <row r="4177"/>
    <row r="4178"/>
    <row r="4179"/>
    <row r="4180"/>
    <row r="4181"/>
    <row r="4182"/>
    <row r="4183"/>
    <row r="4184"/>
    <row r="4185"/>
    <row r="4186"/>
    <row r="4187"/>
    <row r="4188"/>
    <row r="4189"/>
    <row r="4190"/>
    <row r="4191"/>
    <row r="4192"/>
    <row r="4193"/>
    <row r="4194"/>
    <row r="4195"/>
    <row r="4196"/>
    <row r="4197"/>
    <row r="4198"/>
    <row r="4199"/>
    <row r="4200"/>
    <row r="4201"/>
    <row r="4202"/>
    <row r="4203"/>
    <row r="4204"/>
    <row r="4205"/>
    <row r="4206"/>
    <row r="4207"/>
    <row r="4208"/>
    <row r="4209"/>
    <row r="4210"/>
    <row r="4211"/>
    <row r="4212"/>
    <row r="4213"/>
    <row r="4214"/>
    <row r="4215"/>
    <row r="4216"/>
    <row r="4217"/>
    <row r="4218"/>
    <row r="4219"/>
    <row r="4220"/>
    <row r="4221"/>
    <row r="4222"/>
    <row r="4223"/>
    <row r="4224"/>
    <row r="4225"/>
    <row r="4226"/>
    <row r="4227"/>
    <row r="4228"/>
    <row r="4229"/>
    <row r="4230"/>
    <row r="4231"/>
    <row r="4232"/>
    <row r="4233"/>
    <row r="4234"/>
    <row r="4235"/>
    <row r="4236"/>
    <row r="4237"/>
    <row r="4238"/>
    <row r="4239"/>
    <row r="4240"/>
    <row r="4241"/>
    <row r="4242"/>
    <row r="4243"/>
    <row r="4244"/>
    <row r="4245"/>
    <row r="4246"/>
    <row r="4247"/>
    <row r="4248"/>
    <row r="4249"/>
    <row r="4250"/>
    <row r="4251"/>
    <row r="4252"/>
    <row r="4253"/>
    <row r="4254"/>
    <row r="4255"/>
    <row r="4256"/>
    <row r="4257"/>
    <row r="4258"/>
    <row r="4259"/>
    <row r="4260"/>
    <row r="4261"/>
    <row r="4262"/>
    <row r="4263"/>
    <row r="4264"/>
    <row r="4265"/>
    <row r="4266"/>
    <row r="4267"/>
    <row r="4268"/>
    <row r="4269"/>
    <row r="4270"/>
    <row r="4271"/>
    <row r="4272"/>
    <row r="4273"/>
    <row r="4274"/>
    <row r="4275"/>
    <row r="4276"/>
    <row r="4277"/>
    <row r="4278"/>
    <row r="4279"/>
    <row r="4280"/>
    <row r="4281"/>
    <row r="4282"/>
    <row r="4283"/>
    <row r="4284"/>
    <row r="4285"/>
    <row r="4286"/>
    <row r="4287"/>
    <row r="4288"/>
    <row r="4289"/>
    <row r="4290"/>
    <row r="4291"/>
    <row r="4292"/>
    <row r="4293"/>
    <row r="4294"/>
    <row r="4295"/>
    <row r="4296"/>
    <row r="4297"/>
    <row r="4298"/>
    <row r="4299"/>
    <row r="4300"/>
    <row r="4301"/>
    <row r="4302"/>
    <row r="4303"/>
    <row r="4304"/>
    <row r="4305"/>
    <row r="4306"/>
    <row r="4307"/>
    <row r="4308"/>
    <row r="4309"/>
    <row r="4310"/>
    <row r="4311"/>
    <row r="4312"/>
    <row r="4313"/>
    <row r="4314"/>
    <row r="4315"/>
    <row r="4316"/>
    <row r="4317"/>
    <row r="4318"/>
    <row r="4319"/>
    <row r="4320"/>
    <row r="4321"/>
    <row r="4322"/>
    <row r="4323"/>
    <row r="4324"/>
    <row r="4325"/>
    <row r="4326"/>
    <row r="4327"/>
    <row r="4328"/>
    <row r="4329"/>
    <row r="4330"/>
    <row r="4331"/>
    <row r="4332"/>
    <row r="4333"/>
    <row r="4334"/>
    <row r="4335"/>
    <row r="4336"/>
    <row r="4337"/>
    <row r="4338"/>
    <row r="4339"/>
    <row r="4340"/>
    <row r="4341"/>
    <row r="4342"/>
    <row r="4343"/>
    <row r="4344"/>
    <row r="4345"/>
    <row r="4346"/>
    <row r="4347"/>
    <row r="4348"/>
    <row r="4349"/>
    <row r="4350"/>
    <row r="4351"/>
    <row r="4352"/>
    <row r="4353"/>
    <row r="4354"/>
    <row r="4355"/>
    <row r="4356"/>
    <row r="4357"/>
    <row r="4358"/>
    <row r="4359"/>
    <row r="4360"/>
    <row r="4361"/>
    <row r="4362"/>
    <row r="4363"/>
    <row r="4364"/>
    <row r="4365"/>
    <row r="4366"/>
    <row r="4367"/>
    <row r="4368"/>
    <row r="4369"/>
    <row r="4370"/>
    <row r="4371"/>
    <row r="4372"/>
    <row r="4373"/>
    <row r="4374"/>
    <row r="4375"/>
    <row r="4376"/>
    <row r="4377"/>
    <row r="4378"/>
    <row r="4379"/>
    <row r="4380"/>
    <row r="4381"/>
    <row r="4382"/>
    <row r="4383"/>
    <row r="4384"/>
    <row r="4385"/>
    <row r="4386"/>
    <row r="4387"/>
    <row r="4388"/>
    <row r="4389"/>
    <row r="4390"/>
    <row r="4391"/>
    <row r="4392"/>
    <row r="4393"/>
    <row r="4394"/>
    <row r="4395"/>
    <row r="4396"/>
    <row r="4397"/>
    <row r="4398"/>
    <row r="4399"/>
    <row r="4400"/>
    <row r="4401"/>
    <row r="4402"/>
    <row r="4403"/>
    <row r="4404"/>
    <row r="4405"/>
    <row r="4406"/>
    <row r="4407"/>
    <row r="4408"/>
    <row r="4409"/>
    <row r="4410"/>
    <row r="4411"/>
    <row r="4412"/>
    <row r="4413"/>
    <row r="4414"/>
    <row r="4415"/>
    <row r="4416"/>
    <row r="4417"/>
    <row r="4418"/>
    <row r="4419"/>
    <row r="4420"/>
    <row r="4421"/>
    <row r="4422"/>
    <row r="4423"/>
    <row r="4424"/>
    <row r="4425"/>
    <row r="4426"/>
    <row r="4427"/>
    <row r="4428"/>
    <row r="4429"/>
    <row r="4430"/>
    <row r="4431"/>
    <row r="4432"/>
    <row r="4433"/>
    <row r="4434"/>
    <row r="4435"/>
    <row r="4436"/>
    <row r="4437"/>
    <row r="4438"/>
    <row r="4439"/>
    <row r="4440"/>
    <row r="4441"/>
    <row r="4442"/>
    <row r="4443"/>
    <row r="4444"/>
    <row r="4445"/>
    <row r="4446"/>
    <row r="4447"/>
    <row r="4448"/>
    <row r="4449"/>
    <row r="4450"/>
    <row r="4451"/>
    <row r="4452"/>
    <row r="4453"/>
    <row r="4454"/>
    <row r="4455"/>
    <row r="4456"/>
    <row r="4457"/>
    <row r="4458"/>
    <row r="4459"/>
    <row r="4460"/>
    <row r="4461"/>
    <row r="4462"/>
    <row r="4463"/>
    <row r="4464"/>
    <row r="4465"/>
    <row r="4466"/>
    <row r="4467"/>
    <row r="4468"/>
    <row r="4469"/>
    <row r="4470"/>
    <row r="4471"/>
    <row r="4472"/>
    <row r="4473"/>
    <row r="4474"/>
    <row r="4475"/>
    <row r="4476"/>
    <row r="4477"/>
    <row r="4478"/>
    <row r="4479"/>
    <row r="4480"/>
    <row r="4481"/>
    <row r="4482"/>
    <row r="4483"/>
    <row r="4484"/>
    <row r="4485"/>
    <row r="4486"/>
    <row r="4487"/>
    <row r="4488"/>
    <row r="4489"/>
    <row r="4490"/>
    <row r="4491"/>
    <row r="4492"/>
    <row r="4493"/>
    <row r="4494"/>
    <row r="4495"/>
    <row r="4496"/>
    <row r="4497"/>
    <row r="4498"/>
    <row r="4499"/>
    <row r="4500"/>
    <row r="4501"/>
    <row r="4502"/>
    <row r="4503"/>
    <row r="4504"/>
    <row r="4505"/>
    <row r="4506"/>
    <row r="4507"/>
    <row r="4508"/>
    <row r="4509"/>
    <row r="4510"/>
    <row r="4511"/>
    <row r="4512"/>
    <row r="4513"/>
    <row r="4514"/>
    <row r="4515"/>
    <row r="4516"/>
    <row r="4517"/>
    <row r="4518"/>
    <row r="4519"/>
    <row r="4520"/>
    <row r="4521"/>
    <row r="4522"/>
    <row r="4523"/>
    <row r="4524"/>
    <row r="4525"/>
    <row r="4526"/>
    <row r="4527"/>
    <row r="4528"/>
    <row r="4529"/>
    <row r="4530"/>
    <row r="4531"/>
    <row r="4532"/>
    <row r="4533"/>
    <row r="4534"/>
    <row r="4535"/>
    <row r="4536"/>
    <row r="4537"/>
    <row r="4538"/>
    <row r="4539"/>
    <row r="4540"/>
    <row r="4541"/>
    <row r="4542"/>
    <row r="4543"/>
    <row r="4544"/>
    <row r="4545"/>
    <row r="4546"/>
    <row r="4547"/>
    <row r="4548"/>
    <row r="4549"/>
    <row r="4550"/>
    <row r="4551"/>
    <row r="4552"/>
    <row r="4553"/>
    <row r="4554"/>
    <row r="4555"/>
    <row r="4556"/>
    <row r="4557"/>
    <row r="4558"/>
    <row r="4559"/>
    <row r="4560"/>
    <row r="4561"/>
    <row r="4562"/>
    <row r="4563"/>
    <row r="4564"/>
    <row r="4565"/>
    <row r="4566"/>
    <row r="4567"/>
    <row r="4568"/>
    <row r="4569"/>
    <row r="4570"/>
    <row r="4571"/>
    <row r="4572"/>
    <row r="4573"/>
    <row r="4574"/>
    <row r="4575"/>
    <row r="4576"/>
    <row r="4577"/>
    <row r="4578"/>
    <row r="4579"/>
    <row r="4580"/>
    <row r="4581"/>
    <row r="4582"/>
    <row r="4583"/>
    <row r="4584"/>
    <row r="4585"/>
    <row r="4586"/>
    <row r="4587"/>
    <row r="4588"/>
    <row r="4589"/>
    <row r="4590"/>
    <row r="4591"/>
    <row r="4592"/>
    <row r="4593"/>
    <row r="4594"/>
    <row r="4595"/>
    <row r="4596"/>
    <row r="4597"/>
    <row r="4598"/>
    <row r="4599"/>
    <row r="4600"/>
    <row r="4601"/>
    <row r="4602"/>
    <row r="4603"/>
    <row r="4604"/>
    <row r="4605"/>
    <row r="4606"/>
    <row r="4607"/>
    <row r="4608"/>
    <row r="4609"/>
    <row r="4610"/>
    <row r="4611"/>
    <row r="4612"/>
    <row r="4613"/>
    <row r="4614"/>
    <row r="4615"/>
    <row r="4616"/>
    <row r="4617"/>
    <row r="4618"/>
    <row r="4619"/>
    <row r="4620"/>
    <row r="4621"/>
    <row r="4622"/>
    <row r="4623"/>
    <row r="4624"/>
    <row r="4625"/>
    <row r="4626"/>
    <row r="4627"/>
    <row r="4628"/>
    <row r="4629"/>
    <row r="4630"/>
    <row r="4631"/>
    <row r="4632"/>
    <row r="4633"/>
    <row r="4634"/>
    <row r="4635"/>
    <row r="4636"/>
    <row r="4637"/>
    <row r="4638"/>
    <row r="4639"/>
    <row r="4640"/>
    <row r="4641"/>
    <row r="4642"/>
    <row r="4643"/>
    <row r="4644"/>
    <row r="4645"/>
    <row r="4646"/>
    <row r="4647"/>
    <row r="4648"/>
    <row r="4649"/>
    <row r="4650"/>
    <row r="4651"/>
    <row r="4652"/>
    <row r="4653"/>
    <row r="4654"/>
    <row r="4655"/>
    <row r="4656"/>
    <row r="4657"/>
    <row r="4658"/>
    <row r="4659"/>
    <row r="4660"/>
    <row r="4661"/>
    <row r="4662"/>
    <row r="4663"/>
    <row r="4664"/>
    <row r="4665"/>
    <row r="4666"/>
    <row r="4667"/>
    <row r="4668"/>
    <row r="4669"/>
    <row r="4670"/>
    <row r="4671"/>
    <row r="4672"/>
    <row r="4673"/>
    <row r="4674"/>
    <row r="4675"/>
    <row r="4676"/>
    <row r="4677"/>
    <row r="4678"/>
    <row r="4679"/>
    <row r="4680"/>
    <row r="4681"/>
    <row r="4682"/>
    <row r="4683"/>
    <row r="4684"/>
    <row r="4685"/>
    <row r="4686"/>
    <row r="4687"/>
    <row r="4688"/>
    <row r="4689"/>
    <row r="4690"/>
    <row r="4691"/>
    <row r="4692"/>
    <row r="4693"/>
    <row r="4694"/>
    <row r="4695"/>
    <row r="4696"/>
    <row r="4697"/>
    <row r="4698"/>
    <row r="4699"/>
    <row r="4700"/>
    <row r="4701"/>
    <row r="4702"/>
    <row r="4703"/>
    <row r="4704"/>
    <row r="4705"/>
    <row r="4706"/>
    <row r="4707"/>
    <row r="4708"/>
    <row r="4709"/>
    <row r="4710"/>
    <row r="4711"/>
    <row r="4712"/>
    <row r="4713"/>
    <row r="4714"/>
    <row r="4715"/>
    <row r="4716"/>
    <row r="4717"/>
    <row r="4718"/>
    <row r="4719"/>
    <row r="4720"/>
    <row r="4721"/>
    <row r="4722"/>
    <row r="4723"/>
    <row r="4724"/>
    <row r="4725"/>
    <row r="4726"/>
    <row r="4727"/>
    <row r="4728"/>
    <row r="4729"/>
    <row r="4730"/>
    <row r="4731"/>
    <row r="4732"/>
    <row r="4733"/>
    <row r="4734"/>
    <row r="4735"/>
    <row r="4736"/>
    <row r="4737"/>
    <row r="4738"/>
    <row r="4739"/>
    <row r="4740"/>
    <row r="4741"/>
    <row r="4742"/>
    <row r="4743"/>
    <row r="4744"/>
    <row r="4745"/>
    <row r="4746"/>
    <row r="4747"/>
    <row r="4748"/>
    <row r="4749"/>
    <row r="4750"/>
    <row r="4751"/>
    <row r="4752"/>
    <row r="4753"/>
    <row r="4754"/>
    <row r="4755"/>
    <row r="4756"/>
    <row r="4757"/>
    <row r="4758"/>
    <row r="4759"/>
    <row r="4760"/>
    <row r="4761"/>
    <row r="4762"/>
    <row r="4763"/>
    <row r="4764"/>
    <row r="4765"/>
    <row r="4766"/>
    <row r="4767"/>
    <row r="4768"/>
    <row r="4769"/>
    <row r="4770"/>
    <row r="4771"/>
    <row r="4772"/>
    <row r="4773"/>
    <row r="4774"/>
    <row r="4775"/>
    <row r="4776"/>
    <row r="4777"/>
    <row r="4778"/>
    <row r="4779"/>
    <row r="4780"/>
    <row r="4781"/>
    <row r="4782"/>
    <row r="4783"/>
    <row r="4784"/>
    <row r="4785"/>
    <row r="4786"/>
    <row r="4787"/>
    <row r="4788"/>
    <row r="4789"/>
    <row r="4790"/>
    <row r="4791"/>
    <row r="4792"/>
    <row r="4793"/>
    <row r="4794"/>
    <row r="4795"/>
    <row r="4796"/>
    <row r="4797"/>
    <row r="4798"/>
    <row r="4799"/>
    <row r="4800"/>
    <row r="4801"/>
    <row r="4802"/>
    <row r="4803"/>
    <row r="4804"/>
    <row r="4805"/>
    <row r="4806"/>
    <row r="4807"/>
    <row r="4808"/>
    <row r="4809"/>
    <row r="4810"/>
    <row r="4811"/>
    <row r="4812"/>
    <row r="4813"/>
    <row r="4814"/>
    <row r="4815"/>
    <row r="4816"/>
    <row r="4817"/>
    <row r="4818"/>
    <row r="4819"/>
    <row r="4820"/>
    <row r="4821"/>
    <row r="4822"/>
    <row r="4823"/>
    <row r="4824"/>
    <row r="4825"/>
    <row r="4826"/>
    <row r="4827"/>
    <row r="4828"/>
    <row r="4829"/>
    <row r="4830"/>
    <row r="4831"/>
    <row r="4832"/>
    <row r="4833"/>
    <row r="4834"/>
    <row r="4835"/>
    <row r="4836"/>
    <row r="4837"/>
    <row r="4838"/>
    <row r="4839"/>
    <row r="4840"/>
    <row r="4841"/>
    <row r="4842"/>
    <row r="4843"/>
    <row r="4844"/>
    <row r="4845"/>
    <row r="4846"/>
    <row r="4847"/>
    <row r="4848"/>
    <row r="4849"/>
    <row r="4850"/>
    <row r="4851"/>
    <row r="4852"/>
    <row r="4853"/>
    <row r="4854"/>
    <row r="4855"/>
    <row r="4856"/>
    <row r="4857"/>
    <row r="4858"/>
    <row r="4859"/>
    <row r="4860"/>
    <row r="4861"/>
    <row r="4862"/>
    <row r="4863"/>
    <row r="4864"/>
    <row r="4865"/>
    <row r="4866"/>
    <row r="4867"/>
    <row r="4868"/>
    <row r="4869"/>
    <row r="4870"/>
    <row r="4871"/>
    <row r="4872"/>
    <row r="4873"/>
    <row r="4874"/>
    <row r="4875"/>
    <row r="4876"/>
    <row r="4877"/>
    <row r="4878"/>
    <row r="4879"/>
    <row r="4880"/>
    <row r="4881"/>
    <row r="4882"/>
    <row r="4883"/>
    <row r="4884"/>
    <row r="4885"/>
    <row r="4886"/>
    <row r="4887"/>
    <row r="4888"/>
    <row r="4889"/>
    <row r="4890"/>
    <row r="4891"/>
    <row r="4892"/>
    <row r="4893"/>
    <row r="4894"/>
    <row r="4895"/>
    <row r="4896"/>
    <row r="4897"/>
    <row r="4898"/>
    <row r="4899"/>
    <row r="4900"/>
    <row r="4901"/>
    <row r="4902"/>
    <row r="4903"/>
    <row r="4904"/>
    <row r="4905"/>
    <row r="4906"/>
    <row r="4907"/>
    <row r="4908"/>
    <row r="4909"/>
    <row r="4910"/>
    <row r="4911"/>
    <row r="4912"/>
    <row r="4913"/>
    <row r="4914"/>
    <row r="4915"/>
    <row r="4916"/>
    <row r="4917"/>
    <row r="4918"/>
    <row r="4919"/>
    <row r="4920"/>
    <row r="4921"/>
    <row r="4922"/>
    <row r="4923"/>
    <row r="4924"/>
    <row r="4925"/>
    <row r="4926"/>
    <row r="4927"/>
    <row r="4928"/>
    <row r="4929"/>
    <row r="4930"/>
    <row r="4931"/>
    <row r="4932"/>
    <row r="4933"/>
    <row r="4934"/>
    <row r="4935"/>
    <row r="4936"/>
    <row r="4937"/>
    <row r="4938"/>
    <row r="4939"/>
    <row r="4940"/>
    <row r="4941"/>
    <row r="4942"/>
    <row r="4943"/>
    <row r="4944"/>
    <row r="4945"/>
    <row r="4946"/>
    <row r="4947"/>
    <row r="4948"/>
    <row r="4949"/>
    <row r="4950"/>
    <row r="4951"/>
    <row r="4952"/>
    <row r="4953"/>
    <row r="4954"/>
    <row r="4955"/>
    <row r="4956"/>
    <row r="4957"/>
    <row r="4958"/>
    <row r="4959"/>
    <row r="4960"/>
    <row r="4961"/>
    <row r="4962"/>
    <row r="4963"/>
    <row r="4964"/>
    <row r="4965"/>
    <row r="4966"/>
    <row r="4967"/>
    <row r="4968"/>
    <row r="4969"/>
    <row r="4970"/>
    <row r="4971"/>
    <row r="4972"/>
    <row r="4973"/>
    <row r="4974"/>
    <row r="4975"/>
    <row r="4976"/>
    <row r="4977"/>
    <row r="4978"/>
    <row r="4979"/>
    <row r="4980"/>
    <row r="4981"/>
    <row r="4982"/>
    <row r="4983"/>
    <row r="4984"/>
    <row r="4985"/>
    <row r="4986"/>
    <row r="4987"/>
    <row r="4988"/>
    <row r="4989"/>
    <row r="4990"/>
    <row r="4991"/>
    <row r="4992"/>
    <row r="4993"/>
    <row r="4994"/>
    <row r="4995"/>
    <row r="4996"/>
    <row r="4997"/>
    <row r="4998"/>
    <row r="4999"/>
    <row r="5000"/>
    <row r="5001"/>
    <row r="5002"/>
    <row r="5003"/>
    <row r="5004"/>
    <row r="5005"/>
    <row r="5006"/>
    <row r="5007"/>
    <row r="5008"/>
    <row r="5009"/>
    <row r="5010"/>
    <row r="5011"/>
    <row r="5012"/>
    <row r="5013"/>
    <row r="5014"/>
    <row r="5015"/>
    <row r="5016"/>
    <row r="5017"/>
    <row r="5018"/>
    <row r="5019"/>
    <row r="5020"/>
    <row r="5021"/>
    <row r="5022"/>
    <row r="5023"/>
    <row r="5024"/>
    <row r="5025"/>
    <row r="5026"/>
    <row r="5027"/>
    <row r="5028"/>
    <row r="5029"/>
    <row r="5030"/>
    <row r="5031"/>
    <row r="5032"/>
    <row r="5033"/>
    <row r="5034"/>
    <row r="5035"/>
    <row r="5036"/>
    <row r="5037"/>
    <row r="5038"/>
    <row r="5039"/>
    <row r="5040"/>
    <row r="5041"/>
    <row r="5042"/>
    <row r="5043"/>
    <row r="5044"/>
    <row r="5045"/>
    <row r="5046"/>
    <row r="5047"/>
    <row r="5048"/>
    <row r="5049"/>
    <row r="5050"/>
    <row r="5051"/>
    <row r="5052"/>
    <row r="5053"/>
    <row r="5054"/>
    <row r="5055"/>
    <row r="5056"/>
    <row r="5057"/>
    <row r="5058"/>
    <row r="5059"/>
    <row r="5060"/>
    <row r="5061"/>
    <row r="5062"/>
    <row r="5063"/>
    <row r="5064"/>
    <row r="5065"/>
    <row r="5066"/>
    <row r="5067"/>
    <row r="5068"/>
    <row r="5069"/>
    <row r="5070"/>
    <row r="5071"/>
    <row r="5072"/>
    <row r="5073"/>
    <row r="5074"/>
    <row r="5075"/>
    <row r="5076"/>
    <row r="5077"/>
    <row r="5078"/>
    <row r="5079"/>
    <row r="5080"/>
    <row r="5081"/>
    <row r="5082"/>
    <row r="5083"/>
    <row r="5084"/>
    <row r="5085"/>
    <row r="5086"/>
    <row r="5087"/>
    <row r="5088"/>
    <row r="5089"/>
    <row r="5090"/>
    <row r="5091"/>
    <row r="5092"/>
    <row r="5093"/>
    <row r="5094"/>
    <row r="5095"/>
    <row r="5096"/>
    <row r="5097"/>
    <row r="5098"/>
    <row r="5099"/>
    <row r="5100"/>
    <row r="5101"/>
    <row r="5102"/>
    <row r="5103"/>
    <row r="5104"/>
    <row r="5105"/>
    <row r="5106"/>
    <row r="5107"/>
    <row r="5108"/>
    <row r="5109"/>
    <row r="5110"/>
    <row r="5111"/>
    <row r="5112"/>
    <row r="5113"/>
    <row r="5114"/>
    <row r="5115"/>
    <row r="5116"/>
    <row r="5117"/>
    <row r="5118"/>
    <row r="5119"/>
    <row r="5120"/>
    <row r="5121"/>
    <row r="5122"/>
    <row r="5123"/>
    <row r="5124"/>
    <row r="5125"/>
    <row r="5126"/>
    <row r="5127"/>
    <row r="5128"/>
    <row r="5129"/>
    <row r="5130"/>
    <row r="5131"/>
    <row r="5132"/>
    <row r="5133"/>
    <row r="5134"/>
    <row r="5135"/>
    <row r="5136"/>
    <row r="5137"/>
    <row r="5138"/>
    <row r="5139"/>
    <row r="5140"/>
    <row r="5141"/>
    <row r="5142"/>
    <row r="5143"/>
    <row r="5144"/>
    <row r="5145"/>
    <row r="5146"/>
    <row r="5147"/>
    <row r="5148"/>
    <row r="5149"/>
    <row r="5150"/>
    <row r="5151"/>
    <row r="5152"/>
    <row r="5153"/>
    <row r="5154"/>
    <row r="5155"/>
    <row r="5156"/>
    <row r="5157"/>
    <row r="5158"/>
    <row r="5159"/>
    <row r="5160"/>
    <row r="5161"/>
    <row r="5162"/>
    <row r="5163"/>
    <row r="5164"/>
    <row r="5165"/>
    <row r="5166"/>
    <row r="5167"/>
    <row r="5168"/>
    <row r="5169"/>
    <row r="5170"/>
    <row r="5171"/>
    <row r="5172"/>
    <row r="5173"/>
    <row r="5174"/>
    <row r="5175"/>
    <row r="5176"/>
    <row r="5177"/>
    <row r="5178"/>
    <row r="5179"/>
    <row r="5180"/>
    <row r="5181"/>
    <row r="5182"/>
    <row r="5183"/>
    <row r="5184"/>
    <row r="5185"/>
    <row r="5186"/>
    <row r="5187"/>
    <row r="5188"/>
    <row r="5189"/>
    <row r="5190"/>
    <row r="5191"/>
    <row r="5192"/>
    <row r="5193"/>
    <row r="5194"/>
    <row r="5195"/>
    <row r="5196"/>
    <row r="5197"/>
    <row r="5198"/>
    <row r="5199"/>
    <row r="5200"/>
    <row r="5201"/>
    <row r="5202"/>
    <row r="5203"/>
    <row r="5204"/>
    <row r="5205"/>
    <row r="5206"/>
    <row r="5207"/>
    <row r="5208"/>
    <row r="5209"/>
    <row r="5210"/>
    <row r="5211"/>
    <row r="5212"/>
    <row r="5213"/>
    <row r="5214"/>
    <row r="5215"/>
    <row r="5216"/>
    <row r="5217"/>
    <row r="5218"/>
    <row r="5219"/>
    <row r="5220"/>
    <row r="5221"/>
    <row r="5222"/>
    <row r="5223"/>
    <row r="5224"/>
    <row r="5225"/>
    <row r="5226"/>
    <row r="5227"/>
    <row r="5228"/>
    <row r="5229"/>
    <row r="5230"/>
    <row r="5231"/>
    <row r="5232"/>
    <row r="5233"/>
    <row r="5234"/>
    <row r="5235"/>
    <row r="5236"/>
    <row r="5237"/>
    <row r="5238"/>
    <row r="5239"/>
    <row r="5240"/>
    <row r="5241"/>
    <row r="5242"/>
    <row r="5243"/>
    <row r="5244"/>
    <row r="5245"/>
    <row r="5246"/>
    <row r="5247"/>
    <row r="5248"/>
    <row r="5249"/>
    <row r="5250"/>
    <row r="5251"/>
    <row r="5252"/>
    <row r="5253"/>
    <row r="5254"/>
    <row r="5255"/>
    <row r="5256"/>
    <row r="5257"/>
    <row r="5258"/>
    <row r="5259"/>
    <row r="5260"/>
    <row r="5261"/>
    <row r="5262"/>
    <row r="5263"/>
    <row r="5264"/>
    <row r="5265"/>
    <row r="5266"/>
    <row r="5267"/>
    <row r="5268"/>
    <row r="5269"/>
    <row r="5270"/>
    <row r="5271"/>
    <row r="5272"/>
    <row r="5273"/>
    <row r="5274"/>
    <row r="5275"/>
    <row r="5276"/>
    <row r="5277"/>
    <row r="5278"/>
    <row r="5279"/>
    <row r="5280"/>
    <row r="5281"/>
    <row r="5282"/>
    <row r="5283"/>
    <row r="5284"/>
    <row r="5285"/>
    <row r="5286"/>
    <row r="5287"/>
    <row r="5288"/>
    <row r="5289"/>
    <row r="5290"/>
    <row r="5291"/>
    <row r="5292"/>
    <row r="5293"/>
    <row r="5294"/>
    <row r="5295"/>
    <row r="5296"/>
    <row r="5297"/>
    <row r="5298"/>
    <row r="5299"/>
    <row r="5300"/>
    <row r="5301"/>
    <row r="5302"/>
    <row r="5303"/>
    <row r="5304"/>
    <row r="5305"/>
    <row r="5306"/>
    <row r="5307"/>
    <row r="5308"/>
    <row r="5309"/>
    <row r="5310"/>
    <row r="5311"/>
    <row r="5312"/>
    <row r="5313"/>
    <row r="5314"/>
    <row r="5315"/>
    <row r="5316"/>
    <row r="5317"/>
    <row r="5318"/>
    <row r="5319"/>
    <row r="5320"/>
    <row r="5321"/>
    <row r="5322"/>
    <row r="5323"/>
    <row r="5324"/>
    <row r="5325"/>
    <row r="5326"/>
    <row r="5327"/>
    <row r="5328"/>
    <row r="5329"/>
    <row r="5330"/>
    <row r="5331"/>
    <row r="5332"/>
    <row r="5333"/>
    <row r="5334"/>
    <row r="5335"/>
    <row r="5336"/>
    <row r="5337"/>
    <row r="5338"/>
    <row r="5339"/>
    <row r="5340"/>
    <row r="5341"/>
    <row r="5342"/>
    <row r="5343"/>
    <row r="5344"/>
    <row r="5345"/>
    <row r="5346"/>
    <row r="5347"/>
    <row r="5348"/>
    <row r="5349"/>
    <row r="5350"/>
    <row r="5351"/>
    <row r="5352"/>
    <row r="5353"/>
    <row r="5354"/>
    <row r="5355"/>
    <row r="5356"/>
    <row r="5357"/>
    <row r="5358"/>
    <row r="5359"/>
    <row r="5360"/>
    <row r="5361"/>
    <row r="5362"/>
    <row r="5363"/>
    <row r="5364"/>
    <row r="5365"/>
    <row r="5366"/>
    <row r="5367"/>
    <row r="5368"/>
    <row r="5369"/>
    <row r="5370"/>
    <row r="5371"/>
    <row r="5372"/>
    <row r="5373"/>
    <row r="5374"/>
    <row r="5375"/>
    <row r="5376"/>
    <row r="5377"/>
    <row r="5378"/>
    <row r="5379"/>
    <row r="5380"/>
    <row r="5381"/>
    <row r="5382"/>
    <row r="5383"/>
    <row r="5384"/>
    <row r="5385"/>
    <row r="5386"/>
    <row r="5387"/>
    <row r="5388"/>
    <row r="5389"/>
    <row r="5390"/>
    <row r="5391"/>
    <row r="5392"/>
    <row r="5393"/>
    <row r="5394"/>
    <row r="5395"/>
    <row r="5396"/>
    <row r="5397"/>
    <row r="5398"/>
    <row r="5399"/>
    <row r="5400"/>
    <row r="5401"/>
    <row r="5402"/>
    <row r="5403"/>
    <row r="5404"/>
    <row r="5405"/>
    <row r="5406"/>
    <row r="5407"/>
    <row r="5408"/>
    <row r="5409"/>
    <row r="5410"/>
    <row r="5411"/>
    <row r="5412"/>
    <row r="5413"/>
    <row r="5414"/>
    <row r="5415"/>
    <row r="5416"/>
    <row r="5417"/>
    <row r="5418"/>
    <row r="5419"/>
    <row r="5420"/>
    <row r="5421"/>
    <row r="5422"/>
    <row r="5423"/>
    <row r="5424"/>
    <row r="5425"/>
    <row r="5426"/>
    <row r="5427"/>
    <row r="5428"/>
    <row r="5429"/>
    <row r="5430"/>
    <row r="5431"/>
    <row r="5432"/>
    <row r="5433"/>
    <row r="5434"/>
    <row r="5435"/>
    <row r="5436"/>
    <row r="5437"/>
    <row r="5438"/>
    <row r="5439"/>
    <row r="5440"/>
    <row r="5441"/>
    <row r="5442"/>
    <row r="5443"/>
    <row r="5444"/>
    <row r="5445"/>
    <row r="5446"/>
    <row r="5447"/>
    <row r="5448"/>
    <row r="5449"/>
    <row r="5450"/>
    <row r="5451"/>
    <row r="5452"/>
    <row r="5453"/>
    <row r="5454"/>
    <row r="5455"/>
    <row r="5456"/>
    <row r="5457"/>
    <row r="5458"/>
    <row r="5459"/>
    <row r="5460"/>
    <row r="5461"/>
    <row r="5462"/>
    <row r="5463"/>
    <row r="5464"/>
    <row r="5465"/>
    <row r="5466"/>
    <row r="5467"/>
    <row r="5468"/>
    <row r="5469"/>
    <row r="5470"/>
    <row r="5471"/>
    <row r="5472"/>
    <row r="5473"/>
    <row r="5474"/>
    <row r="5475"/>
    <row r="5476"/>
    <row r="5477"/>
    <row r="5478"/>
    <row r="5479"/>
    <row r="5480"/>
    <row r="5481"/>
    <row r="5482"/>
    <row r="5483"/>
    <row r="5484"/>
    <row r="5485"/>
    <row r="5486"/>
    <row r="5487"/>
    <row r="5488"/>
    <row r="5489"/>
    <row r="5490"/>
    <row r="5491"/>
    <row r="5492"/>
    <row r="5493"/>
    <row r="5494"/>
    <row r="5495"/>
    <row r="5496"/>
    <row r="5497"/>
    <row r="5498"/>
    <row r="5499"/>
    <row r="5500"/>
    <row r="5501"/>
    <row r="5502"/>
    <row r="5503"/>
    <row r="5504"/>
    <row r="5505"/>
    <row r="5506"/>
    <row r="5507"/>
    <row r="5508"/>
    <row r="5509"/>
    <row r="5510"/>
    <row r="5511"/>
    <row r="5512"/>
    <row r="5513"/>
    <row r="5514"/>
    <row r="5515"/>
    <row r="5516"/>
    <row r="5517"/>
    <row r="5518"/>
    <row r="5519"/>
    <row r="5520"/>
    <row r="5521"/>
    <row r="5522"/>
    <row r="5523"/>
    <row r="5524"/>
    <row r="5525"/>
    <row r="5526"/>
    <row r="5527"/>
    <row r="5528"/>
    <row r="5529"/>
    <row r="5530"/>
    <row r="5531"/>
    <row r="5532"/>
    <row r="5533"/>
    <row r="5534"/>
    <row r="5535"/>
    <row r="5536"/>
    <row r="5537"/>
    <row r="5538"/>
    <row r="5539"/>
    <row r="5540"/>
    <row r="5541"/>
    <row r="5542"/>
    <row r="5543"/>
    <row r="5544"/>
    <row r="5545"/>
    <row r="5546"/>
    <row r="5547"/>
    <row r="5548"/>
    <row r="5549"/>
    <row r="5550"/>
    <row r="5551"/>
    <row r="5552"/>
    <row r="5553"/>
    <row r="5554"/>
    <row r="5555"/>
    <row r="5556"/>
    <row r="5557"/>
    <row r="5558"/>
    <row r="5559"/>
    <row r="5560"/>
    <row r="5561"/>
    <row r="5562"/>
    <row r="5563"/>
    <row r="5564"/>
    <row r="5565"/>
    <row r="5566"/>
    <row r="5567"/>
    <row r="5568"/>
    <row r="5569"/>
    <row r="5570"/>
    <row r="5571"/>
    <row r="5572"/>
    <row r="5573"/>
    <row r="5574"/>
    <row r="5575"/>
    <row r="5576"/>
    <row r="5577"/>
    <row r="5578"/>
    <row r="5579"/>
    <row r="5580"/>
    <row r="5581"/>
    <row r="5582"/>
    <row r="5583"/>
    <row r="5584"/>
    <row r="5585"/>
    <row r="5586"/>
    <row r="5587"/>
    <row r="5588"/>
    <row r="5589"/>
    <row r="5590"/>
    <row r="5591"/>
    <row r="5592"/>
    <row r="5593"/>
    <row r="5594"/>
    <row r="5595"/>
    <row r="5596"/>
    <row r="5597"/>
    <row r="5598"/>
    <row r="5599"/>
    <row r="5600"/>
    <row r="5601"/>
    <row r="5602"/>
    <row r="5603"/>
    <row r="5604"/>
    <row r="5605"/>
    <row r="5606"/>
    <row r="5607"/>
    <row r="5608"/>
    <row r="5609"/>
    <row r="5610"/>
    <row r="5611"/>
    <row r="5612"/>
    <row r="5613"/>
    <row r="5614"/>
    <row r="5615"/>
    <row r="5616"/>
    <row r="5617"/>
    <row r="5618"/>
    <row r="5619"/>
    <row r="5620"/>
    <row r="5621"/>
    <row r="5622"/>
    <row r="5623"/>
    <row r="5624"/>
    <row r="5625"/>
    <row r="5626"/>
    <row r="5627"/>
    <row r="5628"/>
    <row r="5629"/>
    <row r="5630"/>
    <row r="5631"/>
    <row r="5632"/>
    <row r="5633"/>
    <row r="5634"/>
    <row r="5635"/>
    <row r="5636"/>
    <row r="5637"/>
    <row r="5638"/>
    <row r="5639"/>
    <row r="5640"/>
    <row r="5641"/>
    <row r="5642"/>
    <row r="5643"/>
    <row r="5644"/>
    <row r="5645"/>
    <row r="5646"/>
    <row r="5647"/>
    <row r="5648"/>
    <row r="5649"/>
    <row r="5650"/>
    <row r="5651"/>
    <row r="5652"/>
    <row r="5653"/>
    <row r="5654"/>
    <row r="5655"/>
    <row r="5656"/>
    <row r="5657"/>
    <row r="5658"/>
    <row r="5659"/>
    <row r="5660"/>
    <row r="5661"/>
    <row r="5662"/>
    <row r="5663"/>
    <row r="5664"/>
    <row r="5665"/>
    <row r="5666"/>
    <row r="5667"/>
    <row r="5668"/>
    <row r="5669"/>
    <row r="5670"/>
    <row r="5671"/>
    <row r="5672"/>
    <row r="5673"/>
    <row r="5674"/>
    <row r="5675"/>
    <row r="5676"/>
    <row r="5677"/>
    <row r="5678"/>
    <row r="5679"/>
    <row r="5680"/>
    <row r="5681"/>
    <row r="5682"/>
    <row r="5683"/>
    <row r="5684"/>
    <row r="5685"/>
    <row r="5686"/>
    <row r="5687"/>
    <row r="5688"/>
    <row r="5689"/>
    <row r="5690"/>
    <row r="5691"/>
    <row r="5692"/>
    <row r="5693"/>
    <row r="5694"/>
    <row r="5695"/>
    <row r="5696"/>
    <row r="5697"/>
    <row r="5698"/>
    <row r="5699"/>
    <row r="5700"/>
    <row r="5701"/>
    <row r="5702"/>
    <row r="5703"/>
    <row r="5704"/>
    <row r="5705"/>
    <row r="5706"/>
    <row r="5707"/>
    <row r="5708"/>
    <row r="5709"/>
    <row r="5710"/>
    <row r="5711"/>
    <row r="5712"/>
    <row r="5713"/>
    <row r="5714"/>
    <row r="5715"/>
    <row r="5716"/>
    <row r="5717"/>
    <row r="5718"/>
    <row r="5719"/>
    <row r="5720"/>
    <row r="5721"/>
    <row r="5722"/>
    <row r="5723"/>
    <row r="5724"/>
    <row r="5725"/>
    <row r="5726"/>
    <row r="5727"/>
    <row r="5728"/>
    <row r="5729"/>
    <row r="5730"/>
    <row r="5731"/>
    <row r="5732"/>
    <row r="5733"/>
    <row r="5734"/>
    <row r="5735"/>
    <row r="5736"/>
    <row r="5737"/>
    <row r="5738"/>
    <row r="5739"/>
    <row r="5740"/>
    <row r="5741"/>
    <row r="5742"/>
    <row r="5743"/>
    <row r="5744"/>
    <row r="5745"/>
    <row r="5746"/>
    <row r="5747"/>
    <row r="5748"/>
    <row r="5749"/>
    <row r="5750"/>
    <row r="5751"/>
    <row r="5752"/>
    <row r="5753"/>
    <row r="5754"/>
    <row r="5755"/>
    <row r="5756"/>
    <row r="5757"/>
    <row r="5758"/>
    <row r="5759"/>
    <row r="5760"/>
    <row r="5761"/>
    <row r="5762"/>
    <row r="5763"/>
    <row r="5764"/>
    <row r="5765"/>
    <row r="5766"/>
    <row r="5767"/>
    <row r="5768"/>
    <row r="5769"/>
    <row r="5770"/>
    <row r="5771"/>
    <row r="5772"/>
    <row r="5773"/>
    <row r="5774"/>
    <row r="5775"/>
    <row r="5776"/>
    <row r="5777"/>
    <row r="5778"/>
    <row r="5779"/>
    <row r="5780"/>
    <row r="5781"/>
    <row r="5782"/>
    <row r="5783"/>
    <row r="5784"/>
    <row r="5785"/>
    <row r="5786"/>
    <row r="5787"/>
    <row r="5788"/>
    <row r="5789"/>
    <row r="5790"/>
    <row r="5791"/>
    <row r="5792"/>
    <row r="5793"/>
    <row r="5794"/>
    <row r="5795"/>
    <row r="5796"/>
    <row r="5797"/>
    <row r="5798"/>
    <row r="5799"/>
    <row r="5800"/>
    <row r="5801"/>
    <row r="5802"/>
    <row r="5803"/>
    <row r="5804"/>
    <row r="5805"/>
    <row r="5806"/>
    <row r="5807"/>
    <row r="5808"/>
    <row r="5809"/>
    <row r="5810"/>
    <row r="5811"/>
    <row r="5812"/>
    <row r="5813"/>
    <row r="5814"/>
    <row r="5815"/>
    <row r="5816"/>
    <row r="5817"/>
    <row r="5818"/>
    <row r="5819"/>
    <row r="5820"/>
    <row r="5821"/>
    <row r="5822"/>
    <row r="5823"/>
    <row r="5824"/>
    <row r="5825"/>
    <row r="5826"/>
    <row r="5827"/>
    <row r="5828"/>
    <row r="5829"/>
    <row r="5830"/>
    <row r="5831"/>
    <row r="5832"/>
    <row r="5833"/>
    <row r="5834"/>
    <row r="5835"/>
    <row r="5836"/>
    <row r="5837"/>
    <row r="5838"/>
    <row r="5839"/>
    <row r="5840"/>
    <row r="5841"/>
    <row r="5842"/>
    <row r="5843"/>
    <row r="5844"/>
    <row r="5845"/>
    <row r="5846"/>
    <row r="5847"/>
    <row r="5848"/>
    <row r="5849"/>
    <row r="5850"/>
    <row r="5851"/>
    <row r="5852"/>
    <row r="5853"/>
    <row r="5854"/>
    <row r="5855"/>
    <row r="5856"/>
    <row r="5857"/>
    <row r="5858"/>
    <row r="5859"/>
    <row r="5860"/>
    <row r="5861"/>
    <row r="5862"/>
    <row r="5863"/>
    <row r="5864"/>
    <row r="5865"/>
    <row r="5866"/>
    <row r="5867"/>
    <row r="5868"/>
    <row r="5869"/>
    <row r="5870"/>
    <row r="5871"/>
    <row r="5872"/>
    <row r="5873"/>
    <row r="5874"/>
    <row r="5875"/>
    <row r="5876"/>
    <row r="5877"/>
    <row r="5878"/>
    <row r="5879"/>
    <row r="5880"/>
    <row r="5881"/>
    <row r="5882"/>
    <row r="5883"/>
    <row r="5884"/>
    <row r="5885"/>
    <row r="5886"/>
    <row r="5887"/>
    <row r="5888"/>
    <row r="5889"/>
    <row r="5890"/>
    <row r="5891"/>
    <row r="5892"/>
    <row r="5893"/>
    <row r="5894"/>
    <row r="5895"/>
    <row r="5896"/>
    <row r="5897"/>
    <row r="5898"/>
    <row r="5899"/>
    <row r="5900"/>
    <row r="5901"/>
    <row r="5902"/>
    <row r="5903"/>
    <row r="5904"/>
    <row r="5905"/>
    <row r="5906"/>
    <row r="5907"/>
    <row r="5908"/>
    <row r="5909"/>
    <row r="5910"/>
    <row r="5911"/>
    <row r="5912"/>
    <row r="5913"/>
    <row r="5914"/>
    <row r="5915"/>
    <row r="5916"/>
    <row r="5917"/>
    <row r="5918"/>
    <row r="5919"/>
    <row r="5920"/>
    <row r="5921"/>
    <row r="5922"/>
    <row r="5923"/>
    <row r="5924"/>
    <row r="5925"/>
    <row r="5926"/>
    <row r="5927"/>
    <row r="5928"/>
    <row r="5929"/>
    <row r="5930"/>
    <row r="5931"/>
    <row r="5932"/>
    <row r="5933"/>
    <row r="5934"/>
    <row r="5935"/>
    <row r="5936"/>
    <row r="5937"/>
    <row r="5938"/>
    <row r="5939"/>
    <row r="5940"/>
    <row r="5941"/>
    <row r="5942"/>
    <row r="5943"/>
    <row r="5944"/>
    <row r="5945"/>
    <row r="5946"/>
    <row r="5947"/>
    <row r="5948"/>
    <row r="5949"/>
    <row r="5950"/>
    <row r="5951"/>
    <row r="5952"/>
    <row r="5953"/>
    <row r="5954"/>
    <row r="5955"/>
    <row r="5956"/>
    <row r="5957"/>
    <row r="5958"/>
    <row r="5959"/>
    <row r="5960"/>
    <row r="5961"/>
    <row r="5962"/>
    <row r="5963"/>
    <row r="5964"/>
    <row r="5965"/>
    <row r="5966"/>
    <row r="5967"/>
    <row r="5968"/>
    <row r="5969"/>
    <row r="5970"/>
    <row r="5971"/>
    <row r="5972"/>
    <row r="5973"/>
    <row r="5974"/>
    <row r="5975"/>
    <row r="5976"/>
    <row r="5977"/>
    <row r="5978"/>
    <row r="5979"/>
    <row r="5980"/>
    <row r="5981"/>
    <row r="5982"/>
    <row r="5983"/>
    <row r="5984"/>
    <row r="5985"/>
    <row r="5986"/>
    <row r="5987"/>
    <row r="5988"/>
    <row r="5989"/>
    <row r="5990"/>
    <row r="5991"/>
    <row r="5992"/>
    <row r="5993"/>
    <row r="5994"/>
    <row r="5995"/>
    <row r="5996"/>
    <row r="5997"/>
    <row r="5998"/>
    <row r="5999"/>
    <row r="6000"/>
    <row r="6001"/>
    <row r="6002"/>
    <row r="6003"/>
    <row r="6004"/>
    <row r="6005"/>
    <row r="6006"/>
    <row r="6007"/>
    <row r="6008"/>
    <row r="6009"/>
    <row r="6010"/>
    <row r="6011"/>
    <row r="6012"/>
    <row r="6013"/>
    <row r="6014"/>
    <row r="6015"/>
    <row r="6016"/>
    <row r="6017"/>
    <row r="6018"/>
    <row r="6019"/>
    <row r="6020"/>
    <row r="6021"/>
    <row r="6022"/>
    <row r="6023"/>
    <row r="6024"/>
    <row r="6025"/>
    <row r="6026"/>
    <row r="6027"/>
    <row r="6028"/>
    <row r="6029"/>
    <row r="6030"/>
    <row r="6031"/>
    <row r="6032"/>
    <row r="6033"/>
    <row r="6034"/>
    <row r="6035"/>
    <row r="6036"/>
    <row r="6037"/>
    <row r="6038"/>
    <row r="6039"/>
    <row r="6040"/>
    <row r="6041"/>
    <row r="6042"/>
    <row r="6043"/>
    <row r="6044"/>
    <row r="6045"/>
    <row r="6046"/>
    <row r="6047"/>
    <row r="6048"/>
    <row r="6049"/>
    <row r="6050"/>
    <row r="6051"/>
    <row r="6052"/>
    <row r="6053"/>
    <row r="6054"/>
    <row r="6055"/>
    <row r="6056"/>
    <row r="6057"/>
    <row r="6058"/>
    <row r="6059"/>
    <row r="6060"/>
    <row r="6061"/>
    <row r="6062"/>
    <row r="6063"/>
    <row r="6064"/>
    <row r="6065"/>
    <row r="6066"/>
    <row r="6067"/>
    <row r="6068"/>
    <row r="6069"/>
    <row r="6070"/>
    <row r="6071"/>
    <row r="6072"/>
    <row r="6073"/>
    <row r="6074"/>
    <row r="6075"/>
    <row r="6076"/>
    <row r="6077"/>
    <row r="6078"/>
    <row r="6079"/>
    <row r="6080"/>
    <row r="6081"/>
    <row r="6082"/>
    <row r="6083"/>
    <row r="6084"/>
    <row r="6085"/>
    <row r="6086"/>
    <row r="6087"/>
    <row r="6088"/>
    <row r="6089"/>
    <row r="6090"/>
    <row r="6091"/>
    <row r="6092"/>
    <row r="6093"/>
    <row r="6094"/>
    <row r="6095"/>
    <row r="6096"/>
    <row r="6097"/>
    <row r="6098"/>
    <row r="6099"/>
    <row r="6100"/>
    <row r="6101"/>
    <row r="6102"/>
    <row r="6103"/>
    <row r="6104"/>
    <row r="6105"/>
    <row r="6106"/>
    <row r="6107"/>
    <row r="6108"/>
    <row r="6109"/>
    <row r="6110"/>
    <row r="6111"/>
    <row r="6112"/>
    <row r="6113"/>
    <row r="6114"/>
    <row r="6115"/>
    <row r="6116"/>
    <row r="6117"/>
    <row r="6118"/>
    <row r="6119"/>
    <row r="6120"/>
    <row r="6121"/>
    <row r="6122"/>
    <row r="6123"/>
    <row r="6124"/>
    <row r="6125"/>
    <row r="6126"/>
    <row r="6127"/>
    <row r="6128"/>
    <row r="6129"/>
    <row r="6130"/>
    <row r="6131"/>
    <row r="6132"/>
    <row r="6133"/>
    <row r="6134"/>
    <row r="6135"/>
    <row r="6136"/>
    <row r="6137"/>
    <row r="6138"/>
    <row r="6139"/>
    <row r="6140"/>
    <row r="6141"/>
    <row r="6142"/>
    <row r="6143"/>
    <row r="6144"/>
    <row r="6145"/>
    <row r="6146"/>
    <row r="6147"/>
    <row r="6148"/>
    <row r="6149"/>
    <row r="6150"/>
    <row r="6151"/>
    <row r="6152"/>
    <row r="6153"/>
    <row r="6154"/>
    <row r="6155"/>
    <row r="6156"/>
    <row r="6157"/>
    <row r="6158"/>
    <row r="6159"/>
    <row r="6160"/>
    <row r="6161"/>
    <row r="6162"/>
    <row r="6163"/>
    <row r="6164"/>
    <row r="6165"/>
    <row r="6166"/>
    <row r="6167"/>
    <row r="6168"/>
    <row r="6169"/>
    <row r="6170"/>
    <row r="6171"/>
    <row r="6172"/>
    <row r="6173"/>
    <row r="6174"/>
    <row r="6175"/>
    <row r="6176"/>
    <row r="6177"/>
    <row r="6178"/>
    <row r="6179"/>
    <row r="6180"/>
    <row r="6181"/>
    <row r="6182"/>
    <row r="6183"/>
    <row r="6184"/>
    <row r="6185"/>
    <row r="6186"/>
    <row r="6187"/>
    <row r="6188"/>
    <row r="6189"/>
    <row r="6190"/>
    <row r="6191"/>
    <row r="6192"/>
    <row r="6193"/>
    <row r="6194"/>
    <row r="6195"/>
    <row r="6196"/>
    <row r="6197"/>
    <row r="6198"/>
    <row r="6199"/>
    <row r="6200"/>
    <row r="6201"/>
    <row r="6202"/>
    <row r="6203"/>
    <row r="6204"/>
    <row r="6205"/>
    <row r="6206"/>
    <row r="6207"/>
    <row r="6208"/>
    <row r="6209"/>
    <row r="6210"/>
    <row r="6211"/>
    <row r="6212"/>
    <row r="6213"/>
    <row r="6214"/>
    <row r="6215"/>
    <row r="6216"/>
    <row r="6217"/>
    <row r="6218"/>
    <row r="6219"/>
    <row r="6220"/>
    <row r="6221"/>
    <row r="6222"/>
    <row r="6223"/>
    <row r="6224"/>
    <row r="6225"/>
    <row r="6226"/>
    <row r="6227"/>
    <row r="6228"/>
    <row r="6229"/>
    <row r="6230"/>
    <row r="6231"/>
    <row r="6232"/>
    <row r="6233"/>
    <row r="6234"/>
    <row r="6235"/>
    <row r="6236"/>
    <row r="6237"/>
    <row r="6238"/>
    <row r="6239"/>
    <row r="6240"/>
    <row r="6241"/>
    <row r="6242"/>
    <row r="6243"/>
    <row r="6244"/>
    <row r="6245"/>
    <row r="6246"/>
    <row r="6247"/>
    <row r="6248"/>
    <row r="6249"/>
    <row r="6250"/>
    <row r="6251"/>
    <row r="6252"/>
    <row r="6253"/>
    <row r="6254"/>
    <row r="6255"/>
    <row r="6256"/>
    <row r="6257"/>
    <row r="6258"/>
    <row r="6259"/>
    <row r="6260"/>
    <row r="6261"/>
    <row r="6262"/>
    <row r="6263"/>
    <row r="6264"/>
    <row r="6265"/>
    <row r="6266"/>
    <row r="6267"/>
    <row r="6268"/>
    <row r="6269"/>
    <row r="6270"/>
    <row r="6271"/>
    <row r="6272"/>
    <row r="6273"/>
    <row r="6274"/>
    <row r="6275"/>
    <row r="6276"/>
    <row r="6277"/>
    <row r="6278"/>
    <row r="6279"/>
    <row r="6280"/>
    <row r="6281"/>
    <row r="6282"/>
    <row r="6283"/>
    <row r="6284"/>
    <row r="6285"/>
    <row r="6286"/>
    <row r="6287"/>
    <row r="6288"/>
    <row r="6289"/>
    <row r="6290"/>
    <row r="6291"/>
    <row r="6292"/>
    <row r="6293"/>
    <row r="6294"/>
    <row r="6295"/>
    <row r="6296"/>
    <row r="6297"/>
    <row r="6298"/>
    <row r="6299"/>
    <row r="6300"/>
    <row r="6301"/>
    <row r="6302"/>
    <row r="6303"/>
    <row r="6304"/>
    <row r="6305"/>
    <row r="6306"/>
    <row r="6307"/>
    <row r="6308"/>
    <row r="6309"/>
    <row r="6310"/>
    <row r="6311"/>
    <row r="6312"/>
    <row r="6313"/>
    <row r="6314"/>
    <row r="6315"/>
    <row r="6316"/>
    <row r="6317"/>
    <row r="6318"/>
    <row r="6319"/>
    <row r="6320"/>
    <row r="6321"/>
    <row r="6322"/>
    <row r="6323"/>
    <row r="6324"/>
    <row r="6325"/>
    <row r="6326"/>
    <row r="6327"/>
    <row r="6328"/>
    <row r="6329"/>
    <row r="6330"/>
    <row r="6331"/>
    <row r="6332"/>
    <row r="6333"/>
    <row r="6334"/>
    <row r="6335"/>
    <row r="6336"/>
    <row r="6337"/>
    <row r="6338"/>
    <row r="6339"/>
    <row r="6340"/>
    <row r="6341"/>
    <row r="6342"/>
    <row r="6343"/>
    <row r="6344"/>
    <row r="6345"/>
    <row r="6346"/>
    <row r="6347"/>
    <row r="6348"/>
    <row r="6349"/>
    <row r="6350"/>
    <row r="6351"/>
    <row r="6352"/>
    <row r="6353"/>
    <row r="6354"/>
    <row r="6355"/>
    <row r="6356"/>
    <row r="6357"/>
    <row r="6358"/>
    <row r="6359"/>
    <row r="6360"/>
    <row r="6361"/>
    <row r="6362"/>
    <row r="6363"/>
    <row r="6364"/>
    <row r="6365"/>
    <row r="6366"/>
    <row r="6367"/>
    <row r="6368"/>
    <row r="6369"/>
    <row r="6370"/>
    <row r="6371"/>
    <row r="6372"/>
    <row r="6373"/>
    <row r="6374"/>
    <row r="6375"/>
    <row r="6376"/>
    <row r="6377"/>
    <row r="6378"/>
    <row r="6379"/>
    <row r="6380"/>
    <row r="6381"/>
    <row r="6382"/>
    <row r="6383"/>
    <row r="6384"/>
    <row r="6385"/>
    <row r="6386"/>
    <row r="6387"/>
    <row r="6388"/>
    <row r="6389"/>
    <row r="6390"/>
    <row r="6391"/>
    <row r="6392"/>
    <row r="6393"/>
    <row r="6394"/>
    <row r="6395"/>
    <row r="6396"/>
    <row r="6397"/>
    <row r="6398"/>
    <row r="6399"/>
    <row r="6400"/>
    <row r="6401"/>
    <row r="6402"/>
    <row r="6403"/>
    <row r="6404"/>
    <row r="6405"/>
    <row r="6406"/>
    <row r="6407"/>
    <row r="6408"/>
    <row r="6409"/>
    <row r="6410"/>
    <row r="6411"/>
    <row r="6412"/>
    <row r="6413"/>
    <row r="6414"/>
    <row r="6415"/>
    <row r="6416"/>
    <row r="6417"/>
    <row r="6418"/>
    <row r="6419"/>
    <row r="6420"/>
    <row r="6421"/>
    <row r="6422"/>
    <row r="6423"/>
    <row r="6424"/>
    <row r="6425"/>
    <row r="6426"/>
    <row r="6427"/>
    <row r="6428"/>
    <row r="6429"/>
    <row r="6430"/>
    <row r="6431"/>
    <row r="6432"/>
    <row r="6433"/>
    <row r="6434"/>
    <row r="6435"/>
    <row r="6436"/>
    <row r="6437"/>
    <row r="6438"/>
    <row r="6439"/>
    <row r="6440"/>
    <row r="6441"/>
    <row r="6442"/>
    <row r="6443"/>
    <row r="6444"/>
    <row r="6445"/>
    <row r="6446"/>
    <row r="6447"/>
    <row r="6448"/>
    <row r="6449"/>
    <row r="6450"/>
    <row r="6451"/>
    <row r="6452"/>
    <row r="6453"/>
    <row r="6454"/>
    <row r="6455"/>
    <row r="6456"/>
    <row r="6457"/>
    <row r="6458"/>
    <row r="6459"/>
    <row r="6460"/>
    <row r="6461"/>
    <row r="6462"/>
    <row r="6463"/>
    <row r="6464"/>
    <row r="6465"/>
    <row r="6466"/>
    <row r="6467"/>
    <row r="6468"/>
    <row r="6469"/>
    <row r="6470"/>
    <row r="6471"/>
    <row r="6472"/>
    <row r="6473"/>
    <row r="6474"/>
    <row r="6475"/>
    <row r="6476"/>
    <row r="6477"/>
    <row r="6478"/>
    <row r="6479"/>
    <row r="6480"/>
    <row r="6481"/>
    <row r="6482"/>
    <row r="6483"/>
    <row r="6484"/>
    <row r="6485"/>
    <row r="6486"/>
    <row r="6487"/>
    <row r="6488"/>
    <row r="6489"/>
    <row r="6490"/>
    <row r="6491"/>
    <row r="6492"/>
    <row r="6493"/>
    <row r="6494"/>
    <row r="6495"/>
    <row r="6496"/>
    <row r="6497"/>
    <row r="6498"/>
    <row r="6499"/>
    <row r="6500"/>
    <row r="6501"/>
    <row r="6502"/>
    <row r="6503"/>
    <row r="6504"/>
    <row r="6505"/>
    <row r="6506"/>
    <row r="6507"/>
    <row r="6508"/>
    <row r="6509"/>
    <row r="6510"/>
    <row r="6511"/>
    <row r="6512"/>
    <row r="6513"/>
    <row r="6514"/>
    <row r="6515"/>
    <row r="6516"/>
    <row r="6517"/>
    <row r="6518"/>
    <row r="6519"/>
    <row r="6520"/>
    <row r="6521"/>
    <row r="6522"/>
    <row r="6523"/>
    <row r="6524"/>
    <row r="6525"/>
    <row r="6526"/>
    <row r="6527"/>
    <row r="6528"/>
    <row r="6529"/>
    <row r="6530"/>
    <row r="6531"/>
    <row r="6532"/>
    <row r="6533"/>
    <row r="6534"/>
    <row r="6535"/>
    <row r="6536"/>
    <row r="6537"/>
    <row r="6538"/>
    <row r="6539"/>
    <row r="6540"/>
    <row r="6541"/>
    <row r="6542"/>
    <row r="6543"/>
    <row r="6544"/>
    <row r="6545"/>
    <row r="6546"/>
    <row r="6547"/>
    <row r="6548"/>
    <row r="6549"/>
    <row r="6550"/>
    <row r="6551"/>
    <row r="6552"/>
    <row r="6553"/>
    <row r="6554"/>
    <row r="6555"/>
    <row r="6556"/>
    <row r="6557"/>
    <row r="6558"/>
    <row r="6559"/>
    <row r="6560"/>
    <row r="6561"/>
    <row r="6562"/>
    <row r="6563"/>
    <row r="6564"/>
    <row r="6565"/>
    <row r="6566"/>
    <row r="6567"/>
    <row r="6568"/>
    <row r="6569"/>
    <row r="6570"/>
    <row r="6571"/>
    <row r="6572"/>
    <row r="6573"/>
    <row r="6574"/>
    <row r="6575"/>
    <row r="6576"/>
    <row r="6577"/>
    <row r="6578"/>
    <row r="6579"/>
    <row r="6580"/>
    <row r="6581"/>
    <row r="6582"/>
    <row r="6583"/>
    <row r="6584"/>
    <row r="6585"/>
    <row r="6586"/>
    <row r="6587"/>
    <row r="6588"/>
    <row r="6589"/>
    <row r="6590"/>
    <row r="6591"/>
    <row r="6592"/>
    <row r="6593"/>
    <row r="6594"/>
    <row r="6595"/>
    <row r="6596"/>
    <row r="6597"/>
    <row r="6598"/>
    <row r="6599"/>
    <row r="6600"/>
    <row r="6601"/>
    <row r="6602"/>
    <row r="6603"/>
    <row r="6604"/>
    <row r="6605"/>
    <row r="6606"/>
    <row r="6607"/>
    <row r="6608"/>
    <row r="6609"/>
    <row r="6610"/>
    <row r="6611"/>
    <row r="6612"/>
    <row r="6613"/>
    <row r="6614"/>
    <row r="6615"/>
    <row r="6616"/>
    <row r="6617"/>
    <row r="6618"/>
    <row r="6619"/>
    <row r="6620"/>
    <row r="6621"/>
    <row r="6622"/>
    <row r="6623"/>
    <row r="6624"/>
    <row r="6625"/>
    <row r="6626"/>
    <row r="6627"/>
    <row r="6628"/>
    <row r="6629"/>
    <row r="6630"/>
    <row r="6631"/>
    <row r="6632"/>
    <row r="6633"/>
    <row r="6634"/>
    <row r="6635"/>
    <row r="6636"/>
    <row r="6637"/>
    <row r="6638"/>
    <row r="6639"/>
    <row r="6640"/>
    <row r="6641"/>
    <row r="6642"/>
    <row r="6643"/>
    <row r="6644"/>
    <row r="6645"/>
    <row r="6646"/>
    <row r="6647"/>
    <row r="6648"/>
    <row r="6649"/>
    <row r="6650"/>
    <row r="6651"/>
    <row r="6652"/>
    <row r="6653"/>
    <row r="6654"/>
    <row r="6655"/>
    <row r="6656"/>
    <row r="6657"/>
    <row r="6658"/>
    <row r="6659"/>
    <row r="6660"/>
    <row r="6661"/>
    <row r="6662"/>
    <row r="6663"/>
    <row r="6664"/>
    <row r="6665"/>
    <row r="6666"/>
    <row r="6667"/>
    <row r="6668"/>
    <row r="6669"/>
    <row r="6670"/>
    <row r="6671"/>
    <row r="6672"/>
    <row r="6673"/>
    <row r="6674"/>
    <row r="6675"/>
    <row r="6676"/>
    <row r="6677"/>
    <row r="6678"/>
    <row r="6679"/>
    <row r="6680"/>
    <row r="6681"/>
    <row r="6682"/>
    <row r="6683"/>
    <row r="6684"/>
    <row r="6685"/>
    <row r="6686"/>
    <row r="6687"/>
    <row r="6688"/>
    <row r="6689"/>
    <row r="6690"/>
    <row r="6691"/>
    <row r="6692"/>
    <row r="6693"/>
    <row r="6694"/>
    <row r="6695"/>
    <row r="6696"/>
    <row r="6697"/>
    <row r="6698"/>
    <row r="6699"/>
    <row r="6700"/>
    <row r="6701"/>
    <row r="6702"/>
    <row r="6703"/>
    <row r="6704"/>
    <row r="6705"/>
    <row r="6706"/>
    <row r="6707"/>
    <row r="6708"/>
    <row r="6709"/>
    <row r="6710"/>
    <row r="6711"/>
    <row r="6712"/>
    <row r="6713"/>
    <row r="6714"/>
    <row r="6715"/>
    <row r="6716"/>
    <row r="6717"/>
    <row r="6718"/>
    <row r="6719"/>
    <row r="6720"/>
    <row r="6721"/>
    <row r="6722"/>
    <row r="6723"/>
    <row r="6724"/>
    <row r="6725"/>
    <row r="6726"/>
    <row r="6727"/>
    <row r="6728"/>
    <row r="6729"/>
    <row r="6730"/>
    <row r="6731"/>
    <row r="6732"/>
    <row r="6733"/>
    <row r="6734"/>
    <row r="6735"/>
    <row r="6736"/>
    <row r="6737"/>
    <row r="6738"/>
    <row r="6739"/>
    <row r="6740"/>
    <row r="6741"/>
    <row r="6742"/>
    <row r="6743"/>
    <row r="6744"/>
    <row r="6745"/>
    <row r="6746"/>
    <row r="6747"/>
    <row r="6748"/>
    <row r="6749"/>
    <row r="6750"/>
    <row r="6751"/>
    <row r="6752"/>
    <row r="6753"/>
    <row r="6754"/>
    <row r="6755"/>
    <row r="6756"/>
    <row r="6757"/>
    <row r="6758"/>
    <row r="6759"/>
    <row r="6760"/>
    <row r="6761"/>
    <row r="6762"/>
    <row r="6763"/>
    <row r="6764"/>
    <row r="6765"/>
    <row r="6766"/>
    <row r="6767"/>
    <row r="6768"/>
    <row r="6769"/>
    <row r="6770"/>
    <row r="6771"/>
    <row r="6772"/>
    <row r="6773"/>
    <row r="6774"/>
    <row r="6775"/>
    <row r="6776"/>
    <row r="6777"/>
    <row r="6778"/>
    <row r="6779"/>
    <row r="6780"/>
    <row r="6781"/>
    <row r="6782"/>
    <row r="6783"/>
    <row r="6784"/>
    <row r="6785"/>
    <row r="6786"/>
    <row r="6787"/>
    <row r="6788"/>
    <row r="6789"/>
    <row r="6790"/>
    <row r="6791"/>
    <row r="6792"/>
    <row r="6793"/>
    <row r="6794"/>
    <row r="6795"/>
    <row r="6796"/>
    <row r="6797"/>
    <row r="6798"/>
    <row r="6799"/>
    <row r="6800"/>
    <row r="6801"/>
    <row r="6802"/>
    <row r="6803"/>
    <row r="6804"/>
    <row r="6805"/>
    <row r="6806"/>
    <row r="6807"/>
    <row r="6808"/>
    <row r="6809"/>
    <row r="6810"/>
    <row r="6811"/>
    <row r="6812"/>
    <row r="6813"/>
    <row r="6814"/>
    <row r="6815"/>
    <row r="6816"/>
    <row r="6817"/>
    <row r="6818"/>
    <row r="6819"/>
    <row r="6820"/>
    <row r="6821"/>
    <row r="6822"/>
    <row r="6823"/>
    <row r="6824"/>
    <row r="6825"/>
    <row r="6826"/>
    <row r="6827"/>
    <row r="6828"/>
    <row r="6829"/>
    <row r="6830"/>
    <row r="6831"/>
    <row r="6832"/>
    <row r="6833"/>
    <row r="6834"/>
    <row r="6835"/>
    <row r="6836"/>
    <row r="6837"/>
    <row r="6838"/>
    <row r="6839"/>
    <row r="6840"/>
    <row r="6841"/>
    <row r="6842"/>
    <row r="6843"/>
    <row r="6844"/>
    <row r="6845"/>
    <row r="6846"/>
    <row r="6847"/>
    <row r="6848"/>
    <row r="6849"/>
    <row r="6850"/>
    <row r="6851"/>
    <row r="6852"/>
    <row r="6853"/>
    <row r="6854"/>
    <row r="6855"/>
    <row r="6856"/>
    <row r="6857"/>
    <row r="6858"/>
    <row r="6859"/>
    <row r="6860"/>
    <row r="6861"/>
    <row r="6862"/>
    <row r="6863"/>
    <row r="6864"/>
    <row r="6865"/>
    <row r="6866"/>
    <row r="6867"/>
    <row r="6868"/>
    <row r="6869"/>
    <row r="6870"/>
    <row r="6871"/>
    <row r="6872"/>
    <row r="6873"/>
    <row r="6874"/>
    <row r="6875"/>
    <row r="6876"/>
    <row r="6877"/>
    <row r="6878"/>
    <row r="6879"/>
    <row r="6880"/>
    <row r="6881"/>
    <row r="6882"/>
    <row r="6883"/>
    <row r="6884"/>
    <row r="6885"/>
    <row r="6886"/>
    <row r="6887"/>
    <row r="6888"/>
    <row r="6889"/>
    <row r="6890"/>
    <row r="6891"/>
    <row r="6892"/>
    <row r="6893"/>
    <row r="6894"/>
    <row r="6895"/>
    <row r="6896"/>
    <row r="6897"/>
    <row r="6898"/>
    <row r="6899"/>
    <row r="6900"/>
    <row r="6901"/>
    <row r="6902"/>
    <row r="6903"/>
    <row r="6904"/>
    <row r="6905"/>
    <row r="6906"/>
    <row r="6907"/>
    <row r="6908"/>
    <row r="6909"/>
    <row r="6910"/>
    <row r="6911"/>
    <row r="6912"/>
    <row r="6913"/>
    <row r="6914"/>
    <row r="6915"/>
    <row r="6916"/>
    <row r="6917"/>
    <row r="6918"/>
    <row r="6919"/>
    <row r="6920"/>
    <row r="6921"/>
    <row r="6922"/>
    <row r="6923"/>
    <row r="6924"/>
    <row r="6925"/>
    <row r="6926"/>
    <row r="6927"/>
    <row r="6928"/>
    <row r="6929"/>
    <row r="6930"/>
    <row r="6931"/>
    <row r="6932"/>
    <row r="6933"/>
    <row r="6934"/>
    <row r="6935"/>
    <row r="6936"/>
    <row r="6937"/>
    <row r="6938"/>
    <row r="6939"/>
    <row r="6940"/>
    <row r="6941"/>
    <row r="6942"/>
    <row r="6943"/>
    <row r="6944"/>
    <row r="6945"/>
    <row r="6946"/>
    <row r="6947"/>
    <row r="6948"/>
    <row r="6949"/>
    <row r="6950"/>
    <row r="6951"/>
    <row r="6952"/>
    <row r="6953"/>
    <row r="6954"/>
    <row r="6955"/>
    <row r="6956"/>
    <row r="6957"/>
    <row r="6958"/>
    <row r="6959"/>
    <row r="6960"/>
    <row r="6961"/>
    <row r="6962"/>
    <row r="6963"/>
    <row r="6964"/>
    <row r="6965"/>
    <row r="6966"/>
    <row r="6967"/>
    <row r="6968"/>
    <row r="6969"/>
    <row r="6970"/>
    <row r="6971"/>
    <row r="6972"/>
    <row r="6973"/>
    <row r="6974"/>
    <row r="6975"/>
    <row r="6976"/>
    <row r="6977"/>
    <row r="6978"/>
    <row r="6979"/>
    <row r="6980"/>
    <row r="6981"/>
    <row r="6982"/>
    <row r="6983"/>
    <row r="6984"/>
    <row r="6985"/>
    <row r="6986"/>
    <row r="6987"/>
    <row r="6988"/>
    <row r="6989"/>
    <row r="6990"/>
    <row r="6991"/>
    <row r="6992"/>
    <row r="6993"/>
    <row r="6994"/>
    <row r="6995"/>
    <row r="6996"/>
    <row r="6997"/>
    <row r="6998"/>
    <row r="6999"/>
    <row r="7000"/>
    <row r="7001"/>
    <row r="7002"/>
    <row r="7003"/>
    <row r="7004"/>
    <row r="7005"/>
    <row r="7006"/>
    <row r="7007"/>
    <row r="7008"/>
    <row r="7009"/>
    <row r="7010"/>
    <row r="7011"/>
    <row r="7012"/>
    <row r="7013"/>
    <row r="7014"/>
    <row r="7015"/>
    <row r="7016"/>
    <row r="7017"/>
    <row r="7018"/>
    <row r="7019"/>
    <row r="7020"/>
    <row r="7021"/>
    <row r="7022"/>
    <row r="7023"/>
    <row r="7024"/>
    <row r="7025"/>
    <row r="7026"/>
    <row r="7027"/>
    <row r="7028"/>
    <row r="7029"/>
    <row r="7030"/>
    <row r="7031"/>
    <row r="7032"/>
    <row r="7033"/>
    <row r="7034"/>
    <row r="7035"/>
    <row r="7036"/>
    <row r="7037"/>
    <row r="7038"/>
    <row r="7039"/>
    <row r="7040"/>
    <row r="7041"/>
    <row r="7042"/>
    <row r="7043"/>
    <row r="7044"/>
    <row r="7045"/>
    <row r="7046"/>
    <row r="7047"/>
    <row r="7048"/>
    <row r="7049"/>
    <row r="7050"/>
    <row r="7051"/>
    <row r="7052"/>
    <row r="7053"/>
    <row r="7054"/>
    <row r="7055"/>
    <row r="7056"/>
    <row r="7057"/>
    <row r="7058"/>
    <row r="7059"/>
    <row r="7060"/>
    <row r="7061"/>
    <row r="7062"/>
    <row r="7063"/>
    <row r="7064"/>
    <row r="7065"/>
    <row r="7066"/>
    <row r="7067"/>
    <row r="7068"/>
    <row r="7069"/>
    <row r="7070"/>
    <row r="7071"/>
    <row r="7072"/>
    <row r="7073"/>
    <row r="7074"/>
    <row r="7075"/>
    <row r="7076"/>
    <row r="7077"/>
    <row r="7078"/>
    <row r="7079"/>
    <row r="7080"/>
    <row r="7081"/>
    <row r="7082"/>
    <row r="7083"/>
    <row r="7084"/>
    <row r="7085"/>
    <row r="7086"/>
    <row r="7087"/>
    <row r="7088"/>
    <row r="7089"/>
    <row r="7090"/>
    <row r="7091"/>
    <row r="7092"/>
    <row r="7093"/>
    <row r="7094"/>
    <row r="7095"/>
    <row r="7096"/>
    <row r="7097"/>
    <row r="7098"/>
    <row r="7099"/>
    <row r="7100"/>
    <row r="7101"/>
    <row r="7102"/>
    <row r="7103"/>
    <row r="7104"/>
    <row r="7105"/>
    <row r="7106"/>
    <row r="7107"/>
    <row r="7108"/>
    <row r="7109"/>
    <row r="7110"/>
    <row r="7111"/>
    <row r="7112"/>
    <row r="7113"/>
    <row r="7114"/>
    <row r="7115"/>
    <row r="7116"/>
    <row r="7117"/>
    <row r="7118"/>
    <row r="7119"/>
    <row r="7120"/>
    <row r="7121"/>
    <row r="7122"/>
    <row r="7123"/>
    <row r="7124"/>
    <row r="7125"/>
    <row r="7126"/>
    <row r="7127"/>
    <row r="7128"/>
    <row r="7129"/>
    <row r="7130"/>
    <row r="7131"/>
    <row r="7132"/>
    <row r="7133"/>
    <row r="7134"/>
    <row r="7135"/>
    <row r="7136"/>
    <row r="7137"/>
    <row r="7138"/>
    <row r="7139"/>
    <row r="7140"/>
    <row r="7141"/>
    <row r="7142"/>
    <row r="7143"/>
    <row r="7144"/>
    <row r="7145"/>
    <row r="7146"/>
    <row r="7147"/>
    <row r="7148"/>
    <row r="7149"/>
    <row r="7150"/>
    <row r="7151"/>
    <row r="7152"/>
    <row r="7153"/>
    <row r="7154"/>
    <row r="7155"/>
    <row r="7156"/>
    <row r="7157"/>
    <row r="7158"/>
    <row r="7159"/>
    <row r="7160"/>
    <row r="7161"/>
    <row r="7162"/>
    <row r="7163"/>
    <row r="7164"/>
    <row r="7165"/>
    <row r="7166"/>
    <row r="7167"/>
    <row r="7168"/>
    <row r="7169"/>
    <row r="7170"/>
    <row r="7171"/>
    <row r="7172"/>
    <row r="7173"/>
    <row r="7174"/>
    <row r="7175"/>
    <row r="7176"/>
    <row r="7177"/>
    <row r="7178"/>
    <row r="7179"/>
    <row r="7180"/>
    <row r="7181"/>
    <row r="7182"/>
    <row r="7183"/>
    <row r="7184"/>
    <row r="7185"/>
    <row r="7186"/>
    <row r="7187"/>
    <row r="7188"/>
    <row r="7189"/>
    <row r="7190"/>
    <row r="7191"/>
    <row r="7192"/>
    <row r="7193"/>
    <row r="7194"/>
    <row r="7195"/>
    <row r="7196"/>
    <row r="7197"/>
    <row r="7198"/>
    <row r="7199"/>
    <row r="7200"/>
    <row r="7201"/>
    <row r="7202"/>
    <row r="7203"/>
    <row r="7204"/>
    <row r="7205"/>
    <row r="7206"/>
    <row r="7207"/>
    <row r="7208"/>
    <row r="7209"/>
    <row r="7210"/>
    <row r="7211"/>
    <row r="7212"/>
    <row r="7213"/>
    <row r="7214"/>
    <row r="7215"/>
    <row r="7216"/>
    <row r="7217"/>
    <row r="7218"/>
    <row r="7219"/>
    <row r="7220"/>
    <row r="7221"/>
    <row r="7222"/>
    <row r="7223"/>
    <row r="7224"/>
    <row r="7225"/>
    <row r="7226"/>
    <row r="7227"/>
    <row r="7228"/>
    <row r="7229"/>
    <row r="7230"/>
    <row r="7231"/>
    <row r="7232"/>
    <row r="7233"/>
    <row r="7234"/>
    <row r="7235"/>
    <row r="7236"/>
    <row r="7237"/>
    <row r="7238"/>
    <row r="7239"/>
    <row r="7240"/>
    <row r="7241"/>
    <row r="7242"/>
    <row r="7243"/>
    <row r="7244"/>
    <row r="7245"/>
    <row r="7246"/>
    <row r="7247"/>
    <row r="7248"/>
    <row r="7249"/>
    <row r="7250"/>
    <row r="7251"/>
    <row r="7252"/>
    <row r="7253"/>
    <row r="7254"/>
    <row r="7255"/>
    <row r="7256"/>
    <row r="7257"/>
    <row r="7258"/>
    <row r="7259"/>
    <row r="7260"/>
    <row r="7261"/>
    <row r="7262"/>
    <row r="7263"/>
    <row r="7264"/>
    <row r="7265"/>
    <row r="7266"/>
    <row r="7267"/>
    <row r="7268"/>
    <row r="7269"/>
    <row r="7270"/>
    <row r="7271"/>
    <row r="7272"/>
    <row r="7273"/>
    <row r="7274"/>
    <row r="7275"/>
    <row r="7276"/>
    <row r="7277"/>
    <row r="7278"/>
    <row r="7279"/>
    <row r="7280"/>
    <row r="7281"/>
    <row r="7282"/>
    <row r="7283"/>
    <row r="7284"/>
    <row r="7285"/>
    <row r="7286"/>
    <row r="7287"/>
    <row r="7288"/>
    <row r="7289"/>
    <row r="7290"/>
    <row r="7291"/>
    <row r="7292"/>
    <row r="7293"/>
    <row r="7294"/>
    <row r="7295"/>
    <row r="7296"/>
    <row r="7297"/>
    <row r="7298"/>
    <row r="7299"/>
    <row r="7300"/>
    <row r="7301"/>
    <row r="7302"/>
    <row r="7303"/>
    <row r="7304"/>
    <row r="7305"/>
    <row r="7306"/>
    <row r="7307"/>
    <row r="7308"/>
    <row r="7309"/>
    <row r="7310"/>
    <row r="7311"/>
    <row r="7312"/>
    <row r="7313"/>
    <row r="7314"/>
    <row r="7315"/>
    <row r="7316"/>
    <row r="7317"/>
    <row r="7318"/>
    <row r="7319"/>
    <row r="7320"/>
    <row r="7321"/>
    <row r="7322"/>
    <row r="7323"/>
    <row r="7324"/>
    <row r="7325"/>
    <row r="7326"/>
    <row r="7327"/>
    <row r="7328"/>
    <row r="7329"/>
    <row r="7330"/>
    <row r="7331"/>
    <row r="7332"/>
    <row r="7333"/>
    <row r="7334"/>
    <row r="7335"/>
    <row r="7336"/>
    <row r="7337"/>
    <row r="7338"/>
    <row r="7339"/>
    <row r="7340"/>
    <row r="7341"/>
    <row r="7342"/>
    <row r="7343"/>
    <row r="7344"/>
    <row r="7345"/>
    <row r="7346"/>
    <row r="7347"/>
    <row r="7348"/>
    <row r="7349"/>
    <row r="7350"/>
    <row r="7351"/>
    <row r="7352"/>
    <row r="7353"/>
    <row r="7354"/>
    <row r="7355"/>
    <row r="7356"/>
    <row r="7357"/>
    <row r="7358"/>
    <row r="7359"/>
    <row r="7360"/>
    <row r="7361"/>
    <row r="7362"/>
    <row r="7363"/>
    <row r="7364"/>
    <row r="7365"/>
    <row r="7366"/>
    <row r="7367"/>
    <row r="7368"/>
    <row r="7369"/>
    <row r="7370"/>
    <row r="7371"/>
    <row r="7372"/>
    <row r="7373"/>
    <row r="7374"/>
    <row r="7375"/>
    <row r="7376"/>
    <row r="7377"/>
    <row r="7378"/>
    <row r="7379"/>
    <row r="7380"/>
    <row r="7381"/>
    <row r="7382"/>
    <row r="7383"/>
    <row r="7384"/>
    <row r="7385"/>
    <row r="7386"/>
    <row r="7387"/>
    <row r="7388"/>
    <row r="7389"/>
    <row r="7390"/>
    <row r="7391"/>
    <row r="7392"/>
    <row r="7393"/>
    <row r="7394"/>
    <row r="7395"/>
    <row r="7396"/>
    <row r="7397"/>
    <row r="7398"/>
    <row r="7399"/>
    <row r="7400"/>
    <row r="7401"/>
    <row r="7402"/>
    <row r="7403"/>
    <row r="7404"/>
    <row r="7405"/>
    <row r="7406"/>
    <row r="7407"/>
    <row r="7408"/>
    <row r="7409"/>
    <row r="7410"/>
    <row r="7411"/>
    <row r="7412"/>
    <row r="7413"/>
    <row r="7414"/>
    <row r="7415"/>
    <row r="7416"/>
    <row r="7417"/>
    <row r="7418"/>
    <row r="7419"/>
    <row r="7420"/>
    <row r="7421"/>
    <row r="7422"/>
    <row r="7423"/>
    <row r="7424"/>
    <row r="7425"/>
    <row r="7426"/>
    <row r="7427"/>
    <row r="7428"/>
    <row r="7429"/>
    <row r="7430"/>
    <row r="7431"/>
    <row r="7432"/>
    <row r="7433"/>
    <row r="7434"/>
    <row r="7435"/>
    <row r="7436"/>
    <row r="7437"/>
    <row r="7438"/>
    <row r="7439"/>
    <row r="7440"/>
    <row r="7441"/>
    <row r="7442"/>
    <row r="7443"/>
    <row r="7444"/>
    <row r="7445"/>
    <row r="7446"/>
    <row r="7447"/>
    <row r="7448"/>
    <row r="7449"/>
    <row r="7450"/>
    <row r="7451"/>
    <row r="7452"/>
    <row r="7453"/>
    <row r="7454"/>
    <row r="7455"/>
    <row r="7456"/>
    <row r="7457"/>
    <row r="7458"/>
    <row r="7459"/>
    <row r="7460"/>
    <row r="7461"/>
    <row r="7462"/>
    <row r="7463"/>
    <row r="7464"/>
    <row r="7465"/>
    <row r="7466"/>
    <row r="7467"/>
    <row r="7468"/>
    <row r="7469"/>
    <row r="7470"/>
    <row r="7471"/>
    <row r="7472"/>
    <row r="7473"/>
    <row r="7474"/>
    <row r="7475"/>
    <row r="7476"/>
    <row r="7477"/>
    <row r="7478"/>
    <row r="7479"/>
    <row r="7480"/>
    <row r="7481"/>
    <row r="7482"/>
    <row r="7483"/>
    <row r="7484"/>
    <row r="7485"/>
    <row r="7486"/>
    <row r="7487"/>
    <row r="7488"/>
    <row r="7489"/>
    <row r="7490"/>
    <row r="7491"/>
    <row r="7492"/>
    <row r="7493"/>
    <row r="7494"/>
    <row r="7495"/>
    <row r="7496"/>
    <row r="7497"/>
    <row r="7498"/>
    <row r="7499"/>
    <row r="7500"/>
    <row r="7501"/>
    <row r="7502"/>
    <row r="7503"/>
    <row r="7504"/>
    <row r="7505"/>
    <row r="7506"/>
    <row r="7507"/>
    <row r="7508"/>
    <row r="7509"/>
    <row r="7510"/>
    <row r="7511"/>
    <row r="7512"/>
    <row r="7513"/>
    <row r="7514"/>
    <row r="7515"/>
    <row r="7516"/>
    <row r="7517"/>
    <row r="7518"/>
    <row r="7519"/>
    <row r="7520"/>
    <row r="7521"/>
    <row r="7522"/>
    <row r="7523"/>
    <row r="7524"/>
    <row r="7525"/>
    <row r="7526"/>
    <row r="7527"/>
    <row r="7528"/>
    <row r="7529"/>
    <row r="7530"/>
    <row r="7531"/>
    <row r="7532"/>
    <row r="7533"/>
    <row r="7534"/>
    <row r="7535"/>
    <row r="7536"/>
    <row r="7537"/>
    <row r="7538"/>
    <row r="7539"/>
    <row r="7540"/>
    <row r="7541"/>
    <row r="7542"/>
    <row r="7543"/>
    <row r="7544"/>
    <row r="7545"/>
    <row r="7546"/>
    <row r="7547"/>
    <row r="7548"/>
    <row r="7549"/>
    <row r="7550"/>
    <row r="7551"/>
    <row r="7552"/>
    <row r="7553"/>
    <row r="7554"/>
    <row r="7555"/>
    <row r="7556"/>
    <row r="7557"/>
    <row r="7558"/>
    <row r="7559"/>
    <row r="7560"/>
    <row r="7561"/>
    <row r="7562"/>
    <row r="7563"/>
    <row r="7564"/>
    <row r="7565"/>
    <row r="7566"/>
    <row r="7567"/>
    <row r="7568"/>
    <row r="7569"/>
    <row r="7570"/>
    <row r="7571"/>
    <row r="7572"/>
    <row r="7573"/>
    <row r="7574"/>
    <row r="7575"/>
    <row r="7576"/>
    <row r="7577"/>
    <row r="7578"/>
    <row r="7579"/>
    <row r="7580"/>
    <row r="7581"/>
    <row r="7582"/>
    <row r="7583"/>
    <row r="7584"/>
    <row r="7585"/>
    <row r="7586"/>
    <row r="7587"/>
    <row r="7588"/>
    <row r="7589"/>
    <row r="7590"/>
    <row r="7591"/>
    <row r="7592"/>
    <row r="7593"/>
    <row r="7594"/>
    <row r="7595"/>
    <row r="7596"/>
    <row r="7597"/>
    <row r="7598"/>
    <row r="7599"/>
    <row r="7600"/>
    <row r="7601"/>
    <row r="7602"/>
    <row r="7603"/>
    <row r="7604"/>
    <row r="7605"/>
    <row r="7606"/>
    <row r="7607"/>
    <row r="7608"/>
    <row r="7609"/>
    <row r="7610"/>
    <row r="7611"/>
    <row r="7612"/>
    <row r="7613"/>
    <row r="7614"/>
    <row r="7615"/>
    <row r="7616"/>
    <row r="7617"/>
    <row r="7618"/>
    <row r="7619"/>
    <row r="7620"/>
    <row r="7621"/>
    <row r="7622"/>
    <row r="7623"/>
    <row r="7624"/>
    <row r="7625"/>
    <row r="7626"/>
    <row r="7627"/>
    <row r="7628"/>
    <row r="7629"/>
    <row r="7630"/>
    <row r="7631"/>
    <row r="7632"/>
    <row r="7633"/>
    <row r="7634"/>
    <row r="7635"/>
    <row r="7636"/>
    <row r="7637"/>
    <row r="7638"/>
    <row r="7639"/>
    <row r="7640"/>
    <row r="7641"/>
    <row r="7642"/>
    <row r="7643"/>
    <row r="7644"/>
    <row r="7645"/>
    <row r="7646"/>
    <row r="7647"/>
    <row r="7648"/>
    <row r="7649"/>
    <row r="7650"/>
    <row r="7651"/>
    <row r="7652"/>
    <row r="7653"/>
    <row r="7654"/>
    <row r="7655"/>
    <row r="7656"/>
    <row r="7657"/>
    <row r="7658"/>
    <row r="7659"/>
    <row r="7660"/>
    <row r="7661"/>
    <row r="7662"/>
    <row r="7663"/>
    <row r="7664"/>
    <row r="7665"/>
    <row r="7666"/>
    <row r="7667"/>
    <row r="7668"/>
    <row r="7669"/>
    <row r="7670"/>
    <row r="7671"/>
    <row r="7672"/>
    <row r="7673"/>
    <row r="7674"/>
    <row r="7675"/>
    <row r="7676"/>
    <row r="7677"/>
    <row r="7678"/>
    <row r="7679"/>
    <row r="7680"/>
    <row r="7681"/>
    <row r="7682"/>
    <row r="7683"/>
    <row r="7684"/>
    <row r="7685"/>
    <row r="7686"/>
    <row r="7687"/>
    <row r="7688"/>
    <row r="7689"/>
    <row r="7690"/>
    <row r="7691"/>
    <row r="7692"/>
    <row r="7693"/>
    <row r="7694"/>
    <row r="7695"/>
    <row r="7696"/>
    <row r="7697"/>
    <row r="7698"/>
    <row r="7699"/>
    <row r="7700"/>
    <row r="7701"/>
    <row r="7702"/>
    <row r="7703"/>
    <row r="7704"/>
    <row r="7705"/>
    <row r="7706"/>
    <row r="7707"/>
    <row r="7708"/>
    <row r="7709"/>
    <row r="7710"/>
    <row r="7711"/>
    <row r="7712"/>
    <row r="7713"/>
    <row r="7714"/>
    <row r="7715"/>
    <row r="7716"/>
    <row r="7717"/>
    <row r="7718"/>
    <row r="7719"/>
    <row r="7720"/>
    <row r="7721"/>
    <row r="7722"/>
    <row r="7723"/>
    <row r="7724"/>
    <row r="7725"/>
    <row r="7726"/>
    <row r="7727"/>
    <row r="7728"/>
    <row r="7729"/>
    <row r="7730"/>
    <row r="7731"/>
    <row r="7732"/>
    <row r="7733"/>
    <row r="7734"/>
    <row r="7735"/>
    <row r="7736"/>
    <row r="7737"/>
    <row r="7738"/>
    <row r="7739"/>
    <row r="7740"/>
    <row r="7741"/>
    <row r="7742"/>
    <row r="7743"/>
    <row r="7744"/>
    <row r="7745"/>
    <row r="7746"/>
    <row r="7747"/>
    <row r="7748"/>
    <row r="7749"/>
    <row r="7750"/>
    <row r="7751"/>
    <row r="7752"/>
    <row r="7753"/>
    <row r="7754"/>
    <row r="7755"/>
    <row r="7756"/>
    <row r="7757"/>
    <row r="7758"/>
    <row r="7759"/>
    <row r="7760"/>
    <row r="7761"/>
    <row r="7762"/>
    <row r="7763"/>
    <row r="7764"/>
    <row r="7765"/>
    <row r="7766"/>
    <row r="7767"/>
    <row r="7768"/>
    <row r="7769"/>
    <row r="7770"/>
    <row r="7771"/>
    <row r="7772"/>
    <row r="7773"/>
    <row r="7774"/>
    <row r="7775"/>
    <row r="7776"/>
    <row r="7777"/>
    <row r="7778"/>
    <row r="7779"/>
    <row r="7780"/>
    <row r="7781"/>
    <row r="7782"/>
    <row r="7783"/>
    <row r="7784"/>
    <row r="7785"/>
    <row r="7786"/>
    <row r="7787"/>
    <row r="7788"/>
    <row r="7789"/>
    <row r="7790"/>
    <row r="7791"/>
    <row r="7792"/>
    <row r="7793"/>
    <row r="7794"/>
    <row r="7795"/>
    <row r="7796"/>
    <row r="7797"/>
    <row r="7798"/>
    <row r="7799"/>
    <row r="7800"/>
    <row r="7801"/>
    <row r="7802"/>
    <row r="7803"/>
    <row r="7804"/>
    <row r="7805"/>
    <row r="7806"/>
    <row r="7807"/>
    <row r="7808"/>
    <row r="7809"/>
    <row r="7810"/>
    <row r="7811"/>
    <row r="7812"/>
    <row r="7813"/>
    <row r="7814"/>
    <row r="7815"/>
    <row r="7816"/>
    <row r="7817"/>
    <row r="7818"/>
    <row r="7819"/>
    <row r="7820"/>
    <row r="7821"/>
    <row r="7822"/>
    <row r="7823"/>
    <row r="7824"/>
    <row r="7825"/>
    <row r="7826"/>
    <row r="7827"/>
    <row r="7828"/>
    <row r="7829"/>
    <row r="7830"/>
    <row r="7831"/>
    <row r="7832"/>
    <row r="7833"/>
    <row r="7834"/>
    <row r="7835"/>
    <row r="7836"/>
    <row r="7837"/>
    <row r="7838"/>
    <row r="7839"/>
    <row r="7840"/>
    <row r="7841"/>
    <row r="7842"/>
    <row r="7843"/>
    <row r="7844"/>
    <row r="7845"/>
    <row r="7846"/>
    <row r="7847"/>
    <row r="7848"/>
    <row r="7849"/>
    <row r="7850"/>
    <row r="7851"/>
    <row r="7852"/>
    <row r="7853"/>
    <row r="7854"/>
    <row r="7855"/>
    <row r="7856"/>
    <row r="7857"/>
    <row r="7858"/>
    <row r="7859"/>
    <row r="7860"/>
    <row r="7861"/>
    <row r="7862"/>
    <row r="7863"/>
    <row r="7864"/>
    <row r="7865"/>
    <row r="7866"/>
    <row r="7867"/>
    <row r="7868"/>
    <row r="7869"/>
    <row r="7870"/>
    <row r="7871"/>
    <row r="7872"/>
    <row r="7873"/>
    <row r="7874"/>
    <row r="7875"/>
    <row r="7876"/>
    <row r="7877"/>
    <row r="7878"/>
    <row r="7879"/>
    <row r="7880"/>
    <row r="7881"/>
    <row r="7882"/>
    <row r="7883"/>
    <row r="7884"/>
    <row r="7885"/>
    <row r="7886"/>
    <row r="7887"/>
    <row r="7888"/>
    <row r="7889"/>
    <row r="7890"/>
    <row r="7891"/>
    <row r="7892"/>
    <row r="7893"/>
    <row r="7894"/>
    <row r="7895"/>
    <row r="7896"/>
    <row r="7897"/>
    <row r="7898"/>
    <row r="7899"/>
    <row r="7900"/>
    <row r="7901"/>
    <row r="7902"/>
    <row r="7903"/>
    <row r="7904"/>
    <row r="7905"/>
    <row r="7906"/>
    <row r="7907"/>
    <row r="7908"/>
    <row r="7909"/>
    <row r="7910"/>
    <row r="7911"/>
    <row r="7912"/>
    <row r="7913"/>
    <row r="7914"/>
    <row r="7915"/>
    <row r="7916"/>
    <row r="7917"/>
    <row r="7918"/>
    <row r="7919"/>
    <row r="7920"/>
    <row r="7921"/>
    <row r="7922"/>
    <row r="7923"/>
    <row r="7924"/>
    <row r="7925"/>
    <row r="7926"/>
    <row r="7927"/>
    <row r="7928"/>
    <row r="7929"/>
    <row r="7930"/>
    <row r="7931"/>
    <row r="7932"/>
    <row r="7933"/>
    <row r="7934"/>
    <row r="7935"/>
    <row r="7936"/>
    <row r="7937"/>
    <row r="7938"/>
    <row r="7939"/>
    <row r="7940"/>
    <row r="7941"/>
    <row r="7942"/>
    <row r="7943"/>
    <row r="7944"/>
    <row r="7945"/>
    <row r="7946"/>
    <row r="7947"/>
    <row r="7948"/>
    <row r="7949"/>
    <row r="7950"/>
    <row r="7951"/>
    <row r="7952"/>
    <row r="7953"/>
    <row r="7954"/>
    <row r="7955"/>
    <row r="7956"/>
    <row r="7957"/>
    <row r="7958"/>
    <row r="7959"/>
    <row r="7960"/>
    <row r="7961"/>
    <row r="7962"/>
    <row r="7963"/>
    <row r="7964"/>
    <row r="7965"/>
    <row r="7966"/>
    <row r="7967"/>
    <row r="7968"/>
    <row r="7969"/>
    <row r="7970"/>
    <row r="7971"/>
    <row r="7972"/>
    <row r="7973"/>
    <row r="7974"/>
    <row r="7975"/>
    <row r="7976"/>
    <row r="7977"/>
    <row r="7978"/>
    <row r="7979"/>
    <row r="7980"/>
    <row r="7981"/>
    <row r="7982"/>
    <row r="7983"/>
    <row r="7984"/>
    <row r="7985"/>
    <row r="7986"/>
    <row r="7987"/>
    <row r="7988"/>
    <row r="7989"/>
    <row r="7990"/>
    <row r="7991"/>
    <row r="7992"/>
    <row r="7993"/>
    <row r="7994"/>
    <row r="7995"/>
    <row r="7996"/>
    <row r="7997"/>
    <row r="7998"/>
    <row r="7999"/>
    <row r="8000"/>
    <row r="8001"/>
    <row r="8002"/>
    <row r="8003"/>
    <row r="8004"/>
    <row r="8005"/>
    <row r="8006"/>
    <row r="8007"/>
    <row r="8008"/>
    <row r="8009"/>
    <row r="8010"/>
    <row r="8011"/>
    <row r="8012"/>
    <row r="8013"/>
    <row r="8014"/>
    <row r="8015"/>
    <row r="8016"/>
    <row r="8017"/>
    <row r="8018"/>
    <row r="8019"/>
    <row r="8020"/>
    <row r="8021"/>
    <row r="8022"/>
    <row r="8023"/>
    <row r="8024"/>
    <row r="8025"/>
    <row r="8026"/>
    <row r="8027"/>
    <row r="8028"/>
    <row r="8029"/>
    <row r="8030"/>
    <row r="8031"/>
    <row r="8032"/>
    <row r="8033"/>
    <row r="8034"/>
    <row r="8035"/>
    <row r="8036"/>
    <row r="8037"/>
    <row r="8038"/>
    <row r="8039"/>
    <row r="8040"/>
    <row r="8041"/>
    <row r="8042"/>
    <row r="8043"/>
    <row r="8044"/>
    <row r="8045"/>
    <row r="8046"/>
    <row r="8047"/>
    <row r="8048"/>
    <row r="8049"/>
    <row r="8050"/>
    <row r="8051"/>
    <row r="8052"/>
    <row r="8053"/>
    <row r="8054"/>
    <row r="8055"/>
    <row r="8056"/>
    <row r="8057"/>
    <row r="8058"/>
    <row r="8059"/>
    <row r="8060"/>
    <row r="8061"/>
    <row r="8062"/>
    <row r="8063"/>
    <row r="8064"/>
    <row r="8065"/>
    <row r="8066"/>
    <row r="8067"/>
    <row r="8068"/>
    <row r="8069"/>
    <row r="8070"/>
    <row r="8071"/>
    <row r="8072"/>
    <row r="8073"/>
    <row r="8074"/>
    <row r="8075"/>
    <row r="8076"/>
    <row r="8077"/>
    <row r="8078"/>
    <row r="8079"/>
    <row r="8080"/>
    <row r="8081"/>
    <row r="8082"/>
    <row r="8083"/>
    <row r="8084"/>
    <row r="8085"/>
    <row r="8086"/>
    <row r="8087"/>
    <row r="8088"/>
    <row r="8089"/>
    <row r="8090"/>
    <row r="8091"/>
    <row r="8092"/>
    <row r="8093"/>
    <row r="8094"/>
    <row r="8095"/>
    <row r="8096"/>
    <row r="8097"/>
    <row r="8098"/>
    <row r="8099"/>
    <row r="8100"/>
    <row r="8101"/>
    <row r="8102"/>
    <row r="8103"/>
    <row r="8104"/>
    <row r="8105"/>
    <row r="8106"/>
    <row r="8107"/>
    <row r="8108"/>
    <row r="8109"/>
    <row r="8110"/>
    <row r="8111"/>
    <row r="8112"/>
    <row r="8113"/>
    <row r="8114"/>
    <row r="8115"/>
    <row r="8116"/>
    <row r="8117"/>
    <row r="8118"/>
    <row r="8119"/>
    <row r="8120"/>
    <row r="8121"/>
    <row r="8122"/>
    <row r="8123"/>
    <row r="8124"/>
    <row r="8125"/>
    <row r="8126"/>
    <row r="8127"/>
    <row r="8128"/>
    <row r="8129"/>
    <row r="8130"/>
    <row r="8131"/>
    <row r="8132"/>
    <row r="8133"/>
    <row r="8134"/>
    <row r="8135"/>
    <row r="8136"/>
    <row r="8137"/>
    <row r="8138"/>
    <row r="8139"/>
    <row r="8140"/>
    <row r="8141"/>
    <row r="8142"/>
    <row r="8143"/>
    <row r="8144"/>
    <row r="8145"/>
    <row r="8146"/>
    <row r="8147"/>
    <row r="8148"/>
    <row r="8149"/>
    <row r="8150"/>
    <row r="8151"/>
    <row r="8152"/>
    <row r="8153"/>
    <row r="8154"/>
    <row r="8155"/>
    <row r="8156"/>
    <row r="8157"/>
    <row r="8158"/>
    <row r="8159"/>
    <row r="8160"/>
    <row r="8161"/>
    <row r="8162"/>
    <row r="8163"/>
    <row r="8164"/>
    <row r="8165"/>
    <row r="8166"/>
    <row r="8167"/>
    <row r="8168"/>
    <row r="8169"/>
    <row r="8170"/>
    <row r="8171"/>
    <row r="8172"/>
    <row r="8173"/>
    <row r="8174"/>
    <row r="8175"/>
    <row r="8176"/>
    <row r="8177"/>
    <row r="8178"/>
    <row r="8179"/>
    <row r="8180"/>
    <row r="8181"/>
    <row r="8182"/>
    <row r="8183"/>
    <row r="8184"/>
    <row r="8185"/>
    <row r="8186"/>
    <row r="8187"/>
    <row r="8188"/>
    <row r="8189"/>
    <row r="8190"/>
    <row r="8191"/>
    <row r="8192"/>
    <row r="8193"/>
    <row r="8194"/>
    <row r="8195"/>
    <row r="8196"/>
    <row r="8197"/>
    <row r="8198"/>
    <row r="8199"/>
    <row r="8200"/>
    <row r="8201"/>
    <row r="8202"/>
    <row r="8203"/>
    <row r="8204"/>
    <row r="8205"/>
    <row r="8206"/>
    <row r="8207"/>
    <row r="8208"/>
    <row r="8209"/>
    <row r="8210"/>
    <row r="8211"/>
    <row r="8212"/>
    <row r="8213"/>
    <row r="8214"/>
    <row r="8215"/>
    <row r="8216"/>
    <row r="8217"/>
    <row r="8218"/>
    <row r="8219"/>
    <row r="8220"/>
    <row r="8221"/>
    <row r="8222"/>
    <row r="8223"/>
    <row r="8224"/>
    <row r="8225"/>
    <row r="8226"/>
    <row r="8227"/>
    <row r="8228"/>
    <row r="8229"/>
    <row r="8230"/>
    <row r="8231"/>
    <row r="8232"/>
    <row r="8233"/>
    <row r="8234"/>
    <row r="8235"/>
    <row r="8236"/>
    <row r="8237"/>
    <row r="8238"/>
    <row r="8239"/>
    <row r="8240"/>
    <row r="8241"/>
    <row r="8242"/>
    <row r="8243"/>
    <row r="8244"/>
    <row r="8245"/>
    <row r="8246"/>
    <row r="8247"/>
    <row r="8248"/>
    <row r="8249"/>
    <row r="8250"/>
    <row r="8251"/>
    <row r="8252"/>
    <row r="8253"/>
    <row r="8254"/>
    <row r="8255"/>
    <row r="8256"/>
    <row r="8257"/>
    <row r="8258"/>
    <row r="8259"/>
    <row r="8260"/>
    <row r="8261"/>
    <row r="8262"/>
    <row r="8263"/>
    <row r="8264"/>
    <row r="8265"/>
    <row r="8266"/>
    <row r="8267"/>
    <row r="8268"/>
    <row r="8269"/>
    <row r="8270"/>
    <row r="8271"/>
    <row r="8272"/>
    <row r="8273"/>
    <row r="8274"/>
    <row r="8275"/>
    <row r="8276"/>
    <row r="8277"/>
    <row r="8278"/>
    <row r="8279"/>
    <row r="8280"/>
    <row r="8281"/>
    <row r="8282"/>
    <row r="8283"/>
    <row r="8284"/>
    <row r="8285"/>
    <row r="8286"/>
    <row r="8287"/>
    <row r="8288"/>
    <row r="8289"/>
    <row r="8290"/>
    <row r="8291"/>
    <row r="8292"/>
    <row r="8293"/>
    <row r="8294"/>
    <row r="8295"/>
    <row r="8296"/>
    <row r="8297"/>
    <row r="8298"/>
    <row r="8299"/>
    <row r="8300"/>
    <row r="8301"/>
    <row r="8302"/>
    <row r="8303"/>
    <row r="8304"/>
    <row r="8305"/>
    <row r="8306"/>
    <row r="8307"/>
    <row r="8308"/>
    <row r="8309"/>
    <row r="8310"/>
    <row r="8311"/>
    <row r="8312"/>
    <row r="8313"/>
    <row r="8314"/>
    <row r="8315"/>
    <row r="8316"/>
    <row r="8317"/>
    <row r="8318"/>
    <row r="8319"/>
    <row r="8320"/>
    <row r="8321"/>
    <row r="8322"/>
    <row r="8323"/>
    <row r="8324"/>
    <row r="8325"/>
    <row r="8326"/>
    <row r="8327"/>
    <row r="8328"/>
    <row r="8329"/>
    <row r="8330"/>
    <row r="8331"/>
    <row r="8332"/>
    <row r="8333"/>
    <row r="8334"/>
    <row r="8335"/>
    <row r="8336"/>
    <row r="8337"/>
    <row r="8338"/>
    <row r="8339"/>
    <row r="8340"/>
    <row r="8341"/>
    <row r="8342"/>
    <row r="8343"/>
    <row r="8344"/>
    <row r="8345"/>
    <row r="8346"/>
    <row r="8347"/>
    <row r="8348"/>
    <row r="8349"/>
    <row r="8350"/>
    <row r="8351"/>
    <row r="8352"/>
    <row r="8353"/>
    <row r="8354"/>
    <row r="8355"/>
    <row r="8356"/>
    <row r="8357"/>
    <row r="8358"/>
    <row r="8359"/>
    <row r="8360"/>
    <row r="8361"/>
    <row r="8362"/>
    <row r="8363"/>
    <row r="8364"/>
    <row r="8365"/>
    <row r="8366"/>
    <row r="8367"/>
    <row r="8368"/>
    <row r="8369"/>
    <row r="8370"/>
    <row r="8371"/>
    <row r="8372"/>
    <row r="8373"/>
    <row r="8374"/>
    <row r="8375"/>
    <row r="8376"/>
    <row r="8377"/>
    <row r="8378"/>
    <row r="8379"/>
    <row r="8380"/>
    <row r="8381"/>
    <row r="8382"/>
    <row r="8383"/>
    <row r="8384"/>
    <row r="8385"/>
    <row r="8386"/>
    <row r="8387"/>
    <row r="8388"/>
    <row r="8389"/>
    <row r="8390"/>
    <row r="8391"/>
    <row r="8392"/>
    <row r="8393"/>
    <row r="8394"/>
    <row r="8395"/>
    <row r="8396"/>
    <row r="8397"/>
    <row r="8398"/>
    <row r="8399"/>
    <row r="8400"/>
    <row r="8401"/>
    <row r="8402"/>
    <row r="8403"/>
    <row r="8404"/>
    <row r="8405"/>
    <row r="8406"/>
    <row r="8407"/>
    <row r="8408"/>
    <row r="8409"/>
    <row r="8410"/>
    <row r="8411"/>
    <row r="8412"/>
    <row r="8413"/>
    <row r="8414"/>
    <row r="8415"/>
    <row r="8416"/>
    <row r="8417"/>
    <row r="8418"/>
    <row r="8419"/>
    <row r="8420"/>
    <row r="8421"/>
    <row r="8422"/>
    <row r="8423"/>
    <row r="8424"/>
    <row r="8425"/>
    <row r="8426"/>
    <row r="8427"/>
    <row r="8428"/>
    <row r="8429"/>
    <row r="8430"/>
    <row r="8431"/>
    <row r="8432"/>
    <row r="8433"/>
    <row r="8434"/>
    <row r="8435"/>
    <row r="8436"/>
    <row r="8437"/>
    <row r="8438"/>
    <row r="8439"/>
    <row r="8440"/>
    <row r="8441"/>
    <row r="8442"/>
    <row r="8443"/>
    <row r="8444"/>
    <row r="8445"/>
    <row r="8446"/>
    <row r="8447"/>
    <row r="8448"/>
    <row r="8449"/>
    <row r="8450"/>
    <row r="8451"/>
    <row r="8452"/>
    <row r="8453"/>
    <row r="8454"/>
    <row r="8455"/>
    <row r="8456"/>
    <row r="8457"/>
    <row r="8458"/>
    <row r="8459"/>
    <row r="8460"/>
    <row r="8461"/>
    <row r="8462"/>
    <row r="8463"/>
    <row r="8464"/>
    <row r="8465"/>
    <row r="8466"/>
    <row r="8467"/>
    <row r="8468"/>
    <row r="8469"/>
    <row r="8470"/>
    <row r="8471"/>
    <row r="8472"/>
    <row r="8473"/>
    <row r="8474"/>
    <row r="8475"/>
    <row r="8476"/>
    <row r="8477"/>
    <row r="8478"/>
    <row r="8479"/>
    <row r="8480"/>
    <row r="8481"/>
    <row r="8482"/>
    <row r="8483"/>
    <row r="8484"/>
    <row r="8485"/>
    <row r="8486"/>
    <row r="8487"/>
    <row r="8488"/>
    <row r="8489"/>
    <row r="8490"/>
    <row r="8491"/>
    <row r="8492"/>
    <row r="8493"/>
    <row r="8494"/>
    <row r="8495"/>
    <row r="8496"/>
    <row r="8497"/>
    <row r="8498"/>
    <row r="8499"/>
    <row r="8500"/>
    <row r="8501"/>
    <row r="8502"/>
    <row r="8503"/>
    <row r="8504"/>
    <row r="8505"/>
    <row r="8506"/>
    <row r="8507"/>
    <row r="8508"/>
    <row r="8509"/>
    <row r="8510"/>
    <row r="8511"/>
    <row r="8512"/>
    <row r="8513"/>
    <row r="8514"/>
    <row r="8515"/>
    <row r="8516"/>
    <row r="8517"/>
    <row r="8518"/>
    <row r="8519"/>
    <row r="8520"/>
    <row r="8521"/>
    <row r="8522"/>
    <row r="8523"/>
    <row r="8524"/>
    <row r="8525"/>
    <row r="8526"/>
    <row r="8527"/>
    <row r="8528"/>
    <row r="8529"/>
    <row r="8530"/>
    <row r="8531"/>
    <row r="8532"/>
    <row r="8533"/>
    <row r="8534"/>
    <row r="8535"/>
    <row r="8536"/>
    <row r="8537"/>
    <row r="8538"/>
    <row r="8539"/>
    <row r="8540"/>
    <row r="8541"/>
    <row r="8542"/>
    <row r="8543"/>
    <row r="8544"/>
    <row r="8545"/>
    <row r="8546"/>
    <row r="8547"/>
    <row r="8548"/>
    <row r="8549"/>
    <row r="8550"/>
    <row r="8551"/>
    <row r="8552"/>
    <row r="8553"/>
    <row r="8554"/>
    <row r="8555"/>
    <row r="8556"/>
    <row r="8557"/>
    <row r="8558"/>
    <row r="8559"/>
    <row r="8560"/>
    <row r="8561"/>
    <row r="8562"/>
    <row r="8563"/>
    <row r="8564"/>
    <row r="8565"/>
    <row r="8566"/>
    <row r="8567"/>
    <row r="8568"/>
    <row r="8569"/>
    <row r="8570"/>
    <row r="8571"/>
    <row r="8572"/>
    <row r="8573"/>
    <row r="8574"/>
    <row r="8575"/>
    <row r="8576"/>
    <row r="8577"/>
    <row r="8578"/>
    <row r="8579"/>
    <row r="8580"/>
    <row r="8581"/>
    <row r="8582"/>
    <row r="8583"/>
    <row r="8584"/>
    <row r="8585"/>
    <row r="8586"/>
    <row r="8587"/>
    <row r="8588"/>
    <row r="8589"/>
    <row r="8590"/>
    <row r="8591"/>
    <row r="8592"/>
    <row r="8593"/>
    <row r="8594"/>
    <row r="8595"/>
    <row r="8596"/>
    <row r="8597"/>
    <row r="8598"/>
    <row r="8599"/>
    <row r="8600"/>
    <row r="8601"/>
    <row r="8602"/>
    <row r="8603"/>
    <row r="8604"/>
    <row r="8605"/>
    <row r="8606"/>
    <row r="8607"/>
    <row r="8608"/>
    <row r="8609"/>
    <row r="8610"/>
    <row r="8611"/>
    <row r="8612"/>
    <row r="8613"/>
    <row r="8614"/>
    <row r="8615"/>
    <row r="8616"/>
    <row r="8617"/>
    <row r="8618"/>
    <row r="8619"/>
    <row r="8620"/>
    <row r="8621"/>
    <row r="8622"/>
    <row r="8623"/>
    <row r="8624"/>
    <row r="8625"/>
    <row r="8626"/>
    <row r="8627"/>
    <row r="8628"/>
    <row r="8629"/>
    <row r="8630"/>
    <row r="8631"/>
    <row r="8632"/>
    <row r="8633"/>
    <row r="8634"/>
    <row r="8635"/>
    <row r="8636"/>
    <row r="8637"/>
    <row r="8638"/>
    <row r="8639"/>
    <row r="8640"/>
    <row r="8641"/>
    <row r="8642"/>
    <row r="8643"/>
    <row r="8644"/>
    <row r="8645"/>
    <row r="8646"/>
    <row r="8647"/>
    <row r="8648"/>
    <row r="8649"/>
    <row r="8650"/>
    <row r="8651"/>
    <row r="8652"/>
    <row r="8653"/>
    <row r="8654"/>
    <row r="8655"/>
    <row r="8656"/>
    <row r="8657"/>
    <row r="8658"/>
    <row r="8659"/>
    <row r="8660"/>
    <row r="8661"/>
    <row r="8662"/>
    <row r="8663"/>
    <row r="8664"/>
    <row r="8665"/>
    <row r="8666"/>
    <row r="8667"/>
    <row r="8668"/>
    <row r="8669"/>
    <row r="8670"/>
    <row r="8671"/>
    <row r="8672"/>
    <row r="8673"/>
    <row r="8674"/>
    <row r="8675"/>
    <row r="8676"/>
    <row r="8677"/>
    <row r="8678"/>
    <row r="8679"/>
    <row r="8680"/>
    <row r="8681"/>
    <row r="8682"/>
    <row r="8683"/>
    <row r="8684"/>
    <row r="8685"/>
    <row r="8686"/>
    <row r="8687"/>
    <row r="8688"/>
    <row r="8689"/>
    <row r="8690"/>
    <row r="8691"/>
    <row r="8692"/>
    <row r="8693"/>
    <row r="8694"/>
    <row r="8695"/>
    <row r="8696"/>
    <row r="8697"/>
    <row r="8698"/>
    <row r="8699"/>
    <row r="8700"/>
    <row r="8701"/>
    <row r="8702"/>
    <row r="8703"/>
    <row r="8704"/>
    <row r="8705"/>
    <row r="8706"/>
    <row r="8707"/>
    <row r="8708"/>
    <row r="8709"/>
    <row r="8710"/>
    <row r="8711"/>
    <row r="8712"/>
    <row r="8713"/>
    <row r="8714"/>
    <row r="8715"/>
    <row r="8716"/>
    <row r="8717"/>
    <row r="8718"/>
    <row r="8719"/>
    <row r="8720"/>
    <row r="8721"/>
    <row r="8722"/>
    <row r="8723"/>
    <row r="8724"/>
    <row r="8725"/>
    <row r="8726"/>
    <row r="8727"/>
    <row r="8728"/>
    <row r="8729"/>
    <row r="8730"/>
    <row r="8731"/>
    <row r="8732"/>
    <row r="8733"/>
    <row r="8734"/>
    <row r="8735"/>
    <row r="8736"/>
    <row r="8737"/>
    <row r="8738"/>
    <row r="8739"/>
    <row r="8740"/>
    <row r="8741"/>
    <row r="8742"/>
    <row r="8743"/>
    <row r="8744"/>
    <row r="8745"/>
    <row r="8746"/>
    <row r="8747"/>
    <row r="8748"/>
    <row r="8749"/>
    <row r="8750"/>
    <row r="8751"/>
    <row r="8752"/>
    <row r="8753"/>
    <row r="8754"/>
    <row r="8755"/>
    <row r="8756"/>
    <row r="8757"/>
    <row r="8758"/>
    <row r="8759"/>
    <row r="8760"/>
    <row r="8761"/>
    <row r="8762"/>
    <row r="8763"/>
    <row r="8764"/>
    <row r="8765"/>
    <row r="8766"/>
    <row r="8767"/>
    <row r="8768"/>
    <row r="8769"/>
    <row r="8770"/>
    <row r="8771"/>
    <row r="8772"/>
    <row r="8773"/>
    <row r="8774"/>
    <row r="8775"/>
    <row r="8776"/>
    <row r="8777"/>
    <row r="8778"/>
    <row r="8779"/>
    <row r="8780"/>
    <row r="8781"/>
    <row r="8782"/>
    <row r="8783"/>
    <row r="8784"/>
    <row r="8785"/>
    <row r="8786"/>
    <row r="8787"/>
    <row r="8788"/>
    <row r="8789"/>
    <row r="8790"/>
    <row r="8791"/>
    <row r="8792"/>
    <row r="8793"/>
    <row r="8794"/>
    <row r="8795"/>
    <row r="8796"/>
    <row r="8797"/>
    <row r="8798"/>
    <row r="8799"/>
    <row r="8800"/>
    <row r="8801"/>
    <row r="8802"/>
    <row r="8803"/>
    <row r="8804"/>
    <row r="8805"/>
    <row r="8806"/>
    <row r="8807"/>
    <row r="8808"/>
    <row r="8809"/>
    <row r="8810"/>
    <row r="8811"/>
    <row r="8812"/>
    <row r="8813"/>
    <row r="8814"/>
    <row r="8815"/>
    <row r="8816"/>
    <row r="8817"/>
    <row r="8818"/>
    <row r="8819"/>
    <row r="8820"/>
    <row r="8821"/>
    <row r="8822"/>
    <row r="8823"/>
    <row r="8824"/>
    <row r="8825"/>
    <row r="8826"/>
    <row r="8827"/>
    <row r="8828"/>
    <row r="8829"/>
    <row r="8830"/>
    <row r="8831"/>
    <row r="8832"/>
    <row r="8833"/>
    <row r="8834"/>
    <row r="8835"/>
    <row r="8836"/>
    <row r="8837"/>
    <row r="8838"/>
    <row r="8839"/>
    <row r="8840"/>
    <row r="8841"/>
    <row r="8842"/>
    <row r="8843"/>
    <row r="8844"/>
    <row r="8845"/>
    <row r="8846"/>
    <row r="8847"/>
    <row r="8848"/>
    <row r="8849"/>
    <row r="8850"/>
    <row r="8851"/>
    <row r="8852"/>
    <row r="8853"/>
    <row r="8854"/>
    <row r="8855"/>
    <row r="8856"/>
    <row r="8857"/>
    <row r="8858"/>
    <row r="8859"/>
    <row r="8860"/>
    <row r="8861"/>
    <row r="8862"/>
    <row r="8863"/>
    <row r="8864"/>
    <row r="8865"/>
    <row r="8866"/>
    <row r="8867"/>
    <row r="8868"/>
    <row r="8869"/>
    <row r="8870"/>
    <row r="8871"/>
    <row r="8872"/>
    <row r="8873"/>
    <row r="8874"/>
    <row r="8875"/>
    <row r="8876"/>
    <row r="8877"/>
    <row r="8878"/>
    <row r="8879"/>
    <row r="8880"/>
    <row r="8881"/>
    <row r="8882"/>
    <row r="8883"/>
    <row r="8884"/>
    <row r="8885"/>
    <row r="8886"/>
    <row r="8887"/>
    <row r="8888"/>
    <row r="8889"/>
    <row r="8890"/>
    <row r="8891"/>
    <row r="8892"/>
    <row r="8893"/>
    <row r="8894"/>
    <row r="8895"/>
    <row r="8896"/>
    <row r="8897"/>
    <row r="8898"/>
    <row r="8899"/>
    <row r="8900"/>
    <row r="8901"/>
    <row r="8902"/>
    <row r="8903"/>
    <row r="8904"/>
    <row r="8905"/>
    <row r="8906"/>
    <row r="8907"/>
    <row r="8908"/>
    <row r="8909"/>
    <row r="8910"/>
    <row r="8911"/>
    <row r="8912"/>
    <row r="8913"/>
    <row r="8914"/>
    <row r="8915"/>
    <row r="8916"/>
    <row r="8917"/>
    <row r="8918"/>
    <row r="8919"/>
    <row r="8920"/>
    <row r="8921"/>
    <row r="8922"/>
    <row r="8923"/>
    <row r="8924"/>
    <row r="8925"/>
    <row r="8926"/>
    <row r="8927"/>
    <row r="8928"/>
    <row r="8929"/>
    <row r="8930"/>
    <row r="8931"/>
    <row r="8932"/>
    <row r="8933"/>
    <row r="8934"/>
    <row r="8935"/>
    <row r="8936"/>
    <row r="8937"/>
    <row r="8938"/>
    <row r="8939"/>
    <row r="8940"/>
    <row r="8941"/>
    <row r="8942"/>
    <row r="8943"/>
    <row r="8944"/>
    <row r="8945"/>
    <row r="8946"/>
    <row r="8947"/>
    <row r="8948"/>
    <row r="8949"/>
    <row r="8950"/>
    <row r="8951"/>
    <row r="8952"/>
    <row r="8953"/>
    <row r="8954"/>
    <row r="8955"/>
    <row r="8956"/>
    <row r="8957"/>
    <row r="8958"/>
    <row r="8959"/>
    <row r="8960"/>
    <row r="8961"/>
    <row r="8962"/>
    <row r="8963"/>
    <row r="8964"/>
    <row r="8965"/>
    <row r="8966"/>
    <row r="8967"/>
    <row r="8968"/>
    <row r="8969"/>
    <row r="8970"/>
    <row r="8971"/>
    <row r="8972"/>
    <row r="8973"/>
    <row r="8974"/>
    <row r="8975"/>
    <row r="8976"/>
    <row r="8977"/>
    <row r="8978"/>
    <row r="8979"/>
    <row r="8980"/>
    <row r="8981"/>
    <row r="8982"/>
    <row r="8983"/>
    <row r="8984"/>
    <row r="8985"/>
    <row r="8986"/>
    <row r="8987"/>
    <row r="8988"/>
    <row r="8989"/>
    <row r="8990"/>
    <row r="8991"/>
    <row r="8992"/>
    <row r="8993"/>
    <row r="8994"/>
    <row r="8995"/>
    <row r="8996"/>
    <row r="8997"/>
    <row r="8998"/>
    <row r="8999"/>
    <row r="9000"/>
    <row r="9001"/>
    <row r="9002"/>
    <row r="9003"/>
    <row r="9004"/>
    <row r="9005"/>
    <row r="9006"/>
    <row r="9007"/>
    <row r="9008"/>
    <row r="9009"/>
    <row r="9010"/>
    <row r="9011"/>
    <row r="9012"/>
    <row r="9013"/>
    <row r="9014"/>
    <row r="9015"/>
    <row r="9016"/>
    <row r="9017"/>
    <row r="9018"/>
    <row r="9019"/>
    <row r="9020"/>
    <row r="9021"/>
    <row r="9022"/>
    <row r="9023"/>
    <row r="9024"/>
    <row r="9025"/>
    <row r="9026"/>
    <row r="9027"/>
    <row r="9028"/>
    <row r="9029"/>
    <row r="9030"/>
    <row r="9031"/>
    <row r="9032"/>
    <row r="9033"/>
    <row r="9034"/>
    <row r="9035"/>
    <row r="9036"/>
    <row r="9037"/>
    <row r="9038"/>
    <row r="9039"/>
    <row r="9040"/>
    <row r="9041"/>
    <row r="9042"/>
    <row r="9043"/>
    <row r="9044"/>
    <row r="9045"/>
    <row r="9046"/>
    <row r="9047"/>
    <row r="9048"/>
    <row r="9049"/>
    <row r="9050"/>
    <row r="9051"/>
    <row r="9052"/>
    <row r="9053"/>
    <row r="9054"/>
    <row r="9055"/>
    <row r="9056"/>
    <row r="9057"/>
    <row r="9058"/>
    <row r="9059"/>
    <row r="9060"/>
    <row r="9061"/>
    <row r="9062"/>
    <row r="9063"/>
    <row r="9064"/>
    <row r="9065"/>
    <row r="9066"/>
    <row r="9067"/>
    <row r="9068"/>
    <row r="9069"/>
    <row r="9070"/>
    <row r="9071"/>
    <row r="9072"/>
    <row r="9073"/>
    <row r="9074"/>
    <row r="9075"/>
    <row r="9076"/>
    <row r="9077"/>
    <row r="9078"/>
    <row r="9079"/>
    <row r="9080"/>
    <row r="9081"/>
    <row r="9082"/>
    <row r="9083"/>
    <row r="9084"/>
    <row r="9085"/>
    <row r="9086"/>
    <row r="9087"/>
    <row r="9088"/>
    <row r="9089"/>
    <row r="9090"/>
    <row r="9091"/>
    <row r="9092"/>
    <row r="9093"/>
    <row r="9094"/>
    <row r="9095"/>
    <row r="9096"/>
    <row r="9097"/>
    <row r="9098"/>
    <row r="9099"/>
    <row r="9100"/>
    <row r="9101"/>
    <row r="9102"/>
    <row r="9103"/>
    <row r="9104"/>
    <row r="9105"/>
    <row r="9106"/>
    <row r="9107"/>
    <row r="9108"/>
    <row r="9109"/>
    <row r="9110"/>
    <row r="9111"/>
    <row r="9112"/>
    <row r="9113"/>
    <row r="9114"/>
    <row r="9115"/>
    <row r="9116"/>
    <row r="9117"/>
    <row r="9118"/>
    <row r="9119"/>
    <row r="9120"/>
    <row r="9121"/>
    <row r="9122"/>
    <row r="9123"/>
    <row r="9124"/>
    <row r="9125"/>
    <row r="9126"/>
    <row r="9127"/>
    <row r="9128"/>
    <row r="9129"/>
    <row r="9130"/>
    <row r="9131"/>
    <row r="9132"/>
    <row r="9133"/>
    <row r="9134"/>
    <row r="9135"/>
    <row r="9136"/>
    <row r="9137"/>
    <row r="9138"/>
    <row r="9139"/>
    <row r="9140"/>
    <row r="9141"/>
    <row r="9142"/>
    <row r="9143"/>
    <row r="9144"/>
    <row r="9145"/>
    <row r="9146"/>
    <row r="9147"/>
    <row r="9148"/>
    <row r="9149"/>
    <row r="9150"/>
    <row r="9151"/>
    <row r="9152"/>
    <row r="9153"/>
    <row r="9154"/>
    <row r="9155"/>
    <row r="9156"/>
    <row r="9157"/>
    <row r="9158"/>
    <row r="9159"/>
    <row r="9160"/>
    <row r="9161"/>
    <row r="9162"/>
    <row r="9163"/>
    <row r="9164"/>
    <row r="9165"/>
    <row r="9166"/>
    <row r="9167"/>
    <row r="9168"/>
    <row r="9169"/>
    <row r="9170"/>
    <row r="9171"/>
    <row r="9172"/>
    <row r="9173"/>
    <row r="9174"/>
    <row r="9175"/>
    <row r="9176"/>
    <row r="9177"/>
    <row r="9178"/>
    <row r="9179"/>
    <row r="9180"/>
    <row r="9181"/>
    <row r="9182"/>
    <row r="9183"/>
    <row r="9184"/>
    <row r="9185"/>
    <row r="9186"/>
    <row r="9187"/>
    <row r="9188"/>
    <row r="9189"/>
    <row r="9190"/>
    <row r="9191"/>
    <row r="9192"/>
    <row r="9193"/>
    <row r="9194"/>
    <row r="9195"/>
    <row r="9196"/>
    <row r="9197"/>
    <row r="9198"/>
    <row r="9199"/>
    <row r="9200"/>
    <row r="9201"/>
    <row r="9202"/>
    <row r="9203"/>
    <row r="9204"/>
    <row r="9205"/>
    <row r="9206"/>
    <row r="9207"/>
    <row r="9208"/>
    <row r="9209"/>
    <row r="9210"/>
    <row r="9211"/>
    <row r="9212"/>
    <row r="9213"/>
    <row r="9214"/>
    <row r="9215"/>
    <row r="9216"/>
    <row r="9217"/>
    <row r="9218"/>
    <row r="9219"/>
    <row r="9220"/>
    <row r="9221"/>
    <row r="9222"/>
    <row r="9223"/>
    <row r="9224"/>
    <row r="9225"/>
    <row r="9226"/>
    <row r="9227"/>
    <row r="9228"/>
    <row r="9229"/>
    <row r="9230"/>
    <row r="9231"/>
    <row r="9232"/>
    <row r="9233"/>
    <row r="9234"/>
    <row r="9235"/>
    <row r="9236"/>
    <row r="9237"/>
    <row r="9238"/>
    <row r="9239"/>
    <row r="9240"/>
    <row r="9241"/>
    <row r="9242"/>
    <row r="9243"/>
    <row r="9244"/>
    <row r="9245"/>
    <row r="9246"/>
    <row r="9247"/>
    <row r="9248"/>
    <row r="9249"/>
    <row r="9250"/>
    <row r="9251"/>
    <row r="9252"/>
    <row r="9253"/>
    <row r="9254"/>
    <row r="9255"/>
    <row r="9256"/>
    <row r="9257"/>
    <row r="9258"/>
    <row r="9259"/>
    <row r="9260"/>
    <row r="9261"/>
    <row r="9262"/>
    <row r="9263"/>
    <row r="9264"/>
    <row r="9265"/>
    <row r="9266"/>
    <row r="9267"/>
    <row r="9268"/>
    <row r="9269"/>
    <row r="9270"/>
    <row r="9271"/>
    <row r="9272"/>
    <row r="9273"/>
    <row r="9274"/>
    <row r="9275"/>
    <row r="9276"/>
    <row r="9277"/>
    <row r="9278"/>
    <row r="9279"/>
    <row r="9280"/>
    <row r="9281"/>
    <row r="9282"/>
    <row r="9283"/>
    <row r="9284"/>
    <row r="9285"/>
    <row r="9286"/>
    <row r="9287"/>
    <row r="9288"/>
    <row r="9289"/>
    <row r="9290"/>
    <row r="9291"/>
    <row r="9292"/>
    <row r="9293"/>
    <row r="9294"/>
    <row r="9295"/>
    <row r="9296"/>
    <row r="9297"/>
    <row r="9298"/>
    <row r="9299"/>
    <row r="9300"/>
    <row r="9301"/>
    <row r="9302"/>
    <row r="9303"/>
    <row r="9304"/>
    <row r="9305"/>
    <row r="9306"/>
    <row r="9307"/>
    <row r="9308"/>
    <row r="9309"/>
    <row r="9310"/>
    <row r="9311"/>
    <row r="9312"/>
    <row r="9313"/>
    <row r="9314"/>
    <row r="9315"/>
    <row r="9316"/>
    <row r="9317"/>
    <row r="9318"/>
    <row r="9319"/>
    <row r="9320"/>
    <row r="9321"/>
    <row r="9322"/>
    <row r="9323"/>
    <row r="9324"/>
    <row r="9325"/>
    <row r="9326"/>
    <row r="9327"/>
    <row r="9328"/>
    <row r="9329"/>
    <row r="9330"/>
    <row r="9331"/>
    <row r="9332"/>
    <row r="9333"/>
    <row r="9334"/>
    <row r="9335"/>
    <row r="9336"/>
    <row r="9337"/>
    <row r="9338"/>
    <row r="9339"/>
    <row r="9340"/>
    <row r="9341"/>
    <row r="9342"/>
    <row r="9343"/>
    <row r="9344"/>
    <row r="9345"/>
    <row r="9346"/>
    <row r="9347"/>
    <row r="9348"/>
    <row r="9349"/>
    <row r="9350"/>
    <row r="9351"/>
    <row r="9352"/>
    <row r="9353"/>
    <row r="9354"/>
    <row r="9355"/>
    <row r="9356"/>
    <row r="9357"/>
    <row r="9358"/>
    <row r="9359"/>
    <row r="9360"/>
    <row r="9361"/>
    <row r="9362"/>
    <row r="9363"/>
    <row r="9364"/>
    <row r="9365"/>
    <row r="9366"/>
    <row r="9367"/>
    <row r="9368"/>
    <row r="9369"/>
    <row r="9370"/>
    <row r="9371"/>
    <row r="9372"/>
    <row r="9373"/>
    <row r="9374"/>
    <row r="9375"/>
    <row r="9376"/>
    <row r="9377"/>
    <row r="9378"/>
    <row r="9379"/>
    <row r="9380"/>
    <row r="9381"/>
    <row r="9382"/>
    <row r="9383"/>
    <row r="9384"/>
    <row r="9385"/>
    <row r="9386"/>
    <row r="9387"/>
    <row r="9388"/>
    <row r="9389"/>
    <row r="9390"/>
    <row r="9391"/>
    <row r="9392"/>
    <row r="9393"/>
    <row r="9394"/>
    <row r="9395"/>
    <row r="9396"/>
    <row r="9397"/>
    <row r="9398"/>
    <row r="9399"/>
    <row r="9400"/>
    <row r="9401"/>
    <row r="9402"/>
    <row r="9403"/>
    <row r="9404"/>
    <row r="9405"/>
    <row r="9406"/>
    <row r="9407"/>
    <row r="9408"/>
    <row r="9409"/>
    <row r="9410"/>
    <row r="9411"/>
    <row r="9412"/>
    <row r="9413"/>
    <row r="9414"/>
    <row r="9415"/>
    <row r="9416"/>
    <row r="9417"/>
    <row r="9418"/>
    <row r="9419"/>
    <row r="9420"/>
    <row r="9421"/>
    <row r="9422"/>
    <row r="9423"/>
    <row r="9424"/>
    <row r="9425"/>
    <row r="9426"/>
    <row r="9427"/>
    <row r="9428"/>
    <row r="9429"/>
    <row r="9430"/>
    <row r="9431"/>
    <row r="9432"/>
    <row r="9433"/>
    <row r="9434"/>
    <row r="9435"/>
    <row r="9436"/>
    <row r="9437"/>
    <row r="9438"/>
    <row r="9439"/>
    <row r="9440"/>
    <row r="9441"/>
    <row r="9442"/>
    <row r="9443"/>
    <row r="9444"/>
    <row r="9445"/>
    <row r="9446"/>
    <row r="9447"/>
    <row r="9448"/>
    <row r="9449"/>
    <row r="9450"/>
    <row r="9451"/>
    <row r="9452"/>
    <row r="9453"/>
    <row r="9454"/>
    <row r="9455"/>
    <row r="9456"/>
    <row r="9457"/>
    <row r="9458"/>
    <row r="9459"/>
    <row r="9460"/>
    <row r="9461"/>
    <row r="9462"/>
    <row r="9463"/>
    <row r="9464"/>
    <row r="9465"/>
    <row r="9466"/>
    <row r="9467"/>
    <row r="9468"/>
    <row r="9469"/>
    <row r="9470"/>
    <row r="9471"/>
    <row r="9472"/>
    <row r="9473"/>
    <row r="9474"/>
    <row r="9475"/>
    <row r="9476"/>
    <row r="9477"/>
    <row r="9478"/>
    <row r="9479"/>
    <row r="9480"/>
    <row r="9481"/>
    <row r="9482"/>
    <row r="9483"/>
    <row r="9484"/>
    <row r="9485"/>
    <row r="9486"/>
    <row r="9487"/>
    <row r="9488"/>
    <row r="9489"/>
    <row r="9490"/>
    <row r="9491"/>
    <row r="9492"/>
    <row r="9493"/>
    <row r="9494"/>
    <row r="9495"/>
    <row r="9496"/>
    <row r="9497"/>
    <row r="9498"/>
    <row r="9499"/>
    <row r="9500"/>
    <row r="9501"/>
    <row r="9502"/>
    <row r="9503"/>
    <row r="9504"/>
    <row r="9505"/>
    <row r="9506"/>
    <row r="9507"/>
    <row r="9508"/>
    <row r="9509"/>
    <row r="9510"/>
    <row r="9511"/>
    <row r="9512"/>
    <row r="9513"/>
    <row r="9514"/>
    <row r="9515"/>
    <row r="9516"/>
    <row r="9517"/>
    <row r="9518"/>
    <row r="9519"/>
    <row r="9520"/>
    <row r="9521"/>
    <row r="9522"/>
    <row r="9523"/>
    <row r="9524"/>
    <row r="9525"/>
    <row r="9526"/>
    <row r="9527"/>
    <row r="9528"/>
    <row r="9529"/>
    <row r="9530"/>
    <row r="9531"/>
    <row r="9532"/>
    <row r="9533"/>
    <row r="9534"/>
    <row r="9535"/>
    <row r="9536"/>
    <row r="9537"/>
    <row r="9538"/>
    <row r="9539"/>
    <row r="9540"/>
    <row r="9541"/>
    <row r="9542"/>
    <row r="9543"/>
    <row r="9544"/>
    <row r="9545"/>
    <row r="9546"/>
    <row r="9547"/>
    <row r="9548"/>
    <row r="9549"/>
    <row r="9550"/>
    <row r="9551"/>
    <row r="9552"/>
    <row r="9553"/>
    <row r="9554"/>
    <row r="9555"/>
    <row r="9556"/>
    <row r="9557"/>
    <row r="9558"/>
    <row r="9559"/>
    <row r="9560"/>
    <row r="9561"/>
    <row r="9562"/>
    <row r="9563"/>
    <row r="9564"/>
    <row r="9565"/>
    <row r="9566"/>
    <row r="9567"/>
    <row r="9568"/>
    <row r="9569"/>
    <row r="9570"/>
    <row r="9571"/>
    <row r="9572"/>
    <row r="9573"/>
    <row r="9574"/>
    <row r="9575"/>
    <row r="9576"/>
    <row r="9577"/>
    <row r="9578"/>
    <row r="9579"/>
    <row r="9580"/>
    <row r="9581"/>
    <row r="9582"/>
    <row r="9583"/>
    <row r="9584"/>
    <row r="9585"/>
    <row r="9586"/>
    <row r="9587"/>
    <row r="9588"/>
    <row r="9589"/>
    <row r="9590"/>
    <row r="9591"/>
    <row r="9592"/>
    <row r="9593"/>
    <row r="9594"/>
    <row r="9595"/>
    <row r="9596"/>
    <row r="9597"/>
    <row r="9598"/>
    <row r="9599"/>
    <row r="9600"/>
    <row r="9601"/>
    <row r="9602"/>
    <row r="9603"/>
    <row r="9604"/>
    <row r="9605"/>
    <row r="9606"/>
    <row r="9607"/>
    <row r="9608"/>
    <row r="9609"/>
    <row r="9610"/>
    <row r="9611"/>
    <row r="9612"/>
    <row r="9613"/>
    <row r="9614"/>
    <row r="9615"/>
    <row r="9616"/>
    <row r="9617"/>
    <row r="9618"/>
    <row r="9619"/>
    <row r="9620"/>
    <row r="9621"/>
    <row r="9622"/>
    <row r="9623"/>
    <row r="9624"/>
    <row r="9625"/>
    <row r="9626"/>
    <row r="9627"/>
    <row r="9628"/>
    <row r="9629"/>
    <row r="9630"/>
    <row r="9631"/>
    <row r="9632"/>
    <row r="9633"/>
    <row r="9634"/>
    <row r="9635"/>
    <row r="9636"/>
    <row r="9637"/>
    <row r="9638"/>
    <row r="9639"/>
    <row r="9640"/>
    <row r="9641"/>
    <row r="9642"/>
    <row r="9643"/>
    <row r="9644"/>
    <row r="9645"/>
    <row r="9646"/>
    <row r="9647"/>
    <row r="9648"/>
    <row r="9649"/>
    <row r="9650"/>
    <row r="9651"/>
    <row r="9652"/>
    <row r="9653"/>
    <row r="9654"/>
    <row r="9655"/>
    <row r="9656"/>
    <row r="9657"/>
    <row r="9658"/>
    <row r="9659"/>
    <row r="9660"/>
    <row r="9661"/>
    <row r="9662"/>
    <row r="9663"/>
    <row r="9664"/>
    <row r="9665"/>
    <row r="9666"/>
    <row r="9667"/>
    <row r="9668"/>
    <row r="9669"/>
    <row r="9670"/>
    <row r="9671"/>
    <row r="9672"/>
    <row r="9673"/>
    <row r="9674"/>
    <row r="9675"/>
    <row r="9676"/>
    <row r="9677"/>
    <row r="9678"/>
    <row r="9679"/>
    <row r="9680"/>
    <row r="9681"/>
    <row r="9682"/>
    <row r="9683"/>
    <row r="9684"/>
    <row r="9685"/>
    <row r="9686"/>
    <row r="9687"/>
    <row r="9688"/>
    <row r="9689"/>
    <row r="9690"/>
    <row r="9691"/>
    <row r="9692"/>
    <row r="9693"/>
    <row r="9694"/>
    <row r="9695"/>
    <row r="9696"/>
    <row r="9697"/>
    <row r="9698"/>
    <row r="9699"/>
    <row r="9700"/>
    <row r="9701"/>
    <row r="9702"/>
    <row r="9703"/>
    <row r="9704"/>
    <row r="9705"/>
    <row r="9706"/>
    <row r="9707"/>
    <row r="9708"/>
    <row r="9709"/>
    <row r="9710"/>
    <row r="9711"/>
    <row r="9712"/>
    <row r="9713"/>
    <row r="9714"/>
    <row r="9715"/>
    <row r="9716"/>
    <row r="9717"/>
    <row r="9718"/>
    <row r="9719"/>
    <row r="9720"/>
    <row r="9721"/>
    <row r="9722"/>
    <row r="9723"/>
    <row r="9724"/>
    <row r="9725"/>
    <row r="9726"/>
    <row r="9727"/>
    <row r="9728"/>
    <row r="9729"/>
    <row r="9730"/>
    <row r="9731"/>
    <row r="9732"/>
    <row r="9733"/>
    <row r="9734"/>
    <row r="9735"/>
    <row r="9736"/>
    <row r="9737"/>
    <row r="9738"/>
    <row r="9739"/>
    <row r="9740"/>
    <row r="9741"/>
    <row r="9742"/>
    <row r="9743"/>
    <row r="9744"/>
    <row r="9745"/>
    <row r="9746"/>
    <row r="9747"/>
    <row r="9748"/>
    <row r="9749"/>
    <row r="9750"/>
    <row r="9751"/>
    <row r="9752"/>
    <row r="9753"/>
    <row r="9754"/>
    <row r="9755"/>
    <row r="9756"/>
    <row r="9757"/>
    <row r="9758"/>
    <row r="9759"/>
    <row r="9760"/>
    <row r="9761"/>
    <row r="9762"/>
    <row r="9763"/>
    <row r="9764"/>
    <row r="9765"/>
    <row r="9766"/>
    <row r="9767"/>
    <row r="9768"/>
    <row r="9769"/>
    <row r="9770"/>
    <row r="9771"/>
    <row r="9772"/>
    <row r="9773"/>
    <row r="9774"/>
    <row r="9775"/>
    <row r="9776"/>
    <row r="9777"/>
    <row r="9778"/>
    <row r="9779"/>
    <row r="9780"/>
    <row r="9781"/>
    <row r="9782"/>
    <row r="9783"/>
    <row r="9784"/>
    <row r="9785"/>
    <row r="9786"/>
    <row r="9787"/>
    <row r="9788"/>
    <row r="9789"/>
    <row r="9790"/>
    <row r="9791"/>
    <row r="9792"/>
    <row r="9793"/>
    <row r="9794"/>
    <row r="9795"/>
    <row r="9796"/>
    <row r="9797"/>
    <row r="9798"/>
    <row r="9799"/>
    <row r="9800"/>
    <row r="9801"/>
    <row r="9802"/>
    <row r="9803"/>
    <row r="9804"/>
    <row r="9805"/>
    <row r="9806"/>
    <row r="9807"/>
    <row r="9808"/>
    <row r="9809"/>
    <row r="9810"/>
    <row r="9811"/>
    <row r="9812"/>
    <row r="9813"/>
    <row r="9814"/>
    <row r="9815"/>
    <row r="9816"/>
    <row r="9817"/>
    <row r="9818"/>
    <row r="9819"/>
    <row r="9820"/>
    <row r="9821"/>
    <row r="9822"/>
    <row r="9823"/>
    <row r="9824"/>
    <row r="9825"/>
    <row r="9826"/>
    <row r="9827"/>
    <row r="9828"/>
    <row r="9829"/>
    <row r="9830"/>
    <row r="9831"/>
    <row r="9832"/>
    <row r="9833"/>
    <row r="9834"/>
    <row r="9835"/>
    <row r="9836"/>
    <row r="9837"/>
    <row r="9838"/>
    <row r="9839"/>
    <row r="9840"/>
    <row r="9841"/>
    <row r="9842"/>
    <row r="9843"/>
    <row r="9844"/>
    <row r="9845"/>
    <row r="9846"/>
    <row r="9847"/>
    <row r="9848"/>
    <row r="9849"/>
    <row r="9850"/>
    <row r="9851"/>
    <row r="9852"/>
    <row r="9853"/>
    <row r="9854"/>
    <row r="9855"/>
    <row r="9856"/>
    <row r="9857"/>
    <row r="9858"/>
    <row r="9859"/>
    <row r="9860"/>
    <row r="9861"/>
    <row r="9862"/>
    <row r="9863"/>
    <row r="9864"/>
    <row r="9865"/>
    <row r="9866"/>
    <row r="9867"/>
    <row r="9868"/>
    <row r="9869"/>
    <row r="9870"/>
    <row r="9871"/>
    <row r="9872"/>
    <row r="9873"/>
    <row r="9874"/>
    <row r="9875"/>
    <row r="9876"/>
    <row r="9877"/>
    <row r="9878"/>
    <row r="9879"/>
    <row r="9880"/>
    <row r="9881"/>
    <row r="9882"/>
    <row r="9883"/>
    <row r="9884"/>
    <row r="9885"/>
    <row r="9886"/>
    <row r="9887"/>
    <row r="9888"/>
    <row r="9889"/>
    <row r="9890"/>
    <row r="9891"/>
    <row r="9892"/>
    <row r="9893"/>
    <row r="9894"/>
    <row r="9895"/>
    <row r="9896"/>
    <row r="9897"/>
    <row r="9898"/>
    <row r="9899"/>
    <row r="9900"/>
    <row r="9901"/>
    <row r="9902"/>
    <row r="9903"/>
    <row r="9904"/>
    <row r="9905"/>
    <row r="9906"/>
    <row r="9907"/>
    <row r="9908"/>
    <row r="9909"/>
    <row r="9910"/>
    <row r="9911"/>
    <row r="9912"/>
    <row r="9913"/>
    <row r="9914"/>
    <row r="9915"/>
    <row r="9916"/>
    <row r="9917"/>
    <row r="9918"/>
    <row r="9919"/>
    <row r="9920"/>
    <row r="9921"/>
    <row r="9922"/>
    <row r="9923"/>
    <row r="9924"/>
    <row r="9925"/>
    <row r="9926"/>
    <row r="9927"/>
    <row r="9928"/>
    <row r="9929"/>
    <row r="9930"/>
    <row r="9931"/>
    <row r="9932"/>
    <row r="9933"/>
    <row r="9934"/>
    <row r="9935"/>
    <row r="9936"/>
    <row r="9937"/>
    <row r="9938"/>
    <row r="9939"/>
    <row r="9940"/>
    <row r="9941"/>
    <row r="9942"/>
    <row r="9943"/>
    <row r="9944"/>
    <row r="9945"/>
    <row r="9946"/>
    <row r="9947"/>
    <row r="9948"/>
    <row r="9949"/>
    <row r="9950"/>
    <row r="9951"/>
    <row r="9952"/>
    <row r="9953"/>
    <row r="9954"/>
    <row r="9955"/>
    <row r="9956"/>
    <row r="9957"/>
    <row r="9958"/>
    <row r="9959"/>
    <row r="9960"/>
    <row r="9961"/>
    <row r="9962"/>
    <row r="9963"/>
    <row r="9964"/>
    <row r="9965"/>
    <row r="9966"/>
    <row r="9967"/>
    <row r="9968"/>
    <row r="9969"/>
    <row r="9970"/>
    <row r="9971"/>
    <row r="9972"/>
    <row r="9973"/>
    <row r="9974"/>
    <row r="9975"/>
    <row r="9976"/>
    <row r="9977"/>
    <row r="9978"/>
    <row r="9979"/>
    <row r="9980"/>
    <row r="9981"/>
    <row r="9982"/>
    <row r="9983"/>
    <row r="9984"/>
    <row r="9985"/>
    <row r="9986"/>
    <row r="9987"/>
    <row r="9988"/>
    <row r="9989"/>
    <row r="9990"/>
    <row r="9991"/>
    <row r="9992"/>
    <row r="9993"/>
    <row r="9994"/>
    <row r="9995"/>
    <row r="9996"/>
    <row r="9997"/>
    <row r="9998"/>
    <row r="9999"/>
    <row r="10000"/>
    <row r="10001"/>
    <row r="10002"/>
    <row r="10003"/>
    <row r="10004"/>
    <row r="10005"/>
    <row r="10006"/>
    <row r="10007"/>
    <row r="10008"/>
    <row r="10009"/>
    <row r="10010"/>
    <row r="10011"/>
    <row r="10012"/>
    <row r="10013"/>
    <row r="10014"/>
    <row r="10015"/>
    <row r="10016"/>
    <row r="10017"/>
    <row r="10018"/>
    <row r="10019"/>
    <row r="10020"/>
    <row r="10021"/>
    <row r="10022"/>
    <row r="10023"/>
    <row r="10024"/>
    <row r="10025"/>
    <row r="10026"/>
    <row r="10027"/>
    <row r="10028"/>
    <row r="10029"/>
    <row r="10030"/>
    <row r="10031"/>
    <row r="10032"/>
    <row r="10033"/>
    <row r="10034"/>
    <row r="10035"/>
    <row r="10036"/>
    <row r="10037"/>
    <row r="10038"/>
    <row r="10039"/>
    <row r="10040"/>
    <row r="10041"/>
    <row r="10042"/>
    <row r="10043"/>
    <row r="10044"/>
    <row r="10045"/>
    <row r="10046"/>
    <row r="10047"/>
    <row r="10048"/>
    <row r="10049"/>
    <row r="10050"/>
    <row r="10051"/>
    <row r="10052"/>
    <row r="10053"/>
    <row r="10054"/>
    <row r="10055"/>
    <row r="10056"/>
    <row r="10057"/>
    <row r="10058"/>
    <row r="10059"/>
    <row r="10060"/>
    <row r="10061"/>
    <row r="10062"/>
    <row r="10063"/>
    <row r="10064"/>
    <row r="10065"/>
    <row r="10066"/>
    <row r="10067"/>
    <row r="10068"/>
    <row r="10069"/>
    <row r="10070"/>
    <row r="10071"/>
    <row r="10072"/>
    <row r="10073"/>
    <row r="10074"/>
    <row r="10075"/>
    <row r="10076"/>
    <row r="10077"/>
    <row r="10078"/>
    <row r="10079"/>
    <row r="10080"/>
    <row r="10081"/>
    <row r="10082"/>
    <row r="10083"/>
    <row r="10084"/>
    <row r="10085"/>
    <row r="10086"/>
    <row r="10087"/>
    <row r="10088"/>
    <row r="10089"/>
    <row r="10090"/>
    <row r="10091"/>
    <row r="10092"/>
    <row r="10093"/>
    <row r="10094"/>
    <row r="10095"/>
    <row r="10096"/>
    <row r="10097"/>
    <row r="10098"/>
    <row r="10099"/>
    <row r="10100"/>
    <row r="10101"/>
    <row r="10102"/>
    <row r="10103"/>
    <row r="10104"/>
    <row r="10105"/>
    <row r="10106"/>
    <row r="10107"/>
    <row r="10108"/>
    <row r="10109"/>
    <row r="10110"/>
    <row r="10111"/>
    <row r="10112"/>
    <row r="10113"/>
    <row r="10114"/>
    <row r="10115"/>
    <row r="10116"/>
    <row r="10117"/>
    <row r="10118"/>
    <row r="10119"/>
    <row r="10120"/>
    <row r="10121"/>
    <row r="10122"/>
    <row r="10123"/>
    <row r="10124"/>
    <row r="10125"/>
    <row r="10126"/>
    <row r="10127"/>
    <row r="10128"/>
    <row r="10129"/>
    <row r="10130"/>
    <row r="10131"/>
    <row r="10132"/>
    <row r="10133"/>
    <row r="10134"/>
    <row r="10135"/>
    <row r="10136"/>
    <row r="10137"/>
    <row r="10138"/>
    <row r="10139"/>
    <row r="10140"/>
    <row r="10141"/>
    <row r="10142"/>
    <row r="10143"/>
    <row r="10144"/>
    <row r="10145"/>
    <row r="10146"/>
    <row r="10147"/>
    <row r="10148"/>
    <row r="10149"/>
    <row r="10150"/>
    <row r="10151"/>
    <row r="10152"/>
    <row r="10153"/>
    <row r="10154"/>
    <row r="10155"/>
    <row r="10156"/>
    <row r="10157"/>
    <row r="10158"/>
    <row r="10159"/>
    <row r="10160"/>
    <row r="10161"/>
    <row r="10162"/>
    <row r="10163"/>
    <row r="10164"/>
    <row r="10165"/>
    <row r="10166"/>
    <row r="10167"/>
    <row r="10168"/>
    <row r="10169"/>
    <row r="10170"/>
    <row r="10171"/>
    <row r="10172"/>
    <row r="10173"/>
    <row r="10174"/>
    <row r="10175"/>
    <row r="10176"/>
    <row r="10177"/>
    <row r="10178"/>
    <row r="10179"/>
    <row r="10180"/>
    <row r="10181"/>
    <row r="10182"/>
    <row r="10183"/>
    <row r="10184"/>
    <row r="10185"/>
    <row r="10186"/>
    <row r="10187"/>
    <row r="10188"/>
    <row r="10189"/>
    <row r="10190"/>
    <row r="10191"/>
    <row r="10192"/>
    <row r="10193"/>
    <row r="10194"/>
    <row r="10195"/>
    <row r="10196"/>
    <row r="10197"/>
    <row r="10198"/>
    <row r="10199"/>
    <row r="10200"/>
    <row r="10201"/>
    <row r="10202"/>
    <row r="10203"/>
    <row r="10204"/>
    <row r="10205"/>
    <row r="10206"/>
    <row r="10207"/>
    <row r="10208"/>
    <row r="10209"/>
    <row r="10210"/>
    <row r="10211"/>
    <row r="10212"/>
    <row r="10213"/>
    <row r="10214"/>
    <row r="10215"/>
    <row r="10216"/>
    <row r="10217"/>
    <row r="10218"/>
    <row r="10219"/>
    <row r="10220"/>
    <row r="10221"/>
    <row r="10222"/>
    <row r="10223"/>
    <row r="10224"/>
    <row r="10225"/>
    <row r="10226"/>
    <row r="10227"/>
    <row r="10228"/>
    <row r="10229"/>
    <row r="10230"/>
    <row r="10231"/>
    <row r="10232"/>
    <row r="10233"/>
    <row r="10234"/>
    <row r="10235"/>
    <row r="10236"/>
    <row r="10237"/>
    <row r="10238"/>
    <row r="10239"/>
    <row r="10240"/>
    <row r="10241"/>
    <row r="10242"/>
    <row r="10243"/>
    <row r="10244"/>
    <row r="10245"/>
    <row r="10246"/>
    <row r="10247"/>
    <row r="10248"/>
    <row r="10249"/>
    <row r="10250"/>
    <row r="10251"/>
    <row r="10252"/>
    <row r="10253"/>
    <row r="10254"/>
    <row r="10255"/>
    <row r="10256"/>
    <row r="10257"/>
    <row r="10258"/>
    <row r="10259"/>
    <row r="10260"/>
    <row r="10261"/>
    <row r="10262"/>
    <row r="10263"/>
    <row r="10264"/>
    <row r="10265"/>
    <row r="10266"/>
    <row r="10267"/>
    <row r="10268"/>
    <row r="10269"/>
    <row r="10270"/>
    <row r="10271"/>
    <row r="10272"/>
    <row r="10273"/>
    <row r="10274"/>
    <row r="10275"/>
    <row r="10276"/>
    <row r="10277"/>
    <row r="10278"/>
    <row r="10279"/>
    <row r="10280"/>
    <row r="10281"/>
    <row r="10282"/>
    <row r="10283"/>
    <row r="10284"/>
    <row r="10285"/>
    <row r="10286"/>
    <row r="10287"/>
    <row r="10288"/>
    <row r="10289"/>
    <row r="10290"/>
    <row r="10291"/>
    <row r="10292"/>
    <row r="10293"/>
    <row r="10294"/>
    <row r="10295"/>
    <row r="10296"/>
    <row r="10297"/>
    <row r="10298"/>
    <row r="10299"/>
    <row r="10300"/>
    <row r="10301"/>
    <row r="10302"/>
    <row r="10303"/>
    <row r="10304"/>
    <row r="10305"/>
    <row r="10306"/>
    <row r="10307"/>
    <row r="10308"/>
    <row r="10309"/>
    <row r="10310"/>
    <row r="10311"/>
    <row r="10312"/>
    <row r="10313"/>
    <row r="10314"/>
    <row r="10315"/>
    <row r="10316"/>
    <row r="10317"/>
    <row r="10318"/>
    <row r="10319"/>
    <row r="10320"/>
    <row r="10321"/>
    <row r="10322"/>
    <row r="10323"/>
    <row r="10324"/>
    <row r="10325"/>
    <row r="10326"/>
    <row r="10327"/>
    <row r="10328"/>
    <row r="10329"/>
    <row r="10330"/>
    <row r="10331"/>
    <row r="10332"/>
    <row r="10333"/>
    <row r="10334"/>
    <row r="10335"/>
    <row r="10336"/>
    <row r="10337"/>
    <row r="10338"/>
    <row r="10339"/>
    <row r="10340"/>
    <row r="10341"/>
    <row r="10342"/>
    <row r="10343"/>
    <row r="10344"/>
    <row r="10345"/>
    <row r="10346"/>
    <row r="10347"/>
    <row r="10348"/>
    <row r="10349"/>
    <row r="10350"/>
    <row r="10351"/>
    <row r="10352"/>
    <row r="10353"/>
    <row r="10354"/>
    <row r="10355"/>
    <row r="10356"/>
    <row r="10357"/>
    <row r="10358"/>
    <row r="10359"/>
    <row r="10360"/>
    <row r="10361"/>
    <row r="10362"/>
    <row r="10363"/>
    <row r="10364"/>
    <row r="10365"/>
    <row r="10366"/>
    <row r="10367"/>
    <row r="10368"/>
    <row r="10369"/>
    <row r="10370"/>
    <row r="10371"/>
    <row r="10372"/>
    <row r="10373"/>
    <row r="10374"/>
    <row r="10375"/>
    <row r="10376"/>
    <row r="10377"/>
    <row r="10378"/>
    <row r="10379"/>
    <row r="10380"/>
    <row r="10381"/>
    <row r="10382"/>
    <row r="10383"/>
    <row r="10384"/>
    <row r="10385"/>
    <row r="10386"/>
    <row r="10387"/>
    <row r="10388"/>
    <row r="10389"/>
    <row r="10390"/>
    <row r="10391"/>
    <row r="10392"/>
    <row r="10393"/>
    <row r="10394"/>
    <row r="10395"/>
    <row r="10396"/>
    <row r="10397"/>
    <row r="10398"/>
    <row r="10399"/>
    <row r="10400"/>
    <row r="10401"/>
    <row r="10402"/>
    <row r="10403"/>
    <row r="10404"/>
    <row r="10405"/>
    <row r="10406"/>
    <row r="10407"/>
    <row r="10408"/>
    <row r="10409"/>
    <row r="10410"/>
    <row r="10411"/>
    <row r="10412"/>
    <row r="10413"/>
    <row r="10414"/>
    <row r="10415"/>
    <row r="10416"/>
    <row r="10417"/>
    <row r="10418"/>
    <row r="10419"/>
    <row r="10420"/>
    <row r="10421"/>
    <row r="10422"/>
    <row r="10423"/>
    <row r="10424"/>
    <row r="10425"/>
    <row r="10426"/>
    <row r="10427"/>
    <row r="10428"/>
    <row r="10429"/>
    <row r="10430"/>
    <row r="10431"/>
    <row r="10432"/>
    <row r="10433"/>
    <row r="10434"/>
    <row r="10435"/>
    <row r="10436"/>
    <row r="10437"/>
    <row r="10438"/>
    <row r="10439"/>
    <row r="10440"/>
    <row r="10441"/>
    <row r="10442"/>
    <row r="10443"/>
    <row r="10444"/>
    <row r="10445"/>
    <row r="10446"/>
    <row r="10447"/>
    <row r="10448"/>
    <row r="10449"/>
    <row r="10450"/>
    <row r="10451"/>
    <row r="10452"/>
    <row r="10453"/>
    <row r="10454"/>
    <row r="10455"/>
    <row r="10456"/>
    <row r="10457"/>
    <row r="10458"/>
    <row r="10459"/>
    <row r="10460"/>
    <row r="10461"/>
    <row r="10462"/>
    <row r="10463"/>
    <row r="10464"/>
    <row r="10465"/>
    <row r="10466"/>
    <row r="10467"/>
    <row r="10468"/>
    <row r="10469"/>
    <row r="10470"/>
    <row r="10471"/>
    <row r="10472"/>
    <row r="10473"/>
    <row r="10474"/>
    <row r="10475"/>
    <row r="10476"/>
    <row r="10477"/>
    <row r="10478"/>
    <row r="10479"/>
    <row r="10480"/>
    <row r="10481"/>
    <row r="10482"/>
    <row r="10483"/>
    <row r="10484"/>
    <row r="10485"/>
    <row r="10486"/>
    <row r="10487"/>
    <row r="10488"/>
    <row r="10489"/>
    <row r="10490"/>
    <row r="10491"/>
    <row r="10492"/>
    <row r="10493"/>
    <row r="10494"/>
    <row r="10495"/>
    <row r="10496"/>
    <row r="10497"/>
    <row r="10498"/>
    <row r="10499"/>
    <row r="10500"/>
    <row r="10501"/>
    <row r="10502"/>
    <row r="10503"/>
    <row r="10504"/>
    <row r="10505"/>
    <row r="10506"/>
    <row r="10507"/>
    <row r="10508"/>
    <row r="10509"/>
    <row r="10510"/>
    <row r="10511"/>
    <row r="10512"/>
    <row r="10513"/>
    <row r="10514"/>
    <row r="10515"/>
    <row r="10516"/>
    <row r="10517"/>
    <row r="10518"/>
    <row r="10519"/>
    <row r="10520"/>
    <row r="10521"/>
    <row r="10522"/>
    <row r="10523"/>
    <row r="10524"/>
    <row r="10525"/>
    <row r="10526"/>
    <row r="10527"/>
    <row r="10528"/>
    <row r="10529"/>
    <row r="10530"/>
    <row r="10531"/>
    <row r="10532"/>
    <row r="10533"/>
    <row r="10534"/>
    <row r="10535"/>
    <row r="10536"/>
    <row r="10537"/>
    <row r="10538"/>
    <row r="10539"/>
    <row r="10540"/>
    <row r="10541"/>
    <row r="10542"/>
    <row r="10543"/>
    <row r="10544"/>
    <row r="10545"/>
    <row r="10546"/>
    <row r="10547"/>
    <row r="10548"/>
    <row r="10549"/>
    <row r="10550"/>
    <row r="10551"/>
    <row r="10552"/>
    <row r="10553"/>
    <row r="10554"/>
    <row r="10555"/>
    <row r="10556"/>
    <row r="10557"/>
    <row r="10558"/>
    <row r="10559"/>
    <row r="10560"/>
    <row r="10561"/>
    <row r="10562"/>
    <row r="10563"/>
    <row r="10564"/>
    <row r="10565"/>
    <row r="10566"/>
    <row r="10567"/>
    <row r="10568"/>
    <row r="10569"/>
    <row r="10570"/>
    <row r="10571"/>
    <row r="10572"/>
    <row r="10573"/>
    <row r="10574"/>
    <row r="10575"/>
    <row r="10576"/>
    <row r="10577"/>
    <row r="10578"/>
    <row r="10579"/>
    <row r="10580"/>
    <row r="10581"/>
    <row r="10582"/>
    <row r="10583"/>
    <row r="10584"/>
    <row r="10585"/>
    <row r="10586"/>
    <row r="10587"/>
    <row r="10588"/>
    <row r="10589"/>
    <row r="10590"/>
    <row r="10591"/>
    <row r="10592"/>
    <row r="10593"/>
    <row r="10594"/>
    <row r="10595"/>
    <row r="10596"/>
    <row r="10597"/>
    <row r="10598"/>
    <row r="10599"/>
    <row r="10600"/>
    <row r="10601"/>
    <row r="10602"/>
    <row r="10603"/>
    <row r="10604"/>
    <row r="10605"/>
    <row r="10606"/>
    <row r="10607"/>
    <row r="10608"/>
    <row r="10609"/>
    <row r="10610"/>
    <row r="10611"/>
    <row r="10612"/>
    <row r="10613"/>
    <row r="10614"/>
    <row r="10615"/>
    <row r="10616"/>
    <row r="10617"/>
    <row r="10618"/>
    <row r="10619"/>
    <row r="10620"/>
    <row r="10621"/>
    <row r="10622"/>
    <row r="10623"/>
    <row r="10624"/>
    <row r="10625"/>
    <row r="10626"/>
    <row r="10627"/>
    <row r="10628"/>
    <row r="10629"/>
    <row r="10630"/>
    <row r="10631"/>
    <row r="10632"/>
    <row r="10633"/>
    <row r="10634"/>
    <row r="10635"/>
    <row r="10636"/>
    <row r="10637"/>
    <row r="10638"/>
    <row r="10639"/>
    <row r="10640"/>
    <row r="10641"/>
    <row r="10642"/>
    <row r="10643"/>
    <row r="10644"/>
    <row r="10645"/>
    <row r="10646"/>
    <row r="10647"/>
    <row r="10648"/>
    <row r="10649"/>
    <row r="10650"/>
    <row r="10651"/>
    <row r="10652"/>
    <row r="10653"/>
    <row r="10654"/>
    <row r="10655"/>
    <row r="10656"/>
    <row r="10657"/>
    <row r="10658"/>
    <row r="10659"/>
    <row r="10660"/>
    <row r="10661"/>
    <row r="10662"/>
    <row r="10663"/>
    <row r="10664"/>
    <row r="10665"/>
    <row r="10666"/>
    <row r="10667"/>
    <row r="10668"/>
    <row r="10669"/>
    <row r="10670"/>
    <row r="10671"/>
    <row r="10672"/>
    <row r="10673"/>
    <row r="10674"/>
    <row r="10675"/>
    <row r="10676"/>
    <row r="10677"/>
    <row r="10678"/>
    <row r="10679"/>
    <row r="10680"/>
    <row r="10681"/>
    <row r="10682"/>
    <row r="10683"/>
    <row r="10684"/>
    <row r="10685"/>
    <row r="10686"/>
    <row r="10687"/>
    <row r="10688"/>
    <row r="10689"/>
    <row r="10690"/>
    <row r="10691"/>
    <row r="10692"/>
    <row r="10693"/>
    <row r="10694"/>
    <row r="10695"/>
    <row r="10696"/>
    <row r="10697"/>
    <row r="10698"/>
    <row r="10699"/>
    <row r="10700"/>
    <row r="10701"/>
    <row r="10702"/>
    <row r="10703"/>
    <row r="10704"/>
    <row r="10705"/>
    <row r="10706"/>
    <row r="10707"/>
    <row r="10708"/>
    <row r="10709"/>
    <row r="10710"/>
    <row r="10711"/>
    <row r="10712"/>
    <row r="10713"/>
    <row r="10714"/>
    <row r="10715"/>
    <row r="10716"/>
    <row r="10717"/>
    <row r="10718"/>
    <row r="10719"/>
    <row r="10720"/>
    <row r="10721"/>
    <row r="10722"/>
    <row r="10723"/>
    <row r="10724"/>
    <row r="10725"/>
    <row r="10726"/>
    <row r="10727"/>
    <row r="10728"/>
    <row r="10729"/>
    <row r="10730"/>
    <row r="10731"/>
    <row r="10732"/>
    <row r="10733"/>
    <row r="10734"/>
    <row r="10735"/>
    <row r="10736"/>
    <row r="10737"/>
    <row r="10738"/>
    <row r="10739"/>
    <row r="10740"/>
    <row r="10741"/>
    <row r="10742"/>
    <row r="10743"/>
    <row r="10744"/>
    <row r="10745"/>
    <row r="10746"/>
    <row r="10747"/>
    <row r="10748"/>
    <row r="10749"/>
    <row r="10750"/>
    <row r="10751"/>
    <row r="10752"/>
    <row r="10753"/>
    <row r="10754"/>
    <row r="10755"/>
    <row r="10756"/>
    <row r="10757"/>
    <row r="10758"/>
    <row r="10759"/>
    <row r="10760"/>
    <row r="10761"/>
    <row r="10762"/>
    <row r="10763"/>
    <row r="10764"/>
    <row r="10765"/>
    <row r="10766"/>
    <row r="10767"/>
    <row r="10768"/>
    <row r="10769"/>
    <row r="10770"/>
    <row r="10771"/>
    <row r="10772"/>
    <row r="10773"/>
    <row r="10774"/>
    <row r="10775"/>
    <row r="10776"/>
    <row r="10777"/>
    <row r="10778"/>
    <row r="10779"/>
    <row r="10780"/>
    <row r="10781"/>
    <row r="10782"/>
    <row r="10783"/>
    <row r="10784"/>
    <row r="10785"/>
    <row r="10786"/>
    <row r="10787"/>
    <row r="10788"/>
    <row r="10789"/>
    <row r="10790"/>
    <row r="10791"/>
    <row r="10792"/>
    <row r="10793"/>
    <row r="10794"/>
    <row r="10795"/>
    <row r="10796"/>
    <row r="10797"/>
    <row r="10798"/>
    <row r="10799"/>
    <row r="10800"/>
    <row r="10801"/>
    <row r="10802"/>
    <row r="10803"/>
    <row r="10804"/>
    <row r="10805"/>
    <row r="10806"/>
    <row r="10807"/>
    <row r="10808"/>
    <row r="10809"/>
    <row r="10810"/>
    <row r="10811"/>
    <row r="10812"/>
    <row r="10813"/>
    <row r="10814"/>
    <row r="10815"/>
    <row r="10816"/>
    <row r="10817"/>
    <row r="10818"/>
    <row r="10819"/>
    <row r="10820"/>
    <row r="10821"/>
    <row r="10822"/>
    <row r="10823"/>
    <row r="10824"/>
    <row r="10825"/>
    <row r="10826"/>
    <row r="10827"/>
    <row r="10828"/>
    <row r="10829"/>
    <row r="10830"/>
    <row r="10831"/>
    <row r="10832"/>
    <row r="10833"/>
    <row r="10834"/>
    <row r="10835"/>
    <row r="10836"/>
    <row r="10837"/>
    <row r="10838"/>
    <row r="10839"/>
    <row r="10840"/>
    <row r="10841"/>
    <row r="10842"/>
    <row r="10843"/>
    <row r="10844"/>
    <row r="10845"/>
    <row r="10846"/>
    <row r="10847"/>
    <row r="10848"/>
    <row r="10849"/>
    <row r="10850"/>
    <row r="10851"/>
    <row r="10852"/>
    <row r="10853"/>
    <row r="10854"/>
    <row r="10855"/>
    <row r="10856"/>
    <row r="10857"/>
    <row r="10858"/>
    <row r="10859"/>
    <row r="10860"/>
    <row r="10861"/>
    <row r="10862"/>
    <row r="10863"/>
    <row r="10864"/>
    <row r="10865"/>
    <row r="10866"/>
    <row r="10867"/>
    <row r="10868"/>
    <row r="10869"/>
    <row r="10870"/>
    <row r="10871"/>
    <row r="10872"/>
    <row r="10873"/>
    <row r="10874"/>
    <row r="10875"/>
    <row r="10876"/>
    <row r="10877"/>
    <row r="10878"/>
    <row r="10879"/>
    <row r="10880"/>
    <row r="10881"/>
    <row r="10882"/>
    <row r="10883"/>
    <row r="10884"/>
    <row r="10885"/>
    <row r="10886"/>
    <row r="10887"/>
    <row r="10888"/>
    <row r="10889"/>
    <row r="10890"/>
    <row r="10891"/>
    <row r="10892"/>
    <row r="10893"/>
    <row r="10894"/>
    <row r="10895"/>
    <row r="10896"/>
    <row r="10897"/>
    <row r="10898"/>
    <row r="10899"/>
    <row r="10900"/>
    <row r="10901"/>
    <row r="10902"/>
    <row r="10903"/>
    <row r="10904"/>
    <row r="10905"/>
    <row r="10906"/>
    <row r="10907"/>
    <row r="10908"/>
    <row r="10909"/>
    <row r="10910"/>
    <row r="10911"/>
    <row r="10912"/>
    <row r="10913"/>
    <row r="10914"/>
    <row r="10915"/>
    <row r="10916"/>
    <row r="10917"/>
    <row r="10918"/>
    <row r="10919"/>
    <row r="10920"/>
    <row r="10921"/>
    <row r="10922"/>
    <row r="10923"/>
    <row r="10924"/>
    <row r="10925"/>
    <row r="10926"/>
    <row r="10927"/>
    <row r="10928"/>
    <row r="10929"/>
    <row r="10930"/>
    <row r="10931"/>
    <row r="10932"/>
    <row r="10933"/>
    <row r="10934"/>
    <row r="10935"/>
    <row r="10936"/>
    <row r="10937"/>
    <row r="10938"/>
    <row r="10939"/>
    <row r="10940"/>
    <row r="10941"/>
    <row r="10942"/>
    <row r="10943"/>
    <row r="10944"/>
    <row r="10945"/>
    <row r="10946"/>
    <row r="10947"/>
    <row r="10948"/>
    <row r="10949"/>
    <row r="10950"/>
    <row r="10951"/>
    <row r="10952"/>
    <row r="10953"/>
    <row r="10954"/>
    <row r="10955"/>
    <row r="10956"/>
    <row r="10957"/>
    <row r="10958"/>
    <row r="10959"/>
    <row r="10960"/>
    <row r="10961"/>
    <row r="10962"/>
    <row r="10963"/>
    <row r="10964"/>
    <row r="10965"/>
    <row r="10966"/>
    <row r="10967"/>
    <row r="10968"/>
    <row r="10969"/>
    <row r="10970"/>
    <row r="10971"/>
    <row r="10972"/>
    <row r="10973"/>
    <row r="10974"/>
    <row r="10975"/>
    <row r="10976"/>
    <row r="10977"/>
    <row r="10978"/>
    <row r="10979"/>
    <row r="10980"/>
    <row r="10981"/>
    <row r="10982"/>
    <row r="10983"/>
    <row r="10984"/>
    <row r="10985"/>
    <row r="10986"/>
    <row r="10987"/>
    <row r="10988"/>
    <row r="10989"/>
    <row r="10990"/>
    <row r="10991"/>
    <row r="10992"/>
    <row r="10993"/>
    <row r="10994"/>
    <row r="10995"/>
    <row r="10996"/>
    <row r="10997"/>
    <row r="10998"/>
    <row r="10999"/>
    <row r="11000"/>
    <row r="11001"/>
    <row r="11002"/>
    <row r="11003"/>
    <row r="11004"/>
    <row r="11005"/>
    <row r="11006"/>
    <row r="11007"/>
    <row r="11008"/>
    <row r="11009"/>
    <row r="11010"/>
    <row r="11011"/>
    <row r="11012"/>
    <row r="11013"/>
    <row r="11014"/>
    <row r="11015"/>
    <row r="11016"/>
    <row r="11017"/>
    <row r="11018"/>
    <row r="11019"/>
    <row r="11020"/>
    <row r="11021"/>
    <row r="11022"/>
    <row r="11023"/>
    <row r="11024"/>
    <row r="11025"/>
    <row r="11026"/>
    <row r="11027"/>
    <row r="11028"/>
    <row r="11029"/>
    <row r="11030"/>
    <row r="11031"/>
    <row r="11032"/>
    <row r="11033"/>
    <row r="11034"/>
    <row r="11035"/>
    <row r="11036"/>
    <row r="11037"/>
    <row r="11038"/>
    <row r="11039"/>
    <row r="11040"/>
    <row r="11041"/>
    <row r="11042"/>
    <row r="11043"/>
    <row r="11044"/>
    <row r="11045"/>
    <row r="11046"/>
    <row r="11047"/>
    <row r="11048"/>
    <row r="11049"/>
    <row r="11050"/>
    <row r="11051"/>
    <row r="11052"/>
    <row r="11053"/>
    <row r="11054"/>
    <row r="11055"/>
    <row r="11056"/>
    <row r="11057"/>
    <row r="11058"/>
    <row r="11059"/>
    <row r="11060"/>
    <row r="11061"/>
    <row r="11062"/>
    <row r="11063"/>
    <row r="11064"/>
    <row r="11065"/>
    <row r="11066"/>
    <row r="11067"/>
    <row r="11068"/>
    <row r="11069"/>
    <row r="11070"/>
    <row r="11071"/>
    <row r="11072"/>
    <row r="11073"/>
    <row r="11074"/>
    <row r="11075"/>
    <row r="11076"/>
    <row r="11077"/>
    <row r="11078"/>
    <row r="11079"/>
    <row r="11080"/>
    <row r="11081"/>
    <row r="11082"/>
    <row r="11083"/>
    <row r="11084"/>
    <row r="11085"/>
    <row r="11086"/>
    <row r="11087"/>
    <row r="11088"/>
    <row r="11089"/>
    <row r="11090"/>
    <row r="11091"/>
    <row r="11092"/>
    <row r="11093"/>
    <row r="11094"/>
    <row r="11095"/>
    <row r="11096"/>
    <row r="11097"/>
    <row r="11098"/>
    <row r="11099"/>
    <row r="11100"/>
    <row r="11101"/>
    <row r="11102"/>
    <row r="11103"/>
    <row r="11104"/>
    <row r="11105"/>
    <row r="11106"/>
    <row r="11107"/>
    <row r="11108"/>
    <row r="11109"/>
    <row r="11110"/>
    <row r="11111"/>
    <row r="11112"/>
    <row r="11113"/>
    <row r="11114"/>
    <row r="11115"/>
    <row r="11116"/>
    <row r="11117"/>
    <row r="11118"/>
    <row r="11119"/>
    <row r="11120"/>
    <row r="11121"/>
    <row r="11122"/>
    <row r="11123"/>
    <row r="11124"/>
    <row r="11125"/>
    <row r="11126"/>
    <row r="11127"/>
    <row r="11128"/>
    <row r="11129"/>
    <row r="11130"/>
    <row r="11131"/>
    <row r="11132"/>
    <row r="11133"/>
    <row r="11134"/>
    <row r="11135"/>
    <row r="11136"/>
    <row r="11137"/>
    <row r="11138"/>
    <row r="11139"/>
    <row r="11140"/>
    <row r="11141"/>
    <row r="11142"/>
    <row r="11143"/>
    <row r="11144"/>
    <row r="11145"/>
    <row r="11146"/>
    <row r="11147"/>
    <row r="11148"/>
    <row r="11149"/>
    <row r="11150"/>
    <row r="11151"/>
    <row r="11152"/>
    <row r="11153"/>
    <row r="11154"/>
    <row r="11155"/>
    <row r="11156"/>
    <row r="11157"/>
    <row r="11158"/>
    <row r="11159"/>
    <row r="11160"/>
    <row r="11161"/>
    <row r="11162"/>
    <row r="11163"/>
    <row r="11164"/>
    <row r="11165"/>
    <row r="11166"/>
    <row r="11167"/>
    <row r="11168"/>
    <row r="11169"/>
    <row r="11170"/>
    <row r="11171"/>
    <row r="11172"/>
    <row r="11173"/>
    <row r="11174"/>
    <row r="11175"/>
    <row r="11176"/>
    <row r="11177"/>
    <row r="11178"/>
    <row r="11179"/>
    <row r="11180"/>
    <row r="11181"/>
    <row r="11182"/>
    <row r="11183"/>
    <row r="11184"/>
    <row r="11185"/>
    <row r="11186"/>
    <row r="11187"/>
    <row r="11188"/>
    <row r="11189"/>
    <row r="11190"/>
    <row r="11191"/>
    <row r="11192"/>
    <row r="11193"/>
    <row r="11194"/>
    <row r="11195"/>
    <row r="11196"/>
    <row r="11197"/>
    <row r="11198"/>
    <row r="11199"/>
    <row r="11200"/>
    <row r="11201"/>
    <row r="11202"/>
    <row r="11203"/>
    <row r="11204"/>
    <row r="11205"/>
    <row r="11206"/>
    <row r="11207"/>
    <row r="11208"/>
    <row r="11209"/>
    <row r="11210"/>
    <row r="11211"/>
    <row r="11212"/>
    <row r="11213"/>
    <row r="11214"/>
    <row r="11215"/>
    <row r="11216"/>
    <row r="11217"/>
    <row r="11218"/>
    <row r="11219"/>
    <row r="11220"/>
    <row r="11221"/>
    <row r="11222"/>
    <row r="11223"/>
    <row r="11224"/>
    <row r="11225"/>
    <row r="11226"/>
    <row r="11227"/>
    <row r="11228"/>
    <row r="11229"/>
    <row r="11230"/>
    <row r="11231"/>
    <row r="11232"/>
    <row r="11233"/>
    <row r="11234"/>
    <row r="11235"/>
    <row r="11236"/>
    <row r="11237"/>
    <row r="11238"/>
    <row r="11239"/>
    <row r="11240"/>
    <row r="11241"/>
    <row r="11242"/>
    <row r="11243"/>
    <row r="11244"/>
    <row r="11245"/>
    <row r="11246"/>
    <row r="11247"/>
    <row r="11248"/>
    <row r="11249"/>
    <row r="11250"/>
    <row r="11251"/>
    <row r="11252"/>
    <row r="11253"/>
    <row r="11254"/>
    <row r="11255"/>
    <row r="11256"/>
    <row r="11257"/>
    <row r="11258"/>
    <row r="11259"/>
    <row r="11260"/>
    <row r="11261"/>
    <row r="11262"/>
    <row r="11263"/>
    <row r="11264"/>
    <row r="11265"/>
    <row r="11266"/>
    <row r="11267"/>
    <row r="11268"/>
    <row r="11269"/>
    <row r="11270"/>
    <row r="11271"/>
    <row r="11272"/>
    <row r="11273"/>
    <row r="11274"/>
    <row r="11275"/>
    <row r="11276"/>
    <row r="11277"/>
    <row r="11278"/>
    <row r="11279"/>
    <row r="11280"/>
    <row r="11281"/>
    <row r="11282"/>
    <row r="11283"/>
    <row r="11284"/>
    <row r="11285"/>
    <row r="11286"/>
    <row r="11287"/>
    <row r="11288"/>
    <row r="11289"/>
    <row r="11290"/>
    <row r="11291"/>
    <row r="11292"/>
    <row r="11293"/>
    <row r="11294"/>
    <row r="11295"/>
    <row r="11296"/>
    <row r="11297"/>
    <row r="11298"/>
    <row r="11299"/>
    <row r="11300"/>
    <row r="11301"/>
    <row r="11302"/>
    <row r="11303"/>
    <row r="11304"/>
    <row r="11305"/>
    <row r="11306"/>
    <row r="11307"/>
    <row r="11308"/>
    <row r="11309"/>
    <row r="11310"/>
    <row r="11311"/>
    <row r="11312"/>
    <row r="11313"/>
    <row r="11314"/>
    <row r="11315"/>
    <row r="11316"/>
    <row r="11317"/>
    <row r="11318"/>
    <row r="11319"/>
    <row r="11320"/>
    <row r="11321"/>
    <row r="11322"/>
    <row r="11323"/>
    <row r="11324"/>
    <row r="11325"/>
    <row r="11326"/>
    <row r="11327"/>
    <row r="11328"/>
    <row r="11329"/>
    <row r="11330"/>
    <row r="11331"/>
    <row r="11332"/>
    <row r="11333"/>
    <row r="11334"/>
    <row r="11335"/>
    <row r="11336"/>
    <row r="11337"/>
    <row r="11338"/>
    <row r="11339"/>
    <row r="11340"/>
    <row r="11341"/>
    <row r="11342"/>
    <row r="11343"/>
    <row r="11344"/>
    <row r="11345"/>
    <row r="11346"/>
    <row r="11347"/>
    <row r="11348"/>
    <row r="11349"/>
    <row r="11350"/>
    <row r="11351"/>
    <row r="11352"/>
    <row r="11353"/>
    <row r="11354"/>
    <row r="11355"/>
    <row r="11356"/>
    <row r="11357"/>
    <row r="11358"/>
    <row r="11359"/>
    <row r="11360"/>
    <row r="11361"/>
    <row r="11362"/>
    <row r="11363"/>
    <row r="11364"/>
    <row r="11365"/>
    <row r="11366"/>
    <row r="11367"/>
    <row r="11368"/>
    <row r="11369"/>
    <row r="11370"/>
    <row r="11371"/>
    <row r="11372"/>
    <row r="11373"/>
    <row r="11374"/>
    <row r="11375"/>
    <row r="11376"/>
    <row r="11377"/>
    <row r="11378"/>
    <row r="11379"/>
    <row r="11380"/>
    <row r="11381"/>
    <row r="11382"/>
    <row r="11383"/>
    <row r="11384"/>
    <row r="11385"/>
    <row r="11386"/>
    <row r="11387"/>
    <row r="11388"/>
    <row r="11389"/>
    <row r="11390"/>
    <row r="11391"/>
    <row r="11392"/>
    <row r="11393"/>
    <row r="11394"/>
    <row r="11395"/>
    <row r="11396"/>
    <row r="11397"/>
    <row r="11398"/>
    <row r="11399"/>
    <row r="11400"/>
    <row r="11401"/>
    <row r="11402"/>
    <row r="11403"/>
    <row r="11404"/>
    <row r="11405"/>
    <row r="11406"/>
    <row r="11407"/>
    <row r="11408"/>
    <row r="11409"/>
    <row r="11410"/>
    <row r="11411"/>
    <row r="11412"/>
    <row r="11413"/>
    <row r="11414"/>
    <row r="11415"/>
    <row r="11416"/>
    <row r="11417"/>
    <row r="11418"/>
    <row r="11419"/>
    <row r="11420"/>
    <row r="11421"/>
    <row r="11422"/>
    <row r="11423"/>
    <row r="11424"/>
    <row r="11425"/>
    <row r="11426"/>
    <row r="11427"/>
    <row r="11428"/>
    <row r="11429"/>
    <row r="11430"/>
    <row r="11431"/>
    <row r="11432"/>
    <row r="11433"/>
    <row r="11434"/>
    <row r="11435"/>
    <row r="11436"/>
    <row r="11437"/>
    <row r="11438"/>
    <row r="11439"/>
    <row r="11440"/>
    <row r="11441"/>
    <row r="11442"/>
    <row r="11443"/>
    <row r="11444"/>
    <row r="11445"/>
    <row r="11446"/>
    <row r="11447"/>
    <row r="11448"/>
    <row r="11449"/>
    <row r="11450"/>
    <row r="11451"/>
    <row r="11452"/>
    <row r="11453"/>
    <row r="11454"/>
    <row r="11455"/>
    <row r="11456"/>
    <row r="11457"/>
    <row r="11458"/>
    <row r="11459"/>
    <row r="11460"/>
    <row r="11461"/>
    <row r="11462"/>
    <row r="11463"/>
    <row r="11464"/>
    <row r="11465"/>
    <row r="11466"/>
    <row r="11467"/>
    <row r="11468"/>
    <row r="11469"/>
    <row r="11470"/>
    <row r="11471"/>
    <row r="11472"/>
    <row r="11473"/>
    <row r="11474"/>
    <row r="11475"/>
    <row r="11476"/>
    <row r="11477"/>
    <row r="11478"/>
    <row r="11479"/>
    <row r="11480"/>
    <row r="11481"/>
    <row r="11482"/>
    <row r="11483"/>
    <row r="11484"/>
    <row r="11485"/>
    <row r="11486"/>
    <row r="11487"/>
    <row r="11488"/>
    <row r="11489"/>
    <row r="11490"/>
    <row r="11491"/>
    <row r="11492"/>
    <row r="11493"/>
    <row r="11494"/>
    <row r="11495"/>
    <row r="11496"/>
    <row r="11497"/>
    <row r="11498"/>
    <row r="11499"/>
    <row r="11500"/>
    <row r="11501"/>
    <row r="11502"/>
    <row r="11503"/>
    <row r="11504"/>
    <row r="11505"/>
    <row r="11506"/>
    <row r="11507"/>
    <row r="11508"/>
    <row r="11509"/>
    <row r="11510"/>
    <row r="11511"/>
    <row r="11512"/>
    <row r="11513"/>
    <row r="11514"/>
    <row r="11515"/>
    <row r="11516"/>
    <row r="11517"/>
    <row r="11518"/>
    <row r="11519"/>
    <row r="11520"/>
    <row r="11521"/>
    <row r="11522"/>
    <row r="11523"/>
    <row r="11524"/>
    <row r="11525"/>
    <row r="11526"/>
    <row r="11527"/>
    <row r="11528"/>
    <row r="11529"/>
    <row r="11530"/>
    <row r="11531"/>
    <row r="11532"/>
    <row r="11533"/>
    <row r="11534"/>
    <row r="11535"/>
    <row r="11536"/>
    <row r="11537"/>
    <row r="11538"/>
    <row r="11539"/>
    <row r="11540"/>
    <row r="11541"/>
    <row r="11542"/>
    <row r="11543"/>
    <row r="11544"/>
    <row r="11545"/>
    <row r="11546"/>
    <row r="11547"/>
    <row r="11548"/>
    <row r="11549"/>
    <row r="11550"/>
    <row r="11551"/>
    <row r="11552"/>
    <row r="11553"/>
    <row r="11554"/>
    <row r="11555"/>
    <row r="11556"/>
    <row r="11557"/>
    <row r="11558"/>
    <row r="11559"/>
    <row r="11560"/>
    <row r="11561"/>
    <row r="11562"/>
    <row r="11563"/>
    <row r="11564"/>
    <row r="11565"/>
    <row r="11566"/>
    <row r="11567"/>
    <row r="11568"/>
    <row r="11569"/>
    <row r="11570"/>
    <row r="11571"/>
    <row r="11572"/>
    <row r="11573"/>
    <row r="11574"/>
    <row r="11575"/>
    <row r="11576"/>
    <row r="11577"/>
    <row r="11578"/>
    <row r="11579"/>
    <row r="11580"/>
    <row r="11581"/>
    <row r="11582"/>
    <row r="11583"/>
    <row r="11584"/>
    <row r="11585"/>
    <row r="11586"/>
    <row r="11587"/>
    <row r="11588"/>
    <row r="11589"/>
    <row r="11590"/>
    <row r="11591"/>
    <row r="11592"/>
    <row r="11593"/>
    <row r="11594"/>
    <row r="11595"/>
    <row r="11596"/>
    <row r="11597"/>
    <row r="11598"/>
    <row r="11599"/>
    <row r="11600"/>
    <row r="11601"/>
    <row r="11602"/>
    <row r="11603"/>
    <row r="11604"/>
    <row r="11605"/>
    <row r="11606"/>
    <row r="11607"/>
    <row r="11608"/>
    <row r="11609"/>
    <row r="11610"/>
    <row r="11611"/>
    <row r="11612"/>
    <row r="11613"/>
    <row r="11614"/>
    <row r="11615"/>
    <row r="11616"/>
    <row r="11617"/>
    <row r="11618"/>
    <row r="11619"/>
    <row r="11620"/>
    <row r="11621"/>
    <row r="11622"/>
    <row r="11623"/>
    <row r="11624"/>
    <row r="11625"/>
    <row r="11626"/>
    <row r="11627"/>
    <row r="11628"/>
    <row r="11629"/>
    <row r="11630"/>
    <row r="11631"/>
    <row r="11632"/>
    <row r="11633"/>
    <row r="11634"/>
    <row r="11635"/>
    <row r="11636"/>
    <row r="11637"/>
    <row r="11638"/>
    <row r="11639"/>
    <row r="11640"/>
    <row r="11641"/>
    <row r="11642"/>
    <row r="11643"/>
    <row r="11644"/>
    <row r="11645"/>
    <row r="11646"/>
    <row r="11647"/>
    <row r="11648"/>
    <row r="11649"/>
    <row r="11650"/>
    <row r="11651"/>
    <row r="11652"/>
    <row r="11653"/>
    <row r="11654"/>
    <row r="11655"/>
    <row r="11656"/>
    <row r="11657"/>
    <row r="11658"/>
    <row r="11659"/>
    <row r="11660"/>
    <row r="11661"/>
    <row r="11662"/>
    <row r="11663"/>
    <row r="11664"/>
    <row r="11665"/>
    <row r="11666"/>
    <row r="11667"/>
    <row r="11668"/>
    <row r="11669"/>
    <row r="11670"/>
    <row r="11671"/>
    <row r="11672"/>
    <row r="11673"/>
    <row r="11674"/>
    <row r="11675"/>
    <row r="11676"/>
    <row r="11677"/>
    <row r="11678"/>
    <row r="11679"/>
    <row r="11680"/>
    <row r="11681"/>
    <row r="11682"/>
    <row r="11683"/>
    <row r="11684"/>
    <row r="11685"/>
    <row r="11686"/>
    <row r="11687"/>
    <row r="11688"/>
    <row r="11689"/>
    <row r="11690"/>
    <row r="11691"/>
    <row r="11692"/>
    <row r="11693"/>
    <row r="11694"/>
    <row r="11695"/>
    <row r="11696"/>
    <row r="11697"/>
    <row r="11698"/>
    <row r="11699"/>
    <row r="11700"/>
    <row r="11701"/>
    <row r="11702"/>
    <row r="11703"/>
    <row r="11704"/>
    <row r="11705"/>
    <row r="11706"/>
    <row r="11707"/>
    <row r="11708"/>
    <row r="11709"/>
    <row r="11710"/>
    <row r="11711"/>
    <row r="11712"/>
    <row r="11713"/>
    <row r="11714"/>
    <row r="11715"/>
    <row r="11716"/>
    <row r="11717"/>
    <row r="11718"/>
    <row r="11719"/>
    <row r="11720"/>
    <row r="11721"/>
    <row r="11722"/>
    <row r="11723"/>
    <row r="11724"/>
    <row r="11725"/>
    <row r="11726"/>
    <row r="11727"/>
    <row r="11728"/>
    <row r="11729"/>
    <row r="11730"/>
    <row r="11731"/>
    <row r="11732"/>
    <row r="11733"/>
    <row r="11734"/>
    <row r="11735"/>
    <row r="11736"/>
    <row r="11737"/>
    <row r="11738"/>
    <row r="11739"/>
    <row r="11740"/>
    <row r="11741"/>
    <row r="11742"/>
    <row r="11743"/>
    <row r="11744"/>
    <row r="11745"/>
    <row r="11746"/>
    <row r="11747"/>
    <row r="11748"/>
    <row r="11749"/>
    <row r="11750"/>
    <row r="11751"/>
    <row r="11752"/>
    <row r="11753"/>
    <row r="11754"/>
    <row r="11755"/>
    <row r="11756"/>
    <row r="11757"/>
    <row r="11758"/>
    <row r="11759"/>
    <row r="11760"/>
    <row r="11761"/>
    <row r="11762"/>
    <row r="11763"/>
    <row r="11764"/>
    <row r="11765"/>
    <row r="11766"/>
    <row r="11767"/>
    <row r="11768"/>
    <row r="11769"/>
    <row r="11770"/>
    <row r="11771"/>
    <row r="11772"/>
    <row r="11773"/>
    <row r="11774"/>
    <row r="11775"/>
    <row r="11776"/>
    <row r="11777"/>
    <row r="11778"/>
    <row r="11779"/>
    <row r="11780"/>
    <row r="11781"/>
    <row r="11782"/>
    <row r="11783"/>
    <row r="11784"/>
    <row r="11785"/>
    <row r="11786"/>
    <row r="11787"/>
    <row r="11788"/>
    <row r="11789"/>
    <row r="11790"/>
    <row r="11791"/>
    <row r="11792"/>
    <row r="11793"/>
    <row r="11794"/>
    <row r="11795"/>
    <row r="11796"/>
    <row r="11797"/>
    <row r="11798"/>
    <row r="11799"/>
    <row r="11800"/>
    <row r="11801"/>
    <row r="11802"/>
    <row r="11803"/>
    <row r="11804"/>
    <row r="11805"/>
    <row r="11806"/>
    <row r="11807"/>
    <row r="11808"/>
    <row r="11809"/>
    <row r="11810"/>
    <row r="11811"/>
    <row r="11812"/>
    <row r="11813"/>
    <row r="11814"/>
    <row r="11815"/>
    <row r="11816"/>
    <row r="11817"/>
    <row r="11818"/>
    <row r="11819"/>
    <row r="11820"/>
    <row r="11821"/>
    <row r="11822"/>
    <row r="11823"/>
    <row r="11824"/>
    <row r="11825"/>
    <row r="11826"/>
    <row r="11827"/>
    <row r="11828"/>
    <row r="11829"/>
    <row r="11830"/>
    <row r="11831"/>
    <row r="11832"/>
    <row r="11833"/>
    <row r="11834"/>
    <row r="11835"/>
    <row r="11836"/>
    <row r="11837"/>
    <row r="11838"/>
    <row r="11839"/>
    <row r="11840"/>
    <row r="11841"/>
    <row r="11842"/>
    <row r="11843"/>
    <row r="11844"/>
    <row r="11845"/>
    <row r="11846"/>
    <row r="11847"/>
    <row r="11848"/>
    <row r="11849"/>
    <row r="11850"/>
    <row r="11851"/>
    <row r="11852"/>
    <row r="11853"/>
    <row r="11854"/>
    <row r="11855"/>
    <row r="11856"/>
    <row r="11857"/>
    <row r="11858"/>
    <row r="11859"/>
    <row r="11860"/>
    <row r="11861"/>
    <row r="11862"/>
    <row r="11863"/>
    <row r="11864"/>
    <row r="11865"/>
    <row r="11866"/>
    <row r="11867"/>
    <row r="11868"/>
    <row r="11869"/>
    <row r="11870"/>
    <row r="11871"/>
    <row r="11872"/>
    <row r="11873"/>
    <row r="11874"/>
    <row r="11875"/>
    <row r="11876"/>
    <row r="11877"/>
    <row r="11878"/>
    <row r="11879"/>
    <row r="11880"/>
    <row r="11881"/>
    <row r="11882"/>
    <row r="11883"/>
    <row r="11884"/>
    <row r="11885"/>
    <row r="11886"/>
    <row r="11887"/>
    <row r="11888"/>
    <row r="11889"/>
    <row r="11890"/>
    <row r="11891"/>
    <row r="11892"/>
    <row r="11893"/>
    <row r="11894"/>
    <row r="11895"/>
    <row r="11896"/>
    <row r="11897"/>
    <row r="11898"/>
    <row r="11899"/>
    <row r="11900"/>
    <row r="11901"/>
    <row r="11902"/>
    <row r="11903"/>
    <row r="11904"/>
    <row r="11905"/>
    <row r="11906"/>
    <row r="11907"/>
    <row r="11908"/>
    <row r="11909"/>
    <row r="11910"/>
    <row r="11911"/>
    <row r="11912"/>
    <row r="11913"/>
    <row r="11914"/>
    <row r="11915"/>
    <row r="11916"/>
    <row r="11917"/>
    <row r="11918"/>
    <row r="11919"/>
    <row r="11920"/>
    <row r="11921"/>
    <row r="11922"/>
    <row r="11923"/>
    <row r="11924"/>
    <row r="11925"/>
    <row r="11926"/>
    <row r="11927"/>
    <row r="11928"/>
    <row r="11929"/>
    <row r="11930"/>
    <row r="11931"/>
    <row r="11932"/>
    <row r="11933"/>
    <row r="11934"/>
    <row r="11935"/>
    <row r="11936"/>
    <row r="11937"/>
    <row r="11938"/>
    <row r="11939"/>
    <row r="11940"/>
    <row r="11941"/>
    <row r="11942"/>
    <row r="11943"/>
    <row r="11944"/>
    <row r="11945"/>
    <row r="11946"/>
    <row r="11947"/>
    <row r="11948"/>
    <row r="11949"/>
    <row r="11950"/>
    <row r="11951"/>
    <row r="11952"/>
    <row r="11953"/>
    <row r="11954"/>
    <row r="11955"/>
    <row r="11956"/>
    <row r="11957"/>
    <row r="11958"/>
    <row r="11959"/>
    <row r="11960"/>
    <row r="11961"/>
    <row r="11962"/>
    <row r="11963"/>
    <row r="11964"/>
    <row r="11965"/>
    <row r="11966"/>
    <row r="11967"/>
    <row r="11968"/>
    <row r="11969"/>
    <row r="11970"/>
    <row r="11971"/>
    <row r="11972"/>
    <row r="11973"/>
    <row r="11974"/>
    <row r="11975"/>
    <row r="11976"/>
    <row r="11977"/>
    <row r="11978"/>
    <row r="11979"/>
    <row r="11980"/>
    <row r="11981"/>
    <row r="11982"/>
    <row r="11983"/>
    <row r="11984"/>
    <row r="11985"/>
    <row r="11986"/>
    <row r="11987"/>
    <row r="11988"/>
    <row r="11989"/>
    <row r="11990"/>
    <row r="11991"/>
    <row r="11992"/>
    <row r="11993"/>
    <row r="11994"/>
    <row r="11995"/>
    <row r="11996"/>
    <row r="11997"/>
    <row r="11998"/>
    <row r="11999"/>
    <row r="12000"/>
    <row r="12001"/>
    <row r="12002"/>
    <row r="12003"/>
    <row r="12004"/>
    <row r="12005"/>
    <row r="12006"/>
    <row r="12007"/>
    <row r="12008"/>
    <row r="12009"/>
    <row r="12010"/>
    <row r="12011"/>
    <row r="12012"/>
    <row r="12013"/>
    <row r="12014"/>
    <row r="12015"/>
    <row r="12016"/>
    <row r="12017"/>
    <row r="12018"/>
    <row r="12019"/>
    <row r="12020"/>
    <row r="12021"/>
    <row r="12022"/>
    <row r="12023"/>
    <row r="12024"/>
    <row r="12025"/>
    <row r="12026"/>
    <row r="12027"/>
    <row r="12028"/>
    <row r="12029"/>
    <row r="12030"/>
    <row r="12031"/>
    <row r="12032"/>
    <row r="12033"/>
    <row r="12034"/>
    <row r="12035"/>
    <row r="12036"/>
    <row r="12037"/>
    <row r="12038"/>
    <row r="12039"/>
    <row r="12040"/>
    <row r="12041"/>
    <row r="12042"/>
    <row r="12043"/>
    <row r="12044"/>
    <row r="12045"/>
    <row r="12046"/>
    <row r="12047"/>
    <row r="12048"/>
    <row r="12049"/>
    <row r="12050"/>
    <row r="12051"/>
    <row r="12052"/>
    <row r="12053"/>
    <row r="12054"/>
    <row r="12055"/>
    <row r="12056"/>
    <row r="12057"/>
    <row r="12058"/>
    <row r="12059"/>
    <row r="12060"/>
    <row r="12061"/>
    <row r="12062"/>
    <row r="12063"/>
    <row r="12064"/>
    <row r="12065"/>
    <row r="12066"/>
    <row r="12067"/>
    <row r="12068"/>
    <row r="12069"/>
    <row r="12070"/>
    <row r="12071"/>
    <row r="12072"/>
    <row r="12073"/>
    <row r="12074"/>
    <row r="12075"/>
    <row r="12076"/>
    <row r="12077"/>
    <row r="12078"/>
    <row r="12079"/>
    <row r="12080"/>
    <row r="12081"/>
    <row r="12082"/>
    <row r="12083"/>
    <row r="12084"/>
    <row r="12085"/>
    <row r="12086"/>
    <row r="12087"/>
    <row r="12088"/>
    <row r="12089"/>
    <row r="12090"/>
    <row r="12091"/>
    <row r="12092"/>
    <row r="12093"/>
    <row r="12094"/>
    <row r="12095"/>
    <row r="12096"/>
    <row r="12097"/>
    <row r="12098"/>
    <row r="12099"/>
    <row r="12100"/>
    <row r="12101"/>
    <row r="12102"/>
    <row r="12103"/>
    <row r="12104"/>
    <row r="12105"/>
    <row r="12106"/>
    <row r="12107"/>
    <row r="12108"/>
    <row r="12109"/>
    <row r="12110"/>
    <row r="12111"/>
    <row r="12112"/>
    <row r="12113"/>
    <row r="12114"/>
    <row r="12115"/>
    <row r="12116"/>
    <row r="12117"/>
    <row r="12118"/>
    <row r="12119"/>
    <row r="12120"/>
    <row r="12121"/>
    <row r="12122"/>
    <row r="12123"/>
    <row r="12124"/>
    <row r="12125"/>
    <row r="12126"/>
    <row r="12127"/>
    <row r="12128"/>
    <row r="12129"/>
    <row r="12130"/>
    <row r="12131"/>
    <row r="12132"/>
    <row r="12133"/>
    <row r="12134"/>
    <row r="12135"/>
    <row r="12136"/>
    <row r="12137"/>
    <row r="12138"/>
    <row r="12139"/>
    <row r="12140"/>
    <row r="12141"/>
    <row r="12142"/>
    <row r="12143"/>
    <row r="12144"/>
    <row r="12145"/>
    <row r="12146"/>
    <row r="12147"/>
    <row r="12148"/>
    <row r="12149"/>
    <row r="12150"/>
    <row r="12151"/>
    <row r="12152"/>
    <row r="12153"/>
    <row r="12154"/>
    <row r="12155"/>
    <row r="12156"/>
    <row r="12157"/>
    <row r="12158"/>
    <row r="12159"/>
    <row r="12160"/>
    <row r="12161"/>
    <row r="12162"/>
    <row r="12163"/>
    <row r="12164"/>
    <row r="12165"/>
    <row r="12166"/>
    <row r="12167"/>
    <row r="12168"/>
    <row r="12169"/>
    <row r="12170"/>
    <row r="12171"/>
    <row r="12172"/>
    <row r="12173"/>
    <row r="12174"/>
    <row r="12175"/>
    <row r="12176"/>
    <row r="12177"/>
    <row r="12178"/>
    <row r="12179"/>
    <row r="12180"/>
    <row r="12181"/>
    <row r="12182"/>
    <row r="12183"/>
    <row r="12184"/>
    <row r="12185"/>
    <row r="12186"/>
    <row r="12187"/>
    <row r="12188"/>
    <row r="12189"/>
    <row r="12190"/>
    <row r="12191"/>
    <row r="12192"/>
    <row r="12193"/>
    <row r="12194"/>
    <row r="12195"/>
    <row r="12196"/>
    <row r="12197"/>
    <row r="12198"/>
    <row r="12199"/>
    <row r="12200"/>
    <row r="12201"/>
    <row r="12202"/>
    <row r="12203"/>
    <row r="12204"/>
    <row r="12205"/>
    <row r="12206"/>
    <row r="12207"/>
    <row r="12208"/>
    <row r="12209"/>
    <row r="12210"/>
    <row r="12211"/>
    <row r="12212"/>
    <row r="12213"/>
    <row r="12214"/>
    <row r="12215"/>
    <row r="12216"/>
    <row r="12217"/>
    <row r="12218"/>
    <row r="12219"/>
    <row r="12220"/>
    <row r="12221"/>
    <row r="12222"/>
    <row r="12223"/>
    <row r="12224"/>
    <row r="12225"/>
    <row r="12226"/>
    <row r="12227"/>
    <row r="12228"/>
    <row r="12229"/>
    <row r="12230"/>
    <row r="12231"/>
    <row r="12232"/>
    <row r="12233"/>
    <row r="12234"/>
    <row r="12235"/>
    <row r="12236"/>
    <row r="12237"/>
    <row r="12238"/>
    <row r="12239"/>
    <row r="12240"/>
    <row r="12241"/>
    <row r="12242"/>
    <row r="12243"/>
    <row r="12244"/>
    <row r="12245"/>
    <row r="12246"/>
    <row r="12247"/>
    <row r="12248"/>
    <row r="12249"/>
    <row r="12250"/>
    <row r="12251"/>
    <row r="12252"/>
    <row r="12253"/>
    <row r="12254"/>
    <row r="12255"/>
    <row r="12256"/>
    <row r="12257"/>
    <row r="12258"/>
    <row r="12259"/>
    <row r="12260"/>
    <row r="12261"/>
    <row r="12262"/>
    <row r="12263"/>
    <row r="12264"/>
    <row r="12265"/>
    <row r="12266"/>
    <row r="12267"/>
    <row r="12268"/>
    <row r="12269"/>
    <row r="12270"/>
    <row r="12271"/>
    <row r="12272"/>
    <row r="12273"/>
    <row r="12274"/>
    <row r="12275"/>
    <row r="12276"/>
    <row r="12277"/>
    <row r="12278"/>
    <row r="12279"/>
    <row r="12280"/>
    <row r="12281"/>
    <row r="12282"/>
    <row r="12283"/>
    <row r="12284"/>
    <row r="12285"/>
    <row r="12286"/>
    <row r="12287"/>
    <row r="12288"/>
    <row r="12289"/>
    <row r="12290"/>
    <row r="12291"/>
    <row r="12292"/>
    <row r="12293"/>
    <row r="12294"/>
    <row r="12295"/>
    <row r="12296"/>
    <row r="12297"/>
    <row r="12298"/>
    <row r="12299"/>
    <row r="12300"/>
    <row r="12301"/>
    <row r="12302"/>
    <row r="12303"/>
    <row r="12304"/>
    <row r="12305"/>
    <row r="12306"/>
    <row r="12307"/>
    <row r="12308"/>
    <row r="12309"/>
    <row r="12310"/>
    <row r="12311"/>
    <row r="12312"/>
    <row r="12313"/>
    <row r="12314"/>
    <row r="12315"/>
    <row r="12316"/>
    <row r="12317"/>
    <row r="12318"/>
    <row r="12319"/>
    <row r="12320"/>
    <row r="12321"/>
    <row r="12322"/>
    <row r="12323"/>
    <row r="12324"/>
    <row r="12325"/>
    <row r="12326"/>
    <row r="12327"/>
    <row r="12328"/>
    <row r="12329"/>
    <row r="12330"/>
    <row r="12331"/>
    <row r="12332"/>
    <row r="12333"/>
    <row r="12334"/>
    <row r="12335"/>
    <row r="12336"/>
    <row r="12337"/>
    <row r="12338"/>
    <row r="12339"/>
    <row r="12340"/>
    <row r="12341"/>
    <row r="12342"/>
    <row r="12343"/>
    <row r="12344"/>
    <row r="12345"/>
    <row r="12346"/>
    <row r="12347"/>
    <row r="12348"/>
    <row r="12349"/>
    <row r="12350"/>
    <row r="12351"/>
    <row r="12352"/>
    <row r="12353"/>
    <row r="12354"/>
    <row r="12355"/>
    <row r="12356"/>
    <row r="12357"/>
    <row r="12358"/>
    <row r="12359"/>
    <row r="12360"/>
    <row r="12361"/>
    <row r="12362"/>
    <row r="12363"/>
    <row r="12364"/>
    <row r="12365"/>
    <row r="12366"/>
    <row r="12367"/>
    <row r="12368"/>
    <row r="12369"/>
    <row r="12370"/>
    <row r="12371"/>
    <row r="12372"/>
    <row r="12373"/>
    <row r="12374"/>
    <row r="12375"/>
    <row r="12376"/>
    <row r="12377"/>
    <row r="12378"/>
    <row r="12379"/>
    <row r="12380"/>
    <row r="12381"/>
    <row r="12382"/>
    <row r="12383"/>
    <row r="12384"/>
    <row r="12385"/>
    <row r="12386"/>
    <row r="12387"/>
    <row r="12388"/>
    <row r="12389"/>
    <row r="12390"/>
    <row r="12391"/>
    <row r="12392"/>
    <row r="12393"/>
    <row r="12394"/>
    <row r="12395"/>
    <row r="12396"/>
    <row r="12397"/>
    <row r="12398"/>
    <row r="12399"/>
    <row r="12400"/>
    <row r="12401"/>
    <row r="12402"/>
    <row r="12403"/>
    <row r="12404"/>
    <row r="12405"/>
    <row r="12406"/>
    <row r="12407"/>
    <row r="12408"/>
    <row r="12409"/>
    <row r="12410"/>
    <row r="12411"/>
    <row r="12412"/>
    <row r="12413"/>
    <row r="12414"/>
    <row r="12415"/>
    <row r="12416"/>
    <row r="12417"/>
    <row r="12418"/>
    <row r="12419"/>
    <row r="12420"/>
    <row r="12421"/>
    <row r="12422"/>
    <row r="12423"/>
    <row r="12424"/>
    <row r="12425"/>
    <row r="12426"/>
    <row r="12427"/>
    <row r="12428"/>
    <row r="12429"/>
    <row r="12430"/>
    <row r="12431"/>
    <row r="12432"/>
    <row r="12433"/>
    <row r="12434"/>
    <row r="12435"/>
    <row r="12436"/>
    <row r="12437"/>
    <row r="12438"/>
    <row r="12439"/>
    <row r="12440"/>
    <row r="12441"/>
    <row r="12442"/>
    <row r="12443"/>
    <row r="12444"/>
    <row r="12445"/>
    <row r="12446"/>
    <row r="12447"/>
    <row r="12448"/>
    <row r="12449"/>
    <row r="12450"/>
    <row r="12451"/>
    <row r="12452"/>
    <row r="12453"/>
    <row r="12454"/>
    <row r="12455"/>
    <row r="12456"/>
    <row r="12457"/>
    <row r="12458"/>
    <row r="12459"/>
    <row r="12460"/>
    <row r="12461"/>
    <row r="12462"/>
    <row r="12463"/>
    <row r="12464"/>
    <row r="12465"/>
    <row r="12466"/>
    <row r="12467"/>
    <row r="12468"/>
    <row r="12469"/>
    <row r="12470"/>
    <row r="12471"/>
    <row r="12472"/>
    <row r="12473"/>
    <row r="12474"/>
    <row r="12475"/>
    <row r="12476"/>
    <row r="12477"/>
    <row r="12478"/>
    <row r="12479"/>
    <row r="12480"/>
    <row r="12481"/>
    <row r="12482"/>
    <row r="12483"/>
    <row r="12484"/>
    <row r="12485"/>
    <row r="12486"/>
    <row r="12487"/>
    <row r="12488"/>
    <row r="12489"/>
    <row r="12490"/>
    <row r="12491"/>
    <row r="12492"/>
    <row r="12493"/>
    <row r="12494"/>
    <row r="12495"/>
    <row r="12496"/>
    <row r="12497"/>
    <row r="12498"/>
    <row r="12499"/>
    <row r="12500"/>
    <row r="12501"/>
    <row r="12502"/>
    <row r="12503"/>
    <row r="12504"/>
    <row r="12505"/>
    <row r="12506"/>
    <row r="12507"/>
    <row r="12508"/>
    <row r="12509"/>
    <row r="12510"/>
    <row r="12511"/>
    <row r="12512"/>
    <row r="12513"/>
    <row r="12514"/>
    <row r="12515"/>
    <row r="12516"/>
    <row r="12517"/>
    <row r="12518"/>
    <row r="12519"/>
    <row r="12520"/>
    <row r="12521"/>
    <row r="12522"/>
    <row r="12523"/>
    <row r="12524"/>
    <row r="12525"/>
    <row r="12526"/>
    <row r="12527"/>
    <row r="12528"/>
    <row r="12529"/>
    <row r="12530"/>
    <row r="12531"/>
    <row r="12532"/>
    <row r="12533"/>
    <row r="12534"/>
    <row r="12535"/>
    <row r="12536"/>
    <row r="12537"/>
    <row r="12538"/>
    <row r="12539"/>
    <row r="12540"/>
    <row r="12541"/>
    <row r="12542"/>
    <row r="12543"/>
    <row r="12544"/>
    <row r="12545"/>
    <row r="12546"/>
    <row r="12547"/>
    <row r="12548"/>
    <row r="12549"/>
    <row r="12550"/>
    <row r="12551"/>
    <row r="12552"/>
    <row r="12553"/>
    <row r="12554"/>
    <row r="12555"/>
    <row r="12556"/>
    <row r="12557"/>
    <row r="12558"/>
    <row r="12559"/>
    <row r="12560"/>
    <row r="12561"/>
    <row r="12562"/>
    <row r="12563"/>
    <row r="12564"/>
    <row r="12565"/>
    <row r="12566"/>
    <row r="12567"/>
    <row r="12568"/>
    <row r="12569"/>
    <row r="12570"/>
    <row r="12571"/>
    <row r="12572"/>
    <row r="12573"/>
    <row r="12574"/>
    <row r="12575"/>
    <row r="12576"/>
    <row r="12577"/>
    <row r="12578"/>
    <row r="12579"/>
    <row r="12580"/>
    <row r="12581"/>
    <row r="12582"/>
    <row r="12583"/>
    <row r="12584"/>
    <row r="12585"/>
    <row r="12586"/>
    <row r="12587"/>
    <row r="12588"/>
    <row r="12589"/>
    <row r="12590"/>
    <row r="12591"/>
    <row r="12592"/>
    <row r="12593"/>
    <row r="12594"/>
    <row r="12595"/>
    <row r="12596"/>
    <row r="12597"/>
    <row r="12598"/>
    <row r="12599"/>
    <row r="12600"/>
    <row r="12601"/>
    <row r="12602"/>
    <row r="12603"/>
    <row r="12604"/>
    <row r="12605"/>
    <row r="12606"/>
    <row r="12607"/>
    <row r="12608"/>
    <row r="12609"/>
    <row r="12610"/>
    <row r="12611"/>
    <row r="12612"/>
    <row r="12613"/>
    <row r="12614"/>
    <row r="12615"/>
    <row r="12616"/>
    <row r="12617"/>
    <row r="12618"/>
    <row r="12619"/>
    <row r="12620"/>
    <row r="12621"/>
    <row r="12622"/>
    <row r="12623"/>
    <row r="12624"/>
    <row r="12625"/>
    <row r="12626"/>
    <row r="12627"/>
    <row r="12628"/>
    <row r="12629"/>
    <row r="12630"/>
    <row r="12631"/>
    <row r="12632"/>
    <row r="12633"/>
    <row r="12634"/>
    <row r="12635"/>
    <row r="12636"/>
    <row r="12637"/>
    <row r="12638"/>
    <row r="12639"/>
    <row r="12640"/>
    <row r="12641"/>
    <row r="12642"/>
    <row r="12643"/>
    <row r="12644"/>
    <row r="12645"/>
    <row r="12646"/>
    <row r="12647"/>
    <row r="12648"/>
    <row r="12649"/>
    <row r="12650"/>
    <row r="12651"/>
    <row r="12652"/>
    <row r="12653"/>
    <row r="12654"/>
    <row r="12655"/>
    <row r="12656"/>
    <row r="12657"/>
    <row r="12658"/>
    <row r="12659"/>
    <row r="12660"/>
    <row r="12661"/>
    <row r="12662"/>
    <row r="12663"/>
    <row r="12664"/>
    <row r="12665"/>
    <row r="12666"/>
    <row r="12667"/>
    <row r="12668"/>
    <row r="12669"/>
    <row r="12670"/>
    <row r="12671"/>
    <row r="12672"/>
    <row r="12673"/>
    <row r="12674"/>
    <row r="12675"/>
    <row r="12676"/>
    <row r="12677"/>
    <row r="12678"/>
    <row r="12679"/>
    <row r="12680"/>
    <row r="12681"/>
    <row r="12682"/>
    <row r="12683"/>
    <row r="12684"/>
    <row r="12685"/>
    <row r="12686"/>
    <row r="12687"/>
    <row r="12688"/>
    <row r="12689"/>
    <row r="12690"/>
    <row r="12691"/>
    <row r="12692"/>
    <row r="12693"/>
    <row r="12694"/>
    <row r="12695"/>
    <row r="12696"/>
    <row r="12697"/>
    <row r="12698"/>
    <row r="12699"/>
    <row r="12700"/>
    <row r="12701"/>
    <row r="12702"/>
    <row r="12703"/>
    <row r="12704"/>
    <row r="12705"/>
    <row r="12706"/>
    <row r="12707"/>
    <row r="12708"/>
    <row r="12709"/>
    <row r="12710"/>
    <row r="12711"/>
    <row r="12712"/>
    <row r="12713"/>
    <row r="12714"/>
    <row r="12715"/>
    <row r="12716"/>
    <row r="12717"/>
    <row r="12718"/>
    <row r="12719"/>
    <row r="12720"/>
    <row r="12721"/>
    <row r="12722"/>
    <row r="12723"/>
    <row r="12724"/>
    <row r="12725"/>
    <row r="12726"/>
    <row r="12727"/>
    <row r="12728"/>
    <row r="12729"/>
    <row r="12730"/>
    <row r="12731"/>
    <row r="12732"/>
    <row r="12733"/>
    <row r="12734"/>
    <row r="12735"/>
    <row r="12736"/>
    <row r="12737"/>
    <row r="12738"/>
    <row r="12739"/>
    <row r="12740"/>
    <row r="12741"/>
    <row r="12742"/>
    <row r="12743"/>
    <row r="12744"/>
    <row r="12745"/>
    <row r="12746"/>
    <row r="12747"/>
    <row r="12748"/>
    <row r="12749"/>
    <row r="12750"/>
    <row r="12751"/>
    <row r="12752"/>
    <row r="12753"/>
    <row r="12754"/>
    <row r="12755"/>
    <row r="12756"/>
    <row r="12757"/>
    <row r="12758"/>
    <row r="12759"/>
    <row r="12760"/>
    <row r="12761"/>
    <row r="12762"/>
    <row r="12763"/>
    <row r="12764"/>
    <row r="12765"/>
    <row r="12766"/>
    <row r="12767"/>
    <row r="12768"/>
    <row r="12769"/>
    <row r="12770"/>
    <row r="12771"/>
    <row r="12772"/>
    <row r="12773"/>
    <row r="12774"/>
    <row r="12775"/>
    <row r="12776"/>
    <row r="12777"/>
    <row r="12778"/>
    <row r="12779"/>
    <row r="12780"/>
    <row r="12781"/>
    <row r="12782"/>
    <row r="12783"/>
    <row r="12784"/>
    <row r="12785"/>
    <row r="12786"/>
    <row r="12787"/>
    <row r="12788"/>
    <row r="12789"/>
    <row r="12790"/>
    <row r="12791"/>
    <row r="12792"/>
    <row r="12793"/>
    <row r="12794"/>
    <row r="12795"/>
    <row r="12796"/>
    <row r="12797"/>
    <row r="12798"/>
    <row r="12799"/>
    <row r="12800"/>
    <row r="12801"/>
    <row r="12802"/>
    <row r="12803"/>
    <row r="12804"/>
    <row r="12805"/>
    <row r="12806"/>
    <row r="12807"/>
    <row r="12808"/>
    <row r="12809"/>
    <row r="12810"/>
    <row r="12811"/>
    <row r="12812"/>
    <row r="12813"/>
    <row r="12814"/>
    <row r="12815"/>
    <row r="12816"/>
    <row r="12817"/>
    <row r="12818"/>
    <row r="12819"/>
    <row r="12820"/>
    <row r="12821"/>
    <row r="12822"/>
    <row r="12823"/>
    <row r="12824"/>
    <row r="12825"/>
    <row r="12826"/>
    <row r="12827"/>
    <row r="12828"/>
    <row r="12829"/>
    <row r="12830"/>
    <row r="12831"/>
    <row r="12832"/>
    <row r="12833"/>
    <row r="12834"/>
    <row r="12835"/>
    <row r="12836"/>
    <row r="12837"/>
    <row r="12838"/>
    <row r="12839"/>
    <row r="12840"/>
    <row r="12841"/>
    <row r="12842"/>
    <row r="12843"/>
    <row r="12844"/>
    <row r="12845"/>
    <row r="12846"/>
    <row r="12847"/>
    <row r="12848"/>
    <row r="12849"/>
    <row r="12850"/>
    <row r="12851"/>
    <row r="12852"/>
    <row r="12853"/>
    <row r="12854"/>
    <row r="12855"/>
    <row r="12856"/>
    <row r="12857"/>
    <row r="12858"/>
    <row r="12859"/>
    <row r="12860"/>
    <row r="12861"/>
    <row r="12862"/>
    <row r="12863"/>
    <row r="12864"/>
    <row r="12865"/>
    <row r="12866"/>
    <row r="12867"/>
    <row r="12868"/>
    <row r="12869"/>
    <row r="12870"/>
    <row r="12871"/>
    <row r="12872"/>
    <row r="12873"/>
    <row r="12874"/>
    <row r="12875"/>
    <row r="12876"/>
    <row r="12877"/>
    <row r="12878"/>
    <row r="12879"/>
    <row r="12880"/>
    <row r="12881"/>
    <row r="12882"/>
    <row r="12883"/>
    <row r="12884"/>
    <row r="12885"/>
    <row r="12886"/>
    <row r="12887"/>
    <row r="12888"/>
    <row r="12889"/>
    <row r="12890"/>
    <row r="12891"/>
    <row r="12892"/>
    <row r="12893"/>
    <row r="12894"/>
    <row r="12895"/>
    <row r="12896"/>
    <row r="12897"/>
    <row r="12898"/>
    <row r="12899"/>
    <row r="12900"/>
    <row r="12901"/>
    <row r="12902"/>
    <row r="12903"/>
    <row r="12904"/>
    <row r="12905"/>
    <row r="12906"/>
    <row r="12907"/>
    <row r="12908"/>
    <row r="12909"/>
    <row r="12910"/>
    <row r="12911"/>
    <row r="12912"/>
    <row r="12913"/>
    <row r="12914"/>
    <row r="12915"/>
    <row r="12916"/>
    <row r="12917"/>
    <row r="12918"/>
    <row r="12919"/>
    <row r="12920"/>
    <row r="12921"/>
    <row r="12922"/>
    <row r="12923"/>
    <row r="12924"/>
    <row r="12925"/>
    <row r="12926"/>
    <row r="12927"/>
    <row r="12928"/>
    <row r="12929"/>
    <row r="12930"/>
    <row r="12931"/>
    <row r="12932"/>
    <row r="12933"/>
    <row r="12934"/>
    <row r="12935"/>
    <row r="12936"/>
    <row r="12937"/>
    <row r="12938"/>
    <row r="12939"/>
    <row r="12940"/>
    <row r="12941"/>
    <row r="12942"/>
    <row r="12943"/>
    <row r="12944"/>
    <row r="12945"/>
    <row r="12946"/>
    <row r="12947"/>
    <row r="12948"/>
    <row r="12949"/>
    <row r="12950"/>
    <row r="12951"/>
    <row r="12952"/>
    <row r="12953"/>
    <row r="12954"/>
    <row r="12955"/>
    <row r="12956"/>
    <row r="12957"/>
    <row r="12958"/>
    <row r="12959"/>
    <row r="12960"/>
    <row r="12961"/>
    <row r="12962"/>
    <row r="12963"/>
    <row r="12964"/>
    <row r="12965"/>
    <row r="12966"/>
    <row r="12967"/>
    <row r="12968"/>
    <row r="12969"/>
    <row r="12970"/>
    <row r="12971"/>
    <row r="12972"/>
    <row r="12973"/>
    <row r="12974"/>
    <row r="12975"/>
    <row r="12976"/>
    <row r="12977"/>
    <row r="12978"/>
    <row r="12979"/>
    <row r="12980"/>
    <row r="12981"/>
    <row r="12982"/>
    <row r="12983"/>
    <row r="12984"/>
    <row r="12985"/>
    <row r="12986"/>
    <row r="12987"/>
    <row r="12988"/>
    <row r="12989"/>
    <row r="12990"/>
    <row r="12991"/>
    <row r="12992"/>
    <row r="12993"/>
    <row r="12994"/>
    <row r="12995"/>
    <row r="12996"/>
    <row r="12997"/>
    <row r="12998"/>
    <row r="12999"/>
    <row r="13000"/>
    <row r="13001"/>
    <row r="13002"/>
    <row r="13003"/>
    <row r="13004"/>
    <row r="13005"/>
    <row r="13006"/>
    <row r="13007"/>
    <row r="13008"/>
    <row r="13009"/>
    <row r="13010"/>
    <row r="13011"/>
    <row r="13012"/>
    <row r="13013"/>
    <row r="13014"/>
    <row r="13015"/>
    <row r="13016"/>
    <row r="13017"/>
    <row r="13018"/>
    <row r="13019"/>
    <row r="13020"/>
    <row r="13021"/>
    <row r="13022"/>
    <row r="13023"/>
    <row r="13024"/>
    <row r="13025"/>
    <row r="13026"/>
    <row r="13027"/>
    <row r="13028"/>
    <row r="13029"/>
    <row r="13030"/>
    <row r="13031"/>
    <row r="13032"/>
    <row r="13033"/>
    <row r="13034"/>
    <row r="13035"/>
    <row r="13036"/>
    <row r="13037"/>
    <row r="13038"/>
    <row r="13039"/>
    <row r="13040"/>
    <row r="13041"/>
    <row r="13042"/>
    <row r="13043"/>
    <row r="13044"/>
    <row r="13045"/>
    <row r="13046"/>
    <row r="13047"/>
    <row r="13048"/>
    <row r="13049"/>
    <row r="13050"/>
    <row r="13051"/>
    <row r="13052"/>
    <row r="13053"/>
    <row r="13054"/>
    <row r="13055"/>
    <row r="13056"/>
    <row r="13057"/>
    <row r="13058"/>
    <row r="13059"/>
    <row r="13060"/>
    <row r="13061"/>
    <row r="13062"/>
    <row r="13063"/>
    <row r="13064"/>
    <row r="13065"/>
    <row r="13066"/>
    <row r="13067"/>
    <row r="13068"/>
    <row r="13069"/>
    <row r="13070"/>
    <row r="13071"/>
    <row r="13072"/>
    <row r="13073"/>
    <row r="13074"/>
    <row r="13075"/>
    <row r="13076"/>
    <row r="13077"/>
    <row r="13078"/>
    <row r="13079"/>
    <row r="13080"/>
    <row r="13081"/>
    <row r="13082"/>
    <row r="13083"/>
    <row r="13084"/>
    <row r="13085"/>
    <row r="13086"/>
    <row r="13087"/>
    <row r="13088"/>
    <row r="13089"/>
    <row r="13090"/>
    <row r="13091"/>
    <row r="13092"/>
    <row r="13093"/>
    <row r="13094"/>
    <row r="13095"/>
    <row r="13096"/>
    <row r="13097"/>
    <row r="13098"/>
    <row r="13099"/>
    <row r="13100"/>
    <row r="13101"/>
    <row r="13102"/>
    <row r="13103"/>
    <row r="13104"/>
    <row r="13105"/>
    <row r="13106"/>
    <row r="13107"/>
    <row r="13108"/>
    <row r="13109"/>
    <row r="13110"/>
    <row r="13111"/>
    <row r="13112"/>
    <row r="13113"/>
    <row r="13114"/>
    <row r="13115"/>
    <row r="13116"/>
    <row r="13117"/>
    <row r="13118"/>
    <row r="13119"/>
    <row r="13120"/>
    <row r="13121"/>
    <row r="13122"/>
    <row r="13123"/>
    <row r="13124"/>
    <row r="13125"/>
    <row r="13126"/>
    <row r="13127"/>
    <row r="13128"/>
    <row r="13129"/>
    <row r="13130"/>
    <row r="13131"/>
    <row r="13132"/>
    <row r="13133"/>
    <row r="13134"/>
    <row r="13135"/>
    <row r="13136"/>
    <row r="13137"/>
    <row r="13138"/>
    <row r="13139"/>
    <row r="13140"/>
    <row r="13141"/>
    <row r="13142"/>
    <row r="13143"/>
    <row r="13144"/>
    <row r="13145"/>
    <row r="13146"/>
    <row r="13147"/>
    <row r="13148"/>
    <row r="13149"/>
    <row r="13150"/>
    <row r="13151"/>
    <row r="13152"/>
    <row r="13153"/>
    <row r="13154"/>
    <row r="13155"/>
    <row r="13156"/>
    <row r="13157"/>
    <row r="13158"/>
    <row r="13159"/>
    <row r="13160"/>
    <row r="13161"/>
    <row r="13162"/>
    <row r="13163"/>
    <row r="13164"/>
    <row r="13165"/>
    <row r="13166"/>
    <row r="13167"/>
    <row r="13168"/>
    <row r="13169"/>
    <row r="13170"/>
    <row r="13171"/>
    <row r="13172"/>
    <row r="13173"/>
    <row r="13174"/>
    <row r="13175"/>
    <row r="13176"/>
    <row r="13177"/>
    <row r="13178"/>
    <row r="13179"/>
    <row r="13180"/>
    <row r="13181"/>
    <row r="13182"/>
    <row r="13183"/>
    <row r="13184"/>
    <row r="13185"/>
    <row r="13186"/>
    <row r="13187"/>
    <row r="13188"/>
    <row r="13189"/>
    <row r="13190"/>
    <row r="13191"/>
    <row r="13192"/>
    <row r="13193"/>
    <row r="13194"/>
    <row r="13195"/>
    <row r="13196"/>
    <row r="13197"/>
    <row r="13198"/>
    <row r="13199"/>
    <row r="13200"/>
    <row r="13201"/>
    <row r="13202"/>
    <row r="13203"/>
    <row r="13204"/>
    <row r="13205"/>
    <row r="13206"/>
    <row r="13207"/>
    <row r="13208"/>
    <row r="13209"/>
    <row r="13210"/>
    <row r="13211"/>
    <row r="13212"/>
    <row r="13213"/>
    <row r="13214"/>
    <row r="13215"/>
    <row r="13216"/>
    <row r="13217"/>
    <row r="13218"/>
    <row r="13219"/>
    <row r="13220"/>
    <row r="13221"/>
    <row r="13222"/>
    <row r="13223"/>
    <row r="13224"/>
    <row r="13225"/>
    <row r="13226"/>
    <row r="13227"/>
    <row r="13228"/>
    <row r="13229"/>
    <row r="13230"/>
    <row r="13231"/>
    <row r="13232"/>
    <row r="13233"/>
    <row r="13234"/>
    <row r="13235"/>
    <row r="13236"/>
    <row r="13237"/>
    <row r="13238"/>
    <row r="13239"/>
    <row r="13240"/>
    <row r="13241"/>
    <row r="13242"/>
    <row r="13243"/>
    <row r="13244"/>
    <row r="13245"/>
    <row r="13246"/>
    <row r="13247"/>
    <row r="13248"/>
    <row r="13249"/>
    <row r="13250"/>
    <row r="13251"/>
    <row r="13252"/>
    <row r="13253"/>
    <row r="13254"/>
    <row r="13255"/>
    <row r="13256"/>
    <row r="13257"/>
    <row r="13258"/>
    <row r="13259"/>
    <row r="13260"/>
    <row r="13261"/>
    <row r="13262"/>
    <row r="13263"/>
    <row r="13264"/>
    <row r="13265"/>
    <row r="13266"/>
    <row r="13267"/>
    <row r="13268"/>
    <row r="13269"/>
    <row r="13270"/>
    <row r="13271"/>
    <row r="13272"/>
    <row r="13273"/>
    <row r="13274"/>
    <row r="13275"/>
    <row r="13276"/>
    <row r="13277"/>
    <row r="13278"/>
    <row r="13279"/>
    <row r="13280"/>
    <row r="13281"/>
    <row r="13282"/>
    <row r="13283"/>
    <row r="13284"/>
    <row r="13285"/>
    <row r="13286"/>
    <row r="13287"/>
    <row r="13288"/>
    <row r="13289"/>
    <row r="13290"/>
    <row r="13291"/>
    <row r="13292"/>
    <row r="13293"/>
    <row r="13294"/>
    <row r="13295"/>
    <row r="13296"/>
    <row r="13297"/>
    <row r="13298"/>
    <row r="13299"/>
    <row r="13300"/>
    <row r="13301"/>
    <row r="13302"/>
    <row r="13303"/>
    <row r="13304"/>
    <row r="13305"/>
    <row r="13306"/>
    <row r="13307"/>
    <row r="13308"/>
    <row r="13309"/>
    <row r="13310"/>
    <row r="13311"/>
    <row r="13312"/>
    <row r="13313"/>
    <row r="13314"/>
    <row r="13315"/>
    <row r="13316"/>
    <row r="13317"/>
    <row r="13318"/>
    <row r="13319"/>
    <row r="13320"/>
    <row r="13321"/>
    <row r="13322"/>
    <row r="13323"/>
    <row r="13324"/>
    <row r="13325"/>
    <row r="13326"/>
    <row r="13327"/>
    <row r="13328"/>
    <row r="13329"/>
    <row r="13330"/>
    <row r="13331"/>
    <row r="13332"/>
    <row r="13333"/>
    <row r="13334"/>
    <row r="13335"/>
    <row r="13336"/>
    <row r="13337"/>
    <row r="13338"/>
    <row r="13339"/>
    <row r="13340"/>
    <row r="13341"/>
    <row r="13342"/>
    <row r="13343"/>
    <row r="13344"/>
    <row r="13345"/>
    <row r="13346"/>
    <row r="13347"/>
    <row r="13348"/>
    <row r="13349"/>
    <row r="13350"/>
    <row r="13351"/>
    <row r="13352"/>
    <row r="13353"/>
    <row r="13354"/>
    <row r="13355"/>
    <row r="13356"/>
    <row r="13357"/>
    <row r="13358"/>
    <row r="13359"/>
    <row r="13360"/>
    <row r="13361"/>
    <row r="13362"/>
    <row r="13363"/>
    <row r="13364"/>
    <row r="13365"/>
    <row r="13366"/>
    <row r="13367"/>
    <row r="13368"/>
    <row r="13369"/>
    <row r="13370"/>
    <row r="13371"/>
    <row r="13372"/>
    <row r="13373"/>
    <row r="13374"/>
    <row r="13375"/>
    <row r="13376"/>
    <row r="13377"/>
    <row r="13378"/>
    <row r="13379"/>
    <row r="13380"/>
    <row r="13381"/>
    <row r="13382"/>
    <row r="13383"/>
    <row r="13384"/>
    <row r="13385"/>
    <row r="13386"/>
    <row r="13387"/>
    <row r="13388"/>
    <row r="13389"/>
    <row r="13390"/>
    <row r="13391"/>
    <row r="13392"/>
    <row r="13393"/>
    <row r="13394"/>
    <row r="13395"/>
    <row r="13396"/>
    <row r="13397"/>
    <row r="13398"/>
    <row r="13399"/>
    <row r="13400"/>
    <row r="13401"/>
    <row r="13402"/>
    <row r="13403"/>
    <row r="13404"/>
    <row r="13405"/>
    <row r="13406"/>
    <row r="13407"/>
    <row r="13408"/>
    <row r="13409"/>
    <row r="13410"/>
    <row r="13411"/>
    <row r="13412"/>
    <row r="13413"/>
    <row r="13414"/>
    <row r="13415"/>
    <row r="13416"/>
    <row r="13417"/>
    <row r="13418"/>
    <row r="13419"/>
    <row r="13420"/>
    <row r="13421"/>
    <row r="13422"/>
    <row r="13423"/>
    <row r="13424"/>
    <row r="13425"/>
    <row r="13426"/>
    <row r="13427"/>
    <row r="13428"/>
    <row r="13429"/>
    <row r="13430"/>
    <row r="13431"/>
    <row r="13432"/>
    <row r="13433"/>
    <row r="13434"/>
    <row r="13435"/>
    <row r="13436"/>
    <row r="13437"/>
    <row r="13438"/>
    <row r="13439"/>
    <row r="13440"/>
    <row r="13441"/>
    <row r="13442"/>
    <row r="13443"/>
    <row r="13444"/>
    <row r="13445"/>
    <row r="13446"/>
    <row r="13447"/>
    <row r="13448"/>
    <row r="13449"/>
    <row r="13450"/>
    <row r="13451"/>
    <row r="13452"/>
    <row r="13453"/>
    <row r="13454"/>
    <row r="13455"/>
    <row r="13456"/>
    <row r="13457"/>
    <row r="13458"/>
    <row r="13459"/>
    <row r="13460"/>
    <row r="13461"/>
    <row r="13462"/>
    <row r="13463"/>
    <row r="13464"/>
    <row r="13465"/>
    <row r="13466"/>
    <row r="13467"/>
    <row r="13468"/>
    <row r="13469"/>
    <row r="13470"/>
    <row r="13471"/>
    <row r="13472"/>
    <row r="13473"/>
    <row r="13474"/>
    <row r="13475"/>
    <row r="13476"/>
    <row r="13477"/>
    <row r="13478"/>
    <row r="13479"/>
    <row r="13480"/>
    <row r="13481"/>
    <row r="13482"/>
    <row r="13483"/>
    <row r="13484"/>
    <row r="13485"/>
    <row r="13486"/>
    <row r="13487"/>
    <row r="13488"/>
    <row r="13489"/>
    <row r="13490"/>
    <row r="13491"/>
    <row r="13492"/>
    <row r="13493"/>
    <row r="13494"/>
    <row r="13495"/>
    <row r="13496"/>
    <row r="13497"/>
    <row r="13498"/>
    <row r="13499"/>
    <row r="13500"/>
    <row r="13501"/>
    <row r="13502"/>
    <row r="13503"/>
    <row r="13504"/>
    <row r="13505"/>
    <row r="13506"/>
    <row r="13507"/>
    <row r="13508"/>
    <row r="13509"/>
    <row r="13510"/>
    <row r="13511"/>
    <row r="13512"/>
    <row r="13513"/>
    <row r="13514"/>
    <row r="13515"/>
    <row r="13516"/>
    <row r="13517"/>
    <row r="13518"/>
    <row r="13519"/>
    <row r="13520"/>
    <row r="13521"/>
    <row r="13522"/>
    <row r="13523"/>
    <row r="13524"/>
    <row r="13525"/>
    <row r="13526"/>
    <row r="13527"/>
    <row r="13528"/>
    <row r="13529"/>
    <row r="13530"/>
    <row r="13531"/>
    <row r="13532"/>
    <row r="13533"/>
    <row r="13534"/>
    <row r="13535"/>
    <row r="13536"/>
    <row r="13537"/>
    <row r="13538"/>
    <row r="13539"/>
    <row r="13540"/>
    <row r="13541"/>
    <row r="13542"/>
    <row r="13543"/>
    <row r="13544"/>
    <row r="13545"/>
    <row r="13546"/>
    <row r="13547"/>
    <row r="13548"/>
    <row r="13549"/>
    <row r="13550"/>
    <row r="13551"/>
    <row r="13552"/>
    <row r="13553"/>
    <row r="13554"/>
    <row r="13555"/>
    <row r="13556"/>
    <row r="13557"/>
    <row r="13558"/>
    <row r="13559"/>
    <row r="13560"/>
    <row r="13561"/>
    <row r="13562"/>
    <row r="13563"/>
    <row r="13564"/>
    <row r="13565"/>
    <row r="13566"/>
    <row r="13567"/>
    <row r="13568"/>
    <row r="13569"/>
    <row r="13570"/>
    <row r="13571"/>
    <row r="13572"/>
    <row r="13573"/>
    <row r="13574"/>
    <row r="13575"/>
    <row r="13576"/>
    <row r="13577"/>
    <row r="13578"/>
    <row r="13579"/>
    <row r="13580"/>
    <row r="13581"/>
    <row r="13582"/>
    <row r="13583"/>
    <row r="13584"/>
    <row r="13585"/>
    <row r="13586"/>
    <row r="13587"/>
    <row r="13588"/>
    <row r="13589"/>
    <row r="13590"/>
    <row r="13591"/>
    <row r="13592"/>
    <row r="13593"/>
    <row r="13594"/>
    <row r="13595"/>
    <row r="13596"/>
    <row r="13597"/>
    <row r="13598"/>
    <row r="13599"/>
    <row r="13600"/>
    <row r="13601"/>
    <row r="13602"/>
    <row r="13603"/>
    <row r="13604"/>
    <row r="13605"/>
    <row r="13606"/>
    <row r="13607"/>
    <row r="13608"/>
    <row r="13609"/>
    <row r="13610"/>
    <row r="13611"/>
    <row r="13612"/>
    <row r="13613"/>
    <row r="13614"/>
    <row r="13615"/>
    <row r="13616"/>
    <row r="13617"/>
    <row r="13618"/>
    <row r="13619"/>
    <row r="13620"/>
    <row r="13621"/>
    <row r="13622"/>
    <row r="13623"/>
    <row r="13624"/>
    <row r="13625"/>
    <row r="13626"/>
    <row r="13627"/>
    <row r="13628"/>
    <row r="13629"/>
    <row r="13630"/>
    <row r="13631"/>
    <row r="13632"/>
    <row r="13633"/>
    <row r="13634"/>
    <row r="13635"/>
    <row r="13636"/>
    <row r="13637"/>
    <row r="13638"/>
    <row r="13639"/>
    <row r="13640"/>
    <row r="13641"/>
    <row r="13642"/>
    <row r="13643"/>
    <row r="13644"/>
    <row r="13645"/>
    <row r="13646"/>
    <row r="13647"/>
    <row r="13648"/>
    <row r="13649"/>
    <row r="13650"/>
    <row r="13651"/>
    <row r="13652"/>
    <row r="13653"/>
    <row r="13654"/>
    <row r="13655"/>
    <row r="13656"/>
    <row r="13657"/>
    <row r="13658"/>
    <row r="13659"/>
    <row r="13660"/>
    <row r="13661"/>
    <row r="13662"/>
    <row r="13663"/>
    <row r="13664"/>
    <row r="13665"/>
    <row r="13666"/>
    <row r="13667"/>
    <row r="13668"/>
    <row r="13669"/>
    <row r="13670"/>
    <row r="13671"/>
    <row r="13672"/>
    <row r="13673"/>
    <row r="13674"/>
    <row r="13675"/>
    <row r="13676"/>
    <row r="13677"/>
    <row r="13678"/>
    <row r="13679"/>
    <row r="13680"/>
    <row r="13681"/>
    <row r="13682"/>
    <row r="13683"/>
    <row r="13684"/>
    <row r="13685"/>
    <row r="13686"/>
    <row r="13687"/>
    <row r="13688"/>
    <row r="13689"/>
    <row r="13690"/>
    <row r="13691"/>
    <row r="13692"/>
    <row r="13693"/>
    <row r="13694"/>
    <row r="13695"/>
    <row r="13696"/>
    <row r="13697"/>
    <row r="13698"/>
    <row r="13699"/>
    <row r="13700"/>
    <row r="13701"/>
    <row r="13702"/>
    <row r="13703"/>
    <row r="13704"/>
    <row r="13705"/>
    <row r="13706"/>
    <row r="13707"/>
    <row r="13708"/>
    <row r="13709"/>
    <row r="13710"/>
    <row r="13711"/>
    <row r="13712"/>
    <row r="13713"/>
    <row r="13714"/>
    <row r="13715"/>
    <row r="13716"/>
    <row r="13717"/>
    <row r="13718"/>
    <row r="13719"/>
    <row r="13720"/>
    <row r="13721"/>
    <row r="13722"/>
    <row r="13723"/>
    <row r="13724"/>
    <row r="13725"/>
    <row r="13726"/>
    <row r="13727"/>
    <row r="13728"/>
    <row r="13729"/>
    <row r="13730"/>
    <row r="13731"/>
    <row r="13732"/>
    <row r="13733"/>
    <row r="13734"/>
    <row r="13735"/>
    <row r="13736"/>
    <row r="13737"/>
    <row r="13738"/>
    <row r="13739"/>
    <row r="13740"/>
    <row r="13741"/>
    <row r="13742"/>
    <row r="13743"/>
    <row r="13744"/>
    <row r="13745"/>
    <row r="13746"/>
    <row r="13747"/>
    <row r="13748"/>
    <row r="13749"/>
    <row r="13750"/>
    <row r="13751"/>
    <row r="13752"/>
    <row r="13753"/>
    <row r="13754"/>
    <row r="13755"/>
    <row r="13756"/>
    <row r="13757"/>
    <row r="13758"/>
    <row r="13759"/>
    <row r="13760"/>
    <row r="13761"/>
    <row r="13762"/>
    <row r="13763"/>
    <row r="13764"/>
    <row r="13765"/>
    <row r="13766"/>
    <row r="13767"/>
    <row r="13768"/>
    <row r="13769"/>
    <row r="13770"/>
    <row r="13771"/>
    <row r="13772"/>
    <row r="13773"/>
    <row r="13774"/>
    <row r="13775"/>
    <row r="13776"/>
    <row r="13777"/>
    <row r="13778"/>
    <row r="13779"/>
    <row r="13780"/>
    <row r="13781"/>
    <row r="13782"/>
    <row r="13783"/>
    <row r="13784"/>
    <row r="13785"/>
    <row r="13786"/>
    <row r="13787"/>
    <row r="13788"/>
    <row r="13789"/>
    <row r="13790"/>
    <row r="13791"/>
    <row r="13792"/>
    <row r="13793"/>
    <row r="13794"/>
    <row r="13795"/>
    <row r="13796"/>
    <row r="13797"/>
    <row r="13798"/>
    <row r="13799"/>
    <row r="13800"/>
    <row r="13801"/>
    <row r="13802"/>
    <row r="13803"/>
    <row r="13804"/>
    <row r="13805"/>
    <row r="13806"/>
    <row r="13807"/>
    <row r="13808"/>
    <row r="13809"/>
    <row r="13810"/>
    <row r="13811"/>
    <row r="13812"/>
    <row r="13813"/>
    <row r="13814"/>
    <row r="13815"/>
    <row r="13816"/>
    <row r="13817"/>
    <row r="13818"/>
    <row r="13819"/>
    <row r="13820"/>
    <row r="13821"/>
    <row r="13822"/>
    <row r="13823"/>
    <row r="13824"/>
    <row r="13825"/>
    <row r="13826"/>
    <row r="13827"/>
    <row r="13828"/>
    <row r="13829"/>
    <row r="13830"/>
    <row r="13831"/>
    <row r="13832"/>
    <row r="13833"/>
    <row r="13834"/>
    <row r="13835"/>
    <row r="13836"/>
    <row r="13837"/>
    <row r="13838"/>
    <row r="13839"/>
    <row r="13840"/>
    <row r="13841"/>
    <row r="13842"/>
    <row r="13843"/>
    <row r="13844"/>
    <row r="13845"/>
    <row r="13846"/>
    <row r="13847"/>
    <row r="13848"/>
    <row r="13849"/>
    <row r="13850"/>
    <row r="13851"/>
    <row r="13852"/>
    <row r="13853"/>
    <row r="13854"/>
    <row r="13855"/>
    <row r="13856"/>
    <row r="13857"/>
    <row r="13858"/>
    <row r="13859"/>
    <row r="13860"/>
    <row r="13861"/>
    <row r="13862"/>
    <row r="13863"/>
    <row r="13864"/>
    <row r="13865"/>
    <row r="13866"/>
    <row r="13867"/>
    <row r="13868"/>
    <row r="13869"/>
    <row r="13870"/>
    <row r="13871"/>
    <row r="13872"/>
    <row r="13873"/>
    <row r="13874"/>
    <row r="13875"/>
    <row r="13876"/>
    <row r="13877"/>
    <row r="13878"/>
    <row r="13879"/>
    <row r="13880"/>
    <row r="13881"/>
    <row r="13882"/>
    <row r="13883"/>
    <row r="13884"/>
    <row r="13885"/>
    <row r="13886"/>
    <row r="13887"/>
    <row r="13888"/>
    <row r="13889"/>
    <row r="13890"/>
    <row r="13891"/>
    <row r="13892"/>
    <row r="13893"/>
    <row r="13894"/>
    <row r="13895"/>
    <row r="13896"/>
    <row r="13897"/>
    <row r="13898"/>
    <row r="13899"/>
    <row r="13900"/>
    <row r="13901"/>
    <row r="13902"/>
    <row r="13903"/>
    <row r="13904"/>
    <row r="13905"/>
    <row r="13906"/>
    <row r="13907"/>
    <row r="13908"/>
    <row r="13909"/>
    <row r="13910"/>
    <row r="13911"/>
    <row r="13912"/>
    <row r="13913"/>
    <row r="13914"/>
    <row r="13915"/>
    <row r="13916"/>
    <row r="13917"/>
    <row r="13918"/>
    <row r="13919"/>
    <row r="13920"/>
    <row r="13921"/>
    <row r="13922"/>
    <row r="13923"/>
    <row r="13924"/>
    <row r="13925"/>
    <row r="13926"/>
    <row r="13927"/>
    <row r="13928"/>
    <row r="13929"/>
    <row r="13930"/>
    <row r="13931"/>
    <row r="13932"/>
    <row r="13933"/>
    <row r="13934"/>
    <row r="13935"/>
    <row r="13936"/>
    <row r="13937"/>
    <row r="13938"/>
    <row r="13939"/>
    <row r="13940"/>
    <row r="13941"/>
    <row r="13942"/>
    <row r="13943"/>
    <row r="13944"/>
    <row r="13945"/>
    <row r="13946"/>
    <row r="13947"/>
    <row r="13948"/>
    <row r="13949"/>
    <row r="13950"/>
    <row r="13951"/>
    <row r="13952"/>
    <row r="13953"/>
    <row r="13954"/>
    <row r="13955"/>
    <row r="13956"/>
    <row r="13957"/>
    <row r="13958"/>
    <row r="13959"/>
    <row r="13960"/>
    <row r="13961"/>
    <row r="13962"/>
    <row r="13963"/>
    <row r="13964"/>
    <row r="13965"/>
    <row r="13966"/>
    <row r="13967"/>
    <row r="13968"/>
    <row r="13969"/>
    <row r="13970"/>
    <row r="13971"/>
    <row r="13972"/>
    <row r="13973"/>
    <row r="13974"/>
    <row r="13975"/>
    <row r="13976"/>
    <row r="13977"/>
    <row r="13978"/>
    <row r="13979"/>
    <row r="13980"/>
    <row r="13981"/>
    <row r="13982"/>
    <row r="13983"/>
    <row r="13984"/>
    <row r="13985"/>
    <row r="13986"/>
    <row r="13987"/>
    <row r="13988"/>
    <row r="13989"/>
    <row r="13990"/>
    <row r="13991"/>
    <row r="13992"/>
    <row r="13993"/>
    <row r="13994"/>
    <row r="13995"/>
    <row r="13996"/>
    <row r="13997"/>
    <row r="13998"/>
    <row r="13999"/>
    <row r="14000"/>
    <row r="14001"/>
    <row r="14002"/>
    <row r="14003"/>
    <row r="14004"/>
    <row r="14005"/>
    <row r="14006"/>
    <row r="14007"/>
    <row r="14008"/>
    <row r="14009"/>
    <row r="14010"/>
    <row r="14011"/>
    <row r="14012"/>
    <row r="14013"/>
    <row r="14014"/>
    <row r="14015"/>
    <row r="14016"/>
    <row r="14017"/>
    <row r="14018"/>
    <row r="14019"/>
    <row r="14020"/>
    <row r="14021"/>
    <row r="14022"/>
    <row r="14023"/>
    <row r="14024"/>
    <row r="14025"/>
    <row r="14026"/>
    <row r="14027"/>
    <row r="14028"/>
    <row r="14029"/>
    <row r="14030"/>
    <row r="14031"/>
    <row r="14032"/>
    <row r="14033"/>
    <row r="14034"/>
    <row r="14035"/>
    <row r="14036"/>
    <row r="14037"/>
    <row r="14038"/>
    <row r="14039"/>
    <row r="14040"/>
    <row r="14041"/>
    <row r="14042"/>
    <row r="14043"/>
    <row r="14044"/>
    <row r="14045"/>
    <row r="14046"/>
    <row r="14047"/>
    <row r="14048"/>
    <row r="14049"/>
    <row r="14050"/>
    <row r="14051"/>
    <row r="14052"/>
    <row r="14053"/>
    <row r="14054"/>
    <row r="14055"/>
    <row r="14056"/>
    <row r="14057"/>
    <row r="14058"/>
    <row r="14059"/>
    <row r="14060"/>
    <row r="14061"/>
    <row r="14062"/>
    <row r="14063"/>
    <row r="14064"/>
    <row r="14065"/>
    <row r="14066"/>
    <row r="14067"/>
    <row r="14068"/>
    <row r="14069"/>
    <row r="14070"/>
    <row r="14071"/>
    <row r="14072"/>
    <row r="14073"/>
    <row r="14074"/>
    <row r="14075"/>
    <row r="14076"/>
    <row r="14077"/>
    <row r="14078"/>
    <row r="14079"/>
    <row r="14080"/>
    <row r="14081"/>
    <row r="14082"/>
    <row r="14083"/>
    <row r="14084"/>
    <row r="14085"/>
    <row r="14086"/>
    <row r="14087"/>
    <row r="14088"/>
    <row r="14089"/>
    <row r="14090"/>
    <row r="14091"/>
    <row r="14092"/>
    <row r="14093"/>
    <row r="14094"/>
    <row r="14095"/>
    <row r="14096"/>
    <row r="14097"/>
    <row r="14098"/>
    <row r="14099"/>
    <row r="14100"/>
    <row r="14101"/>
    <row r="14102"/>
    <row r="14103"/>
    <row r="14104"/>
    <row r="14105"/>
    <row r="14106"/>
    <row r="14107"/>
    <row r="14108"/>
    <row r="14109"/>
    <row r="14110"/>
    <row r="14111"/>
    <row r="14112"/>
    <row r="14113"/>
    <row r="14114"/>
    <row r="14115"/>
    <row r="14116"/>
    <row r="14117"/>
    <row r="14118"/>
    <row r="14119"/>
    <row r="14120"/>
    <row r="14121"/>
    <row r="14122"/>
    <row r="14123"/>
    <row r="14124"/>
    <row r="14125"/>
    <row r="14126"/>
    <row r="14127"/>
    <row r="14128"/>
    <row r="14129"/>
    <row r="14130"/>
    <row r="14131"/>
    <row r="14132"/>
    <row r="14133"/>
    <row r="14134"/>
    <row r="14135"/>
    <row r="14136"/>
    <row r="14137"/>
    <row r="14138"/>
    <row r="14139"/>
    <row r="14140"/>
    <row r="14141"/>
    <row r="14142"/>
    <row r="14143"/>
    <row r="14144"/>
    <row r="14145"/>
    <row r="14146"/>
    <row r="14147"/>
    <row r="14148"/>
    <row r="14149"/>
    <row r="14150"/>
    <row r="14151"/>
    <row r="14152"/>
    <row r="14153"/>
    <row r="14154"/>
    <row r="14155"/>
    <row r="14156"/>
    <row r="14157"/>
    <row r="14158"/>
    <row r="14159"/>
    <row r="14160"/>
    <row r="14161"/>
    <row r="14162"/>
    <row r="14163"/>
    <row r="14164"/>
    <row r="14165"/>
    <row r="14166"/>
    <row r="14167"/>
    <row r="14168"/>
    <row r="14169"/>
    <row r="14170"/>
    <row r="14171"/>
    <row r="14172"/>
    <row r="14173"/>
    <row r="14174"/>
    <row r="14175"/>
    <row r="14176"/>
    <row r="14177"/>
    <row r="14178"/>
    <row r="14179"/>
    <row r="14180"/>
    <row r="14181"/>
    <row r="14182"/>
    <row r="14183"/>
    <row r="14184"/>
    <row r="14185"/>
    <row r="14186"/>
    <row r="14187"/>
    <row r="14188"/>
    <row r="14189"/>
    <row r="14190"/>
    <row r="14191"/>
    <row r="14192"/>
    <row r="14193"/>
    <row r="14194"/>
    <row r="14195"/>
    <row r="14196"/>
    <row r="14197"/>
    <row r="14198"/>
    <row r="14199"/>
    <row r="14200"/>
    <row r="14201"/>
    <row r="14202"/>
    <row r="14203"/>
    <row r="14204"/>
    <row r="14205"/>
    <row r="14206"/>
    <row r="14207"/>
    <row r="14208"/>
    <row r="14209"/>
    <row r="14210"/>
    <row r="14211"/>
    <row r="14212"/>
    <row r="14213"/>
    <row r="14214"/>
    <row r="14215"/>
    <row r="14216"/>
    <row r="14217"/>
    <row r="14218"/>
    <row r="14219"/>
    <row r="14220"/>
    <row r="14221"/>
    <row r="14222"/>
    <row r="14223"/>
    <row r="14224"/>
    <row r="14225"/>
    <row r="14226"/>
    <row r="14227"/>
    <row r="14228"/>
    <row r="14229"/>
    <row r="14230"/>
    <row r="14231"/>
    <row r="14232"/>
    <row r="14233"/>
    <row r="14234"/>
    <row r="14235"/>
    <row r="14236"/>
    <row r="14237"/>
    <row r="14238"/>
    <row r="14239"/>
    <row r="14240"/>
    <row r="14241"/>
    <row r="14242"/>
    <row r="14243"/>
    <row r="14244"/>
    <row r="14245"/>
    <row r="14246"/>
    <row r="14247"/>
    <row r="14248"/>
    <row r="14249"/>
    <row r="14250"/>
    <row r="14251"/>
    <row r="14252"/>
    <row r="14253"/>
    <row r="14254"/>
    <row r="14255"/>
    <row r="14256"/>
    <row r="14257"/>
    <row r="14258"/>
    <row r="14259"/>
    <row r="14260"/>
    <row r="14261"/>
    <row r="14262"/>
    <row r="14263"/>
    <row r="14264"/>
    <row r="14265"/>
    <row r="14266"/>
    <row r="14267"/>
    <row r="14268"/>
    <row r="14269"/>
    <row r="14270"/>
    <row r="14271"/>
    <row r="14272"/>
    <row r="14273"/>
    <row r="14274"/>
    <row r="14275"/>
    <row r="14276"/>
    <row r="14277"/>
    <row r="14278"/>
    <row r="14279"/>
    <row r="14280"/>
    <row r="14281"/>
    <row r="14282"/>
    <row r="14283"/>
    <row r="14284"/>
    <row r="14285"/>
    <row r="14286"/>
    <row r="14287"/>
    <row r="14288"/>
    <row r="14289"/>
    <row r="14290"/>
    <row r="14291"/>
    <row r="14292"/>
    <row r="14293"/>
    <row r="14294"/>
    <row r="14295"/>
    <row r="14296"/>
    <row r="14297"/>
    <row r="14298"/>
    <row r="14299"/>
    <row r="14300"/>
    <row r="14301"/>
    <row r="14302"/>
    <row r="14303"/>
    <row r="14304"/>
    <row r="14305"/>
    <row r="14306"/>
    <row r="14307"/>
    <row r="14308"/>
    <row r="14309"/>
    <row r="14310"/>
    <row r="14311"/>
    <row r="14312"/>
    <row r="14313"/>
    <row r="14314"/>
    <row r="14315"/>
    <row r="14316"/>
    <row r="14317"/>
    <row r="14318"/>
    <row r="14319"/>
    <row r="14320"/>
    <row r="14321"/>
    <row r="14322"/>
    <row r="14323"/>
    <row r="14324"/>
    <row r="14325"/>
    <row r="14326"/>
    <row r="14327"/>
    <row r="14328"/>
    <row r="14329"/>
    <row r="14330"/>
    <row r="14331"/>
    <row r="14332"/>
    <row r="14333"/>
    <row r="14334"/>
    <row r="14335"/>
    <row r="14336"/>
    <row r="14337"/>
    <row r="14338"/>
    <row r="14339"/>
    <row r="14340"/>
    <row r="14341"/>
    <row r="14342"/>
    <row r="14343"/>
    <row r="14344"/>
    <row r="14345"/>
    <row r="14346"/>
    <row r="14347"/>
    <row r="14348"/>
    <row r="14349"/>
    <row r="14350"/>
    <row r="14351"/>
    <row r="14352"/>
    <row r="14353"/>
    <row r="14354"/>
    <row r="14355"/>
    <row r="14356"/>
    <row r="14357"/>
    <row r="14358"/>
    <row r="14359"/>
    <row r="14360"/>
    <row r="14361"/>
    <row r="14362"/>
    <row r="14363"/>
    <row r="14364"/>
    <row r="14365"/>
    <row r="14366"/>
    <row r="14367"/>
    <row r="14368"/>
    <row r="14369"/>
    <row r="14370"/>
    <row r="14371"/>
    <row r="14372"/>
    <row r="14373"/>
    <row r="14374"/>
    <row r="14375"/>
    <row r="14376"/>
    <row r="14377"/>
    <row r="14378"/>
    <row r="14379"/>
    <row r="14380"/>
    <row r="14381"/>
    <row r="14382"/>
    <row r="14383"/>
    <row r="14384"/>
    <row r="14385"/>
    <row r="14386"/>
    <row r="14387"/>
    <row r="14388"/>
    <row r="14389"/>
    <row r="14390"/>
    <row r="14391"/>
    <row r="14392"/>
    <row r="14393"/>
    <row r="14394"/>
    <row r="14395"/>
    <row r="14396"/>
    <row r="14397"/>
    <row r="14398"/>
    <row r="14399"/>
    <row r="14400"/>
    <row r="14401"/>
    <row r="14402"/>
    <row r="14403"/>
    <row r="14404"/>
    <row r="14405"/>
    <row r="14406"/>
    <row r="14407"/>
    <row r="14408"/>
    <row r="14409"/>
    <row r="14410"/>
    <row r="14411"/>
    <row r="14412"/>
    <row r="14413"/>
    <row r="14414"/>
    <row r="14415"/>
    <row r="14416"/>
    <row r="14417"/>
    <row r="14418"/>
    <row r="14419"/>
    <row r="14420"/>
    <row r="14421"/>
    <row r="14422"/>
    <row r="14423"/>
    <row r="14424"/>
    <row r="14425"/>
    <row r="14426"/>
    <row r="14427"/>
    <row r="14428"/>
    <row r="14429"/>
    <row r="14430"/>
    <row r="14431"/>
    <row r="14432"/>
    <row r="14433"/>
    <row r="14434"/>
    <row r="14435"/>
    <row r="14436"/>
    <row r="14437"/>
    <row r="14438"/>
    <row r="14439"/>
    <row r="14440"/>
    <row r="14441"/>
    <row r="14442"/>
    <row r="14443"/>
    <row r="14444"/>
    <row r="14445"/>
    <row r="14446"/>
    <row r="14447"/>
    <row r="14448"/>
    <row r="14449"/>
    <row r="14450"/>
    <row r="14451"/>
    <row r="14452"/>
    <row r="14453"/>
    <row r="14454"/>
    <row r="14455"/>
    <row r="14456"/>
    <row r="14457"/>
    <row r="14458"/>
    <row r="14459"/>
    <row r="14460"/>
    <row r="14461"/>
    <row r="14462"/>
    <row r="14463"/>
    <row r="14464"/>
    <row r="14465"/>
    <row r="14466"/>
    <row r="14467"/>
    <row r="14468"/>
    <row r="14469"/>
    <row r="14470"/>
    <row r="14471"/>
    <row r="14472"/>
    <row r="14473"/>
    <row r="14474"/>
    <row r="14475"/>
    <row r="14476"/>
    <row r="14477"/>
    <row r="14478"/>
    <row r="14479"/>
    <row r="14480"/>
    <row r="14481"/>
    <row r="14482"/>
    <row r="14483"/>
    <row r="14484"/>
    <row r="14485"/>
    <row r="14486"/>
    <row r="14487"/>
    <row r="14488"/>
    <row r="14489"/>
    <row r="14490"/>
    <row r="14491"/>
    <row r="14492"/>
    <row r="14493"/>
    <row r="14494"/>
    <row r="14495"/>
    <row r="14496"/>
    <row r="14497"/>
    <row r="14498"/>
    <row r="14499"/>
    <row r="14500"/>
    <row r="14501"/>
    <row r="14502"/>
    <row r="14503"/>
    <row r="14504"/>
    <row r="14505"/>
    <row r="14506"/>
    <row r="14507"/>
    <row r="14508"/>
    <row r="14509"/>
    <row r="14510"/>
    <row r="14511"/>
    <row r="14512"/>
    <row r="14513"/>
    <row r="14514"/>
    <row r="14515"/>
    <row r="14516"/>
    <row r="14517"/>
    <row r="14518"/>
    <row r="14519"/>
    <row r="14520"/>
    <row r="14521"/>
    <row r="14522"/>
    <row r="14523"/>
    <row r="14524"/>
    <row r="14525"/>
    <row r="14526"/>
    <row r="14527"/>
    <row r="14528"/>
    <row r="14529"/>
    <row r="14530"/>
    <row r="14531"/>
    <row r="14532"/>
    <row r="14533"/>
    <row r="14534"/>
    <row r="14535"/>
    <row r="14536"/>
    <row r="14537"/>
    <row r="14538"/>
    <row r="14539"/>
    <row r="14540"/>
    <row r="14541"/>
    <row r="14542"/>
    <row r="14543"/>
    <row r="14544"/>
    <row r="14545"/>
    <row r="14546"/>
    <row r="14547"/>
    <row r="14548"/>
    <row r="14549"/>
    <row r="14550"/>
    <row r="14551"/>
    <row r="14552"/>
    <row r="14553"/>
    <row r="14554"/>
    <row r="14555"/>
    <row r="14556"/>
    <row r="14557"/>
    <row r="14558"/>
    <row r="14559"/>
    <row r="14560"/>
    <row r="14561"/>
    <row r="14562"/>
    <row r="14563"/>
    <row r="14564"/>
    <row r="14565"/>
    <row r="14566"/>
    <row r="14567"/>
    <row r="14568"/>
    <row r="14569"/>
    <row r="14570"/>
    <row r="14571"/>
    <row r="14572"/>
    <row r="14573"/>
    <row r="14574"/>
    <row r="14575"/>
    <row r="14576"/>
    <row r="14577"/>
    <row r="14578"/>
    <row r="14579"/>
    <row r="14580"/>
    <row r="14581"/>
    <row r="14582"/>
    <row r="14583"/>
    <row r="14584"/>
    <row r="14585"/>
    <row r="14586"/>
    <row r="14587"/>
    <row r="14588"/>
    <row r="14589"/>
    <row r="14590"/>
    <row r="14591"/>
    <row r="14592"/>
    <row r="14593"/>
    <row r="14594"/>
    <row r="14595"/>
    <row r="14596"/>
    <row r="14597"/>
    <row r="14598"/>
    <row r="14599"/>
    <row r="14600"/>
    <row r="14601"/>
    <row r="14602"/>
    <row r="14603"/>
    <row r="14604"/>
    <row r="14605"/>
    <row r="14606"/>
    <row r="14607"/>
    <row r="14608"/>
    <row r="14609"/>
    <row r="14610"/>
    <row r="14611"/>
    <row r="14612"/>
    <row r="14613"/>
    <row r="14614"/>
    <row r="14615"/>
    <row r="14616"/>
    <row r="14617"/>
    <row r="14618"/>
    <row r="14619"/>
    <row r="14620"/>
    <row r="14621"/>
    <row r="14622"/>
    <row r="14623"/>
    <row r="14624"/>
    <row r="14625"/>
    <row r="14626"/>
    <row r="14627"/>
    <row r="14628"/>
    <row r="14629"/>
    <row r="14630"/>
    <row r="14631"/>
    <row r="14632"/>
    <row r="14633"/>
    <row r="14634"/>
    <row r="14635"/>
    <row r="14636"/>
    <row r="14637"/>
    <row r="14638"/>
    <row r="14639"/>
    <row r="14640"/>
    <row r="14641"/>
    <row r="14642"/>
    <row r="14643"/>
    <row r="14644"/>
    <row r="14645"/>
    <row r="14646"/>
    <row r="14647"/>
    <row r="14648"/>
    <row r="14649"/>
    <row r="14650"/>
    <row r="14651"/>
    <row r="14652"/>
    <row r="14653"/>
    <row r="14654"/>
    <row r="14655"/>
    <row r="14656"/>
    <row r="14657"/>
    <row r="14658"/>
    <row r="14659"/>
    <row r="14660"/>
    <row r="14661"/>
    <row r="14662"/>
    <row r="14663"/>
    <row r="14664"/>
    <row r="14665"/>
    <row r="14666"/>
    <row r="14667"/>
    <row r="14668"/>
    <row r="14669"/>
    <row r="14670"/>
    <row r="14671"/>
    <row r="14672"/>
    <row r="14673"/>
    <row r="14674"/>
    <row r="14675"/>
    <row r="14676"/>
    <row r="14677"/>
    <row r="14678"/>
    <row r="14679"/>
    <row r="14680"/>
    <row r="14681"/>
    <row r="14682"/>
    <row r="14683"/>
    <row r="14684"/>
    <row r="14685"/>
    <row r="14686"/>
    <row r="14687"/>
    <row r="14688"/>
    <row r="14689"/>
    <row r="14690"/>
    <row r="14691"/>
    <row r="14692"/>
    <row r="14693"/>
    <row r="14694"/>
    <row r="14695"/>
    <row r="14696"/>
    <row r="14697"/>
    <row r="14698"/>
    <row r="14699"/>
    <row r="14700"/>
    <row r="14701"/>
    <row r="14702"/>
    <row r="14703"/>
    <row r="14704"/>
    <row r="14705"/>
    <row r="14706"/>
    <row r="14707"/>
    <row r="14708"/>
    <row r="14709"/>
    <row r="14710"/>
    <row r="14711"/>
    <row r="14712"/>
    <row r="14713"/>
    <row r="14714"/>
    <row r="14715"/>
    <row r="14716"/>
    <row r="14717"/>
    <row r="14718"/>
    <row r="14719"/>
    <row r="14720"/>
    <row r="14721"/>
    <row r="14722"/>
    <row r="14723"/>
    <row r="14724"/>
    <row r="14725"/>
    <row r="14726"/>
    <row r="14727"/>
    <row r="14728"/>
    <row r="14729"/>
    <row r="14730"/>
    <row r="14731"/>
    <row r="14732"/>
    <row r="14733"/>
    <row r="14734"/>
    <row r="14735"/>
    <row r="14736"/>
    <row r="14737"/>
    <row r="14738"/>
    <row r="14739"/>
    <row r="14740"/>
    <row r="14741"/>
    <row r="14742"/>
    <row r="14743"/>
    <row r="14744"/>
    <row r="14745"/>
    <row r="14746"/>
    <row r="14747"/>
    <row r="14748"/>
    <row r="14749"/>
    <row r="14750"/>
    <row r="14751"/>
    <row r="14752"/>
    <row r="14753"/>
    <row r="14754"/>
    <row r="14755"/>
    <row r="14756"/>
    <row r="14757"/>
    <row r="14758"/>
    <row r="14759"/>
    <row r="14760"/>
    <row r="14761"/>
    <row r="14762"/>
    <row r="14763"/>
    <row r="14764"/>
    <row r="14765"/>
    <row r="14766"/>
    <row r="14767"/>
    <row r="14768"/>
    <row r="14769"/>
    <row r="14770"/>
    <row r="14771"/>
    <row r="14772"/>
    <row r="14773"/>
    <row r="14774"/>
    <row r="14775"/>
    <row r="14776"/>
    <row r="14777"/>
    <row r="14778"/>
    <row r="14779"/>
    <row r="14780"/>
    <row r="14781"/>
    <row r="14782"/>
    <row r="14783"/>
    <row r="14784"/>
    <row r="14785"/>
    <row r="14786"/>
    <row r="14787"/>
    <row r="14788"/>
    <row r="14789"/>
    <row r="14790"/>
    <row r="14791"/>
    <row r="14792"/>
    <row r="14793"/>
    <row r="14794"/>
    <row r="14795"/>
    <row r="14796"/>
    <row r="14797"/>
    <row r="14798"/>
    <row r="14799"/>
    <row r="14800"/>
    <row r="14801"/>
    <row r="14802"/>
    <row r="14803"/>
    <row r="14804"/>
    <row r="14805"/>
    <row r="14806"/>
    <row r="14807"/>
    <row r="14808"/>
    <row r="14809"/>
    <row r="14810"/>
    <row r="14811"/>
    <row r="14812"/>
    <row r="14813"/>
    <row r="14814"/>
    <row r="14815"/>
    <row r="14816"/>
    <row r="14817"/>
    <row r="14818"/>
    <row r="14819"/>
    <row r="14820"/>
    <row r="14821"/>
    <row r="14822"/>
    <row r="14823"/>
    <row r="14824"/>
    <row r="14825"/>
    <row r="14826"/>
    <row r="14827"/>
    <row r="14828"/>
    <row r="14829"/>
    <row r="14830"/>
    <row r="14831"/>
    <row r="14832"/>
    <row r="14833"/>
    <row r="14834"/>
    <row r="14835"/>
    <row r="14836"/>
    <row r="14837"/>
    <row r="14838"/>
    <row r="14839"/>
    <row r="14840"/>
    <row r="14841"/>
    <row r="14842"/>
    <row r="14843"/>
    <row r="14844"/>
    <row r="14845"/>
    <row r="14846"/>
    <row r="14847"/>
    <row r="14848"/>
    <row r="14849"/>
    <row r="14850"/>
    <row r="14851"/>
    <row r="14852"/>
    <row r="14853"/>
    <row r="14854"/>
    <row r="14855"/>
    <row r="14856"/>
    <row r="14857"/>
    <row r="14858"/>
    <row r="14859"/>
    <row r="14860"/>
    <row r="14861"/>
    <row r="14862"/>
    <row r="14863"/>
    <row r="14864"/>
    <row r="14865"/>
    <row r="14866"/>
    <row r="14867"/>
    <row r="14868"/>
    <row r="14869"/>
    <row r="14870"/>
    <row r="14871"/>
    <row r="14872"/>
    <row r="14873"/>
    <row r="14874"/>
    <row r="14875"/>
    <row r="14876"/>
    <row r="14877"/>
    <row r="14878"/>
    <row r="14879"/>
    <row r="14880"/>
    <row r="14881"/>
    <row r="14882"/>
    <row r="14883"/>
    <row r="14884"/>
    <row r="14885"/>
    <row r="14886"/>
    <row r="14887"/>
    <row r="14888"/>
    <row r="14889"/>
    <row r="14890"/>
    <row r="14891"/>
    <row r="14892"/>
    <row r="14893"/>
    <row r="14894"/>
    <row r="14895"/>
    <row r="14896"/>
    <row r="14897"/>
    <row r="14898"/>
    <row r="14899"/>
    <row r="14900"/>
    <row r="14901"/>
    <row r="14902"/>
    <row r="14903"/>
    <row r="14904"/>
    <row r="14905"/>
    <row r="14906"/>
    <row r="14907"/>
    <row r="14908"/>
    <row r="14909"/>
    <row r="14910"/>
    <row r="14911"/>
    <row r="14912"/>
    <row r="14913"/>
    <row r="14914"/>
    <row r="14915"/>
    <row r="14916"/>
    <row r="14917"/>
    <row r="14918"/>
    <row r="14919"/>
    <row r="14920"/>
    <row r="14921"/>
    <row r="14922"/>
    <row r="14923"/>
    <row r="14924"/>
    <row r="14925"/>
    <row r="14926"/>
    <row r="14927"/>
    <row r="14928"/>
    <row r="14929"/>
    <row r="14930"/>
    <row r="14931"/>
    <row r="14932"/>
    <row r="14933"/>
    <row r="14934"/>
    <row r="14935"/>
    <row r="14936"/>
    <row r="14937"/>
    <row r="14938"/>
    <row r="14939"/>
    <row r="14940"/>
    <row r="14941"/>
    <row r="14942"/>
    <row r="14943"/>
    <row r="14944"/>
    <row r="14945"/>
    <row r="14946"/>
    <row r="14947"/>
    <row r="14948"/>
    <row r="14949"/>
    <row r="14950"/>
    <row r="14951"/>
    <row r="14952"/>
    <row r="14953"/>
    <row r="14954"/>
    <row r="14955"/>
    <row r="14956"/>
    <row r="14957"/>
    <row r="14958"/>
    <row r="14959"/>
    <row r="14960"/>
    <row r="14961"/>
    <row r="14962"/>
    <row r="14963"/>
    <row r="14964"/>
    <row r="14965"/>
    <row r="14966"/>
    <row r="14967"/>
    <row r="14968"/>
    <row r="14969"/>
    <row r="14970"/>
    <row r="14971"/>
    <row r="14972"/>
    <row r="14973"/>
    <row r="14974"/>
    <row r="14975"/>
    <row r="14976"/>
    <row r="14977"/>
    <row r="14978"/>
    <row r="14979"/>
    <row r="14980"/>
    <row r="14981"/>
    <row r="14982"/>
    <row r="14983"/>
    <row r="14984"/>
    <row r="14985"/>
    <row r="14986"/>
    <row r="14987"/>
    <row r="14988"/>
    <row r="14989"/>
    <row r="14990"/>
    <row r="14991"/>
    <row r="14992"/>
    <row r="14993"/>
    <row r="14994"/>
    <row r="14995"/>
    <row r="14996"/>
    <row r="14997"/>
    <row r="14998"/>
    <row r="14999"/>
    <row r="15000"/>
    <row r="15001"/>
    <row r="15002"/>
    <row r="15003"/>
    <row r="15004"/>
    <row r="15005"/>
    <row r="15006"/>
    <row r="15007"/>
    <row r="15008"/>
    <row r="15009"/>
    <row r="15010"/>
    <row r="15011"/>
    <row r="15012"/>
    <row r="15013"/>
    <row r="15014"/>
    <row r="15015"/>
    <row r="15016"/>
    <row r="15017"/>
    <row r="15018"/>
    <row r="15019"/>
    <row r="15020"/>
    <row r="15021"/>
    <row r="15022"/>
    <row r="15023"/>
    <row r="15024"/>
    <row r="15025"/>
    <row r="15026"/>
    <row r="15027"/>
    <row r="15028"/>
    <row r="15029"/>
    <row r="15030"/>
    <row r="15031"/>
    <row r="15032"/>
    <row r="15033"/>
    <row r="15034"/>
    <row r="15035"/>
    <row r="15036"/>
    <row r="15037"/>
    <row r="15038"/>
    <row r="15039"/>
    <row r="15040"/>
    <row r="15041"/>
    <row r="15042"/>
    <row r="15043"/>
    <row r="15044"/>
    <row r="15045"/>
    <row r="15046"/>
    <row r="15047"/>
    <row r="15048"/>
    <row r="15049"/>
    <row r="15050"/>
    <row r="15051"/>
    <row r="15052"/>
    <row r="15053"/>
    <row r="15054"/>
    <row r="15055"/>
    <row r="15056"/>
    <row r="15057"/>
    <row r="15058"/>
    <row r="15059"/>
    <row r="15060"/>
    <row r="15061"/>
    <row r="15062"/>
    <row r="15063"/>
    <row r="15064"/>
    <row r="15065"/>
    <row r="15066"/>
    <row r="15067"/>
    <row r="15068"/>
    <row r="15069"/>
    <row r="15070"/>
    <row r="15071"/>
    <row r="15072"/>
    <row r="15073"/>
    <row r="15074"/>
    <row r="15075"/>
    <row r="15076"/>
    <row r="15077"/>
    <row r="15078"/>
    <row r="15079"/>
    <row r="15080"/>
    <row r="15081"/>
    <row r="15082"/>
    <row r="15083"/>
    <row r="15084"/>
    <row r="15085"/>
    <row r="15086"/>
    <row r="15087"/>
    <row r="15088"/>
    <row r="15089"/>
    <row r="15090"/>
    <row r="15091"/>
    <row r="15092"/>
    <row r="15093"/>
    <row r="15094"/>
    <row r="15095"/>
    <row r="15096"/>
    <row r="15097"/>
    <row r="15098"/>
    <row r="15099"/>
    <row r="15100"/>
    <row r="15101"/>
    <row r="15102"/>
    <row r="15103"/>
    <row r="15104"/>
    <row r="15105"/>
    <row r="15106"/>
    <row r="15107"/>
    <row r="15108"/>
    <row r="15109"/>
    <row r="15110"/>
    <row r="15111"/>
    <row r="15112"/>
    <row r="15113"/>
    <row r="15114"/>
    <row r="15115"/>
    <row r="15116"/>
    <row r="15117"/>
    <row r="15118"/>
    <row r="15119"/>
    <row r="15120"/>
    <row r="15121"/>
    <row r="15122"/>
    <row r="15123"/>
    <row r="15124"/>
    <row r="15125"/>
    <row r="15126"/>
    <row r="15127"/>
    <row r="15128"/>
    <row r="15129"/>
    <row r="15130"/>
    <row r="15131"/>
    <row r="15132"/>
    <row r="15133"/>
    <row r="15134"/>
    <row r="15135"/>
    <row r="15136"/>
    <row r="15137"/>
    <row r="15138"/>
    <row r="15139"/>
    <row r="15140"/>
    <row r="15141"/>
    <row r="15142"/>
    <row r="15143"/>
    <row r="15144"/>
    <row r="15145"/>
    <row r="15146"/>
    <row r="15147"/>
    <row r="15148"/>
    <row r="15149"/>
    <row r="15150"/>
    <row r="15151"/>
    <row r="15152"/>
    <row r="15153"/>
    <row r="15154"/>
    <row r="15155"/>
    <row r="15156"/>
    <row r="15157"/>
    <row r="15158"/>
    <row r="15159"/>
    <row r="15160"/>
    <row r="15161"/>
    <row r="15162"/>
    <row r="15163"/>
    <row r="15164"/>
    <row r="15165"/>
    <row r="15166"/>
    <row r="15167"/>
    <row r="15168"/>
    <row r="15169"/>
    <row r="15170"/>
    <row r="15171"/>
    <row r="15172"/>
    <row r="15173"/>
    <row r="15174"/>
    <row r="15175"/>
    <row r="15176"/>
    <row r="15177"/>
    <row r="15178"/>
    <row r="15179"/>
    <row r="15180"/>
    <row r="15181"/>
    <row r="15182"/>
    <row r="15183"/>
    <row r="15184"/>
    <row r="15185"/>
    <row r="15186"/>
    <row r="15187"/>
    <row r="15188"/>
    <row r="15189"/>
    <row r="15190"/>
    <row r="15191"/>
    <row r="15192"/>
    <row r="15193"/>
    <row r="15194"/>
    <row r="15195"/>
    <row r="15196"/>
    <row r="15197"/>
    <row r="15198"/>
    <row r="15199"/>
    <row r="15200"/>
    <row r="15201"/>
    <row r="15202"/>
    <row r="15203"/>
    <row r="15204"/>
    <row r="15205"/>
    <row r="15206"/>
    <row r="15207"/>
    <row r="15208"/>
    <row r="15209"/>
    <row r="15210"/>
    <row r="15211"/>
    <row r="15212"/>
    <row r="15213"/>
    <row r="15214"/>
    <row r="15215"/>
    <row r="15216"/>
    <row r="15217"/>
    <row r="15218"/>
    <row r="15219"/>
    <row r="15220"/>
    <row r="15221"/>
    <row r="15222"/>
    <row r="15223"/>
    <row r="15224"/>
    <row r="15225"/>
    <row r="15226"/>
    <row r="15227"/>
    <row r="15228"/>
    <row r="15229"/>
    <row r="15230"/>
    <row r="15231"/>
    <row r="15232"/>
    <row r="15233"/>
    <row r="15234"/>
    <row r="15235"/>
    <row r="15236"/>
    <row r="15237"/>
    <row r="15238"/>
    <row r="15239"/>
    <row r="15240"/>
    <row r="15241"/>
    <row r="15242"/>
    <row r="15243"/>
    <row r="15244"/>
    <row r="15245"/>
    <row r="15246"/>
    <row r="15247"/>
    <row r="15248"/>
    <row r="15249"/>
    <row r="15250"/>
    <row r="15251"/>
    <row r="15252"/>
    <row r="15253"/>
    <row r="15254"/>
    <row r="15255"/>
    <row r="15256"/>
    <row r="15257"/>
    <row r="15258"/>
    <row r="15259"/>
    <row r="15260"/>
    <row r="15261"/>
    <row r="15262"/>
    <row r="15263"/>
    <row r="15264"/>
    <row r="15265"/>
    <row r="15266"/>
    <row r="15267"/>
    <row r="15268"/>
    <row r="15269"/>
    <row r="15270"/>
    <row r="15271"/>
    <row r="15272"/>
    <row r="15273"/>
    <row r="15274"/>
    <row r="15275"/>
    <row r="15276"/>
    <row r="15277"/>
    <row r="15278"/>
    <row r="15279"/>
    <row r="15280"/>
    <row r="15281"/>
    <row r="15282"/>
    <row r="15283"/>
    <row r="15284"/>
    <row r="15285"/>
    <row r="15286"/>
    <row r="15287"/>
    <row r="15288"/>
    <row r="15289"/>
    <row r="15290"/>
    <row r="15291"/>
    <row r="15292"/>
    <row r="15293"/>
    <row r="15294"/>
    <row r="15295"/>
    <row r="15296"/>
    <row r="15297"/>
    <row r="15298"/>
    <row r="15299"/>
    <row r="15300"/>
    <row r="15301"/>
    <row r="15302"/>
    <row r="15303"/>
    <row r="15304"/>
    <row r="15305"/>
    <row r="15306"/>
    <row r="15307"/>
    <row r="15308"/>
    <row r="15309"/>
    <row r="15310"/>
    <row r="15311"/>
    <row r="15312"/>
    <row r="15313"/>
    <row r="15314"/>
    <row r="15315"/>
    <row r="15316"/>
    <row r="15317"/>
    <row r="15318"/>
    <row r="15319"/>
    <row r="15320"/>
    <row r="15321"/>
    <row r="15322"/>
    <row r="15323"/>
    <row r="15324"/>
    <row r="15325"/>
    <row r="15326"/>
    <row r="15327"/>
    <row r="15328"/>
    <row r="15329"/>
    <row r="15330"/>
    <row r="15331"/>
    <row r="15332"/>
    <row r="15333"/>
    <row r="15334"/>
    <row r="15335"/>
    <row r="15336"/>
    <row r="15337"/>
    <row r="15338"/>
    <row r="15339"/>
    <row r="15340"/>
    <row r="15341"/>
    <row r="15342"/>
    <row r="15343"/>
    <row r="15344"/>
    <row r="15345"/>
    <row r="15346"/>
    <row r="15347"/>
    <row r="15348"/>
    <row r="15349"/>
    <row r="15350"/>
    <row r="15351"/>
    <row r="15352"/>
    <row r="15353"/>
    <row r="15354"/>
    <row r="15355"/>
    <row r="15356"/>
    <row r="15357"/>
    <row r="15358"/>
    <row r="15359"/>
    <row r="15360"/>
    <row r="15361"/>
    <row r="15362"/>
    <row r="15363"/>
    <row r="15364"/>
    <row r="15365"/>
    <row r="15366"/>
    <row r="15367"/>
    <row r="15368"/>
    <row r="15369"/>
    <row r="15370"/>
    <row r="15371"/>
    <row r="15372"/>
    <row r="15373"/>
    <row r="15374"/>
    <row r="15375"/>
    <row r="15376"/>
    <row r="15377"/>
    <row r="15378"/>
    <row r="15379"/>
    <row r="15380"/>
    <row r="15381"/>
    <row r="15382"/>
    <row r="15383"/>
    <row r="15384"/>
    <row r="15385"/>
    <row r="15386"/>
    <row r="15387"/>
    <row r="15388"/>
    <row r="15389"/>
    <row r="15390"/>
    <row r="15391"/>
    <row r="15392"/>
    <row r="15393"/>
    <row r="15394"/>
    <row r="15395"/>
    <row r="15396"/>
    <row r="15397"/>
    <row r="15398"/>
    <row r="15399"/>
    <row r="15400"/>
    <row r="15401"/>
    <row r="15402"/>
    <row r="15403"/>
    <row r="15404"/>
    <row r="15405"/>
    <row r="15406"/>
    <row r="15407"/>
    <row r="15408"/>
    <row r="15409"/>
    <row r="15410"/>
    <row r="15411"/>
    <row r="15412"/>
    <row r="15413"/>
    <row r="15414"/>
    <row r="15415"/>
    <row r="15416"/>
    <row r="15417"/>
    <row r="15418"/>
    <row r="15419"/>
    <row r="15420"/>
    <row r="15421"/>
    <row r="15422"/>
    <row r="15423"/>
    <row r="15424"/>
    <row r="15425"/>
    <row r="15426"/>
    <row r="15427"/>
    <row r="15428"/>
    <row r="15429"/>
    <row r="15430"/>
    <row r="15431"/>
    <row r="15432"/>
    <row r="15433"/>
    <row r="15434"/>
    <row r="15435"/>
    <row r="15436"/>
    <row r="15437"/>
    <row r="15438"/>
    <row r="15439"/>
    <row r="15440"/>
    <row r="15441"/>
    <row r="15442"/>
    <row r="15443"/>
    <row r="15444"/>
    <row r="15445"/>
    <row r="15446"/>
    <row r="15447"/>
    <row r="15448"/>
    <row r="15449"/>
    <row r="15450"/>
    <row r="15451"/>
    <row r="15452"/>
    <row r="15453"/>
    <row r="15454"/>
    <row r="15455"/>
    <row r="15456"/>
    <row r="15457"/>
    <row r="15458"/>
    <row r="15459"/>
    <row r="15460"/>
    <row r="15461"/>
    <row r="15462"/>
    <row r="15463"/>
    <row r="15464"/>
    <row r="15465"/>
    <row r="15466"/>
    <row r="15467"/>
    <row r="15468"/>
    <row r="15469"/>
    <row r="15470"/>
    <row r="15471"/>
    <row r="15472"/>
    <row r="15473"/>
    <row r="15474"/>
    <row r="15475"/>
    <row r="15476"/>
    <row r="15477"/>
    <row r="15478"/>
    <row r="15479"/>
    <row r="15480"/>
    <row r="15481"/>
    <row r="15482"/>
    <row r="15483"/>
    <row r="15484"/>
    <row r="15485"/>
    <row r="15486"/>
    <row r="15487"/>
    <row r="15488"/>
    <row r="15489"/>
    <row r="15490"/>
    <row r="15491"/>
    <row r="15492"/>
    <row r="15493"/>
    <row r="15494"/>
    <row r="15495"/>
    <row r="15496"/>
    <row r="15497"/>
    <row r="15498"/>
    <row r="15499"/>
    <row r="15500"/>
    <row r="15501"/>
    <row r="15502"/>
    <row r="15503"/>
    <row r="15504"/>
    <row r="15505"/>
    <row r="15506"/>
    <row r="15507"/>
    <row r="15508"/>
    <row r="15509"/>
    <row r="15510"/>
    <row r="15511"/>
    <row r="15512"/>
    <row r="15513"/>
    <row r="15514"/>
    <row r="15515"/>
    <row r="15516"/>
    <row r="15517"/>
    <row r="15518"/>
    <row r="15519"/>
    <row r="15520"/>
    <row r="15521"/>
    <row r="15522"/>
    <row r="15523"/>
    <row r="15524"/>
    <row r="15525"/>
    <row r="15526"/>
    <row r="15527"/>
    <row r="15528"/>
    <row r="15529"/>
    <row r="15530"/>
    <row r="15531"/>
    <row r="15532"/>
    <row r="15533"/>
    <row r="15534"/>
    <row r="15535"/>
    <row r="15536"/>
    <row r="15537"/>
    <row r="15538"/>
    <row r="15539"/>
    <row r="15540"/>
    <row r="15541"/>
    <row r="15542"/>
    <row r="15543"/>
    <row r="15544"/>
    <row r="15545"/>
    <row r="15546"/>
    <row r="15547"/>
    <row r="15548"/>
    <row r="15549"/>
    <row r="15550"/>
    <row r="15551"/>
    <row r="15552"/>
    <row r="15553"/>
    <row r="15554"/>
    <row r="15555"/>
    <row r="15556"/>
    <row r="15557"/>
    <row r="15558"/>
    <row r="15559"/>
    <row r="15560"/>
    <row r="15561"/>
    <row r="15562"/>
    <row r="15563"/>
    <row r="15564"/>
    <row r="15565"/>
    <row r="15566"/>
    <row r="15567"/>
    <row r="15568"/>
    <row r="15569"/>
    <row r="15570"/>
    <row r="15571"/>
    <row r="15572"/>
    <row r="15573"/>
    <row r="15574"/>
    <row r="15575"/>
    <row r="15576"/>
    <row r="15577"/>
    <row r="15578"/>
    <row r="15579"/>
    <row r="15580"/>
    <row r="15581"/>
    <row r="15582"/>
    <row r="15583"/>
    <row r="15584"/>
    <row r="15585"/>
    <row r="15586"/>
    <row r="15587"/>
    <row r="15588"/>
    <row r="15589"/>
    <row r="15590"/>
    <row r="15591"/>
    <row r="15592"/>
    <row r="15593"/>
    <row r="15594"/>
    <row r="15595"/>
    <row r="15596"/>
    <row r="15597"/>
    <row r="15598"/>
    <row r="15599"/>
    <row r="15600"/>
    <row r="15601"/>
    <row r="15602"/>
    <row r="15603"/>
    <row r="15604"/>
    <row r="15605"/>
    <row r="15606"/>
    <row r="15607"/>
    <row r="15608"/>
    <row r="15609"/>
    <row r="15610"/>
    <row r="15611"/>
    <row r="15612"/>
    <row r="15613"/>
    <row r="15614"/>
    <row r="15615"/>
    <row r="15616"/>
    <row r="15617"/>
    <row r="15618"/>
    <row r="15619"/>
    <row r="15620"/>
    <row r="15621"/>
    <row r="15622"/>
    <row r="15623"/>
    <row r="15624"/>
    <row r="15625"/>
    <row r="15626"/>
    <row r="15627"/>
    <row r="15628"/>
    <row r="15629"/>
    <row r="15630"/>
    <row r="15631"/>
    <row r="15632"/>
    <row r="15633"/>
    <row r="15634"/>
    <row r="15635"/>
    <row r="15636"/>
    <row r="15637"/>
    <row r="15638"/>
    <row r="15639"/>
    <row r="15640"/>
    <row r="15641"/>
    <row r="15642"/>
    <row r="15643"/>
    <row r="15644"/>
    <row r="15645"/>
    <row r="15646"/>
    <row r="15647"/>
    <row r="15648"/>
    <row r="15649"/>
    <row r="15650"/>
    <row r="15651"/>
    <row r="15652"/>
    <row r="15653"/>
    <row r="15654"/>
    <row r="15655"/>
    <row r="15656"/>
    <row r="15657"/>
    <row r="15658"/>
    <row r="15659"/>
    <row r="15660"/>
    <row r="15661"/>
    <row r="15662"/>
    <row r="15663"/>
    <row r="15664"/>
    <row r="15665"/>
    <row r="15666"/>
    <row r="15667"/>
    <row r="15668"/>
    <row r="15669"/>
    <row r="15670"/>
    <row r="15671"/>
    <row r="15672"/>
    <row r="15673"/>
    <row r="15674"/>
    <row r="15675"/>
    <row r="15676"/>
    <row r="15677"/>
    <row r="15678"/>
    <row r="15679"/>
    <row r="15680"/>
    <row r="15681"/>
    <row r="15682"/>
    <row r="15683"/>
    <row r="15684"/>
    <row r="15685"/>
    <row r="15686"/>
    <row r="15687"/>
    <row r="15688"/>
    <row r="15689"/>
    <row r="15690"/>
    <row r="15691"/>
    <row r="15692"/>
    <row r="15693"/>
    <row r="15694"/>
    <row r="15695"/>
    <row r="15696"/>
    <row r="15697"/>
    <row r="15698"/>
    <row r="15699"/>
    <row r="15700"/>
    <row r="15701"/>
    <row r="15702"/>
    <row r="15703"/>
    <row r="15704"/>
    <row r="15705"/>
    <row r="15706"/>
    <row r="15707"/>
    <row r="15708"/>
    <row r="15709"/>
    <row r="15710"/>
    <row r="15711"/>
    <row r="15712"/>
    <row r="15713"/>
    <row r="15714"/>
    <row r="15715"/>
    <row r="15716"/>
    <row r="15717"/>
    <row r="15718"/>
    <row r="15719"/>
    <row r="15720"/>
    <row r="15721"/>
    <row r="15722"/>
    <row r="15723"/>
    <row r="15724"/>
    <row r="15725"/>
    <row r="15726"/>
    <row r="15727"/>
    <row r="15728"/>
    <row r="15729"/>
    <row r="15730"/>
    <row r="15731"/>
    <row r="15732"/>
    <row r="15733"/>
    <row r="15734"/>
    <row r="15735"/>
    <row r="15736"/>
    <row r="15737"/>
    <row r="15738"/>
    <row r="15739"/>
    <row r="15740"/>
    <row r="15741"/>
    <row r="15742"/>
    <row r="15743"/>
    <row r="15744"/>
    <row r="15745"/>
    <row r="15746"/>
    <row r="15747"/>
    <row r="15748"/>
    <row r="15749"/>
    <row r="15750"/>
    <row r="15751"/>
    <row r="15752"/>
    <row r="15753"/>
    <row r="15754"/>
    <row r="15755"/>
    <row r="15756"/>
    <row r="15757"/>
    <row r="15758"/>
    <row r="15759"/>
    <row r="15760"/>
    <row r="15761"/>
    <row r="15762"/>
    <row r="15763"/>
    <row r="15764"/>
    <row r="15765"/>
    <row r="15766"/>
    <row r="15767"/>
    <row r="15768"/>
    <row r="15769"/>
    <row r="15770"/>
    <row r="15771"/>
    <row r="15772"/>
    <row r="15773"/>
    <row r="15774"/>
    <row r="15775"/>
    <row r="15776"/>
    <row r="15777"/>
    <row r="15778"/>
    <row r="15779"/>
    <row r="15780"/>
    <row r="15781"/>
    <row r="15782"/>
    <row r="15783"/>
    <row r="15784"/>
    <row r="15785"/>
    <row r="15786"/>
    <row r="15787"/>
    <row r="15788"/>
    <row r="15789"/>
    <row r="15790"/>
    <row r="15791"/>
    <row r="15792"/>
    <row r="15793"/>
    <row r="15794"/>
    <row r="15795"/>
    <row r="15796"/>
    <row r="15797"/>
    <row r="15798"/>
    <row r="15799"/>
    <row r="15800"/>
    <row r="15801"/>
    <row r="15802"/>
    <row r="15803"/>
    <row r="15804"/>
    <row r="15805"/>
    <row r="15806"/>
    <row r="15807"/>
    <row r="15808"/>
    <row r="15809"/>
    <row r="15810"/>
    <row r="15811"/>
    <row r="15812"/>
    <row r="15813"/>
    <row r="15814"/>
    <row r="15815"/>
    <row r="15816"/>
    <row r="15817"/>
    <row r="15818"/>
    <row r="15819"/>
    <row r="15820"/>
    <row r="15821"/>
    <row r="15822"/>
    <row r="15823"/>
    <row r="15824"/>
    <row r="15825"/>
    <row r="15826"/>
    <row r="15827"/>
    <row r="15828"/>
    <row r="15829"/>
    <row r="15830"/>
    <row r="15831"/>
    <row r="15832"/>
    <row r="15833"/>
    <row r="15834"/>
    <row r="15835"/>
    <row r="15836"/>
    <row r="15837"/>
    <row r="15838"/>
    <row r="15839"/>
    <row r="15840"/>
    <row r="15841"/>
    <row r="15842"/>
    <row r="15843"/>
    <row r="15844"/>
    <row r="15845"/>
    <row r="15846"/>
    <row r="15847"/>
    <row r="15848"/>
    <row r="15849"/>
    <row r="15850"/>
    <row r="15851"/>
    <row r="15852"/>
    <row r="15853"/>
    <row r="15854"/>
    <row r="15855"/>
    <row r="15856"/>
    <row r="15857"/>
    <row r="15858"/>
    <row r="15859"/>
    <row r="15860"/>
    <row r="15861"/>
    <row r="15862"/>
    <row r="15863"/>
    <row r="15864"/>
    <row r="15865"/>
    <row r="15866"/>
    <row r="15867"/>
    <row r="15868"/>
    <row r="15869"/>
    <row r="15870"/>
    <row r="15871"/>
    <row r="15872"/>
    <row r="15873"/>
    <row r="15874"/>
    <row r="15875"/>
    <row r="15876"/>
    <row r="15877"/>
    <row r="15878"/>
    <row r="15879"/>
    <row r="15880"/>
    <row r="15881"/>
    <row r="15882"/>
    <row r="15883"/>
    <row r="15884"/>
    <row r="15885"/>
    <row r="15886"/>
    <row r="15887"/>
    <row r="15888"/>
    <row r="15889"/>
    <row r="15890"/>
    <row r="15891"/>
    <row r="15892"/>
    <row r="15893"/>
    <row r="15894"/>
    <row r="15895"/>
    <row r="15896"/>
    <row r="15897"/>
    <row r="15898"/>
    <row r="15899"/>
    <row r="15900"/>
    <row r="15901"/>
    <row r="15902"/>
    <row r="15903"/>
    <row r="15904"/>
    <row r="15905"/>
    <row r="15906"/>
    <row r="15907"/>
    <row r="15908"/>
    <row r="15909"/>
    <row r="15910"/>
    <row r="15911"/>
    <row r="15912"/>
    <row r="15913"/>
    <row r="15914"/>
    <row r="15915"/>
    <row r="15916"/>
    <row r="15917"/>
    <row r="15918"/>
    <row r="15919"/>
    <row r="15920"/>
    <row r="15921"/>
    <row r="15922"/>
    <row r="15923"/>
    <row r="15924"/>
    <row r="15925"/>
    <row r="15926"/>
    <row r="15927"/>
    <row r="15928"/>
    <row r="15929"/>
    <row r="15930"/>
    <row r="15931"/>
    <row r="15932"/>
    <row r="15933"/>
    <row r="15934"/>
    <row r="15935"/>
    <row r="15936"/>
    <row r="15937"/>
    <row r="15938"/>
    <row r="15939"/>
    <row r="15940"/>
    <row r="15941"/>
    <row r="15942"/>
    <row r="15943"/>
    <row r="15944"/>
    <row r="15945"/>
    <row r="15946"/>
    <row r="15947"/>
    <row r="15948"/>
    <row r="15949"/>
    <row r="15950"/>
    <row r="15951"/>
    <row r="15952"/>
    <row r="15953"/>
    <row r="15954"/>
    <row r="15955"/>
    <row r="15956"/>
    <row r="15957"/>
    <row r="15958"/>
    <row r="15959"/>
    <row r="15960"/>
    <row r="15961"/>
    <row r="15962"/>
    <row r="15963"/>
    <row r="15964"/>
    <row r="15965"/>
    <row r="15966"/>
    <row r="15967"/>
    <row r="15968"/>
    <row r="15969"/>
    <row r="15970"/>
    <row r="15971"/>
    <row r="15972"/>
    <row r="15973"/>
    <row r="15974"/>
    <row r="15975"/>
    <row r="15976"/>
    <row r="15977"/>
    <row r="15978"/>
    <row r="15979"/>
    <row r="15980"/>
    <row r="15981"/>
    <row r="15982"/>
    <row r="15983"/>
    <row r="15984"/>
    <row r="15985"/>
    <row r="15986"/>
    <row r="15987"/>
    <row r="15988"/>
    <row r="15989"/>
    <row r="15990"/>
    <row r="15991"/>
    <row r="15992"/>
    <row r="15993"/>
    <row r="15994"/>
    <row r="15995"/>
    <row r="15996"/>
    <row r="15997"/>
    <row r="15998"/>
    <row r="15999"/>
    <row r="16000"/>
    <row r="16001"/>
    <row r="16002"/>
    <row r="16003"/>
    <row r="16004"/>
    <row r="16005"/>
    <row r="16006"/>
    <row r="16007"/>
    <row r="16008"/>
    <row r="16009"/>
    <row r="16010"/>
    <row r="16011"/>
    <row r="16012"/>
    <row r="16013"/>
    <row r="16014"/>
    <row r="16015"/>
    <row r="16016"/>
    <row r="16017"/>
    <row r="16018"/>
    <row r="16019"/>
    <row r="16020"/>
    <row r="16021"/>
    <row r="16022"/>
    <row r="16023"/>
    <row r="16024"/>
    <row r="16025"/>
    <row r="16026"/>
    <row r="16027"/>
    <row r="16028"/>
    <row r="16029"/>
    <row r="16030"/>
    <row r="16031"/>
    <row r="16032"/>
    <row r="16033"/>
    <row r="16034"/>
    <row r="16035"/>
    <row r="16036"/>
    <row r="16037"/>
    <row r="16038"/>
    <row r="16039"/>
    <row r="16040"/>
    <row r="16041"/>
    <row r="16042"/>
    <row r="16043"/>
    <row r="16044"/>
    <row r="16045"/>
    <row r="16046"/>
    <row r="16047"/>
    <row r="16048"/>
    <row r="16049"/>
    <row r="16050"/>
    <row r="16051"/>
    <row r="16052"/>
    <row r="16053"/>
    <row r="16054"/>
    <row r="16055"/>
    <row r="16056"/>
    <row r="16057"/>
    <row r="16058"/>
    <row r="16059"/>
    <row r="16060"/>
    <row r="16061"/>
    <row r="16062"/>
    <row r="16063"/>
    <row r="16064"/>
    <row r="16065"/>
    <row r="16066"/>
    <row r="16067"/>
    <row r="16068"/>
    <row r="16069"/>
    <row r="16070"/>
    <row r="16071"/>
    <row r="16072"/>
    <row r="16073"/>
    <row r="16074"/>
    <row r="16075"/>
    <row r="16076"/>
    <row r="16077"/>
    <row r="16078"/>
    <row r="16079"/>
    <row r="16080"/>
    <row r="16081"/>
    <row r="16082"/>
    <row r="16083"/>
    <row r="16084"/>
    <row r="16085"/>
    <row r="16086"/>
    <row r="16087"/>
    <row r="16088"/>
    <row r="16089"/>
    <row r="16090"/>
    <row r="16091"/>
    <row r="16092"/>
    <row r="16093"/>
    <row r="16094"/>
    <row r="16095"/>
    <row r="16096"/>
    <row r="16097"/>
    <row r="16098"/>
    <row r="16099"/>
    <row r="16100"/>
    <row r="16101"/>
    <row r="16102"/>
    <row r="16103"/>
    <row r="16104"/>
    <row r="16105"/>
    <row r="16106"/>
    <row r="16107"/>
    <row r="16108"/>
    <row r="16109"/>
    <row r="16110"/>
    <row r="16111"/>
    <row r="16112"/>
    <row r="16113"/>
    <row r="16114"/>
    <row r="16115"/>
    <row r="16116"/>
    <row r="16117"/>
    <row r="16118"/>
    <row r="16119"/>
    <row r="16120"/>
    <row r="16121"/>
    <row r="16122"/>
    <row r="16123"/>
    <row r="16124"/>
    <row r="16125"/>
    <row r="16126"/>
    <row r="16127"/>
    <row r="16128"/>
    <row r="16129"/>
    <row r="16130"/>
    <row r="16131"/>
    <row r="16132"/>
    <row r="16133"/>
    <row r="16134"/>
    <row r="16135"/>
    <row r="16136"/>
    <row r="16137"/>
    <row r="16138"/>
    <row r="16139"/>
    <row r="16140"/>
    <row r="16141"/>
    <row r="16142"/>
    <row r="16143"/>
    <row r="16144"/>
    <row r="16145"/>
    <row r="16146"/>
    <row r="16147"/>
    <row r="16148"/>
    <row r="16149"/>
    <row r="16150"/>
    <row r="16151"/>
    <row r="16152"/>
    <row r="16153"/>
    <row r="16154"/>
    <row r="16155"/>
    <row r="16156"/>
    <row r="16157"/>
    <row r="16158"/>
    <row r="16159"/>
    <row r="16160"/>
    <row r="16161"/>
    <row r="16162"/>
    <row r="16163"/>
    <row r="16164"/>
    <row r="16165"/>
    <row r="16166"/>
    <row r="16167"/>
    <row r="16168"/>
    <row r="16169"/>
    <row r="16170"/>
    <row r="16171"/>
    <row r="16172"/>
    <row r="16173"/>
    <row r="16174"/>
    <row r="16175"/>
    <row r="16176"/>
    <row r="16177"/>
    <row r="16178"/>
    <row r="16179"/>
    <row r="16180"/>
    <row r="16181"/>
    <row r="16182"/>
    <row r="16183"/>
    <row r="16184"/>
    <row r="16185"/>
    <row r="16186"/>
    <row r="16187"/>
    <row r="16188"/>
    <row r="16189"/>
    <row r="16190"/>
    <row r="16191"/>
    <row r="16192"/>
    <row r="16193"/>
    <row r="16194"/>
    <row r="16195"/>
    <row r="16196"/>
    <row r="16197"/>
    <row r="16198"/>
    <row r="16199"/>
    <row r="16200"/>
    <row r="16201"/>
    <row r="16202"/>
    <row r="16203"/>
    <row r="16204"/>
    <row r="16205"/>
    <row r="16206"/>
    <row r="16207"/>
    <row r="16208"/>
    <row r="16209"/>
    <row r="16210"/>
    <row r="16211"/>
    <row r="16212"/>
    <row r="16213"/>
    <row r="16214"/>
    <row r="16215"/>
    <row r="16216"/>
    <row r="16217"/>
    <row r="16218"/>
    <row r="16219"/>
    <row r="16220"/>
    <row r="16221"/>
    <row r="16222"/>
    <row r="16223"/>
    <row r="16224"/>
    <row r="16225"/>
    <row r="16226"/>
    <row r="16227"/>
    <row r="16228"/>
    <row r="16229"/>
    <row r="16230"/>
    <row r="16231"/>
    <row r="16232"/>
    <row r="16233"/>
    <row r="16234"/>
    <row r="16235"/>
    <row r="16236"/>
    <row r="16237"/>
    <row r="16238"/>
    <row r="16239"/>
    <row r="16240"/>
    <row r="16241"/>
    <row r="16242"/>
    <row r="16243"/>
    <row r="16244"/>
    <row r="16245"/>
    <row r="16246"/>
    <row r="16247"/>
    <row r="16248"/>
    <row r="16249"/>
    <row r="16250"/>
    <row r="16251"/>
    <row r="16252"/>
    <row r="16253"/>
    <row r="16254"/>
    <row r="16255"/>
    <row r="16256"/>
    <row r="16257"/>
    <row r="16258"/>
    <row r="16259"/>
    <row r="16260"/>
    <row r="16261"/>
    <row r="16262"/>
    <row r="16263"/>
    <row r="16264"/>
    <row r="16265"/>
    <row r="16266"/>
    <row r="16267"/>
    <row r="16268"/>
    <row r="16269"/>
    <row r="16270"/>
    <row r="16271"/>
    <row r="16272"/>
    <row r="16273"/>
    <row r="16274"/>
    <row r="16275"/>
    <row r="16276"/>
    <row r="16277"/>
    <row r="16278"/>
    <row r="16279"/>
    <row r="16280"/>
    <row r="16281"/>
    <row r="16282"/>
    <row r="16283"/>
    <row r="16284"/>
    <row r="16285"/>
    <row r="16286"/>
    <row r="16287"/>
    <row r="16288"/>
    <row r="16289"/>
    <row r="16290"/>
    <row r="16291"/>
    <row r="16292"/>
    <row r="16293"/>
    <row r="16294"/>
    <row r="16295"/>
    <row r="16296"/>
    <row r="16297"/>
    <row r="16298"/>
    <row r="16299"/>
    <row r="16300"/>
    <row r="16301"/>
    <row r="16302"/>
    <row r="16303"/>
    <row r="16304"/>
    <row r="16305"/>
    <row r="16306"/>
    <row r="16307"/>
    <row r="16308"/>
    <row r="16309"/>
    <row r="16310"/>
    <row r="16311"/>
    <row r="16312"/>
    <row r="16313"/>
    <row r="16314"/>
    <row r="16315"/>
    <row r="16316"/>
    <row r="16317"/>
    <row r="16318"/>
    <row r="16319"/>
    <row r="16320"/>
    <row r="16321"/>
    <row r="16322"/>
    <row r="16323"/>
    <row r="16324"/>
    <row r="16325"/>
    <row r="16326"/>
    <row r="16327"/>
    <row r="16328"/>
    <row r="16329"/>
    <row r="16330"/>
    <row r="16331"/>
    <row r="16332"/>
    <row r="16333"/>
    <row r="16334"/>
    <row r="16335"/>
    <row r="16336"/>
    <row r="16337"/>
    <row r="16338"/>
    <row r="16339"/>
    <row r="16340"/>
    <row r="16341"/>
    <row r="16342"/>
    <row r="16343"/>
    <row r="16344"/>
    <row r="16345"/>
    <row r="16346"/>
    <row r="16347"/>
    <row r="16348"/>
    <row r="16349"/>
    <row r="16350"/>
    <row r="16351"/>
    <row r="16352"/>
    <row r="16353"/>
    <row r="16354"/>
    <row r="16355"/>
    <row r="16356"/>
    <row r="16357"/>
    <row r="16358"/>
    <row r="16359"/>
    <row r="16360"/>
    <row r="16361"/>
    <row r="16362"/>
    <row r="16363"/>
    <row r="16364"/>
    <row r="16365"/>
    <row r="16366"/>
    <row r="16367"/>
    <row r="16368"/>
    <row r="16369"/>
    <row r="16370"/>
    <row r="16371"/>
    <row r="16372"/>
    <row r="16373"/>
    <row r="16374"/>
    <row r="16375"/>
    <row r="16376"/>
    <row r="16377"/>
    <row r="16378"/>
    <row r="16379"/>
    <row r="16380"/>
    <row r="16381"/>
    <row r="16382"/>
    <row r="16383"/>
    <row r="16384"/>
    <row r="16385"/>
    <row r="16386"/>
    <row r="16387"/>
    <row r="16388"/>
    <row r="16389"/>
    <row r="16390"/>
    <row r="16391"/>
    <row r="16392"/>
    <row r="16393"/>
    <row r="16394"/>
    <row r="16395"/>
    <row r="16396"/>
    <row r="16397"/>
    <row r="16398"/>
    <row r="16399"/>
    <row r="16400"/>
    <row r="16401"/>
    <row r="16402"/>
    <row r="16403"/>
    <row r="16404"/>
    <row r="16405"/>
    <row r="16406"/>
    <row r="16407"/>
    <row r="16408"/>
    <row r="16409"/>
    <row r="16410"/>
    <row r="16411"/>
    <row r="16412"/>
    <row r="16413"/>
    <row r="16414"/>
    <row r="16415"/>
    <row r="16416"/>
    <row r="16417"/>
    <row r="16418"/>
    <row r="16419"/>
    <row r="16420"/>
    <row r="16421"/>
    <row r="16422"/>
    <row r="16423"/>
    <row r="16424"/>
    <row r="16425"/>
    <row r="16426"/>
    <row r="16427"/>
    <row r="16428"/>
    <row r="16429"/>
    <row r="16430"/>
    <row r="16431"/>
    <row r="16432"/>
    <row r="16433"/>
    <row r="16434"/>
    <row r="16435"/>
    <row r="16436"/>
    <row r="16437"/>
    <row r="16438"/>
    <row r="16439"/>
    <row r="16440"/>
    <row r="16441"/>
    <row r="16442"/>
    <row r="16443"/>
    <row r="16444"/>
    <row r="16445"/>
    <row r="16446"/>
    <row r="16447"/>
    <row r="16448"/>
    <row r="16449"/>
    <row r="16450"/>
    <row r="16451"/>
    <row r="16452"/>
    <row r="16453"/>
    <row r="16454"/>
    <row r="16455"/>
    <row r="16456"/>
    <row r="16457"/>
    <row r="16458"/>
    <row r="16459"/>
    <row r="16460"/>
    <row r="16461"/>
    <row r="16462"/>
    <row r="16463"/>
    <row r="16464"/>
    <row r="16465"/>
    <row r="16466"/>
    <row r="16467"/>
    <row r="16468"/>
    <row r="16469"/>
    <row r="16470"/>
    <row r="16471"/>
    <row r="16472"/>
    <row r="16473"/>
    <row r="16474"/>
    <row r="16475"/>
    <row r="16476"/>
    <row r="16477"/>
    <row r="16478"/>
    <row r="16479"/>
    <row r="16480"/>
    <row r="16481"/>
    <row r="16482"/>
    <row r="16483"/>
    <row r="16484"/>
    <row r="16485"/>
    <row r="16486"/>
    <row r="16487"/>
    <row r="16488"/>
    <row r="16489"/>
    <row r="16490"/>
    <row r="16491"/>
    <row r="16492"/>
    <row r="16493"/>
    <row r="16494"/>
    <row r="16495"/>
    <row r="16496"/>
    <row r="16497"/>
    <row r="16498"/>
    <row r="16499"/>
    <row r="16500"/>
    <row r="16501"/>
    <row r="16502"/>
    <row r="16503"/>
    <row r="16504"/>
    <row r="16505"/>
    <row r="16506"/>
    <row r="16507"/>
    <row r="16508"/>
    <row r="16509"/>
    <row r="16510"/>
    <row r="16511"/>
    <row r="16512"/>
    <row r="16513"/>
    <row r="16514"/>
    <row r="16515"/>
    <row r="16516"/>
    <row r="16517"/>
    <row r="16518"/>
    <row r="16519"/>
    <row r="16520"/>
    <row r="16521"/>
    <row r="16522"/>
    <row r="16523"/>
    <row r="16524"/>
    <row r="16525"/>
    <row r="16526"/>
    <row r="16527"/>
    <row r="16528"/>
    <row r="16529"/>
    <row r="16530"/>
    <row r="16531"/>
    <row r="16532"/>
    <row r="16533"/>
    <row r="16534"/>
    <row r="16535"/>
    <row r="16536"/>
    <row r="16537"/>
    <row r="16538"/>
    <row r="16539"/>
    <row r="16540"/>
    <row r="16541"/>
    <row r="16542"/>
    <row r="16543"/>
    <row r="16544"/>
    <row r="16545"/>
    <row r="16546"/>
    <row r="16547"/>
    <row r="16548"/>
    <row r="16549"/>
    <row r="16550"/>
    <row r="16551"/>
    <row r="16552"/>
    <row r="16553"/>
    <row r="16554"/>
    <row r="16555"/>
    <row r="16556"/>
    <row r="16557"/>
    <row r="16558"/>
    <row r="16559"/>
    <row r="16560"/>
    <row r="16561"/>
    <row r="16562"/>
    <row r="16563"/>
    <row r="16564"/>
    <row r="16565"/>
    <row r="16566"/>
    <row r="16567"/>
    <row r="16568"/>
    <row r="16569"/>
    <row r="16570"/>
    <row r="16571"/>
    <row r="16572"/>
    <row r="16573"/>
    <row r="16574"/>
    <row r="16575"/>
    <row r="16576"/>
    <row r="16577"/>
    <row r="16578"/>
    <row r="16579"/>
    <row r="16580"/>
    <row r="16581"/>
    <row r="16582"/>
    <row r="16583"/>
    <row r="16584"/>
    <row r="16585"/>
    <row r="16586"/>
    <row r="16587"/>
    <row r="16588"/>
    <row r="16589"/>
    <row r="16590"/>
    <row r="16591"/>
    <row r="16592"/>
    <row r="16593"/>
    <row r="16594"/>
    <row r="16595"/>
    <row r="16596"/>
    <row r="16597"/>
    <row r="16598"/>
    <row r="16599"/>
    <row r="16600"/>
    <row r="16601"/>
    <row r="16602"/>
    <row r="16603"/>
    <row r="16604"/>
    <row r="16605"/>
    <row r="16606"/>
    <row r="16607"/>
    <row r="16608"/>
    <row r="16609"/>
    <row r="16610"/>
    <row r="16611"/>
    <row r="16612"/>
    <row r="16613"/>
    <row r="16614"/>
    <row r="16615"/>
    <row r="16616"/>
    <row r="16617"/>
    <row r="16618"/>
    <row r="16619"/>
    <row r="16620"/>
    <row r="16621"/>
    <row r="16622"/>
    <row r="16623"/>
    <row r="16624"/>
    <row r="16625"/>
    <row r="16626"/>
    <row r="16627"/>
    <row r="16628"/>
    <row r="16629"/>
    <row r="16630"/>
    <row r="16631"/>
    <row r="16632"/>
    <row r="16633"/>
    <row r="16634"/>
    <row r="16635"/>
    <row r="16636"/>
    <row r="16637"/>
    <row r="16638"/>
    <row r="16639"/>
    <row r="16640"/>
    <row r="16641"/>
    <row r="16642"/>
    <row r="16643"/>
    <row r="16644"/>
    <row r="16645"/>
    <row r="16646"/>
    <row r="16647"/>
    <row r="16648"/>
    <row r="16649"/>
    <row r="16650"/>
    <row r="16651"/>
    <row r="16652"/>
    <row r="16653"/>
    <row r="16654"/>
    <row r="16655"/>
    <row r="16656"/>
    <row r="16657"/>
    <row r="16658"/>
    <row r="16659"/>
    <row r="16660"/>
    <row r="16661"/>
    <row r="16662"/>
    <row r="16663"/>
    <row r="16664"/>
    <row r="16665"/>
    <row r="16666"/>
    <row r="16667"/>
    <row r="16668"/>
    <row r="16669"/>
    <row r="16670"/>
    <row r="16671"/>
    <row r="16672"/>
    <row r="16673"/>
    <row r="16674"/>
    <row r="16675"/>
    <row r="16676"/>
    <row r="16677"/>
    <row r="16678"/>
    <row r="16679"/>
    <row r="16680"/>
    <row r="16681"/>
    <row r="16682"/>
    <row r="16683"/>
    <row r="16684"/>
    <row r="16685"/>
    <row r="16686"/>
    <row r="16687"/>
    <row r="16688"/>
    <row r="16689"/>
    <row r="16690"/>
    <row r="16691"/>
    <row r="16692"/>
    <row r="16693"/>
    <row r="16694"/>
    <row r="16695"/>
    <row r="16696"/>
    <row r="16697"/>
    <row r="16698"/>
    <row r="16699"/>
    <row r="16700"/>
    <row r="16701"/>
    <row r="16702"/>
    <row r="16703"/>
    <row r="16704"/>
    <row r="16705"/>
    <row r="16706"/>
    <row r="16707"/>
    <row r="16708"/>
    <row r="16709"/>
    <row r="16710"/>
    <row r="16711"/>
    <row r="16712"/>
    <row r="16713"/>
    <row r="16714"/>
    <row r="16715"/>
    <row r="16716"/>
    <row r="16717"/>
    <row r="16718"/>
    <row r="16719"/>
    <row r="16720"/>
    <row r="16721"/>
    <row r="16722"/>
    <row r="16723"/>
    <row r="16724"/>
    <row r="16725"/>
    <row r="16726"/>
    <row r="16727"/>
    <row r="16728"/>
    <row r="16729"/>
    <row r="16730"/>
    <row r="16731"/>
    <row r="16732"/>
    <row r="16733"/>
    <row r="16734"/>
    <row r="16735"/>
    <row r="16736"/>
    <row r="16737"/>
    <row r="16738"/>
    <row r="16739"/>
    <row r="16740"/>
    <row r="16741"/>
    <row r="16742"/>
    <row r="16743"/>
    <row r="16744"/>
    <row r="16745"/>
    <row r="16746"/>
    <row r="16747"/>
    <row r="16748"/>
    <row r="16749"/>
    <row r="16750"/>
    <row r="16751"/>
    <row r="16752"/>
    <row r="16753"/>
    <row r="16754"/>
    <row r="16755"/>
    <row r="16756"/>
    <row r="16757"/>
    <row r="16758"/>
    <row r="16759"/>
    <row r="16760"/>
    <row r="16761"/>
    <row r="16762"/>
    <row r="16763"/>
    <row r="16764"/>
    <row r="16765"/>
    <row r="16766"/>
    <row r="16767"/>
    <row r="16768"/>
    <row r="16769"/>
    <row r="16770"/>
    <row r="16771"/>
    <row r="16772"/>
    <row r="16773"/>
    <row r="16774"/>
    <row r="16775"/>
    <row r="16776"/>
    <row r="16777"/>
    <row r="16778"/>
    <row r="16779"/>
    <row r="16780"/>
    <row r="16781"/>
    <row r="16782"/>
    <row r="16783"/>
    <row r="16784"/>
    <row r="16785"/>
    <row r="16786"/>
    <row r="16787"/>
    <row r="16788"/>
    <row r="16789"/>
    <row r="16790"/>
    <row r="16791"/>
    <row r="16792"/>
    <row r="16793"/>
    <row r="16794"/>
    <row r="16795"/>
    <row r="16796"/>
    <row r="16797"/>
    <row r="16798"/>
    <row r="16799"/>
    <row r="16800"/>
    <row r="16801"/>
    <row r="16802"/>
    <row r="16803"/>
    <row r="16804"/>
    <row r="16805"/>
    <row r="16806"/>
    <row r="16807"/>
    <row r="16808"/>
    <row r="16809"/>
    <row r="16810"/>
    <row r="16811"/>
    <row r="16812"/>
    <row r="16813"/>
    <row r="16814"/>
    <row r="16815"/>
    <row r="16816"/>
    <row r="16817"/>
    <row r="16818"/>
    <row r="16819"/>
    <row r="16820"/>
    <row r="16821"/>
    <row r="16822"/>
    <row r="16823"/>
    <row r="16824"/>
    <row r="16825"/>
    <row r="16826"/>
    <row r="16827"/>
    <row r="16828"/>
    <row r="16829"/>
    <row r="16830"/>
    <row r="16831"/>
    <row r="16832"/>
    <row r="16833"/>
    <row r="16834"/>
    <row r="16835"/>
    <row r="16836"/>
    <row r="16837"/>
    <row r="16838"/>
    <row r="16839"/>
    <row r="16840"/>
    <row r="16841"/>
    <row r="16842"/>
    <row r="16843"/>
    <row r="16844"/>
    <row r="16845"/>
    <row r="16846"/>
    <row r="16847"/>
    <row r="16848"/>
    <row r="16849"/>
    <row r="16850"/>
    <row r="16851"/>
    <row r="16852"/>
    <row r="16853"/>
    <row r="16854"/>
    <row r="16855"/>
    <row r="16856"/>
    <row r="16857"/>
    <row r="16858"/>
    <row r="16859"/>
    <row r="16860"/>
    <row r="16861"/>
    <row r="16862"/>
    <row r="16863"/>
    <row r="16864"/>
    <row r="16865"/>
    <row r="16866"/>
    <row r="16867"/>
    <row r="16868"/>
    <row r="16869"/>
    <row r="16870"/>
    <row r="16871"/>
    <row r="16872"/>
    <row r="16873"/>
    <row r="16874"/>
    <row r="16875"/>
    <row r="16876"/>
    <row r="16877"/>
    <row r="16878"/>
    <row r="16879"/>
    <row r="16880"/>
    <row r="16881"/>
    <row r="16882"/>
    <row r="16883"/>
    <row r="16884"/>
    <row r="16885"/>
    <row r="16886"/>
    <row r="16887"/>
    <row r="16888"/>
    <row r="16889"/>
    <row r="16890"/>
    <row r="16891"/>
    <row r="16892"/>
    <row r="16893"/>
    <row r="16894"/>
    <row r="16895"/>
    <row r="16896"/>
    <row r="16897"/>
    <row r="16898"/>
    <row r="16899"/>
    <row r="16900"/>
    <row r="16901"/>
    <row r="16902"/>
    <row r="16903"/>
    <row r="16904"/>
    <row r="16905"/>
    <row r="16906"/>
    <row r="16907"/>
    <row r="16908"/>
    <row r="16909"/>
    <row r="16910"/>
    <row r="16911"/>
    <row r="16912"/>
    <row r="16913"/>
    <row r="16914"/>
    <row r="16915"/>
    <row r="16916"/>
    <row r="16917"/>
    <row r="16918"/>
    <row r="16919"/>
    <row r="16920"/>
    <row r="16921"/>
    <row r="16922"/>
    <row r="16923"/>
    <row r="16924"/>
    <row r="16925"/>
    <row r="16926"/>
    <row r="16927"/>
    <row r="16928"/>
    <row r="16929"/>
    <row r="16930"/>
    <row r="16931"/>
    <row r="16932"/>
    <row r="16933"/>
    <row r="16934"/>
    <row r="16935"/>
    <row r="16936"/>
    <row r="16937"/>
    <row r="16938"/>
    <row r="16939"/>
    <row r="16940"/>
    <row r="16941"/>
    <row r="16942"/>
    <row r="16943"/>
    <row r="16944"/>
    <row r="16945"/>
    <row r="16946"/>
    <row r="16947"/>
    <row r="16948"/>
    <row r="16949"/>
    <row r="16950"/>
    <row r="16951"/>
    <row r="16952"/>
    <row r="16953"/>
    <row r="16954"/>
    <row r="16955"/>
    <row r="16956"/>
    <row r="16957"/>
    <row r="16958"/>
    <row r="16959"/>
    <row r="16960"/>
    <row r="16961"/>
    <row r="16962"/>
    <row r="16963"/>
    <row r="16964"/>
    <row r="16965"/>
    <row r="16966"/>
    <row r="16967"/>
    <row r="16968"/>
    <row r="16969"/>
    <row r="16970"/>
    <row r="16971"/>
    <row r="16972"/>
    <row r="16973"/>
    <row r="16974"/>
    <row r="16975"/>
    <row r="16976"/>
    <row r="16977"/>
    <row r="16978"/>
    <row r="16979"/>
    <row r="16980"/>
    <row r="16981"/>
    <row r="16982"/>
    <row r="16983"/>
    <row r="16984"/>
    <row r="16985"/>
    <row r="16986"/>
    <row r="16987"/>
    <row r="16988"/>
    <row r="16989"/>
    <row r="16990"/>
    <row r="16991"/>
    <row r="16992"/>
    <row r="16993"/>
    <row r="16994"/>
    <row r="16995"/>
    <row r="16996"/>
    <row r="16997"/>
    <row r="16998"/>
    <row r="16999"/>
    <row r="17000"/>
    <row r="17001"/>
    <row r="17002"/>
    <row r="17003"/>
    <row r="17004"/>
    <row r="17005"/>
    <row r="17006"/>
    <row r="17007"/>
    <row r="17008"/>
    <row r="17009"/>
    <row r="17010"/>
    <row r="17011"/>
    <row r="17012"/>
    <row r="17013"/>
    <row r="17014"/>
    <row r="17015"/>
    <row r="17016"/>
    <row r="17017"/>
    <row r="17018"/>
    <row r="17019"/>
    <row r="17020"/>
    <row r="17021"/>
    <row r="17022"/>
    <row r="17023"/>
    <row r="17024"/>
    <row r="17025"/>
    <row r="17026"/>
    <row r="17027"/>
    <row r="17028"/>
    <row r="17029"/>
    <row r="17030"/>
    <row r="17031"/>
    <row r="17032"/>
    <row r="17033"/>
    <row r="17034"/>
    <row r="17035"/>
    <row r="17036"/>
    <row r="17037"/>
    <row r="17038"/>
    <row r="17039"/>
    <row r="17040"/>
    <row r="17041"/>
    <row r="17042"/>
    <row r="17043"/>
    <row r="17044"/>
    <row r="17045"/>
    <row r="17046"/>
    <row r="17047"/>
    <row r="17048"/>
    <row r="17049"/>
    <row r="17050"/>
    <row r="17051"/>
    <row r="17052"/>
    <row r="17053"/>
    <row r="17054"/>
    <row r="17055"/>
    <row r="17056"/>
    <row r="17057"/>
    <row r="17058"/>
    <row r="17059"/>
    <row r="17060"/>
    <row r="17061"/>
    <row r="17062"/>
    <row r="17063"/>
    <row r="17064"/>
    <row r="17065"/>
    <row r="17066"/>
    <row r="17067"/>
    <row r="17068"/>
    <row r="17069"/>
    <row r="17070"/>
    <row r="17071"/>
    <row r="17072"/>
    <row r="17073"/>
    <row r="17074"/>
    <row r="17075"/>
    <row r="17076"/>
    <row r="17077"/>
    <row r="17078"/>
    <row r="17079"/>
    <row r="17080"/>
    <row r="17081"/>
    <row r="17082"/>
    <row r="17083"/>
    <row r="17084"/>
    <row r="17085"/>
    <row r="17086"/>
    <row r="17087"/>
    <row r="17088"/>
    <row r="17089"/>
    <row r="17090"/>
    <row r="17091"/>
    <row r="17092"/>
    <row r="17093"/>
    <row r="17094"/>
    <row r="17095"/>
    <row r="17096"/>
    <row r="17097"/>
    <row r="17098"/>
    <row r="17099"/>
    <row r="17100"/>
    <row r="17101"/>
    <row r="17102"/>
    <row r="17103"/>
    <row r="17104"/>
    <row r="17105"/>
    <row r="17106"/>
    <row r="17107"/>
    <row r="17108"/>
    <row r="17109"/>
    <row r="17110"/>
    <row r="17111"/>
    <row r="17112"/>
    <row r="17113"/>
    <row r="17114"/>
    <row r="17115"/>
    <row r="17116"/>
    <row r="17117"/>
    <row r="17118"/>
    <row r="17119"/>
    <row r="17120"/>
    <row r="17121"/>
    <row r="17122"/>
    <row r="17123"/>
    <row r="17124"/>
    <row r="17125"/>
    <row r="17126"/>
    <row r="17127"/>
    <row r="17128"/>
    <row r="17129"/>
    <row r="17130"/>
    <row r="17131"/>
    <row r="17132"/>
    <row r="17133"/>
    <row r="17134"/>
    <row r="17135"/>
    <row r="17136"/>
    <row r="17137"/>
    <row r="17138"/>
    <row r="17139"/>
    <row r="17140"/>
    <row r="17141"/>
    <row r="17142"/>
    <row r="17143"/>
    <row r="17144"/>
    <row r="17145"/>
    <row r="17146"/>
    <row r="17147"/>
    <row r="17148"/>
    <row r="17149"/>
    <row r="17150"/>
    <row r="17151"/>
    <row r="17152"/>
    <row r="17153"/>
    <row r="17154"/>
    <row r="17155"/>
    <row r="17156"/>
    <row r="17157"/>
    <row r="17158"/>
    <row r="17159"/>
    <row r="17160"/>
    <row r="17161"/>
    <row r="17162"/>
    <row r="17163"/>
    <row r="17164"/>
    <row r="17165"/>
    <row r="17166"/>
    <row r="17167"/>
    <row r="17168"/>
    <row r="17169"/>
    <row r="17170"/>
    <row r="17171"/>
    <row r="17172"/>
    <row r="17173"/>
    <row r="17174"/>
    <row r="17175"/>
    <row r="17176"/>
    <row r="17177"/>
    <row r="17178"/>
    <row r="17179"/>
    <row r="17180"/>
    <row r="17181"/>
    <row r="17182"/>
    <row r="17183"/>
    <row r="17184"/>
    <row r="17185"/>
    <row r="17186"/>
    <row r="17187"/>
    <row r="17188"/>
    <row r="17189"/>
    <row r="17190"/>
    <row r="17191"/>
    <row r="17192"/>
    <row r="17193"/>
    <row r="17194"/>
    <row r="17195"/>
    <row r="17196"/>
    <row r="17197"/>
    <row r="17198"/>
    <row r="17199"/>
    <row r="17200"/>
    <row r="17201"/>
    <row r="17202"/>
    <row r="17203"/>
    <row r="17204"/>
    <row r="17205"/>
    <row r="17206"/>
    <row r="17207"/>
    <row r="17208"/>
    <row r="17209"/>
    <row r="17210"/>
    <row r="17211"/>
    <row r="17212"/>
    <row r="17213"/>
    <row r="17214"/>
    <row r="17215"/>
    <row r="17216"/>
    <row r="17217"/>
    <row r="17218"/>
    <row r="17219"/>
    <row r="17220"/>
    <row r="17221"/>
    <row r="17222"/>
    <row r="17223"/>
    <row r="17224"/>
    <row r="17225"/>
    <row r="17226"/>
    <row r="17227"/>
    <row r="17228"/>
    <row r="17229"/>
    <row r="17230"/>
    <row r="17231"/>
    <row r="17232"/>
    <row r="17233"/>
    <row r="17234"/>
    <row r="17235"/>
    <row r="17236"/>
    <row r="17237"/>
    <row r="17238"/>
    <row r="17239"/>
    <row r="17240"/>
    <row r="17241"/>
    <row r="17242"/>
    <row r="17243"/>
    <row r="17244"/>
    <row r="17245"/>
    <row r="17246"/>
    <row r="17247"/>
    <row r="17248"/>
    <row r="17249"/>
    <row r="17250"/>
    <row r="17251"/>
    <row r="17252"/>
    <row r="17253"/>
    <row r="17254"/>
    <row r="17255"/>
    <row r="17256"/>
    <row r="17257"/>
    <row r="17258"/>
    <row r="17259"/>
    <row r="17260"/>
    <row r="17261"/>
    <row r="17262"/>
    <row r="17263"/>
    <row r="17264"/>
    <row r="17265"/>
    <row r="17266"/>
    <row r="17267"/>
    <row r="17268"/>
    <row r="17269"/>
    <row r="17270"/>
    <row r="17271"/>
    <row r="17272"/>
    <row r="17273"/>
    <row r="17274"/>
    <row r="17275"/>
    <row r="17276"/>
    <row r="17277"/>
    <row r="17278"/>
    <row r="17279"/>
    <row r="17280"/>
    <row r="17281"/>
    <row r="17282"/>
    <row r="17283"/>
    <row r="17284"/>
    <row r="17285"/>
    <row r="17286"/>
    <row r="17287"/>
    <row r="17288"/>
    <row r="17289"/>
    <row r="17290"/>
    <row r="17291"/>
    <row r="17292"/>
    <row r="17293"/>
    <row r="17294"/>
    <row r="17295"/>
    <row r="17296"/>
    <row r="17297"/>
    <row r="17298"/>
    <row r="17299"/>
    <row r="17300"/>
    <row r="17301"/>
    <row r="17302"/>
    <row r="17303"/>
    <row r="17304"/>
    <row r="17305"/>
    <row r="17306"/>
    <row r="17307"/>
    <row r="17308"/>
    <row r="17309"/>
    <row r="17310"/>
    <row r="17311"/>
    <row r="17312"/>
    <row r="17313"/>
    <row r="17314"/>
    <row r="17315"/>
    <row r="17316"/>
    <row r="17317"/>
    <row r="17318"/>
    <row r="17319"/>
    <row r="17320"/>
    <row r="17321"/>
    <row r="17322"/>
    <row r="17323"/>
    <row r="17324"/>
    <row r="17325"/>
    <row r="17326"/>
    <row r="17327"/>
    <row r="17328"/>
    <row r="17329"/>
    <row r="17330"/>
    <row r="17331"/>
    <row r="17332"/>
    <row r="17333"/>
    <row r="17334"/>
    <row r="17335"/>
    <row r="17336"/>
    <row r="17337"/>
    <row r="17338"/>
    <row r="17339"/>
    <row r="17340"/>
    <row r="17341"/>
    <row r="17342"/>
    <row r="17343"/>
    <row r="17344"/>
    <row r="17345"/>
    <row r="17346"/>
    <row r="17347"/>
    <row r="17348"/>
    <row r="17349"/>
    <row r="17350"/>
    <row r="17351"/>
    <row r="17352"/>
    <row r="17353"/>
    <row r="17354"/>
    <row r="17355"/>
    <row r="17356"/>
    <row r="17357"/>
    <row r="17358"/>
    <row r="17359"/>
    <row r="17360"/>
    <row r="17361"/>
    <row r="17362"/>
    <row r="17363"/>
    <row r="17364"/>
    <row r="17365"/>
    <row r="17366"/>
    <row r="17367"/>
    <row r="17368"/>
    <row r="17369"/>
    <row r="17370"/>
    <row r="17371"/>
    <row r="17372"/>
    <row r="17373"/>
    <row r="17374"/>
    <row r="17375"/>
    <row r="17376"/>
    <row r="17377"/>
    <row r="17378"/>
    <row r="17379"/>
    <row r="17380"/>
    <row r="17381"/>
    <row r="17382"/>
    <row r="17383"/>
    <row r="17384"/>
    <row r="17385"/>
    <row r="17386"/>
    <row r="17387"/>
    <row r="17388"/>
    <row r="17389"/>
    <row r="17390"/>
    <row r="17391"/>
    <row r="17392"/>
    <row r="17393"/>
    <row r="17394"/>
    <row r="17395"/>
    <row r="17396"/>
    <row r="17397"/>
    <row r="17398"/>
    <row r="17399"/>
    <row r="17400"/>
    <row r="17401"/>
    <row r="17402"/>
    <row r="17403"/>
    <row r="17404"/>
    <row r="17405"/>
    <row r="17406"/>
    <row r="17407"/>
    <row r="17408"/>
    <row r="17409"/>
    <row r="17410"/>
    <row r="17411"/>
    <row r="17412"/>
    <row r="17413"/>
    <row r="17414"/>
    <row r="17415"/>
    <row r="17416"/>
    <row r="17417"/>
    <row r="17418"/>
    <row r="17419"/>
    <row r="17420"/>
    <row r="17421"/>
    <row r="17422"/>
    <row r="17423"/>
    <row r="17424"/>
    <row r="17425"/>
    <row r="17426"/>
    <row r="17427"/>
    <row r="17428"/>
    <row r="17429"/>
    <row r="17430"/>
    <row r="17431"/>
    <row r="17432"/>
    <row r="17433"/>
    <row r="17434"/>
    <row r="17435"/>
    <row r="17436"/>
    <row r="17437"/>
    <row r="17438"/>
    <row r="17439"/>
    <row r="17440"/>
    <row r="17441"/>
    <row r="17442"/>
    <row r="17443"/>
    <row r="17444"/>
    <row r="17445"/>
    <row r="17446"/>
    <row r="17447"/>
    <row r="17448"/>
    <row r="17449"/>
    <row r="17450"/>
    <row r="17451"/>
    <row r="17452"/>
    <row r="17453"/>
    <row r="17454"/>
    <row r="17455"/>
    <row r="17456"/>
    <row r="17457"/>
    <row r="17458"/>
    <row r="17459"/>
    <row r="17460"/>
    <row r="17461"/>
    <row r="17462"/>
    <row r="17463"/>
    <row r="17464"/>
    <row r="17465"/>
    <row r="17466"/>
    <row r="17467"/>
    <row r="17468"/>
    <row r="17469"/>
    <row r="17470"/>
    <row r="17471"/>
    <row r="17472"/>
    <row r="17473"/>
    <row r="17474"/>
    <row r="17475"/>
    <row r="17476"/>
    <row r="17477"/>
    <row r="17478"/>
    <row r="17479"/>
    <row r="17480"/>
    <row r="17481"/>
    <row r="17482"/>
    <row r="17483"/>
    <row r="17484"/>
    <row r="17485"/>
    <row r="17486"/>
    <row r="17487"/>
    <row r="17488"/>
    <row r="17489"/>
    <row r="17490"/>
    <row r="17491"/>
    <row r="17492"/>
    <row r="17493"/>
    <row r="17494"/>
    <row r="17495"/>
    <row r="17496"/>
    <row r="17497"/>
    <row r="17498"/>
    <row r="17499"/>
    <row r="17500"/>
    <row r="17501"/>
    <row r="17502"/>
    <row r="17503"/>
    <row r="17504"/>
    <row r="17505"/>
    <row r="17506"/>
    <row r="17507"/>
    <row r="17508"/>
    <row r="17509"/>
    <row r="17510"/>
    <row r="17511"/>
    <row r="17512"/>
    <row r="17513"/>
    <row r="17514"/>
    <row r="17515"/>
    <row r="17516"/>
    <row r="17517"/>
    <row r="17518"/>
    <row r="17519"/>
    <row r="17520"/>
    <row r="17521"/>
    <row r="17522"/>
    <row r="17523"/>
    <row r="17524"/>
    <row r="17525"/>
    <row r="17526"/>
    <row r="17527"/>
    <row r="17528"/>
    <row r="17529"/>
    <row r="17530"/>
    <row r="17531"/>
    <row r="17532"/>
    <row r="17533"/>
    <row r="17534"/>
    <row r="17535"/>
    <row r="17536"/>
    <row r="17537"/>
    <row r="17538"/>
    <row r="17539"/>
    <row r="17540"/>
    <row r="17541"/>
    <row r="17542"/>
    <row r="17543"/>
    <row r="17544"/>
    <row r="17545"/>
    <row r="17546"/>
    <row r="17547"/>
    <row r="17548"/>
    <row r="17549"/>
    <row r="17550"/>
    <row r="17551"/>
    <row r="17552"/>
    <row r="17553"/>
    <row r="17554"/>
    <row r="17555"/>
    <row r="17556"/>
    <row r="17557"/>
    <row r="17558"/>
    <row r="17559"/>
    <row r="17560"/>
    <row r="17561"/>
    <row r="17562"/>
    <row r="17563"/>
    <row r="17564"/>
    <row r="17565"/>
    <row r="17566"/>
    <row r="17567"/>
    <row r="17568"/>
    <row r="17569"/>
    <row r="17570"/>
    <row r="17571"/>
    <row r="17572"/>
    <row r="17573"/>
    <row r="17574"/>
    <row r="17575"/>
    <row r="17576"/>
    <row r="17577"/>
    <row r="17578"/>
    <row r="17579"/>
    <row r="17580"/>
    <row r="17581"/>
    <row r="17582"/>
    <row r="17583"/>
    <row r="17584"/>
    <row r="17585"/>
    <row r="17586"/>
    <row r="17587"/>
    <row r="17588"/>
    <row r="17589"/>
    <row r="17590"/>
    <row r="17591"/>
    <row r="17592"/>
    <row r="17593"/>
    <row r="17594"/>
    <row r="17595"/>
    <row r="17596"/>
    <row r="17597"/>
    <row r="17598"/>
    <row r="17599"/>
    <row r="17600"/>
    <row r="17601"/>
    <row r="17602"/>
    <row r="17603"/>
    <row r="17604"/>
    <row r="17605"/>
    <row r="17606"/>
    <row r="17607"/>
    <row r="17608"/>
    <row r="17609"/>
    <row r="17610"/>
    <row r="17611"/>
    <row r="17612"/>
    <row r="17613"/>
    <row r="17614"/>
    <row r="17615"/>
    <row r="17616"/>
    <row r="17617"/>
    <row r="17618"/>
    <row r="17619"/>
    <row r="17620"/>
    <row r="17621"/>
    <row r="17622"/>
    <row r="17623"/>
    <row r="17624"/>
    <row r="17625"/>
    <row r="17626"/>
    <row r="17627"/>
    <row r="17628"/>
    <row r="17629"/>
    <row r="17630"/>
    <row r="17631"/>
    <row r="17632"/>
    <row r="17633"/>
    <row r="17634"/>
    <row r="17635"/>
    <row r="17636"/>
    <row r="17637"/>
    <row r="17638"/>
    <row r="17639"/>
    <row r="17640"/>
    <row r="17641"/>
    <row r="17642"/>
    <row r="17643"/>
    <row r="17644"/>
    <row r="17645"/>
    <row r="17646"/>
    <row r="17647"/>
    <row r="17648"/>
    <row r="17649"/>
    <row r="17650"/>
    <row r="17651"/>
    <row r="17652"/>
    <row r="17653"/>
    <row r="17654"/>
    <row r="17655"/>
    <row r="17656"/>
    <row r="17657"/>
    <row r="17658"/>
    <row r="17659"/>
    <row r="17660"/>
    <row r="17661"/>
    <row r="17662"/>
    <row r="17663"/>
    <row r="17664"/>
    <row r="17665"/>
    <row r="17666"/>
    <row r="17667"/>
    <row r="17668"/>
    <row r="17669"/>
    <row r="17670"/>
    <row r="17671"/>
    <row r="17672"/>
    <row r="17673"/>
    <row r="17674"/>
    <row r="17675"/>
    <row r="17676"/>
    <row r="17677"/>
    <row r="17678"/>
    <row r="17679"/>
    <row r="17680"/>
    <row r="17681"/>
    <row r="17682"/>
    <row r="17683"/>
    <row r="17684"/>
    <row r="17685"/>
    <row r="17686"/>
    <row r="17687"/>
    <row r="17688"/>
    <row r="17689"/>
    <row r="17690"/>
    <row r="17691"/>
    <row r="17692"/>
    <row r="17693"/>
    <row r="17694"/>
    <row r="17695"/>
    <row r="17696"/>
    <row r="17697"/>
    <row r="17698"/>
    <row r="17699"/>
    <row r="17700"/>
    <row r="17701"/>
    <row r="17702"/>
    <row r="17703"/>
    <row r="17704"/>
    <row r="17705"/>
    <row r="17706"/>
    <row r="17707"/>
    <row r="17708"/>
    <row r="17709"/>
    <row r="17710"/>
    <row r="17711"/>
    <row r="17712"/>
    <row r="17713"/>
    <row r="17714"/>
    <row r="17715"/>
    <row r="17716"/>
    <row r="17717"/>
    <row r="17718"/>
    <row r="17719"/>
    <row r="17720"/>
    <row r="17721"/>
    <row r="17722"/>
    <row r="17723"/>
    <row r="17724"/>
    <row r="17725"/>
    <row r="17726"/>
    <row r="17727"/>
    <row r="17728"/>
    <row r="17729"/>
    <row r="17730"/>
    <row r="17731"/>
    <row r="17732"/>
    <row r="17733"/>
    <row r="17734"/>
    <row r="17735"/>
    <row r="17736"/>
    <row r="17737"/>
    <row r="17738"/>
    <row r="17739"/>
    <row r="17740"/>
    <row r="17741"/>
    <row r="17742"/>
    <row r="17743"/>
    <row r="17744"/>
    <row r="17745"/>
    <row r="17746"/>
    <row r="17747"/>
    <row r="17748"/>
    <row r="17749"/>
    <row r="17750"/>
    <row r="17751"/>
    <row r="17752"/>
    <row r="17753"/>
    <row r="17754"/>
    <row r="17755"/>
    <row r="17756"/>
    <row r="17757"/>
    <row r="17758"/>
    <row r="17759"/>
    <row r="17760"/>
    <row r="17761"/>
    <row r="17762"/>
    <row r="17763"/>
    <row r="17764"/>
    <row r="17765"/>
    <row r="17766"/>
    <row r="17767"/>
    <row r="17768"/>
    <row r="17769"/>
    <row r="17770"/>
    <row r="17771"/>
    <row r="17772"/>
    <row r="17773"/>
    <row r="17774"/>
    <row r="17775"/>
    <row r="17776"/>
    <row r="17777"/>
    <row r="17778"/>
    <row r="17779"/>
    <row r="17780"/>
    <row r="17781"/>
    <row r="17782"/>
    <row r="17783"/>
    <row r="17784"/>
    <row r="17785"/>
    <row r="17786"/>
    <row r="17787"/>
    <row r="17788"/>
    <row r="17789"/>
    <row r="17790"/>
    <row r="17791"/>
    <row r="17792"/>
    <row r="17793"/>
    <row r="17794"/>
    <row r="17795"/>
    <row r="17796"/>
    <row r="17797"/>
    <row r="17798"/>
    <row r="17799"/>
    <row r="17800"/>
    <row r="17801"/>
    <row r="17802"/>
    <row r="17803"/>
    <row r="17804"/>
    <row r="17805"/>
    <row r="17806"/>
    <row r="17807"/>
    <row r="17808"/>
    <row r="17809"/>
    <row r="17810"/>
    <row r="17811"/>
    <row r="17812"/>
    <row r="17813"/>
    <row r="17814"/>
    <row r="17815"/>
    <row r="17816"/>
    <row r="17817"/>
    <row r="17818"/>
    <row r="17819"/>
    <row r="17820"/>
    <row r="17821"/>
    <row r="17822"/>
    <row r="17823"/>
    <row r="17824"/>
    <row r="17825"/>
    <row r="17826"/>
    <row r="17827"/>
    <row r="17828"/>
    <row r="17829"/>
    <row r="17830"/>
    <row r="17831"/>
    <row r="17832"/>
    <row r="17833"/>
    <row r="17834"/>
    <row r="17835"/>
    <row r="17836"/>
    <row r="17837"/>
    <row r="17838"/>
    <row r="17839"/>
    <row r="17840"/>
    <row r="17841"/>
    <row r="17842"/>
    <row r="17843"/>
    <row r="17844"/>
    <row r="17845"/>
    <row r="17846"/>
    <row r="17847"/>
    <row r="17848"/>
    <row r="17849"/>
    <row r="17850"/>
    <row r="17851"/>
    <row r="17852"/>
    <row r="17853"/>
    <row r="17854"/>
    <row r="17855"/>
    <row r="17856"/>
    <row r="17857"/>
    <row r="17858"/>
    <row r="17859"/>
    <row r="17860"/>
    <row r="17861"/>
    <row r="17862"/>
    <row r="17863"/>
    <row r="17864"/>
    <row r="17865"/>
    <row r="17866"/>
    <row r="17867"/>
    <row r="17868"/>
    <row r="17869"/>
    <row r="17870"/>
    <row r="17871"/>
    <row r="17872"/>
    <row r="17873"/>
    <row r="17874"/>
    <row r="17875"/>
    <row r="17876"/>
    <row r="17877"/>
    <row r="17878"/>
    <row r="17879"/>
    <row r="17880"/>
    <row r="17881"/>
    <row r="17882"/>
    <row r="17883"/>
    <row r="17884"/>
    <row r="17885"/>
    <row r="17886"/>
    <row r="17887"/>
    <row r="17888"/>
    <row r="17889"/>
    <row r="17890"/>
    <row r="17891"/>
    <row r="17892"/>
    <row r="17893"/>
    <row r="17894"/>
    <row r="17895"/>
    <row r="17896"/>
    <row r="17897"/>
    <row r="17898"/>
    <row r="17899"/>
    <row r="17900"/>
    <row r="17901"/>
    <row r="17902"/>
    <row r="17903"/>
    <row r="17904"/>
    <row r="17905"/>
    <row r="17906"/>
    <row r="17907"/>
    <row r="17908"/>
    <row r="17909"/>
    <row r="17910"/>
    <row r="17911"/>
    <row r="17912"/>
    <row r="17913"/>
    <row r="17914"/>
    <row r="17915"/>
    <row r="17916"/>
    <row r="17917"/>
    <row r="17918"/>
    <row r="17919"/>
    <row r="17920"/>
    <row r="17921"/>
    <row r="17922"/>
    <row r="17923"/>
    <row r="17924"/>
    <row r="17925"/>
    <row r="17926"/>
    <row r="17927"/>
    <row r="17928"/>
    <row r="17929"/>
    <row r="17930"/>
    <row r="17931"/>
    <row r="17932"/>
    <row r="17933"/>
    <row r="17934"/>
    <row r="17935"/>
    <row r="17936"/>
    <row r="17937"/>
    <row r="17938"/>
    <row r="17939"/>
    <row r="17940"/>
    <row r="17941"/>
    <row r="17942"/>
    <row r="17943"/>
    <row r="17944"/>
    <row r="17945"/>
    <row r="17946"/>
    <row r="17947"/>
    <row r="17948"/>
    <row r="17949"/>
    <row r="17950"/>
    <row r="17951"/>
    <row r="17952"/>
    <row r="17953"/>
    <row r="17954"/>
    <row r="17955"/>
    <row r="17956"/>
    <row r="17957"/>
    <row r="17958"/>
    <row r="17959"/>
    <row r="17960"/>
    <row r="17961"/>
    <row r="17962"/>
    <row r="17963"/>
    <row r="17964"/>
    <row r="17965"/>
    <row r="17966"/>
    <row r="17967"/>
    <row r="17968"/>
    <row r="17969"/>
    <row r="17970"/>
    <row r="17971"/>
    <row r="17972"/>
    <row r="17973"/>
    <row r="17974"/>
    <row r="17975"/>
    <row r="17976"/>
    <row r="17977"/>
    <row r="17978"/>
    <row r="17979"/>
    <row r="17980"/>
    <row r="17981"/>
    <row r="17982"/>
    <row r="17983"/>
    <row r="17984"/>
    <row r="17985"/>
    <row r="17986"/>
    <row r="17987"/>
    <row r="17988"/>
    <row r="17989"/>
    <row r="17990"/>
    <row r="17991"/>
    <row r="17992"/>
    <row r="17993"/>
    <row r="17994"/>
    <row r="17995"/>
    <row r="17996"/>
    <row r="17997"/>
    <row r="17998"/>
    <row r="17999"/>
    <row r="18000"/>
    <row r="18001"/>
    <row r="18002"/>
    <row r="18003"/>
    <row r="18004"/>
    <row r="18005"/>
    <row r="18006"/>
    <row r="18007"/>
    <row r="18008"/>
    <row r="18009"/>
    <row r="18010"/>
    <row r="18011"/>
    <row r="18012"/>
    <row r="18013"/>
    <row r="18014"/>
    <row r="18015"/>
    <row r="18016"/>
    <row r="18017"/>
    <row r="18018"/>
    <row r="18019"/>
    <row r="18020"/>
    <row r="18021"/>
    <row r="18022"/>
    <row r="18023"/>
    <row r="18024"/>
    <row r="18025"/>
    <row r="18026"/>
    <row r="18027"/>
    <row r="18028"/>
    <row r="18029"/>
    <row r="18030"/>
    <row r="18031"/>
    <row r="18032"/>
    <row r="18033"/>
    <row r="18034"/>
    <row r="18035"/>
    <row r="18036"/>
    <row r="18037"/>
    <row r="18038"/>
    <row r="18039"/>
    <row r="18040"/>
    <row r="18041"/>
    <row r="18042"/>
    <row r="18043"/>
    <row r="18044"/>
    <row r="18045"/>
    <row r="18046"/>
    <row r="18047"/>
    <row r="18048"/>
    <row r="18049"/>
    <row r="18050"/>
    <row r="18051"/>
    <row r="18052"/>
    <row r="18053"/>
    <row r="18054"/>
    <row r="18055"/>
    <row r="18056"/>
    <row r="18057"/>
    <row r="18058"/>
    <row r="18059"/>
    <row r="18060"/>
    <row r="18061"/>
    <row r="18062"/>
    <row r="18063"/>
    <row r="18064"/>
    <row r="18065"/>
    <row r="18066"/>
    <row r="18067"/>
    <row r="18068"/>
    <row r="18069"/>
    <row r="18070"/>
    <row r="18071"/>
    <row r="18072"/>
    <row r="18073"/>
    <row r="18074"/>
    <row r="18075"/>
    <row r="18076"/>
    <row r="18077"/>
    <row r="18078"/>
    <row r="18079"/>
    <row r="18080"/>
    <row r="18081"/>
    <row r="18082"/>
    <row r="18083"/>
    <row r="18084"/>
    <row r="18085"/>
    <row r="18086"/>
    <row r="18087"/>
    <row r="18088"/>
    <row r="18089"/>
    <row r="18090"/>
    <row r="18091"/>
    <row r="18092"/>
    <row r="18093"/>
    <row r="18094"/>
    <row r="18095"/>
    <row r="18096"/>
    <row r="18097"/>
    <row r="18098"/>
    <row r="18099"/>
    <row r="18100"/>
    <row r="18101"/>
    <row r="18102"/>
    <row r="18103"/>
    <row r="18104"/>
    <row r="18105"/>
    <row r="18106"/>
    <row r="18107"/>
    <row r="18108"/>
    <row r="18109"/>
    <row r="18110"/>
    <row r="18111"/>
    <row r="18112"/>
    <row r="18113"/>
    <row r="18114"/>
    <row r="18115"/>
    <row r="18116"/>
    <row r="18117"/>
    <row r="18118"/>
    <row r="18119"/>
    <row r="18120"/>
    <row r="18121"/>
    <row r="18122"/>
    <row r="18123"/>
    <row r="18124"/>
    <row r="18125"/>
    <row r="18126"/>
    <row r="18127"/>
    <row r="18128"/>
    <row r="18129"/>
    <row r="18130"/>
    <row r="18131"/>
    <row r="18132"/>
    <row r="18133"/>
    <row r="18134"/>
    <row r="18135"/>
    <row r="18136"/>
    <row r="18137"/>
    <row r="18138"/>
    <row r="18139"/>
    <row r="18140"/>
    <row r="18141"/>
    <row r="18142"/>
    <row r="18143"/>
    <row r="18144"/>
    <row r="18145"/>
    <row r="18146"/>
    <row r="18147"/>
    <row r="18148"/>
    <row r="18149"/>
    <row r="18150"/>
    <row r="18151"/>
    <row r="18152"/>
    <row r="18153"/>
    <row r="18154"/>
    <row r="18155"/>
    <row r="18156"/>
    <row r="18157"/>
    <row r="18158"/>
    <row r="18159"/>
    <row r="18160"/>
    <row r="18161"/>
    <row r="18162"/>
    <row r="18163"/>
    <row r="18164"/>
    <row r="18165"/>
    <row r="18166"/>
    <row r="18167"/>
    <row r="18168"/>
    <row r="18169"/>
    <row r="18170"/>
    <row r="18171"/>
    <row r="18172"/>
    <row r="18173"/>
    <row r="18174"/>
    <row r="18175"/>
    <row r="18176"/>
    <row r="18177"/>
    <row r="18178"/>
    <row r="18179"/>
    <row r="18180"/>
    <row r="18181"/>
    <row r="18182"/>
    <row r="18183"/>
    <row r="18184"/>
    <row r="18185"/>
    <row r="18186"/>
    <row r="18187"/>
    <row r="18188"/>
    <row r="18189"/>
    <row r="18190"/>
    <row r="18191"/>
    <row r="18192"/>
    <row r="18193"/>
    <row r="18194"/>
    <row r="18195"/>
    <row r="18196"/>
    <row r="18197"/>
    <row r="18198"/>
    <row r="18199"/>
    <row r="18200"/>
    <row r="18201"/>
    <row r="18202"/>
    <row r="18203"/>
    <row r="18204"/>
    <row r="18205"/>
    <row r="18206"/>
    <row r="18207"/>
    <row r="18208"/>
    <row r="18209"/>
    <row r="18210"/>
    <row r="18211"/>
    <row r="18212"/>
    <row r="18213"/>
    <row r="18214"/>
    <row r="18215"/>
    <row r="18216"/>
    <row r="18217"/>
    <row r="18218"/>
    <row r="18219"/>
    <row r="18220"/>
    <row r="18221"/>
    <row r="18222"/>
    <row r="18223"/>
    <row r="18224"/>
    <row r="18225"/>
    <row r="18226"/>
    <row r="18227"/>
    <row r="18228"/>
    <row r="18229"/>
    <row r="18230"/>
    <row r="18231"/>
    <row r="18232"/>
    <row r="18233"/>
    <row r="18234"/>
    <row r="18235"/>
    <row r="18236"/>
    <row r="18237"/>
    <row r="18238"/>
    <row r="18239"/>
    <row r="18240"/>
    <row r="18241"/>
    <row r="18242"/>
    <row r="18243"/>
    <row r="18244"/>
    <row r="18245"/>
    <row r="18246"/>
    <row r="18247"/>
    <row r="18248"/>
    <row r="18249"/>
    <row r="18250"/>
    <row r="18251"/>
    <row r="18252"/>
    <row r="18253"/>
    <row r="18254"/>
    <row r="18255"/>
    <row r="18256"/>
    <row r="18257"/>
    <row r="18258"/>
    <row r="18259"/>
    <row r="18260"/>
    <row r="18261"/>
    <row r="18262"/>
    <row r="18263"/>
    <row r="18264"/>
    <row r="18265"/>
    <row r="18266"/>
    <row r="18267"/>
    <row r="18268"/>
    <row r="18269"/>
    <row r="18270"/>
    <row r="18271"/>
    <row r="18272"/>
    <row r="18273"/>
    <row r="18274"/>
    <row r="18275"/>
    <row r="18276"/>
    <row r="18277"/>
    <row r="18278"/>
    <row r="18279"/>
    <row r="18280"/>
    <row r="18281"/>
    <row r="18282"/>
    <row r="18283"/>
    <row r="18284"/>
    <row r="18285"/>
    <row r="18286"/>
    <row r="18287"/>
    <row r="18288"/>
    <row r="18289"/>
    <row r="18290"/>
    <row r="18291"/>
    <row r="18292"/>
    <row r="18293"/>
    <row r="18294"/>
    <row r="18295"/>
    <row r="18296"/>
    <row r="18297"/>
    <row r="18298"/>
    <row r="18299"/>
    <row r="18300"/>
    <row r="18301"/>
    <row r="18302"/>
    <row r="18303"/>
    <row r="18304"/>
    <row r="18305"/>
    <row r="18306"/>
    <row r="18307"/>
    <row r="18308"/>
    <row r="18309"/>
    <row r="18310"/>
    <row r="18311"/>
    <row r="18312"/>
    <row r="18313"/>
    <row r="18314"/>
    <row r="18315"/>
    <row r="18316"/>
    <row r="18317"/>
    <row r="18318"/>
    <row r="18319"/>
    <row r="18320"/>
    <row r="18321"/>
    <row r="18322"/>
    <row r="18323"/>
    <row r="18324"/>
    <row r="18325"/>
    <row r="18326"/>
    <row r="18327"/>
    <row r="18328"/>
    <row r="18329"/>
    <row r="18330"/>
    <row r="18331"/>
    <row r="18332"/>
    <row r="18333"/>
    <row r="18334"/>
    <row r="18335"/>
    <row r="18336"/>
    <row r="18337"/>
    <row r="18338"/>
    <row r="18339"/>
    <row r="18340"/>
    <row r="18341"/>
    <row r="18342"/>
    <row r="18343"/>
    <row r="18344"/>
    <row r="18345"/>
    <row r="18346"/>
    <row r="18347"/>
    <row r="18348"/>
    <row r="18349"/>
    <row r="18350"/>
    <row r="18351"/>
    <row r="18352"/>
    <row r="18353"/>
    <row r="18354"/>
    <row r="18355"/>
    <row r="18356"/>
    <row r="18357"/>
    <row r="18358"/>
    <row r="18359"/>
    <row r="18360"/>
    <row r="18361"/>
    <row r="18362"/>
    <row r="18363"/>
    <row r="18364"/>
    <row r="18365"/>
    <row r="18366"/>
    <row r="18367"/>
    <row r="18368"/>
    <row r="18369"/>
    <row r="18370"/>
    <row r="18371"/>
    <row r="18372"/>
    <row r="18373"/>
    <row r="18374"/>
    <row r="18375"/>
    <row r="18376"/>
    <row r="18377"/>
    <row r="18378"/>
    <row r="18379"/>
    <row r="18380"/>
    <row r="18381"/>
    <row r="18382"/>
    <row r="18383"/>
    <row r="18384"/>
    <row r="18385"/>
    <row r="18386"/>
    <row r="18387"/>
    <row r="18388"/>
    <row r="18389"/>
    <row r="18390"/>
    <row r="18391"/>
    <row r="18392"/>
    <row r="18393"/>
    <row r="18394"/>
    <row r="18395"/>
    <row r="18396"/>
    <row r="18397"/>
    <row r="18398"/>
    <row r="18399"/>
    <row r="18400"/>
    <row r="18401"/>
    <row r="18402"/>
    <row r="18403"/>
    <row r="18404"/>
    <row r="18405"/>
    <row r="18406"/>
    <row r="18407"/>
    <row r="18408"/>
    <row r="18409"/>
    <row r="18410"/>
    <row r="18411"/>
    <row r="18412"/>
    <row r="18413"/>
    <row r="18414"/>
    <row r="18415"/>
    <row r="18416"/>
    <row r="18417"/>
    <row r="18418"/>
    <row r="18419"/>
    <row r="18420"/>
    <row r="18421"/>
    <row r="18422"/>
    <row r="18423"/>
    <row r="18424"/>
    <row r="18425"/>
    <row r="18426"/>
    <row r="18427"/>
    <row r="18428"/>
    <row r="18429"/>
    <row r="18430"/>
    <row r="18431"/>
    <row r="18432"/>
    <row r="18433"/>
    <row r="18434"/>
    <row r="18435"/>
    <row r="18436"/>
    <row r="18437"/>
    <row r="18438"/>
    <row r="18439"/>
    <row r="18440"/>
    <row r="18441"/>
    <row r="18442"/>
    <row r="18443"/>
    <row r="18444"/>
    <row r="18445"/>
    <row r="18446"/>
    <row r="18447"/>
    <row r="18448"/>
    <row r="18449"/>
    <row r="18450"/>
    <row r="18451"/>
    <row r="18452"/>
    <row r="18453"/>
    <row r="18454"/>
    <row r="18455"/>
    <row r="18456"/>
    <row r="18457"/>
    <row r="18458"/>
    <row r="18459"/>
    <row r="18460"/>
    <row r="18461"/>
    <row r="18462"/>
    <row r="18463"/>
    <row r="18464"/>
    <row r="18465"/>
    <row r="18466"/>
    <row r="18467"/>
    <row r="18468"/>
    <row r="18469"/>
    <row r="18470"/>
    <row r="18471"/>
    <row r="18472"/>
    <row r="18473"/>
    <row r="18474"/>
    <row r="18475"/>
    <row r="18476"/>
    <row r="18477"/>
    <row r="18478"/>
    <row r="18479"/>
    <row r="18480"/>
    <row r="18481"/>
    <row r="18482"/>
    <row r="18483"/>
    <row r="18484"/>
    <row r="18485"/>
    <row r="18486"/>
    <row r="18487"/>
    <row r="18488"/>
    <row r="18489"/>
    <row r="18490"/>
    <row r="18491"/>
    <row r="18492"/>
    <row r="18493"/>
    <row r="18494"/>
    <row r="18495"/>
    <row r="18496"/>
    <row r="18497"/>
    <row r="18498"/>
    <row r="18499"/>
    <row r="18500"/>
    <row r="18501"/>
    <row r="18502"/>
    <row r="18503"/>
    <row r="18504"/>
    <row r="18505"/>
    <row r="18506"/>
    <row r="18507"/>
    <row r="18508"/>
    <row r="18509"/>
    <row r="18510"/>
    <row r="18511"/>
    <row r="18512"/>
    <row r="18513"/>
    <row r="18514"/>
    <row r="18515"/>
    <row r="18516"/>
    <row r="18517"/>
    <row r="18518"/>
    <row r="18519"/>
    <row r="18520"/>
    <row r="18521"/>
    <row r="18522"/>
    <row r="18523"/>
    <row r="18524"/>
    <row r="18525"/>
    <row r="18526"/>
    <row r="18527"/>
    <row r="18528"/>
    <row r="18529"/>
    <row r="18530"/>
    <row r="18531"/>
    <row r="18532"/>
    <row r="18533"/>
    <row r="18534"/>
    <row r="18535"/>
    <row r="18536"/>
    <row r="18537"/>
    <row r="18538"/>
    <row r="18539"/>
    <row r="18540"/>
    <row r="18541"/>
    <row r="18542"/>
    <row r="18543"/>
    <row r="18544"/>
    <row r="18545"/>
    <row r="18546"/>
    <row r="18547"/>
    <row r="18548"/>
    <row r="18549"/>
    <row r="18550"/>
    <row r="18551"/>
    <row r="18552"/>
    <row r="18553"/>
    <row r="18554"/>
    <row r="18555"/>
    <row r="18556"/>
    <row r="18557"/>
    <row r="18558"/>
    <row r="18559"/>
    <row r="18560"/>
    <row r="18561"/>
    <row r="18562"/>
    <row r="18563"/>
    <row r="18564"/>
    <row r="18565"/>
    <row r="18566"/>
    <row r="18567"/>
    <row r="18568"/>
    <row r="18569"/>
    <row r="18570"/>
    <row r="18571"/>
    <row r="18572"/>
    <row r="18573"/>
    <row r="18574"/>
    <row r="18575"/>
    <row r="18576"/>
    <row r="18577"/>
    <row r="18578"/>
    <row r="18579"/>
    <row r="18580"/>
    <row r="18581"/>
    <row r="18582"/>
    <row r="18583"/>
    <row r="18584"/>
    <row r="18585"/>
    <row r="18586"/>
    <row r="18587"/>
    <row r="18588"/>
    <row r="18589"/>
    <row r="18590"/>
    <row r="18591"/>
    <row r="18592"/>
    <row r="18593"/>
    <row r="18594"/>
    <row r="18595"/>
    <row r="18596"/>
    <row r="18597"/>
    <row r="18598"/>
    <row r="18599"/>
    <row r="18600"/>
    <row r="18601"/>
    <row r="18602"/>
    <row r="18603"/>
    <row r="18604"/>
    <row r="18605"/>
    <row r="18606"/>
    <row r="18607"/>
    <row r="18608"/>
    <row r="18609"/>
    <row r="18610"/>
    <row r="18611"/>
    <row r="18612"/>
    <row r="18613"/>
    <row r="18614"/>
    <row r="18615"/>
    <row r="18616"/>
    <row r="18617"/>
    <row r="18618"/>
    <row r="18619"/>
    <row r="18620"/>
    <row r="18621"/>
    <row r="18622"/>
    <row r="18623"/>
    <row r="18624"/>
    <row r="18625"/>
    <row r="18626"/>
    <row r="18627"/>
    <row r="18628"/>
    <row r="18629"/>
    <row r="18630"/>
    <row r="18631"/>
    <row r="18632"/>
    <row r="18633"/>
    <row r="18634"/>
    <row r="18635"/>
    <row r="18636"/>
    <row r="18637"/>
    <row r="18638"/>
    <row r="18639"/>
    <row r="18640"/>
    <row r="18641"/>
    <row r="18642"/>
    <row r="18643"/>
    <row r="18644"/>
    <row r="18645"/>
    <row r="18646"/>
    <row r="18647"/>
    <row r="18648"/>
    <row r="18649"/>
    <row r="18650"/>
    <row r="18651"/>
    <row r="18652"/>
    <row r="18653"/>
    <row r="18654"/>
    <row r="18655"/>
    <row r="18656"/>
    <row r="18657"/>
    <row r="18658"/>
    <row r="18659"/>
    <row r="18660"/>
    <row r="18661"/>
    <row r="18662"/>
    <row r="18663"/>
    <row r="18664"/>
    <row r="18665"/>
    <row r="18666"/>
    <row r="18667"/>
    <row r="18668"/>
    <row r="18669"/>
    <row r="18670"/>
    <row r="18671"/>
    <row r="18672"/>
    <row r="18673"/>
    <row r="18674"/>
    <row r="18675"/>
    <row r="18676"/>
    <row r="18677"/>
    <row r="18678"/>
    <row r="18679"/>
    <row r="18680"/>
    <row r="18681"/>
    <row r="18682"/>
    <row r="18683"/>
    <row r="18684"/>
    <row r="18685"/>
    <row r="18686"/>
    <row r="18687"/>
    <row r="18688"/>
    <row r="18689"/>
    <row r="18690"/>
    <row r="18691"/>
    <row r="18692"/>
    <row r="18693"/>
    <row r="18694"/>
    <row r="18695"/>
    <row r="18696"/>
    <row r="18697"/>
    <row r="18698"/>
    <row r="18699"/>
    <row r="18700"/>
    <row r="18701"/>
    <row r="18702"/>
    <row r="18703"/>
    <row r="18704"/>
    <row r="18705"/>
    <row r="18706"/>
    <row r="18707"/>
    <row r="18708"/>
    <row r="18709"/>
    <row r="18710"/>
    <row r="18711"/>
    <row r="18712"/>
    <row r="18713"/>
    <row r="18714"/>
    <row r="18715"/>
    <row r="18716"/>
    <row r="18717"/>
    <row r="18718"/>
    <row r="18719"/>
    <row r="18720"/>
    <row r="18721"/>
    <row r="18722"/>
    <row r="18723"/>
    <row r="18724"/>
    <row r="18725"/>
    <row r="18726"/>
    <row r="18727"/>
    <row r="18728"/>
    <row r="18729"/>
    <row r="18730"/>
    <row r="18731"/>
    <row r="18732"/>
    <row r="18733"/>
    <row r="18734"/>
    <row r="18735"/>
    <row r="18736"/>
    <row r="18737"/>
    <row r="18738"/>
    <row r="18739"/>
    <row r="18740"/>
    <row r="18741"/>
    <row r="18742"/>
    <row r="18743"/>
    <row r="18744"/>
    <row r="18745"/>
    <row r="18746"/>
    <row r="18747"/>
    <row r="18748"/>
    <row r="18749"/>
    <row r="18750"/>
    <row r="18751"/>
    <row r="18752"/>
    <row r="18753"/>
    <row r="18754"/>
    <row r="18755"/>
    <row r="18756"/>
    <row r="18757"/>
    <row r="18758"/>
    <row r="18759"/>
    <row r="18760"/>
    <row r="18761"/>
    <row r="18762"/>
    <row r="18763"/>
    <row r="18764"/>
    <row r="18765"/>
    <row r="18766"/>
    <row r="18767"/>
    <row r="18768"/>
    <row r="18769"/>
    <row r="18770"/>
    <row r="18771"/>
    <row r="18772"/>
    <row r="18773"/>
    <row r="18774"/>
    <row r="18775"/>
    <row r="18776"/>
    <row r="18777"/>
    <row r="18778"/>
    <row r="18779"/>
    <row r="18780"/>
    <row r="18781"/>
    <row r="18782"/>
    <row r="18783"/>
    <row r="18784"/>
    <row r="18785"/>
    <row r="18786"/>
    <row r="18787"/>
    <row r="18788"/>
    <row r="18789"/>
    <row r="18790"/>
    <row r="18791"/>
    <row r="18792"/>
    <row r="18793"/>
    <row r="18794"/>
    <row r="18795"/>
    <row r="18796"/>
    <row r="18797"/>
    <row r="18798"/>
    <row r="18799"/>
    <row r="18800"/>
    <row r="18801"/>
    <row r="18802"/>
    <row r="18803"/>
    <row r="18804"/>
    <row r="18805"/>
    <row r="18806"/>
    <row r="18807"/>
    <row r="18808"/>
    <row r="18809"/>
    <row r="18810"/>
    <row r="18811"/>
    <row r="18812"/>
    <row r="18813"/>
    <row r="18814"/>
    <row r="18815"/>
    <row r="18816"/>
    <row r="18817"/>
    <row r="18818"/>
    <row r="18819"/>
    <row r="18820"/>
    <row r="18821"/>
    <row r="18822"/>
    <row r="18823"/>
    <row r="18824"/>
    <row r="18825"/>
    <row r="18826"/>
    <row r="18827"/>
    <row r="18828"/>
    <row r="18829"/>
    <row r="18830"/>
    <row r="18831"/>
    <row r="18832"/>
    <row r="18833"/>
    <row r="18834"/>
    <row r="18835"/>
    <row r="18836"/>
    <row r="18837"/>
    <row r="18838"/>
    <row r="18839"/>
    <row r="18840"/>
    <row r="18841"/>
    <row r="18842"/>
    <row r="18843"/>
    <row r="18844"/>
    <row r="18845"/>
    <row r="18846"/>
    <row r="18847"/>
    <row r="18848"/>
    <row r="18849"/>
    <row r="18850"/>
    <row r="18851"/>
    <row r="18852"/>
    <row r="18853"/>
    <row r="18854"/>
    <row r="18855"/>
    <row r="18856"/>
    <row r="18857"/>
    <row r="18858"/>
    <row r="18859"/>
    <row r="18860"/>
    <row r="18861"/>
    <row r="18862"/>
    <row r="18863"/>
    <row r="18864"/>
    <row r="18865"/>
    <row r="18866"/>
    <row r="18867"/>
    <row r="18868"/>
    <row r="18869"/>
    <row r="18870"/>
    <row r="18871"/>
    <row r="18872"/>
    <row r="18873"/>
    <row r="18874"/>
    <row r="18875"/>
    <row r="18876"/>
    <row r="18877"/>
    <row r="18878"/>
    <row r="18879"/>
    <row r="18880"/>
    <row r="18881"/>
    <row r="18882"/>
    <row r="18883"/>
    <row r="18884"/>
    <row r="18885"/>
    <row r="18886"/>
    <row r="18887"/>
    <row r="18888"/>
    <row r="18889"/>
    <row r="18890"/>
    <row r="18891"/>
    <row r="18892"/>
    <row r="18893"/>
    <row r="18894"/>
    <row r="18895"/>
    <row r="18896"/>
    <row r="18897"/>
    <row r="18898"/>
    <row r="18899"/>
    <row r="18900"/>
    <row r="18901"/>
    <row r="18902"/>
    <row r="18903"/>
    <row r="18904"/>
    <row r="18905"/>
    <row r="18906"/>
    <row r="18907"/>
    <row r="18908"/>
    <row r="18909"/>
    <row r="18910"/>
    <row r="18911"/>
    <row r="18912"/>
    <row r="18913"/>
    <row r="18914"/>
    <row r="18915"/>
    <row r="18916"/>
    <row r="18917"/>
    <row r="18918"/>
    <row r="18919"/>
    <row r="18920"/>
    <row r="18921"/>
    <row r="18922"/>
    <row r="18923"/>
    <row r="18924"/>
    <row r="18925"/>
    <row r="18926"/>
    <row r="18927"/>
    <row r="18928"/>
    <row r="18929"/>
    <row r="18930"/>
    <row r="18931"/>
    <row r="18932"/>
    <row r="18933"/>
    <row r="18934"/>
    <row r="18935"/>
    <row r="18936"/>
    <row r="18937"/>
    <row r="18938"/>
    <row r="18939"/>
    <row r="18940"/>
    <row r="18941"/>
    <row r="18942"/>
    <row r="18943"/>
    <row r="18944"/>
    <row r="18945"/>
    <row r="18946"/>
    <row r="18947"/>
    <row r="18948"/>
    <row r="18949"/>
    <row r="18950"/>
    <row r="18951"/>
    <row r="18952"/>
    <row r="18953"/>
    <row r="18954"/>
    <row r="18955"/>
    <row r="18956"/>
    <row r="18957"/>
    <row r="18958"/>
    <row r="18959"/>
    <row r="18960"/>
    <row r="18961"/>
    <row r="18962"/>
    <row r="18963"/>
    <row r="18964"/>
    <row r="18965"/>
    <row r="18966"/>
    <row r="18967"/>
    <row r="18968"/>
    <row r="18969"/>
    <row r="18970"/>
    <row r="18971"/>
    <row r="18972"/>
    <row r="18973"/>
    <row r="18974"/>
    <row r="18975"/>
    <row r="18976"/>
    <row r="18977"/>
    <row r="18978"/>
    <row r="18979"/>
    <row r="18980"/>
    <row r="18981"/>
    <row r="18982"/>
    <row r="18983"/>
    <row r="18984"/>
    <row r="18985"/>
    <row r="18986"/>
    <row r="18987"/>
    <row r="18988"/>
    <row r="18989"/>
    <row r="18990"/>
    <row r="18991"/>
    <row r="18992"/>
    <row r="18993"/>
    <row r="18994"/>
    <row r="18995"/>
    <row r="18996"/>
    <row r="18997"/>
    <row r="18998"/>
    <row r="18999"/>
    <row r="19000"/>
    <row r="19001"/>
    <row r="19002"/>
    <row r="19003"/>
    <row r="19004"/>
    <row r="19005"/>
    <row r="19006"/>
    <row r="19007"/>
    <row r="19008"/>
    <row r="19009"/>
    <row r="19010"/>
    <row r="19011"/>
    <row r="19012"/>
    <row r="19013"/>
    <row r="19014"/>
    <row r="19015"/>
    <row r="19016"/>
    <row r="19017"/>
    <row r="19018"/>
    <row r="19019"/>
    <row r="19020"/>
    <row r="19021"/>
    <row r="19022"/>
    <row r="19023"/>
    <row r="19024"/>
    <row r="19025"/>
    <row r="19026"/>
    <row r="19027"/>
    <row r="19028"/>
    <row r="19029"/>
    <row r="19030"/>
    <row r="19031"/>
    <row r="19032"/>
    <row r="19033"/>
    <row r="19034"/>
    <row r="19035"/>
    <row r="19036"/>
    <row r="19037"/>
    <row r="19038"/>
    <row r="19039"/>
    <row r="19040"/>
    <row r="19041"/>
    <row r="19042"/>
    <row r="19043"/>
    <row r="19044"/>
    <row r="19045"/>
    <row r="19046"/>
    <row r="19047"/>
    <row r="19048"/>
    <row r="19049"/>
    <row r="19050"/>
    <row r="19051"/>
    <row r="19052"/>
    <row r="19053"/>
    <row r="19054"/>
    <row r="19055"/>
    <row r="19056"/>
    <row r="19057"/>
    <row r="19058"/>
    <row r="19059"/>
    <row r="19060"/>
    <row r="19061"/>
    <row r="19062"/>
    <row r="19063"/>
    <row r="19064"/>
    <row r="19065"/>
    <row r="19066"/>
    <row r="19067"/>
    <row r="19068"/>
    <row r="19069"/>
    <row r="19070"/>
    <row r="19071"/>
    <row r="19072"/>
    <row r="19073"/>
    <row r="19074"/>
    <row r="19075"/>
    <row r="19076"/>
    <row r="19077"/>
    <row r="19078"/>
    <row r="19079"/>
    <row r="19080"/>
    <row r="19081"/>
    <row r="19082"/>
    <row r="19083"/>
    <row r="19084"/>
    <row r="19085"/>
    <row r="19086"/>
    <row r="19087"/>
    <row r="19088"/>
    <row r="19089"/>
    <row r="19090"/>
    <row r="19091"/>
    <row r="19092"/>
    <row r="19093"/>
    <row r="19094"/>
    <row r="19095"/>
    <row r="19096"/>
    <row r="19097"/>
    <row r="19098"/>
    <row r="19099"/>
    <row r="19100"/>
    <row r="19101"/>
    <row r="19102"/>
    <row r="19103"/>
    <row r="19104"/>
    <row r="19105"/>
    <row r="19106"/>
    <row r="19107"/>
    <row r="19108"/>
    <row r="19109"/>
    <row r="19110"/>
    <row r="19111"/>
    <row r="19112"/>
    <row r="19113"/>
    <row r="19114"/>
    <row r="19115"/>
    <row r="19116"/>
    <row r="19117"/>
    <row r="19118"/>
    <row r="19119"/>
    <row r="19120"/>
    <row r="19121"/>
    <row r="19122"/>
    <row r="19123"/>
    <row r="19124"/>
    <row r="19125"/>
    <row r="19126"/>
    <row r="19127"/>
    <row r="19128"/>
    <row r="19129"/>
    <row r="19130"/>
    <row r="19131"/>
    <row r="19132"/>
    <row r="19133"/>
    <row r="19134"/>
    <row r="19135"/>
    <row r="19136"/>
    <row r="19137"/>
    <row r="19138"/>
    <row r="19139"/>
    <row r="19140"/>
    <row r="19141"/>
    <row r="19142"/>
    <row r="19143"/>
    <row r="19144"/>
    <row r="19145"/>
    <row r="19146"/>
    <row r="19147"/>
    <row r="19148"/>
    <row r="19149"/>
    <row r="19150"/>
    <row r="19151"/>
    <row r="19152"/>
    <row r="19153"/>
    <row r="19154"/>
    <row r="19155"/>
    <row r="19156"/>
    <row r="19157"/>
    <row r="19158"/>
    <row r="19159"/>
    <row r="19160"/>
    <row r="19161"/>
    <row r="19162"/>
    <row r="19163"/>
    <row r="19164"/>
    <row r="19165"/>
    <row r="19166"/>
    <row r="19167"/>
    <row r="19168"/>
    <row r="19169"/>
    <row r="19170"/>
    <row r="19171"/>
    <row r="19172"/>
    <row r="19173"/>
    <row r="19174"/>
    <row r="19175"/>
    <row r="19176"/>
    <row r="19177"/>
    <row r="19178"/>
    <row r="19179"/>
    <row r="19180"/>
    <row r="19181"/>
    <row r="19182"/>
    <row r="19183"/>
    <row r="19184"/>
    <row r="19185"/>
    <row r="19186"/>
    <row r="19187"/>
    <row r="19188"/>
    <row r="19189"/>
    <row r="19190"/>
    <row r="19191"/>
    <row r="19192"/>
    <row r="19193"/>
    <row r="19194"/>
    <row r="19195"/>
    <row r="19196"/>
    <row r="19197"/>
    <row r="19198"/>
    <row r="19199"/>
    <row r="19200"/>
    <row r="19201"/>
    <row r="19202"/>
    <row r="19203"/>
    <row r="19204"/>
    <row r="19205"/>
    <row r="19206"/>
    <row r="19207"/>
    <row r="19208"/>
    <row r="19209"/>
    <row r="19210"/>
    <row r="19211"/>
    <row r="19212"/>
    <row r="19213"/>
    <row r="19214"/>
    <row r="19215"/>
    <row r="19216"/>
    <row r="19217"/>
    <row r="19218"/>
    <row r="19219"/>
    <row r="19220"/>
    <row r="19221"/>
    <row r="19222"/>
    <row r="19223"/>
    <row r="19224"/>
    <row r="19225"/>
    <row r="19226"/>
    <row r="19227"/>
    <row r="19228"/>
    <row r="19229"/>
    <row r="19230"/>
    <row r="19231"/>
    <row r="19232"/>
    <row r="19233"/>
    <row r="19234"/>
    <row r="19235"/>
    <row r="19236"/>
    <row r="19237"/>
    <row r="19238"/>
    <row r="19239"/>
    <row r="19240"/>
    <row r="19241"/>
    <row r="19242"/>
    <row r="19243"/>
    <row r="19244"/>
    <row r="19245"/>
    <row r="19246"/>
    <row r="19247"/>
    <row r="19248"/>
    <row r="19249"/>
    <row r="19250"/>
    <row r="19251"/>
    <row r="19252"/>
    <row r="19253"/>
    <row r="19254"/>
    <row r="19255"/>
    <row r="19256"/>
    <row r="19257"/>
    <row r="19258"/>
    <row r="19259"/>
    <row r="19260"/>
    <row r="19261"/>
    <row r="19262"/>
    <row r="19263"/>
    <row r="19264"/>
    <row r="19265"/>
    <row r="19266"/>
    <row r="19267"/>
    <row r="19268"/>
    <row r="19269"/>
    <row r="19270"/>
    <row r="19271"/>
    <row r="19272"/>
    <row r="19273"/>
    <row r="19274"/>
    <row r="19275"/>
    <row r="19276"/>
    <row r="19277"/>
    <row r="19278"/>
    <row r="19279"/>
    <row r="19280"/>
    <row r="19281"/>
    <row r="19282"/>
    <row r="19283"/>
    <row r="19284"/>
    <row r="19285"/>
    <row r="19286"/>
    <row r="19287"/>
    <row r="19288"/>
    <row r="19289"/>
    <row r="19290"/>
    <row r="19291"/>
    <row r="19292"/>
    <row r="19293"/>
    <row r="19294"/>
    <row r="19295"/>
    <row r="19296"/>
    <row r="19297"/>
    <row r="19298"/>
    <row r="19299"/>
    <row r="19300"/>
    <row r="19301"/>
    <row r="19302"/>
    <row r="19303"/>
    <row r="19304"/>
    <row r="19305"/>
    <row r="19306"/>
    <row r="19307"/>
    <row r="19308"/>
    <row r="19309"/>
    <row r="19310"/>
    <row r="19311"/>
    <row r="19312"/>
    <row r="19313"/>
    <row r="19314"/>
    <row r="19315"/>
    <row r="19316"/>
    <row r="19317"/>
    <row r="19318"/>
    <row r="19319"/>
    <row r="19320"/>
    <row r="19321"/>
    <row r="19322"/>
    <row r="19323"/>
    <row r="19324"/>
    <row r="19325"/>
    <row r="19326"/>
    <row r="19327"/>
    <row r="19328"/>
    <row r="19329"/>
    <row r="19330"/>
    <row r="19331"/>
    <row r="19332"/>
    <row r="19333"/>
    <row r="19334"/>
    <row r="19335"/>
    <row r="19336"/>
    <row r="19337"/>
    <row r="19338"/>
    <row r="19339"/>
    <row r="19340"/>
    <row r="19341"/>
    <row r="19342"/>
    <row r="19343"/>
    <row r="19344"/>
    <row r="19345"/>
    <row r="19346"/>
    <row r="19347"/>
    <row r="19348"/>
    <row r="19349"/>
    <row r="19350"/>
    <row r="19351"/>
    <row r="19352"/>
    <row r="19353"/>
    <row r="19354"/>
    <row r="19355"/>
    <row r="19356"/>
    <row r="19357"/>
    <row r="19358"/>
    <row r="19359"/>
    <row r="19360"/>
    <row r="19361"/>
    <row r="19362"/>
    <row r="19363"/>
    <row r="19364"/>
    <row r="19365"/>
    <row r="19366"/>
    <row r="19367"/>
    <row r="19368"/>
    <row r="19369"/>
    <row r="19370"/>
    <row r="19371"/>
    <row r="19372"/>
    <row r="19373"/>
    <row r="19374"/>
    <row r="19375"/>
    <row r="19376"/>
    <row r="19377"/>
    <row r="19378"/>
    <row r="19379"/>
    <row r="19380"/>
    <row r="19381"/>
    <row r="19382"/>
    <row r="19383"/>
    <row r="19384"/>
    <row r="19385"/>
    <row r="19386"/>
    <row r="19387"/>
    <row r="19388"/>
    <row r="19389"/>
    <row r="19390"/>
    <row r="19391"/>
    <row r="19392"/>
    <row r="19393"/>
    <row r="19394"/>
    <row r="19395"/>
    <row r="19396"/>
    <row r="19397"/>
    <row r="19398"/>
    <row r="19399"/>
    <row r="19400"/>
    <row r="19401"/>
    <row r="19402"/>
    <row r="19403"/>
    <row r="19404"/>
    <row r="19405"/>
    <row r="19406"/>
    <row r="19407"/>
    <row r="19408"/>
    <row r="19409"/>
    <row r="19410"/>
    <row r="19411"/>
    <row r="19412"/>
    <row r="19413"/>
    <row r="19414"/>
    <row r="19415"/>
    <row r="19416"/>
    <row r="19417"/>
    <row r="19418"/>
    <row r="19419"/>
    <row r="19420"/>
    <row r="19421"/>
    <row r="19422"/>
    <row r="19423"/>
    <row r="19424"/>
    <row r="19425"/>
    <row r="19426"/>
    <row r="19427"/>
    <row r="19428"/>
    <row r="19429"/>
    <row r="19430"/>
    <row r="19431"/>
    <row r="19432"/>
    <row r="19433"/>
    <row r="19434"/>
    <row r="19435"/>
    <row r="19436"/>
    <row r="19437"/>
    <row r="19438"/>
    <row r="19439"/>
    <row r="19440"/>
    <row r="19441"/>
    <row r="19442"/>
    <row r="19443"/>
    <row r="19444"/>
    <row r="19445"/>
    <row r="19446"/>
    <row r="19447"/>
    <row r="19448"/>
    <row r="19449"/>
    <row r="19450"/>
    <row r="19451"/>
    <row r="19452"/>
    <row r="19453"/>
    <row r="19454"/>
    <row r="19455"/>
    <row r="19456"/>
    <row r="19457"/>
    <row r="19458"/>
    <row r="19459"/>
    <row r="19460"/>
    <row r="19461"/>
    <row r="19462"/>
    <row r="19463"/>
    <row r="19464"/>
    <row r="19465"/>
    <row r="19466"/>
    <row r="19467"/>
    <row r="19468"/>
    <row r="19469"/>
    <row r="19470"/>
    <row r="19471"/>
    <row r="19472"/>
    <row r="19473"/>
    <row r="19474"/>
    <row r="19475"/>
    <row r="19476"/>
    <row r="19477"/>
    <row r="19478"/>
    <row r="19479"/>
    <row r="19480"/>
    <row r="19481"/>
    <row r="19482"/>
    <row r="19483"/>
    <row r="19484"/>
    <row r="19485"/>
    <row r="19486"/>
    <row r="19487"/>
    <row r="19488"/>
    <row r="19489"/>
    <row r="19490"/>
    <row r="19491"/>
    <row r="19492"/>
    <row r="19493"/>
    <row r="19494"/>
    <row r="19495"/>
    <row r="19496"/>
    <row r="19497"/>
    <row r="19498"/>
    <row r="19499"/>
    <row r="19500"/>
    <row r="19501"/>
    <row r="19502"/>
    <row r="19503"/>
    <row r="19504"/>
    <row r="19505"/>
    <row r="19506"/>
    <row r="19507"/>
    <row r="19508"/>
    <row r="19509"/>
    <row r="19510"/>
    <row r="19511"/>
    <row r="19512"/>
    <row r="19513"/>
    <row r="19514"/>
    <row r="19515"/>
    <row r="19516"/>
    <row r="19517"/>
    <row r="19518"/>
    <row r="19519"/>
    <row r="19520"/>
    <row r="19521"/>
    <row r="19522"/>
    <row r="19523"/>
    <row r="19524"/>
    <row r="19525"/>
    <row r="19526"/>
    <row r="19527"/>
    <row r="19528"/>
    <row r="19529"/>
    <row r="19530"/>
    <row r="19531"/>
    <row r="19532"/>
    <row r="19533"/>
    <row r="19534"/>
    <row r="19535"/>
    <row r="19536"/>
    <row r="19537"/>
    <row r="19538"/>
    <row r="19539"/>
    <row r="19540"/>
    <row r="19541"/>
    <row r="19542"/>
    <row r="19543"/>
    <row r="19544"/>
    <row r="19545"/>
    <row r="19546"/>
    <row r="19547"/>
    <row r="19548"/>
    <row r="19549"/>
    <row r="19550"/>
    <row r="19551"/>
    <row r="19552"/>
    <row r="19553"/>
    <row r="19554"/>
    <row r="19555"/>
    <row r="19556"/>
    <row r="19557"/>
    <row r="19558"/>
    <row r="19559"/>
    <row r="19560"/>
    <row r="19561"/>
    <row r="19562"/>
    <row r="19563"/>
    <row r="19564"/>
    <row r="19565"/>
    <row r="19566"/>
    <row r="19567"/>
    <row r="19568"/>
    <row r="19569"/>
    <row r="19570"/>
    <row r="19571"/>
    <row r="19572"/>
    <row r="19573"/>
    <row r="19574"/>
    <row r="19575"/>
    <row r="19576"/>
    <row r="19577"/>
    <row r="19578"/>
    <row r="19579"/>
    <row r="19580"/>
    <row r="19581"/>
    <row r="19582"/>
    <row r="19583"/>
    <row r="19584"/>
    <row r="19585"/>
    <row r="19586"/>
    <row r="19587"/>
    <row r="19588"/>
    <row r="19589"/>
    <row r="19590"/>
    <row r="19591"/>
    <row r="19592"/>
    <row r="19593"/>
    <row r="19594"/>
    <row r="19595"/>
    <row r="19596"/>
    <row r="19597"/>
    <row r="19598"/>
    <row r="19599"/>
    <row r="19600"/>
    <row r="19601"/>
    <row r="19602"/>
    <row r="19603"/>
    <row r="19604"/>
    <row r="19605"/>
    <row r="19606"/>
    <row r="19607"/>
    <row r="19608"/>
    <row r="19609"/>
    <row r="19610"/>
    <row r="19611"/>
    <row r="19612"/>
    <row r="19613"/>
    <row r="19614"/>
    <row r="19615"/>
    <row r="19616"/>
    <row r="19617"/>
    <row r="19618"/>
    <row r="19619"/>
    <row r="19620"/>
    <row r="19621"/>
    <row r="19622"/>
    <row r="19623"/>
    <row r="19624"/>
    <row r="19625"/>
    <row r="19626"/>
    <row r="19627"/>
    <row r="19628"/>
    <row r="19629"/>
    <row r="19630"/>
    <row r="19631"/>
    <row r="19632"/>
    <row r="19633"/>
    <row r="19634"/>
    <row r="19635"/>
    <row r="19636"/>
    <row r="19637"/>
    <row r="19638"/>
    <row r="19639"/>
    <row r="19640"/>
    <row r="19641"/>
    <row r="19642"/>
    <row r="19643"/>
    <row r="19644"/>
    <row r="19645"/>
    <row r="19646"/>
    <row r="19647"/>
    <row r="19648"/>
    <row r="19649"/>
    <row r="19650"/>
    <row r="19651"/>
    <row r="19652"/>
    <row r="19653"/>
    <row r="19654"/>
    <row r="19655"/>
    <row r="19656"/>
    <row r="19657"/>
    <row r="19658"/>
    <row r="19659"/>
    <row r="19660"/>
    <row r="19661"/>
    <row r="19662"/>
    <row r="19663"/>
    <row r="19664"/>
    <row r="19665"/>
    <row r="19666"/>
    <row r="19667"/>
    <row r="19668"/>
    <row r="19669"/>
    <row r="19670"/>
    <row r="19671"/>
    <row r="19672"/>
    <row r="19673"/>
    <row r="19674"/>
    <row r="19675"/>
    <row r="19676"/>
    <row r="19677"/>
    <row r="19678"/>
    <row r="19679"/>
    <row r="19680"/>
    <row r="19681"/>
    <row r="19682"/>
    <row r="19683"/>
    <row r="19684"/>
    <row r="19685"/>
    <row r="19686"/>
    <row r="19687"/>
    <row r="19688"/>
    <row r="19689"/>
    <row r="19690"/>
    <row r="19691"/>
    <row r="19692"/>
    <row r="19693"/>
    <row r="19694"/>
    <row r="19695"/>
    <row r="19696"/>
    <row r="19697"/>
    <row r="19698"/>
    <row r="19699"/>
    <row r="19700"/>
    <row r="19701"/>
    <row r="19702"/>
    <row r="19703"/>
    <row r="19704"/>
    <row r="19705"/>
    <row r="19706"/>
    <row r="19707"/>
    <row r="19708"/>
    <row r="19709"/>
    <row r="19710"/>
    <row r="19711"/>
    <row r="19712"/>
    <row r="19713"/>
    <row r="19714"/>
    <row r="19715"/>
    <row r="19716"/>
    <row r="19717"/>
    <row r="19718"/>
    <row r="19719"/>
    <row r="19720"/>
    <row r="19721"/>
    <row r="19722"/>
    <row r="19723"/>
    <row r="19724"/>
    <row r="19725"/>
    <row r="19726"/>
    <row r="19727"/>
    <row r="19728"/>
    <row r="19729"/>
    <row r="19730"/>
    <row r="19731"/>
    <row r="19732"/>
    <row r="19733"/>
    <row r="19734"/>
    <row r="19735"/>
    <row r="19736"/>
    <row r="19737"/>
    <row r="19738"/>
    <row r="19739"/>
    <row r="19740"/>
    <row r="19741"/>
    <row r="19742"/>
    <row r="19743"/>
    <row r="19744"/>
    <row r="19745"/>
    <row r="19746"/>
    <row r="19747"/>
    <row r="19748"/>
    <row r="19749"/>
    <row r="19750"/>
    <row r="19751"/>
    <row r="19752"/>
    <row r="19753"/>
    <row r="19754"/>
    <row r="19755"/>
    <row r="19756"/>
    <row r="19757"/>
    <row r="19758"/>
    <row r="19759"/>
    <row r="19760"/>
    <row r="19761"/>
    <row r="19762"/>
    <row r="19763"/>
    <row r="19764"/>
    <row r="19765"/>
    <row r="19766"/>
    <row r="19767"/>
    <row r="19768"/>
    <row r="19769"/>
    <row r="19770"/>
    <row r="19771"/>
    <row r="19772"/>
    <row r="19773"/>
    <row r="19774"/>
    <row r="19775"/>
    <row r="19776"/>
    <row r="19777"/>
    <row r="19778"/>
    <row r="19779"/>
    <row r="19780"/>
    <row r="19781"/>
    <row r="19782"/>
    <row r="19783"/>
    <row r="19784"/>
    <row r="19785"/>
    <row r="19786"/>
    <row r="19787"/>
    <row r="19788"/>
    <row r="19789"/>
    <row r="19790"/>
    <row r="19791"/>
    <row r="19792"/>
    <row r="19793"/>
    <row r="19794"/>
    <row r="19795"/>
    <row r="19796"/>
    <row r="19797"/>
    <row r="19798"/>
    <row r="19799"/>
    <row r="19800"/>
    <row r="19801"/>
    <row r="19802"/>
    <row r="19803"/>
    <row r="19804"/>
    <row r="19805"/>
    <row r="19806"/>
    <row r="19807"/>
    <row r="19808"/>
    <row r="19809"/>
    <row r="19810"/>
    <row r="19811"/>
    <row r="19812"/>
    <row r="19813"/>
    <row r="19814"/>
    <row r="19815"/>
    <row r="19816"/>
    <row r="19817"/>
    <row r="19818"/>
    <row r="19819"/>
    <row r="19820"/>
    <row r="19821"/>
    <row r="19822"/>
    <row r="19823"/>
    <row r="19824"/>
    <row r="19825"/>
    <row r="19826"/>
    <row r="19827"/>
    <row r="19828"/>
    <row r="19829"/>
    <row r="19830"/>
    <row r="19831"/>
    <row r="19832"/>
    <row r="19833"/>
    <row r="19834"/>
    <row r="19835"/>
    <row r="19836"/>
    <row r="19837"/>
    <row r="19838"/>
    <row r="19839"/>
    <row r="19840"/>
    <row r="19841"/>
    <row r="19842"/>
    <row r="19843"/>
    <row r="19844"/>
    <row r="19845"/>
    <row r="19846"/>
    <row r="19847"/>
    <row r="19848"/>
    <row r="19849"/>
    <row r="19850"/>
    <row r="19851"/>
    <row r="19852"/>
    <row r="19853"/>
    <row r="19854"/>
    <row r="19855"/>
    <row r="19856"/>
    <row r="19857"/>
    <row r="19858"/>
    <row r="19859"/>
    <row r="19860"/>
    <row r="19861"/>
    <row r="19862"/>
    <row r="19863"/>
    <row r="19864"/>
    <row r="19865"/>
    <row r="19866"/>
    <row r="19867"/>
    <row r="19868"/>
    <row r="19869"/>
    <row r="19870"/>
    <row r="19871"/>
    <row r="19872"/>
    <row r="19873"/>
    <row r="19874"/>
    <row r="19875"/>
    <row r="19876"/>
    <row r="19877"/>
    <row r="19878"/>
    <row r="19879"/>
    <row r="19880"/>
    <row r="19881"/>
    <row r="19882"/>
    <row r="19883"/>
    <row r="19884"/>
    <row r="19885"/>
    <row r="19886"/>
    <row r="19887"/>
    <row r="19888"/>
    <row r="19889"/>
    <row r="19890"/>
    <row r="19891"/>
    <row r="19892"/>
    <row r="19893"/>
    <row r="19894"/>
    <row r="19895"/>
    <row r="19896"/>
    <row r="19897"/>
    <row r="19898"/>
    <row r="19899"/>
    <row r="19900"/>
    <row r="19901"/>
    <row r="19902"/>
    <row r="19903"/>
    <row r="19904"/>
    <row r="19905"/>
    <row r="19906"/>
    <row r="19907"/>
    <row r="19908"/>
    <row r="19909"/>
    <row r="19910"/>
    <row r="19911"/>
    <row r="19912"/>
    <row r="19913"/>
    <row r="19914"/>
    <row r="19915"/>
    <row r="19916"/>
    <row r="19917"/>
    <row r="19918"/>
    <row r="19919"/>
    <row r="19920"/>
    <row r="19921"/>
    <row r="19922"/>
    <row r="19923"/>
    <row r="19924"/>
    <row r="19925"/>
    <row r="19926"/>
    <row r="19927"/>
    <row r="19928"/>
    <row r="19929"/>
    <row r="19930"/>
    <row r="19931"/>
    <row r="19932"/>
    <row r="19933"/>
    <row r="19934"/>
    <row r="19935"/>
    <row r="19936"/>
    <row r="19937"/>
    <row r="19938"/>
    <row r="19939"/>
    <row r="19940"/>
    <row r="19941"/>
    <row r="19942"/>
    <row r="19943"/>
    <row r="19944"/>
    <row r="19945"/>
    <row r="19946"/>
    <row r="19947"/>
    <row r="19948"/>
    <row r="19949"/>
    <row r="19950"/>
    <row r="19951"/>
    <row r="19952"/>
    <row r="19953"/>
    <row r="19954"/>
    <row r="19955"/>
    <row r="19956"/>
    <row r="19957"/>
    <row r="19958"/>
    <row r="19959"/>
    <row r="19960"/>
    <row r="19961"/>
    <row r="19962"/>
    <row r="19963"/>
    <row r="19964"/>
    <row r="19965"/>
    <row r="19966"/>
    <row r="19967"/>
    <row r="19968"/>
    <row r="19969"/>
    <row r="19970"/>
    <row r="19971"/>
    <row r="19972"/>
    <row r="19973"/>
    <row r="19974"/>
    <row r="19975"/>
    <row r="19976"/>
    <row r="19977"/>
    <row r="19978"/>
    <row r="19979"/>
    <row r="19980"/>
    <row r="19981"/>
    <row r="19982"/>
    <row r="19983"/>
    <row r="19984"/>
    <row r="19985"/>
    <row r="19986"/>
    <row r="19987"/>
    <row r="19988"/>
    <row r="19989"/>
    <row r="19990"/>
    <row r="19991"/>
    <row r="19992"/>
    <row r="19993"/>
    <row r="19994"/>
    <row r="19995"/>
    <row r="19996"/>
    <row r="19997"/>
    <row r="19998"/>
    <row r="19999"/>
    <row r="20000"/>
    <row r="20001"/>
    <row r="20002"/>
    <row r="20003"/>
    <row r="20004"/>
    <row r="20005"/>
    <row r="20006"/>
    <row r="20007"/>
    <row r="20008"/>
    <row r="20009"/>
    <row r="20010"/>
    <row r="20011"/>
    <row r="20012"/>
    <row r="20013"/>
    <row r="20014"/>
    <row r="20015"/>
    <row r="20016"/>
    <row r="20017"/>
    <row r="20018"/>
    <row r="20019"/>
    <row r="20020"/>
    <row r="20021"/>
    <row r="20022"/>
    <row r="20023"/>
    <row r="20024"/>
    <row r="20025"/>
    <row r="20026"/>
    <row r="20027"/>
    <row r="20028"/>
    <row r="20029"/>
    <row r="20030"/>
    <row r="20031"/>
    <row r="20032"/>
    <row r="20033"/>
    <row r="20034"/>
    <row r="20035"/>
    <row r="20036"/>
    <row r="20037"/>
    <row r="20038"/>
    <row r="20039"/>
    <row r="20040"/>
    <row r="20041"/>
    <row r="20042"/>
    <row r="20043"/>
    <row r="20044"/>
    <row r="20045"/>
    <row r="20046"/>
    <row r="20047"/>
    <row r="20048"/>
    <row r="20049"/>
    <row r="20050"/>
    <row r="20051"/>
    <row r="20052"/>
    <row r="20053"/>
    <row r="20054"/>
    <row r="20055"/>
    <row r="20056"/>
    <row r="20057"/>
    <row r="20058"/>
    <row r="20059"/>
    <row r="20060"/>
    <row r="20061"/>
    <row r="20062"/>
    <row r="20063"/>
    <row r="20064"/>
    <row r="20065"/>
    <row r="20066"/>
    <row r="20067"/>
    <row r="20068"/>
    <row r="20069"/>
    <row r="20070"/>
    <row r="20071"/>
    <row r="20072"/>
    <row r="20073"/>
    <row r="20074"/>
    <row r="20075"/>
    <row r="20076"/>
    <row r="20077"/>
    <row r="20078"/>
    <row r="20079"/>
    <row r="20080"/>
    <row r="20081"/>
    <row r="20082"/>
    <row r="20083"/>
    <row r="20084"/>
    <row r="20085"/>
    <row r="20086"/>
    <row r="20087"/>
    <row r="20088"/>
    <row r="20089"/>
    <row r="20090"/>
    <row r="20091"/>
    <row r="20092"/>
    <row r="20093"/>
    <row r="20094"/>
    <row r="20095"/>
    <row r="20096"/>
    <row r="20097"/>
    <row r="20098"/>
    <row r="20099"/>
    <row r="20100"/>
    <row r="20101"/>
    <row r="20102"/>
    <row r="20103"/>
    <row r="20104"/>
    <row r="20105"/>
    <row r="20106"/>
    <row r="20107"/>
    <row r="20108"/>
    <row r="20109"/>
    <row r="20110"/>
    <row r="20111"/>
    <row r="20112"/>
    <row r="20113"/>
    <row r="20114"/>
    <row r="20115"/>
    <row r="20116"/>
    <row r="20117"/>
    <row r="20118"/>
    <row r="20119"/>
    <row r="20120"/>
    <row r="20121"/>
    <row r="20122"/>
    <row r="20123"/>
    <row r="20124"/>
    <row r="20125"/>
    <row r="20126"/>
    <row r="20127"/>
    <row r="20128"/>
    <row r="20129"/>
    <row r="20130"/>
    <row r="20131"/>
    <row r="20132"/>
    <row r="20133"/>
    <row r="20134"/>
    <row r="20135"/>
    <row r="20136"/>
    <row r="20137"/>
    <row r="20138"/>
    <row r="20139"/>
    <row r="20140"/>
    <row r="20141"/>
    <row r="20142"/>
    <row r="20143"/>
    <row r="20144"/>
    <row r="20145"/>
    <row r="20146"/>
    <row r="20147"/>
    <row r="20148"/>
    <row r="20149"/>
    <row r="20150"/>
    <row r="20151"/>
    <row r="20152"/>
    <row r="20153"/>
    <row r="20154"/>
    <row r="20155"/>
    <row r="20156"/>
    <row r="20157"/>
    <row r="20158"/>
    <row r="20159"/>
    <row r="20160"/>
    <row r="20161"/>
    <row r="20162"/>
    <row r="20163"/>
    <row r="20164"/>
    <row r="20165"/>
    <row r="20166"/>
    <row r="20167"/>
    <row r="20168"/>
    <row r="20169"/>
    <row r="20170"/>
    <row r="20171"/>
    <row r="20172"/>
    <row r="20173"/>
    <row r="20174"/>
    <row r="20175"/>
    <row r="20176"/>
    <row r="20177"/>
    <row r="20178"/>
    <row r="20179"/>
    <row r="20180"/>
    <row r="20181"/>
    <row r="20182"/>
    <row r="20183"/>
    <row r="20184"/>
    <row r="20185"/>
    <row r="20186"/>
    <row r="20187"/>
    <row r="20188"/>
    <row r="20189"/>
    <row r="20190"/>
    <row r="20191"/>
    <row r="20192"/>
    <row r="20193"/>
    <row r="20194"/>
    <row r="20195"/>
    <row r="20196"/>
    <row r="20197"/>
    <row r="20198"/>
    <row r="20199"/>
    <row r="20200"/>
    <row r="20201"/>
    <row r="20202"/>
    <row r="20203"/>
    <row r="20204"/>
    <row r="20205"/>
    <row r="20206"/>
    <row r="20207"/>
    <row r="20208"/>
    <row r="20209"/>
    <row r="20210"/>
    <row r="20211"/>
    <row r="20212"/>
    <row r="20213"/>
    <row r="20214"/>
    <row r="20215"/>
    <row r="20216"/>
    <row r="20217"/>
    <row r="20218"/>
    <row r="20219"/>
    <row r="20220"/>
    <row r="20221"/>
    <row r="20222"/>
    <row r="20223"/>
    <row r="20224"/>
    <row r="20225"/>
    <row r="20226"/>
    <row r="20227"/>
    <row r="20228"/>
    <row r="20229"/>
    <row r="20230"/>
    <row r="20231"/>
    <row r="20232"/>
    <row r="20233"/>
    <row r="20234"/>
    <row r="20235"/>
    <row r="20236"/>
    <row r="20237"/>
    <row r="20238"/>
    <row r="20239"/>
    <row r="20240"/>
    <row r="20241"/>
    <row r="20242"/>
    <row r="20243"/>
    <row r="20244"/>
    <row r="20245"/>
    <row r="20246"/>
    <row r="20247"/>
    <row r="20248"/>
    <row r="20249"/>
    <row r="20250"/>
    <row r="20251"/>
    <row r="20252"/>
    <row r="20253"/>
    <row r="20254"/>
    <row r="20255"/>
    <row r="20256"/>
    <row r="20257"/>
    <row r="20258"/>
    <row r="20259"/>
    <row r="20260"/>
    <row r="20261"/>
    <row r="20262"/>
    <row r="20263"/>
    <row r="20264"/>
    <row r="20265"/>
    <row r="20266"/>
    <row r="20267"/>
    <row r="20268"/>
    <row r="20269"/>
    <row r="20270"/>
    <row r="20271"/>
    <row r="20272"/>
    <row r="20273"/>
    <row r="20274"/>
    <row r="20275"/>
    <row r="20276"/>
    <row r="20277"/>
    <row r="20278"/>
    <row r="20279"/>
    <row r="20280"/>
    <row r="20281"/>
    <row r="20282"/>
    <row r="20283"/>
    <row r="20284"/>
    <row r="20285"/>
    <row r="20286"/>
    <row r="20287"/>
    <row r="20288"/>
    <row r="20289"/>
    <row r="20290"/>
    <row r="20291"/>
    <row r="20292"/>
    <row r="20293"/>
    <row r="20294"/>
    <row r="20295"/>
    <row r="20296"/>
    <row r="20297"/>
    <row r="20298"/>
    <row r="20299"/>
    <row r="20300"/>
    <row r="20301"/>
    <row r="20302"/>
    <row r="20303"/>
    <row r="20304"/>
    <row r="20305"/>
    <row r="20306"/>
    <row r="20307"/>
    <row r="20308"/>
    <row r="20309"/>
    <row r="20310"/>
    <row r="20311"/>
    <row r="20312"/>
    <row r="20313"/>
    <row r="20314"/>
    <row r="20315"/>
    <row r="20316"/>
    <row r="20317"/>
    <row r="20318"/>
    <row r="20319"/>
    <row r="20320"/>
    <row r="20321"/>
    <row r="20322"/>
    <row r="20323"/>
    <row r="20324"/>
    <row r="20325"/>
    <row r="20326"/>
    <row r="20327"/>
    <row r="20328"/>
    <row r="20329"/>
    <row r="20330"/>
    <row r="20331"/>
    <row r="20332"/>
    <row r="20333"/>
    <row r="20334"/>
    <row r="20335"/>
    <row r="20336"/>
    <row r="20337"/>
    <row r="20338"/>
    <row r="20339"/>
    <row r="20340"/>
    <row r="20341"/>
    <row r="20342"/>
    <row r="20343"/>
    <row r="20344"/>
    <row r="20345"/>
    <row r="20346"/>
    <row r="20347"/>
    <row r="20348"/>
    <row r="20349"/>
    <row r="20350"/>
    <row r="20351"/>
    <row r="20352"/>
    <row r="20353"/>
    <row r="20354"/>
    <row r="20355"/>
    <row r="20356"/>
    <row r="20357"/>
    <row r="20358"/>
    <row r="20359"/>
    <row r="20360"/>
    <row r="20361"/>
    <row r="20362"/>
    <row r="20363"/>
    <row r="20364"/>
    <row r="20365"/>
    <row r="20366"/>
    <row r="20367"/>
    <row r="20368"/>
    <row r="20369"/>
    <row r="20370"/>
    <row r="20371"/>
    <row r="20372"/>
    <row r="20373"/>
    <row r="20374"/>
    <row r="20375"/>
    <row r="20376"/>
    <row r="20377"/>
    <row r="20378"/>
    <row r="20379"/>
    <row r="20380"/>
    <row r="20381"/>
    <row r="20382"/>
    <row r="20383"/>
    <row r="20384"/>
    <row r="20385"/>
    <row r="20386"/>
    <row r="20387"/>
    <row r="20388"/>
    <row r="20389"/>
    <row r="20390"/>
    <row r="20391"/>
    <row r="20392"/>
    <row r="20393"/>
    <row r="20394"/>
    <row r="20395"/>
    <row r="20396"/>
    <row r="20397"/>
    <row r="20398"/>
    <row r="20399"/>
    <row r="20400"/>
    <row r="20401"/>
    <row r="20402"/>
    <row r="20403"/>
    <row r="20404"/>
    <row r="20405"/>
    <row r="20406"/>
    <row r="20407"/>
    <row r="20408"/>
    <row r="20409"/>
    <row r="20410"/>
    <row r="20411"/>
    <row r="20412"/>
    <row r="20413"/>
    <row r="20414"/>
    <row r="20415"/>
    <row r="20416"/>
    <row r="20417"/>
    <row r="20418"/>
    <row r="20419"/>
    <row r="20420"/>
    <row r="20421"/>
    <row r="20422"/>
    <row r="20423"/>
    <row r="20424"/>
    <row r="20425"/>
    <row r="20426"/>
    <row r="20427"/>
    <row r="20428"/>
    <row r="20429"/>
    <row r="20430"/>
    <row r="20431"/>
    <row r="20432"/>
    <row r="20433"/>
    <row r="20434"/>
    <row r="20435"/>
    <row r="20436"/>
    <row r="20437"/>
    <row r="20438"/>
    <row r="20439"/>
    <row r="20440"/>
    <row r="20441"/>
    <row r="20442"/>
    <row r="20443"/>
    <row r="20444"/>
    <row r="20445"/>
    <row r="20446"/>
    <row r="20447"/>
    <row r="20448"/>
    <row r="20449"/>
    <row r="20450"/>
    <row r="20451"/>
    <row r="20452"/>
    <row r="20453"/>
    <row r="20454"/>
    <row r="20455"/>
    <row r="20456"/>
    <row r="20457"/>
    <row r="20458"/>
    <row r="20459"/>
    <row r="20460"/>
    <row r="20461"/>
    <row r="20462"/>
    <row r="20463"/>
    <row r="20464"/>
    <row r="20465"/>
    <row r="20466"/>
    <row r="20467"/>
    <row r="20468"/>
    <row r="20469"/>
    <row r="20470"/>
    <row r="20471"/>
    <row r="20472"/>
    <row r="20473"/>
    <row r="20474"/>
    <row r="20475"/>
    <row r="20476"/>
    <row r="20477"/>
    <row r="20478"/>
    <row r="20479"/>
    <row r="20480"/>
    <row r="20481"/>
    <row r="20482"/>
    <row r="20483"/>
    <row r="20484"/>
    <row r="20485"/>
    <row r="20486"/>
    <row r="20487"/>
    <row r="20488"/>
    <row r="20489"/>
    <row r="20490"/>
    <row r="20491"/>
    <row r="20492"/>
    <row r="20493"/>
    <row r="20494"/>
    <row r="20495"/>
    <row r="20496"/>
    <row r="20497"/>
    <row r="20498"/>
    <row r="20499"/>
    <row r="20500"/>
    <row r="20501"/>
    <row r="20502"/>
    <row r="20503"/>
    <row r="20504"/>
    <row r="20505"/>
    <row r="20506"/>
    <row r="20507"/>
    <row r="20508"/>
    <row r="20509"/>
    <row r="20510"/>
    <row r="20511"/>
    <row r="20512"/>
    <row r="20513"/>
    <row r="20514"/>
    <row r="20515"/>
    <row r="20516"/>
    <row r="20517"/>
    <row r="20518"/>
    <row r="20519"/>
    <row r="20520"/>
    <row r="20521"/>
    <row r="20522"/>
    <row r="20523"/>
    <row r="20524"/>
    <row r="20525"/>
    <row r="20526"/>
    <row r="20527"/>
    <row r="20528"/>
    <row r="20529"/>
    <row r="20530"/>
    <row r="20531"/>
    <row r="20532"/>
    <row r="20533"/>
    <row r="20534"/>
    <row r="20535"/>
    <row r="20536"/>
    <row r="20537"/>
    <row r="20538"/>
    <row r="20539"/>
    <row r="20540"/>
    <row r="20541"/>
    <row r="20542"/>
    <row r="20543"/>
    <row r="20544"/>
    <row r="20545"/>
    <row r="20546"/>
    <row r="20547"/>
    <row r="20548"/>
    <row r="20549"/>
    <row r="20550"/>
    <row r="20551"/>
    <row r="20552"/>
    <row r="20553"/>
    <row r="20554"/>
    <row r="20555"/>
    <row r="20556"/>
    <row r="20557"/>
    <row r="20558"/>
    <row r="20559"/>
    <row r="20560"/>
    <row r="20561"/>
    <row r="20562"/>
    <row r="20563"/>
    <row r="20564"/>
    <row r="20565"/>
    <row r="20566"/>
    <row r="20567"/>
    <row r="20568"/>
    <row r="20569"/>
    <row r="20570"/>
    <row r="20571"/>
    <row r="20572"/>
    <row r="20573"/>
    <row r="20574"/>
    <row r="20575"/>
    <row r="20576"/>
    <row r="20577"/>
    <row r="20578"/>
    <row r="20579"/>
    <row r="20580"/>
    <row r="20581"/>
    <row r="20582"/>
    <row r="20583"/>
    <row r="20584"/>
    <row r="20585"/>
    <row r="20586"/>
    <row r="20587"/>
    <row r="20588"/>
    <row r="20589"/>
    <row r="20590"/>
    <row r="20591"/>
    <row r="20592"/>
    <row r="20593"/>
    <row r="20594"/>
    <row r="20595"/>
    <row r="20596"/>
    <row r="20597"/>
    <row r="20598"/>
    <row r="20599"/>
    <row r="20600"/>
    <row r="20601"/>
    <row r="20602"/>
    <row r="20603"/>
    <row r="20604"/>
    <row r="20605"/>
    <row r="20606"/>
    <row r="20607"/>
    <row r="20608"/>
    <row r="20609"/>
    <row r="20610"/>
    <row r="20611"/>
    <row r="20612"/>
    <row r="20613"/>
    <row r="20614"/>
    <row r="20615"/>
    <row r="20616"/>
    <row r="20617"/>
    <row r="20618"/>
    <row r="20619"/>
    <row r="20620"/>
    <row r="20621"/>
    <row r="20622"/>
    <row r="20623"/>
    <row r="20624"/>
    <row r="20625"/>
    <row r="20626"/>
    <row r="20627"/>
    <row r="20628"/>
    <row r="20629"/>
    <row r="20630"/>
    <row r="20631"/>
    <row r="20632"/>
    <row r="20633"/>
    <row r="20634"/>
    <row r="20635"/>
    <row r="20636"/>
    <row r="20637"/>
    <row r="20638"/>
    <row r="20639"/>
    <row r="20640"/>
    <row r="20641"/>
    <row r="20642"/>
    <row r="20643"/>
    <row r="20644"/>
    <row r="20645"/>
    <row r="20646"/>
    <row r="20647"/>
    <row r="20648"/>
    <row r="20649"/>
    <row r="20650"/>
    <row r="20651"/>
    <row r="20652"/>
    <row r="20653"/>
    <row r="20654"/>
    <row r="20655"/>
    <row r="20656"/>
    <row r="20657"/>
    <row r="20658"/>
    <row r="20659"/>
    <row r="20660"/>
    <row r="20661"/>
    <row r="20662"/>
    <row r="20663"/>
    <row r="20664"/>
    <row r="20665"/>
    <row r="20666"/>
    <row r="20667"/>
    <row r="20668"/>
    <row r="20669"/>
    <row r="20670"/>
    <row r="20671"/>
    <row r="20672"/>
    <row r="20673"/>
    <row r="20674"/>
    <row r="20675"/>
    <row r="20676"/>
    <row r="20677"/>
    <row r="20678"/>
    <row r="20679"/>
    <row r="20680"/>
    <row r="20681"/>
    <row r="20682"/>
    <row r="20683"/>
    <row r="20684"/>
    <row r="20685"/>
    <row r="20686"/>
    <row r="20687"/>
    <row r="20688"/>
    <row r="20689"/>
    <row r="20690"/>
    <row r="20691"/>
    <row r="20692"/>
    <row r="20693"/>
    <row r="20694"/>
    <row r="20695"/>
    <row r="20696"/>
    <row r="20697"/>
    <row r="20698"/>
    <row r="20699"/>
    <row r="20700"/>
    <row r="20701"/>
    <row r="20702"/>
    <row r="20703"/>
    <row r="20704"/>
    <row r="20705"/>
    <row r="20706"/>
    <row r="20707"/>
    <row r="20708"/>
    <row r="20709"/>
    <row r="20710"/>
    <row r="20711"/>
    <row r="20712"/>
    <row r="20713"/>
    <row r="20714"/>
    <row r="20715"/>
    <row r="20716"/>
    <row r="20717"/>
    <row r="20718"/>
    <row r="20719"/>
    <row r="20720"/>
    <row r="20721"/>
    <row r="20722"/>
    <row r="20723"/>
    <row r="20724"/>
    <row r="20725"/>
    <row r="20726"/>
    <row r="20727"/>
    <row r="20728"/>
    <row r="20729"/>
    <row r="20730"/>
    <row r="20731"/>
    <row r="20732"/>
    <row r="20733"/>
    <row r="20734"/>
    <row r="20735"/>
    <row r="20736"/>
    <row r="20737"/>
    <row r="20738"/>
    <row r="20739"/>
    <row r="20740"/>
    <row r="20741"/>
    <row r="20742"/>
    <row r="20743"/>
    <row r="20744"/>
    <row r="20745"/>
    <row r="20746"/>
    <row r="20747"/>
    <row r="20748"/>
    <row r="20749"/>
    <row r="20750"/>
    <row r="20751"/>
    <row r="20752"/>
    <row r="20753"/>
    <row r="20754"/>
    <row r="20755"/>
    <row r="20756"/>
    <row r="20757"/>
    <row r="20758"/>
    <row r="20759"/>
    <row r="20760"/>
    <row r="20761"/>
    <row r="20762"/>
    <row r="20763"/>
    <row r="20764"/>
    <row r="20765"/>
    <row r="20766"/>
    <row r="20767"/>
    <row r="20768"/>
    <row r="20769"/>
    <row r="20770"/>
    <row r="20771"/>
    <row r="20772"/>
    <row r="20773"/>
    <row r="20774"/>
    <row r="20775"/>
    <row r="20776"/>
    <row r="20777"/>
    <row r="20778"/>
    <row r="20779"/>
    <row r="20780"/>
    <row r="20781"/>
    <row r="20782"/>
    <row r="20783"/>
    <row r="20784"/>
    <row r="20785"/>
    <row r="20786"/>
    <row r="20787"/>
    <row r="20788"/>
    <row r="20789"/>
    <row r="20790"/>
    <row r="20791"/>
    <row r="20792"/>
    <row r="20793"/>
    <row r="20794"/>
    <row r="20795"/>
    <row r="20796"/>
    <row r="20797"/>
    <row r="20798"/>
    <row r="20799"/>
    <row r="20800"/>
    <row r="20801"/>
    <row r="20802"/>
    <row r="20803"/>
    <row r="20804"/>
    <row r="20805"/>
    <row r="20806"/>
    <row r="20807"/>
    <row r="20808"/>
    <row r="20809"/>
    <row r="20810"/>
    <row r="20811"/>
    <row r="20812"/>
    <row r="20813"/>
    <row r="20814"/>
    <row r="20815"/>
    <row r="20816"/>
    <row r="20817"/>
    <row r="20818"/>
    <row r="20819"/>
    <row r="20820"/>
    <row r="20821"/>
    <row r="20822"/>
    <row r="20823"/>
    <row r="20824"/>
    <row r="20825"/>
    <row r="20826"/>
    <row r="20827"/>
    <row r="20828"/>
    <row r="20829"/>
    <row r="20830"/>
    <row r="20831"/>
    <row r="20832"/>
    <row r="20833"/>
    <row r="20834"/>
    <row r="20835"/>
    <row r="20836"/>
    <row r="20837"/>
    <row r="20838"/>
    <row r="20839"/>
    <row r="20840"/>
    <row r="20841"/>
    <row r="20842"/>
    <row r="20843"/>
    <row r="20844"/>
    <row r="20845"/>
    <row r="20846"/>
    <row r="20847"/>
    <row r="20848"/>
    <row r="20849"/>
    <row r="20850"/>
    <row r="20851"/>
    <row r="20852"/>
    <row r="20853"/>
    <row r="20854"/>
    <row r="20855"/>
    <row r="20856"/>
    <row r="20857"/>
    <row r="20858"/>
    <row r="20859"/>
    <row r="20860"/>
    <row r="20861"/>
    <row r="20862"/>
    <row r="20863"/>
    <row r="20864"/>
    <row r="20865"/>
    <row r="20866"/>
    <row r="20867"/>
    <row r="20868"/>
    <row r="20869"/>
    <row r="20870"/>
    <row r="20871"/>
    <row r="20872"/>
    <row r="20873"/>
    <row r="20874"/>
    <row r="20875"/>
    <row r="20876"/>
    <row r="20877"/>
    <row r="20878"/>
    <row r="20879"/>
    <row r="20880"/>
    <row r="20881"/>
    <row r="20882"/>
    <row r="20883"/>
    <row r="20884"/>
    <row r="20885"/>
    <row r="20886"/>
    <row r="20887"/>
    <row r="20888"/>
    <row r="20889"/>
    <row r="20890"/>
    <row r="20891"/>
    <row r="20892"/>
    <row r="20893"/>
    <row r="20894"/>
    <row r="20895"/>
    <row r="20896"/>
    <row r="20897"/>
    <row r="20898"/>
    <row r="20899"/>
    <row r="20900"/>
    <row r="20901"/>
    <row r="20902"/>
    <row r="20903"/>
    <row r="20904"/>
    <row r="20905"/>
    <row r="20906"/>
    <row r="20907"/>
    <row r="20908"/>
    <row r="20909"/>
    <row r="20910"/>
    <row r="20911"/>
    <row r="20912"/>
    <row r="20913"/>
    <row r="20914"/>
    <row r="20915"/>
    <row r="20916"/>
    <row r="20917"/>
    <row r="20918"/>
    <row r="20919"/>
    <row r="20920"/>
    <row r="20921"/>
    <row r="20922"/>
    <row r="20923"/>
    <row r="20924"/>
    <row r="20925"/>
    <row r="20926"/>
    <row r="20927"/>
    <row r="20928"/>
    <row r="20929"/>
    <row r="20930"/>
    <row r="20931"/>
    <row r="20932"/>
    <row r="20933"/>
    <row r="20934"/>
    <row r="20935"/>
    <row r="20936"/>
    <row r="20937"/>
    <row r="20938"/>
    <row r="20939"/>
    <row r="20940"/>
    <row r="20941"/>
    <row r="20942"/>
    <row r="20943"/>
    <row r="20944"/>
    <row r="20945"/>
    <row r="20946"/>
    <row r="20947"/>
    <row r="20948"/>
    <row r="20949"/>
    <row r="20950"/>
    <row r="20951"/>
    <row r="20952"/>
    <row r="20953"/>
    <row r="20954"/>
    <row r="20955"/>
    <row r="20956"/>
    <row r="20957"/>
    <row r="20958"/>
    <row r="20959"/>
    <row r="20960"/>
    <row r="20961"/>
    <row r="20962"/>
    <row r="20963"/>
    <row r="20964"/>
    <row r="20965"/>
    <row r="20966"/>
    <row r="20967"/>
    <row r="20968"/>
    <row r="20969"/>
    <row r="20970"/>
    <row r="20971"/>
    <row r="20972"/>
    <row r="20973"/>
    <row r="20974"/>
    <row r="20975"/>
    <row r="20976"/>
    <row r="20977"/>
    <row r="20978"/>
    <row r="20979"/>
    <row r="20980"/>
    <row r="20981"/>
    <row r="20982"/>
    <row r="20983"/>
    <row r="20984"/>
    <row r="20985"/>
    <row r="20986"/>
    <row r="20987"/>
    <row r="20988"/>
    <row r="20989"/>
    <row r="20990"/>
    <row r="20991"/>
    <row r="20992"/>
    <row r="20993"/>
    <row r="20994"/>
    <row r="20995"/>
    <row r="20996"/>
    <row r="20997"/>
    <row r="20998"/>
    <row r="20999"/>
    <row r="21000"/>
    <row r="21001"/>
    <row r="21002"/>
    <row r="21003"/>
    <row r="21004"/>
    <row r="21005"/>
    <row r="21006"/>
    <row r="21007"/>
    <row r="21008"/>
    <row r="21009"/>
    <row r="21010"/>
    <row r="21011"/>
    <row r="21012"/>
    <row r="21013"/>
    <row r="21014"/>
    <row r="21015"/>
    <row r="21016"/>
    <row r="21017"/>
    <row r="21018"/>
    <row r="21019"/>
    <row r="21020"/>
    <row r="21021"/>
    <row r="21022"/>
    <row r="21023"/>
    <row r="21024"/>
    <row r="21025"/>
    <row r="21026"/>
    <row r="21027"/>
    <row r="21028"/>
    <row r="21029"/>
    <row r="21030"/>
    <row r="21031"/>
    <row r="21032"/>
    <row r="21033"/>
    <row r="21034"/>
    <row r="21035"/>
    <row r="21036"/>
    <row r="21037"/>
    <row r="21038"/>
    <row r="21039"/>
    <row r="21040"/>
    <row r="21041"/>
    <row r="21042"/>
    <row r="21043"/>
    <row r="21044"/>
    <row r="21045"/>
    <row r="21046"/>
    <row r="21047"/>
    <row r="21048"/>
    <row r="21049"/>
    <row r="21050"/>
    <row r="21051"/>
    <row r="21052"/>
    <row r="21053"/>
    <row r="21054"/>
    <row r="21055"/>
    <row r="21056"/>
    <row r="21057"/>
    <row r="21058"/>
    <row r="21059"/>
    <row r="21060"/>
    <row r="21061"/>
    <row r="21062"/>
    <row r="21063"/>
    <row r="21064"/>
    <row r="21065"/>
    <row r="21066"/>
    <row r="21067"/>
    <row r="21068"/>
    <row r="21069"/>
    <row r="21070"/>
    <row r="21071"/>
    <row r="21072"/>
    <row r="21073"/>
    <row r="21074"/>
    <row r="21075"/>
    <row r="21076"/>
    <row r="21077"/>
    <row r="21078"/>
    <row r="21079"/>
    <row r="21080"/>
    <row r="21081"/>
    <row r="21082"/>
    <row r="21083"/>
    <row r="21084"/>
    <row r="21085"/>
    <row r="21086"/>
    <row r="21087"/>
    <row r="21088"/>
    <row r="21089"/>
    <row r="21090"/>
    <row r="21091"/>
    <row r="21092"/>
    <row r="21093"/>
    <row r="21094"/>
    <row r="21095"/>
    <row r="21096"/>
    <row r="21097"/>
    <row r="21098"/>
    <row r="21099"/>
    <row r="21100"/>
    <row r="21101"/>
    <row r="21102"/>
    <row r="21103"/>
    <row r="21104"/>
    <row r="21105"/>
    <row r="21106"/>
    <row r="21107"/>
    <row r="21108"/>
    <row r="21109"/>
    <row r="21110"/>
    <row r="21111"/>
    <row r="21112"/>
    <row r="21113"/>
    <row r="21114"/>
    <row r="21115"/>
    <row r="21116"/>
    <row r="21117"/>
    <row r="21118"/>
    <row r="21119"/>
    <row r="21120"/>
    <row r="21121"/>
    <row r="21122"/>
    <row r="21123"/>
    <row r="21124"/>
    <row r="21125"/>
    <row r="21126"/>
    <row r="21127"/>
    <row r="21128"/>
    <row r="21129"/>
    <row r="21130"/>
    <row r="21131"/>
    <row r="21132"/>
    <row r="21133"/>
    <row r="21134"/>
    <row r="21135"/>
    <row r="21136"/>
    <row r="21137"/>
    <row r="21138"/>
    <row r="21139"/>
    <row r="21140"/>
    <row r="21141"/>
    <row r="21142"/>
    <row r="21143"/>
    <row r="21144"/>
    <row r="21145"/>
    <row r="21146"/>
    <row r="21147"/>
    <row r="21148"/>
    <row r="21149"/>
    <row r="21150"/>
    <row r="21151"/>
    <row r="21152"/>
    <row r="21153"/>
    <row r="21154"/>
    <row r="21155"/>
    <row r="21156"/>
    <row r="21157"/>
    <row r="21158"/>
    <row r="21159"/>
    <row r="21160"/>
    <row r="21161"/>
    <row r="21162"/>
    <row r="21163"/>
    <row r="21164"/>
    <row r="21165"/>
    <row r="21166"/>
    <row r="21167"/>
    <row r="21168"/>
    <row r="21169"/>
    <row r="21170"/>
    <row r="21171"/>
    <row r="21172"/>
    <row r="21173"/>
    <row r="21174"/>
    <row r="21175"/>
    <row r="21176"/>
    <row r="21177"/>
    <row r="21178"/>
    <row r="21179"/>
    <row r="21180"/>
    <row r="21181"/>
    <row r="21182"/>
    <row r="21183"/>
    <row r="21184"/>
    <row r="21185"/>
    <row r="21186"/>
    <row r="21187"/>
    <row r="21188"/>
    <row r="21189"/>
    <row r="21190"/>
    <row r="21191"/>
    <row r="21192"/>
    <row r="21193"/>
    <row r="21194"/>
    <row r="21195"/>
    <row r="21196"/>
    <row r="21197"/>
    <row r="21198"/>
    <row r="21199"/>
    <row r="21200"/>
    <row r="21201"/>
    <row r="21202"/>
    <row r="21203"/>
    <row r="21204"/>
    <row r="21205"/>
    <row r="21206"/>
    <row r="21207"/>
    <row r="21208"/>
    <row r="21209"/>
    <row r="21210"/>
    <row r="21211"/>
    <row r="21212"/>
    <row r="21213"/>
    <row r="21214"/>
    <row r="21215"/>
    <row r="21216"/>
    <row r="21217"/>
    <row r="21218"/>
    <row r="21219"/>
    <row r="21220"/>
    <row r="21221"/>
    <row r="21222"/>
    <row r="21223"/>
    <row r="21224"/>
    <row r="21225"/>
    <row r="21226"/>
    <row r="21227"/>
    <row r="21228"/>
    <row r="21229"/>
    <row r="21230"/>
    <row r="21231"/>
    <row r="21232"/>
    <row r="21233"/>
    <row r="21234"/>
    <row r="21235"/>
    <row r="21236"/>
    <row r="21237"/>
    <row r="21238"/>
    <row r="21239"/>
    <row r="21240"/>
    <row r="21241"/>
    <row r="21242"/>
    <row r="21243"/>
    <row r="21244"/>
    <row r="21245"/>
    <row r="21246"/>
    <row r="21247"/>
    <row r="21248"/>
    <row r="21249"/>
    <row r="21250"/>
    <row r="21251"/>
    <row r="21252"/>
    <row r="21253"/>
    <row r="21254"/>
    <row r="21255"/>
    <row r="21256"/>
    <row r="21257"/>
    <row r="21258"/>
    <row r="21259"/>
    <row r="21260"/>
    <row r="21261"/>
    <row r="21262"/>
    <row r="21263"/>
    <row r="21264"/>
    <row r="21265"/>
    <row r="21266"/>
    <row r="21267"/>
    <row r="21268"/>
    <row r="21269"/>
    <row r="21270"/>
    <row r="21271"/>
    <row r="21272"/>
    <row r="21273"/>
    <row r="21274"/>
    <row r="21275"/>
    <row r="21276"/>
    <row r="21277"/>
    <row r="21278"/>
    <row r="21279"/>
    <row r="21280"/>
    <row r="21281"/>
    <row r="21282"/>
    <row r="21283"/>
    <row r="21284"/>
    <row r="21285"/>
    <row r="21286"/>
    <row r="21287"/>
    <row r="21288"/>
    <row r="21289"/>
    <row r="21290"/>
    <row r="21291"/>
    <row r="21292"/>
    <row r="21293"/>
    <row r="21294"/>
    <row r="21295"/>
    <row r="21296"/>
    <row r="21297"/>
    <row r="21298"/>
    <row r="21299"/>
    <row r="21300"/>
    <row r="21301"/>
    <row r="21302"/>
    <row r="21303"/>
    <row r="21304"/>
    <row r="21305"/>
    <row r="21306"/>
    <row r="21307"/>
    <row r="21308"/>
    <row r="21309"/>
    <row r="21310"/>
    <row r="21311"/>
    <row r="21312"/>
    <row r="21313"/>
    <row r="21314"/>
    <row r="21315"/>
    <row r="21316"/>
    <row r="21317"/>
    <row r="21318"/>
    <row r="21319"/>
    <row r="21320"/>
    <row r="21321"/>
    <row r="21322"/>
    <row r="21323"/>
    <row r="21324"/>
    <row r="21325"/>
    <row r="21326"/>
    <row r="21327"/>
    <row r="21328"/>
    <row r="21329"/>
    <row r="21330"/>
    <row r="21331"/>
    <row r="21332"/>
    <row r="21333"/>
    <row r="21334"/>
    <row r="21335"/>
    <row r="21336"/>
    <row r="21337"/>
    <row r="21338"/>
    <row r="21339"/>
    <row r="21340"/>
    <row r="21341"/>
    <row r="21342"/>
    <row r="21343"/>
    <row r="21344"/>
    <row r="21345"/>
    <row r="21346"/>
    <row r="21347"/>
    <row r="21348"/>
    <row r="21349"/>
    <row r="21350"/>
    <row r="21351"/>
    <row r="21352"/>
    <row r="21353"/>
    <row r="21354"/>
    <row r="21355"/>
    <row r="21356"/>
    <row r="21357"/>
    <row r="21358"/>
    <row r="21359"/>
    <row r="21360"/>
    <row r="21361"/>
    <row r="21362"/>
    <row r="21363"/>
    <row r="21364"/>
    <row r="21365"/>
    <row r="21366"/>
    <row r="21367"/>
    <row r="21368"/>
    <row r="21369"/>
    <row r="21370"/>
    <row r="21371"/>
    <row r="21372"/>
    <row r="21373"/>
    <row r="21374"/>
    <row r="21375"/>
    <row r="21376"/>
    <row r="21377"/>
    <row r="21378"/>
    <row r="21379"/>
    <row r="21380"/>
    <row r="21381"/>
    <row r="21382"/>
    <row r="21383"/>
    <row r="21384"/>
    <row r="21385"/>
    <row r="21386"/>
    <row r="21387"/>
    <row r="21388"/>
    <row r="21389"/>
    <row r="21390"/>
    <row r="21391"/>
    <row r="21392"/>
    <row r="21393"/>
    <row r="21394"/>
    <row r="21395"/>
    <row r="21396"/>
    <row r="21397"/>
    <row r="21398"/>
    <row r="21399"/>
    <row r="21400"/>
    <row r="21401"/>
    <row r="21402"/>
    <row r="21403"/>
    <row r="21404"/>
    <row r="21405"/>
    <row r="21406"/>
    <row r="21407"/>
    <row r="21408"/>
    <row r="21409"/>
    <row r="21410"/>
    <row r="21411"/>
    <row r="21412"/>
    <row r="21413"/>
    <row r="21414"/>
    <row r="21415"/>
    <row r="21416"/>
    <row r="21417"/>
    <row r="21418"/>
    <row r="21419"/>
    <row r="21420"/>
    <row r="21421"/>
    <row r="21422"/>
    <row r="21423"/>
    <row r="21424"/>
    <row r="21425"/>
    <row r="21426"/>
    <row r="21427"/>
    <row r="21428"/>
    <row r="21429"/>
    <row r="21430"/>
    <row r="21431"/>
    <row r="21432"/>
    <row r="21433"/>
    <row r="21434"/>
    <row r="21435"/>
    <row r="21436"/>
    <row r="21437"/>
    <row r="21438"/>
    <row r="21439"/>
    <row r="21440"/>
    <row r="21441"/>
    <row r="21442"/>
    <row r="21443"/>
    <row r="21444"/>
    <row r="21445"/>
    <row r="21446"/>
    <row r="21447"/>
    <row r="21448"/>
    <row r="21449"/>
    <row r="21450"/>
    <row r="21451"/>
    <row r="21452"/>
    <row r="21453"/>
    <row r="21454"/>
    <row r="21455"/>
    <row r="21456"/>
    <row r="21457"/>
    <row r="21458"/>
    <row r="21459"/>
    <row r="21460"/>
    <row r="21461"/>
    <row r="21462"/>
    <row r="21463"/>
    <row r="21464"/>
    <row r="21465"/>
    <row r="21466"/>
    <row r="21467"/>
    <row r="21468"/>
    <row r="21469"/>
    <row r="21470"/>
    <row r="21471"/>
    <row r="21472"/>
    <row r="21473"/>
    <row r="21474"/>
    <row r="21475"/>
    <row r="21476"/>
    <row r="21477"/>
    <row r="21478"/>
    <row r="21479"/>
    <row r="21480"/>
    <row r="21481"/>
    <row r="21482"/>
    <row r="21483"/>
    <row r="21484"/>
    <row r="21485"/>
    <row r="21486"/>
    <row r="21487"/>
    <row r="21488"/>
    <row r="21489"/>
    <row r="21490"/>
    <row r="21491"/>
    <row r="21492"/>
    <row r="21493"/>
    <row r="21494"/>
    <row r="21495"/>
    <row r="21496"/>
    <row r="21497"/>
    <row r="21498"/>
    <row r="21499"/>
    <row r="21500"/>
    <row r="21501"/>
    <row r="21502"/>
    <row r="21503"/>
    <row r="21504"/>
    <row r="21505"/>
    <row r="21506"/>
    <row r="21507"/>
    <row r="21508"/>
    <row r="21509"/>
    <row r="21510"/>
    <row r="21511"/>
    <row r="21512"/>
    <row r="21513"/>
    <row r="21514"/>
    <row r="21515"/>
    <row r="21516"/>
    <row r="21517"/>
    <row r="21518"/>
    <row r="21519"/>
    <row r="21520"/>
    <row r="21521"/>
    <row r="21522"/>
    <row r="21523"/>
    <row r="21524"/>
    <row r="21525"/>
    <row r="21526"/>
    <row r="21527"/>
    <row r="21528"/>
    <row r="21529"/>
    <row r="21530"/>
    <row r="21531"/>
    <row r="21532"/>
    <row r="21533"/>
    <row r="21534"/>
    <row r="21535"/>
    <row r="21536"/>
    <row r="21537"/>
    <row r="21538"/>
    <row r="21539"/>
    <row r="21540"/>
    <row r="21541"/>
    <row r="21542"/>
    <row r="21543"/>
    <row r="21544"/>
    <row r="21545"/>
    <row r="21546"/>
    <row r="21547"/>
    <row r="21548"/>
    <row r="21549"/>
    <row r="21550"/>
    <row r="21551"/>
    <row r="21552"/>
    <row r="21553"/>
    <row r="21554"/>
    <row r="21555"/>
    <row r="21556"/>
    <row r="21557"/>
    <row r="21558"/>
    <row r="21559"/>
    <row r="21560"/>
    <row r="21561"/>
    <row r="21562"/>
    <row r="21563"/>
    <row r="21564"/>
    <row r="21565"/>
    <row r="21566"/>
    <row r="21567"/>
    <row r="21568"/>
    <row r="21569"/>
    <row r="21570"/>
    <row r="21571"/>
    <row r="21572"/>
    <row r="21573"/>
    <row r="21574"/>
    <row r="21575"/>
    <row r="21576"/>
    <row r="21577"/>
    <row r="21578"/>
    <row r="21579"/>
    <row r="21580"/>
    <row r="21581"/>
    <row r="21582"/>
    <row r="21583"/>
    <row r="21584"/>
    <row r="21585"/>
    <row r="21586"/>
    <row r="21587"/>
    <row r="21588"/>
    <row r="21589"/>
    <row r="21590"/>
    <row r="21591"/>
    <row r="21592"/>
    <row r="21593"/>
    <row r="21594"/>
    <row r="21595"/>
    <row r="21596"/>
    <row r="21597"/>
    <row r="21598"/>
    <row r="21599"/>
    <row r="21600"/>
    <row r="21601"/>
    <row r="21602"/>
    <row r="21603"/>
    <row r="21604"/>
    <row r="21605"/>
    <row r="21606"/>
    <row r="21607"/>
    <row r="21608"/>
    <row r="21609"/>
    <row r="21610"/>
    <row r="21611"/>
    <row r="21612"/>
    <row r="21613"/>
    <row r="21614"/>
    <row r="21615"/>
    <row r="21616"/>
    <row r="21617"/>
    <row r="21618"/>
    <row r="21619"/>
    <row r="21620"/>
    <row r="21621"/>
    <row r="21622"/>
    <row r="21623"/>
    <row r="21624"/>
    <row r="21625"/>
    <row r="21626"/>
    <row r="21627"/>
    <row r="21628"/>
    <row r="21629"/>
    <row r="21630"/>
    <row r="21631"/>
    <row r="21632"/>
    <row r="21633"/>
    <row r="21634"/>
    <row r="21635"/>
    <row r="21636"/>
    <row r="21637"/>
    <row r="21638"/>
    <row r="21639"/>
    <row r="21640"/>
    <row r="21641"/>
    <row r="21642"/>
    <row r="21643"/>
    <row r="21644"/>
    <row r="21645"/>
    <row r="21646"/>
    <row r="21647"/>
    <row r="21648"/>
    <row r="21649"/>
    <row r="21650"/>
    <row r="21651"/>
    <row r="21652"/>
    <row r="21653"/>
    <row r="21654"/>
    <row r="21655"/>
    <row r="21656"/>
    <row r="21657"/>
    <row r="21658"/>
    <row r="21659"/>
    <row r="21660"/>
    <row r="21661"/>
    <row r="21662"/>
    <row r="21663"/>
    <row r="21664"/>
    <row r="21665"/>
    <row r="21666"/>
    <row r="21667"/>
    <row r="21668"/>
    <row r="21669"/>
    <row r="21670"/>
    <row r="21671"/>
    <row r="21672"/>
    <row r="21673"/>
    <row r="21674"/>
    <row r="21675"/>
    <row r="21676"/>
    <row r="21677"/>
    <row r="21678"/>
    <row r="21679"/>
    <row r="21680"/>
    <row r="21681"/>
    <row r="21682"/>
    <row r="21683"/>
    <row r="21684"/>
    <row r="21685"/>
    <row r="21686"/>
    <row r="21687"/>
    <row r="21688"/>
    <row r="21689"/>
    <row r="21690"/>
    <row r="21691"/>
    <row r="21692"/>
    <row r="21693"/>
    <row r="21694"/>
    <row r="21695"/>
    <row r="21696"/>
    <row r="21697"/>
    <row r="21698"/>
    <row r="21699"/>
    <row r="21700"/>
    <row r="21701"/>
    <row r="21702"/>
    <row r="21703"/>
    <row r="21704"/>
    <row r="21705"/>
    <row r="21706"/>
    <row r="21707"/>
    <row r="21708"/>
    <row r="21709"/>
    <row r="21710"/>
    <row r="21711"/>
    <row r="21712"/>
    <row r="21713"/>
    <row r="21714"/>
    <row r="21715"/>
    <row r="21716"/>
    <row r="21717"/>
    <row r="21718"/>
    <row r="21719"/>
    <row r="21720"/>
    <row r="21721"/>
    <row r="21722"/>
    <row r="21723"/>
    <row r="21724"/>
    <row r="21725"/>
    <row r="21726"/>
    <row r="21727"/>
    <row r="21728"/>
    <row r="21729"/>
    <row r="21730"/>
    <row r="21731"/>
    <row r="21732"/>
    <row r="21733"/>
    <row r="21734"/>
    <row r="21735"/>
    <row r="21736"/>
    <row r="21737"/>
    <row r="21738"/>
    <row r="21739"/>
    <row r="21740"/>
    <row r="21741"/>
    <row r="21742"/>
    <row r="21743"/>
    <row r="21744"/>
    <row r="21745"/>
    <row r="21746"/>
    <row r="21747"/>
    <row r="21748"/>
    <row r="21749"/>
    <row r="21750"/>
    <row r="21751"/>
    <row r="21752"/>
    <row r="21753"/>
    <row r="21754"/>
    <row r="21755"/>
    <row r="21756"/>
    <row r="21757"/>
    <row r="21758"/>
    <row r="21759"/>
    <row r="21760"/>
    <row r="21761"/>
    <row r="21762"/>
    <row r="21763"/>
    <row r="21764"/>
    <row r="21765"/>
    <row r="21766"/>
    <row r="21767"/>
    <row r="21768"/>
    <row r="21769"/>
    <row r="21770"/>
    <row r="21771"/>
    <row r="21772"/>
    <row r="21773"/>
    <row r="21774"/>
    <row r="21775"/>
    <row r="21776"/>
    <row r="21777"/>
    <row r="21778"/>
    <row r="21779"/>
    <row r="21780"/>
    <row r="21781"/>
    <row r="21782"/>
    <row r="21783"/>
    <row r="21784"/>
    <row r="21785"/>
    <row r="21786"/>
    <row r="21787"/>
    <row r="21788"/>
    <row r="21789"/>
    <row r="21790"/>
    <row r="21791"/>
    <row r="21792"/>
    <row r="21793"/>
    <row r="21794"/>
    <row r="21795"/>
    <row r="21796"/>
    <row r="21797"/>
    <row r="21798"/>
    <row r="21799"/>
    <row r="21800"/>
    <row r="21801"/>
    <row r="21802"/>
    <row r="21803"/>
    <row r="21804"/>
    <row r="21805"/>
    <row r="21806"/>
    <row r="21807"/>
    <row r="21808"/>
    <row r="21809"/>
    <row r="21810"/>
    <row r="21811"/>
    <row r="21812"/>
    <row r="21813"/>
    <row r="21814"/>
    <row r="21815"/>
    <row r="21816"/>
    <row r="21817"/>
    <row r="21818"/>
    <row r="21819"/>
    <row r="21820"/>
    <row r="21821"/>
    <row r="21822"/>
    <row r="21823"/>
    <row r="21824"/>
    <row r="21825"/>
    <row r="21826"/>
    <row r="21827"/>
    <row r="21828"/>
    <row r="21829"/>
    <row r="21830"/>
    <row r="21831"/>
    <row r="21832"/>
    <row r="21833"/>
    <row r="21834"/>
    <row r="21835"/>
    <row r="21836"/>
    <row r="21837"/>
    <row r="21838"/>
    <row r="21839"/>
    <row r="21840"/>
    <row r="21841"/>
    <row r="21842"/>
    <row r="21843"/>
    <row r="21844"/>
    <row r="21845"/>
    <row r="21846"/>
    <row r="21847"/>
    <row r="21848"/>
    <row r="21849"/>
    <row r="21850"/>
    <row r="21851"/>
    <row r="21852"/>
    <row r="21853"/>
    <row r="21854"/>
    <row r="21855"/>
    <row r="21856"/>
    <row r="21857"/>
    <row r="21858"/>
    <row r="21859"/>
    <row r="21860"/>
    <row r="21861"/>
    <row r="21862"/>
    <row r="21863"/>
    <row r="21864"/>
    <row r="21865"/>
    <row r="21866"/>
    <row r="21867"/>
    <row r="21868"/>
    <row r="21869"/>
    <row r="21870"/>
    <row r="21871"/>
    <row r="21872"/>
    <row r="21873"/>
    <row r="21874"/>
    <row r="21875"/>
    <row r="21876"/>
    <row r="21877"/>
    <row r="21878"/>
    <row r="21879"/>
    <row r="21880"/>
    <row r="21881"/>
    <row r="21882"/>
    <row r="21883"/>
    <row r="21884"/>
    <row r="21885"/>
    <row r="21886"/>
    <row r="21887"/>
    <row r="21888"/>
    <row r="21889"/>
    <row r="21890"/>
    <row r="21891"/>
    <row r="21892"/>
    <row r="21893"/>
    <row r="21894"/>
    <row r="21895"/>
    <row r="21896"/>
    <row r="21897"/>
    <row r="21898"/>
    <row r="21899"/>
    <row r="21900"/>
    <row r="21901"/>
    <row r="21902"/>
    <row r="21903"/>
    <row r="21904"/>
    <row r="21905"/>
    <row r="21906"/>
    <row r="21907"/>
    <row r="21908"/>
    <row r="21909"/>
    <row r="21910"/>
    <row r="21911"/>
    <row r="21912"/>
    <row r="21913"/>
    <row r="21914"/>
    <row r="21915"/>
    <row r="21916"/>
    <row r="21917"/>
    <row r="21918"/>
    <row r="21919"/>
    <row r="21920"/>
    <row r="21921"/>
    <row r="21922"/>
    <row r="21923"/>
    <row r="21924"/>
    <row r="21925"/>
    <row r="21926"/>
    <row r="21927"/>
    <row r="21928"/>
    <row r="21929"/>
    <row r="21930"/>
    <row r="21931"/>
    <row r="21932"/>
    <row r="21933"/>
    <row r="21934"/>
    <row r="21935"/>
    <row r="21936"/>
    <row r="21937"/>
    <row r="21938"/>
    <row r="21939"/>
    <row r="21940"/>
    <row r="21941"/>
    <row r="21942"/>
    <row r="21943"/>
    <row r="21944"/>
    <row r="21945"/>
    <row r="21946"/>
    <row r="21947"/>
    <row r="21948"/>
    <row r="21949"/>
    <row r="21950"/>
    <row r="21951"/>
    <row r="21952"/>
    <row r="21953"/>
    <row r="21954"/>
    <row r="21955"/>
    <row r="21956"/>
    <row r="21957"/>
    <row r="21958"/>
    <row r="21959"/>
    <row r="21960"/>
    <row r="21961"/>
    <row r="21962"/>
    <row r="21963"/>
    <row r="21964"/>
    <row r="21965"/>
    <row r="21966"/>
    <row r="21967"/>
    <row r="21968"/>
    <row r="21969"/>
    <row r="21970"/>
    <row r="21971"/>
    <row r="21972"/>
    <row r="21973"/>
    <row r="21974"/>
    <row r="21975"/>
    <row r="21976"/>
    <row r="21977"/>
    <row r="21978"/>
    <row r="21979"/>
    <row r="21980"/>
    <row r="21981"/>
    <row r="21982"/>
    <row r="21983"/>
    <row r="21984"/>
    <row r="21985"/>
    <row r="21986"/>
    <row r="21987"/>
    <row r="21988"/>
    <row r="21989"/>
    <row r="21990"/>
    <row r="21991"/>
    <row r="21992"/>
    <row r="21993"/>
    <row r="21994"/>
    <row r="21995"/>
    <row r="21996"/>
    <row r="21997"/>
    <row r="21998"/>
    <row r="21999"/>
    <row r="22000"/>
    <row r="22001"/>
    <row r="22002"/>
    <row r="22003"/>
    <row r="22004"/>
    <row r="22005"/>
    <row r="22006"/>
    <row r="22007"/>
    <row r="22008"/>
    <row r="22009"/>
    <row r="22010"/>
    <row r="22011"/>
    <row r="22012"/>
    <row r="22013"/>
    <row r="22014"/>
    <row r="22015"/>
    <row r="22016"/>
    <row r="22017"/>
    <row r="22018"/>
    <row r="22019"/>
    <row r="22020"/>
    <row r="22021"/>
    <row r="22022"/>
    <row r="22023"/>
    <row r="22024"/>
    <row r="22025"/>
    <row r="22026"/>
    <row r="22027"/>
    <row r="22028"/>
    <row r="22029"/>
    <row r="22030"/>
    <row r="22031"/>
    <row r="22032"/>
    <row r="22033"/>
    <row r="22034"/>
    <row r="22035"/>
    <row r="22036"/>
    <row r="22037"/>
    <row r="22038"/>
    <row r="22039"/>
    <row r="22040"/>
    <row r="22041"/>
    <row r="22042"/>
    <row r="22043"/>
    <row r="22044"/>
    <row r="22045"/>
    <row r="22046"/>
    <row r="22047"/>
    <row r="22048"/>
    <row r="22049"/>
    <row r="22050"/>
    <row r="22051"/>
    <row r="22052"/>
    <row r="22053"/>
    <row r="22054"/>
    <row r="22055"/>
    <row r="22056"/>
    <row r="22057"/>
    <row r="22058"/>
    <row r="22059"/>
    <row r="22060"/>
    <row r="22061"/>
    <row r="22062"/>
    <row r="22063"/>
    <row r="22064"/>
    <row r="22065"/>
    <row r="22066"/>
    <row r="22067"/>
    <row r="22068"/>
    <row r="22069"/>
    <row r="22070"/>
    <row r="22071"/>
    <row r="22072"/>
    <row r="22073"/>
    <row r="22074"/>
    <row r="22075"/>
    <row r="22076"/>
    <row r="22077"/>
    <row r="22078"/>
    <row r="22079"/>
    <row r="22080"/>
    <row r="22081"/>
    <row r="22082"/>
    <row r="22083"/>
    <row r="22084"/>
    <row r="22085"/>
    <row r="22086"/>
    <row r="22087"/>
    <row r="22088"/>
    <row r="22089"/>
    <row r="22090"/>
    <row r="22091"/>
    <row r="22092"/>
    <row r="22093"/>
    <row r="22094"/>
    <row r="22095"/>
    <row r="22096"/>
    <row r="22097"/>
    <row r="22098"/>
    <row r="22099"/>
    <row r="22100"/>
    <row r="22101"/>
    <row r="22102"/>
    <row r="22103"/>
    <row r="22104"/>
    <row r="22105"/>
    <row r="22106"/>
    <row r="22107"/>
    <row r="22108"/>
    <row r="22109"/>
    <row r="22110"/>
    <row r="22111"/>
    <row r="22112"/>
    <row r="22113"/>
    <row r="22114"/>
    <row r="22115"/>
    <row r="22116"/>
    <row r="22117"/>
    <row r="22118"/>
    <row r="22119"/>
    <row r="22120"/>
    <row r="22121"/>
    <row r="22122"/>
    <row r="22123"/>
    <row r="22124"/>
    <row r="22125"/>
    <row r="22126"/>
    <row r="22127"/>
    <row r="22128"/>
    <row r="22129"/>
    <row r="22130"/>
    <row r="22131"/>
    <row r="22132"/>
    <row r="22133"/>
    <row r="22134"/>
    <row r="22135"/>
    <row r="22136"/>
    <row r="22137"/>
    <row r="22138"/>
    <row r="22139"/>
    <row r="22140"/>
    <row r="22141"/>
    <row r="22142"/>
    <row r="22143"/>
    <row r="22144"/>
    <row r="22145"/>
    <row r="22146"/>
    <row r="22147"/>
    <row r="22148"/>
    <row r="22149"/>
    <row r="22150"/>
    <row r="22151"/>
    <row r="22152"/>
    <row r="22153"/>
    <row r="22154"/>
    <row r="22155"/>
    <row r="22156"/>
    <row r="22157"/>
    <row r="22158"/>
    <row r="22159"/>
    <row r="22160"/>
    <row r="22161"/>
    <row r="22162"/>
    <row r="22163"/>
    <row r="22164"/>
    <row r="22165"/>
    <row r="22166"/>
    <row r="22167"/>
    <row r="22168"/>
    <row r="22169"/>
    <row r="22170"/>
    <row r="22171"/>
    <row r="22172"/>
    <row r="22173"/>
    <row r="22174"/>
    <row r="22175"/>
    <row r="22176"/>
    <row r="22177"/>
    <row r="22178"/>
    <row r="22179"/>
    <row r="22180"/>
    <row r="22181"/>
    <row r="22182"/>
    <row r="22183"/>
    <row r="22184"/>
    <row r="22185"/>
    <row r="22186"/>
    <row r="22187"/>
    <row r="22188"/>
    <row r="22189"/>
    <row r="22190"/>
    <row r="22191"/>
    <row r="22192"/>
    <row r="22193"/>
    <row r="22194"/>
    <row r="22195"/>
    <row r="22196"/>
    <row r="22197"/>
    <row r="22198"/>
    <row r="22199"/>
    <row r="22200"/>
    <row r="22201"/>
    <row r="22202"/>
    <row r="22203"/>
    <row r="22204"/>
    <row r="22205"/>
    <row r="22206"/>
    <row r="22207"/>
    <row r="22208"/>
    <row r="22209"/>
    <row r="22210"/>
    <row r="22211"/>
    <row r="22212"/>
    <row r="22213"/>
    <row r="22214"/>
    <row r="22215"/>
    <row r="22216"/>
    <row r="22217"/>
    <row r="22218"/>
    <row r="22219"/>
    <row r="22220"/>
    <row r="22221"/>
    <row r="22222"/>
    <row r="22223"/>
    <row r="22224"/>
    <row r="22225"/>
    <row r="22226"/>
    <row r="22227"/>
    <row r="22228"/>
    <row r="22229"/>
    <row r="22230"/>
    <row r="22231"/>
    <row r="22232"/>
    <row r="22233"/>
    <row r="22234"/>
    <row r="22235"/>
    <row r="22236"/>
    <row r="22237"/>
    <row r="22238"/>
    <row r="22239"/>
    <row r="22240"/>
    <row r="22241"/>
    <row r="22242"/>
    <row r="22243"/>
    <row r="22244"/>
    <row r="22245"/>
    <row r="22246"/>
    <row r="22247"/>
    <row r="22248"/>
    <row r="22249"/>
    <row r="22250"/>
    <row r="22251"/>
    <row r="22252"/>
    <row r="22253"/>
    <row r="22254"/>
    <row r="22255"/>
    <row r="22256"/>
    <row r="22257"/>
    <row r="22258"/>
    <row r="22259"/>
    <row r="22260"/>
    <row r="22261"/>
    <row r="22262"/>
    <row r="22263"/>
    <row r="22264"/>
    <row r="22265"/>
    <row r="22266"/>
    <row r="22267"/>
    <row r="22268"/>
    <row r="22269"/>
    <row r="22270"/>
    <row r="22271"/>
    <row r="22272"/>
    <row r="22273"/>
    <row r="22274"/>
    <row r="22275"/>
    <row r="22276"/>
    <row r="22277"/>
    <row r="22278"/>
    <row r="22279"/>
    <row r="22280"/>
    <row r="22281"/>
    <row r="22282"/>
    <row r="22283"/>
    <row r="22284"/>
    <row r="22285"/>
    <row r="22286"/>
    <row r="22287"/>
    <row r="22288"/>
    <row r="22289"/>
    <row r="22290"/>
    <row r="22291"/>
    <row r="22292"/>
    <row r="22293"/>
    <row r="22294"/>
    <row r="22295"/>
    <row r="22296"/>
    <row r="22297"/>
    <row r="22298"/>
    <row r="22299"/>
    <row r="22300"/>
    <row r="22301"/>
    <row r="22302"/>
    <row r="22303"/>
    <row r="22304"/>
    <row r="22305"/>
    <row r="22306"/>
    <row r="22307"/>
    <row r="22308"/>
    <row r="22309"/>
    <row r="22310"/>
    <row r="22311"/>
    <row r="22312"/>
    <row r="22313"/>
    <row r="22314"/>
    <row r="22315"/>
    <row r="22316"/>
    <row r="22317"/>
    <row r="22318"/>
    <row r="22319"/>
    <row r="22320"/>
    <row r="22321"/>
    <row r="22322"/>
    <row r="22323"/>
    <row r="22324"/>
    <row r="22325"/>
    <row r="22326"/>
    <row r="22327"/>
    <row r="22328"/>
    <row r="22329"/>
    <row r="22330"/>
    <row r="22331"/>
    <row r="22332"/>
    <row r="22333"/>
    <row r="22334"/>
    <row r="22335"/>
    <row r="22336"/>
    <row r="22337"/>
    <row r="22338"/>
    <row r="22339"/>
    <row r="22340"/>
    <row r="22341"/>
    <row r="22342"/>
    <row r="22343"/>
    <row r="22344"/>
    <row r="22345"/>
    <row r="22346"/>
    <row r="22347"/>
    <row r="22348"/>
    <row r="22349"/>
    <row r="22350"/>
    <row r="22351"/>
    <row r="22352"/>
    <row r="22353"/>
    <row r="22354"/>
    <row r="22355"/>
    <row r="22356"/>
    <row r="22357"/>
    <row r="22358"/>
    <row r="22359"/>
    <row r="22360"/>
    <row r="22361"/>
    <row r="22362"/>
    <row r="22363"/>
    <row r="22364"/>
    <row r="22365"/>
    <row r="22366"/>
    <row r="22367"/>
    <row r="22368"/>
    <row r="22369"/>
    <row r="22370"/>
    <row r="22371"/>
    <row r="22372"/>
    <row r="22373"/>
    <row r="22374"/>
    <row r="22375"/>
    <row r="22376"/>
    <row r="22377"/>
    <row r="22378"/>
    <row r="22379"/>
    <row r="22380"/>
    <row r="22381"/>
    <row r="22382"/>
    <row r="22383"/>
    <row r="22384"/>
    <row r="22385"/>
    <row r="22386"/>
    <row r="22387"/>
    <row r="22388"/>
    <row r="22389"/>
    <row r="22390"/>
    <row r="22391"/>
    <row r="22392"/>
    <row r="22393"/>
    <row r="22394"/>
    <row r="22395"/>
    <row r="22396"/>
    <row r="22397"/>
    <row r="22398"/>
    <row r="22399"/>
    <row r="22400"/>
    <row r="22401"/>
    <row r="22402"/>
    <row r="22403"/>
    <row r="22404"/>
    <row r="22405"/>
    <row r="22406"/>
    <row r="22407"/>
    <row r="22408"/>
    <row r="22409"/>
    <row r="22410"/>
    <row r="22411"/>
    <row r="22412"/>
    <row r="22413"/>
    <row r="22414"/>
    <row r="22415"/>
    <row r="22416"/>
    <row r="22417"/>
    <row r="22418"/>
    <row r="22419"/>
    <row r="22420"/>
    <row r="22421"/>
    <row r="22422"/>
    <row r="22423"/>
    <row r="22424"/>
    <row r="22425"/>
    <row r="22426"/>
    <row r="22427"/>
    <row r="22428"/>
    <row r="22429"/>
    <row r="22430"/>
    <row r="22431"/>
    <row r="22432"/>
    <row r="22433"/>
    <row r="22434"/>
    <row r="22435"/>
    <row r="22436"/>
    <row r="22437"/>
    <row r="22438"/>
    <row r="22439"/>
    <row r="22440"/>
    <row r="22441"/>
    <row r="22442"/>
    <row r="22443"/>
    <row r="22444"/>
    <row r="22445"/>
    <row r="22446"/>
    <row r="22447"/>
    <row r="22448"/>
    <row r="22449"/>
    <row r="22450"/>
    <row r="22451"/>
    <row r="22452"/>
    <row r="22453"/>
    <row r="22454"/>
    <row r="22455"/>
    <row r="22456"/>
    <row r="22457"/>
    <row r="22458"/>
    <row r="22459"/>
    <row r="22460"/>
    <row r="22461"/>
    <row r="22462"/>
    <row r="22463"/>
    <row r="22464"/>
    <row r="22465"/>
    <row r="22466"/>
    <row r="22467"/>
    <row r="22468"/>
    <row r="22469"/>
    <row r="22470"/>
    <row r="22471"/>
    <row r="22472"/>
    <row r="22473"/>
    <row r="22474"/>
    <row r="22475"/>
    <row r="22476"/>
    <row r="22477"/>
    <row r="22478"/>
    <row r="22479"/>
    <row r="22480"/>
    <row r="22481"/>
    <row r="22482"/>
    <row r="22483"/>
    <row r="22484"/>
    <row r="22485"/>
    <row r="22486"/>
    <row r="22487"/>
    <row r="22488"/>
    <row r="22489"/>
    <row r="22490"/>
    <row r="22491"/>
    <row r="22492"/>
    <row r="22493"/>
    <row r="22494"/>
    <row r="22495"/>
    <row r="22496"/>
    <row r="22497"/>
    <row r="22498"/>
    <row r="22499"/>
    <row r="22500"/>
    <row r="22501"/>
    <row r="22502"/>
    <row r="22503"/>
    <row r="22504"/>
    <row r="22505"/>
    <row r="22506"/>
    <row r="22507"/>
    <row r="22508"/>
    <row r="22509"/>
    <row r="22510"/>
    <row r="22511"/>
    <row r="22512"/>
    <row r="22513"/>
    <row r="22514"/>
    <row r="22515"/>
    <row r="22516"/>
    <row r="22517"/>
    <row r="22518"/>
    <row r="22519"/>
    <row r="22520"/>
    <row r="22521"/>
    <row r="22522"/>
    <row r="22523"/>
    <row r="22524"/>
    <row r="22525"/>
    <row r="22526"/>
    <row r="22527"/>
    <row r="22528"/>
    <row r="22529"/>
    <row r="22530"/>
    <row r="22531"/>
    <row r="22532"/>
    <row r="22533"/>
    <row r="22534"/>
    <row r="22535"/>
    <row r="22536"/>
    <row r="22537"/>
    <row r="22538"/>
    <row r="22539"/>
    <row r="22540"/>
    <row r="22541"/>
    <row r="22542"/>
    <row r="22543"/>
    <row r="22544"/>
    <row r="22545"/>
    <row r="22546"/>
    <row r="22547"/>
    <row r="22548"/>
    <row r="22549"/>
    <row r="22550"/>
    <row r="22551"/>
    <row r="22552"/>
    <row r="22553"/>
    <row r="22554"/>
    <row r="22555"/>
    <row r="22556"/>
    <row r="22557"/>
    <row r="22558"/>
    <row r="22559"/>
    <row r="22560"/>
    <row r="22561"/>
    <row r="22562"/>
    <row r="22563"/>
    <row r="22564"/>
    <row r="22565"/>
    <row r="22566"/>
    <row r="22567"/>
    <row r="22568"/>
    <row r="22569"/>
    <row r="22570"/>
    <row r="22571"/>
    <row r="22572"/>
    <row r="22573"/>
    <row r="22574"/>
    <row r="22575"/>
    <row r="22576"/>
    <row r="22577"/>
    <row r="22578"/>
    <row r="22579"/>
    <row r="22580"/>
    <row r="22581"/>
    <row r="22582"/>
    <row r="22583"/>
    <row r="22584"/>
    <row r="22585"/>
    <row r="22586"/>
    <row r="22587"/>
    <row r="22588"/>
    <row r="22589"/>
    <row r="22590"/>
    <row r="22591"/>
    <row r="22592"/>
    <row r="22593"/>
    <row r="22594"/>
    <row r="22595"/>
    <row r="22596"/>
    <row r="22597"/>
    <row r="22598"/>
    <row r="22599"/>
    <row r="22600"/>
    <row r="22601"/>
    <row r="22602"/>
    <row r="22603"/>
    <row r="22604"/>
    <row r="22605"/>
    <row r="22606"/>
    <row r="22607"/>
    <row r="22608"/>
    <row r="22609"/>
    <row r="22610"/>
    <row r="22611"/>
    <row r="22612"/>
    <row r="22613"/>
    <row r="22614"/>
    <row r="22615"/>
    <row r="22616"/>
    <row r="22617"/>
    <row r="22618"/>
    <row r="22619"/>
    <row r="22620"/>
    <row r="22621"/>
    <row r="22622"/>
    <row r="22623"/>
    <row r="22624"/>
    <row r="22625"/>
    <row r="22626"/>
    <row r="22627"/>
    <row r="22628"/>
    <row r="22629"/>
    <row r="22630"/>
    <row r="22631"/>
    <row r="22632"/>
    <row r="22633"/>
    <row r="22634"/>
    <row r="22635"/>
    <row r="22636"/>
    <row r="22637"/>
    <row r="22638"/>
    <row r="22639"/>
    <row r="22640"/>
    <row r="22641"/>
    <row r="22642"/>
    <row r="22643"/>
    <row r="22644"/>
    <row r="22645"/>
    <row r="22646"/>
    <row r="22647"/>
    <row r="22648"/>
    <row r="22649"/>
    <row r="22650"/>
    <row r="22651"/>
    <row r="22652"/>
    <row r="22653"/>
    <row r="22654"/>
    <row r="22655"/>
    <row r="22656"/>
    <row r="22657"/>
    <row r="22658"/>
    <row r="22659"/>
    <row r="22660"/>
    <row r="22661"/>
    <row r="22662"/>
    <row r="22663"/>
    <row r="22664"/>
    <row r="22665"/>
    <row r="22666"/>
    <row r="22667"/>
    <row r="22668"/>
    <row r="22669"/>
    <row r="22670"/>
    <row r="22671"/>
    <row r="22672"/>
    <row r="22673"/>
    <row r="22674"/>
    <row r="22675"/>
    <row r="22676"/>
    <row r="22677"/>
    <row r="22678"/>
    <row r="22679"/>
    <row r="22680"/>
    <row r="22681"/>
    <row r="22682"/>
    <row r="22683"/>
    <row r="22684"/>
    <row r="22685"/>
    <row r="22686"/>
    <row r="22687"/>
    <row r="22688"/>
    <row r="22689"/>
    <row r="22690"/>
    <row r="22691"/>
    <row r="22692"/>
    <row r="22693"/>
    <row r="22694"/>
    <row r="22695"/>
    <row r="22696"/>
    <row r="22697"/>
    <row r="22698"/>
    <row r="22699"/>
    <row r="22700"/>
    <row r="22701"/>
    <row r="22702"/>
    <row r="22703"/>
    <row r="22704"/>
    <row r="22705"/>
    <row r="22706"/>
    <row r="22707"/>
    <row r="22708"/>
    <row r="22709"/>
    <row r="22710"/>
    <row r="22711"/>
    <row r="22712"/>
    <row r="22713"/>
    <row r="22714"/>
    <row r="22715"/>
    <row r="22716"/>
    <row r="22717"/>
    <row r="22718"/>
    <row r="22719"/>
    <row r="22720"/>
    <row r="22721"/>
    <row r="22722"/>
    <row r="22723"/>
    <row r="22724"/>
    <row r="22725"/>
    <row r="22726"/>
    <row r="22727"/>
    <row r="22728"/>
    <row r="22729"/>
    <row r="22730"/>
    <row r="22731"/>
    <row r="22732"/>
    <row r="22733"/>
    <row r="22734"/>
    <row r="22735"/>
    <row r="22736"/>
    <row r="22737"/>
    <row r="22738"/>
    <row r="22739"/>
    <row r="22740"/>
    <row r="22741"/>
    <row r="22742"/>
    <row r="22743"/>
    <row r="22744"/>
    <row r="22745"/>
    <row r="22746"/>
    <row r="22747"/>
    <row r="22748"/>
    <row r="22749"/>
    <row r="22750"/>
    <row r="22751"/>
    <row r="22752"/>
    <row r="22753"/>
    <row r="22754"/>
    <row r="22755"/>
    <row r="22756"/>
    <row r="22757"/>
    <row r="22758"/>
    <row r="22759"/>
    <row r="22760"/>
    <row r="22761"/>
    <row r="22762"/>
    <row r="22763"/>
    <row r="22764"/>
    <row r="22765"/>
    <row r="22766"/>
    <row r="22767"/>
    <row r="22768"/>
    <row r="22769"/>
    <row r="22770"/>
    <row r="22771"/>
    <row r="22772"/>
    <row r="22773"/>
    <row r="22774"/>
    <row r="22775"/>
    <row r="22776"/>
    <row r="22777"/>
    <row r="22778"/>
    <row r="22779"/>
    <row r="22780"/>
    <row r="22781"/>
    <row r="22782"/>
    <row r="22783"/>
    <row r="22784"/>
    <row r="22785"/>
    <row r="22786"/>
    <row r="22787"/>
    <row r="22788"/>
    <row r="22789"/>
    <row r="22790"/>
    <row r="22791"/>
    <row r="22792"/>
    <row r="22793"/>
    <row r="22794"/>
    <row r="22795"/>
    <row r="22796"/>
    <row r="22797"/>
    <row r="22798"/>
    <row r="22799"/>
    <row r="22800"/>
    <row r="22801"/>
    <row r="22802"/>
    <row r="22803"/>
    <row r="22804"/>
    <row r="22805"/>
    <row r="22806"/>
    <row r="22807"/>
    <row r="22808"/>
    <row r="22809"/>
    <row r="22810"/>
    <row r="22811"/>
    <row r="22812"/>
    <row r="22813"/>
    <row r="22814"/>
    <row r="22815"/>
    <row r="22816"/>
    <row r="22817"/>
    <row r="22818"/>
    <row r="22819"/>
    <row r="22820"/>
    <row r="22821"/>
    <row r="22822"/>
    <row r="22823"/>
    <row r="22824"/>
    <row r="22825"/>
    <row r="22826"/>
    <row r="22827"/>
    <row r="22828"/>
    <row r="22829"/>
    <row r="22830"/>
    <row r="22831"/>
    <row r="22832"/>
    <row r="22833"/>
    <row r="22834"/>
    <row r="22835"/>
    <row r="22836"/>
    <row r="22837"/>
    <row r="22838"/>
    <row r="22839"/>
    <row r="22840"/>
    <row r="22841"/>
    <row r="22842"/>
    <row r="22843"/>
    <row r="22844"/>
    <row r="22845"/>
    <row r="22846"/>
    <row r="22847"/>
    <row r="22848"/>
    <row r="22849"/>
    <row r="22850"/>
    <row r="22851"/>
    <row r="22852"/>
    <row r="22853"/>
    <row r="22854"/>
    <row r="22855"/>
    <row r="22856"/>
    <row r="22857"/>
    <row r="22858"/>
    <row r="22859"/>
    <row r="22860"/>
    <row r="22861"/>
    <row r="22862"/>
    <row r="22863"/>
    <row r="22864"/>
    <row r="22865"/>
    <row r="22866"/>
    <row r="22867"/>
    <row r="22868"/>
    <row r="22869"/>
    <row r="22870"/>
    <row r="22871"/>
    <row r="22872"/>
    <row r="22873"/>
    <row r="22874"/>
    <row r="22875"/>
    <row r="22876"/>
    <row r="22877"/>
    <row r="22878"/>
    <row r="22879"/>
    <row r="22880"/>
    <row r="22881"/>
    <row r="22882"/>
    <row r="22883"/>
    <row r="22884"/>
    <row r="22885"/>
    <row r="22886"/>
    <row r="22887"/>
    <row r="22888"/>
    <row r="22889"/>
    <row r="22890"/>
    <row r="22891"/>
    <row r="22892"/>
    <row r="22893"/>
    <row r="22894"/>
    <row r="22895"/>
    <row r="22896"/>
    <row r="22897"/>
    <row r="22898"/>
    <row r="22899"/>
    <row r="22900"/>
    <row r="22901"/>
    <row r="22902"/>
    <row r="22903"/>
    <row r="22904"/>
    <row r="22905"/>
    <row r="22906"/>
    <row r="22907"/>
    <row r="22908"/>
    <row r="22909"/>
    <row r="22910"/>
    <row r="22911"/>
    <row r="22912"/>
    <row r="22913"/>
    <row r="22914"/>
    <row r="22915"/>
    <row r="22916"/>
    <row r="22917"/>
    <row r="22918"/>
    <row r="22919"/>
    <row r="22920"/>
    <row r="22921"/>
    <row r="22922"/>
    <row r="22923"/>
    <row r="22924"/>
    <row r="22925"/>
    <row r="22926"/>
    <row r="22927"/>
    <row r="22928"/>
    <row r="22929"/>
    <row r="22930"/>
    <row r="22931"/>
    <row r="22932"/>
    <row r="22933"/>
    <row r="22934"/>
    <row r="22935"/>
    <row r="22936"/>
    <row r="22937"/>
    <row r="22938"/>
    <row r="22939"/>
    <row r="22940"/>
    <row r="22941"/>
    <row r="22942"/>
    <row r="22943"/>
    <row r="22944"/>
    <row r="22945"/>
    <row r="22946"/>
    <row r="22947"/>
    <row r="22948"/>
    <row r="22949"/>
    <row r="22950"/>
    <row r="22951"/>
    <row r="22952"/>
    <row r="22953"/>
    <row r="22954"/>
    <row r="22955"/>
    <row r="22956"/>
    <row r="22957"/>
    <row r="22958"/>
    <row r="22959"/>
    <row r="22960"/>
    <row r="22961"/>
    <row r="22962"/>
    <row r="22963"/>
    <row r="22964"/>
    <row r="22965"/>
    <row r="22966"/>
    <row r="22967"/>
    <row r="22968"/>
    <row r="22969"/>
    <row r="22970"/>
    <row r="22971"/>
    <row r="22972"/>
    <row r="22973"/>
    <row r="22974"/>
    <row r="22975"/>
    <row r="22976"/>
    <row r="22977"/>
    <row r="22978"/>
    <row r="22979"/>
    <row r="22980"/>
    <row r="22981"/>
    <row r="22982"/>
    <row r="22983"/>
    <row r="22984"/>
    <row r="22985"/>
    <row r="22986"/>
    <row r="22987"/>
    <row r="22988"/>
    <row r="22989"/>
    <row r="22990"/>
    <row r="22991"/>
    <row r="22992"/>
    <row r="22993"/>
    <row r="22994"/>
    <row r="22995"/>
    <row r="22996"/>
    <row r="22997"/>
    <row r="22998"/>
    <row r="22999"/>
    <row r="23000"/>
    <row r="23001"/>
    <row r="23002"/>
    <row r="23003"/>
    <row r="23004"/>
    <row r="23005"/>
    <row r="23006"/>
    <row r="23007"/>
    <row r="23008"/>
    <row r="23009"/>
    <row r="23010"/>
    <row r="23011"/>
    <row r="23012"/>
    <row r="23013"/>
    <row r="23014"/>
    <row r="23015"/>
    <row r="23016"/>
    <row r="23017"/>
    <row r="23018"/>
    <row r="23019"/>
    <row r="23020"/>
    <row r="23021"/>
    <row r="23022"/>
    <row r="23023"/>
    <row r="23024"/>
    <row r="23025"/>
    <row r="23026"/>
    <row r="23027"/>
    <row r="23028"/>
    <row r="23029"/>
    <row r="23030"/>
    <row r="23031"/>
    <row r="23032"/>
    <row r="23033"/>
    <row r="23034"/>
    <row r="23035"/>
    <row r="23036"/>
    <row r="23037"/>
    <row r="23038"/>
    <row r="23039"/>
    <row r="23040"/>
    <row r="23041"/>
    <row r="23042"/>
    <row r="23043"/>
    <row r="23044"/>
    <row r="23045"/>
    <row r="23046"/>
    <row r="23047"/>
    <row r="23048"/>
    <row r="23049"/>
    <row r="23050"/>
    <row r="23051"/>
    <row r="23052"/>
    <row r="23053"/>
    <row r="23054"/>
    <row r="23055"/>
    <row r="23056"/>
    <row r="23057"/>
    <row r="23058"/>
    <row r="23059"/>
    <row r="23060"/>
    <row r="23061"/>
    <row r="23062"/>
    <row r="23063"/>
    <row r="23064"/>
    <row r="23065"/>
    <row r="23066"/>
    <row r="23067"/>
    <row r="23068"/>
    <row r="23069"/>
    <row r="23070"/>
    <row r="23071"/>
    <row r="23072"/>
    <row r="23073"/>
    <row r="23074"/>
    <row r="23075"/>
    <row r="23076"/>
    <row r="23077"/>
    <row r="23078"/>
    <row r="23079"/>
    <row r="23080"/>
    <row r="23081"/>
    <row r="23082"/>
    <row r="23083"/>
    <row r="23084"/>
    <row r="23085"/>
    <row r="23086"/>
    <row r="23087"/>
    <row r="23088"/>
    <row r="23089"/>
    <row r="23090"/>
    <row r="23091"/>
    <row r="23092"/>
    <row r="23093"/>
    <row r="23094"/>
    <row r="23095"/>
    <row r="23096"/>
    <row r="23097"/>
    <row r="23098"/>
    <row r="23099"/>
    <row r="23100"/>
    <row r="23101"/>
    <row r="23102"/>
    <row r="23103"/>
    <row r="23104"/>
    <row r="23105"/>
    <row r="23106"/>
    <row r="23107"/>
    <row r="23108"/>
    <row r="23109"/>
    <row r="23110"/>
    <row r="23111"/>
    <row r="23112"/>
    <row r="23113"/>
    <row r="23114"/>
    <row r="23115"/>
    <row r="23116"/>
    <row r="23117"/>
    <row r="23118"/>
    <row r="23119"/>
    <row r="23120"/>
    <row r="23121"/>
    <row r="23122"/>
    <row r="23123"/>
    <row r="23124"/>
    <row r="23125"/>
    <row r="23126"/>
    <row r="23127"/>
    <row r="23128"/>
    <row r="23129"/>
    <row r="23130"/>
    <row r="23131"/>
    <row r="23132"/>
    <row r="23133"/>
    <row r="23134"/>
    <row r="23135"/>
    <row r="23136"/>
    <row r="23137"/>
    <row r="23138"/>
    <row r="23139"/>
    <row r="23140"/>
    <row r="23141"/>
    <row r="23142"/>
    <row r="23143"/>
    <row r="23144"/>
    <row r="23145"/>
    <row r="23146"/>
    <row r="23147"/>
    <row r="23148"/>
    <row r="23149"/>
    <row r="23150"/>
    <row r="23151"/>
    <row r="23152"/>
    <row r="23153"/>
    <row r="23154"/>
    <row r="23155"/>
    <row r="23156"/>
    <row r="23157"/>
    <row r="23158"/>
    <row r="23159"/>
    <row r="23160"/>
    <row r="23161"/>
    <row r="23162"/>
    <row r="23163"/>
    <row r="23164"/>
    <row r="23165"/>
    <row r="23166"/>
    <row r="23167"/>
    <row r="23168"/>
    <row r="23169"/>
    <row r="23170"/>
    <row r="23171"/>
    <row r="23172"/>
    <row r="23173"/>
    <row r="23174"/>
    <row r="23175"/>
    <row r="23176"/>
    <row r="23177"/>
    <row r="23178"/>
    <row r="23179"/>
    <row r="23180"/>
    <row r="23181"/>
    <row r="23182"/>
    <row r="23183"/>
    <row r="23184"/>
    <row r="23185"/>
    <row r="23186"/>
    <row r="23187"/>
    <row r="23188"/>
    <row r="23189"/>
    <row r="23190"/>
    <row r="23191"/>
    <row r="23192"/>
    <row r="23193"/>
    <row r="23194"/>
    <row r="23195"/>
    <row r="23196"/>
    <row r="23197"/>
    <row r="23198"/>
    <row r="23199"/>
    <row r="23200"/>
    <row r="23201"/>
    <row r="23202"/>
    <row r="23203"/>
    <row r="23204"/>
    <row r="23205"/>
    <row r="23206"/>
    <row r="23207"/>
    <row r="23208"/>
    <row r="23209"/>
    <row r="23210"/>
    <row r="23211"/>
    <row r="23212"/>
    <row r="23213"/>
    <row r="23214"/>
    <row r="23215"/>
    <row r="23216"/>
    <row r="23217"/>
    <row r="23218"/>
    <row r="23219"/>
    <row r="23220"/>
    <row r="23221"/>
    <row r="23222"/>
    <row r="23223"/>
    <row r="23224"/>
    <row r="23225"/>
    <row r="23226"/>
    <row r="23227"/>
    <row r="23228"/>
    <row r="23229"/>
    <row r="23230"/>
    <row r="23231"/>
    <row r="23232"/>
    <row r="23233"/>
    <row r="23234"/>
    <row r="23235"/>
    <row r="23236"/>
    <row r="23237"/>
    <row r="23238"/>
    <row r="23239"/>
    <row r="23240"/>
    <row r="23241"/>
    <row r="23242"/>
    <row r="23243"/>
    <row r="23244"/>
    <row r="23245"/>
    <row r="23246"/>
    <row r="23247"/>
    <row r="23248"/>
    <row r="23249"/>
    <row r="23250"/>
    <row r="23251"/>
    <row r="23252"/>
    <row r="23253"/>
    <row r="23254"/>
    <row r="23255"/>
    <row r="23256"/>
    <row r="23257"/>
    <row r="23258"/>
    <row r="23259"/>
    <row r="23260"/>
    <row r="23261"/>
    <row r="23262"/>
    <row r="23263"/>
    <row r="23264"/>
    <row r="23265"/>
    <row r="23266"/>
    <row r="23267"/>
    <row r="23268"/>
    <row r="23269"/>
    <row r="23270"/>
    <row r="23271"/>
    <row r="23272"/>
    <row r="23273"/>
    <row r="23274"/>
    <row r="23275"/>
    <row r="23276"/>
    <row r="23277"/>
    <row r="23278"/>
    <row r="23279"/>
    <row r="23280"/>
    <row r="23281"/>
    <row r="23282"/>
    <row r="23283"/>
    <row r="23284"/>
    <row r="23285"/>
    <row r="23286"/>
    <row r="23287"/>
    <row r="23288"/>
    <row r="23289"/>
    <row r="23290"/>
    <row r="23291"/>
    <row r="23292"/>
    <row r="23293"/>
    <row r="23294"/>
    <row r="23295"/>
    <row r="23296"/>
    <row r="23297"/>
    <row r="23298"/>
    <row r="23299"/>
    <row r="23300"/>
    <row r="23301"/>
    <row r="23302"/>
    <row r="23303"/>
    <row r="23304"/>
    <row r="23305"/>
    <row r="23306"/>
    <row r="23307"/>
    <row r="23308"/>
    <row r="23309"/>
    <row r="23310"/>
    <row r="23311"/>
    <row r="23312"/>
    <row r="23313"/>
    <row r="23314"/>
    <row r="23315"/>
    <row r="23316"/>
    <row r="23317"/>
    <row r="23318"/>
    <row r="23319"/>
    <row r="23320"/>
    <row r="23321"/>
    <row r="23322"/>
    <row r="23323"/>
    <row r="23324"/>
    <row r="23325"/>
    <row r="23326"/>
    <row r="23327"/>
    <row r="23328"/>
    <row r="23329"/>
    <row r="23330"/>
    <row r="23331"/>
    <row r="23332"/>
    <row r="23333"/>
    <row r="23334"/>
    <row r="23335"/>
    <row r="23336"/>
    <row r="23337"/>
    <row r="23338"/>
    <row r="23339"/>
    <row r="23340"/>
    <row r="23341"/>
    <row r="23342"/>
    <row r="23343"/>
    <row r="23344"/>
    <row r="23345"/>
    <row r="23346"/>
    <row r="23347"/>
    <row r="23348"/>
    <row r="23349"/>
    <row r="23350"/>
    <row r="23351"/>
    <row r="23352"/>
    <row r="23353"/>
    <row r="23354"/>
    <row r="23355"/>
    <row r="23356"/>
    <row r="23357"/>
    <row r="23358"/>
    <row r="23359"/>
    <row r="23360"/>
    <row r="23361"/>
    <row r="23362"/>
    <row r="23363"/>
    <row r="23364"/>
    <row r="23365"/>
    <row r="23366"/>
    <row r="23367"/>
    <row r="23368"/>
    <row r="23369"/>
    <row r="23370"/>
    <row r="23371"/>
    <row r="23372"/>
    <row r="23373"/>
    <row r="23374"/>
    <row r="23375"/>
    <row r="23376"/>
    <row r="23377"/>
    <row r="23378"/>
    <row r="23379"/>
    <row r="23380"/>
    <row r="23381"/>
    <row r="23382"/>
    <row r="23383"/>
    <row r="23384"/>
    <row r="23385"/>
    <row r="23386"/>
    <row r="23387"/>
    <row r="23388"/>
    <row r="23389"/>
    <row r="23390"/>
    <row r="23391"/>
    <row r="23392"/>
    <row r="23393"/>
    <row r="23394"/>
    <row r="23395"/>
    <row r="23396"/>
    <row r="23397"/>
    <row r="23398"/>
    <row r="23399"/>
    <row r="23400"/>
    <row r="23401"/>
    <row r="23402"/>
    <row r="23403"/>
    <row r="23404"/>
    <row r="23405"/>
    <row r="23406"/>
    <row r="23407"/>
    <row r="23408"/>
    <row r="23409"/>
    <row r="23410"/>
    <row r="23411"/>
    <row r="23412"/>
    <row r="23413"/>
    <row r="23414"/>
    <row r="23415"/>
    <row r="23416"/>
    <row r="23417"/>
    <row r="23418"/>
    <row r="23419"/>
    <row r="23420"/>
    <row r="23421"/>
    <row r="23422"/>
    <row r="23423"/>
    <row r="23424"/>
    <row r="23425"/>
    <row r="23426"/>
    <row r="23427"/>
    <row r="23428"/>
    <row r="23429"/>
    <row r="23430"/>
    <row r="23431"/>
    <row r="23432"/>
    <row r="23433"/>
    <row r="23434"/>
    <row r="23435"/>
    <row r="23436"/>
    <row r="23437"/>
    <row r="23438"/>
    <row r="23439"/>
    <row r="23440"/>
    <row r="23441"/>
    <row r="23442"/>
    <row r="23443"/>
    <row r="23444"/>
    <row r="23445"/>
    <row r="23446"/>
    <row r="23447"/>
    <row r="23448"/>
    <row r="23449"/>
    <row r="23450"/>
    <row r="23451"/>
    <row r="23452"/>
    <row r="23453"/>
    <row r="23454"/>
    <row r="23455"/>
    <row r="23456"/>
    <row r="23457"/>
    <row r="23458"/>
    <row r="23459"/>
    <row r="23460"/>
    <row r="23461"/>
    <row r="23462"/>
    <row r="23463"/>
    <row r="23464"/>
    <row r="23465"/>
    <row r="23466"/>
    <row r="23467"/>
    <row r="23468"/>
    <row r="23469"/>
    <row r="23470"/>
    <row r="23471"/>
    <row r="23472"/>
    <row r="23473"/>
    <row r="23474"/>
    <row r="23475"/>
    <row r="23476"/>
    <row r="23477"/>
    <row r="23478"/>
    <row r="23479"/>
    <row r="23480"/>
    <row r="23481"/>
    <row r="23482"/>
    <row r="23483"/>
    <row r="23484"/>
    <row r="23485"/>
    <row r="23486"/>
    <row r="23487"/>
    <row r="23488"/>
    <row r="23489"/>
    <row r="23490"/>
    <row r="23491"/>
    <row r="23492"/>
    <row r="23493"/>
    <row r="23494"/>
    <row r="23495"/>
    <row r="23496"/>
    <row r="23497"/>
    <row r="23498"/>
    <row r="23499"/>
    <row r="23500"/>
    <row r="23501"/>
    <row r="23502"/>
    <row r="23503"/>
    <row r="23504"/>
    <row r="23505"/>
    <row r="23506"/>
    <row r="23507"/>
    <row r="23508"/>
    <row r="23509"/>
    <row r="23510"/>
    <row r="23511"/>
    <row r="23512"/>
    <row r="23513"/>
    <row r="23514"/>
    <row r="23515"/>
    <row r="23516"/>
    <row r="23517"/>
    <row r="23518"/>
    <row r="23519"/>
    <row r="23520"/>
    <row r="23521"/>
    <row r="23522"/>
    <row r="23523"/>
    <row r="23524"/>
    <row r="23525"/>
    <row r="23526"/>
    <row r="23527"/>
    <row r="23528"/>
    <row r="23529"/>
    <row r="23530"/>
    <row r="23531"/>
    <row r="23532"/>
    <row r="23533"/>
    <row r="23534"/>
    <row r="23535"/>
    <row r="23536"/>
    <row r="23537"/>
    <row r="23538"/>
    <row r="23539"/>
    <row r="23540"/>
    <row r="23541"/>
    <row r="23542"/>
    <row r="23543"/>
    <row r="23544"/>
    <row r="23545"/>
    <row r="23546"/>
    <row r="23547"/>
    <row r="23548"/>
    <row r="23549"/>
    <row r="23550"/>
    <row r="23551"/>
    <row r="23552"/>
    <row r="23553"/>
    <row r="23554"/>
    <row r="23555"/>
    <row r="23556"/>
    <row r="23557"/>
    <row r="23558"/>
    <row r="23559"/>
    <row r="23560"/>
    <row r="23561"/>
    <row r="23562"/>
    <row r="23563"/>
    <row r="23564"/>
    <row r="23565"/>
    <row r="23566"/>
    <row r="23567"/>
    <row r="23568"/>
    <row r="23569"/>
    <row r="23570"/>
    <row r="23571"/>
    <row r="23572"/>
    <row r="23573"/>
    <row r="23574"/>
    <row r="23575"/>
    <row r="23576"/>
    <row r="23577"/>
    <row r="23578"/>
    <row r="23579"/>
    <row r="23580"/>
    <row r="23581"/>
    <row r="23582"/>
    <row r="23583"/>
    <row r="23584"/>
    <row r="23585"/>
    <row r="23586"/>
    <row r="23587"/>
    <row r="23588"/>
    <row r="23589"/>
    <row r="23590"/>
    <row r="23591"/>
    <row r="23592"/>
    <row r="23593"/>
    <row r="23594"/>
    <row r="23595"/>
    <row r="23596"/>
    <row r="23597"/>
    <row r="23598"/>
    <row r="23599"/>
    <row r="23600"/>
    <row r="23601"/>
    <row r="23602"/>
    <row r="23603"/>
    <row r="23604"/>
    <row r="23605"/>
    <row r="23606"/>
    <row r="23607"/>
    <row r="23608"/>
    <row r="23609"/>
    <row r="23610"/>
    <row r="23611"/>
    <row r="23612"/>
    <row r="23613"/>
    <row r="23614"/>
    <row r="23615"/>
    <row r="23616"/>
    <row r="23617"/>
    <row r="23618"/>
    <row r="23619"/>
    <row r="23620"/>
    <row r="23621"/>
    <row r="23622"/>
    <row r="23623"/>
    <row r="23624"/>
    <row r="23625"/>
    <row r="23626"/>
    <row r="23627"/>
    <row r="23628"/>
    <row r="23629"/>
    <row r="23630"/>
    <row r="23631"/>
    <row r="23632"/>
    <row r="23633"/>
    <row r="23634"/>
    <row r="23635"/>
    <row r="23636"/>
    <row r="23637"/>
    <row r="23638"/>
    <row r="23639"/>
    <row r="23640"/>
    <row r="23641"/>
    <row r="23642"/>
    <row r="23643"/>
    <row r="23644"/>
    <row r="23645"/>
    <row r="23646"/>
    <row r="23647"/>
    <row r="23648"/>
    <row r="23649"/>
    <row r="23650"/>
    <row r="23651"/>
    <row r="23652"/>
    <row r="23653"/>
    <row r="23654"/>
    <row r="23655"/>
    <row r="23656"/>
    <row r="23657"/>
    <row r="23658"/>
    <row r="23659"/>
    <row r="23660"/>
    <row r="23661"/>
    <row r="23662"/>
    <row r="23663"/>
    <row r="23664"/>
    <row r="23665"/>
    <row r="23666"/>
    <row r="23667"/>
    <row r="23668"/>
    <row r="23669"/>
    <row r="23670"/>
    <row r="23671"/>
    <row r="23672"/>
    <row r="23673"/>
    <row r="23674"/>
    <row r="23675"/>
    <row r="23676"/>
    <row r="23677"/>
    <row r="23678"/>
    <row r="23679"/>
    <row r="23680"/>
    <row r="23681"/>
    <row r="23682"/>
    <row r="23683"/>
    <row r="23684"/>
    <row r="23685"/>
    <row r="23686"/>
    <row r="23687"/>
    <row r="23688"/>
    <row r="23689"/>
    <row r="23690"/>
    <row r="23691"/>
    <row r="23692"/>
    <row r="23693"/>
    <row r="23694"/>
    <row r="23695"/>
    <row r="23696"/>
    <row r="23697"/>
    <row r="23698"/>
    <row r="23699"/>
    <row r="23700"/>
    <row r="23701"/>
    <row r="23702"/>
    <row r="23703"/>
    <row r="23704"/>
    <row r="23705"/>
    <row r="23706"/>
    <row r="23707"/>
    <row r="23708"/>
    <row r="23709"/>
    <row r="23710"/>
    <row r="23711"/>
    <row r="23712"/>
    <row r="23713"/>
    <row r="23714"/>
    <row r="23715"/>
    <row r="23716"/>
    <row r="23717"/>
    <row r="23718"/>
    <row r="23719"/>
    <row r="23720"/>
    <row r="23721"/>
    <row r="23722"/>
    <row r="23723"/>
    <row r="23724"/>
    <row r="23725"/>
    <row r="23726"/>
    <row r="23727"/>
    <row r="23728"/>
    <row r="23729"/>
    <row r="23730"/>
    <row r="23731"/>
    <row r="23732"/>
    <row r="23733"/>
    <row r="23734"/>
    <row r="23735"/>
    <row r="23736"/>
    <row r="23737"/>
    <row r="23738"/>
    <row r="23739"/>
    <row r="23740"/>
    <row r="23741"/>
    <row r="23742"/>
    <row r="23743"/>
    <row r="23744"/>
    <row r="23745"/>
    <row r="23746"/>
    <row r="23747"/>
    <row r="23748"/>
    <row r="23749"/>
    <row r="23750"/>
    <row r="23751"/>
    <row r="23752"/>
    <row r="23753"/>
    <row r="23754"/>
    <row r="23755"/>
    <row r="23756"/>
    <row r="23757"/>
    <row r="23758"/>
    <row r="23759"/>
    <row r="23760"/>
    <row r="23761"/>
    <row r="23762"/>
    <row r="23763"/>
    <row r="23764"/>
    <row r="23765"/>
    <row r="23766"/>
    <row r="23767"/>
    <row r="23768"/>
    <row r="23769"/>
    <row r="23770"/>
    <row r="23771"/>
    <row r="23772"/>
    <row r="23773"/>
    <row r="23774"/>
    <row r="23775"/>
    <row r="23776"/>
    <row r="23777"/>
    <row r="23778"/>
    <row r="23779"/>
    <row r="23780"/>
    <row r="23781"/>
    <row r="23782"/>
    <row r="23783"/>
    <row r="23784"/>
    <row r="23785"/>
    <row r="23786"/>
    <row r="23787"/>
    <row r="23788"/>
    <row r="23789"/>
    <row r="23790"/>
    <row r="23791"/>
    <row r="23792"/>
    <row r="23793"/>
    <row r="23794"/>
    <row r="23795"/>
    <row r="23796"/>
    <row r="23797"/>
    <row r="23798"/>
    <row r="23799"/>
    <row r="23800"/>
    <row r="23801"/>
    <row r="23802"/>
    <row r="23803"/>
    <row r="23804"/>
    <row r="23805"/>
    <row r="23806"/>
    <row r="23807"/>
    <row r="23808"/>
    <row r="23809"/>
    <row r="23810"/>
    <row r="23811"/>
    <row r="23812"/>
    <row r="23813"/>
    <row r="23814"/>
    <row r="23815"/>
    <row r="23816"/>
    <row r="23817"/>
    <row r="23818"/>
    <row r="23819"/>
    <row r="23820"/>
    <row r="23821"/>
    <row r="23822"/>
    <row r="23823"/>
    <row r="23824"/>
    <row r="23825"/>
    <row r="23826"/>
    <row r="23827"/>
    <row r="23828"/>
    <row r="23829"/>
    <row r="23830"/>
    <row r="23831"/>
    <row r="23832"/>
    <row r="23833"/>
    <row r="23834"/>
    <row r="23835"/>
    <row r="23836"/>
    <row r="23837"/>
    <row r="23838"/>
    <row r="23839"/>
    <row r="23840"/>
    <row r="23841"/>
    <row r="23842"/>
    <row r="23843"/>
    <row r="23844"/>
    <row r="23845"/>
    <row r="23846"/>
    <row r="23847"/>
    <row r="23848"/>
    <row r="23849"/>
    <row r="23850"/>
    <row r="23851"/>
    <row r="23852"/>
    <row r="23853"/>
    <row r="23854"/>
    <row r="23855"/>
    <row r="23856"/>
    <row r="23857"/>
    <row r="23858"/>
    <row r="23859"/>
    <row r="23860"/>
    <row r="23861"/>
    <row r="23862"/>
    <row r="23863"/>
    <row r="23864"/>
    <row r="23865"/>
    <row r="23866"/>
    <row r="23867"/>
    <row r="23868"/>
    <row r="23869"/>
    <row r="23870"/>
    <row r="23871"/>
    <row r="23872"/>
    <row r="23873"/>
    <row r="23874"/>
    <row r="23875"/>
    <row r="23876"/>
    <row r="23877"/>
    <row r="23878"/>
    <row r="23879"/>
    <row r="23880"/>
    <row r="23881"/>
    <row r="23882"/>
    <row r="23883"/>
    <row r="23884"/>
    <row r="23885"/>
    <row r="23886"/>
    <row r="23887"/>
    <row r="23888"/>
    <row r="23889"/>
    <row r="23890"/>
    <row r="23891"/>
    <row r="23892"/>
    <row r="23893"/>
    <row r="23894"/>
    <row r="23895"/>
    <row r="23896"/>
    <row r="23897"/>
    <row r="23898"/>
    <row r="23899"/>
    <row r="23900"/>
    <row r="23901"/>
    <row r="23902"/>
    <row r="23903"/>
    <row r="23904"/>
    <row r="23905"/>
    <row r="23906"/>
    <row r="23907"/>
    <row r="23908"/>
    <row r="23909"/>
    <row r="23910"/>
    <row r="23911"/>
    <row r="23912"/>
    <row r="23913"/>
    <row r="23914"/>
    <row r="23915"/>
    <row r="23916"/>
    <row r="23917"/>
    <row r="23918"/>
    <row r="23919"/>
    <row r="23920"/>
    <row r="23921"/>
    <row r="23922"/>
    <row r="23923"/>
    <row r="23924"/>
    <row r="23925"/>
    <row r="23926"/>
    <row r="23927"/>
    <row r="23928"/>
    <row r="23929"/>
    <row r="23930"/>
    <row r="23931"/>
    <row r="23932"/>
    <row r="23933"/>
    <row r="23934"/>
    <row r="23935"/>
    <row r="23936"/>
    <row r="23937"/>
    <row r="23938"/>
    <row r="23939"/>
    <row r="23940"/>
    <row r="23941"/>
    <row r="23942"/>
    <row r="23943"/>
    <row r="23944"/>
    <row r="23945"/>
    <row r="23946"/>
    <row r="23947"/>
    <row r="23948"/>
    <row r="23949"/>
    <row r="23950"/>
    <row r="23951"/>
    <row r="23952"/>
    <row r="23953"/>
    <row r="23954"/>
    <row r="23955"/>
    <row r="23956"/>
    <row r="23957"/>
    <row r="23958"/>
    <row r="23959"/>
    <row r="23960"/>
    <row r="23961"/>
    <row r="23962"/>
    <row r="23963"/>
    <row r="23964"/>
    <row r="23965"/>
    <row r="23966"/>
    <row r="23967"/>
    <row r="23968"/>
    <row r="23969"/>
    <row r="23970"/>
    <row r="23971"/>
    <row r="23972"/>
    <row r="23973"/>
    <row r="23974"/>
    <row r="23975"/>
    <row r="23976"/>
    <row r="23977"/>
    <row r="23978"/>
    <row r="23979"/>
    <row r="23980"/>
    <row r="23981"/>
    <row r="23982"/>
    <row r="23983"/>
    <row r="23984"/>
    <row r="23985"/>
    <row r="23986"/>
    <row r="23987"/>
    <row r="23988"/>
    <row r="23989"/>
    <row r="23990"/>
    <row r="23991"/>
    <row r="23992"/>
    <row r="23993"/>
    <row r="23994"/>
    <row r="23995"/>
    <row r="23996"/>
    <row r="23997"/>
    <row r="23998"/>
    <row r="23999"/>
    <row r="24000"/>
    <row r="24001"/>
    <row r="24002"/>
    <row r="24003"/>
    <row r="24004"/>
    <row r="24005"/>
    <row r="24006"/>
    <row r="24007"/>
    <row r="24008"/>
    <row r="24009"/>
    <row r="24010"/>
    <row r="24011"/>
    <row r="24012"/>
    <row r="24013"/>
    <row r="24014"/>
    <row r="24015"/>
    <row r="24016"/>
    <row r="24017"/>
    <row r="24018"/>
    <row r="24019"/>
    <row r="24020"/>
    <row r="24021"/>
    <row r="24022"/>
    <row r="24023"/>
    <row r="24024"/>
    <row r="24025"/>
    <row r="24026"/>
    <row r="24027"/>
    <row r="24028"/>
    <row r="24029"/>
    <row r="24030"/>
    <row r="24031"/>
    <row r="24032"/>
    <row r="24033"/>
    <row r="24034"/>
    <row r="24035"/>
    <row r="24036"/>
    <row r="24037"/>
    <row r="24038"/>
    <row r="24039"/>
    <row r="24040"/>
    <row r="24041"/>
    <row r="24042"/>
    <row r="24043"/>
    <row r="24044"/>
    <row r="24045"/>
    <row r="24046"/>
    <row r="24047"/>
    <row r="24048"/>
    <row r="24049"/>
    <row r="24050"/>
    <row r="24051"/>
    <row r="24052"/>
    <row r="24053"/>
    <row r="24054"/>
    <row r="24055"/>
    <row r="24056"/>
    <row r="24057"/>
    <row r="24058"/>
    <row r="24059"/>
    <row r="24060"/>
    <row r="24061"/>
    <row r="24062"/>
    <row r="24063"/>
    <row r="24064"/>
    <row r="24065"/>
    <row r="24066"/>
    <row r="24067"/>
    <row r="24068"/>
    <row r="24069"/>
    <row r="24070"/>
    <row r="24071"/>
    <row r="24072"/>
    <row r="24073"/>
    <row r="24074"/>
    <row r="24075"/>
    <row r="24076"/>
    <row r="24077"/>
    <row r="24078"/>
    <row r="24079"/>
    <row r="24080"/>
    <row r="24081"/>
    <row r="24082"/>
    <row r="24083"/>
    <row r="24084"/>
    <row r="24085"/>
    <row r="24086"/>
    <row r="24087"/>
    <row r="24088"/>
    <row r="24089"/>
    <row r="24090"/>
    <row r="24091"/>
    <row r="24092"/>
    <row r="24093"/>
    <row r="24094"/>
    <row r="24095"/>
    <row r="24096"/>
    <row r="24097"/>
    <row r="24098"/>
    <row r="24099"/>
    <row r="24100"/>
    <row r="24101"/>
    <row r="24102"/>
    <row r="24103"/>
    <row r="24104"/>
    <row r="24105"/>
    <row r="24106"/>
    <row r="24107"/>
    <row r="24108"/>
    <row r="24109"/>
    <row r="24110"/>
    <row r="24111"/>
    <row r="24112"/>
    <row r="24113"/>
    <row r="24114"/>
    <row r="24115"/>
    <row r="24116"/>
    <row r="24117"/>
    <row r="24118"/>
    <row r="24119"/>
    <row r="24120"/>
    <row r="24121"/>
    <row r="24122"/>
    <row r="24123"/>
    <row r="24124"/>
    <row r="24125"/>
    <row r="24126"/>
    <row r="24127"/>
    <row r="24128"/>
    <row r="24129"/>
    <row r="24130"/>
    <row r="24131"/>
    <row r="24132"/>
    <row r="24133"/>
    <row r="24134"/>
    <row r="24135"/>
    <row r="24136"/>
    <row r="24137"/>
    <row r="24138"/>
    <row r="24139"/>
    <row r="24140"/>
    <row r="24141"/>
    <row r="24142"/>
    <row r="24143"/>
    <row r="24144"/>
    <row r="24145"/>
    <row r="24146"/>
    <row r="24147"/>
    <row r="24148"/>
    <row r="24149"/>
    <row r="24150"/>
    <row r="24151"/>
    <row r="24152"/>
    <row r="24153"/>
    <row r="24154"/>
    <row r="24155"/>
    <row r="24156"/>
    <row r="24157"/>
    <row r="24158"/>
    <row r="24159"/>
    <row r="24160"/>
    <row r="24161"/>
    <row r="24162"/>
    <row r="24163"/>
    <row r="24164"/>
    <row r="24165"/>
    <row r="24166"/>
    <row r="24167"/>
    <row r="24168"/>
    <row r="24169"/>
    <row r="24170"/>
    <row r="24171"/>
    <row r="24172"/>
    <row r="24173"/>
    <row r="24174"/>
    <row r="24175"/>
    <row r="24176"/>
    <row r="24177"/>
    <row r="24178"/>
    <row r="24179"/>
    <row r="24180"/>
    <row r="24181"/>
    <row r="24182"/>
    <row r="24183"/>
    <row r="24184"/>
    <row r="24185"/>
    <row r="24186"/>
    <row r="24187"/>
    <row r="24188"/>
    <row r="24189"/>
    <row r="24190"/>
    <row r="24191"/>
    <row r="24192"/>
    <row r="24193"/>
    <row r="24194"/>
    <row r="24195"/>
    <row r="24196"/>
    <row r="24197"/>
    <row r="24198"/>
    <row r="24199"/>
    <row r="24200"/>
    <row r="24201"/>
    <row r="24202"/>
    <row r="24203"/>
    <row r="24204"/>
    <row r="24205"/>
    <row r="24206"/>
    <row r="24207"/>
    <row r="24208"/>
    <row r="24209"/>
    <row r="24210"/>
    <row r="24211"/>
    <row r="24212"/>
    <row r="24213"/>
    <row r="24214"/>
    <row r="24215"/>
    <row r="24216"/>
    <row r="24217"/>
    <row r="24218"/>
    <row r="24219"/>
    <row r="24220"/>
    <row r="24221"/>
    <row r="24222"/>
    <row r="24223"/>
    <row r="24224"/>
    <row r="24225"/>
    <row r="24226"/>
    <row r="24227"/>
    <row r="24228"/>
    <row r="24229"/>
    <row r="24230"/>
    <row r="24231"/>
    <row r="24232"/>
    <row r="24233"/>
    <row r="24234"/>
    <row r="24235"/>
    <row r="24236"/>
    <row r="24237"/>
    <row r="24238"/>
    <row r="24239"/>
    <row r="24240"/>
    <row r="24241"/>
    <row r="24242"/>
    <row r="24243"/>
    <row r="24244"/>
    <row r="24245"/>
    <row r="24246"/>
    <row r="24247"/>
    <row r="24248"/>
    <row r="24249"/>
    <row r="24250"/>
    <row r="24251"/>
    <row r="24252"/>
    <row r="24253"/>
    <row r="24254"/>
    <row r="24255"/>
    <row r="24256"/>
    <row r="24257"/>
    <row r="24258"/>
    <row r="24259"/>
    <row r="24260"/>
    <row r="24261"/>
    <row r="24262"/>
    <row r="24263"/>
    <row r="24264"/>
    <row r="24265"/>
    <row r="24266"/>
    <row r="24267"/>
    <row r="24268"/>
    <row r="24269"/>
    <row r="24270"/>
    <row r="24271"/>
    <row r="24272"/>
    <row r="24273"/>
    <row r="24274"/>
    <row r="24275"/>
    <row r="24276"/>
    <row r="24277"/>
    <row r="24278"/>
    <row r="24279"/>
    <row r="24280"/>
    <row r="24281"/>
    <row r="24282"/>
    <row r="24283"/>
    <row r="24284"/>
    <row r="24285"/>
    <row r="24286"/>
    <row r="24287"/>
    <row r="24288"/>
    <row r="24289"/>
    <row r="24290"/>
    <row r="24291"/>
    <row r="24292"/>
    <row r="24293"/>
    <row r="24294"/>
    <row r="24295"/>
    <row r="24296"/>
    <row r="24297"/>
    <row r="24298"/>
    <row r="24299"/>
    <row r="24300"/>
    <row r="24301"/>
    <row r="24302"/>
    <row r="24303"/>
    <row r="24304"/>
    <row r="24305"/>
    <row r="24306"/>
    <row r="24307"/>
    <row r="24308"/>
    <row r="24309"/>
    <row r="24310"/>
    <row r="24311"/>
    <row r="24312"/>
    <row r="24313"/>
    <row r="24314"/>
    <row r="24315"/>
    <row r="24316"/>
    <row r="24317"/>
    <row r="24318"/>
    <row r="24319"/>
    <row r="24320"/>
    <row r="24321"/>
    <row r="24322"/>
    <row r="24323"/>
    <row r="24324"/>
    <row r="24325"/>
    <row r="24326"/>
    <row r="24327"/>
    <row r="24328"/>
    <row r="24329"/>
    <row r="24330"/>
    <row r="24331"/>
    <row r="24332"/>
    <row r="24333"/>
    <row r="24334"/>
    <row r="24335"/>
    <row r="24336"/>
    <row r="24337"/>
    <row r="24338"/>
    <row r="24339"/>
    <row r="24340"/>
    <row r="24341"/>
    <row r="24342"/>
    <row r="24343"/>
    <row r="24344"/>
    <row r="24345"/>
    <row r="24346"/>
    <row r="24347"/>
    <row r="24348"/>
    <row r="24349"/>
    <row r="24350"/>
    <row r="24351"/>
    <row r="24352"/>
    <row r="24353"/>
    <row r="24354"/>
    <row r="24355"/>
    <row r="24356"/>
    <row r="24357"/>
    <row r="24358"/>
    <row r="24359"/>
    <row r="24360"/>
    <row r="24361"/>
    <row r="24362"/>
    <row r="24363"/>
    <row r="24364"/>
    <row r="24365"/>
    <row r="24366"/>
    <row r="24367"/>
    <row r="24368"/>
    <row r="24369"/>
    <row r="24370"/>
    <row r="24371"/>
    <row r="24372"/>
    <row r="24373"/>
    <row r="24374"/>
    <row r="24375"/>
    <row r="24376"/>
    <row r="24377"/>
    <row r="24378"/>
    <row r="24379"/>
    <row r="24380"/>
    <row r="24381"/>
    <row r="24382"/>
    <row r="24383"/>
    <row r="24384"/>
    <row r="24385"/>
    <row r="24386"/>
    <row r="24387"/>
    <row r="24388"/>
    <row r="24389"/>
    <row r="24390"/>
    <row r="24391"/>
    <row r="24392"/>
    <row r="24393"/>
    <row r="24394"/>
    <row r="24395"/>
    <row r="24396"/>
    <row r="24397"/>
    <row r="24398"/>
    <row r="24399"/>
    <row r="24400"/>
    <row r="24401"/>
    <row r="24402"/>
    <row r="24403"/>
    <row r="24404"/>
    <row r="24405"/>
    <row r="24406"/>
    <row r="24407"/>
    <row r="24408"/>
    <row r="24409"/>
    <row r="24410"/>
    <row r="24411"/>
    <row r="24412"/>
    <row r="24413"/>
    <row r="24414"/>
    <row r="24415"/>
    <row r="24416"/>
    <row r="24417"/>
    <row r="24418"/>
    <row r="24419"/>
    <row r="24420"/>
    <row r="24421"/>
    <row r="24422"/>
    <row r="24423"/>
    <row r="24424"/>
    <row r="24425"/>
    <row r="24426"/>
    <row r="24427"/>
    <row r="24428"/>
    <row r="24429"/>
    <row r="24430"/>
    <row r="24431"/>
    <row r="24432"/>
    <row r="24433"/>
    <row r="24434"/>
    <row r="24435"/>
    <row r="24436"/>
    <row r="24437"/>
    <row r="24438"/>
    <row r="24439"/>
    <row r="24440"/>
    <row r="24441"/>
    <row r="24442"/>
    <row r="24443"/>
    <row r="24444"/>
    <row r="24445"/>
    <row r="24446"/>
    <row r="24447"/>
    <row r="24448"/>
    <row r="24449"/>
    <row r="24450"/>
    <row r="24451"/>
    <row r="24452"/>
    <row r="24453"/>
    <row r="24454"/>
    <row r="24455"/>
    <row r="24456"/>
    <row r="24457"/>
    <row r="24458"/>
    <row r="24459"/>
    <row r="24460"/>
    <row r="24461"/>
    <row r="24462"/>
    <row r="24463"/>
    <row r="24464"/>
    <row r="24465"/>
    <row r="24466"/>
    <row r="24467"/>
    <row r="24468"/>
    <row r="24469"/>
    <row r="24470"/>
    <row r="24471"/>
    <row r="24472"/>
    <row r="24473"/>
    <row r="24474"/>
    <row r="24475"/>
    <row r="24476"/>
    <row r="24477"/>
    <row r="24478"/>
    <row r="24479"/>
    <row r="24480"/>
    <row r="24481"/>
    <row r="24482"/>
    <row r="24483"/>
    <row r="24484"/>
    <row r="24485"/>
    <row r="24486"/>
    <row r="24487"/>
    <row r="24488"/>
    <row r="24489"/>
    <row r="24490"/>
    <row r="24491"/>
    <row r="24492"/>
    <row r="24493"/>
    <row r="24494"/>
    <row r="24495"/>
    <row r="24496"/>
    <row r="24497"/>
    <row r="24498"/>
    <row r="24499"/>
    <row r="24500"/>
    <row r="24501"/>
    <row r="24502"/>
    <row r="24503"/>
    <row r="24504"/>
    <row r="24505"/>
    <row r="24506"/>
    <row r="24507"/>
    <row r="24508"/>
    <row r="24509"/>
    <row r="24510"/>
    <row r="24511"/>
    <row r="24512"/>
    <row r="24513"/>
    <row r="24514"/>
    <row r="24515"/>
    <row r="24516"/>
    <row r="24517"/>
    <row r="24518"/>
    <row r="24519"/>
    <row r="24520"/>
    <row r="24521"/>
    <row r="24522"/>
    <row r="24523"/>
    <row r="24524"/>
    <row r="24525"/>
    <row r="24526"/>
    <row r="24527"/>
    <row r="24528"/>
    <row r="24529"/>
    <row r="24530"/>
    <row r="24531"/>
    <row r="24532"/>
    <row r="24533"/>
    <row r="24534"/>
    <row r="24535"/>
    <row r="24536"/>
    <row r="24537"/>
    <row r="24538"/>
    <row r="24539"/>
    <row r="24540"/>
    <row r="24541"/>
    <row r="24542"/>
    <row r="24543"/>
    <row r="24544"/>
    <row r="24545"/>
    <row r="24546"/>
    <row r="24547"/>
    <row r="24548"/>
    <row r="24549"/>
    <row r="24550"/>
    <row r="24551"/>
    <row r="24552"/>
    <row r="24553"/>
    <row r="24554"/>
    <row r="24555"/>
    <row r="24556"/>
    <row r="24557"/>
    <row r="24558"/>
    <row r="24559"/>
    <row r="24560"/>
    <row r="24561"/>
    <row r="24562"/>
    <row r="24563"/>
    <row r="24564"/>
    <row r="24565"/>
    <row r="24566"/>
    <row r="24567"/>
    <row r="24568"/>
    <row r="24569"/>
    <row r="24570"/>
    <row r="24571"/>
    <row r="24572"/>
    <row r="24573"/>
    <row r="24574"/>
    <row r="24575"/>
    <row r="24576"/>
    <row r="24577"/>
    <row r="24578"/>
    <row r="24579"/>
    <row r="24580"/>
    <row r="24581"/>
    <row r="24582"/>
    <row r="24583"/>
    <row r="24584"/>
    <row r="24585"/>
    <row r="24586"/>
    <row r="24587"/>
    <row r="24588"/>
    <row r="24589"/>
    <row r="24590"/>
    <row r="24591"/>
    <row r="24592"/>
    <row r="24593"/>
    <row r="24594"/>
    <row r="24595"/>
    <row r="24596"/>
    <row r="24597"/>
    <row r="24598"/>
    <row r="24599"/>
    <row r="24600"/>
    <row r="24601"/>
    <row r="24602"/>
    <row r="24603"/>
    <row r="24604"/>
    <row r="24605"/>
    <row r="24606"/>
    <row r="24607"/>
    <row r="24608"/>
    <row r="24609"/>
    <row r="24610"/>
    <row r="24611"/>
    <row r="24612"/>
    <row r="24613"/>
    <row r="24614"/>
    <row r="24615"/>
    <row r="24616"/>
    <row r="24617"/>
    <row r="24618"/>
    <row r="24619"/>
    <row r="24620"/>
    <row r="24621"/>
    <row r="24622"/>
    <row r="24623"/>
    <row r="24624"/>
    <row r="24625"/>
    <row r="24626"/>
    <row r="24627"/>
    <row r="24628"/>
    <row r="24629"/>
    <row r="24630"/>
    <row r="24631"/>
    <row r="24632"/>
    <row r="24633"/>
    <row r="24634"/>
    <row r="24635"/>
    <row r="24636"/>
    <row r="24637"/>
    <row r="24638"/>
    <row r="24639"/>
    <row r="24640"/>
    <row r="24641"/>
    <row r="24642"/>
    <row r="24643"/>
    <row r="24644"/>
    <row r="24645"/>
    <row r="24646"/>
    <row r="24647"/>
    <row r="24648"/>
    <row r="24649"/>
    <row r="24650"/>
    <row r="24651"/>
    <row r="24652"/>
    <row r="24653"/>
    <row r="24654"/>
    <row r="24655"/>
    <row r="24656"/>
    <row r="24657"/>
    <row r="24658"/>
    <row r="24659"/>
    <row r="24660"/>
    <row r="24661"/>
    <row r="24662"/>
    <row r="24663"/>
    <row r="24664"/>
    <row r="24665"/>
    <row r="24666"/>
    <row r="24667"/>
    <row r="24668"/>
    <row r="24669"/>
    <row r="24670"/>
    <row r="24671"/>
    <row r="24672"/>
    <row r="24673"/>
    <row r="24674"/>
    <row r="24675"/>
    <row r="24676"/>
    <row r="24677"/>
    <row r="24678"/>
    <row r="24679"/>
    <row r="24680"/>
    <row r="24681"/>
    <row r="24682"/>
    <row r="24683"/>
    <row r="24684"/>
    <row r="24685"/>
    <row r="24686"/>
    <row r="24687"/>
    <row r="24688"/>
    <row r="24689"/>
    <row r="24690"/>
    <row r="24691"/>
    <row r="24692"/>
    <row r="24693"/>
    <row r="24694"/>
    <row r="24695"/>
    <row r="24696"/>
    <row r="24697"/>
    <row r="24698"/>
    <row r="24699"/>
    <row r="24700"/>
    <row r="24701"/>
    <row r="24702"/>
    <row r="24703"/>
    <row r="24704"/>
    <row r="24705"/>
    <row r="24706"/>
    <row r="24707"/>
    <row r="24708"/>
    <row r="24709"/>
    <row r="24710"/>
    <row r="24711"/>
    <row r="24712"/>
    <row r="24713"/>
    <row r="24714"/>
    <row r="24715"/>
    <row r="24716"/>
    <row r="24717"/>
    <row r="24718"/>
    <row r="24719"/>
    <row r="24720"/>
    <row r="24721"/>
    <row r="24722"/>
    <row r="24723"/>
    <row r="24724"/>
    <row r="24725"/>
    <row r="24726"/>
    <row r="24727"/>
    <row r="24728"/>
    <row r="24729"/>
    <row r="24730"/>
    <row r="24731"/>
    <row r="24732"/>
    <row r="24733"/>
    <row r="24734"/>
    <row r="24735"/>
    <row r="24736"/>
    <row r="24737"/>
    <row r="24738"/>
    <row r="24739"/>
    <row r="24740"/>
    <row r="24741"/>
    <row r="24742"/>
    <row r="24743"/>
    <row r="24744"/>
    <row r="24745"/>
    <row r="24746"/>
    <row r="24747"/>
    <row r="24748"/>
    <row r="24749"/>
    <row r="24750"/>
    <row r="24751"/>
    <row r="24752"/>
    <row r="24753"/>
    <row r="24754"/>
    <row r="24755"/>
    <row r="24756"/>
    <row r="24757"/>
    <row r="24758"/>
    <row r="24759"/>
    <row r="24760"/>
    <row r="24761"/>
    <row r="24762"/>
    <row r="24763"/>
    <row r="24764"/>
    <row r="24765"/>
    <row r="24766"/>
    <row r="24767"/>
    <row r="24768"/>
    <row r="24769"/>
    <row r="24770"/>
    <row r="24771"/>
    <row r="24772"/>
    <row r="24773"/>
    <row r="24774"/>
    <row r="24775"/>
    <row r="24776"/>
    <row r="24777"/>
    <row r="24778"/>
    <row r="24779"/>
    <row r="24780"/>
    <row r="24781"/>
    <row r="24782"/>
    <row r="24783"/>
    <row r="24784"/>
    <row r="24785"/>
    <row r="24786"/>
    <row r="24787"/>
    <row r="24788"/>
    <row r="24789"/>
    <row r="24790"/>
    <row r="24791"/>
    <row r="24792"/>
    <row r="24793"/>
    <row r="24794"/>
    <row r="24795"/>
    <row r="24796"/>
    <row r="24797"/>
    <row r="24798"/>
    <row r="24799"/>
    <row r="24800"/>
    <row r="24801"/>
    <row r="24802"/>
    <row r="24803"/>
    <row r="24804"/>
    <row r="24805"/>
    <row r="24806"/>
    <row r="24807"/>
    <row r="24808"/>
    <row r="24809"/>
    <row r="24810"/>
    <row r="24811"/>
    <row r="24812"/>
    <row r="24813"/>
    <row r="24814"/>
    <row r="24815"/>
    <row r="24816"/>
    <row r="24817"/>
    <row r="24818"/>
    <row r="24819"/>
    <row r="24820"/>
    <row r="24821"/>
    <row r="24822"/>
    <row r="24823"/>
    <row r="24824"/>
    <row r="24825"/>
    <row r="24826"/>
    <row r="24827"/>
    <row r="24828"/>
    <row r="24829"/>
    <row r="24830"/>
    <row r="24831"/>
    <row r="24832"/>
    <row r="24833"/>
    <row r="24834"/>
    <row r="24835"/>
    <row r="24836"/>
    <row r="24837"/>
    <row r="24838"/>
    <row r="24839"/>
    <row r="24840"/>
    <row r="24841"/>
    <row r="24842"/>
    <row r="24843"/>
    <row r="24844"/>
    <row r="24845"/>
    <row r="24846"/>
    <row r="24847"/>
    <row r="24848"/>
    <row r="24849"/>
    <row r="24850"/>
    <row r="24851"/>
    <row r="24852"/>
    <row r="24853"/>
    <row r="24854"/>
    <row r="24855"/>
    <row r="24856"/>
    <row r="24857"/>
    <row r="24858"/>
    <row r="24859"/>
    <row r="24860"/>
    <row r="24861"/>
    <row r="24862"/>
    <row r="24863"/>
    <row r="24864"/>
    <row r="24865"/>
    <row r="24866"/>
    <row r="24867"/>
    <row r="24868"/>
    <row r="24869"/>
    <row r="24870"/>
    <row r="24871"/>
    <row r="24872"/>
    <row r="24873"/>
    <row r="24874"/>
    <row r="24875"/>
    <row r="24876"/>
    <row r="24877"/>
    <row r="24878"/>
    <row r="24879"/>
    <row r="24880"/>
    <row r="24881"/>
    <row r="24882"/>
    <row r="24883"/>
    <row r="24884"/>
    <row r="24885"/>
    <row r="24886"/>
    <row r="24887"/>
    <row r="24888"/>
    <row r="24889"/>
    <row r="24890"/>
    <row r="24891"/>
    <row r="24892"/>
    <row r="24893"/>
    <row r="24894"/>
    <row r="24895"/>
    <row r="24896"/>
    <row r="24897"/>
    <row r="24898"/>
    <row r="24899"/>
    <row r="24900"/>
    <row r="24901"/>
    <row r="24902"/>
    <row r="24903"/>
    <row r="24904"/>
    <row r="24905"/>
    <row r="24906"/>
    <row r="24907"/>
    <row r="24908"/>
    <row r="24909"/>
    <row r="24910"/>
    <row r="24911"/>
    <row r="24912"/>
    <row r="24913"/>
    <row r="24914"/>
    <row r="24915"/>
    <row r="24916"/>
    <row r="24917"/>
    <row r="24918"/>
    <row r="24919"/>
    <row r="24920"/>
    <row r="24921"/>
    <row r="24922"/>
    <row r="24923"/>
    <row r="24924"/>
    <row r="24925"/>
    <row r="24926"/>
    <row r="24927"/>
    <row r="24928"/>
    <row r="24929"/>
    <row r="24930"/>
    <row r="24931"/>
    <row r="24932"/>
    <row r="24933"/>
    <row r="24934"/>
    <row r="24935"/>
    <row r="24936"/>
    <row r="24937"/>
    <row r="24938"/>
    <row r="24939"/>
    <row r="24940"/>
    <row r="24941"/>
    <row r="24942"/>
    <row r="24943"/>
    <row r="24944"/>
    <row r="24945"/>
    <row r="24946"/>
    <row r="24947"/>
    <row r="24948"/>
    <row r="24949"/>
    <row r="24950"/>
    <row r="24951"/>
    <row r="24952"/>
    <row r="24953"/>
    <row r="24954"/>
    <row r="24955"/>
    <row r="24956"/>
    <row r="24957"/>
    <row r="24958"/>
    <row r="24959"/>
    <row r="24960"/>
    <row r="24961"/>
    <row r="24962"/>
    <row r="24963"/>
    <row r="24964"/>
    <row r="24965"/>
    <row r="24966"/>
    <row r="24967"/>
    <row r="24968"/>
    <row r="24969"/>
    <row r="24970"/>
    <row r="24971"/>
    <row r="24972"/>
    <row r="24973"/>
    <row r="24974"/>
    <row r="24975"/>
    <row r="24976"/>
    <row r="24977"/>
    <row r="24978"/>
    <row r="24979"/>
    <row r="24980"/>
    <row r="24981"/>
    <row r="24982"/>
    <row r="24983"/>
    <row r="24984"/>
    <row r="24985"/>
    <row r="24986"/>
    <row r="24987"/>
    <row r="24988"/>
    <row r="24989"/>
    <row r="24990"/>
    <row r="24991"/>
    <row r="24992"/>
    <row r="24993"/>
    <row r="24994"/>
    <row r="24995"/>
    <row r="24996"/>
    <row r="24997"/>
    <row r="24998"/>
    <row r="24999"/>
    <row r="25000"/>
    <row r="25001"/>
    <row r="25002"/>
    <row r="25003"/>
    <row r="25004"/>
    <row r="25005"/>
    <row r="25006"/>
    <row r="25007"/>
    <row r="25008"/>
    <row r="25009"/>
    <row r="25010"/>
    <row r="25011"/>
    <row r="25012"/>
    <row r="25013"/>
    <row r="25014"/>
    <row r="25015"/>
    <row r="25016"/>
    <row r="25017"/>
    <row r="25018"/>
    <row r="25019"/>
    <row r="25020"/>
    <row r="25021"/>
    <row r="25022"/>
    <row r="25023"/>
    <row r="25024"/>
    <row r="25025"/>
    <row r="25026"/>
    <row r="25027"/>
    <row r="25028"/>
    <row r="25029"/>
    <row r="25030"/>
    <row r="25031"/>
    <row r="25032"/>
    <row r="25033"/>
    <row r="25034"/>
    <row r="25035"/>
    <row r="25036"/>
    <row r="25037"/>
    <row r="25038"/>
    <row r="25039"/>
    <row r="25040"/>
    <row r="25041"/>
    <row r="25042"/>
    <row r="25043"/>
    <row r="25044"/>
    <row r="25045"/>
    <row r="25046"/>
    <row r="25047"/>
    <row r="25048"/>
    <row r="25049"/>
    <row r="25050"/>
    <row r="25051"/>
    <row r="25052"/>
    <row r="25053"/>
    <row r="25054"/>
    <row r="25055"/>
    <row r="25056"/>
    <row r="25057"/>
    <row r="25058"/>
    <row r="25059"/>
    <row r="25060"/>
    <row r="25061"/>
    <row r="25062"/>
    <row r="25063"/>
    <row r="25064"/>
    <row r="25065"/>
    <row r="25066"/>
    <row r="25067"/>
    <row r="25068"/>
    <row r="25069"/>
    <row r="25070"/>
    <row r="25071"/>
    <row r="25072"/>
    <row r="25073"/>
    <row r="25074"/>
    <row r="25075"/>
    <row r="25076"/>
    <row r="25077"/>
    <row r="25078"/>
    <row r="25079"/>
    <row r="25080"/>
    <row r="25081"/>
    <row r="25082"/>
    <row r="25083"/>
    <row r="25084"/>
    <row r="25085"/>
    <row r="25086"/>
    <row r="25087"/>
    <row r="25088"/>
    <row r="25089"/>
    <row r="25090"/>
    <row r="25091"/>
    <row r="25092"/>
    <row r="25093"/>
    <row r="25094"/>
    <row r="25095"/>
    <row r="25096"/>
    <row r="25097"/>
    <row r="25098"/>
    <row r="25099"/>
    <row r="25100"/>
    <row r="25101"/>
    <row r="25102"/>
    <row r="25103"/>
    <row r="25104"/>
    <row r="25105"/>
    <row r="25106"/>
    <row r="25107"/>
    <row r="25108"/>
    <row r="25109"/>
    <row r="25110"/>
    <row r="25111"/>
    <row r="25112"/>
    <row r="25113"/>
    <row r="25114"/>
    <row r="25115"/>
    <row r="25116"/>
    <row r="25117"/>
    <row r="25118"/>
    <row r="25119"/>
    <row r="25120"/>
    <row r="25121"/>
    <row r="25122"/>
    <row r="25123"/>
    <row r="25124"/>
    <row r="25125"/>
    <row r="25126"/>
    <row r="25127"/>
    <row r="25128"/>
    <row r="25129"/>
    <row r="25130"/>
    <row r="25131"/>
    <row r="25132"/>
    <row r="25133"/>
    <row r="25134"/>
    <row r="25135"/>
    <row r="25136"/>
    <row r="25137"/>
    <row r="25138"/>
    <row r="25139"/>
    <row r="25140"/>
    <row r="25141"/>
    <row r="25142"/>
    <row r="25143"/>
    <row r="25144"/>
    <row r="25145"/>
    <row r="25146"/>
    <row r="25147"/>
    <row r="25148"/>
    <row r="25149"/>
    <row r="25150"/>
    <row r="25151"/>
    <row r="25152"/>
    <row r="25153"/>
    <row r="25154"/>
    <row r="25155"/>
    <row r="25156"/>
    <row r="25157"/>
    <row r="25158"/>
    <row r="25159"/>
    <row r="25160"/>
    <row r="25161"/>
    <row r="25162"/>
    <row r="25163"/>
    <row r="25164"/>
    <row r="25165"/>
    <row r="25166"/>
    <row r="25167"/>
    <row r="25168"/>
    <row r="25169"/>
    <row r="25170"/>
    <row r="25171"/>
    <row r="25172"/>
    <row r="25173"/>
    <row r="25174"/>
    <row r="25175"/>
    <row r="25176"/>
    <row r="25177"/>
    <row r="25178"/>
    <row r="25179"/>
    <row r="25180"/>
    <row r="25181"/>
    <row r="25182"/>
    <row r="25183"/>
    <row r="25184"/>
    <row r="25185"/>
    <row r="25186"/>
    <row r="25187"/>
    <row r="25188"/>
    <row r="25189"/>
    <row r="25190"/>
    <row r="25191"/>
    <row r="25192"/>
    <row r="25193"/>
    <row r="25194"/>
    <row r="25195"/>
    <row r="25196"/>
    <row r="25197"/>
    <row r="25198"/>
    <row r="25199"/>
    <row r="25200"/>
    <row r="25201"/>
    <row r="25202"/>
    <row r="25203"/>
    <row r="25204"/>
    <row r="25205"/>
    <row r="25206"/>
    <row r="25207"/>
    <row r="25208"/>
    <row r="25209"/>
    <row r="25210"/>
    <row r="25211"/>
    <row r="25212"/>
    <row r="25213"/>
    <row r="25214"/>
    <row r="25215"/>
    <row r="25216"/>
    <row r="25217"/>
    <row r="25218"/>
    <row r="25219"/>
    <row r="25220"/>
    <row r="25221"/>
    <row r="25222"/>
    <row r="25223"/>
    <row r="25224"/>
    <row r="25225"/>
    <row r="25226"/>
    <row r="25227"/>
    <row r="25228"/>
    <row r="25229"/>
    <row r="25230"/>
    <row r="25231"/>
    <row r="25232"/>
    <row r="25233"/>
    <row r="25234"/>
    <row r="25235"/>
    <row r="25236"/>
    <row r="25237"/>
    <row r="25238"/>
    <row r="25239"/>
    <row r="25240"/>
    <row r="25241"/>
    <row r="25242"/>
    <row r="25243"/>
    <row r="25244"/>
    <row r="25245"/>
    <row r="25246"/>
    <row r="25247"/>
    <row r="25248"/>
    <row r="25249"/>
    <row r="25250"/>
    <row r="25251"/>
    <row r="25252"/>
    <row r="25253"/>
    <row r="25254"/>
    <row r="25255"/>
    <row r="25256"/>
    <row r="25257"/>
    <row r="25258"/>
    <row r="25259"/>
    <row r="25260"/>
    <row r="25261"/>
    <row r="25262"/>
    <row r="25263"/>
    <row r="25264"/>
    <row r="25265"/>
    <row r="25266"/>
    <row r="25267"/>
    <row r="25268"/>
    <row r="25269"/>
    <row r="25270"/>
    <row r="25271"/>
    <row r="25272"/>
    <row r="25273"/>
    <row r="25274"/>
    <row r="25275"/>
    <row r="25276"/>
    <row r="25277"/>
    <row r="25278"/>
    <row r="25279"/>
    <row r="25280"/>
    <row r="25281"/>
    <row r="25282"/>
    <row r="25283"/>
    <row r="25284"/>
    <row r="25285"/>
    <row r="25286"/>
    <row r="25287"/>
    <row r="25288"/>
    <row r="25289"/>
    <row r="25290"/>
    <row r="25291"/>
    <row r="25292"/>
    <row r="25293"/>
    <row r="25294"/>
    <row r="25295"/>
    <row r="25296"/>
    <row r="25297"/>
    <row r="25298"/>
    <row r="25299"/>
    <row r="25300"/>
    <row r="25301"/>
    <row r="25302"/>
    <row r="25303"/>
    <row r="25304"/>
    <row r="25305"/>
    <row r="25306"/>
    <row r="25307"/>
    <row r="25308"/>
    <row r="25309"/>
    <row r="25310"/>
    <row r="25311"/>
    <row r="25312"/>
    <row r="25313"/>
    <row r="25314"/>
    <row r="25315"/>
    <row r="25316"/>
    <row r="25317"/>
    <row r="25318"/>
    <row r="25319"/>
    <row r="25320"/>
    <row r="25321"/>
    <row r="25322"/>
    <row r="25323"/>
    <row r="25324"/>
    <row r="25325"/>
    <row r="25326"/>
    <row r="25327"/>
    <row r="25328"/>
    <row r="25329"/>
    <row r="25330"/>
    <row r="25331"/>
    <row r="25332"/>
    <row r="25333"/>
    <row r="25334"/>
    <row r="25335"/>
    <row r="25336"/>
    <row r="25337"/>
    <row r="25338"/>
    <row r="25339"/>
    <row r="25340"/>
    <row r="25341"/>
    <row r="25342"/>
    <row r="25343"/>
    <row r="25344"/>
    <row r="25345"/>
    <row r="25346"/>
    <row r="25347"/>
    <row r="25348"/>
    <row r="25349"/>
    <row r="25350"/>
    <row r="25351"/>
    <row r="25352"/>
    <row r="25353"/>
    <row r="25354"/>
    <row r="25355"/>
    <row r="25356"/>
    <row r="25357"/>
    <row r="25358"/>
    <row r="25359"/>
    <row r="25360"/>
    <row r="25361"/>
    <row r="25362"/>
    <row r="25363"/>
    <row r="25364"/>
    <row r="25365"/>
    <row r="25366"/>
    <row r="25367"/>
    <row r="25368"/>
    <row r="25369"/>
    <row r="25370"/>
    <row r="25371"/>
    <row r="25372"/>
    <row r="25373"/>
    <row r="25374"/>
    <row r="25375"/>
    <row r="25376"/>
    <row r="25377"/>
    <row r="25378"/>
    <row r="25379"/>
    <row r="25380"/>
    <row r="25381"/>
    <row r="25382"/>
    <row r="25383"/>
    <row r="25384"/>
    <row r="25385"/>
    <row r="25386"/>
    <row r="25387"/>
    <row r="25388"/>
    <row r="25389"/>
    <row r="25390"/>
    <row r="25391"/>
    <row r="25392"/>
    <row r="25393"/>
    <row r="25394"/>
    <row r="25395"/>
    <row r="25396"/>
    <row r="25397"/>
    <row r="25398"/>
    <row r="25399"/>
    <row r="25400"/>
    <row r="25401"/>
    <row r="25402"/>
    <row r="25403"/>
    <row r="25404"/>
    <row r="25405"/>
    <row r="25406"/>
    <row r="25407"/>
    <row r="25408"/>
    <row r="25409"/>
    <row r="25410"/>
    <row r="25411"/>
    <row r="25412"/>
    <row r="25413"/>
    <row r="25414"/>
    <row r="25415"/>
    <row r="25416"/>
    <row r="25417"/>
    <row r="25418"/>
    <row r="25419"/>
    <row r="25420"/>
    <row r="25421"/>
    <row r="25422"/>
    <row r="25423"/>
    <row r="25424"/>
    <row r="25425"/>
    <row r="25426"/>
    <row r="25427"/>
    <row r="25428"/>
    <row r="25429"/>
    <row r="25430"/>
    <row r="25431"/>
    <row r="25432"/>
    <row r="25433"/>
    <row r="25434"/>
    <row r="25435"/>
    <row r="25436"/>
    <row r="25437"/>
    <row r="25438"/>
    <row r="25439"/>
    <row r="25440"/>
    <row r="25441"/>
    <row r="25442"/>
    <row r="25443"/>
    <row r="25444"/>
    <row r="25445"/>
    <row r="25446"/>
    <row r="25447"/>
    <row r="25448"/>
    <row r="25449"/>
    <row r="25450"/>
    <row r="25451"/>
    <row r="25452"/>
    <row r="25453"/>
    <row r="25454"/>
    <row r="25455"/>
    <row r="25456"/>
    <row r="25457"/>
    <row r="25458"/>
    <row r="25459"/>
    <row r="25460"/>
    <row r="25461"/>
    <row r="25462"/>
    <row r="25463"/>
    <row r="25464"/>
    <row r="25465"/>
    <row r="25466"/>
    <row r="25467"/>
    <row r="25468"/>
    <row r="25469"/>
    <row r="25470"/>
    <row r="25471"/>
    <row r="25472"/>
    <row r="25473"/>
    <row r="25474"/>
    <row r="25475"/>
    <row r="25476"/>
    <row r="25477"/>
    <row r="25478"/>
    <row r="25479"/>
    <row r="25480"/>
    <row r="25481"/>
    <row r="25482"/>
    <row r="25483"/>
    <row r="25484"/>
    <row r="25485"/>
    <row r="25486"/>
    <row r="25487"/>
    <row r="25488"/>
    <row r="25489"/>
    <row r="25490"/>
    <row r="25491"/>
    <row r="25492"/>
    <row r="25493"/>
    <row r="25494"/>
    <row r="25495"/>
    <row r="25496"/>
    <row r="25497"/>
    <row r="25498"/>
    <row r="25499"/>
    <row r="25500"/>
    <row r="25501"/>
    <row r="25502"/>
    <row r="25503"/>
    <row r="25504"/>
    <row r="25505"/>
    <row r="25506"/>
    <row r="25507"/>
    <row r="25508"/>
    <row r="25509"/>
    <row r="25510"/>
    <row r="25511"/>
    <row r="25512"/>
    <row r="25513"/>
    <row r="25514"/>
    <row r="25515"/>
    <row r="25516"/>
    <row r="25517"/>
    <row r="25518"/>
    <row r="25519"/>
    <row r="25520"/>
    <row r="25521"/>
    <row r="25522"/>
    <row r="25523"/>
    <row r="25524"/>
    <row r="25525"/>
    <row r="25526"/>
    <row r="25527"/>
    <row r="25528"/>
    <row r="25529"/>
    <row r="25530"/>
    <row r="25531"/>
    <row r="25532"/>
    <row r="25533"/>
    <row r="25534"/>
    <row r="25535"/>
    <row r="25536"/>
    <row r="25537"/>
    <row r="25538"/>
    <row r="25539"/>
    <row r="25540"/>
    <row r="25541"/>
    <row r="25542"/>
    <row r="25543"/>
    <row r="25544"/>
    <row r="25545"/>
    <row r="25546"/>
    <row r="25547"/>
    <row r="25548"/>
    <row r="25549"/>
    <row r="25550"/>
    <row r="25551"/>
    <row r="25552"/>
    <row r="25553"/>
    <row r="25554"/>
    <row r="25555"/>
    <row r="25556"/>
    <row r="25557"/>
    <row r="25558"/>
    <row r="25559"/>
    <row r="25560"/>
    <row r="25561"/>
    <row r="25562"/>
    <row r="25563"/>
    <row r="25564"/>
    <row r="25565"/>
    <row r="25566"/>
    <row r="25567"/>
    <row r="25568"/>
    <row r="25569"/>
    <row r="25570"/>
    <row r="25571"/>
    <row r="25572"/>
    <row r="25573"/>
    <row r="25574"/>
    <row r="25575"/>
    <row r="25576"/>
    <row r="25577"/>
    <row r="25578"/>
    <row r="25579"/>
    <row r="25580"/>
    <row r="25581"/>
    <row r="25582"/>
    <row r="25583"/>
    <row r="25584"/>
    <row r="25585"/>
    <row r="25586"/>
    <row r="25587"/>
    <row r="25588"/>
    <row r="25589"/>
    <row r="25590"/>
    <row r="25591"/>
    <row r="25592"/>
    <row r="25593"/>
    <row r="25594"/>
    <row r="25595"/>
    <row r="25596"/>
    <row r="25597"/>
    <row r="25598"/>
    <row r="25599"/>
    <row r="25600"/>
    <row r="25601"/>
    <row r="25602"/>
    <row r="25603"/>
    <row r="25604"/>
    <row r="25605"/>
    <row r="25606"/>
    <row r="25607"/>
    <row r="25608"/>
    <row r="25609"/>
    <row r="25610"/>
    <row r="25611"/>
    <row r="25612"/>
    <row r="25613"/>
    <row r="25614"/>
    <row r="25615"/>
    <row r="25616"/>
    <row r="25617"/>
    <row r="25618"/>
    <row r="25619"/>
    <row r="25620"/>
    <row r="25621"/>
    <row r="25622"/>
    <row r="25623"/>
    <row r="25624"/>
    <row r="25625"/>
    <row r="25626"/>
    <row r="25627"/>
    <row r="25628"/>
    <row r="25629"/>
    <row r="25630"/>
    <row r="25631"/>
    <row r="25632"/>
    <row r="25633"/>
    <row r="25634"/>
    <row r="25635"/>
    <row r="25636"/>
    <row r="25637"/>
    <row r="25638"/>
    <row r="25639"/>
    <row r="25640"/>
    <row r="25641"/>
    <row r="25642"/>
    <row r="25643"/>
    <row r="25644"/>
    <row r="25645"/>
    <row r="25646"/>
    <row r="25647"/>
    <row r="25648"/>
    <row r="25649"/>
    <row r="25650"/>
    <row r="25651"/>
    <row r="25652"/>
    <row r="25653"/>
    <row r="25654"/>
    <row r="25655"/>
    <row r="25656"/>
    <row r="25657"/>
    <row r="25658"/>
    <row r="25659"/>
    <row r="25660"/>
    <row r="25661"/>
    <row r="25662"/>
    <row r="25663"/>
    <row r="25664"/>
    <row r="25665"/>
    <row r="25666"/>
    <row r="25667"/>
    <row r="25668"/>
    <row r="25669"/>
    <row r="25670"/>
    <row r="25671"/>
    <row r="25672"/>
    <row r="25673"/>
    <row r="25674"/>
    <row r="25675"/>
    <row r="25676"/>
    <row r="25677"/>
    <row r="25678"/>
    <row r="25679"/>
    <row r="25680"/>
    <row r="25681"/>
    <row r="25682"/>
    <row r="25683"/>
    <row r="25684"/>
    <row r="25685"/>
    <row r="25686"/>
    <row r="25687"/>
    <row r="25688"/>
    <row r="25689"/>
    <row r="25690"/>
    <row r="25691"/>
    <row r="25692"/>
    <row r="25693"/>
    <row r="25694"/>
    <row r="25695"/>
    <row r="25696"/>
    <row r="25697"/>
    <row r="25698"/>
    <row r="25699"/>
    <row r="25700"/>
    <row r="25701"/>
    <row r="25702"/>
    <row r="25703"/>
    <row r="25704"/>
    <row r="25705"/>
    <row r="25706"/>
    <row r="25707"/>
    <row r="25708"/>
    <row r="25709"/>
    <row r="25710"/>
    <row r="25711"/>
    <row r="25712"/>
    <row r="25713"/>
    <row r="25714"/>
    <row r="25715"/>
    <row r="25716"/>
    <row r="25717"/>
    <row r="25718"/>
    <row r="25719"/>
    <row r="25720"/>
    <row r="25721"/>
    <row r="25722"/>
    <row r="25723"/>
    <row r="25724"/>
    <row r="25725"/>
    <row r="25726"/>
    <row r="25727"/>
    <row r="25728"/>
    <row r="25729"/>
    <row r="25730"/>
    <row r="25731"/>
    <row r="25732"/>
    <row r="25733"/>
    <row r="25734"/>
    <row r="25735"/>
    <row r="25736"/>
    <row r="25737"/>
    <row r="25738"/>
    <row r="25739"/>
    <row r="25740"/>
    <row r="25741"/>
    <row r="25742"/>
    <row r="25743"/>
    <row r="25744"/>
    <row r="25745"/>
    <row r="25746"/>
    <row r="25747"/>
    <row r="25748"/>
    <row r="25749"/>
    <row r="25750"/>
    <row r="25751"/>
    <row r="25752"/>
    <row r="25753"/>
    <row r="25754"/>
    <row r="25755"/>
    <row r="25756"/>
    <row r="25757"/>
    <row r="25758"/>
    <row r="25759"/>
    <row r="25760"/>
    <row r="25761"/>
    <row r="25762"/>
    <row r="25763"/>
    <row r="25764"/>
    <row r="25765"/>
    <row r="25766"/>
    <row r="25767"/>
    <row r="25768"/>
    <row r="25769"/>
    <row r="25770"/>
    <row r="25771"/>
    <row r="25772"/>
    <row r="25773"/>
    <row r="25774"/>
    <row r="25775"/>
    <row r="25776"/>
    <row r="25777"/>
    <row r="25778"/>
    <row r="25779"/>
    <row r="25780"/>
    <row r="25781"/>
    <row r="25782"/>
    <row r="25783"/>
    <row r="25784"/>
    <row r="25785"/>
    <row r="25786"/>
    <row r="25787"/>
    <row r="25788"/>
    <row r="25789"/>
    <row r="25790"/>
    <row r="25791"/>
    <row r="25792"/>
    <row r="25793"/>
    <row r="25794"/>
    <row r="25795"/>
    <row r="25796"/>
    <row r="25797"/>
    <row r="25798"/>
    <row r="25799"/>
    <row r="25800"/>
    <row r="25801"/>
    <row r="25802"/>
    <row r="25803"/>
    <row r="25804"/>
    <row r="25805"/>
    <row r="25806"/>
    <row r="25807"/>
    <row r="25808"/>
    <row r="25809"/>
    <row r="25810"/>
    <row r="25811"/>
    <row r="25812"/>
    <row r="25813"/>
    <row r="25814"/>
    <row r="25815"/>
    <row r="25816"/>
    <row r="25817"/>
    <row r="25818"/>
    <row r="25819"/>
    <row r="25820"/>
    <row r="25821"/>
    <row r="25822"/>
    <row r="25823"/>
    <row r="25824"/>
    <row r="25825"/>
    <row r="25826"/>
    <row r="25827"/>
    <row r="25828"/>
    <row r="25829"/>
    <row r="25830"/>
    <row r="25831"/>
    <row r="25832"/>
    <row r="25833"/>
    <row r="25834"/>
    <row r="25835"/>
    <row r="25836"/>
    <row r="25837"/>
    <row r="25838"/>
    <row r="25839"/>
    <row r="25840"/>
    <row r="25841"/>
    <row r="25842"/>
    <row r="25843"/>
    <row r="25844"/>
    <row r="25845"/>
    <row r="25846"/>
    <row r="25847"/>
    <row r="25848"/>
    <row r="25849"/>
    <row r="25850"/>
    <row r="25851"/>
    <row r="25852"/>
    <row r="25853"/>
    <row r="25854"/>
    <row r="25855"/>
    <row r="25856"/>
    <row r="25857"/>
    <row r="25858"/>
    <row r="25859"/>
    <row r="25860"/>
    <row r="25861"/>
    <row r="25862"/>
    <row r="25863"/>
    <row r="25864"/>
    <row r="25865"/>
    <row r="25866"/>
    <row r="25867"/>
    <row r="25868"/>
    <row r="25869"/>
    <row r="25870"/>
    <row r="25871"/>
    <row r="25872"/>
    <row r="25873"/>
    <row r="25874"/>
    <row r="25875"/>
    <row r="25876"/>
    <row r="25877"/>
    <row r="25878"/>
    <row r="25879"/>
    <row r="25880"/>
    <row r="25881"/>
    <row r="25882"/>
    <row r="25883"/>
    <row r="25884"/>
    <row r="25885"/>
    <row r="25886"/>
    <row r="25887"/>
    <row r="25888"/>
    <row r="25889"/>
    <row r="25890"/>
    <row r="25891"/>
    <row r="25892"/>
    <row r="25893"/>
    <row r="25894"/>
    <row r="25895"/>
    <row r="25896"/>
    <row r="25897"/>
    <row r="25898"/>
    <row r="25899"/>
    <row r="25900"/>
    <row r="25901"/>
    <row r="25902"/>
    <row r="25903"/>
    <row r="25904"/>
    <row r="25905"/>
    <row r="25906"/>
    <row r="25907"/>
    <row r="25908"/>
    <row r="25909"/>
    <row r="25910"/>
    <row r="25911"/>
    <row r="25912"/>
    <row r="25913"/>
    <row r="25914"/>
    <row r="25915"/>
    <row r="25916"/>
    <row r="25917"/>
    <row r="25918"/>
    <row r="25919"/>
    <row r="25920"/>
    <row r="25921"/>
    <row r="25922"/>
    <row r="25923"/>
    <row r="25924"/>
    <row r="25925"/>
    <row r="25926"/>
    <row r="25927"/>
    <row r="25928"/>
    <row r="25929"/>
    <row r="25930"/>
    <row r="25931"/>
    <row r="25932"/>
    <row r="25933"/>
    <row r="25934"/>
    <row r="25935"/>
    <row r="25936"/>
    <row r="25937"/>
    <row r="25938"/>
    <row r="25939"/>
    <row r="25940"/>
    <row r="25941"/>
    <row r="25942"/>
    <row r="25943"/>
    <row r="25944"/>
    <row r="25945"/>
    <row r="25946"/>
    <row r="25947"/>
    <row r="25948"/>
    <row r="25949"/>
    <row r="25950"/>
    <row r="25951"/>
    <row r="25952"/>
    <row r="25953"/>
    <row r="25954"/>
    <row r="25955"/>
    <row r="25956"/>
    <row r="25957"/>
    <row r="25958"/>
    <row r="25959"/>
    <row r="25960"/>
    <row r="25961"/>
    <row r="25962"/>
    <row r="25963"/>
    <row r="25964"/>
    <row r="25965"/>
    <row r="25966"/>
    <row r="25967"/>
    <row r="25968"/>
    <row r="25969"/>
    <row r="25970"/>
    <row r="25971"/>
    <row r="25972"/>
    <row r="25973"/>
    <row r="25974"/>
    <row r="25975"/>
    <row r="25976"/>
    <row r="25977"/>
    <row r="25978"/>
    <row r="25979"/>
    <row r="25980"/>
    <row r="25981"/>
    <row r="25982"/>
    <row r="25983"/>
    <row r="25984"/>
    <row r="25985"/>
    <row r="25986"/>
    <row r="25987"/>
    <row r="25988"/>
    <row r="25989"/>
    <row r="25990"/>
    <row r="25991"/>
    <row r="25992"/>
    <row r="25993"/>
    <row r="25994"/>
    <row r="25995"/>
    <row r="25996"/>
    <row r="25997"/>
    <row r="25998"/>
    <row r="25999"/>
    <row r="26000"/>
    <row r="26001"/>
    <row r="26002"/>
    <row r="26003"/>
    <row r="26004"/>
    <row r="26005"/>
    <row r="26006"/>
    <row r="26007"/>
    <row r="26008"/>
    <row r="26009"/>
    <row r="26010"/>
    <row r="26011"/>
    <row r="26012"/>
    <row r="26013"/>
    <row r="26014"/>
    <row r="26015"/>
    <row r="26016"/>
    <row r="26017"/>
    <row r="26018"/>
    <row r="26019"/>
    <row r="26020"/>
    <row r="26021"/>
    <row r="26022"/>
    <row r="26023"/>
    <row r="26024"/>
    <row r="26025"/>
    <row r="26026"/>
    <row r="26027"/>
    <row r="26028"/>
    <row r="26029"/>
    <row r="26030"/>
    <row r="26031"/>
    <row r="26032"/>
    <row r="26033"/>
    <row r="26034"/>
    <row r="26035"/>
    <row r="26036"/>
    <row r="26037"/>
    <row r="26038"/>
    <row r="26039"/>
    <row r="26040"/>
    <row r="26041"/>
    <row r="26042"/>
    <row r="26043"/>
    <row r="26044"/>
    <row r="26045"/>
    <row r="26046"/>
    <row r="26047"/>
    <row r="26048"/>
    <row r="26049"/>
    <row r="26050"/>
    <row r="26051"/>
    <row r="26052"/>
    <row r="26053"/>
    <row r="26054"/>
    <row r="26055"/>
    <row r="26056"/>
    <row r="26057"/>
    <row r="26058"/>
    <row r="26059"/>
    <row r="26060"/>
    <row r="26061"/>
    <row r="26062"/>
    <row r="26063"/>
    <row r="26064"/>
    <row r="26065"/>
    <row r="26066"/>
    <row r="26067"/>
    <row r="26068"/>
    <row r="26069"/>
    <row r="26070"/>
    <row r="26071"/>
    <row r="26072"/>
    <row r="26073"/>
    <row r="26074"/>
    <row r="26075"/>
    <row r="26076"/>
    <row r="26077"/>
    <row r="26078"/>
    <row r="26079"/>
    <row r="26080"/>
    <row r="26081"/>
    <row r="26082"/>
    <row r="26083"/>
    <row r="26084"/>
    <row r="26085"/>
    <row r="26086"/>
    <row r="26087"/>
    <row r="26088"/>
    <row r="26089"/>
    <row r="26090"/>
    <row r="26091"/>
    <row r="26092"/>
    <row r="26093"/>
    <row r="26094"/>
    <row r="26095"/>
    <row r="26096"/>
    <row r="26097"/>
    <row r="26098"/>
    <row r="26099"/>
    <row r="26100"/>
    <row r="26101"/>
    <row r="26102"/>
    <row r="26103"/>
    <row r="26104"/>
    <row r="26105"/>
    <row r="26106"/>
    <row r="26107"/>
    <row r="26108"/>
    <row r="26109"/>
    <row r="26110"/>
    <row r="26111"/>
    <row r="26112"/>
    <row r="26113"/>
    <row r="26114"/>
    <row r="26115"/>
    <row r="26116"/>
    <row r="26117"/>
    <row r="26118"/>
    <row r="26119"/>
    <row r="26120"/>
    <row r="26121"/>
    <row r="26122"/>
    <row r="26123"/>
    <row r="26124"/>
    <row r="26125"/>
    <row r="26126"/>
    <row r="26127"/>
    <row r="26128"/>
    <row r="26129"/>
    <row r="26130"/>
    <row r="26131"/>
    <row r="26132"/>
    <row r="26133"/>
    <row r="26134"/>
    <row r="26135"/>
    <row r="26136"/>
    <row r="26137"/>
    <row r="26138"/>
    <row r="26139"/>
    <row r="26140"/>
    <row r="26141"/>
    <row r="26142"/>
    <row r="26143"/>
    <row r="26144"/>
    <row r="26145"/>
    <row r="26146"/>
    <row r="26147"/>
    <row r="26148"/>
    <row r="26149"/>
    <row r="26150"/>
    <row r="26151"/>
    <row r="26152"/>
    <row r="26153"/>
    <row r="26154"/>
    <row r="26155"/>
    <row r="26156"/>
    <row r="26157"/>
    <row r="26158"/>
    <row r="26159"/>
    <row r="26160"/>
    <row r="26161"/>
    <row r="26162"/>
    <row r="26163"/>
    <row r="26164"/>
    <row r="26165"/>
    <row r="26166"/>
    <row r="26167"/>
    <row r="26168"/>
    <row r="26169"/>
    <row r="26170"/>
    <row r="26171"/>
    <row r="26172"/>
    <row r="26173"/>
    <row r="26174"/>
    <row r="26175"/>
    <row r="26176"/>
    <row r="26177"/>
    <row r="26178"/>
    <row r="26179"/>
    <row r="26180"/>
    <row r="26181"/>
    <row r="26182"/>
    <row r="26183"/>
    <row r="26184"/>
    <row r="26185"/>
    <row r="26186"/>
    <row r="26187"/>
    <row r="26188"/>
    <row r="26189"/>
    <row r="26190"/>
    <row r="26191"/>
    <row r="26192"/>
    <row r="26193"/>
    <row r="26194"/>
    <row r="26195"/>
    <row r="26196"/>
    <row r="26197"/>
    <row r="26198"/>
    <row r="26199"/>
    <row r="26200"/>
    <row r="26201"/>
    <row r="26202"/>
    <row r="26203"/>
    <row r="26204"/>
    <row r="26205"/>
    <row r="26206"/>
    <row r="26207"/>
    <row r="26208"/>
    <row r="26209"/>
    <row r="26210"/>
    <row r="26211"/>
    <row r="26212"/>
    <row r="26213"/>
    <row r="26214"/>
    <row r="26215"/>
    <row r="26216"/>
    <row r="26217"/>
    <row r="26218"/>
    <row r="26219"/>
    <row r="26220"/>
    <row r="26221"/>
    <row r="26222"/>
    <row r="26223"/>
    <row r="26224"/>
    <row r="26225"/>
    <row r="26226"/>
    <row r="26227"/>
    <row r="26228"/>
    <row r="26229"/>
    <row r="26230"/>
    <row r="26231"/>
    <row r="26232"/>
    <row r="26233"/>
    <row r="26234"/>
    <row r="26235"/>
    <row r="26236"/>
    <row r="26237"/>
    <row r="26238"/>
    <row r="26239"/>
    <row r="26240"/>
    <row r="26241"/>
    <row r="26242"/>
    <row r="26243"/>
    <row r="26244"/>
    <row r="26245"/>
    <row r="26246"/>
    <row r="26247"/>
    <row r="26248"/>
    <row r="26249"/>
    <row r="26250"/>
    <row r="26251"/>
    <row r="26252"/>
    <row r="26253"/>
    <row r="26254"/>
    <row r="26255"/>
    <row r="26256"/>
    <row r="26257"/>
    <row r="26258"/>
    <row r="26259"/>
    <row r="26260"/>
    <row r="26261"/>
    <row r="26262"/>
    <row r="26263"/>
    <row r="26264"/>
    <row r="26265"/>
    <row r="26266"/>
    <row r="26267"/>
    <row r="26268"/>
    <row r="26269"/>
    <row r="26270"/>
    <row r="26271"/>
    <row r="26272"/>
    <row r="26273"/>
    <row r="26274"/>
    <row r="26275"/>
    <row r="26276"/>
    <row r="26277"/>
    <row r="26278"/>
    <row r="26279"/>
    <row r="26280"/>
    <row r="26281"/>
    <row r="26282"/>
    <row r="26283"/>
    <row r="26284"/>
    <row r="26285"/>
    <row r="26286"/>
    <row r="26287"/>
    <row r="26288"/>
    <row r="26289"/>
    <row r="26290"/>
    <row r="26291"/>
    <row r="26292"/>
    <row r="26293"/>
    <row r="26294"/>
    <row r="26295"/>
    <row r="26296"/>
    <row r="26297"/>
    <row r="26298"/>
    <row r="26299"/>
    <row r="26300"/>
    <row r="26301"/>
    <row r="26302"/>
    <row r="26303"/>
    <row r="26304"/>
    <row r="26305"/>
    <row r="26306"/>
    <row r="26307"/>
    <row r="26308"/>
    <row r="26309"/>
    <row r="26310"/>
    <row r="26311"/>
    <row r="26312"/>
    <row r="26313"/>
    <row r="26314"/>
    <row r="26315"/>
    <row r="26316"/>
    <row r="26317"/>
    <row r="26318"/>
    <row r="26319"/>
    <row r="26320"/>
    <row r="26321"/>
    <row r="26322"/>
    <row r="26323"/>
    <row r="26324"/>
    <row r="26325"/>
    <row r="26326"/>
    <row r="26327"/>
    <row r="26328"/>
    <row r="26329"/>
    <row r="26330"/>
    <row r="26331"/>
    <row r="26332"/>
    <row r="26333"/>
    <row r="26334"/>
    <row r="26335"/>
    <row r="26336"/>
    <row r="26337"/>
    <row r="26338"/>
    <row r="26339"/>
    <row r="26340"/>
    <row r="26341"/>
    <row r="26342"/>
    <row r="26343"/>
    <row r="26344"/>
    <row r="26345"/>
    <row r="26346"/>
    <row r="26347"/>
    <row r="26348"/>
    <row r="26349"/>
    <row r="26350"/>
    <row r="26351"/>
    <row r="26352"/>
    <row r="26353"/>
    <row r="26354"/>
    <row r="26355"/>
    <row r="26356"/>
    <row r="26357"/>
    <row r="26358"/>
    <row r="26359"/>
    <row r="26360"/>
    <row r="26361"/>
    <row r="26362"/>
    <row r="26363"/>
    <row r="26364"/>
    <row r="26365"/>
    <row r="26366"/>
    <row r="26367"/>
    <row r="26368"/>
    <row r="26369"/>
    <row r="26370"/>
    <row r="26371"/>
    <row r="26372"/>
    <row r="26373"/>
    <row r="26374"/>
    <row r="26375"/>
    <row r="26376"/>
    <row r="26377"/>
    <row r="26378"/>
    <row r="26379"/>
    <row r="26380"/>
    <row r="26381"/>
    <row r="26382"/>
    <row r="26383"/>
    <row r="26384"/>
    <row r="26385"/>
    <row r="26386"/>
    <row r="26387"/>
    <row r="26388"/>
    <row r="26389"/>
    <row r="26390"/>
    <row r="26391"/>
    <row r="26392"/>
    <row r="26393"/>
    <row r="26394"/>
    <row r="26395"/>
    <row r="26396"/>
    <row r="26397"/>
    <row r="26398"/>
    <row r="26399"/>
    <row r="26400"/>
    <row r="26401"/>
    <row r="26402"/>
    <row r="26403"/>
    <row r="26404"/>
    <row r="26405"/>
    <row r="26406"/>
    <row r="26407"/>
    <row r="26408"/>
    <row r="26409"/>
    <row r="26410"/>
    <row r="26411"/>
    <row r="26412"/>
    <row r="26413"/>
    <row r="26414"/>
    <row r="26415"/>
    <row r="26416"/>
    <row r="26417"/>
    <row r="26418"/>
    <row r="26419"/>
    <row r="26420"/>
    <row r="26421"/>
    <row r="26422"/>
    <row r="26423"/>
    <row r="26424"/>
    <row r="26425"/>
    <row r="26426"/>
    <row r="26427"/>
    <row r="26428"/>
    <row r="26429"/>
    <row r="26430"/>
    <row r="26431"/>
    <row r="26432"/>
    <row r="26433"/>
    <row r="26434"/>
    <row r="26435"/>
    <row r="26436"/>
    <row r="26437"/>
    <row r="26438"/>
    <row r="26439"/>
    <row r="26440"/>
    <row r="26441"/>
    <row r="26442"/>
    <row r="26443"/>
    <row r="26444"/>
    <row r="26445"/>
    <row r="26446"/>
    <row r="26447"/>
    <row r="26448"/>
    <row r="26449"/>
    <row r="26450"/>
    <row r="26451"/>
    <row r="26452"/>
    <row r="26453"/>
    <row r="26454"/>
    <row r="26455"/>
    <row r="26456"/>
    <row r="26457"/>
    <row r="26458"/>
    <row r="26459"/>
    <row r="26460"/>
    <row r="26461"/>
    <row r="26462"/>
    <row r="26463"/>
    <row r="26464"/>
    <row r="26465"/>
    <row r="26466"/>
    <row r="26467"/>
    <row r="26468"/>
    <row r="26469"/>
    <row r="26470"/>
    <row r="26471"/>
    <row r="26472"/>
    <row r="26473"/>
    <row r="26474"/>
    <row r="26475"/>
    <row r="26476"/>
    <row r="26477"/>
    <row r="26478"/>
    <row r="26479"/>
    <row r="26480"/>
    <row r="26481"/>
    <row r="26482"/>
    <row r="26483"/>
    <row r="26484"/>
    <row r="26485"/>
    <row r="26486"/>
    <row r="26487"/>
    <row r="26488"/>
    <row r="26489"/>
    <row r="26490"/>
    <row r="26491"/>
    <row r="26492"/>
    <row r="26493"/>
    <row r="26494"/>
    <row r="26495"/>
    <row r="26496"/>
    <row r="26497"/>
    <row r="26498"/>
    <row r="26499"/>
    <row r="26500"/>
    <row r="26501"/>
    <row r="26502"/>
    <row r="26503"/>
    <row r="26504"/>
    <row r="26505"/>
    <row r="26506"/>
    <row r="26507"/>
    <row r="26508"/>
    <row r="26509"/>
    <row r="26510"/>
    <row r="26511"/>
    <row r="26512"/>
    <row r="26513"/>
    <row r="26514"/>
    <row r="26515"/>
    <row r="26516"/>
    <row r="26517"/>
    <row r="26518"/>
    <row r="26519"/>
    <row r="26520"/>
    <row r="26521"/>
    <row r="26522"/>
    <row r="26523"/>
    <row r="26524"/>
    <row r="26525"/>
    <row r="26526"/>
    <row r="26527"/>
    <row r="26528"/>
    <row r="26529"/>
    <row r="26530"/>
    <row r="26531"/>
    <row r="26532"/>
    <row r="26533"/>
    <row r="26534"/>
    <row r="26535"/>
    <row r="26536"/>
    <row r="26537"/>
    <row r="26538"/>
    <row r="26539"/>
    <row r="26540"/>
    <row r="26541"/>
    <row r="26542"/>
    <row r="26543"/>
    <row r="26544"/>
    <row r="26545"/>
    <row r="26546"/>
    <row r="26547"/>
    <row r="26548"/>
    <row r="26549"/>
    <row r="26550"/>
    <row r="26551"/>
    <row r="26552"/>
    <row r="26553"/>
    <row r="26554"/>
    <row r="26555"/>
    <row r="26556"/>
    <row r="26557"/>
    <row r="26558"/>
    <row r="26559"/>
    <row r="26560"/>
    <row r="26561"/>
    <row r="26562"/>
    <row r="26563"/>
    <row r="26564"/>
    <row r="26565"/>
    <row r="26566"/>
    <row r="26567"/>
    <row r="26568"/>
    <row r="26569"/>
    <row r="26570"/>
    <row r="26571"/>
    <row r="26572"/>
    <row r="26573"/>
    <row r="26574"/>
    <row r="26575"/>
    <row r="26576"/>
    <row r="26577"/>
    <row r="26578"/>
    <row r="26579"/>
    <row r="26580"/>
    <row r="26581"/>
    <row r="26582"/>
    <row r="26583"/>
    <row r="26584"/>
    <row r="26585"/>
    <row r="26586"/>
    <row r="26587"/>
    <row r="26588"/>
    <row r="26589"/>
    <row r="26590"/>
    <row r="26591"/>
    <row r="26592"/>
    <row r="26593"/>
    <row r="26594"/>
    <row r="26595"/>
    <row r="26596"/>
    <row r="26597"/>
    <row r="26598"/>
    <row r="26599"/>
    <row r="26600"/>
    <row r="26601"/>
    <row r="26602"/>
    <row r="26603"/>
    <row r="26604"/>
    <row r="26605"/>
    <row r="26606"/>
    <row r="26607"/>
    <row r="26608"/>
    <row r="26609"/>
    <row r="26610"/>
    <row r="26611"/>
    <row r="26612"/>
    <row r="26613"/>
    <row r="26614"/>
    <row r="26615"/>
    <row r="26616"/>
    <row r="26617"/>
    <row r="26618"/>
    <row r="26619"/>
    <row r="26620"/>
    <row r="26621"/>
    <row r="26622"/>
    <row r="26623"/>
    <row r="26624"/>
    <row r="26625"/>
    <row r="26626"/>
    <row r="26627"/>
    <row r="26628"/>
    <row r="26629"/>
    <row r="26630"/>
    <row r="26631"/>
    <row r="26632"/>
    <row r="26633"/>
    <row r="26634"/>
    <row r="26635"/>
    <row r="26636"/>
    <row r="26637"/>
    <row r="26638"/>
    <row r="26639"/>
    <row r="26640"/>
    <row r="26641"/>
    <row r="26642"/>
    <row r="26643"/>
    <row r="26644"/>
    <row r="26645"/>
    <row r="26646"/>
    <row r="26647"/>
    <row r="26648"/>
    <row r="26649"/>
    <row r="26650"/>
    <row r="26651"/>
    <row r="26652"/>
    <row r="26653"/>
    <row r="26654"/>
    <row r="26655"/>
    <row r="26656"/>
    <row r="26657"/>
    <row r="26658"/>
    <row r="26659"/>
    <row r="26660"/>
    <row r="26661"/>
    <row r="26662"/>
    <row r="26663"/>
    <row r="26664"/>
    <row r="26665"/>
    <row r="26666"/>
    <row r="26667"/>
    <row r="26668"/>
    <row r="26669"/>
    <row r="26670"/>
    <row r="26671"/>
    <row r="26672"/>
    <row r="26673"/>
    <row r="26674"/>
    <row r="26675"/>
    <row r="26676"/>
    <row r="26677"/>
    <row r="26678"/>
    <row r="26679"/>
    <row r="26680"/>
    <row r="26681"/>
    <row r="26682"/>
    <row r="26683"/>
    <row r="26684"/>
    <row r="26685"/>
    <row r="26686"/>
    <row r="26687"/>
    <row r="26688"/>
    <row r="26689"/>
    <row r="26690"/>
    <row r="26691"/>
    <row r="26692"/>
    <row r="26693"/>
    <row r="26694"/>
    <row r="26695"/>
    <row r="26696"/>
    <row r="26697"/>
    <row r="26698"/>
    <row r="26699"/>
    <row r="26700"/>
    <row r="26701"/>
    <row r="26702"/>
    <row r="26703"/>
    <row r="26704"/>
    <row r="26705"/>
    <row r="26706"/>
    <row r="26707"/>
    <row r="26708"/>
    <row r="26709"/>
    <row r="26710"/>
    <row r="26711"/>
    <row r="26712"/>
    <row r="26713"/>
    <row r="26714"/>
    <row r="26715"/>
    <row r="26716"/>
    <row r="26717"/>
    <row r="26718"/>
    <row r="26719"/>
    <row r="26720"/>
    <row r="26721"/>
    <row r="26722"/>
    <row r="26723"/>
    <row r="26724"/>
    <row r="26725"/>
    <row r="26726"/>
    <row r="26727"/>
    <row r="26728"/>
    <row r="26729"/>
    <row r="26730"/>
    <row r="26731"/>
    <row r="26732"/>
    <row r="26733"/>
    <row r="26734"/>
    <row r="26735"/>
    <row r="26736"/>
    <row r="26737"/>
    <row r="26738"/>
    <row r="26739"/>
    <row r="26740"/>
    <row r="26741"/>
    <row r="26742"/>
    <row r="26743"/>
    <row r="26744"/>
    <row r="26745"/>
    <row r="26746"/>
    <row r="26747"/>
    <row r="26748"/>
    <row r="26749"/>
    <row r="26750"/>
    <row r="26751"/>
    <row r="26752"/>
    <row r="26753"/>
    <row r="26754"/>
    <row r="26755"/>
    <row r="26756"/>
    <row r="26757"/>
    <row r="26758"/>
    <row r="26759"/>
    <row r="26760"/>
    <row r="26761"/>
    <row r="26762"/>
    <row r="26763"/>
    <row r="26764"/>
    <row r="26765"/>
    <row r="26766"/>
    <row r="26767"/>
    <row r="26768"/>
    <row r="26769"/>
    <row r="26770"/>
    <row r="26771"/>
    <row r="26772"/>
    <row r="26773"/>
    <row r="26774"/>
    <row r="26775"/>
    <row r="26776"/>
    <row r="26777"/>
    <row r="26778"/>
    <row r="26779"/>
    <row r="26780"/>
    <row r="26781"/>
    <row r="26782"/>
    <row r="26783"/>
    <row r="26784"/>
    <row r="26785"/>
    <row r="26786"/>
    <row r="26787"/>
    <row r="26788"/>
    <row r="26789"/>
    <row r="26790"/>
    <row r="26791"/>
    <row r="26792"/>
    <row r="26793"/>
    <row r="26794"/>
    <row r="26795"/>
    <row r="26796"/>
    <row r="26797"/>
    <row r="26798"/>
    <row r="26799"/>
    <row r="26800"/>
    <row r="26801"/>
    <row r="26802"/>
    <row r="26803"/>
    <row r="26804"/>
    <row r="26805"/>
    <row r="26806"/>
    <row r="26807"/>
    <row r="26808"/>
    <row r="26809"/>
    <row r="26810"/>
    <row r="26811"/>
    <row r="26812"/>
    <row r="26813"/>
    <row r="26814"/>
    <row r="26815"/>
    <row r="26816"/>
    <row r="26817"/>
    <row r="26818"/>
    <row r="26819"/>
    <row r="26820"/>
    <row r="26821"/>
    <row r="26822"/>
    <row r="26823"/>
    <row r="26824"/>
    <row r="26825"/>
    <row r="26826"/>
    <row r="26827"/>
    <row r="26828"/>
    <row r="26829"/>
    <row r="26830"/>
    <row r="26831"/>
    <row r="26832"/>
    <row r="26833"/>
    <row r="26834"/>
    <row r="26835"/>
    <row r="26836"/>
    <row r="26837"/>
    <row r="26838"/>
    <row r="26839"/>
    <row r="26840"/>
    <row r="26841"/>
    <row r="26842"/>
    <row r="26843"/>
    <row r="26844"/>
    <row r="26845"/>
    <row r="26846"/>
    <row r="26847"/>
    <row r="26848"/>
    <row r="26849"/>
    <row r="26850"/>
    <row r="26851"/>
    <row r="26852"/>
    <row r="26853"/>
    <row r="26854"/>
    <row r="26855"/>
    <row r="26856"/>
    <row r="26857"/>
    <row r="26858"/>
    <row r="26859"/>
    <row r="26860"/>
    <row r="26861"/>
    <row r="26862"/>
    <row r="26863"/>
    <row r="26864"/>
    <row r="26865"/>
    <row r="26866"/>
    <row r="26867"/>
    <row r="26868"/>
    <row r="26869"/>
    <row r="26870"/>
    <row r="26871"/>
    <row r="26872"/>
    <row r="26873"/>
    <row r="26874"/>
    <row r="26875"/>
    <row r="26876"/>
    <row r="26877"/>
    <row r="26878"/>
    <row r="26879"/>
    <row r="26880"/>
    <row r="26881"/>
    <row r="26882"/>
    <row r="26883"/>
    <row r="26884"/>
    <row r="26885"/>
    <row r="26886"/>
    <row r="26887"/>
    <row r="26888"/>
    <row r="26889"/>
    <row r="26890"/>
    <row r="26891"/>
    <row r="26892"/>
    <row r="26893"/>
    <row r="26894"/>
    <row r="26895"/>
    <row r="26896"/>
    <row r="26897"/>
    <row r="26898"/>
    <row r="26899"/>
    <row r="26900"/>
    <row r="26901"/>
    <row r="26902"/>
    <row r="26903"/>
    <row r="26904"/>
    <row r="26905"/>
    <row r="26906"/>
    <row r="26907"/>
    <row r="26908"/>
    <row r="26909"/>
    <row r="26910"/>
    <row r="26911"/>
    <row r="26912"/>
    <row r="26913"/>
    <row r="26914"/>
    <row r="26915"/>
    <row r="26916"/>
    <row r="26917"/>
    <row r="26918"/>
    <row r="26919"/>
    <row r="26920"/>
    <row r="26921"/>
    <row r="26922"/>
    <row r="26923"/>
    <row r="26924"/>
    <row r="26925"/>
    <row r="26926"/>
    <row r="26927"/>
    <row r="26928"/>
    <row r="26929"/>
    <row r="26930"/>
    <row r="26931"/>
    <row r="26932"/>
    <row r="26933"/>
    <row r="26934"/>
    <row r="26935"/>
    <row r="26936"/>
    <row r="26937"/>
    <row r="26938"/>
    <row r="26939"/>
    <row r="26940"/>
    <row r="26941"/>
    <row r="26942"/>
    <row r="26943"/>
    <row r="26944"/>
    <row r="26945"/>
    <row r="26946"/>
    <row r="26947"/>
    <row r="26948"/>
    <row r="26949"/>
    <row r="26950"/>
    <row r="26951"/>
    <row r="26952"/>
    <row r="26953"/>
    <row r="26954"/>
    <row r="26955"/>
    <row r="26956"/>
    <row r="26957"/>
    <row r="26958"/>
    <row r="26959"/>
    <row r="26960"/>
    <row r="26961"/>
    <row r="26962"/>
    <row r="26963"/>
    <row r="26964"/>
    <row r="26965"/>
    <row r="26966"/>
    <row r="26967"/>
    <row r="26968"/>
    <row r="26969"/>
    <row r="26970"/>
    <row r="26971"/>
    <row r="26972"/>
    <row r="26973"/>
    <row r="26974"/>
    <row r="26975"/>
    <row r="26976"/>
    <row r="26977"/>
    <row r="26978"/>
    <row r="26979"/>
    <row r="26980"/>
    <row r="26981"/>
    <row r="26982"/>
    <row r="26983"/>
    <row r="26984"/>
    <row r="26985"/>
    <row r="26986"/>
    <row r="26987"/>
    <row r="26988"/>
    <row r="26989"/>
    <row r="26990"/>
    <row r="26991"/>
    <row r="26992"/>
    <row r="26993"/>
    <row r="26994"/>
    <row r="26995"/>
    <row r="26996"/>
    <row r="26997"/>
    <row r="26998"/>
    <row r="26999"/>
    <row r="27000"/>
    <row r="27001"/>
    <row r="27002"/>
    <row r="27003"/>
    <row r="27004"/>
    <row r="27005"/>
    <row r="27006"/>
    <row r="27007"/>
    <row r="27008"/>
    <row r="27009"/>
    <row r="27010"/>
    <row r="27011"/>
    <row r="27012"/>
    <row r="27013"/>
    <row r="27014"/>
    <row r="27015"/>
    <row r="27016"/>
    <row r="27017"/>
    <row r="27018"/>
    <row r="27019"/>
    <row r="27020"/>
    <row r="27021"/>
    <row r="27022"/>
    <row r="27023"/>
    <row r="27024"/>
    <row r="27025"/>
    <row r="27026"/>
    <row r="27027"/>
    <row r="27028"/>
    <row r="27029"/>
    <row r="27030"/>
    <row r="27031"/>
    <row r="27032"/>
    <row r="27033"/>
    <row r="27034"/>
    <row r="27035"/>
    <row r="27036"/>
    <row r="27037"/>
    <row r="27038"/>
    <row r="27039"/>
    <row r="27040"/>
    <row r="27041"/>
    <row r="27042"/>
    <row r="27043"/>
    <row r="27044"/>
    <row r="27045"/>
    <row r="27046"/>
    <row r="27047"/>
    <row r="27048"/>
    <row r="27049"/>
    <row r="27050"/>
    <row r="27051"/>
    <row r="27052"/>
    <row r="27053"/>
    <row r="27054"/>
    <row r="27055"/>
    <row r="27056"/>
    <row r="27057"/>
    <row r="27058"/>
    <row r="27059"/>
    <row r="27060"/>
    <row r="27061"/>
    <row r="27062"/>
    <row r="27063"/>
    <row r="27064"/>
    <row r="27065"/>
    <row r="27066"/>
    <row r="27067"/>
    <row r="27068"/>
    <row r="27069"/>
    <row r="27070"/>
    <row r="27071"/>
    <row r="27072"/>
    <row r="27073"/>
    <row r="27074"/>
    <row r="27075"/>
    <row r="27076"/>
    <row r="27077"/>
    <row r="27078"/>
    <row r="27079"/>
    <row r="27080"/>
    <row r="27081"/>
    <row r="27082"/>
    <row r="27083"/>
    <row r="27084"/>
    <row r="27085"/>
    <row r="27086"/>
    <row r="27087"/>
    <row r="27088"/>
    <row r="27089"/>
    <row r="27090"/>
    <row r="27091"/>
    <row r="27092"/>
    <row r="27093"/>
    <row r="27094"/>
    <row r="27095"/>
    <row r="27096"/>
    <row r="27097"/>
    <row r="27098"/>
    <row r="27099"/>
    <row r="27100"/>
    <row r="27101"/>
    <row r="27102"/>
    <row r="27103"/>
    <row r="27104"/>
    <row r="27105"/>
    <row r="27106"/>
    <row r="27107"/>
    <row r="27108"/>
    <row r="27109"/>
    <row r="27110"/>
    <row r="27111"/>
    <row r="27112"/>
    <row r="27113"/>
    <row r="27114"/>
    <row r="27115"/>
    <row r="27116"/>
    <row r="27117"/>
    <row r="27118"/>
    <row r="27119"/>
    <row r="27120"/>
    <row r="27121"/>
    <row r="27122"/>
    <row r="27123"/>
    <row r="27124"/>
    <row r="27125"/>
    <row r="27126"/>
    <row r="27127"/>
    <row r="27128"/>
    <row r="27129"/>
    <row r="27130"/>
    <row r="27131"/>
    <row r="27132"/>
    <row r="27133"/>
    <row r="27134"/>
    <row r="27135"/>
    <row r="27136"/>
    <row r="27137"/>
    <row r="27138"/>
    <row r="27139"/>
    <row r="27140"/>
    <row r="27141"/>
    <row r="27142"/>
    <row r="27143"/>
    <row r="27144"/>
    <row r="27145"/>
    <row r="27146"/>
    <row r="27147"/>
    <row r="27148"/>
    <row r="27149"/>
    <row r="27150"/>
    <row r="27151"/>
    <row r="27152"/>
    <row r="27153"/>
    <row r="27154"/>
    <row r="27155"/>
    <row r="27156"/>
    <row r="27157"/>
    <row r="27158"/>
    <row r="27159"/>
    <row r="27160"/>
    <row r="27161"/>
    <row r="27162"/>
    <row r="27163"/>
    <row r="27164"/>
    <row r="27165"/>
    <row r="27166"/>
    <row r="27167"/>
    <row r="27168"/>
    <row r="27169"/>
    <row r="27170"/>
    <row r="27171"/>
    <row r="27172"/>
    <row r="27173"/>
    <row r="27174"/>
    <row r="27175"/>
    <row r="27176"/>
    <row r="27177"/>
    <row r="27178"/>
    <row r="27179"/>
    <row r="27180"/>
    <row r="27181"/>
    <row r="27182"/>
    <row r="27183"/>
    <row r="27184"/>
    <row r="27185"/>
    <row r="27186"/>
    <row r="27187"/>
    <row r="27188"/>
    <row r="27189"/>
    <row r="27190"/>
    <row r="27191"/>
    <row r="27192"/>
    <row r="27193"/>
    <row r="27194"/>
    <row r="27195"/>
    <row r="27196"/>
    <row r="27197"/>
    <row r="27198"/>
    <row r="27199"/>
    <row r="27200"/>
    <row r="27201"/>
    <row r="27202"/>
    <row r="27203"/>
    <row r="27204"/>
    <row r="27205"/>
    <row r="27206"/>
    <row r="27207"/>
    <row r="27208"/>
    <row r="27209"/>
    <row r="27210"/>
    <row r="27211"/>
    <row r="27212"/>
    <row r="27213"/>
    <row r="27214"/>
    <row r="27215"/>
    <row r="27216"/>
    <row r="27217"/>
    <row r="27218"/>
    <row r="27219"/>
    <row r="27220"/>
    <row r="27221"/>
    <row r="27222"/>
    <row r="27223"/>
    <row r="27224"/>
    <row r="27225"/>
    <row r="27226"/>
    <row r="27227"/>
    <row r="27228"/>
    <row r="27229"/>
    <row r="27230"/>
    <row r="27231"/>
    <row r="27232"/>
    <row r="27233"/>
    <row r="27234"/>
    <row r="27235"/>
    <row r="27236"/>
    <row r="27237"/>
    <row r="27238"/>
    <row r="27239"/>
    <row r="27240"/>
    <row r="27241"/>
    <row r="27242"/>
    <row r="27243"/>
    <row r="27244"/>
    <row r="27245"/>
    <row r="27246"/>
    <row r="27247"/>
    <row r="27248"/>
    <row r="27249"/>
    <row r="27250"/>
    <row r="27251"/>
    <row r="27252"/>
    <row r="27253"/>
    <row r="27254"/>
    <row r="27255"/>
    <row r="27256"/>
    <row r="27257"/>
    <row r="27258"/>
    <row r="27259"/>
    <row r="27260"/>
    <row r="27261"/>
    <row r="27262"/>
    <row r="27263"/>
    <row r="27264"/>
    <row r="27265"/>
    <row r="27266"/>
    <row r="27267"/>
    <row r="27268"/>
    <row r="27269"/>
    <row r="27270"/>
    <row r="27271"/>
    <row r="27272"/>
    <row r="27273"/>
    <row r="27274"/>
    <row r="27275"/>
    <row r="27276"/>
    <row r="27277"/>
    <row r="27278"/>
    <row r="27279"/>
    <row r="27280"/>
    <row r="27281"/>
    <row r="27282"/>
    <row r="27283"/>
    <row r="27284"/>
    <row r="27285"/>
    <row r="27286"/>
    <row r="27287"/>
    <row r="27288"/>
    <row r="27289"/>
    <row r="27290"/>
    <row r="27291"/>
    <row r="27292"/>
    <row r="27293"/>
    <row r="27294"/>
    <row r="27295"/>
    <row r="27296"/>
    <row r="27297"/>
    <row r="27298"/>
    <row r="27299"/>
    <row r="27300"/>
    <row r="27301"/>
    <row r="27302"/>
    <row r="27303"/>
    <row r="27304"/>
    <row r="27305"/>
    <row r="27306"/>
    <row r="27307"/>
    <row r="27308"/>
    <row r="27309"/>
    <row r="27310"/>
    <row r="27311"/>
    <row r="27312"/>
    <row r="27313"/>
    <row r="27314"/>
    <row r="27315"/>
    <row r="27316"/>
    <row r="27317"/>
    <row r="27318"/>
    <row r="27319"/>
    <row r="27320"/>
    <row r="27321"/>
    <row r="27322"/>
    <row r="27323"/>
    <row r="27324"/>
    <row r="27325"/>
    <row r="27326"/>
    <row r="27327"/>
    <row r="27328"/>
    <row r="27329"/>
    <row r="27330"/>
    <row r="27331"/>
    <row r="27332"/>
    <row r="27333"/>
    <row r="27334"/>
    <row r="27335"/>
    <row r="27336"/>
    <row r="27337"/>
    <row r="27338"/>
    <row r="27339"/>
    <row r="27340"/>
    <row r="27341"/>
    <row r="27342"/>
    <row r="27343"/>
    <row r="27344"/>
    <row r="27345"/>
    <row r="27346"/>
    <row r="27347"/>
    <row r="27348"/>
    <row r="27349"/>
    <row r="27350"/>
    <row r="27351"/>
    <row r="27352"/>
    <row r="27353"/>
    <row r="27354"/>
    <row r="27355"/>
    <row r="27356"/>
    <row r="27357"/>
    <row r="27358"/>
    <row r="27359"/>
    <row r="27360"/>
    <row r="27361"/>
    <row r="27362"/>
    <row r="27363"/>
    <row r="27364"/>
    <row r="27365"/>
    <row r="27366"/>
    <row r="27367"/>
    <row r="27368"/>
    <row r="27369"/>
    <row r="27370"/>
    <row r="27371"/>
    <row r="27372"/>
    <row r="27373"/>
    <row r="27374"/>
    <row r="27375"/>
    <row r="27376"/>
    <row r="27377"/>
    <row r="27378"/>
    <row r="27379"/>
    <row r="27380"/>
    <row r="27381"/>
    <row r="27382"/>
    <row r="27383"/>
    <row r="27384"/>
    <row r="27385"/>
    <row r="27386"/>
    <row r="27387"/>
    <row r="27388"/>
    <row r="27389"/>
    <row r="27390"/>
    <row r="27391"/>
    <row r="27392"/>
    <row r="27393"/>
    <row r="27394"/>
    <row r="27395"/>
    <row r="27396"/>
    <row r="27397"/>
    <row r="27398"/>
    <row r="27399"/>
    <row r="27400"/>
    <row r="27401"/>
    <row r="27402"/>
    <row r="27403"/>
    <row r="27404"/>
    <row r="27405"/>
    <row r="27406"/>
    <row r="27407"/>
    <row r="27408"/>
    <row r="27409"/>
    <row r="27410"/>
    <row r="27411"/>
    <row r="27412"/>
    <row r="27413"/>
    <row r="27414"/>
    <row r="27415"/>
    <row r="27416"/>
    <row r="27417"/>
    <row r="27418"/>
    <row r="27419"/>
    <row r="27420"/>
    <row r="27421"/>
    <row r="27422"/>
    <row r="27423"/>
    <row r="27424"/>
    <row r="27425"/>
    <row r="27426"/>
    <row r="27427"/>
    <row r="27428"/>
    <row r="27429"/>
    <row r="27430"/>
    <row r="27431"/>
    <row r="27432"/>
    <row r="27433"/>
    <row r="27434"/>
    <row r="27435"/>
    <row r="27436"/>
    <row r="27437"/>
    <row r="27438"/>
    <row r="27439"/>
    <row r="27440"/>
    <row r="27441"/>
    <row r="27442"/>
    <row r="27443"/>
    <row r="27444"/>
    <row r="27445"/>
    <row r="27446"/>
    <row r="27447"/>
    <row r="27448"/>
    <row r="27449"/>
    <row r="27450"/>
    <row r="27451"/>
    <row r="27452"/>
    <row r="27453"/>
    <row r="27454"/>
    <row r="27455"/>
    <row r="27456"/>
    <row r="27457"/>
    <row r="27458"/>
    <row r="27459"/>
    <row r="27460"/>
    <row r="27461"/>
    <row r="27462"/>
    <row r="27463"/>
    <row r="27464"/>
    <row r="27465"/>
    <row r="27466"/>
    <row r="27467"/>
    <row r="27468"/>
    <row r="27469"/>
    <row r="27470"/>
    <row r="27471"/>
    <row r="27472"/>
    <row r="27473"/>
    <row r="27474"/>
    <row r="27475"/>
    <row r="27476"/>
    <row r="27477"/>
    <row r="27478"/>
    <row r="27479"/>
    <row r="27480"/>
    <row r="27481"/>
    <row r="27482"/>
    <row r="27483"/>
    <row r="27484"/>
    <row r="27485"/>
    <row r="27486"/>
    <row r="27487"/>
    <row r="27488"/>
    <row r="27489"/>
    <row r="27490"/>
    <row r="27491"/>
    <row r="27492"/>
    <row r="27493"/>
    <row r="27494"/>
    <row r="27495"/>
    <row r="27496"/>
    <row r="27497"/>
    <row r="27498"/>
    <row r="27499"/>
    <row r="27500"/>
    <row r="27501"/>
    <row r="27502"/>
    <row r="27503"/>
    <row r="27504"/>
    <row r="27505"/>
    <row r="27506"/>
    <row r="27507"/>
    <row r="27508"/>
    <row r="27509"/>
    <row r="27510"/>
    <row r="27511"/>
    <row r="27512"/>
    <row r="27513"/>
    <row r="27514"/>
    <row r="27515"/>
    <row r="27516"/>
    <row r="27517"/>
    <row r="27518"/>
    <row r="27519"/>
    <row r="27520"/>
    <row r="27521"/>
    <row r="27522"/>
    <row r="27523"/>
    <row r="27524"/>
    <row r="27525"/>
    <row r="27526"/>
    <row r="27527"/>
    <row r="27528"/>
    <row r="27529"/>
    <row r="27530"/>
    <row r="27531"/>
    <row r="27532"/>
    <row r="27533"/>
    <row r="27534"/>
    <row r="27535"/>
    <row r="27536"/>
    <row r="27537"/>
    <row r="27538"/>
    <row r="27539"/>
    <row r="27540"/>
    <row r="27541"/>
    <row r="27542"/>
    <row r="27543"/>
    <row r="27544"/>
    <row r="27545"/>
    <row r="27546"/>
    <row r="27547"/>
    <row r="27548"/>
    <row r="27549"/>
    <row r="27550"/>
    <row r="27551"/>
    <row r="27552"/>
    <row r="27553"/>
    <row r="27554"/>
    <row r="27555"/>
    <row r="27556"/>
    <row r="27557"/>
    <row r="27558"/>
    <row r="27559"/>
    <row r="27560"/>
    <row r="27561"/>
    <row r="27562"/>
    <row r="27563"/>
    <row r="27564"/>
    <row r="27565"/>
    <row r="27566"/>
    <row r="27567"/>
    <row r="27568"/>
    <row r="27569"/>
    <row r="27570"/>
    <row r="27571"/>
    <row r="27572"/>
    <row r="27573"/>
    <row r="27574"/>
    <row r="27575"/>
    <row r="27576"/>
    <row r="27577"/>
    <row r="27578"/>
    <row r="27579"/>
    <row r="27580"/>
    <row r="27581"/>
    <row r="27582"/>
    <row r="27583"/>
    <row r="27584"/>
    <row r="27585"/>
    <row r="27586"/>
    <row r="27587"/>
    <row r="27588"/>
    <row r="27589"/>
    <row r="27590"/>
    <row r="27591"/>
    <row r="27592"/>
    <row r="27593"/>
    <row r="27594"/>
    <row r="27595"/>
    <row r="27596"/>
    <row r="27597"/>
    <row r="27598"/>
    <row r="27599"/>
    <row r="27600"/>
    <row r="27601"/>
    <row r="27602"/>
    <row r="27603"/>
    <row r="27604"/>
    <row r="27605"/>
    <row r="27606"/>
    <row r="27607"/>
    <row r="27608"/>
    <row r="27609"/>
    <row r="27610"/>
    <row r="27611"/>
    <row r="27612"/>
    <row r="27613"/>
    <row r="27614"/>
    <row r="27615"/>
    <row r="27616"/>
    <row r="27617"/>
    <row r="27618"/>
    <row r="27619"/>
    <row r="27620"/>
    <row r="27621"/>
    <row r="27622"/>
    <row r="27623"/>
    <row r="27624"/>
    <row r="27625"/>
    <row r="27626"/>
    <row r="27627"/>
    <row r="27628"/>
    <row r="27629"/>
    <row r="27630"/>
    <row r="27631"/>
    <row r="27632"/>
    <row r="27633"/>
    <row r="27634"/>
    <row r="27635"/>
    <row r="27636"/>
    <row r="27637"/>
    <row r="27638"/>
    <row r="27639"/>
    <row r="27640"/>
    <row r="27641"/>
    <row r="27642"/>
    <row r="27643"/>
    <row r="27644"/>
    <row r="27645"/>
    <row r="27646"/>
    <row r="27647"/>
    <row r="27648"/>
    <row r="27649"/>
    <row r="27650"/>
    <row r="27651"/>
    <row r="27652"/>
    <row r="27653"/>
    <row r="27654"/>
    <row r="27655"/>
    <row r="27656"/>
    <row r="27657"/>
    <row r="27658"/>
    <row r="27659"/>
    <row r="27660"/>
    <row r="27661"/>
    <row r="27662"/>
    <row r="27663"/>
    <row r="27664"/>
    <row r="27665"/>
    <row r="27666"/>
    <row r="27667"/>
    <row r="27668"/>
    <row r="27669"/>
    <row r="27670"/>
    <row r="27671"/>
    <row r="27672"/>
    <row r="27673"/>
    <row r="27674"/>
    <row r="27675"/>
    <row r="27676"/>
    <row r="27677"/>
    <row r="27678"/>
    <row r="27679"/>
    <row r="27680"/>
    <row r="27681"/>
    <row r="27682"/>
    <row r="27683"/>
    <row r="27684"/>
    <row r="27685"/>
    <row r="27686"/>
    <row r="27687"/>
    <row r="27688"/>
    <row r="27689"/>
    <row r="27690"/>
    <row r="27691"/>
    <row r="27692"/>
    <row r="27693"/>
    <row r="27694"/>
    <row r="27695"/>
    <row r="27696"/>
    <row r="27697"/>
    <row r="27698"/>
    <row r="27699"/>
    <row r="27700"/>
    <row r="27701"/>
    <row r="27702"/>
    <row r="27703"/>
    <row r="27704"/>
    <row r="27705"/>
    <row r="27706"/>
    <row r="27707"/>
    <row r="27708"/>
    <row r="27709"/>
    <row r="27710"/>
    <row r="27711"/>
    <row r="27712"/>
    <row r="27713"/>
    <row r="27714"/>
    <row r="27715"/>
    <row r="27716"/>
    <row r="27717"/>
    <row r="27718"/>
    <row r="27719"/>
    <row r="27720"/>
    <row r="27721"/>
    <row r="27722"/>
    <row r="27723"/>
    <row r="27724"/>
    <row r="27725"/>
    <row r="27726"/>
    <row r="27727"/>
    <row r="27728"/>
    <row r="27729"/>
    <row r="27730"/>
    <row r="27731"/>
    <row r="27732"/>
    <row r="27733"/>
    <row r="27734"/>
    <row r="27735"/>
    <row r="27736"/>
    <row r="27737"/>
    <row r="27738"/>
    <row r="27739"/>
    <row r="27740"/>
    <row r="27741"/>
    <row r="27742"/>
    <row r="27743"/>
    <row r="27744"/>
    <row r="27745"/>
    <row r="27746"/>
    <row r="27747"/>
    <row r="27748"/>
    <row r="27749"/>
    <row r="27750"/>
    <row r="27751"/>
    <row r="27752"/>
    <row r="27753"/>
    <row r="27754"/>
    <row r="27755"/>
    <row r="27756"/>
    <row r="27757"/>
    <row r="27758"/>
    <row r="27759"/>
    <row r="27760"/>
    <row r="27761"/>
    <row r="27762"/>
    <row r="27763"/>
    <row r="27764"/>
    <row r="27765"/>
    <row r="27766"/>
    <row r="27767"/>
    <row r="27768"/>
    <row r="27769"/>
    <row r="27770"/>
    <row r="27771"/>
    <row r="27772"/>
    <row r="27773"/>
    <row r="27774"/>
    <row r="27775"/>
    <row r="27776"/>
    <row r="27777"/>
    <row r="27778"/>
    <row r="27779"/>
    <row r="27780"/>
    <row r="27781"/>
    <row r="27782"/>
    <row r="27783"/>
    <row r="27784"/>
    <row r="27785"/>
    <row r="27786"/>
    <row r="27787"/>
    <row r="27788"/>
    <row r="27789"/>
    <row r="27790"/>
    <row r="27791"/>
    <row r="27792"/>
    <row r="27793"/>
    <row r="27794"/>
    <row r="27795"/>
    <row r="27796"/>
    <row r="27797"/>
    <row r="27798"/>
    <row r="27799"/>
    <row r="27800"/>
    <row r="27801"/>
    <row r="27802"/>
    <row r="27803"/>
    <row r="27804"/>
    <row r="27805"/>
    <row r="27806"/>
    <row r="27807"/>
    <row r="27808"/>
    <row r="27809"/>
    <row r="27810"/>
    <row r="27811"/>
    <row r="27812"/>
    <row r="27813"/>
    <row r="27814"/>
    <row r="27815"/>
    <row r="27816"/>
    <row r="27817"/>
    <row r="27818"/>
    <row r="27819"/>
    <row r="27820"/>
    <row r="27821"/>
    <row r="27822"/>
    <row r="27823"/>
    <row r="27824"/>
    <row r="27825"/>
    <row r="27826"/>
    <row r="27827"/>
    <row r="27828"/>
    <row r="27829"/>
    <row r="27830"/>
    <row r="27831"/>
    <row r="27832"/>
    <row r="27833"/>
    <row r="27834"/>
    <row r="27835"/>
    <row r="27836"/>
    <row r="27837"/>
    <row r="27838"/>
    <row r="27839"/>
    <row r="27840"/>
    <row r="27841"/>
    <row r="27842"/>
    <row r="27843"/>
    <row r="27844"/>
    <row r="27845"/>
    <row r="27846"/>
    <row r="27847"/>
    <row r="27848"/>
    <row r="27849"/>
    <row r="27850"/>
    <row r="27851"/>
    <row r="27852"/>
    <row r="27853"/>
    <row r="27854"/>
    <row r="27855"/>
    <row r="27856"/>
    <row r="27857"/>
    <row r="27858"/>
    <row r="27859"/>
    <row r="27860"/>
    <row r="27861"/>
    <row r="27862"/>
    <row r="27863"/>
    <row r="27864"/>
    <row r="27865"/>
    <row r="27866"/>
    <row r="27867"/>
    <row r="27868"/>
    <row r="27869"/>
    <row r="27870"/>
    <row r="27871"/>
    <row r="27872"/>
    <row r="27873"/>
    <row r="27874"/>
    <row r="27875"/>
    <row r="27876"/>
    <row r="27877"/>
    <row r="27878"/>
    <row r="27879"/>
    <row r="27880"/>
    <row r="27881"/>
    <row r="27882"/>
    <row r="27883"/>
    <row r="27884"/>
    <row r="27885"/>
    <row r="27886"/>
    <row r="27887"/>
    <row r="27888"/>
    <row r="27889"/>
    <row r="27890"/>
    <row r="27891"/>
    <row r="27892"/>
    <row r="27893"/>
    <row r="27894"/>
    <row r="27895"/>
    <row r="27896"/>
    <row r="27897"/>
    <row r="27898"/>
    <row r="27899"/>
    <row r="27900"/>
    <row r="27901"/>
    <row r="27902"/>
    <row r="27903"/>
    <row r="27904"/>
    <row r="27905"/>
    <row r="27906"/>
    <row r="27907"/>
    <row r="27908"/>
    <row r="27909"/>
    <row r="27910"/>
    <row r="27911"/>
    <row r="27912"/>
    <row r="27913"/>
    <row r="27914"/>
    <row r="27915"/>
    <row r="27916"/>
    <row r="27917"/>
    <row r="27918"/>
    <row r="27919"/>
    <row r="27920"/>
    <row r="27921"/>
    <row r="27922"/>
    <row r="27923"/>
    <row r="27924"/>
    <row r="27925"/>
    <row r="27926"/>
    <row r="27927"/>
    <row r="27928"/>
    <row r="27929"/>
    <row r="27930"/>
    <row r="27931"/>
    <row r="27932"/>
    <row r="27933"/>
    <row r="27934"/>
    <row r="27935"/>
    <row r="27936"/>
    <row r="27937"/>
    <row r="27938"/>
    <row r="27939"/>
    <row r="27940"/>
    <row r="27941"/>
    <row r="27942"/>
    <row r="27943"/>
    <row r="27944"/>
    <row r="27945"/>
    <row r="27946"/>
    <row r="27947"/>
    <row r="27948"/>
    <row r="27949"/>
    <row r="27950"/>
    <row r="27951"/>
    <row r="27952"/>
    <row r="27953"/>
    <row r="27954"/>
    <row r="27955"/>
    <row r="27956"/>
    <row r="27957"/>
    <row r="27958"/>
    <row r="27959"/>
    <row r="27960"/>
    <row r="27961"/>
    <row r="27962"/>
    <row r="27963"/>
    <row r="27964"/>
    <row r="27965"/>
    <row r="27966"/>
    <row r="27967"/>
    <row r="27968"/>
    <row r="27969"/>
    <row r="27970"/>
    <row r="27971"/>
    <row r="27972"/>
    <row r="27973"/>
    <row r="27974"/>
    <row r="27975"/>
    <row r="27976"/>
    <row r="27977"/>
    <row r="27978"/>
    <row r="27979"/>
    <row r="27980"/>
    <row r="27981"/>
    <row r="27982"/>
    <row r="27983"/>
    <row r="27984"/>
    <row r="27985"/>
    <row r="27986"/>
    <row r="27987"/>
    <row r="27988"/>
    <row r="27989"/>
    <row r="27990"/>
    <row r="27991"/>
    <row r="27992"/>
    <row r="27993"/>
    <row r="27994"/>
    <row r="27995"/>
    <row r="27996"/>
    <row r="27997"/>
    <row r="27998"/>
    <row r="27999"/>
    <row r="28000"/>
    <row r="28001"/>
    <row r="28002"/>
    <row r="28003"/>
    <row r="28004"/>
    <row r="28005"/>
    <row r="28006"/>
    <row r="28007"/>
    <row r="28008"/>
    <row r="28009"/>
    <row r="28010"/>
    <row r="28011"/>
    <row r="28012"/>
    <row r="28013"/>
    <row r="28014"/>
    <row r="28015"/>
    <row r="28016"/>
    <row r="28017"/>
    <row r="28018"/>
    <row r="28019"/>
    <row r="28020"/>
    <row r="28021"/>
    <row r="28022"/>
    <row r="28023"/>
    <row r="28024"/>
    <row r="28025"/>
    <row r="28026"/>
    <row r="28027"/>
    <row r="28028"/>
    <row r="28029"/>
    <row r="28030"/>
    <row r="28031"/>
    <row r="28032"/>
    <row r="28033"/>
    <row r="28034"/>
    <row r="28035"/>
    <row r="28036"/>
    <row r="28037"/>
    <row r="28038"/>
    <row r="28039"/>
    <row r="28040"/>
    <row r="28041"/>
    <row r="28042"/>
    <row r="28043"/>
    <row r="28044"/>
    <row r="28045"/>
    <row r="28046"/>
    <row r="28047"/>
    <row r="28048"/>
    <row r="28049"/>
    <row r="28050"/>
    <row r="28051"/>
    <row r="28052"/>
    <row r="28053"/>
    <row r="28054"/>
    <row r="28055"/>
    <row r="28056"/>
    <row r="28057"/>
    <row r="28058"/>
    <row r="28059"/>
    <row r="28060"/>
    <row r="28061"/>
    <row r="28062"/>
    <row r="28063"/>
    <row r="28064"/>
    <row r="28065"/>
    <row r="28066"/>
    <row r="28067"/>
    <row r="28068"/>
    <row r="28069"/>
    <row r="28070"/>
    <row r="28071"/>
    <row r="28072"/>
    <row r="28073"/>
    <row r="28074"/>
    <row r="28075"/>
    <row r="28076"/>
    <row r="28077"/>
    <row r="28078"/>
    <row r="28079"/>
    <row r="28080"/>
    <row r="28081"/>
    <row r="28082"/>
    <row r="28083"/>
    <row r="28084"/>
    <row r="28085"/>
    <row r="28086"/>
    <row r="28087"/>
    <row r="28088"/>
    <row r="28089"/>
    <row r="28090"/>
    <row r="28091"/>
    <row r="28092"/>
    <row r="28093"/>
    <row r="28094"/>
    <row r="28095"/>
    <row r="28096"/>
    <row r="28097"/>
    <row r="28098"/>
    <row r="28099"/>
    <row r="28100"/>
    <row r="28101"/>
    <row r="28102"/>
    <row r="28103"/>
    <row r="28104"/>
    <row r="28105"/>
    <row r="28106"/>
    <row r="28107"/>
    <row r="28108"/>
    <row r="28109"/>
    <row r="28110"/>
    <row r="28111"/>
    <row r="28112"/>
    <row r="28113"/>
    <row r="28114"/>
    <row r="28115"/>
    <row r="28116"/>
    <row r="28117"/>
    <row r="28118"/>
    <row r="28119"/>
    <row r="28120"/>
    <row r="28121"/>
    <row r="28122"/>
    <row r="28123"/>
    <row r="28124"/>
    <row r="28125"/>
    <row r="28126"/>
    <row r="28127"/>
    <row r="28128"/>
    <row r="28129"/>
    <row r="28130"/>
    <row r="28131"/>
    <row r="28132"/>
    <row r="28133"/>
    <row r="28134"/>
    <row r="28135"/>
    <row r="28136"/>
    <row r="28137"/>
    <row r="28138"/>
    <row r="28139"/>
    <row r="28140"/>
    <row r="28141"/>
    <row r="28142"/>
    <row r="28143"/>
    <row r="28144"/>
    <row r="28145"/>
    <row r="28146"/>
    <row r="28147"/>
    <row r="28148"/>
    <row r="28149"/>
    <row r="28150"/>
    <row r="28151"/>
    <row r="28152"/>
    <row r="28153"/>
    <row r="28154"/>
    <row r="28155"/>
    <row r="28156"/>
    <row r="28157"/>
    <row r="28158"/>
    <row r="28159"/>
    <row r="28160"/>
    <row r="28161"/>
    <row r="28162"/>
    <row r="28163"/>
    <row r="28164"/>
    <row r="28165"/>
    <row r="28166"/>
    <row r="28167"/>
    <row r="28168"/>
    <row r="28169"/>
    <row r="28170"/>
    <row r="28171"/>
    <row r="28172"/>
    <row r="28173"/>
    <row r="28174"/>
    <row r="28175"/>
    <row r="28176"/>
    <row r="28177"/>
    <row r="28178"/>
    <row r="28179"/>
    <row r="28180"/>
    <row r="28181"/>
    <row r="28182"/>
    <row r="28183"/>
    <row r="28184"/>
    <row r="28185"/>
    <row r="28186"/>
    <row r="28187"/>
    <row r="28188"/>
    <row r="28189"/>
    <row r="28190"/>
    <row r="28191"/>
    <row r="28192"/>
    <row r="28193"/>
    <row r="28194"/>
    <row r="28195"/>
    <row r="28196"/>
    <row r="28197"/>
    <row r="28198"/>
    <row r="28199"/>
    <row r="28200"/>
    <row r="28201"/>
    <row r="28202"/>
    <row r="28203"/>
    <row r="28204"/>
    <row r="28205"/>
    <row r="28206"/>
    <row r="28207"/>
    <row r="28208"/>
    <row r="28209"/>
    <row r="28210"/>
    <row r="28211"/>
    <row r="28212"/>
    <row r="28213"/>
    <row r="28214"/>
    <row r="28215"/>
    <row r="28216"/>
    <row r="28217"/>
    <row r="28218"/>
    <row r="28219"/>
    <row r="28220"/>
    <row r="28221"/>
    <row r="28222"/>
    <row r="28223"/>
    <row r="28224"/>
    <row r="28225"/>
    <row r="28226"/>
    <row r="28227"/>
    <row r="28228"/>
    <row r="28229"/>
    <row r="28230"/>
    <row r="28231"/>
    <row r="28232"/>
    <row r="28233"/>
    <row r="28234"/>
    <row r="28235"/>
    <row r="28236"/>
    <row r="28237"/>
    <row r="28238"/>
    <row r="28239"/>
    <row r="28240"/>
    <row r="28241"/>
    <row r="28242"/>
    <row r="28243"/>
    <row r="28244"/>
    <row r="28245"/>
    <row r="28246"/>
    <row r="28247"/>
    <row r="28248"/>
    <row r="28249"/>
    <row r="28250"/>
    <row r="28251"/>
    <row r="28252"/>
    <row r="28253"/>
    <row r="28254"/>
    <row r="28255"/>
    <row r="28256"/>
    <row r="28257"/>
    <row r="28258"/>
    <row r="28259"/>
    <row r="28260"/>
    <row r="28261"/>
    <row r="28262"/>
    <row r="28263"/>
    <row r="28264"/>
    <row r="28265"/>
    <row r="28266"/>
    <row r="28267"/>
    <row r="28268"/>
    <row r="28269"/>
    <row r="28270"/>
    <row r="28271"/>
    <row r="28272"/>
    <row r="28273"/>
    <row r="28274"/>
    <row r="28275"/>
    <row r="28276"/>
    <row r="28277"/>
    <row r="28278"/>
    <row r="28279"/>
    <row r="28280"/>
    <row r="28281"/>
    <row r="28282"/>
    <row r="28283"/>
    <row r="28284"/>
    <row r="28285"/>
    <row r="28286"/>
    <row r="28287"/>
    <row r="28288"/>
    <row r="28289"/>
    <row r="28290"/>
    <row r="28291"/>
    <row r="28292"/>
    <row r="28293"/>
    <row r="28294"/>
    <row r="28295"/>
    <row r="28296"/>
    <row r="28297"/>
    <row r="28298"/>
    <row r="28299"/>
    <row r="28300"/>
    <row r="28301"/>
    <row r="28302"/>
    <row r="28303"/>
    <row r="28304"/>
    <row r="28305"/>
    <row r="28306"/>
    <row r="28307"/>
    <row r="28308"/>
    <row r="28309"/>
    <row r="28310"/>
    <row r="28311"/>
    <row r="28312"/>
    <row r="28313"/>
    <row r="28314"/>
    <row r="28315"/>
    <row r="28316"/>
    <row r="28317"/>
    <row r="28318"/>
    <row r="28319"/>
    <row r="28320"/>
    <row r="28321"/>
    <row r="28322"/>
    <row r="28323"/>
    <row r="28324"/>
    <row r="28325"/>
    <row r="28326"/>
    <row r="28327"/>
    <row r="28328"/>
    <row r="28329"/>
    <row r="28330"/>
    <row r="28331"/>
    <row r="28332"/>
    <row r="28333"/>
    <row r="28334"/>
    <row r="28335"/>
    <row r="28336"/>
    <row r="28337"/>
    <row r="28338"/>
    <row r="28339"/>
    <row r="28340"/>
    <row r="28341"/>
    <row r="28342"/>
    <row r="28343"/>
    <row r="28344"/>
    <row r="28345"/>
    <row r="28346"/>
    <row r="28347"/>
    <row r="28348"/>
    <row r="28349"/>
    <row r="28350"/>
    <row r="28351"/>
    <row r="28352"/>
    <row r="28353"/>
    <row r="28354"/>
    <row r="28355"/>
    <row r="28356"/>
    <row r="28357"/>
    <row r="28358"/>
    <row r="28359"/>
    <row r="28360"/>
    <row r="28361"/>
    <row r="28362"/>
    <row r="28363"/>
    <row r="28364"/>
    <row r="28365"/>
    <row r="28366"/>
    <row r="28367"/>
    <row r="28368"/>
    <row r="28369"/>
    <row r="28370"/>
    <row r="28371"/>
    <row r="28372"/>
    <row r="28373"/>
    <row r="28374"/>
    <row r="28375"/>
    <row r="28376"/>
    <row r="28377"/>
    <row r="28378"/>
    <row r="28379"/>
    <row r="28380"/>
    <row r="28381"/>
    <row r="28382"/>
    <row r="28383"/>
    <row r="28384"/>
    <row r="28385"/>
    <row r="28386"/>
    <row r="28387"/>
    <row r="28388"/>
    <row r="28389"/>
    <row r="28390"/>
    <row r="28391"/>
    <row r="28392"/>
    <row r="28393"/>
    <row r="28394"/>
    <row r="28395"/>
    <row r="28396"/>
    <row r="28397"/>
    <row r="28398"/>
    <row r="28399"/>
    <row r="28400"/>
    <row r="28401"/>
    <row r="28402"/>
    <row r="28403"/>
    <row r="28404"/>
    <row r="28405"/>
    <row r="28406"/>
    <row r="28407"/>
    <row r="28408"/>
    <row r="28409"/>
    <row r="28410"/>
    <row r="28411"/>
    <row r="28412"/>
    <row r="28413"/>
    <row r="28414"/>
    <row r="28415"/>
    <row r="28416"/>
    <row r="28417"/>
    <row r="28418"/>
    <row r="28419"/>
    <row r="28420"/>
    <row r="28421"/>
    <row r="28422"/>
    <row r="28423"/>
    <row r="28424"/>
    <row r="28425"/>
    <row r="28426"/>
    <row r="28427"/>
    <row r="28428"/>
    <row r="28429"/>
    <row r="28430"/>
    <row r="28431"/>
    <row r="28432"/>
    <row r="28433"/>
    <row r="28434"/>
    <row r="28435"/>
    <row r="28436"/>
    <row r="28437"/>
    <row r="28438"/>
    <row r="28439"/>
    <row r="28440"/>
    <row r="28441"/>
    <row r="28442"/>
    <row r="28443"/>
    <row r="28444"/>
    <row r="28445"/>
    <row r="28446"/>
    <row r="28447"/>
    <row r="28448"/>
    <row r="28449"/>
    <row r="28450"/>
    <row r="28451"/>
    <row r="28452"/>
    <row r="28453"/>
    <row r="28454"/>
    <row r="28455"/>
    <row r="28456"/>
    <row r="28457"/>
    <row r="28458"/>
    <row r="28459"/>
    <row r="28460"/>
    <row r="28461"/>
    <row r="28462"/>
    <row r="28463"/>
    <row r="28464"/>
    <row r="28465"/>
    <row r="28466"/>
    <row r="28467"/>
    <row r="28468"/>
    <row r="28469"/>
    <row r="28470"/>
    <row r="28471"/>
    <row r="28472"/>
    <row r="28473"/>
    <row r="28474"/>
    <row r="28475"/>
    <row r="28476"/>
    <row r="28477"/>
    <row r="28478"/>
    <row r="28479"/>
    <row r="28480"/>
    <row r="28481"/>
    <row r="28482"/>
    <row r="28483"/>
    <row r="28484"/>
    <row r="28485"/>
    <row r="28486"/>
    <row r="28487"/>
    <row r="28488"/>
    <row r="28489"/>
    <row r="28490"/>
    <row r="28491"/>
    <row r="28492"/>
    <row r="28493"/>
    <row r="28494"/>
    <row r="28495"/>
    <row r="28496"/>
    <row r="28497"/>
    <row r="28498"/>
    <row r="28499"/>
    <row r="28500"/>
    <row r="28501"/>
    <row r="28502"/>
    <row r="28503"/>
    <row r="28504"/>
    <row r="28505"/>
    <row r="28506"/>
    <row r="28507"/>
    <row r="28508"/>
    <row r="28509"/>
    <row r="28510"/>
    <row r="28511"/>
    <row r="28512"/>
    <row r="28513"/>
    <row r="28514"/>
    <row r="28515"/>
    <row r="28516"/>
    <row r="28517"/>
    <row r="28518"/>
    <row r="28519"/>
    <row r="28520"/>
    <row r="28521"/>
    <row r="28522"/>
    <row r="28523"/>
    <row r="28524"/>
    <row r="28525"/>
    <row r="28526"/>
    <row r="28527"/>
    <row r="28528"/>
    <row r="28529"/>
    <row r="28530"/>
    <row r="28531"/>
    <row r="28532"/>
    <row r="28533"/>
    <row r="28534"/>
    <row r="28535"/>
    <row r="28536"/>
    <row r="28537"/>
    <row r="28538"/>
    <row r="28539"/>
    <row r="28540"/>
    <row r="28541"/>
    <row r="28542"/>
    <row r="28543"/>
    <row r="28544"/>
    <row r="28545"/>
    <row r="28546"/>
    <row r="28547"/>
    <row r="28548"/>
    <row r="28549"/>
    <row r="28550"/>
    <row r="28551"/>
    <row r="28552"/>
    <row r="28553"/>
    <row r="28554"/>
    <row r="28555"/>
    <row r="28556"/>
    <row r="28557"/>
    <row r="28558"/>
    <row r="28559"/>
    <row r="28560"/>
    <row r="28561"/>
    <row r="28562"/>
    <row r="28563"/>
    <row r="28564"/>
    <row r="28565"/>
    <row r="28566"/>
    <row r="28567"/>
    <row r="28568"/>
    <row r="28569"/>
    <row r="28570"/>
    <row r="28571"/>
    <row r="28572"/>
    <row r="28573"/>
    <row r="28574"/>
    <row r="28575"/>
    <row r="28576"/>
    <row r="28577"/>
    <row r="28578"/>
    <row r="28579"/>
    <row r="28580"/>
    <row r="28581"/>
    <row r="28582"/>
    <row r="28583"/>
    <row r="28584"/>
    <row r="28585"/>
    <row r="28586"/>
    <row r="28587"/>
    <row r="28588"/>
    <row r="28589"/>
    <row r="28590"/>
    <row r="28591"/>
    <row r="28592"/>
    <row r="28593"/>
    <row r="28594"/>
    <row r="28595"/>
    <row r="28596"/>
    <row r="28597"/>
    <row r="28598"/>
    <row r="28599"/>
    <row r="28600"/>
    <row r="28601"/>
    <row r="28602"/>
    <row r="28603"/>
    <row r="28604"/>
    <row r="28605"/>
    <row r="28606"/>
    <row r="28607"/>
    <row r="28608"/>
    <row r="28609"/>
    <row r="28610"/>
    <row r="28611"/>
    <row r="28612"/>
    <row r="28613"/>
    <row r="28614"/>
    <row r="28615"/>
    <row r="28616"/>
    <row r="28617"/>
    <row r="28618"/>
    <row r="28619"/>
    <row r="28620"/>
    <row r="28621"/>
    <row r="28622"/>
    <row r="28623"/>
    <row r="28624"/>
    <row r="28625"/>
    <row r="28626"/>
    <row r="28627"/>
    <row r="28628"/>
    <row r="28629"/>
    <row r="28630"/>
    <row r="28631"/>
    <row r="28632"/>
    <row r="28633"/>
    <row r="28634"/>
    <row r="28635"/>
    <row r="28636"/>
    <row r="28637"/>
    <row r="28638"/>
    <row r="28639"/>
    <row r="28640"/>
    <row r="28641"/>
    <row r="28642"/>
    <row r="28643"/>
    <row r="28644"/>
    <row r="28645"/>
    <row r="28646"/>
    <row r="28647"/>
    <row r="28648"/>
    <row r="28649"/>
    <row r="28650"/>
    <row r="28651"/>
    <row r="28652"/>
    <row r="28653"/>
    <row r="28654"/>
    <row r="28655"/>
    <row r="28656"/>
    <row r="28657"/>
    <row r="28658"/>
    <row r="28659"/>
    <row r="28660"/>
    <row r="28661"/>
    <row r="28662"/>
    <row r="28663"/>
    <row r="28664"/>
    <row r="28665"/>
    <row r="28666"/>
    <row r="28667"/>
    <row r="28668"/>
    <row r="28669"/>
    <row r="28670"/>
    <row r="28671"/>
    <row r="28672"/>
    <row r="28673"/>
    <row r="28674"/>
    <row r="28675"/>
    <row r="28676"/>
    <row r="28677"/>
    <row r="28678"/>
    <row r="28679"/>
    <row r="28680"/>
    <row r="28681"/>
    <row r="28682"/>
    <row r="28683"/>
    <row r="28684"/>
    <row r="28685"/>
    <row r="28686"/>
    <row r="28687"/>
    <row r="28688"/>
    <row r="28689"/>
    <row r="28690"/>
    <row r="28691"/>
    <row r="28692"/>
    <row r="28693"/>
    <row r="28694"/>
    <row r="28695"/>
    <row r="28696"/>
    <row r="28697"/>
    <row r="28698"/>
    <row r="28699"/>
    <row r="28700"/>
    <row r="28701"/>
    <row r="28702"/>
    <row r="28703"/>
    <row r="28704"/>
    <row r="28705"/>
    <row r="28706"/>
    <row r="28707"/>
    <row r="28708"/>
    <row r="28709"/>
    <row r="28710"/>
    <row r="28711"/>
    <row r="28712"/>
    <row r="28713"/>
    <row r="28714"/>
    <row r="28715"/>
    <row r="28716"/>
    <row r="28717"/>
    <row r="28718"/>
    <row r="28719"/>
    <row r="28720"/>
    <row r="28721"/>
    <row r="28722"/>
    <row r="28723"/>
    <row r="28724"/>
    <row r="28725"/>
    <row r="28726"/>
    <row r="28727"/>
    <row r="28728"/>
    <row r="28729"/>
    <row r="28730"/>
    <row r="28731"/>
    <row r="28732"/>
    <row r="28733"/>
    <row r="28734"/>
    <row r="28735"/>
    <row r="28736"/>
    <row r="28737"/>
    <row r="28738"/>
    <row r="28739"/>
    <row r="28740"/>
    <row r="28741"/>
    <row r="28742"/>
    <row r="28743"/>
    <row r="28744"/>
    <row r="28745"/>
    <row r="28746"/>
    <row r="28747"/>
    <row r="28748"/>
    <row r="28749"/>
    <row r="28750"/>
    <row r="28751"/>
    <row r="28752"/>
    <row r="28753"/>
    <row r="28754"/>
    <row r="28755"/>
    <row r="28756"/>
    <row r="28757"/>
    <row r="28758"/>
    <row r="28759"/>
    <row r="28760"/>
    <row r="28761"/>
    <row r="28762"/>
    <row r="28763"/>
    <row r="28764"/>
    <row r="28765"/>
    <row r="28766"/>
    <row r="28767"/>
    <row r="28768"/>
    <row r="28769"/>
    <row r="28770"/>
    <row r="28771"/>
    <row r="28772"/>
    <row r="28773"/>
    <row r="28774"/>
    <row r="28775"/>
    <row r="28776"/>
    <row r="28777"/>
    <row r="28778"/>
    <row r="28779"/>
    <row r="28780"/>
    <row r="28781"/>
    <row r="28782"/>
    <row r="28783"/>
    <row r="28784"/>
    <row r="28785"/>
    <row r="28786"/>
    <row r="28787"/>
    <row r="28788"/>
    <row r="28789"/>
    <row r="28790"/>
    <row r="28791"/>
    <row r="28792"/>
    <row r="28793"/>
    <row r="28794"/>
    <row r="28795"/>
    <row r="28796"/>
    <row r="28797"/>
    <row r="28798"/>
    <row r="28799"/>
    <row r="28800"/>
    <row r="28801"/>
    <row r="28802"/>
    <row r="28803"/>
    <row r="28804"/>
    <row r="28805"/>
    <row r="28806"/>
    <row r="28807"/>
    <row r="28808"/>
    <row r="28809"/>
    <row r="28810"/>
    <row r="28811"/>
    <row r="28812"/>
    <row r="28813"/>
    <row r="28814"/>
    <row r="28815"/>
    <row r="28816"/>
    <row r="28817"/>
    <row r="28818"/>
    <row r="28819"/>
    <row r="28820"/>
    <row r="28821"/>
    <row r="28822"/>
    <row r="28823"/>
    <row r="28824"/>
    <row r="28825"/>
    <row r="28826"/>
    <row r="28827"/>
    <row r="28828"/>
    <row r="28829"/>
    <row r="28830"/>
    <row r="28831"/>
    <row r="28832"/>
    <row r="28833"/>
    <row r="28834"/>
    <row r="28835"/>
    <row r="28836"/>
    <row r="28837"/>
    <row r="28838"/>
    <row r="28839"/>
    <row r="28840"/>
    <row r="28841"/>
    <row r="28842"/>
    <row r="28843"/>
    <row r="28844"/>
    <row r="28845"/>
    <row r="28846"/>
    <row r="28847"/>
    <row r="28848"/>
    <row r="28849"/>
    <row r="28850"/>
    <row r="28851"/>
    <row r="28852"/>
    <row r="28853"/>
    <row r="28854"/>
    <row r="28855"/>
    <row r="28856"/>
    <row r="28857"/>
    <row r="28858"/>
    <row r="28859"/>
    <row r="28860"/>
    <row r="28861"/>
    <row r="28862"/>
    <row r="28863"/>
    <row r="28864"/>
    <row r="28865"/>
    <row r="28866"/>
    <row r="28867"/>
    <row r="28868"/>
    <row r="28869"/>
    <row r="28870"/>
    <row r="28871"/>
    <row r="28872"/>
    <row r="28873"/>
    <row r="28874"/>
    <row r="28875"/>
    <row r="28876"/>
    <row r="28877"/>
    <row r="28878"/>
    <row r="28879"/>
    <row r="28880"/>
    <row r="28881"/>
    <row r="28882"/>
    <row r="28883"/>
    <row r="28884"/>
    <row r="28885"/>
    <row r="28886"/>
    <row r="28887"/>
    <row r="28888"/>
    <row r="28889"/>
    <row r="28890"/>
    <row r="28891"/>
    <row r="28892"/>
    <row r="28893"/>
    <row r="28894"/>
    <row r="28895"/>
    <row r="28896"/>
    <row r="28897"/>
    <row r="28898"/>
    <row r="28899"/>
    <row r="28900"/>
    <row r="28901"/>
    <row r="28902"/>
    <row r="28903"/>
    <row r="28904"/>
    <row r="28905"/>
    <row r="28906"/>
    <row r="28907"/>
    <row r="28908"/>
    <row r="28909"/>
    <row r="28910"/>
    <row r="28911"/>
    <row r="28912"/>
    <row r="28913"/>
    <row r="28914"/>
    <row r="28915"/>
    <row r="28916"/>
    <row r="28917"/>
    <row r="28918"/>
    <row r="28919"/>
    <row r="28920"/>
    <row r="28921"/>
    <row r="28922"/>
    <row r="28923"/>
    <row r="28924"/>
    <row r="28925"/>
    <row r="28926"/>
    <row r="28927"/>
    <row r="28928"/>
    <row r="28929"/>
    <row r="28930"/>
    <row r="28931"/>
    <row r="28932"/>
    <row r="28933"/>
    <row r="28934"/>
    <row r="28935"/>
    <row r="28936"/>
    <row r="28937"/>
    <row r="28938"/>
    <row r="28939"/>
    <row r="28940"/>
    <row r="28941"/>
    <row r="28942"/>
    <row r="28943"/>
    <row r="28944"/>
    <row r="28945"/>
    <row r="28946"/>
    <row r="28947"/>
    <row r="28948"/>
    <row r="28949"/>
    <row r="28950"/>
    <row r="28951"/>
    <row r="28952"/>
    <row r="28953"/>
    <row r="28954"/>
    <row r="28955"/>
    <row r="28956"/>
    <row r="28957"/>
    <row r="28958"/>
    <row r="28959"/>
    <row r="28960"/>
    <row r="28961"/>
    <row r="28962"/>
    <row r="28963"/>
    <row r="28964"/>
    <row r="28965"/>
    <row r="28966"/>
    <row r="28967"/>
    <row r="28968"/>
    <row r="28969"/>
    <row r="28970"/>
    <row r="28971"/>
    <row r="28972"/>
    <row r="28973"/>
    <row r="28974"/>
    <row r="28975"/>
    <row r="28976"/>
    <row r="28977"/>
    <row r="28978"/>
    <row r="28979"/>
    <row r="28980"/>
    <row r="28981"/>
    <row r="28982"/>
    <row r="28983"/>
    <row r="28984"/>
    <row r="28985"/>
    <row r="28986"/>
    <row r="28987"/>
    <row r="28988"/>
    <row r="28989"/>
    <row r="28990"/>
    <row r="28991"/>
    <row r="28992"/>
    <row r="28993"/>
    <row r="28994"/>
    <row r="28995"/>
    <row r="28996"/>
    <row r="28997"/>
    <row r="28998"/>
    <row r="28999"/>
    <row r="29000"/>
    <row r="29001"/>
    <row r="29002"/>
    <row r="29003"/>
    <row r="29004"/>
    <row r="29005"/>
    <row r="29006"/>
    <row r="29007"/>
    <row r="29008"/>
    <row r="29009"/>
    <row r="29010"/>
    <row r="29011"/>
    <row r="29012"/>
    <row r="29013"/>
    <row r="29014"/>
    <row r="29015"/>
    <row r="29016"/>
    <row r="29017"/>
    <row r="29018"/>
    <row r="29019"/>
    <row r="29020"/>
    <row r="29021"/>
    <row r="29022"/>
    <row r="29023"/>
    <row r="29024"/>
    <row r="29025"/>
    <row r="29026"/>
    <row r="29027"/>
    <row r="29028"/>
    <row r="29029"/>
    <row r="29030"/>
    <row r="29031"/>
    <row r="29032"/>
    <row r="29033"/>
    <row r="29034"/>
    <row r="29035"/>
    <row r="29036"/>
    <row r="29037"/>
    <row r="29038"/>
    <row r="29039"/>
    <row r="29040"/>
    <row r="29041"/>
    <row r="29042"/>
    <row r="29043"/>
    <row r="29044"/>
    <row r="29045"/>
    <row r="29046"/>
    <row r="29047"/>
    <row r="29048"/>
    <row r="29049"/>
    <row r="29050"/>
    <row r="29051"/>
    <row r="29052"/>
    <row r="29053"/>
    <row r="29054"/>
    <row r="29055"/>
    <row r="29056"/>
    <row r="29057"/>
    <row r="29058"/>
    <row r="29059"/>
    <row r="29060"/>
    <row r="29061"/>
    <row r="29062"/>
    <row r="29063"/>
    <row r="29064"/>
    <row r="29065"/>
    <row r="29066"/>
    <row r="29067"/>
    <row r="29068"/>
    <row r="29069"/>
    <row r="29070"/>
    <row r="29071"/>
    <row r="29072"/>
    <row r="29073"/>
    <row r="29074"/>
    <row r="29075"/>
    <row r="29076"/>
    <row r="29077"/>
    <row r="29078"/>
    <row r="29079"/>
    <row r="29080"/>
    <row r="29081"/>
    <row r="29082"/>
    <row r="29083"/>
    <row r="29084"/>
    <row r="29085"/>
    <row r="29086"/>
    <row r="29087"/>
    <row r="29088"/>
    <row r="29089"/>
    <row r="29090"/>
    <row r="29091"/>
    <row r="29092"/>
    <row r="29093"/>
    <row r="29094"/>
    <row r="29095"/>
    <row r="29096"/>
    <row r="29097"/>
    <row r="29098"/>
    <row r="29099"/>
    <row r="29100"/>
    <row r="29101"/>
    <row r="29102"/>
    <row r="29103"/>
    <row r="29104"/>
    <row r="29105"/>
    <row r="29106"/>
    <row r="29107"/>
    <row r="29108"/>
    <row r="29109"/>
    <row r="29110"/>
    <row r="29111"/>
    <row r="29112"/>
    <row r="29113"/>
    <row r="29114"/>
    <row r="29115"/>
    <row r="29116"/>
    <row r="29117"/>
    <row r="29118"/>
    <row r="29119"/>
    <row r="29120"/>
    <row r="29121"/>
    <row r="29122"/>
    <row r="29123"/>
    <row r="29124"/>
    <row r="29125"/>
    <row r="29126"/>
    <row r="29127"/>
    <row r="29128"/>
    <row r="29129"/>
    <row r="29130"/>
    <row r="29131"/>
    <row r="29132"/>
    <row r="29133"/>
    <row r="29134"/>
    <row r="29135"/>
    <row r="29136"/>
    <row r="29137"/>
    <row r="29138"/>
    <row r="29139"/>
    <row r="29140"/>
    <row r="29141"/>
    <row r="29142"/>
    <row r="29143"/>
    <row r="29144"/>
    <row r="29145"/>
    <row r="29146"/>
    <row r="29147"/>
    <row r="29148"/>
    <row r="29149"/>
    <row r="29150"/>
    <row r="29151"/>
    <row r="29152"/>
    <row r="29153"/>
    <row r="29154"/>
    <row r="29155"/>
    <row r="29156"/>
    <row r="29157"/>
    <row r="29158"/>
    <row r="29159"/>
    <row r="29160"/>
    <row r="29161"/>
    <row r="29162"/>
    <row r="29163"/>
    <row r="29164"/>
    <row r="29165"/>
    <row r="29166"/>
    <row r="29167"/>
    <row r="29168"/>
    <row r="29169"/>
    <row r="29170"/>
    <row r="29171"/>
    <row r="29172"/>
    <row r="29173"/>
    <row r="29174"/>
    <row r="29175"/>
    <row r="29176"/>
    <row r="29177"/>
    <row r="29178"/>
    <row r="29179"/>
    <row r="29180"/>
    <row r="29181"/>
    <row r="29182"/>
    <row r="29183"/>
    <row r="29184"/>
    <row r="29185"/>
    <row r="29186"/>
    <row r="29187"/>
    <row r="29188"/>
    <row r="29189"/>
    <row r="29190"/>
    <row r="29191"/>
    <row r="29192"/>
    <row r="29193"/>
    <row r="29194"/>
    <row r="29195"/>
    <row r="29196"/>
    <row r="29197"/>
    <row r="29198"/>
    <row r="29199"/>
    <row r="29200"/>
    <row r="29201"/>
    <row r="29202"/>
    <row r="29203"/>
    <row r="29204"/>
    <row r="29205"/>
    <row r="29206"/>
    <row r="29207"/>
    <row r="29208"/>
    <row r="29209"/>
    <row r="29210"/>
    <row r="29211"/>
    <row r="29212"/>
    <row r="29213"/>
    <row r="29214"/>
    <row r="29215"/>
    <row r="29216"/>
    <row r="29217"/>
    <row r="29218"/>
    <row r="29219"/>
    <row r="29220"/>
    <row r="29221"/>
    <row r="29222"/>
    <row r="29223"/>
    <row r="29224"/>
    <row r="29225"/>
    <row r="29226"/>
    <row r="29227"/>
    <row r="29228"/>
    <row r="29229"/>
    <row r="29230"/>
    <row r="29231"/>
    <row r="29232"/>
    <row r="29233"/>
    <row r="29234"/>
    <row r="29235"/>
    <row r="29236"/>
    <row r="29237"/>
    <row r="29238"/>
    <row r="29239"/>
    <row r="29240"/>
    <row r="29241"/>
    <row r="29242"/>
    <row r="29243"/>
    <row r="29244"/>
    <row r="29245"/>
    <row r="29246"/>
    <row r="29247"/>
    <row r="29248"/>
    <row r="29249"/>
    <row r="29250"/>
    <row r="29251"/>
    <row r="29252"/>
    <row r="29253"/>
    <row r="29254"/>
    <row r="29255"/>
    <row r="29256"/>
    <row r="29257"/>
    <row r="29258"/>
    <row r="29259"/>
    <row r="29260"/>
    <row r="29261"/>
    <row r="29262"/>
    <row r="29263"/>
    <row r="29264"/>
    <row r="29265"/>
    <row r="29266"/>
    <row r="29267"/>
    <row r="29268"/>
    <row r="29269"/>
    <row r="29270"/>
    <row r="29271"/>
    <row r="29272"/>
    <row r="29273"/>
    <row r="29274"/>
    <row r="29275"/>
    <row r="29276"/>
    <row r="29277"/>
    <row r="29278"/>
    <row r="29279"/>
    <row r="29280"/>
    <row r="29281"/>
    <row r="29282"/>
    <row r="29283"/>
    <row r="29284"/>
    <row r="29285"/>
    <row r="29286"/>
    <row r="29287"/>
    <row r="29288"/>
    <row r="29289"/>
    <row r="29290"/>
    <row r="29291"/>
    <row r="29292"/>
    <row r="29293"/>
    <row r="29294"/>
    <row r="29295"/>
    <row r="29296"/>
    <row r="29297"/>
    <row r="29298"/>
    <row r="29299"/>
    <row r="29300"/>
    <row r="29301"/>
    <row r="29302"/>
    <row r="29303"/>
    <row r="29304"/>
    <row r="29305"/>
    <row r="29306"/>
    <row r="29307"/>
    <row r="29308"/>
    <row r="29309"/>
    <row r="29310"/>
    <row r="29311"/>
    <row r="29312"/>
    <row r="29313"/>
    <row r="29314"/>
    <row r="29315"/>
    <row r="29316"/>
    <row r="29317"/>
    <row r="29318"/>
    <row r="29319"/>
    <row r="29320"/>
    <row r="29321"/>
    <row r="29322"/>
    <row r="29323"/>
    <row r="29324"/>
    <row r="29325"/>
    <row r="29326"/>
    <row r="29327"/>
    <row r="29328"/>
    <row r="29329"/>
    <row r="29330"/>
    <row r="29331"/>
    <row r="29332"/>
    <row r="29333"/>
    <row r="29334"/>
    <row r="29335"/>
    <row r="29336"/>
    <row r="29337"/>
    <row r="29338"/>
    <row r="29339"/>
    <row r="29340"/>
    <row r="29341"/>
    <row r="29342"/>
    <row r="29343"/>
    <row r="29344"/>
    <row r="29345"/>
    <row r="29346"/>
    <row r="29347"/>
    <row r="29348"/>
    <row r="29349"/>
    <row r="29350"/>
    <row r="29351"/>
    <row r="29352"/>
    <row r="29353"/>
    <row r="29354"/>
    <row r="29355"/>
    <row r="29356"/>
    <row r="29357"/>
    <row r="29358"/>
    <row r="29359"/>
    <row r="29360"/>
    <row r="29361"/>
    <row r="29362"/>
    <row r="29363"/>
    <row r="29364"/>
    <row r="29365"/>
    <row r="29366"/>
    <row r="29367"/>
    <row r="29368"/>
    <row r="29369"/>
    <row r="29370"/>
    <row r="29371"/>
    <row r="29372"/>
    <row r="29373"/>
    <row r="29374"/>
    <row r="29375"/>
    <row r="29376"/>
    <row r="29377"/>
    <row r="29378"/>
    <row r="29379"/>
    <row r="29380"/>
    <row r="29381"/>
    <row r="29382"/>
    <row r="29383"/>
    <row r="29384"/>
    <row r="29385"/>
    <row r="29386"/>
    <row r="29387"/>
    <row r="29388"/>
    <row r="29389"/>
    <row r="29390"/>
    <row r="29391"/>
    <row r="29392"/>
    <row r="29393"/>
    <row r="29394"/>
    <row r="29395"/>
    <row r="29396"/>
    <row r="29397"/>
    <row r="29398"/>
    <row r="29399"/>
    <row r="29400"/>
    <row r="29401"/>
    <row r="29402"/>
    <row r="29403"/>
    <row r="29404"/>
    <row r="29405"/>
    <row r="29406"/>
    <row r="29407"/>
    <row r="29408"/>
    <row r="29409"/>
    <row r="29410"/>
    <row r="29411"/>
    <row r="29412"/>
    <row r="29413"/>
    <row r="29414"/>
    <row r="29415"/>
    <row r="29416"/>
    <row r="29417"/>
    <row r="29418"/>
    <row r="29419"/>
    <row r="29420"/>
    <row r="29421"/>
    <row r="29422"/>
    <row r="29423"/>
    <row r="29424"/>
    <row r="29425"/>
    <row r="29426"/>
    <row r="29427"/>
    <row r="29428"/>
    <row r="29429"/>
    <row r="29430"/>
    <row r="29431"/>
    <row r="29432"/>
    <row r="29433"/>
    <row r="29434"/>
    <row r="29435"/>
    <row r="29436"/>
    <row r="29437"/>
    <row r="29438"/>
    <row r="29439"/>
    <row r="29440"/>
    <row r="29441"/>
    <row r="29442"/>
    <row r="29443"/>
    <row r="29444"/>
    <row r="29445"/>
    <row r="29446"/>
    <row r="29447"/>
    <row r="29448"/>
    <row r="29449"/>
    <row r="29450"/>
    <row r="29451"/>
    <row r="29452"/>
    <row r="29453"/>
    <row r="29454"/>
    <row r="29455"/>
    <row r="29456"/>
    <row r="29457"/>
    <row r="29458"/>
    <row r="29459"/>
    <row r="29460"/>
    <row r="29461"/>
    <row r="29462"/>
    <row r="29463"/>
    <row r="29464"/>
    <row r="29465"/>
    <row r="29466"/>
    <row r="29467"/>
    <row r="29468"/>
    <row r="29469"/>
    <row r="29470"/>
    <row r="29471"/>
    <row r="29472"/>
    <row r="29473"/>
    <row r="29474"/>
    <row r="29475"/>
    <row r="29476"/>
    <row r="29477"/>
    <row r="29478"/>
    <row r="29479"/>
    <row r="29480"/>
    <row r="29481"/>
    <row r="29482"/>
    <row r="29483"/>
    <row r="29484"/>
    <row r="29485"/>
    <row r="29486"/>
    <row r="29487"/>
    <row r="29488"/>
    <row r="29489"/>
    <row r="29490"/>
    <row r="29491"/>
    <row r="29492"/>
    <row r="29493"/>
    <row r="29494"/>
    <row r="29495"/>
    <row r="29496"/>
    <row r="29497"/>
    <row r="29498"/>
    <row r="29499"/>
    <row r="29500"/>
    <row r="29501"/>
    <row r="29502"/>
    <row r="29503"/>
    <row r="29504"/>
    <row r="29505"/>
    <row r="29506"/>
    <row r="29507"/>
    <row r="29508"/>
    <row r="29509"/>
    <row r="29510"/>
    <row r="29511"/>
    <row r="29512"/>
    <row r="29513"/>
    <row r="29514"/>
    <row r="29515"/>
    <row r="29516"/>
    <row r="29517"/>
    <row r="29518"/>
    <row r="29519"/>
    <row r="29520"/>
    <row r="29521"/>
    <row r="29522"/>
    <row r="29523"/>
    <row r="29524"/>
    <row r="29525"/>
    <row r="29526"/>
    <row r="29527"/>
    <row r="29528"/>
    <row r="29529"/>
    <row r="29530"/>
    <row r="29531"/>
    <row r="29532"/>
    <row r="29533"/>
    <row r="29534"/>
    <row r="29535"/>
    <row r="29536"/>
    <row r="29537"/>
    <row r="29538"/>
    <row r="29539"/>
    <row r="29540"/>
    <row r="29541"/>
    <row r="29542"/>
    <row r="29543"/>
    <row r="29544"/>
    <row r="29545"/>
    <row r="29546"/>
    <row r="29547"/>
    <row r="29548"/>
    <row r="29549"/>
    <row r="29550"/>
    <row r="29551"/>
    <row r="29552"/>
    <row r="29553"/>
    <row r="29554"/>
    <row r="29555"/>
    <row r="29556"/>
    <row r="29557"/>
    <row r="29558"/>
    <row r="29559"/>
    <row r="29560"/>
    <row r="29561"/>
    <row r="29562"/>
    <row r="29563"/>
    <row r="29564"/>
    <row r="29565"/>
    <row r="29566"/>
    <row r="29567"/>
    <row r="29568"/>
    <row r="29569"/>
    <row r="29570"/>
    <row r="29571"/>
    <row r="29572"/>
    <row r="29573"/>
    <row r="29574"/>
    <row r="29575"/>
    <row r="29576"/>
    <row r="29577"/>
    <row r="29578"/>
    <row r="29579"/>
    <row r="29580"/>
    <row r="29581"/>
    <row r="29582"/>
    <row r="29583"/>
    <row r="29584"/>
    <row r="29585"/>
    <row r="29586"/>
    <row r="29587"/>
    <row r="29588"/>
    <row r="29589"/>
    <row r="29590"/>
    <row r="29591"/>
    <row r="29592"/>
    <row r="29593"/>
    <row r="29594"/>
    <row r="29595"/>
    <row r="29596"/>
    <row r="29597"/>
    <row r="29598"/>
    <row r="29599"/>
    <row r="29600"/>
    <row r="29601"/>
    <row r="29602"/>
    <row r="29603"/>
    <row r="29604"/>
    <row r="29605"/>
    <row r="29606"/>
    <row r="29607"/>
    <row r="29608"/>
    <row r="29609"/>
    <row r="29610"/>
    <row r="29611"/>
    <row r="29612"/>
    <row r="29613"/>
    <row r="29614"/>
    <row r="29615"/>
    <row r="29616"/>
    <row r="29617"/>
    <row r="29618"/>
    <row r="29619"/>
    <row r="29620"/>
    <row r="29621"/>
    <row r="29622"/>
    <row r="29623"/>
    <row r="29624"/>
    <row r="29625"/>
    <row r="29626"/>
    <row r="29627"/>
    <row r="29628"/>
    <row r="29629"/>
    <row r="29630"/>
    <row r="29631"/>
    <row r="29632"/>
    <row r="29633"/>
    <row r="29634"/>
    <row r="29635"/>
    <row r="29636"/>
    <row r="29637"/>
    <row r="29638"/>
    <row r="29639"/>
    <row r="29640"/>
    <row r="29641"/>
    <row r="29642"/>
    <row r="29643"/>
    <row r="29644"/>
    <row r="29645"/>
    <row r="29646"/>
    <row r="29647"/>
    <row r="29648"/>
    <row r="29649"/>
    <row r="29650"/>
    <row r="29651"/>
    <row r="29652"/>
    <row r="29653"/>
    <row r="29654"/>
    <row r="29655"/>
    <row r="29656"/>
    <row r="29657"/>
    <row r="29658"/>
    <row r="29659"/>
    <row r="29660"/>
    <row r="29661"/>
    <row r="29662"/>
    <row r="29663"/>
    <row r="29664"/>
    <row r="29665"/>
    <row r="29666"/>
    <row r="29667"/>
    <row r="29668"/>
    <row r="29669"/>
    <row r="29670"/>
    <row r="29671"/>
    <row r="29672"/>
    <row r="29673"/>
    <row r="29674"/>
    <row r="29675"/>
    <row r="29676"/>
    <row r="29677"/>
    <row r="29678"/>
    <row r="29679"/>
    <row r="29680"/>
    <row r="29681"/>
    <row r="29682"/>
    <row r="29683"/>
    <row r="29684"/>
    <row r="29685"/>
    <row r="29686"/>
    <row r="29687"/>
    <row r="29688"/>
    <row r="29689"/>
    <row r="29690"/>
    <row r="29691"/>
    <row r="29692"/>
    <row r="29693"/>
    <row r="29694"/>
    <row r="29695"/>
    <row r="29696"/>
    <row r="29697"/>
    <row r="29698"/>
    <row r="29699"/>
    <row r="29700"/>
    <row r="29701"/>
    <row r="29702"/>
    <row r="29703"/>
    <row r="29704"/>
    <row r="29705"/>
    <row r="29706"/>
    <row r="29707"/>
    <row r="29708"/>
    <row r="29709"/>
    <row r="29710"/>
    <row r="29711"/>
    <row r="29712"/>
    <row r="29713"/>
    <row r="29714"/>
    <row r="29715"/>
    <row r="29716"/>
    <row r="29717"/>
    <row r="29718"/>
    <row r="29719"/>
    <row r="29720"/>
    <row r="29721"/>
    <row r="29722"/>
    <row r="29723"/>
    <row r="29724"/>
    <row r="29725"/>
    <row r="29726"/>
    <row r="29727"/>
    <row r="29728"/>
    <row r="29729"/>
    <row r="29730"/>
    <row r="29731"/>
    <row r="29732"/>
    <row r="29733"/>
    <row r="29734"/>
    <row r="29735"/>
    <row r="29736"/>
    <row r="29737"/>
    <row r="29738"/>
    <row r="29739"/>
    <row r="29740"/>
    <row r="29741"/>
    <row r="29742"/>
    <row r="29743"/>
    <row r="29744"/>
    <row r="29745"/>
    <row r="29746"/>
    <row r="29747"/>
    <row r="29748"/>
    <row r="29749"/>
    <row r="29750"/>
    <row r="29751"/>
    <row r="29752"/>
    <row r="29753"/>
    <row r="29754"/>
    <row r="29755"/>
    <row r="29756"/>
    <row r="29757"/>
    <row r="29758"/>
    <row r="29759"/>
    <row r="29760"/>
    <row r="29761"/>
    <row r="29762"/>
    <row r="29763"/>
    <row r="29764"/>
    <row r="29765"/>
    <row r="29766"/>
    <row r="29767"/>
    <row r="29768"/>
    <row r="29769"/>
    <row r="29770"/>
    <row r="29771"/>
    <row r="29772"/>
    <row r="29773"/>
    <row r="29774"/>
    <row r="29775"/>
    <row r="29776"/>
    <row r="29777"/>
    <row r="29778"/>
    <row r="29779"/>
    <row r="29780"/>
    <row r="29781"/>
    <row r="29782"/>
    <row r="29783"/>
    <row r="29784"/>
    <row r="29785"/>
    <row r="29786"/>
    <row r="29787"/>
    <row r="29788"/>
    <row r="29789"/>
    <row r="29790"/>
    <row r="29791"/>
    <row r="29792"/>
    <row r="29793"/>
    <row r="29794"/>
    <row r="29795"/>
    <row r="29796"/>
    <row r="29797"/>
    <row r="29798"/>
    <row r="29799"/>
    <row r="29800"/>
    <row r="29801"/>
    <row r="29802"/>
    <row r="29803"/>
    <row r="29804"/>
    <row r="29805"/>
    <row r="29806"/>
    <row r="29807"/>
    <row r="29808"/>
    <row r="29809"/>
    <row r="29810"/>
    <row r="29811"/>
    <row r="29812"/>
    <row r="29813"/>
    <row r="29814"/>
    <row r="29815"/>
    <row r="29816"/>
    <row r="29817"/>
    <row r="29818"/>
    <row r="29819"/>
    <row r="29820"/>
    <row r="29821"/>
    <row r="29822"/>
    <row r="29823"/>
    <row r="29824"/>
    <row r="29825"/>
    <row r="29826"/>
    <row r="29827"/>
    <row r="29828"/>
    <row r="29829"/>
    <row r="29830"/>
    <row r="29831"/>
    <row r="29832"/>
    <row r="29833"/>
    <row r="29834"/>
    <row r="29835"/>
    <row r="29836"/>
    <row r="29837"/>
    <row r="29838"/>
    <row r="29839"/>
    <row r="29840"/>
    <row r="29841"/>
    <row r="29842"/>
    <row r="29843"/>
    <row r="29844"/>
    <row r="29845"/>
    <row r="29846"/>
    <row r="29847"/>
    <row r="29848"/>
    <row r="29849"/>
    <row r="29850"/>
    <row r="29851"/>
    <row r="29852"/>
    <row r="29853"/>
    <row r="29854"/>
    <row r="29855"/>
    <row r="29856"/>
    <row r="29857"/>
    <row r="29858"/>
    <row r="29859"/>
    <row r="29860"/>
    <row r="29861"/>
    <row r="29862"/>
    <row r="29863"/>
    <row r="29864"/>
    <row r="29865"/>
    <row r="29866"/>
    <row r="29867"/>
    <row r="29868"/>
    <row r="29869"/>
    <row r="29870"/>
    <row r="29871"/>
    <row r="29872"/>
    <row r="29873"/>
    <row r="29874"/>
    <row r="29875"/>
    <row r="29876"/>
    <row r="29877"/>
    <row r="29878"/>
    <row r="29879"/>
    <row r="29880"/>
    <row r="29881"/>
    <row r="29882"/>
    <row r="29883"/>
    <row r="29884"/>
    <row r="29885"/>
    <row r="29886"/>
    <row r="29887"/>
    <row r="29888"/>
    <row r="29889"/>
    <row r="29890"/>
    <row r="29891"/>
    <row r="29892"/>
    <row r="29893"/>
    <row r="29894"/>
    <row r="29895"/>
    <row r="29896"/>
    <row r="29897"/>
    <row r="29898"/>
    <row r="29899"/>
    <row r="29900"/>
    <row r="29901"/>
    <row r="29902"/>
    <row r="29903"/>
    <row r="29904"/>
    <row r="29905"/>
    <row r="29906"/>
    <row r="29907"/>
    <row r="29908"/>
    <row r="29909"/>
    <row r="29910"/>
    <row r="29911"/>
    <row r="29912"/>
    <row r="29913"/>
    <row r="29914"/>
    <row r="29915"/>
    <row r="29916"/>
    <row r="29917"/>
    <row r="29918"/>
    <row r="29919"/>
    <row r="29920"/>
    <row r="29921"/>
    <row r="29922"/>
    <row r="29923"/>
    <row r="29924"/>
    <row r="29925"/>
    <row r="29926"/>
    <row r="29927"/>
    <row r="29928"/>
    <row r="29929"/>
    <row r="29930"/>
    <row r="29931"/>
    <row r="29932"/>
    <row r="29933"/>
    <row r="29934"/>
    <row r="29935"/>
    <row r="29936"/>
    <row r="29937"/>
    <row r="29938"/>
    <row r="29939"/>
    <row r="29940"/>
    <row r="29941"/>
    <row r="29942"/>
    <row r="29943"/>
    <row r="29944"/>
    <row r="29945"/>
    <row r="29946"/>
    <row r="29947"/>
    <row r="29948"/>
    <row r="29949"/>
    <row r="29950"/>
    <row r="29951"/>
    <row r="29952"/>
    <row r="29953"/>
    <row r="29954"/>
    <row r="29955"/>
    <row r="29956"/>
    <row r="29957"/>
    <row r="29958"/>
    <row r="29959"/>
    <row r="29960"/>
    <row r="29961"/>
    <row r="29962"/>
    <row r="29963"/>
    <row r="29964"/>
    <row r="29965"/>
    <row r="29966"/>
    <row r="29967"/>
    <row r="29968"/>
    <row r="29969"/>
    <row r="29970"/>
    <row r="29971"/>
    <row r="29972"/>
    <row r="29973"/>
    <row r="29974"/>
    <row r="29975"/>
    <row r="29976"/>
    <row r="29977"/>
    <row r="29978"/>
    <row r="29979"/>
    <row r="29980"/>
    <row r="29981"/>
    <row r="29982"/>
    <row r="29983"/>
    <row r="29984"/>
    <row r="29985"/>
    <row r="29986"/>
    <row r="29987"/>
    <row r="29988"/>
    <row r="29989"/>
    <row r="29990"/>
    <row r="29991"/>
    <row r="29992"/>
    <row r="29993"/>
    <row r="29994"/>
    <row r="29995"/>
    <row r="29996"/>
    <row r="29997"/>
    <row r="29998"/>
    <row r="29999"/>
    <row r="30000"/>
    <row r="30001"/>
    <row r="30002"/>
    <row r="30003"/>
    <row r="30004"/>
    <row r="30005"/>
    <row r="30006"/>
    <row r="30007"/>
    <row r="30008"/>
    <row r="30009"/>
    <row r="30010"/>
    <row r="30011"/>
    <row r="30012"/>
    <row r="30013"/>
    <row r="30014"/>
    <row r="30015"/>
    <row r="30016"/>
    <row r="30017"/>
    <row r="30018"/>
    <row r="30019"/>
    <row r="30020"/>
    <row r="30021"/>
    <row r="30022"/>
    <row r="30023"/>
    <row r="30024"/>
    <row r="30025"/>
    <row r="30026"/>
    <row r="30027"/>
    <row r="30028"/>
    <row r="30029"/>
    <row r="30030"/>
    <row r="30031"/>
    <row r="30032"/>
    <row r="30033"/>
    <row r="30034"/>
    <row r="30035"/>
    <row r="30036"/>
    <row r="30037"/>
    <row r="30038"/>
    <row r="30039"/>
    <row r="30040"/>
    <row r="30041"/>
    <row r="30042"/>
    <row r="30043"/>
    <row r="30044"/>
    <row r="30045"/>
    <row r="30046"/>
    <row r="30047"/>
    <row r="30048"/>
    <row r="30049"/>
    <row r="30050"/>
    <row r="30051"/>
    <row r="30052"/>
    <row r="30053"/>
    <row r="30054"/>
    <row r="30055"/>
    <row r="30056"/>
    <row r="30057"/>
    <row r="30058"/>
    <row r="30059"/>
    <row r="30060"/>
    <row r="30061"/>
    <row r="30062"/>
    <row r="30063"/>
    <row r="30064"/>
    <row r="30065"/>
    <row r="30066"/>
    <row r="30067"/>
    <row r="30068"/>
    <row r="30069"/>
    <row r="30070"/>
    <row r="30071"/>
    <row r="30072"/>
    <row r="30073"/>
    <row r="30074"/>
    <row r="30075"/>
    <row r="30076"/>
    <row r="30077"/>
    <row r="30078"/>
    <row r="30079"/>
    <row r="30080"/>
    <row r="30081"/>
    <row r="30082"/>
    <row r="30083"/>
    <row r="30084"/>
    <row r="30085"/>
    <row r="30086"/>
    <row r="30087"/>
    <row r="30088"/>
    <row r="30089"/>
    <row r="30090"/>
    <row r="30091"/>
    <row r="30092"/>
    <row r="30093"/>
    <row r="30094"/>
    <row r="30095"/>
    <row r="30096"/>
    <row r="30097"/>
    <row r="30098"/>
    <row r="30099"/>
    <row r="30100"/>
    <row r="30101"/>
    <row r="30102"/>
    <row r="30103"/>
    <row r="30104"/>
    <row r="30105"/>
    <row r="30106"/>
    <row r="30107"/>
    <row r="30108"/>
    <row r="30109"/>
    <row r="30110"/>
    <row r="30111"/>
    <row r="30112"/>
    <row r="30113"/>
    <row r="30114"/>
    <row r="30115"/>
    <row r="30116"/>
    <row r="30117"/>
    <row r="30118"/>
    <row r="30119"/>
    <row r="30120"/>
    <row r="30121"/>
    <row r="30122"/>
    <row r="30123"/>
    <row r="30124"/>
    <row r="30125"/>
    <row r="30126"/>
    <row r="30127"/>
    <row r="30128"/>
    <row r="30129"/>
    <row r="30130"/>
    <row r="30131"/>
    <row r="30132"/>
    <row r="30133"/>
    <row r="30134"/>
    <row r="30135"/>
    <row r="30136"/>
    <row r="30137"/>
    <row r="30138"/>
    <row r="30139"/>
    <row r="30140"/>
    <row r="30141"/>
    <row r="30142"/>
    <row r="30143"/>
    <row r="30144"/>
    <row r="30145"/>
    <row r="30146"/>
    <row r="30147"/>
    <row r="30148"/>
    <row r="30149"/>
    <row r="30150"/>
    <row r="30151"/>
    <row r="30152"/>
    <row r="30153"/>
    <row r="30154"/>
    <row r="30155"/>
    <row r="30156"/>
    <row r="30157"/>
    <row r="30158"/>
    <row r="30159"/>
    <row r="30160"/>
    <row r="30161"/>
    <row r="30162"/>
    <row r="30163"/>
    <row r="30164"/>
    <row r="30165"/>
    <row r="30166"/>
    <row r="30167"/>
    <row r="30168"/>
    <row r="30169"/>
    <row r="30170"/>
    <row r="30171"/>
    <row r="30172"/>
    <row r="30173"/>
    <row r="30174"/>
    <row r="30175"/>
    <row r="30176"/>
    <row r="30177"/>
    <row r="30178"/>
    <row r="30179"/>
    <row r="30180"/>
    <row r="30181"/>
    <row r="30182"/>
    <row r="30183"/>
    <row r="30184"/>
    <row r="30185"/>
    <row r="30186"/>
    <row r="30187"/>
    <row r="30188"/>
    <row r="30189"/>
    <row r="30190"/>
    <row r="30191"/>
    <row r="30192"/>
    <row r="30193"/>
    <row r="30194"/>
    <row r="30195"/>
    <row r="30196"/>
    <row r="30197"/>
    <row r="30198"/>
    <row r="30199"/>
    <row r="30200"/>
    <row r="30201"/>
    <row r="30202"/>
    <row r="30203"/>
    <row r="30204"/>
    <row r="30205"/>
    <row r="30206"/>
    <row r="30207"/>
    <row r="30208"/>
    <row r="30209"/>
    <row r="30210"/>
    <row r="30211"/>
    <row r="30212"/>
    <row r="30213"/>
    <row r="30214"/>
    <row r="30215"/>
    <row r="30216"/>
    <row r="30217"/>
    <row r="30218"/>
    <row r="30219"/>
    <row r="30220"/>
    <row r="30221"/>
    <row r="30222"/>
    <row r="30223"/>
    <row r="30224"/>
    <row r="30225"/>
    <row r="30226"/>
    <row r="30227"/>
    <row r="30228"/>
    <row r="30229"/>
    <row r="30230"/>
    <row r="30231"/>
    <row r="30232"/>
    <row r="30233"/>
    <row r="30234"/>
    <row r="30235"/>
    <row r="30236"/>
    <row r="30237"/>
    <row r="30238"/>
    <row r="30239"/>
    <row r="30240"/>
    <row r="30241"/>
    <row r="30242"/>
    <row r="30243"/>
    <row r="30244"/>
    <row r="30245"/>
    <row r="30246"/>
    <row r="30247"/>
    <row r="30248"/>
    <row r="30249"/>
    <row r="30250"/>
    <row r="30251"/>
    <row r="30252"/>
    <row r="30253"/>
    <row r="30254"/>
    <row r="30255"/>
    <row r="30256"/>
    <row r="30257"/>
    <row r="30258"/>
    <row r="30259"/>
    <row r="30260"/>
    <row r="30261"/>
    <row r="30262"/>
    <row r="30263"/>
    <row r="30264"/>
    <row r="30265"/>
    <row r="30266"/>
    <row r="30267"/>
    <row r="30268"/>
    <row r="30269"/>
    <row r="30270"/>
    <row r="30271"/>
    <row r="30272"/>
    <row r="30273"/>
    <row r="30274"/>
    <row r="30275"/>
    <row r="30276"/>
    <row r="30277"/>
    <row r="30278"/>
    <row r="30279"/>
    <row r="30280"/>
    <row r="30281"/>
    <row r="30282"/>
    <row r="30283"/>
    <row r="30284"/>
    <row r="30285"/>
    <row r="30286"/>
    <row r="30287"/>
    <row r="30288"/>
    <row r="30289"/>
    <row r="30290"/>
    <row r="30291"/>
    <row r="30292"/>
    <row r="30293"/>
    <row r="30294"/>
    <row r="30295"/>
    <row r="30296"/>
    <row r="30297"/>
    <row r="30298"/>
    <row r="30299"/>
    <row r="30300"/>
    <row r="30301"/>
    <row r="30302"/>
    <row r="30303"/>
    <row r="30304"/>
    <row r="30305"/>
    <row r="30306"/>
    <row r="30307"/>
    <row r="30308"/>
    <row r="30309"/>
    <row r="30310"/>
    <row r="30311"/>
    <row r="30312"/>
    <row r="30313"/>
    <row r="30314"/>
    <row r="30315"/>
    <row r="30316"/>
    <row r="30317"/>
    <row r="30318"/>
    <row r="30319"/>
    <row r="30320"/>
    <row r="30321"/>
    <row r="30322"/>
    <row r="30323"/>
    <row r="30324"/>
    <row r="30325"/>
    <row r="30326"/>
    <row r="30327"/>
    <row r="30328"/>
    <row r="30329"/>
    <row r="30330"/>
    <row r="30331"/>
    <row r="30332"/>
    <row r="30333"/>
    <row r="30334"/>
    <row r="30335"/>
    <row r="30336"/>
    <row r="30337"/>
    <row r="30338"/>
    <row r="30339"/>
    <row r="30340"/>
    <row r="30341"/>
    <row r="30342"/>
    <row r="30343"/>
    <row r="30344"/>
    <row r="30345"/>
    <row r="30346"/>
    <row r="30347"/>
    <row r="30348"/>
    <row r="30349"/>
    <row r="30350"/>
    <row r="30351"/>
    <row r="30352"/>
    <row r="30353"/>
    <row r="30354"/>
    <row r="30355"/>
    <row r="30356"/>
    <row r="30357"/>
    <row r="30358"/>
    <row r="30359"/>
    <row r="30360"/>
    <row r="30361"/>
    <row r="30362"/>
    <row r="30363"/>
    <row r="30364"/>
    <row r="30365"/>
    <row r="30366"/>
    <row r="30367"/>
    <row r="30368"/>
    <row r="30369"/>
    <row r="30370"/>
    <row r="30371"/>
    <row r="30372"/>
    <row r="30373"/>
    <row r="30374"/>
    <row r="30375"/>
    <row r="30376"/>
    <row r="30377"/>
    <row r="30378"/>
    <row r="30379"/>
    <row r="30380"/>
    <row r="30381"/>
    <row r="30382"/>
    <row r="30383"/>
    <row r="30384"/>
    <row r="30385"/>
    <row r="30386"/>
    <row r="30387"/>
    <row r="30388"/>
    <row r="30389"/>
    <row r="30390"/>
    <row r="30391"/>
    <row r="30392"/>
    <row r="30393"/>
    <row r="30394"/>
    <row r="30395"/>
    <row r="30396"/>
    <row r="30397"/>
    <row r="30398"/>
    <row r="30399"/>
    <row r="30400"/>
    <row r="30401"/>
    <row r="30402"/>
    <row r="30403"/>
    <row r="30404"/>
    <row r="30405"/>
    <row r="30406"/>
    <row r="30407"/>
    <row r="30408"/>
    <row r="30409"/>
    <row r="30410"/>
    <row r="30411"/>
    <row r="30412"/>
    <row r="30413"/>
    <row r="30414"/>
    <row r="30415"/>
    <row r="30416"/>
    <row r="30417"/>
    <row r="30418"/>
    <row r="30419"/>
    <row r="30420"/>
    <row r="30421"/>
    <row r="30422"/>
    <row r="30423"/>
    <row r="30424"/>
    <row r="30425"/>
    <row r="30426"/>
    <row r="30427"/>
    <row r="30428"/>
    <row r="30429"/>
    <row r="30430"/>
    <row r="30431"/>
    <row r="30432"/>
    <row r="30433"/>
    <row r="30434"/>
    <row r="30435"/>
    <row r="30436"/>
    <row r="30437"/>
    <row r="30438"/>
    <row r="30439"/>
    <row r="30440"/>
    <row r="30441"/>
    <row r="30442"/>
    <row r="30443"/>
    <row r="30444"/>
    <row r="30445"/>
    <row r="30446"/>
    <row r="30447"/>
    <row r="30448"/>
    <row r="30449"/>
    <row r="30450"/>
    <row r="30451"/>
    <row r="30452"/>
    <row r="30453"/>
    <row r="30454"/>
    <row r="30455"/>
    <row r="30456"/>
    <row r="30457"/>
    <row r="30458"/>
    <row r="30459"/>
    <row r="30460"/>
    <row r="30461"/>
    <row r="30462"/>
    <row r="30463"/>
    <row r="30464"/>
    <row r="30465"/>
    <row r="30466"/>
    <row r="30467"/>
    <row r="30468"/>
    <row r="30469"/>
    <row r="30470"/>
    <row r="30471"/>
    <row r="30472"/>
    <row r="30473"/>
    <row r="30474"/>
    <row r="30475"/>
    <row r="30476"/>
    <row r="30477"/>
    <row r="30478"/>
    <row r="30479"/>
    <row r="30480"/>
    <row r="30481"/>
    <row r="30482"/>
    <row r="30483"/>
    <row r="30484"/>
    <row r="30485"/>
    <row r="30486"/>
    <row r="30487"/>
    <row r="30488"/>
    <row r="30489"/>
    <row r="30490"/>
    <row r="30491"/>
    <row r="30492"/>
    <row r="30493"/>
    <row r="30494"/>
    <row r="30495"/>
    <row r="30496"/>
    <row r="30497"/>
    <row r="30498"/>
    <row r="30499"/>
    <row r="30500"/>
    <row r="30501"/>
    <row r="30502"/>
    <row r="30503"/>
    <row r="30504"/>
    <row r="30505"/>
    <row r="30506"/>
    <row r="30507"/>
    <row r="30508"/>
    <row r="30509"/>
    <row r="30510"/>
    <row r="30511"/>
    <row r="30512"/>
    <row r="30513"/>
    <row r="30514"/>
    <row r="30515"/>
    <row r="30516"/>
    <row r="30517"/>
    <row r="30518"/>
    <row r="30519"/>
    <row r="30520"/>
    <row r="30521"/>
    <row r="30522"/>
    <row r="30523"/>
    <row r="30524"/>
    <row r="30525"/>
    <row r="30526"/>
    <row r="30527"/>
    <row r="30528"/>
    <row r="30529"/>
    <row r="30530"/>
    <row r="30531"/>
    <row r="30532"/>
    <row r="30533"/>
    <row r="30534"/>
    <row r="30535"/>
    <row r="30536"/>
    <row r="30537"/>
    <row r="30538"/>
    <row r="30539"/>
    <row r="30540"/>
    <row r="30541"/>
    <row r="30542"/>
    <row r="30543"/>
    <row r="30544"/>
    <row r="30545"/>
    <row r="30546"/>
    <row r="30547"/>
    <row r="30548"/>
    <row r="30549"/>
    <row r="30550"/>
    <row r="30551"/>
    <row r="30552"/>
    <row r="30553"/>
    <row r="30554"/>
    <row r="30555"/>
    <row r="30556"/>
    <row r="30557"/>
    <row r="30558"/>
    <row r="30559"/>
    <row r="30560"/>
    <row r="30561"/>
    <row r="30562"/>
    <row r="30563"/>
    <row r="30564"/>
    <row r="30565"/>
    <row r="30566"/>
    <row r="30567"/>
    <row r="30568"/>
    <row r="30569"/>
    <row r="30570"/>
    <row r="30571"/>
    <row r="30572"/>
    <row r="30573"/>
    <row r="30574"/>
    <row r="30575"/>
    <row r="30576"/>
    <row r="30577"/>
    <row r="30578"/>
    <row r="30579"/>
    <row r="30580"/>
    <row r="30581"/>
    <row r="30582"/>
    <row r="30583"/>
    <row r="30584"/>
    <row r="30585"/>
    <row r="30586"/>
    <row r="30587"/>
    <row r="30588"/>
    <row r="30589"/>
    <row r="30590"/>
    <row r="30591"/>
    <row r="30592"/>
    <row r="30593"/>
    <row r="30594"/>
    <row r="30595"/>
    <row r="30596"/>
    <row r="30597"/>
    <row r="30598"/>
    <row r="30599"/>
    <row r="30600"/>
    <row r="30601"/>
    <row r="30602"/>
    <row r="30603"/>
    <row r="30604"/>
    <row r="30605"/>
    <row r="30606"/>
    <row r="30607"/>
    <row r="30608"/>
    <row r="30609"/>
    <row r="30610"/>
    <row r="30611"/>
    <row r="30612"/>
    <row r="30613"/>
    <row r="30614"/>
    <row r="30615"/>
    <row r="30616"/>
    <row r="30617"/>
    <row r="30618"/>
    <row r="30619"/>
    <row r="30620"/>
    <row r="30621"/>
    <row r="30622"/>
    <row r="30623"/>
    <row r="30624"/>
    <row r="30625"/>
    <row r="30626"/>
    <row r="30627"/>
    <row r="30628"/>
    <row r="30629"/>
    <row r="30630"/>
    <row r="30631"/>
    <row r="30632"/>
    <row r="30633"/>
    <row r="30634"/>
    <row r="30635"/>
    <row r="30636"/>
    <row r="30637"/>
    <row r="30638"/>
    <row r="30639"/>
    <row r="30640"/>
    <row r="30641"/>
    <row r="30642"/>
    <row r="30643"/>
    <row r="30644"/>
    <row r="30645"/>
    <row r="30646"/>
    <row r="30647"/>
    <row r="30648"/>
    <row r="30649"/>
    <row r="30650"/>
    <row r="30651"/>
    <row r="30652"/>
    <row r="30653"/>
    <row r="30654"/>
    <row r="30655"/>
    <row r="30656"/>
    <row r="30657"/>
    <row r="30658"/>
    <row r="30659"/>
    <row r="30660"/>
    <row r="30661"/>
    <row r="30662"/>
    <row r="30663"/>
    <row r="30664"/>
    <row r="30665"/>
    <row r="30666"/>
    <row r="30667"/>
    <row r="30668"/>
    <row r="30669"/>
    <row r="30670"/>
    <row r="30671"/>
    <row r="30672"/>
    <row r="30673"/>
    <row r="30674"/>
    <row r="30675"/>
    <row r="30676"/>
    <row r="30677"/>
    <row r="30678"/>
    <row r="30679"/>
    <row r="30680"/>
    <row r="30681"/>
    <row r="30682"/>
    <row r="30683"/>
    <row r="30684"/>
    <row r="30685"/>
    <row r="30686"/>
    <row r="30687"/>
    <row r="30688"/>
    <row r="30689"/>
    <row r="30690"/>
    <row r="30691"/>
    <row r="30692"/>
    <row r="30693"/>
    <row r="30694"/>
    <row r="30695"/>
    <row r="30696"/>
    <row r="30697"/>
    <row r="30698"/>
    <row r="30699"/>
    <row r="30700"/>
    <row r="30701"/>
    <row r="30702"/>
    <row r="30703"/>
    <row r="30704"/>
    <row r="30705"/>
    <row r="30706"/>
    <row r="30707"/>
    <row r="30708"/>
    <row r="30709"/>
    <row r="30710"/>
    <row r="30711"/>
    <row r="30712"/>
    <row r="30713"/>
    <row r="30714"/>
    <row r="30715"/>
    <row r="30716"/>
    <row r="30717"/>
    <row r="30718"/>
    <row r="30719"/>
    <row r="30720"/>
    <row r="30721"/>
    <row r="30722"/>
    <row r="30723"/>
    <row r="30724"/>
    <row r="30725"/>
    <row r="30726"/>
    <row r="30727"/>
    <row r="30728"/>
    <row r="30729"/>
    <row r="30730"/>
    <row r="30731"/>
    <row r="30732"/>
    <row r="30733"/>
    <row r="30734"/>
    <row r="30735"/>
    <row r="30736"/>
    <row r="30737"/>
    <row r="30738"/>
    <row r="30739"/>
    <row r="30740"/>
    <row r="30741"/>
    <row r="30742"/>
    <row r="30743"/>
    <row r="30744"/>
    <row r="30745"/>
    <row r="30746"/>
    <row r="30747"/>
    <row r="30748"/>
    <row r="30749"/>
    <row r="30750"/>
    <row r="30751"/>
    <row r="30752"/>
    <row r="30753"/>
    <row r="30754"/>
    <row r="30755"/>
    <row r="30756"/>
    <row r="30757"/>
    <row r="30758"/>
    <row r="30759"/>
    <row r="30760"/>
    <row r="30761"/>
    <row r="30762"/>
    <row r="30763"/>
    <row r="30764"/>
    <row r="30765"/>
    <row r="30766"/>
    <row r="30767"/>
    <row r="30768"/>
    <row r="30769"/>
    <row r="30770"/>
    <row r="30771"/>
    <row r="30772"/>
    <row r="30773"/>
    <row r="30774"/>
    <row r="30775"/>
    <row r="30776"/>
    <row r="30777"/>
    <row r="30778"/>
    <row r="30779"/>
    <row r="30780"/>
    <row r="30781"/>
    <row r="30782"/>
    <row r="30783"/>
    <row r="30784"/>
    <row r="30785"/>
    <row r="30786"/>
    <row r="30787"/>
    <row r="30788"/>
    <row r="30789"/>
    <row r="30790"/>
    <row r="30791"/>
    <row r="30792"/>
    <row r="30793"/>
    <row r="30794"/>
    <row r="30795"/>
    <row r="30796"/>
    <row r="30797"/>
    <row r="30798"/>
    <row r="30799"/>
    <row r="30800"/>
    <row r="30801"/>
    <row r="30802"/>
    <row r="30803"/>
    <row r="30804"/>
    <row r="30805"/>
    <row r="30806"/>
    <row r="30807"/>
    <row r="30808"/>
    <row r="30809"/>
    <row r="30810"/>
    <row r="30811"/>
    <row r="30812"/>
    <row r="30813"/>
    <row r="30814"/>
    <row r="30815"/>
    <row r="30816"/>
    <row r="30817"/>
    <row r="30818"/>
    <row r="30819"/>
    <row r="30820"/>
    <row r="30821"/>
    <row r="30822"/>
    <row r="30823"/>
    <row r="30824"/>
    <row r="30825"/>
    <row r="30826"/>
    <row r="30827"/>
    <row r="30828"/>
    <row r="30829"/>
    <row r="30830"/>
    <row r="30831"/>
    <row r="30832"/>
    <row r="30833"/>
    <row r="30834"/>
    <row r="30835"/>
    <row r="30836"/>
    <row r="30837"/>
    <row r="30838"/>
    <row r="30839"/>
    <row r="30840"/>
    <row r="30841"/>
    <row r="30842"/>
    <row r="30843"/>
    <row r="30844"/>
    <row r="30845"/>
    <row r="30846"/>
    <row r="30847"/>
    <row r="30848"/>
    <row r="30849"/>
    <row r="30850"/>
    <row r="30851"/>
    <row r="30852"/>
    <row r="30853"/>
    <row r="30854"/>
    <row r="30855"/>
    <row r="30856"/>
    <row r="30857"/>
    <row r="30858"/>
    <row r="30859"/>
    <row r="30860"/>
    <row r="30861"/>
    <row r="30862"/>
    <row r="30863"/>
    <row r="30864"/>
    <row r="30865"/>
    <row r="30866"/>
    <row r="30867"/>
    <row r="30868"/>
    <row r="30869"/>
    <row r="30870"/>
    <row r="30871"/>
    <row r="30872"/>
    <row r="30873"/>
    <row r="30874"/>
    <row r="30875"/>
    <row r="30876"/>
    <row r="30877"/>
    <row r="30878"/>
    <row r="30879"/>
    <row r="30880"/>
    <row r="30881"/>
    <row r="30882"/>
    <row r="30883"/>
    <row r="30884"/>
    <row r="30885"/>
    <row r="30886"/>
    <row r="30887"/>
    <row r="30888"/>
    <row r="30889"/>
    <row r="30890"/>
    <row r="30891"/>
    <row r="30892"/>
    <row r="30893"/>
    <row r="30894"/>
    <row r="30895"/>
    <row r="30896"/>
    <row r="30897"/>
    <row r="30898"/>
    <row r="30899"/>
    <row r="30900"/>
    <row r="30901"/>
    <row r="30902"/>
    <row r="30903"/>
    <row r="30904"/>
    <row r="30905"/>
    <row r="30906"/>
    <row r="30907"/>
    <row r="30908"/>
    <row r="30909"/>
    <row r="30910"/>
    <row r="30911"/>
    <row r="30912"/>
    <row r="30913"/>
    <row r="30914"/>
    <row r="30915"/>
    <row r="30916"/>
    <row r="30917"/>
    <row r="30918"/>
    <row r="30919"/>
    <row r="30920"/>
    <row r="30921"/>
    <row r="30922"/>
    <row r="30923"/>
    <row r="30924"/>
    <row r="30925"/>
    <row r="30926"/>
    <row r="30927"/>
    <row r="30928"/>
    <row r="30929"/>
    <row r="30930"/>
    <row r="30931"/>
    <row r="30932"/>
    <row r="30933"/>
    <row r="30934"/>
    <row r="30935"/>
    <row r="30936"/>
    <row r="30937"/>
    <row r="30938"/>
    <row r="30939"/>
    <row r="30940"/>
    <row r="30941"/>
    <row r="30942"/>
    <row r="30943"/>
    <row r="30944"/>
    <row r="30945"/>
    <row r="30946"/>
    <row r="30947"/>
    <row r="30948"/>
    <row r="30949"/>
    <row r="30950"/>
    <row r="30951"/>
    <row r="30952"/>
    <row r="30953"/>
    <row r="30954"/>
    <row r="30955"/>
    <row r="30956"/>
    <row r="30957"/>
    <row r="30958"/>
    <row r="30959"/>
    <row r="30960"/>
    <row r="30961"/>
    <row r="30962"/>
    <row r="30963"/>
    <row r="30964"/>
    <row r="30965"/>
    <row r="30966"/>
    <row r="30967"/>
    <row r="30968"/>
    <row r="30969"/>
    <row r="30970"/>
    <row r="30971"/>
    <row r="30972"/>
    <row r="30973"/>
    <row r="30974"/>
    <row r="30975"/>
    <row r="30976"/>
    <row r="30977"/>
    <row r="30978"/>
    <row r="30979"/>
    <row r="30980"/>
    <row r="30981"/>
    <row r="30982"/>
    <row r="30983"/>
    <row r="30984"/>
    <row r="30985"/>
    <row r="30986"/>
    <row r="30987"/>
    <row r="30988"/>
    <row r="30989"/>
    <row r="30990"/>
    <row r="30991"/>
    <row r="30992"/>
    <row r="30993"/>
    <row r="30994"/>
    <row r="30995"/>
    <row r="30996"/>
    <row r="30997"/>
    <row r="30998"/>
    <row r="30999"/>
    <row r="31000"/>
    <row r="31001"/>
    <row r="31002"/>
    <row r="31003"/>
    <row r="31004"/>
    <row r="31005"/>
    <row r="31006"/>
    <row r="31007"/>
    <row r="31008"/>
    <row r="31009"/>
    <row r="31010"/>
    <row r="31011"/>
    <row r="31012"/>
    <row r="31013"/>
    <row r="31014"/>
    <row r="31015"/>
    <row r="31016"/>
    <row r="31017"/>
    <row r="31018"/>
    <row r="31019"/>
    <row r="31020"/>
    <row r="31021"/>
    <row r="31022"/>
    <row r="31023"/>
    <row r="31024"/>
    <row r="31025"/>
    <row r="31026"/>
    <row r="31027"/>
    <row r="31028"/>
    <row r="31029"/>
    <row r="31030"/>
    <row r="31031"/>
    <row r="31032"/>
    <row r="31033"/>
    <row r="31034"/>
    <row r="31035"/>
    <row r="31036"/>
    <row r="31037"/>
    <row r="31038"/>
    <row r="31039"/>
    <row r="31040"/>
    <row r="31041"/>
    <row r="31042"/>
    <row r="31043"/>
    <row r="31044"/>
    <row r="31045"/>
    <row r="31046"/>
    <row r="31047"/>
    <row r="31048"/>
    <row r="31049"/>
    <row r="31050"/>
    <row r="31051"/>
    <row r="31052"/>
    <row r="31053"/>
    <row r="31054"/>
    <row r="31055"/>
    <row r="31056"/>
    <row r="31057"/>
    <row r="31058"/>
    <row r="31059"/>
    <row r="31060"/>
    <row r="31061"/>
    <row r="31062"/>
    <row r="31063"/>
    <row r="31064"/>
    <row r="31065"/>
    <row r="31066"/>
    <row r="31067"/>
    <row r="31068"/>
    <row r="31069"/>
    <row r="31070"/>
    <row r="31071"/>
    <row r="31072"/>
    <row r="31073"/>
    <row r="31074"/>
    <row r="31075"/>
    <row r="31076"/>
    <row r="31077"/>
    <row r="31078"/>
    <row r="31079"/>
    <row r="31080"/>
    <row r="31081"/>
    <row r="31082"/>
    <row r="31083"/>
    <row r="31084"/>
    <row r="31085"/>
    <row r="31086"/>
    <row r="31087"/>
    <row r="31088"/>
    <row r="31089"/>
    <row r="31090"/>
    <row r="31091"/>
    <row r="31092"/>
    <row r="31093"/>
    <row r="31094"/>
    <row r="31095"/>
    <row r="31096"/>
    <row r="31097"/>
    <row r="31098"/>
    <row r="31099"/>
    <row r="31100"/>
    <row r="31101"/>
    <row r="31102"/>
    <row r="31103"/>
    <row r="31104"/>
    <row r="31105"/>
    <row r="31106"/>
    <row r="31107"/>
    <row r="31108"/>
    <row r="31109"/>
    <row r="31110"/>
    <row r="31111"/>
    <row r="31112"/>
    <row r="31113"/>
    <row r="31114"/>
    <row r="31115"/>
    <row r="31116"/>
    <row r="31117"/>
    <row r="31118"/>
    <row r="31119"/>
    <row r="31120"/>
    <row r="31121"/>
    <row r="31122"/>
    <row r="31123"/>
    <row r="31124"/>
    <row r="31125"/>
    <row r="31126"/>
    <row r="31127"/>
    <row r="31128"/>
    <row r="31129"/>
    <row r="31130"/>
    <row r="31131"/>
    <row r="31132"/>
    <row r="31133"/>
    <row r="31134"/>
    <row r="31135"/>
    <row r="31136"/>
    <row r="31137"/>
    <row r="31138"/>
    <row r="31139"/>
    <row r="31140"/>
    <row r="31141"/>
    <row r="31142"/>
    <row r="31143"/>
    <row r="31144"/>
    <row r="31145"/>
    <row r="31146"/>
    <row r="31147"/>
    <row r="31148"/>
    <row r="31149"/>
    <row r="31150"/>
    <row r="31151"/>
    <row r="31152"/>
    <row r="31153"/>
    <row r="31154"/>
    <row r="31155"/>
    <row r="31156"/>
    <row r="31157"/>
    <row r="31158"/>
    <row r="31159"/>
    <row r="31160"/>
    <row r="31161"/>
    <row r="31162"/>
    <row r="31163"/>
    <row r="31164"/>
    <row r="31165"/>
    <row r="31166"/>
    <row r="31167"/>
    <row r="31168"/>
    <row r="31169"/>
    <row r="31170"/>
    <row r="31171"/>
    <row r="31172"/>
    <row r="31173"/>
    <row r="31174"/>
    <row r="31175"/>
    <row r="31176"/>
    <row r="31177"/>
    <row r="31178"/>
    <row r="31179"/>
    <row r="31180"/>
    <row r="31181"/>
    <row r="31182"/>
    <row r="31183"/>
    <row r="31184"/>
    <row r="31185"/>
    <row r="31186"/>
    <row r="31187"/>
    <row r="31188"/>
    <row r="31189"/>
    <row r="31190"/>
    <row r="31191"/>
    <row r="31192"/>
    <row r="31193"/>
    <row r="31194"/>
    <row r="31195"/>
    <row r="31196"/>
    <row r="31197"/>
    <row r="31198"/>
    <row r="31199"/>
    <row r="31200"/>
    <row r="31201"/>
    <row r="31202"/>
    <row r="31203"/>
    <row r="31204"/>
    <row r="31205"/>
    <row r="31206"/>
    <row r="31207"/>
    <row r="31208"/>
    <row r="31209"/>
    <row r="31210"/>
    <row r="31211"/>
    <row r="31212"/>
    <row r="31213"/>
    <row r="31214"/>
    <row r="31215"/>
    <row r="31216"/>
    <row r="31217"/>
    <row r="31218"/>
    <row r="31219"/>
    <row r="31220"/>
    <row r="31221"/>
    <row r="31222"/>
    <row r="31223"/>
    <row r="31224"/>
    <row r="31225"/>
    <row r="31226"/>
    <row r="31227"/>
    <row r="31228"/>
    <row r="31229"/>
    <row r="31230"/>
    <row r="31231"/>
    <row r="31232"/>
    <row r="31233"/>
    <row r="31234"/>
    <row r="31235"/>
    <row r="31236"/>
    <row r="31237"/>
    <row r="31238"/>
    <row r="31239"/>
    <row r="31240"/>
    <row r="31241"/>
    <row r="31242"/>
    <row r="31243"/>
    <row r="31244"/>
    <row r="31245"/>
    <row r="31246"/>
    <row r="31247"/>
    <row r="31248"/>
    <row r="31249"/>
    <row r="31250"/>
    <row r="31251"/>
    <row r="31252"/>
    <row r="31253"/>
    <row r="31254"/>
    <row r="31255"/>
    <row r="31256"/>
    <row r="31257"/>
    <row r="31258"/>
    <row r="31259"/>
    <row r="31260"/>
    <row r="31261"/>
    <row r="31262"/>
    <row r="31263"/>
    <row r="31264"/>
    <row r="31265"/>
    <row r="31266"/>
    <row r="31267"/>
    <row r="31268"/>
    <row r="31269"/>
    <row r="31270"/>
    <row r="31271"/>
    <row r="31272"/>
    <row r="31273"/>
    <row r="31274"/>
    <row r="31275"/>
    <row r="31276"/>
    <row r="31277"/>
    <row r="31278"/>
    <row r="31279"/>
    <row r="31280"/>
    <row r="31281"/>
    <row r="31282"/>
    <row r="31283"/>
    <row r="31284"/>
    <row r="31285"/>
    <row r="31286"/>
    <row r="31287"/>
    <row r="31288"/>
    <row r="31289"/>
    <row r="31290"/>
    <row r="31291"/>
    <row r="31292"/>
    <row r="31293"/>
    <row r="31294"/>
    <row r="31295"/>
    <row r="31296"/>
    <row r="31297"/>
    <row r="31298"/>
    <row r="31299"/>
    <row r="31300"/>
    <row r="31301"/>
    <row r="31302"/>
    <row r="31303"/>
    <row r="31304"/>
    <row r="31305"/>
    <row r="31306"/>
    <row r="31307"/>
    <row r="31308"/>
    <row r="31309"/>
    <row r="31310"/>
    <row r="31311"/>
    <row r="31312"/>
    <row r="31313"/>
    <row r="31314"/>
    <row r="31315"/>
    <row r="31316"/>
    <row r="31317"/>
    <row r="31318"/>
    <row r="31319"/>
    <row r="31320"/>
    <row r="31321"/>
    <row r="31322"/>
    <row r="31323"/>
    <row r="31324"/>
    <row r="31325"/>
    <row r="31326"/>
    <row r="31327"/>
    <row r="31328"/>
    <row r="31329"/>
    <row r="31330"/>
    <row r="31331"/>
    <row r="31332"/>
    <row r="31333"/>
    <row r="31334"/>
    <row r="31335"/>
    <row r="31336"/>
    <row r="31337"/>
    <row r="31338"/>
    <row r="31339"/>
    <row r="31340"/>
    <row r="31341"/>
    <row r="31342"/>
    <row r="31343"/>
    <row r="31344"/>
    <row r="31345"/>
    <row r="31346"/>
    <row r="31347"/>
    <row r="31348"/>
    <row r="31349"/>
    <row r="31350"/>
    <row r="31351"/>
    <row r="31352"/>
    <row r="31353"/>
    <row r="31354"/>
    <row r="31355"/>
    <row r="31356"/>
    <row r="31357"/>
    <row r="31358"/>
    <row r="31359"/>
    <row r="31360"/>
    <row r="31361"/>
    <row r="31362"/>
    <row r="31363"/>
    <row r="31364"/>
    <row r="31365"/>
    <row r="31366"/>
    <row r="31367"/>
    <row r="31368"/>
    <row r="31369"/>
    <row r="31370"/>
    <row r="31371"/>
    <row r="31372"/>
    <row r="31373"/>
    <row r="31374"/>
    <row r="31375"/>
    <row r="31376"/>
    <row r="31377"/>
    <row r="31378"/>
    <row r="31379"/>
    <row r="31380"/>
    <row r="31381"/>
    <row r="31382"/>
    <row r="31383"/>
    <row r="31384"/>
    <row r="31385"/>
    <row r="31386"/>
    <row r="31387"/>
    <row r="31388"/>
    <row r="31389"/>
    <row r="31390"/>
    <row r="31391"/>
    <row r="31392"/>
    <row r="31393"/>
    <row r="31394"/>
    <row r="31395"/>
    <row r="31396"/>
    <row r="31397"/>
    <row r="31398"/>
    <row r="31399"/>
    <row r="31400"/>
    <row r="31401"/>
    <row r="31402"/>
    <row r="31403"/>
    <row r="31404"/>
    <row r="31405"/>
    <row r="31406"/>
    <row r="31407"/>
    <row r="31408"/>
    <row r="31409"/>
    <row r="31410"/>
    <row r="31411"/>
    <row r="31412"/>
    <row r="31413"/>
    <row r="31414"/>
    <row r="31415"/>
    <row r="31416"/>
    <row r="31417"/>
    <row r="31418"/>
    <row r="31419"/>
    <row r="31420"/>
    <row r="31421"/>
    <row r="31422"/>
    <row r="31423"/>
    <row r="31424"/>
    <row r="31425"/>
    <row r="31426"/>
    <row r="31427"/>
    <row r="31428"/>
    <row r="31429"/>
    <row r="31430"/>
    <row r="31431"/>
    <row r="31432"/>
    <row r="31433"/>
    <row r="31434"/>
    <row r="31435"/>
    <row r="31436"/>
    <row r="31437"/>
    <row r="31438"/>
    <row r="31439"/>
    <row r="31440"/>
    <row r="31441"/>
    <row r="31442"/>
    <row r="31443"/>
    <row r="31444"/>
    <row r="31445"/>
    <row r="31446"/>
    <row r="31447"/>
    <row r="31448"/>
    <row r="31449"/>
    <row r="31450"/>
    <row r="31451"/>
    <row r="31452"/>
    <row r="31453"/>
    <row r="31454"/>
    <row r="31455"/>
    <row r="31456"/>
    <row r="31457"/>
    <row r="31458"/>
    <row r="31459"/>
    <row r="31460"/>
    <row r="31461"/>
    <row r="31462"/>
    <row r="31463"/>
    <row r="31464"/>
    <row r="31465"/>
    <row r="31466"/>
    <row r="31467"/>
    <row r="31468"/>
    <row r="31469"/>
    <row r="31470"/>
    <row r="31471"/>
    <row r="31472"/>
    <row r="31473"/>
    <row r="31474"/>
    <row r="31475"/>
    <row r="31476"/>
    <row r="31477"/>
    <row r="31478"/>
    <row r="31479"/>
    <row r="31480"/>
    <row r="31481"/>
    <row r="31482"/>
    <row r="31483"/>
    <row r="31484"/>
    <row r="31485"/>
    <row r="31486"/>
    <row r="31487"/>
    <row r="31488"/>
    <row r="31489"/>
    <row r="31490"/>
    <row r="31491"/>
    <row r="31492"/>
    <row r="31493"/>
    <row r="31494"/>
    <row r="31495"/>
    <row r="31496"/>
    <row r="31497"/>
    <row r="31498"/>
    <row r="31499"/>
    <row r="31500"/>
    <row r="31501"/>
    <row r="31502"/>
    <row r="31503"/>
    <row r="31504"/>
    <row r="31505"/>
    <row r="31506"/>
    <row r="31507"/>
    <row r="31508"/>
    <row r="31509"/>
    <row r="31510"/>
    <row r="31511"/>
    <row r="31512"/>
    <row r="31513"/>
    <row r="31514"/>
    <row r="31515"/>
    <row r="31516"/>
    <row r="31517"/>
    <row r="31518"/>
    <row r="31519"/>
    <row r="31520"/>
    <row r="31521"/>
    <row r="31522"/>
    <row r="31523"/>
    <row r="31524"/>
    <row r="31525"/>
    <row r="31526"/>
    <row r="31527"/>
    <row r="31528"/>
    <row r="31529"/>
    <row r="31530"/>
    <row r="31531"/>
    <row r="31532"/>
    <row r="31533"/>
    <row r="31534"/>
    <row r="31535"/>
    <row r="31536"/>
    <row r="31537"/>
    <row r="31538"/>
    <row r="31539"/>
    <row r="31540"/>
    <row r="31541"/>
    <row r="31542"/>
    <row r="31543"/>
    <row r="31544"/>
    <row r="31545"/>
    <row r="31546"/>
    <row r="31547"/>
    <row r="31548"/>
    <row r="31549"/>
    <row r="31550"/>
    <row r="31551"/>
    <row r="31552"/>
    <row r="31553"/>
    <row r="31554"/>
    <row r="31555"/>
    <row r="31556"/>
    <row r="31557"/>
    <row r="31558"/>
    <row r="31559"/>
    <row r="31560"/>
    <row r="31561"/>
    <row r="31562"/>
    <row r="31563"/>
    <row r="31564"/>
    <row r="31565"/>
    <row r="31566"/>
    <row r="31567"/>
    <row r="31568"/>
    <row r="31569"/>
    <row r="31570"/>
    <row r="31571"/>
    <row r="31572"/>
    <row r="31573"/>
    <row r="31574"/>
    <row r="31575"/>
    <row r="31576"/>
    <row r="31577"/>
    <row r="31578"/>
    <row r="31579"/>
    <row r="31580"/>
    <row r="31581"/>
    <row r="31582"/>
    <row r="31583"/>
    <row r="31584"/>
    <row r="31585"/>
    <row r="31586"/>
    <row r="31587"/>
    <row r="31588"/>
    <row r="31589"/>
    <row r="31590"/>
    <row r="31591"/>
    <row r="31592"/>
    <row r="31593"/>
    <row r="31594"/>
    <row r="31595"/>
    <row r="31596"/>
    <row r="31597"/>
    <row r="31598"/>
    <row r="31599"/>
    <row r="31600"/>
    <row r="31601"/>
    <row r="31602"/>
    <row r="31603"/>
    <row r="31604"/>
    <row r="31605"/>
    <row r="31606"/>
    <row r="31607"/>
    <row r="31608"/>
    <row r="31609"/>
    <row r="31610"/>
    <row r="31611"/>
    <row r="31612"/>
    <row r="31613"/>
    <row r="31614"/>
    <row r="31615"/>
    <row r="31616"/>
    <row r="31617"/>
    <row r="31618"/>
    <row r="31619"/>
    <row r="31620"/>
    <row r="31621"/>
    <row r="31622"/>
    <row r="31623"/>
    <row r="31624"/>
    <row r="31625"/>
    <row r="31626"/>
    <row r="31627"/>
    <row r="31628"/>
    <row r="31629"/>
    <row r="31630"/>
    <row r="31631"/>
    <row r="31632"/>
    <row r="31633"/>
    <row r="31634"/>
    <row r="31635"/>
    <row r="31636"/>
    <row r="31637"/>
    <row r="31638"/>
    <row r="31639"/>
    <row r="31640"/>
    <row r="31641"/>
    <row r="31642"/>
    <row r="31643"/>
    <row r="31644"/>
    <row r="31645"/>
    <row r="31646"/>
    <row r="31647"/>
    <row r="31648"/>
    <row r="31649"/>
    <row r="31650"/>
    <row r="31651"/>
    <row r="31652"/>
    <row r="31653"/>
    <row r="31654"/>
    <row r="31655"/>
    <row r="31656"/>
    <row r="31657"/>
    <row r="31658"/>
    <row r="31659"/>
    <row r="31660"/>
    <row r="31661"/>
    <row r="31662"/>
    <row r="31663"/>
    <row r="31664"/>
    <row r="31665"/>
    <row r="31666"/>
    <row r="31667"/>
    <row r="31668"/>
    <row r="31669"/>
    <row r="31670"/>
    <row r="31671"/>
    <row r="31672"/>
    <row r="31673"/>
    <row r="31674"/>
    <row r="31675"/>
    <row r="31676"/>
    <row r="31677"/>
    <row r="31678"/>
    <row r="31679"/>
    <row r="31680"/>
    <row r="31681"/>
    <row r="31682"/>
    <row r="31683"/>
    <row r="31684"/>
    <row r="31685"/>
    <row r="31686"/>
    <row r="31687"/>
    <row r="31688"/>
    <row r="31689"/>
    <row r="31690"/>
    <row r="31691"/>
    <row r="31692"/>
    <row r="31693"/>
    <row r="31694"/>
    <row r="31695"/>
    <row r="31696"/>
    <row r="31697"/>
    <row r="31698"/>
    <row r="31699"/>
    <row r="31700"/>
    <row r="31701"/>
    <row r="31702"/>
    <row r="31703"/>
    <row r="31704"/>
    <row r="31705"/>
    <row r="31706"/>
    <row r="31707"/>
    <row r="31708"/>
    <row r="31709"/>
    <row r="31710"/>
    <row r="31711"/>
    <row r="31712"/>
    <row r="31713"/>
    <row r="31714"/>
    <row r="31715"/>
    <row r="31716"/>
    <row r="31717"/>
    <row r="31718"/>
    <row r="31719"/>
    <row r="31720"/>
    <row r="31721"/>
    <row r="31722"/>
    <row r="31723"/>
    <row r="31724"/>
    <row r="31725"/>
    <row r="31726"/>
    <row r="31727"/>
    <row r="31728"/>
    <row r="31729"/>
    <row r="31730"/>
    <row r="31731"/>
    <row r="31732"/>
    <row r="31733"/>
    <row r="31734"/>
    <row r="31735"/>
    <row r="31736"/>
    <row r="31737"/>
    <row r="31738"/>
    <row r="31739"/>
    <row r="31740"/>
    <row r="31741"/>
    <row r="31742"/>
    <row r="31743"/>
    <row r="31744"/>
    <row r="31745"/>
    <row r="31746"/>
    <row r="31747"/>
    <row r="31748"/>
    <row r="31749"/>
    <row r="31750"/>
    <row r="31751"/>
    <row r="31752"/>
    <row r="31753"/>
    <row r="31754"/>
    <row r="31755"/>
    <row r="31756"/>
    <row r="31757"/>
    <row r="31758"/>
    <row r="31759"/>
    <row r="31760"/>
    <row r="31761"/>
    <row r="31762"/>
    <row r="31763"/>
    <row r="31764"/>
    <row r="31765"/>
    <row r="31766"/>
    <row r="31767"/>
    <row r="31768"/>
    <row r="31769"/>
    <row r="31770"/>
    <row r="31771"/>
    <row r="31772"/>
    <row r="31773"/>
    <row r="31774"/>
    <row r="31775"/>
    <row r="31776"/>
    <row r="31777"/>
    <row r="31778"/>
    <row r="31779"/>
    <row r="31780"/>
    <row r="31781"/>
    <row r="31782"/>
    <row r="31783"/>
    <row r="31784"/>
    <row r="31785"/>
    <row r="31786"/>
    <row r="31787"/>
    <row r="31788"/>
    <row r="31789"/>
    <row r="31790"/>
    <row r="31791"/>
    <row r="31792"/>
    <row r="31793"/>
    <row r="31794"/>
    <row r="31795"/>
    <row r="31796"/>
    <row r="31797"/>
    <row r="31798"/>
    <row r="31799"/>
    <row r="31800"/>
    <row r="31801"/>
    <row r="31802"/>
    <row r="31803"/>
    <row r="31804"/>
    <row r="31805"/>
    <row r="31806"/>
    <row r="31807"/>
    <row r="31808"/>
    <row r="31809"/>
    <row r="31810"/>
    <row r="31811"/>
    <row r="31812"/>
    <row r="31813"/>
    <row r="31814"/>
    <row r="31815"/>
    <row r="31816"/>
    <row r="31817"/>
    <row r="31818"/>
    <row r="31819"/>
    <row r="31820"/>
    <row r="31821"/>
    <row r="31822"/>
    <row r="31823"/>
    <row r="31824"/>
    <row r="31825"/>
    <row r="31826"/>
    <row r="31827"/>
    <row r="31828"/>
    <row r="31829"/>
    <row r="31830"/>
    <row r="31831"/>
    <row r="31832"/>
    <row r="31833"/>
    <row r="31834"/>
    <row r="31835"/>
    <row r="31836"/>
    <row r="31837"/>
    <row r="31838"/>
    <row r="31839"/>
    <row r="31840"/>
    <row r="31841"/>
    <row r="31842"/>
    <row r="31843"/>
    <row r="31844"/>
    <row r="31845"/>
    <row r="31846"/>
    <row r="31847"/>
    <row r="31848"/>
    <row r="31849"/>
    <row r="31850"/>
    <row r="31851"/>
    <row r="31852"/>
    <row r="31853"/>
    <row r="31854"/>
    <row r="31855"/>
    <row r="31856"/>
    <row r="31857"/>
    <row r="31858"/>
    <row r="31859"/>
    <row r="31860"/>
    <row r="31861"/>
    <row r="31862"/>
    <row r="31863"/>
    <row r="31864"/>
    <row r="31865"/>
    <row r="31866"/>
    <row r="31867"/>
    <row r="31868"/>
    <row r="31869"/>
    <row r="31870"/>
    <row r="31871"/>
    <row r="31872"/>
    <row r="31873"/>
    <row r="31874"/>
    <row r="31875"/>
    <row r="31876"/>
    <row r="31877"/>
    <row r="31878"/>
    <row r="31879"/>
    <row r="31880"/>
    <row r="31881"/>
    <row r="31882"/>
    <row r="31883"/>
    <row r="31884"/>
    <row r="31885"/>
    <row r="31886"/>
    <row r="31887"/>
    <row r="31888"/>
    <row r="31889"/>
    <row r="31890"/>
    <row r="31891"/>
    <row r="31892"/>
    <row r="31893"/>
    <row r="31894"/>
    <row r="31895"/>
    <row r="31896"/>
    <row r="31897"/>
    <row r="31898"/>
    <row r="31899"/>
    <row r="31900"/>
    <row r="31901"/>
    <row r="31902"/>
    <row r="31903"/>
    <row r="31904"/>
    <row r="31905"/>
    <row r="31906"/>
    <row r="31907"/>
    <row r="31908"/>
    <row r="31909"/>
    <row r="31910"/>
    <row r="31911"/>
    <row r="31912"/>
    <row r="31913"/>
    <row r="31914"/>
    <row r="31915"/>
    <row r="31916"/>
    <row r="31917"/>
    <row r="31918"/>
    <row r="31919"/>
    <row r="31920"/>
    <row r="31921"/>
    <row r="31922"/>
    <row r="31923"/>
    <row r="31924"/>
    <row r="31925"/>
    <row r="31926"/>
    <row r="31927"/>
    <row r="31928"/>
    <row r="31929"/>
    <row r="31930"/>
    <row r="31931"/>
    <row r="31932"/>
    <row r="31933"/>
    <row r="31934"/>
    <row r="31935"/>
    <row r="31936"/>
    <row r="31937"/>
    <row r="31938"/>
    <row r="31939"/>
    <row r="31940"/>
    <row r="31941"/>
    <row r="31942"/>
    <row r="31943"/>
    <row r="31944"/>
    <row r="31945"/>
    <row r="31946"/>
    <row r="31947"/>
    <row r="31948"/>
    <row r="31949"/>
    <row r="31950"/>
    <row r="31951"/>
    <row r="31952"/>
    <row r="31953"/>
    <row r="31954"/>
    <row r="31955"/>
    <row r="31956"/>
    <row r="31957"/>
    <row r="31958"/>
    <row r="31959"/>
    <row r="31960"/>
    <row r="31961"/>
    <row r="31962"/>
    <row r="31963"/>
    <row r="31964"/>
    <row r="31965"/>
    <row r="31966"/>
    <row r="31967"/>
    <row r="31968"/>
    <row r="31969"/>
    <row r="31970"/>
    <row r="31971"/>
    <row r="31972"/>
    <row r="31973"/>
    <row r="31974"/>
    <row r="31975"/>
    <row r="31976"/>
    <row r="31977"/>
    <row r="31978"/>
    <row r="31979"/>
    <row r="31980"/>
    <row r="31981"/>
    <row r="31982"/>
    <row r="31983"/>
    <row r="31984"/>
    <row r="31985"/>
    <row r="31986"/>
    <row r="31987"/>
    <row r="31988"/>
    <row r="31989"/>
    <row r="31990"/>
    <row r="31991"/>
    <row r="31992"/>
    <row r="31993"/>
    <row r="31994"/>
    <row r="31995"/>
    <row r="31996"/>
    <row r="31997"/>
    <row r="31998"/>
    <row r="31999"/>
    <row r="32000"/>
    <row r="32001"/>
    <row r="32002"/>
    <row r="32003"/>
    <row r="32004"/>
    <row r="32005"/>
    <row r="32006"/>
    <row r="32007"/>
    <row r="32008"/>
    <row r="32009"/>
    <row r="32010"/>
    <row r="32011"/>
    <row r="32012"/>
    <row r="32013"/>
    <row r="32014"/>
    <row r="32015"/>
    <row r="32016"/>
    <row r="32017"/>
    <row r="32018"/>
    <row r="32019"/>
    <row r="32020"/>
    <row r="32021"/>
    <row r="32022"/>
    <row r="32023"/>
    <row r="32024"/>
    <row r="32025"/>
    <row r="32026"/>
    <row r="32027"/>
    <row r="32028"/>
    <row r="32029"/>
    <row r="32030"/>
    <row r="32031"/>
    <row r="32032"/>
    <row r="32033"/>
    <row r="32034"/>
    <row r="32035"/>
    <row r="32036"/>
    <row r="32037"/>
    <row r="32038"/>
    <row r="32039"/>
    <row r="32040"/>
    <row r="32041"/>
    <row r="32042"/>
    <row r="32043"/>
    <row r="32044"/>
    <row r="32045"/>
    <row r="32046"/>
    <row r="32047"/>
    <row r="32048"/>
    <row r="32049"/>
    <row r="32050"/>
    <row r="32051"/>
    <row r="32052"/>
    <row r="32053"/>
    <row r="32054"/>
    <row r="32055"/>
    <row r="32056"/>
    <row r="32057"/>
    <row r="32058"/>
    <row r="32059"/>
    <row r="32060"/>
    <row r="32061"/>
    <row r="32062"/>
    <row r="32063"/>
    <row r="32064"/>
    <row r="32065"/>
    <row r="32066"/>
    <row r="32067"/>
    <row r="32068"/>
    <row r="32069"/>
    <row r="32070"/>
    <row r="32071"/>
    <row r="32072"/>
    <row r="32073"/>
    <row r="32074"/>
    <row r="32075"/>
    <row r="32076"/>
    <row r="32077"/>
    <row r="32078"/>
    <row r="32079"/>
    <row r="32080"/>
    <row r="32081"/>
    <row r="32082"/>
    <row r="32083"/>
    <row r="32084"/>
    <row r="32085"/>
    <row r="32086"/>
    <row r="32087"/>
    <row r="32088"/>
    <row r="32089"/>
    <row r="32090"/>
    <row r="32091"/>
    <row r="32092"/>
    <row r="32093"/>
    <row r="32094"/>
    <row r="32095"/>
    <row r="32096"/>
    <row r="32097"/>
    <row r="32098"/>
    <row r="32099"/>
    <row r="32100"/>
    <row r="32101"/>
    <row r="32102"/>
    <row r="32103"/>
    <row r="32104"/>
    <row r="32105"/>
    <row r="32106"/>
    <row r="32107"/>
    <row r="32108"/>
    <row r="32109"/>
    <row r="32110"/>
    <row r="32111"/>
    <row r="32112"/>
    <row r="32113"/>
    <row r="32114"/>
    <row r="32115"/>
    <row r="32116"/>
    <row r="32117"/>
    <row r="32118"/>
    <row r="32119"/>
    <row r="32120"/>
    <row r="32121"/>
    <row r="32122"/>
    <row r="32123"/>
    <row r="32124"/>
    <row r="32125"/>
    <row r="32126"/>
    <row r="32127"/>
    <row r="32128"/>
    <row r="32129"/>
    <row r="32130"/>
    <row r="32131"/>
    <row r="32132"/>
    <row r="32133"/>
    <row r="32134"/>
    <row r="32135"/>
    <row r="32136"/>
    <row r="32137"/>
    <row r="32138"/>
    <row r="32139"/>
    <row r="32140"/>
    <row r="32141"/>
    <row r="32142"/>
    <row r="32143"/>
    <row r="32144"/>
    <row r="32145"/>
    <row r="32146"/>
    <row r="32147"/>
    <row r="32148"/>
    <row r="32149"/>
    <row r="32150"/>
    <row r="32151"/>
    <row r="32152"/>
    <row r="32153"/>
    <row r="32154"/>
    <row r="32155"/>
    <row r="32156"/>
    <row r="32157"/>
    <row r="32158"/>
    <row r="32159"/>
    <row r="32160"/>
    <row r="32161"/>
    <row r="32162"/>
    <row r="32163"/>
    <row r="32164"/>
    <row r="32165"/>
    <row r="32166"/>
    <row r="32167"/>
    <row r="32168"/>
    <row r="32169"/>
    <row r="32170"/>
    <row r="32171"/>
    <row r="32172"/>
    <row r="32173"/>
    <row r="32174"/>
    <row r="32175"/>
    <row r="32176"/>
    <row r="32177"/>
    <row r="32178"/>
    <row r="32179"/>
    <row r="32180"/>
    <row r="32181"/>
    <row r="32182"/>
    <row r="32183"/>
    <row r="32184"/>
    <row r="32185"/>
    <row r="32186"/>
    <row r="32187"/>
    <row r="32188"/>
    <row r="32189"/>
    <row r="32190"/>
    <row r="32191"/>
    <row r="32192"/>
    <row r="32193"/>
    <row r="32194"/>
    <row r="32195"/>
    <row r="32196"/>
    <row r="32197"/>
    <row r="32198"/>
    <row r="32199"/>
    <row r="32200"/>
    <row r="32201"/>
    <row r="32202"/>
    <row r="32203"/>
    <row r="32204"/>
    <row r="32205"/>
    <row r="32206"/>
    <row r="32207"/>
    <row r="32208"/>
    <row r="32209"/>
    <row r="32210"/>
    <row r="32211"/>
    <row r="32212"/>
    <row r="32213"/>
    <row r="32214"/>
    <row r="32215"/>
    <row r="32216"/>
    <row r="32217"/>
    <row r="32218"/>
    <row r="32219"/>
    <row r="32220"/>
    <row r="32221"/>
    <row r="32222"/>
    <row r="32223"/>
    <row r="32224"/>
    <row r="32225"/>
    <row r="32226"/>
    <row r="32227"/>
    <row r="32228"/>
    <row r="32229"/>
    <row r="32230"/>
    <row r="32231"/>
    <row r="32232"/>
    <row r="32233"/>
    <row r="32234"/>
    <row r="32235"/>
    <row r="32236"/>
    <row r="32237"/>
    <row r="32238"/>
    <row r="32239"/>
    <row r="32240"/>
    <row r="32241"/>
    <row r="32242"/>
    <row r="32243"/>
    <row r="32244"/>
    <row r="32245"/>
    <row r="32246"/>
    <row r="32247"/>
    <row r="32248"/>
    <row r="32249"/>
    <row r="32250"/>
    <row r="32251"/>
    <row r="32252"/>
    <row r="32253"/>
    <row r="32254"/>
    <row r="32255"/>
    <row r="32256"/>
    <row r="32257"/>
    <row r="32258"/>
    <row r="32259"/>
    <row r="32260"/>
    <row r="32261"/>
    <row r="32262"/>
    <row r="32263"/>
    <row r="32264"/>
    <row r="32265"/>
    <row r="32266"/>
    <row r="32267"/>
    <row r="32268"/>
    <row r="32269"/>
    <row r="32270"/>
    <row r="32271"/>
    <row r="32272"/>
    <row r="32273"/>
    <row r="32274"/>
    <row r="32275"/>
    <row r="32276"/>
    <row r="32277"/>
    <row r="32278"/>
    <row r="32279"/>
    <row r="32280"/>
    <row r="32281"/>
    <row r="32282"/>
    <row r="32283"/>
    <row r="32284"/>
    <row r="32285"/>
    <row r="32286"/>
    <row r="32287"/>
    <row r="32288"/>
    <row r="32289"/>
    <row r="32290"/>
    <row r="32291"/>
    <row r="32292"/>
    <row r="32293"/>
    <row r="32294"/>
    <row r="32295"/>
    <row r="32296"/>
    <row r="32297"/>
    <row r="32298"/>
    <row r="32299"/>
    <row r="32300"/>
    <row r="32301"/>
    <row r="32302"/>
    <row r="32303"/>
    <row r="32304"/>
    <row r="32305"/>
    <row r="32306"/>
    <row r="32307"/>
    <row r="32308"/>
    <row r="32309"/>
    <row r="32310"/>
    <row r="32311"/>
    <row r="32312"/>
    <row r="32313"/>
    <row r="32314"/>
    <row r="32315"/>
    <row r="32316"/>
    <row r="32317"/>
    <row r="32318"/>
    <row r="32319"/>
    <row r="32320"/>
    <row r="32321"/>
    <row r="32322"/>
    <row r="32323"/>
    <row r="32324"/>
    <row r="32325"/>
    <row r="32326"/>
    <row r="32327"/>
    <row r="32328"/>
    <row r="32329"/>
    <row r="32330"/>
    <row r="32331"/>
    <row r="32332"/>
    <row r="32333"/>
    <row r="32334"/>
    <row r="32335"/>
    <row r="32336"/>
    <row r="32337"/>
    <row r="32338"/>
    <row r="32339"/>
    <row r="32340"/>
    <row r="32341"/>
    <row r="32342"/>
    <row r="32343"/>
    <row r="32344"/>
    <row r="32345"/>
    <row r="32346"/>
    <row r="32347"/>
    <row r="32348"/>
    <row r="32349"/>
    <row r="32350"/>
    <row r="32351"/>
    <row r="32352"/>
    <row r="32353"/>
    <row r="32354"/>
    <row r="32355"/>
    <row r="32356"/>
    <row r="32357"/>
    <row r="32358"/>
    <row r="32359"/>
    <row r="32360"/>
    <row r="32361"/>
    <row r="32362"/>
    <row r="32363"/>
    <row r="32364"/>
    <row r="32365"/>
    <row r="32366"/>
    <row r="32367"/>
    <row r="32368"/>
    <row r="32369"/>
    <row r="32370"/>
    <row r="32371"/>
    <row r="32372"/>
    <row r="32373"/>
    <row r="32374"/>
    <row r="32375"/>
    <row r="32376"/>
    <row r="32377"/>
    <row r="32378"/>
    <row r="32379"/>
    <row r="32380"/>
    <row r="32381"/>
    <row r="32382"/>
    <row r="32383"/>
    <row r="32384"/>
    <row r="32385"/>
    <row r="32386"/>
    <row r="32387"/>
    <row r="32388"/>
    <row r="32389"/>
    <row r="32390"/>
    <row r="32391"/>
    <row r="32392"/>
    <row r="32393"/>
    <row r="32394"/>
    <row r="32395"/>
    <row r="32396"/>
    <row r="32397"/>
    <row r="32398"/>
    <row r="32399"/>
    <row r="32400"/>
    <row r="32401"/>
    <row r="32402"/>
    <row r="32403"/>
    <row r="32404"/>
    <row r="32405"/>
    <row r="32406"/>
    <row r="32407"/>
    <row r="32408"/>
    <row r="32409"/>
    <row r="32410"/>
    <row r="32411"/>
    <row r="32412"/>
    <row r="32413"/>
    <row r="32414"/>
    <row r="32415"/>
    <row r="32416"/>
    <row r="32417"/>
    <row r="32418"/>
    <row r="32419"/>
    <row r="32420"/>
    <row r="32421"/>
    <row r="32422"/>
    <row r="32423"/>
    <row r="32424"/>
    <row r="32425"/>
    <row r="32426"/>
    <row r="32427"/>
    <row r="32428"/>
    <row r="32429"/>
    <row r="32430"/>
    <row r="32431"/>
    <row r="32432"/>
    <row r="32433"/>
    <row r="32434"/>
    <row r="32435"/>
    <row r="32436"/>
    <row r="32437"/>
    <row r="32438"/>
    <row r="32439"/>
    <row r="32440"/>
    <row r="32441"/>
    <row r="32442"/>
    <row r="32443"/>
    <row r="32444"/>
    <row r="32445"/>
    <row r="32446"/>
    <row r="32447"/>
    <row r="32448"/>
    <row r="32449"/>
    <row r="32450"/>
    <row r="32451"/>
    <row r="32452"/>
    <row r="32453"/>
    <row r="32454"/>
    <row r="32455"/>
    <row r="32456"/>
    <row r="32457"/>
    <row r="32458"/>
    <row r="32459"/>
    <row r="32460"/>
    <row r="32461"/>
    <row r="32462"/>
    <row r="32463"/>
    <row r="32464"/>
    <row r="32465"/>
    <row r="32466"/>
    <row r="32467"/>
    <row r="32468"/>
    <row r="32469"/>
    <row r="32470"/>
    <row r="32471"/>
    <row r="32472"/>
    <row r="32473"/>
    <row r="32474"/>
    <row r="32475"/>
    <row r="32476"/>
    <row r="32477"/>
    <row r="32478"/>
    <row r="32479"/>
    <row r="32480"/>
    <row r="32481"/>
    <row r="32482"/>
    <row r="32483"/>
    <row r="32484"/>
    <row r="32485"/>
    <row r="32486"/>
    <row r="32487"/>
    <row r="32488"/>
    <row r="32489"/>
    <row r="32490"/>
    <row r="32491"/>
    <row r="32492"/>
    <row r="32493"/>
    <row r="32494"/>
    <row r="32495"/>
    <row r="32496"/>
    <row r="32497"/>
    <row r="32498"/>
    <row r="32499"/>
    <row r="32500"/>
    <row r="32501"/>
    <row r="32502"/>
    <row r="32503"/>
    <row r="32504"/>
    <row r="32505"/>
    <row r="32506"/>
    <row r="32507"/>
    <row r="32508"/>
    <row r="32509"/>
    <row r="32510"/>
    <row r="32511"/>
    <row r="32512"/>
    <row r="32513"/>
    <row r="32514"/>
    <row r="32515"/>
    <row r="32516"/>
    <row r="32517"/>
    <row r="32518"/>
    <row r="32519"/>
    <row r="32520"/>
    <row r="32521"/>
    <row r="32522"/>
    <row r="32523"/>
    <row r="32524"/>
    <row r="32525"/>
    <row r="32526"/>
    <row r="32527"/>
    <row r="32528"/>
    <row r="32529"/>
    <row r="32530"/>
    <row r="32531"/>
    <row r="32532"/>
    <row r="32533"/>
    <row r="32534"/>
    <row r="32535"/>
    <row r="32536"/>
    <row r="32537"/>
    <row r="32538"/>
    <row r="32539"/>
    <row r="32540"/>
    <row r="32541"/>
    <row r="32542"/>
    <row r="32543"/>
    <row r="32544"/>
    <row r="32545"/>
    <row r="32546"/>
    <row r="32547"/>
    <row r="32548"/>
    <row r="32549"/>
    <row r="32550"/>
    <row r="32551"/>
    <row r="32552"/>
    <row r="32553"/>
    <row r="32554"/>
    <row r="32555"/>
    <row r="32556"/>
    <row r="32557"/>
    <row r="32558"/>
    <row r="32559"/>
    <row r="32560"/>
    <row r="32561"/>
    <row r="32562"/>
    <row r="32563"/>
    <row r="32564"/>
    <row r="32565"/>
    <row r="32566"/>
    <row r="32567"/>
    <row r="32568"/>
    <row r="32569"/>
    <row r="32570"/>
    <row r="32571"/>
    <row r="32572"/>
    <row r="32573"/>
    <row r="32574"/>
    <row r="32575"/>
    <row r="32576"/>
    <row r="32577"/>
    <row r="32578"/>
    <row r="32579"/>
    <row r="32580"/>
    <row r="32581"/>
    <row r="32582"/>
    <row r="32583"/>
    <row r="32584"/>
    <row r="32585"/>
    <row r="32586"/>
    <row r="32587"/>
    <row r="32588"/>
    <row r="32589"/>
    <row r="32590"/>
    <row r="32591"/>
    <row r="32592"/>
    <row r="32593"/>
    <row r="32594"/>
    <row r="32595"/>
    <row r="32596"/>
    <row r="32597"/>
    <row r="32598"/>
    <row r="32599"/>
    <row r="32600"/>
    <row r="32601"/>
    <row r="32602"/>
    <row r="32603"/>
    <row r="32604"/>
    <row r="32605"/>
    <row r="32606"/>
    <row r="32607"/>
    <row r="32608"/>
    <row r="32609"/>
    <row r="32610"/>
    <row r="32611"/>
    <row r="32612"/>
    <row r="32613"/>
    <row r="32614"/>
    <row r="32615"/>
    <row r="32616"/>
    <row r="32617"/>
    <row r="32618"/>
    <row r="32619"/>
    <row r="32620"/>
    <row r="32621"/>
    <row r="32622"/>
    <row r="32623"/>
    <row r="32624"/>
    <row r="32625"/>
    <row r="32626"/>
    <row r="32627"/>
    <row r="32628"/>
    <row r="32629"/>
    <row r="32630"/>
    <row r="32631"/>
    <row r="32632"/>
    <row r="32633"/>
    <row r="32634"/>
    <row r="32635"/>
    <row r="32636"/>
    <row r="32637"/>
    <row r="32638"/>
    <row r="32639"/>
    <row r="32640"/>
    <row r="32641"/>
    <row r="32642"/>
    <row r="32643"/>
    <row r="32644"/>
    <row r="32645"/>
    <row r="32646"/>
    <row r="32647"/>
    <row r="32648"/>
    <row r="32649"/>
    <row r="32650"/>
    <row r="32651"/>
    <row r="32652"/>
    <row r="32653"/>
    <row r="32654"/>
    <row r="32655"/>
    <row r="32656"/>
    <row r="32657"/>
    <row r="32658"/>
    <row r="32659"/>
    <row r="32660"/>
    <row r="32661"/>
    <row r="32662"/>
    <row r="32663"/>
    <row r="32664"/>
    <row r="32665"/>
    <row r="32666"/>
    <row r="32667"/>
    <row r="32668"/>
    <row r="32669"/>
    <row r="32670"/>
    <row r="32671"/>
    <row r="32672"/>
    <row r="32673"/>
    <row r="32674"/>
    <row r="32675"/>
    <row r="32676"/>
    <row r="32677"/>
    <row r="32678"/>
    <row r="32679"/>
    <row r="32680"/>
    <row r="32681"/>
    <row r="32682"/>
    <row r="32683"/>
    <row r="32684"/>
    <row r="32685"/>
    <row r="32686"/>
    <row r="32687"/>
    <row r="32688"/>
    <row r="32689"/>
    <row r="32690"/>
    <row r="32691"/>
    <row r="32692"/>
    <row r="32693"/>
    <row r="32694"/>
    <row r="32695"/>
    <row r="32696"/>
    <row r="32697"/>
    <row r="32698"/>
    <row r="32699"/>
    <row r="32700"/>
    <row r="32701"/>
    <row r="32702"/>
    <row r="32703"/>
    <row r="32704"/>
    <row r="32705"/>
    <row r="32706"/>
    <row r="32707"/>
    <row r="32708"/>
    <row r="32709"/>
    <row r="32710"/>
    <row r="32711"/>
    <row r="32712"/>
    <row r="32713"/>
    <row r="32714"/>
    <row r="32715"/>
    <row r="32716"/>
    <row r="32717"/>
    <row r="32718"/>
    <row r="32719"/>
    <row r="32720"/>
    <row r="32721"/>
    <row r="32722"/>
    <row r="32723"/>
    <row r="32724"/>
    <row r="32725"/>
    <row r="32726"/>
    <row r="32727"/>
    <row r="32728"/>
    <row r="32729"/>
    <row r="32730"/>
    <row r="32731"/>
    <row r="32732"/>
    <row r="32733"/>
    <row r="32734"/>
    <row r="32735"/>
    <row r="32736"/>
    <row r="32737"/>
    <row r="32738"/>
    <row r="32739"/>
    <row r="32740"/>
    <row r="32741"/>
    <row r="32742"/>
    <row r="32743"/>
    <row r="32744"/>
    <row r="32745"/>
    <row r="32746"/>
    <row r="32747"/>
    <row r="32748"/>
    <row r="32749"/>
    <row r="32750"/>
    <row r="32751"/>
    <row r="32752"/>
    <row r="32753"/>
    <row r="32754"/>
    <row r="32755"/>
    <row r="32756"/>
    <row r="32757"/>
    <row r="32758"/>
    <row r="32759"/>
    <row r="32760"/>
    <row r="32761"/>
    <row r="32762"/>
    <row r="32763"/>
    <row r="32764"/>
    <row r="32765"/>
    <row r="32766"/>
    <row r="32767"/>
    <row r="32768"/>
    <row r="32769"/>
    <row r="32770"/>
    <row r="32771"/>
    <row r="32772"/>
    <row r="32773"/>
    <row r="32774"/>
    <row r="32775"/>
    <row r="32776"/>
    <row r="32777"/>
    <row r="32778"/>
    <row r="32779"/>
    <row r="32780"/>
    <row r="32781"/>
    <row r="32782"/>
    <row r="32783"/>
    <row r="32784"/>
    <row r="32785"/>
    <row r="32786"/>
    <row r="32787"/>
    <row r="32788"/>
    <row r="32789"/>
    <row r="32790"/>
    <row r="32791"/>
    <row r="32792"/>
    <row r="32793"/>
    <row r="32794"/>
    <row r="32795"/>
    <row r="32796"/>
    <row r="32797"/>
    <row r="32798"/>
    <row r="32799"/>
    <row r="32800"/>
    <row r="32801"/>
    <row r="32802"/>
    <row r="32803"/>
    <row r="32804"/>
    <row r="32805"/>
    <row r="32806"/>
    <row r="32807"/>
    <row r="32808"/>
    <row r="32809"/>
    <row r="32810"/>
    <row r="32811"/>
    <row r="32812"/>
    <row r="32813"/>
    <row r="32814"/>
    <row r="32815"/>
    <row r="32816"/>
    <row r="32817"/>
    <row r="32818"/>
    <row r="32819"/>
    <row r="32820"/>
    <row r="32821"/>
    <row r="32822"/>
    <row r="32823"/>
    <row r="32824"/>
    <row r="32825"/>
    <row r="32826"/>
    <row r="32827"/>
    <row r="32828"/>
    <row r="32829"/>
    <row r="32830"/>
    <row r="32831"/>
    <row r="32832"/>
    <row r="32833"/>
    <row r="32834"/>
    <row r="32835"/>
    <row r="32836"/>
    <row r="32837"/>
    <row r="32838"/>
    <row r="32839"/>
    <row r="32840"/>
    <row r="32841"/>
    <row r="32842"/>
    <row r="32843"/>
    <row r="32844"/>
    <row r="32845"/>
    <row r="32846"/>
    <row r="32847"/>
    <row r="32848"/>
    <row r="32849"/>
    <row r="32850"/>
    <row r="32851"/>
    <row r="32852"/>
    <row r="32853"/>
    <row r="32854"/>
    <row r="32855"/>
    <row r="32856"/>
    <row r="32857"/>
    <row r="32858"/>
    <row r="32859"/>
    <row r="32860"/>
    <row r="32861"/>
    <row r="32862"/>
    <row r="32863"/>
    <row r="32864"/>
    <row r="32865"/>
    <row r="32866"/>
    <row r="32867"/>
    <row r="32868"/>
    <row r="32869"/>
    <row r="32870"/>
    <row r="32871"/>
    <row r="32872"/>
    <row r="32873"/>
    <row r="32874"/>
    <row r="32875"/>
    <row r="32876"/>
    <row r="32877"/>
    <row r="32878"/>
    <row r="32879"/>
    <row r="32880"/>
    <row r="32881"/>
    <row r="32882"/>
    <row r="32883"/>
    <row r="32884"/>
    <row r="32885"/>
    <row r="32886"/>
    <row r="32887"/>
    <row r="32888"/>
    <row r="32889"/>
    <row r="32890"/>
    <row r="32891"/>
    <row r="32892"/>
    <row r="32893"/>
    <row r="32894"/>
    <row r="32895"/>
    <row r="32896"/>
    <row r="32897"/>
    <row r="32898"/>
    <row r="32899"/>
    <row r="32900"/>
    <row r="32901"/>
    <row r="32902"/>
    <row r="32903"/>
    <row r="32904"/>
    <row r="32905"/>
    <row r="32906"/>
    <row r="32907"/>
    <row r="32908"/>
    <row r="32909"/>
    <row r="32910"/>
    <row r="32911"/>
    <row r="32912"/>
    <row r="32913"/>
    <row r="32914"/>
    <row r="32915"/>
    <row r="32916"/>
    <row r="32917"/>
    <row r="32918"/>
    <row r="32919"/>
    <row r="32920"/>
    <row r="32921"/>
    <row r="32922"/>
    <row r="32923"/>
    <row r="32924"/>
    <row r="32925"/>
    <row r="32926"/>
    <row r="32927"/>
    <row r="32928"/>
    <row r="32929"/>
    <row r="32930"/>
    <row r="32931"/>
    <row r="32932"/>
    <row r="32933"/>
    <row r="32934"/>
    <row r="32935"/>
    <row r="32936"/>
    <row r="32937"/>
    <row r="32938"/>
    <row r="32939"/>
    <row r="32940"/>
    <row r="32941"/>
    <row r="32942"/>
    <row r="32943"/>
    <row r="32944"/>
    <row r="32945"/>
    <row r="32946"/>
    <row r="32947"/>
    <row r="32948"/>
    <row r="32949"/>
    <row r="32950"/>
    <row r="32951"/>
    <row r="32952"/>
    <row r="32953"/>
    <row r="32954"/>
    <row r="32955"/>
    <row r="32956"/>
    <row r="32957"/>
    <row r="32958"/>
    <row r="32959"/>
    <row r="32960"/>
    <row r="32961"/>
    <row r="32962"/>
    <row r="32963"/>
    <row r="32964"/>
    <row r="32965"/>
    <row r="32966"/>
    <row r="32967"/>
    <row r="32968"/>
    <row r="32969"/>
    <row r="32970"/>
    <row r="32971"/>
    <row r="32972"/>
    <row r="32973"/>
    <row r="32974"/>
    <row r="32975"/>
    <row r="32976"/>
    <row r="32977"/>
    <row r="32978"/>
    <row r="32979"/>
    <row r="32980"/>
    <row r="32981"/>
    <row r="32982"/>
    <row r="32983"/>
    <row r="32984"/>
    <row r="32985"/>
    <row r="32986"/>
    <row r="32987"/>
    <row r="32988"/>
    <row r="32989"/>
    <row r="32990"/>
    <row r="32991"/>
    <row r="32992"/>
    <row r="32993"/>
    <row r="32994"/>
    <row r="32995"/>
    <row r="32996"/>
    <row r="32997"/>
    <row r="32998"/>
    <row r="32999"/>
    <row r="33000"/>
    <row r="33001"/>
    <row r="33002"/>
    <row r="33003"/>
    <row r="33004"/>
    <row r="33005"/>
    <row r="33006"/>
    <row r="33007"/>
    <row r="33008"/>
    <row r="33009"/>
    <row r="33010"/>
    <row r="33011"/>
    <row r="33012"/>
    <row r="33013"/>
    <row r="33014"/>
    <row r="33015"/>
    <row r="33016"/>
    <row r="33017"/>
    <row r="33018"/>
    <row r="33019"/>
    <row r="33020"/>
    <row r="33021"/>
    <row r="33022"/>
    <row r="33023"/>
    <row r="33024"/>
    <row r="33025"/>
    <row r="33026"/>
    <row r="33027"/>
    <row r="33028"/>
    <row r="33029"/>
    <row r="33030"/>
    <row r="33031"/>
    <row r="33032"/>
    <row r="33033"/>
    <row r="33034"/>
    <row r="33035"/>
    <row r="33036"/>
    <row r="33037"/>
    <row r="33038"/>
    <row r="33039"/>
    <row r="33040"/>
    <row r="33041"/>
    <row r="33042"/>
    <row r="33043"/>
    <row r="33044"/>
    <row r="33045"/>
    <row r="33046"/>
    <row r="33047"/>
    <row r="33048"/>
    <row r="33049"/>
    <row r="33050"/>
    <row r="33051"/>
    <row r="33052"/>
    <row r="33053"/>
    <row r="33054"/>
    <row r="33055"/>
    <row r="33056"/>
    <row r="33057"/>
    <row r="33058"/>
    <row r="33059"/>
    <row r="33060"/>
    <row r="33061"/>
    <row r="33062"/>
    <row r="33063"/>
    <row r="33064"/>
    <row r="33065"/>
    <row r="33066"/>
    <row r="33067"/>
    <row r="33068"/>
    <row r="33069"/>
    <row r="33070"/>
    <row r="33071"/>
    <row r="33072"/>
    <row r="33073"/>
    <row r="33074"/>
    <row r="33075"/>
    <row r="33076"/>
    <row r="33077"/>
    <row r="33078"/>
    <row r="33079"/>
    <row r="33080"/>
    <row r="33081"/>
    <row r="33082"/>
    <row r="33083"/>
    <row r="33084"/>
    <row r="33085"/>
    <row r="33086"/>
    <row r="33087"/>
    <row r="33088"/>
    <row r="33089"/>
    <row r="33090"/>
    <row r="33091"/>
    <row r="33092"/>
    <row r="33093"/>
    <row r="33094"/>
    <row r="33095"/>
    <row r="33096"/>
    <row r="33097"/>
    <row r="33098"/>
    <row r="33099"/>
    <row r="33100"/>
    <row r="33101"/>
    <row r="33102"/>
    <row r="33103"/>
    <row r="33104"/>
    <row r="33105"/>
    <row r="33106"/>
    <row r="33107"/>
    <row r="33108"/>
    <row r="33109"/>
    <row r="33110"/>
    <row r="33111"/>
    <row r="33112"/>
    <row r="33113"/>
    <row r="33114"/>
    <row r="33115"/>
    <row r="33116"/>
    <row r="33117"/>
    <row r="33118"/>
    <row r="33119"/>
    <row r="33120"/>
    <row r="33121"/>
    <row r="33122"/>
    <row r="33123"/>
    <row r="33124"/>
    <row r="33125"/>
    <row r="33126"/>
    <row r="33127"/>
    <row r="33128"/>
    <row r="33129"/>
    <row r="33130"/>
    <row r="33131"/>
    <row r="33132"/>
    <row r="33133"/>
    <row r="33134"/>
    <row r="33135"/>
    <row r="33136"/>
    <row r="33137"/>
    <row r="33138"/>
    <row r="33139"/>
    <row r="33140"/>
    <row r="33141"/>
    <row r="33142"/>
    <row r="33143"/>
    <row r="33144"/>
    <row r="33145"/>
    <row r="33146"/>
    <row r="33147"/>
    <row r="33148"/>
    <row r="33149"/>
    <row r="33150"/>
    <row r="33151"/>
    <row r="33152"/>
    <row r="33153"/>
    <row r="33154"/>
    <row r="33155"/>
    <row r="33156"/>
    <row r="33157"/>
    <row r="33158"/>
    <row r="33159"/>
    <row r="33160"/>
    <row r="33161"/>
    <row r="33162"/>
    <row r="33163"/>
    <row r="33164"/>
    <row r="33165"/>
    <row r="33166"/>
    <row r="33167"/>
    <row r="33168"/>
    <row r="33169"/>
    <row r="33170"/>
    <row r="33171"/>
    <row r="33172"/>
    <row r="33173"/>
    <row r="33174"/>
    <row r="33175"/>
    <row r="33176"/>
    <row r="33177"/>
    <row r="33178"/>
    <row r="33179"/>
    <row r="33180"/>
    <row r="33181"/>
    <row r="33182"/>
    <row r="33183"/>
    <row r="33184"/>
    <row r="33185"/>
    <row r="33186"/>
    <row r="33187"/>
    <row r="33188"/>
    <row r="33189"/>
    <row r="33190"/>
    <row r="33191"/>
    <row r="33192"/>
    <row r="33193"/>
    <row r="33194"/>
    <row r="33195"/>
    <row r="33196"/>
    <row r="33197"/>
    <row r="33198"/>
    <row r="33199"/>
    <row r="33200"/>
    <row r="33201"/>
    <row r="33202"/>
    <row r="33203"/>
    <row r="33204"/>
    <row r="33205"/>
    <row r="33206"/>
    <row r="33207"/>
    <row r="33208"/>
    <row r="33209"/>
    <row r="33210"/>
    <row r="33211"/>
    <row r="33212"/>
    <row r="33213"/>
    <row r="33214"/>
    <row r="33215"/>
    <row r="33216"/>
    <row r="33217"/>
    <row r="33218"/>
    <row r="33219"/>
    <row r="33220"/>
    <row r="33221"/>
    <row r="33222"/>
    <row r="33223"/>
    <row r="33224"/>
    <row r="33225"/>
    <row r="33226"/>
    <row r="33227"/>
    <row r="33228"/>
    <row r="33229"/>
    <row r="33230"/>
    <row r="33231"/>
    <row r="33232"/>
    <row r="33233"/>
    <row r="33234"/>
    <row r="33235"/>
    <row r="33236"/>
    <row r="33237"/>
    <row r="33238"/>
    <row r="33239"/>
    <row r="33240"/>
    <row r="33241"/>
    <row r="33242"/>
    <row r="33243"/>
    <row r="33244"/>
    <row r="33245"/>
    <row r="33246"/>
    <row r="33247"/>
    <row r="33248"/>
    <row r="33249"/>
    <row r="33250"/>
    <row r="33251"/>
    <row r="33252"/>
    <row r="33253"/>
    <row r="33254"/>
    <row r="33255"/>
    <row r="33256"/>
    <row r="33257"/>
    <row r="33258"/>
    <row r="33259"/>
    <row r="33260"/>
    <row r="33261"/>
    <row r="33262"/>
    <row r="33263"/>
    <row r="33264"/>
    <row r="33265"/>
    <row r="33266"/>
    <row r="33267"/>
    <row r="33268"/>
    <row r="33269"/>
    <row r="33270"/>
    <row r="33271"/>
    <row r="33272"/>
    <row r="33273"/>
    <row r="33274"/>
    <row r="33275"/>
    <row r="33276"/>
    <row r="33277"/>
    <row r="33278"/>
    <row r="33279"/>
    <row r="33280"/>
    <row r="33281"/>
    <row r="33282"/>
    <row r="33283"/>
    <row r="33284"/>
    <row r="33285"/>
    <row r="33286"/>
    <row r="33287"/>
    <row r="33288"/>
    <row r="33289"/>
    <row r="33290"/>
    <row r="33291"/>
    <row r="33292"/>
    <row r="33293"/>
    <row r="33294"/>
    <row r="33295"/>
    <row r="33296"/>
    <row r="33297"/>
    <row r="33298"/>
    <row r="33299"/>
    <row r="33300"/>
    <row r="33301"/>
    <row r="33302"/>
    <row r="33303"/>
    <row r="33304"/>
    <row r="33305"/>
    <row r="33306"/>
    <row r="33307"/>
    <row r="33308"/>
    <row r="33309"/>
    <row r="33310"/>
    <row r="33311"/>
    <row r="33312"/>
    <row r="33313"/>
    <row r="33314"/>
    <row r="33315"/>
    <row r="33316"/>
    <row r="33317"/>
    <row r="33318"/>
    <row r="33319"/>
    <row r="33320"/>
    <row r="33321"/>
    <row r="33322"/>
    <row r="33323"/>
    <row r="33324"/>
    <row r="33325"/>
    <row r="33326"/>
    <row r="33327"/>
    <row r="33328"/>
    <row r="33329"/>
    <row r="33330"/>
    <row r="33331"/>
    <row r="33332"/>
    <row r="33333"/>
    <row r="33334"/>
    <row r="33335"/>
    <row r="33336"/>
    <row r="33337"/>
    <row r="33338"/>
    <row r="33339"/>
    <row r="33340"/>
    <row r="33341"/>
    <row r="33342"/>
    <row r="33343"/>
    <row r="33344"/>
    <row r="33345"/>
    <row r="33346"/>
    <row r="33347"/>
    <row r="33348"/>
    <row r="33349"/>
    <row r="33350"/>
    <row r="33351"/>
    <row r="33352"/>
    <row r="33353"/>
    <row r="33354"/>
    <row r="33355"/>
    <row r="33356"/>
    <row r="33357"/>
    <row r="33358"/>
    <row r="33359"/>
    <row r="33360"/>
    <row r="33361"/>
    <row r="33362"/>
    <row r="33363"/>
    <row r="33364"/>
    <row r="33365"/>
    <row r="33366"/>
    <row r="33367"/>
    <row r="33368"/>
    <row r="33369"/>
    <row r="33370"/>
    <row r="33371"/>
    <row r="33372"/>
    <row r="33373"/>
    <row r="33374"/>
    <row r="33375"/>
    <row r="33376"/>
    <row r="33377"/>
    <row r="33378"/>
    <row r="33379"/>
    <row r="33380"/>
    <row r="33381"/>
    <row r="33382"/>
    <row r="33383"/>
    <row r="33384"/>
    <row r="33385"/>
    <row r="33386"/>
    <row r="33387"/>
    <row r="33388"/>
    <row r="33389"/>
    <row r="33390"/>
    <row r="33391"/>
    <row r="33392"/>
    <row r="33393"/>
    <row r="33394"/>
    <row r="33395"/>
    <row r="33396"/>
    <row r="33397"/>
    <row r="33398"/>
    <row r="33399"/>
    <row r="33400"/>
    <row r="33401"/>
    <row r="33402"/>
    <row r="33403"/>
    <row r="33404"/>
    <row r="33405"/>
    <row r="33406"/>
    <row r="33407"/>
    <row r="33408"/>
    <row r="33409"/>
    <row r="33410"/>
    <row r="33411"/>
    <row r="33412"/>
    <row r="33413"/>
    <row r="33414"/>
    <row r="33415"/>
    <row r="33416"/>
    <row r="33417"/>
    <row r="33418"/>
    <row r="33419"/>
    <row r="33420"/>
    <row r="33421"/>
    <row r="33422"/>
    <row r="33423"/>
    <row r="33424"/>
    <row r="33425"/>
    <row r="33426"/>
    <row r="33427"/>
    <row r="33428"/>
    <row r="33429"/>
    <row r="33430"/>
    <row r="33431"/>
    <row r="33432"/>
    <row r="33433"/>
    <row r="33434"/>
    <row r="33435"/>
    <row r="33436"/>
    <row r="33437"/>
    <row r="33438"/>
    <row r="33439"/>
    <row r="33440"/>
    <row r="33441"/>
    <row r="33442"/>
    <row r="33443"/>
    <row r="33444"/>
    <row r="33445"/>
    <row r="33446"/>
    <row r="33447"/>
    <row r="33448"/>
    <row r="33449"/>
    <row r="33450"/>
    <row r="33451"/>
    <row r="33452"/>
    <row r="33453"/>
    <row r="33454"/>
    <row r="33455"/>
    <row r="33456"/>
    <row r="33457"/>
    <row r="33458"/>
    <row r="33459"/>
    <row r="33460"/>
    <row r="33461"/>
    <row r="33462"/>
    <row r="33463"/>
    <row r="33464"/>
    <row r="33465"/>
    <row r="33466"/>
    <row r="33467"/>
    <row r="33468"/>
    <row r="33469"/>
    <row r="33470"/>
    <row r="33471"/>
    <row r="33472"/>
    <row r="33473"/>
    <row r="33474"/>
    <row r="33475"/>
    <row r="33476"/>
    <row r="33477"/>
    <row r="33478"/>
    <row r="33479"/>
    <row r="33480"/>
    <row r="33481"/>
    <row r="33482"/>
    <row r="33483"/>
    <row r="33484"/>
    <row r="33485"/>
    <row r="33486"/>
    <row r="33487"/>
    <row r="33488"/>
    <row r="33489"/>
    <row r="33490"/>
    <row r="33491"/>
    <row r="33492"/>
    <row r="33493"/>
    <row r="33494"/>
    <row r="33495"/>
    <row r="33496"/>
    <row r="33497"/>
    <row r="33498"/>
    <row r="33499"/>
    <row r="33500"/>
    <row r="33501"/>
    <row r="33502"/>
    <row r="33503"/>
    <row r="33504"/>
    <row r="33505"/>
    <row r="33506"/>
    <row r="33507"/>
    <row r="33508"/>
    <row r="33509"/>
    <row r="33510"/>
    <row r="33511"/>
    <row r="33512"/>
    <row r="33513"/>
    <row r="33514"/>
    <row r="33515"/>
    <row r="33516"/>
    <row r="33517"/>
    <row r="33518"/>
    <row r="33519"/>
    <row r="33520"/>
    <row r="33521"/>
    <row r="33522"/>
    <row r="33523"/>
    <row r="33524"/>
    <row r="33525"/>
    <row r="33526"/>
    <row r="33527"/>
    <row r="33528"/>
    <row r="33529"/>
    <row r="33530"/>
    <row r="33531"/>
    <row r="33532"/>
    <row r="33533"/>
    <row r="33534"/>
    <row r="33535"/>
    <row r="33536"/>
    <row r="33537"/>
    <row r="33538"/>
    <row r="33539"/>
    <row r="33540"/>
    <row r="33541"/>
    <row r="33542"/>
    <row r="33543"/>
    <row r="33544"/>
    <row r="33545"/>
    <row r="33546"/>
    <row r="33547"/>
    <row r="33548"/>
    <row r="33549"/>
    <row r="33550"/>
    <row r="33551"/>
    <row r="33552"/>
    <row r="33553"/>
    <row r="33554"/>
    <row r="33555"/>
    <row r="33556"/>
    <row r="33557"/>
    <row r="33558"/>
    <row r="33559"/>
    <row r="33560"/>
    <row r="33561"/>
    <row r="33562"/>
    <row r="33563"/>
    <row r="33564"/>
    <row r="33565"/>
    <row r="33566"/>
    <row r="33567"/>
    <row r="33568"/>
    <row r="33569"/>
    <row r="33570"/>
    <row r="33571"/>
    <row r="33572"/>
    <row r="33573"/>
    <row r="33574"/>
    <row r="33575"/>
    <row r="33576"/>
    <row r="33577"/>
    <row r="33578"/>
    <row r="33579"/>
    <row r="33580"/>
    <row r="33581"/>
    <row r="33582"/>
    <row r="33583"/>
    <row r="33584"/>
    <row r="33585"/>
    <row r="33586"/>
    <row r="33587"/>
    <row r="33588"/>
    <row r="33589"/>
    <row r="33590"/>
    <row r="33591"/>
    <row r="33592"/>
    <row r="33593"/>
    <row r="33594"/>
    <row r="33595"/>
    <row r="33596"/>
    <row r="33597"/>
    <row r="33598"/>
    <row r="33599"/>
    <row r="33600"/>
    <row r="33601"/>
    <row r="33602"/>
    <row r="33603"/>
    <row r="33604"/>
    <row r="33605"/>
    <row r="33606"/>
    <row r="33607"/>
    <row r="33608"/>
    <row r="33609"/>
    <row r="33610"/>
    <row r="33611"/>
    <row r="33612"/>
    <row r="33613"/>
    <row r="33614"/>
    <row r="33615"/>
    <row r="33616"/>
    <row r="33617"/>
    <row r="33618"/>
    <row r="33619"/>
    <row r="33620"/>
    <row r="33621"/>
    <row r="33622"/>
    <row r="33623"/>
    <row r="33624"/>
    <row r="33625"/>
    <row r="33626"/>
    <row r="33627"/>
    <row r="33628"/>
    <row r="33629"/>
    <row r="33630"/>
    <row r="33631"/>
    <row r="33632"/>
    <row r="33633"/>
    <row r="33634"/>
    <row r="33635"/>
    <row r="33636"/>
    <row r="33637"/>
    <row r="33638"/>
    <row r="33639"/>
    <row r="33640"/>
    <row r="33641"/>
    <row r="33642"/>
    <row r="33643"/>
    <row r="33644"/>
    <row r="33645"/>
    <row r="33646"/>
    <row r="33647"/>
    <row r="33648"/>
    <row r="33649"/>
    <row r="33650"/>
    <row r="33651"/>
    <row r="33652"/>
    <row r="33653"/>
    <row r="33654"/>
    <row r="33655"/>
    <row r="33656"/>
    <row r="33657"/>
    <row r="33658"/>
    <row r="33659"/>
    <row r="33660"/>
    <row r="33661"/>
    <row r="33662"/>
    <row r="33663"/>
    <row r="33664"/>
    <row r="33665"/>
    <row r="33666"/>
    <row r="33667"/>
    <row r="33668"/>
    <row r="33669"/>
    <row r="33670"/>
    <row r="33671"/>
    <row r="33672"/>
    <row r="33673"/>
    <row r="33674"/>
    <row r="33675"/>
    <row r="33676"/>
    <row r="33677"/>
    <row r="33678"/>
    <row r="33679"/>
    <row r="33680"/>
    <row r="33681"/>
    <row r="33682"/>
    <row r="33683"/>
    <row r="33684"/>
    <row r="33685"/>
    <row r="33686"/>
    <row r="33687"/>
    <row r="33688"/>
    <row r="33689"/>
    <row r="33690"/>
    <row r="33691"/>
    <row r="33692"/>
    <row r="33693"/>
    <row r="33694"/>
    <row r="33695"/>
    <row r="33696"/>
    <row r="33697"/>
    <row r="33698"/>
    <row r="33699"/>
    <row r="33700"/>
    <row r="33701"/>
    <row r="33702"/>
    <row r="33703"/>
    <row r="33704"/>
    <row r="33705"/>
    <row r="33706"/>
    <row r="33707"/>
    <row r="33708"/>
    <row r="33709"/>
    <row r="33710"/>
    <row r="33711"/>
    <row r="33712"/>
    <row r="33713"/>
    <row r="33714"/>
    <row r="33715"/>
    <row r="33716"/>
    <row r="33717"/>
    <row r="33718"/>
    <row r="33719"/>
    <row r="33720"/>
    <row r="33721"/>
    <row r="33722"/>
    <row r="33723"/>
    <row r="33724"/>
    <row r="33725"/>
    <row r="33726"/>
    <row r="33727"/>
    <row r="33728"/>
    <row r="33729"/>
    <row r="33730"/>
    <row r="33731"/>
    <row r="33732"/>
    <row r="33733"/>
    <row r="33734"/>
    <row r="33735"/>
    <row r="33736"/>
    <row r="33737"/>
    <row r="33738"/>
    <row r="33739"/>
    <row r="33740"/>
    <row r="33741"/>
    <row r="33742"/>
    <row r="33743"/>
    <row r="33744"/>
    <row r="33745"/>
    <row r="33746"/>
    <row r="33747"/>
    <row r="33748"/>
    <row r="33749"/>
    <row r="33750"/>
    <row r="33751"/>
    <row r="33752"/>
    <row r="33753"/>
    <row r="33754"/>
    <row r="33755"/>
    <row r="33756"/>
    <row r="33757"/>
    <row r="33758"/>
    <row r="33759"/>
    <row r="33760"/>
    <row r="33761"/>
    <row r="33762"/>
    <row r="33763"/>
    <row r="33764"/>
    <row r="33765"/>
    <row r="33766"/>
    <row r="33767"/>
    <row r="33768"/>
    <row r="33769"/>
    <row r="33770"/>
    <row r="33771"/>
    <row r="33772"/>
    <row r="33773"/>
    <row r="33774"/>
    <row r="33775"/>
    <row r="33776"/>
    <row r="33777"/>
    <row r="33778"/>
    <row r="33779"/>
    <row r="33780"/>
    <row r="33781"/>
    <row r="33782"/>
    <row r="33783"/>
    <row r="33784"/>
    <row r="33785"/>
    <row r="33786"/>
    <row r="33787"/>
    <row r="33788"/>
    <row r="33789"/>
    <row r="33790"/>
    <row r="33791"/>
    <row r="33792"/>
    <row r="33793"/>
    <row r="33794"/>
    <row r="33795"/>
    <row r="33796"/>
    <row r="33797"/>
    <row r="33798"/>
    <row r="33799"/>
    <row r="33800"/>
    <row r="33801"/>
    <row r="33802"/>
    <row r="33803"/>
    <row r="33804"/>
    <row r="33805"/>
    <row r="33806"/>
    <row r="33807"/>
    <row r="33808"/>
    <row r="33809"/>
    <row r="33810"/>
    <row r="33811"/>
    <row r="33812"/>
    <row r="33813"/>
    <row r="33814"/>
    <row r="33815"/>
    <row r="33816"/>
    <row r="33817"/>
    <row r="33818"/>
    <row r="33819"/>
    <row r="33820"/>
    <row r="33821"/>
    <row r="33822"/>
    <row r="33823"/>
    <row r="33824"/>
    <row r="33825"/>
    <row r="33826"/>
    <row r="33827"/>
    <row r="33828"/>
    <row r="33829"/>
    <row r="33830"/>
    <row r="33831"/>
    <row r="33832"/>
    <row r="33833"/>
    <row r="33834"/>
    <row r="33835"/>
    <row r="33836"/>
    <row r="33837"/>
    <row r="33838"/>
    <row r="33839"/>
    <row r="33840"/>
    <row r="33841"/>
    <row r="33842"/>
    <row r="33843"/>
    <row r="33844"/>
    <row r="33845"/>
    <row r="33846"/>
    <row r="33847"/>
    <row r="33848"/>
    <row r="33849"/>
    <row r="33850"/>
    <row r="33851"/>
    <row r="33852"/>
    <row r="33853"/>
    <row r="33854"/>
    <row r="33855"/>
    <row r="33856"/>
    <row r="33857"/>
    <row r="33858"/>
    <row r="33859"/>
    <row r="33860"/>
    <row r="33861"/>
    <row r="33862"/>
    <row r="33863"/>
    <row r="33864"/>
    <row r="33865"/>
    <row r="33866"/>
    <row r="33867"/>
    <row r="33868"/>
    <row r="33869"/>
    <row r="33870"/>
    <row r="33871"/>
    <row r="33872"/>
    <row r="33873"/>
    <row r="33874"/>
    <row r="33875"/>
    <row r="33876"/>
    <row r="33877"/>
    <row r="33878"/>
    <row r="33879"/>
    <row r="33880"/>
    <row r="33881"/>
    <row r="33882"/>
    <row r="33883"/>
    <row r="33884"/>
    <row r="33885"/>
    <row r="33886"/>
    <row r="33887"/>
    <row r="33888"/>
    <row r="33889"/>
    <row r="33890"/>
    <row r="33891"/>
    <row r="33892"/>
    <row r="33893"/>
    <row r="33894"/>
    <row r="33895"/>
    <row r="33896"/>
    <row r="33897"/>
    <row r="33898"/>
    <row r="33899"/>
    <row r="33900"/>
    <row r="33901"/>
    <row r="33902"/>
    <row r="33903"/>
    <row r="33904"/>
    <row r="33905"/>
    <row r="33906"/>
    <row r="33907"/>
    <row r="33908"/>
    <row r="33909"/>
    <row r="33910"/>
    <row r="33911"/>
    <row r="33912"/>
    <row r="33913"/>
    <row r="33914"/>
    <row r="33915"/>
    <row r="33916"/>
    <row r="33917"/>
    <row r="33918"/>
    <row r="33919"/>
    <row r="33920"/>
    <row r="33921"/>
    <row r="33922"/>
    <row r="33923"/>
    <row r="33924"/>
    <row r="33925"/>
    <row r="33926"/>
    <row r="33927"/>
    <row r="33928"/>
    <row r="33929"/>
    <row r="33930"/>
    <row r="33931"/>
    <row r="33932"/>
    <row r="33933"/>
    <row r="33934"/>
    <row r="33935"/>
    <row r="33936"/>
    <row r="33937"/>
    <row r="33938"/>
    <row r="33939"/>
    <row r="33940"/>
    <row r="33941"/>
    <row r="33942"/>
    <row r="33943"/>
    <row r="33944"/>
    <row r="33945"/>
    <row r="33946"/>
    <row r="33947"/>
    <row r="33948"/>
    <row r="33949"/>
    <row r="33950"/>
    <row r="33951"/>
    <row r="33952"/>
    <row r="33953"/>
    <row r="33954"/>
    <row r="33955"/>
    <row r="33956"/>
    <row r="33957"/>
    <row r="33958"/>
    <row r="33959"/>
    <row r="33960"/>
    <row r="33961"/>
    <row r="33962"/>
    <row r="33963"/>
    <row r="33964"/>
    <row r="33965"/>
    <row r="33966"/>
    <row r="33967"/>
    <row r="33968"/>
    <row r="33969"/>
    <row r="33970"/>
    <row r="33971"/>
    <row r="33972"/>
    <row r="33973"/>
    <row r="33974"/>
    <row r="33975"/>
    <row r="33976"/>
    <row r="33977"/>
    <row r="33978"/>
    <row r="33979"/>
    <row r="33980"/>
    <row r="33981"/>
    <row r="33982"/>
    <row r="33983"/>
    <row r="33984"/>
    <row r="33985"/>
    <row r="33986"/>
    <row r="33987"/>
    <row r="33988"/>
    <row r="33989"/>
    <row r="33990"/>
    <row r="33991"/>
    <row r="33992"/>
    <row r="33993"/>
    <row r="33994"/>
    <row r="33995"/>
    <row r="33996"/>
    <row r="33997"/>
    <row r="33998"/>
    <row r="33999"/>
    <row r="34000"/>
    <row r="34001"/>
    <row r="34002"/>
    <row r="34003"/>
    <row r="34004"/>
    <row r="34005"/>
    <row r="34006"/>
    <row r="34007"/>
    <row r="34008"/>
    <row r="34009"/>
    <row r="34010"/>
    <row r="34011"/>
    <row r="34012"/>
    <row r="34013"/>
    <row r="34014"/>
    <row r="34015"/>
    <row r="34016"/>
    <row r="34017"/>
    <row r="34018"/>
    <row r="34019"/>
    <row r="34020"/>
    <row r="34021"/>
    <row r="34022"/>
    <row r="34023"/>
    <row r="34024"/>
    <row r="34025"/>
    <row r="34026"/>
    <row r="34027"/>
    <row r="34028"/>
    <row r="34029"/>
    <row r="34030"/>
    <row r="34031"/>
    <row r="34032"/>
    <row r="34033"/>
    <row r="34034"/>
    <row r="34035"/>
    <row r="34036"/>
    <row r="34037"/>
    <row r="34038"/>
    <row r="34039"/>
    <row r="34040"/>
    <row r="34041"/>
    <row r="34042"/>
    <row r="34043"/>
    <row r="34044"/>
    <row r="34045"/>
    <row r="34046"/>
    <row r="34047"/>
    <row r="34048"/>
    <row r="34049"/>
    <row r="34050"/>
    <row r="34051"/>
    <row r="34052"/>
    <row r="34053"/>
    <row r="34054"/>
    <row r="34055"/>
    <row r="34056"/>
    <row r="34057"/>
    <row r="34058"/>
    <row r="34059"/>
    <row r="34060"/>
    <row r="34061"/>
    <row r="34062"/>
    <row r="34063"/>
    <row r="34064"/>
    <row r="34065"/>
    <row r="34066"/>
    <row r="34067"/>
    <row r="34068"/>
    <row r="34069"/>
    <row r="34070"/>
    <row r="34071"/>
    <row r="34072"/>
    <row r="34073"/>
    <row r="34074"/>
    <row r="34075"/>
    <row r="34076"/>
    <row r="34077"/>
    <row r="34078"/>
    <row r="34079"/>
    <row r="34080"/>
    <row r="34081"/>
    <row r="34082"/>
    <row r="34083"/>
    <row r="34084"/>
    <row r="34085"/>
    <row r="34086"/>
    <row r="34087"/>
    <row r="34088"/>
    <row r="34089"/>
    <row r="34090"/>
    <row r="34091"/>
    <row r="34092"/>
    <row r="34093"/>
    <row r="34094"/>
    <row r="34095"/>
    <row r="34096"/>
    <row r="34097"/>
    <row r="34098"/>
    <row r="34099"/>
    <row r="34100"/>
    <row r="34101"/>
    <row r="34102"/>
    <row r="34103"/>
    <row r="34104"/>
    <row r="34105"/>
    <row r="34106"/>
    <row r="34107"/>
    <row r="34108"/>
    <row r="34109"/>
    <row r="34110"/>
    <row r="34111"/>
    <row r="34112"/>
    <row r="34113"/>
    <row r="34114"/>
    <row r="34115"/>
    <row r="34116"/>
    <row r="34117"/>
    <row r="34118"/>
    <row r="34119"/>
    <row r="34120"/>
    <row r="34121"/>
    <row r="34122"/>
    <row r="34123"/>
    <row r="34124"/>
    <row r="34125"/>
    <row r="34126"/>
    <row r="34127"/>
    <row r="34128"/>
    <row r="34129"/>
    <row r="34130"/>
    <row r="34131"/>
    <row r="34132"/>
    <row r="34133"/>
    <row r="34134"/>
    <row r="34135"/>
    <row r="34136"/>
    <row r="34137"/>
    <row r="34138"/>
    <row r="34139"/>
    <row r="34140"/>
    <row r="34141"/>
    <row r="34142"/>
    <row r="34143"/>
    <row r="34144"/>
    <row r="34145"/>
    <row r="34146"/>
    <row r="34147"/>
    <row r="34148"/>
    <row r="34149"/>
    <row r="34150"/>
    <row r="34151"/>
    <row r="34152"/>
    <row r="34153"/>
    <row r="34154"/>
    <row r="34155"/>
    <row r="34156"/>
    <row r="34157"/>
    <row r="34158"/>
    <row r="34159"/>
    <row r="34160"/>
    <row r="34161"/>
    <row r="34162"/>
    <row r="34163"/>
    <row r="34164"/>
    <row r="34165"/>
    <row r="34166"/>
    <row r="34167"/>
    <row r="34168"/>
    <row r="34169"/>
    <row r="34170"/>
    <row r="34171"/>
    <row r="34172"/>
    <row r="34173"/>
    <row r="34174"/>
    <row r="34175"/>
    <row r="34176"/>
    <row r="34177"/>
    <row r="34178"/>
    <row r="34179"/>
    <row r="34180"/>
    <row r="34181"/>
    <row r="34182"/>
    <row r="34183"/>
    <row r="34184"/>
    <row r="34185"/>
    <row r="34186"/>
    <row r="34187"/>
    <row r="34188"/>
    <row r="34189"/>
    <row r="34190"/>
    <row r="34191"/>
    <row r="34192"/>
    <row r="34193"/>
    <row r="34194"/>
    <row r="34195"/>
    <row r="34196"/>
    <row r="34197"/>
    <row r="34198"/>
    <row r="34199"/>
    <row r="34200"/>
    <row r="34201"/>
    <row r="34202"/>
    <row r="34203"/>
    <row r="34204"/>
    <row r="34205"/>
    <row r="34206"/>
    <row r="34207"/>
    <row r="34208"/>
    <row r="34209"/>
    <row r="34210"/>
    <row r="34211"/>
    <row r="34212"/>
    <row r="34213"/>
    <row r="34214"/>
    <row r="34215"/>
    <row r="34216"/>
    <row r="34217"/>
    <row r="34218"/>
    <row r="34219"/>
    <row r="34220"/>
    <row r="34221"/>
    <row r="34222"/>
    <row r="34223"/>
    <row r="34224"/>
    <row r="34225"/>
    <row r="34226"/>
    <row r="34227"/>
    <row r="34228"/>
    <row r="34229"/>
    <row r="34230"/>
    <row r="34231"/>
    <row r="34232"/>
    <row r="34233"/>
    <row r="34234"/>
    <row r="34235"/>
    <row r="34236"/>
    <row r="34237"/>
    <row r="34238"/>
    <row r="34239"/>
    <row r="34240"/>
    <row r="34241"/>
    <row r="34242"/>
    <row r="34243"/>
    <row r="34244"/>
    <row r="34245"/>
    <row r="34246"/>
    <row r="34247"/>
    <row r="34248"/>
    <row r="34249"/>
    <row r="34250"/>
    <row r="34251"/>
    <row r="34252"/>
    <row r="34253"/>
    <row r="34254"/>
    <row r="34255"/>
    <row r="34256"/>
    <row r="34257"/>
    <row r="34258"/>
    <row r="34259"/>
    <row r="34260"/>
    <row r="34261"/>
    <row r="34262"/>
    <row r="34263"/>
    <row r="34264"/>
    <row r="34265"/>
    <row r="34266"/>
    <row r="34267"/>
    <row r="34268"/>
    <row r="34269"/>
    <row r="34270"/>
    <row r="34271"/>
    <row r="34272"/>
    <row r="34273"/>
    <row r="34274"/>
    <row r="34275"/>
    <row r="34276"/>
    <row r="34277"/>
    <row r="34278"/>
    <row r="34279"/>
    <row r="34280"/>
    <row r="34281"/>
    <row r="34282"/>
    <row r="34283"/>
    <row r="34284"/>
    <row r="34285"/>
    <row r="34286"/>
    <row r="34287"/>
    <row r="34288"/>
    <row r="34289"/>
    <row r="34290"/>
    <row r="34291"/>
    <row r="34292"/>
    <row r="34293"/>
    <row r="34294"/>
    <row r="34295"/>
    <row r="34296"/>
    <row r="34297"/>
    <row r="34298"/>
    <row r="34299"/>
    <row r="34300"/>
    <row r="34301"/>
    <row r="34302"/>
    <row r="34303"/>
    <row r="34304"/>
    <row r="34305"/>
    <row r="34306"/>
    <row r="34307"/>
    <row r="34308"/>
    <row r="34309"/>
    <row r="34310"/>
    <row r="34311"/>
    <row r="34312"/>
    <row r="34313"/>
    <row r="34314"/>
    <row r="34315"/>
    <row r="34316"/>
    <row r="34317"/>
    <row r="34318"/>
    <row r="34319"/>
    <row r="34320"/>
    <row r="34321"/>
    <row r="34322"/>
    <row r="34323"/>
    <row r="34324"/>
    <row r="34325"/>
    <row r="34326"/>
    <row r="34327"/>
    <row r="34328"/>
    <row r="34329"/>
    <row r="34330"/>
    <row r="34331"/>
    <row r="34332"/>
    <row r="34333"/>
    <row r="34334"/>
    <row r="34335"/>
    <row r="34336"/>
    <row r="34337"/>
    <row r="34338"/>
    <row r="34339"/>
    <row r="34340"/>
    <row r="34341"/>
    <row r="34342"/>
    <row r="34343"/>
    <row r="34344"/>
    <row r="34345"/>
    <row r="34346"/>
    <row r="34347"/>
    <row r="34348"/>
    <row r="34349"/>
    <row r="34350"/>
    <row r="34351"/>
    <row r="34352"/>
    <row r="34353"/>
    <row r="34354"/>
    <row r="34355"/>
    <row r="34356"/>
    <row r="34357"/>
    <row r="34358"/>
    <row r="34359"/>
    <row r="34360"/>
    <row r="34361"/>
    <row r="34362"/>
    <row r="34363"/>
    <row r="34364"/>
    <row r="34365"/>
    <row r="34366"/>
    <row r="34367"/>
    <row r="34368"/>
    <row r="34369"/>
    <row r="34370"/>
    <row r="34371"/>
    <row r="34372"/>
    <row r="34373"/>
    <row r="34374"/>
    <row r="34375"/>
    <row r="34376"/>
    <row r="34377"/>
    <row r="34378"/>
    <row r="34379"/>
    <row r="34380"/>
    <row r="34381"/>
    <row r="34382"/>
    <row r="34383"/>
    <row r="34384"/>
    <row r="34385"/>
    <row r="34386"/>
    <row r="34387"/>
    <row r="34388"/>
    <row r="34389"/>
    <row r="34390"/>
    <row r="34391"/>
    <row r="34392"/>
    <row r="34393"/>
    <row r="34394"/>
    <row r="34395"/>
    <row r="34396"/>
    <row r="34397"/>
    <row r="34398"/>
    <row r="34399"/>
    <row r="34400"/>
    <row r="34401"/>
    <row r="34402"/>
    <row r="34403"/>
    <row r="34404"/>
    <row r="34405"/>
    <row r="34406"/>
    <row r="34407"/>
    <row r="34408"/>
    <row r="34409"/>
    <row r="34410"/>
    <row r="34411"/>
    <row r="34412"/>
    <row r="34413"/>
    <row r="34414"/>
    <row r="34415"/>
    <row r="34416"/>
    <row r="34417"/>
    <row r="34418"/>
    <row r="34419"/>
    <row r="34420"/>
    <row r="34421"/>
    <row r="34422"/>
    <row r="34423"/>
    <row r="34424"/>
    <row r="34425"/>
    <row r="34426"/>
    <row r="34427"/>
    <row r="34428"/>
    <row r="34429"/>
    <row r="34430"/>
    <row r="34431"/>
    <row r="34432"/>
    <row r="34433"/>
    <row r="34434"/>
    <row r="34435"/>
    <row r="34436"/>
    <row r="34437"/>
    <row r="34438"/>
    <row r="34439"/>
    <row r="34440"/>
    <row r="34441"/>
    <row r="34442"/>
    <row r="34443"/>
    <row r="34444"/>
    <row r="34445"/>
    <row r="34446"/>
    <row r="34447"/>
    <row r="34448"/>
    <row r="34449"/>
    <row r="34450"/>
    <row r="34451"/>
    <row r="34452"/>
    <row r="34453"/>
    <row r="34454"/>
    <row r="34455"/>
    <row r="34456"/>
    <row r="34457"/>
    <row r="34458"/>
    <row r="34459"/>
    <row r="34460"/>
    <row r="34461"/>
    <row r="34462"/>
    <row r="34463"/>
    <row r="34464"/>
    <row r="34465"/>
    <row r="34466"/>
    <row r="34467"/>
    <row r="34468"/>
    <row r="34469"/>
    <row r="34470"/>
    <row r="34471"/>
    <row r="34472"/>
    <row r="34473"/>
    <row r="34474"/>
    <row r="34475"/>
    <row r="34476"/>
    <row r="34477"/>
    <row r="34478"/>
    <row r="34479"/>
    <row r="34480"/>
    <row r="34481"/>
    <row r="34482"/>
    <row r="34483"/>
    <row r="34484"/>
    <row r="34485"/>
    <row r="34486"/>
    <row r="34487"/>
    <row r="34488"/>
    <row r="34489"/>
    <row r="34490"/>
    <row r="34491"/>
    <row r="34492"/>
    <row r="34493"/>
    <row r="34494"/>
    <row r="34495"/>
    <row r="34496"/>
    <row r="34497"/>
    <row r="34498"/>
    <row r="34499"/>
    <row r="34500"/>
    <row r="34501"/>
    <row r="34502"/>
    <row r="34503"/>
    <row r="34504"/>
    <row r="34505"/>
    <row r="34506"/>
    <row r="34507"/>
    <row r="34508"/>
    <row r="34509"/>
    <row r="34510"/>
    <row r="34511"/>
    <row r="34512"/>
    <row r="34513"/>
    <row r="34514"/>
    <row r="34515"/>
    <row r="34516"/>
    <row r="34517"/>
    <row r="34518"/>
    <row r="34519"/>
    <row r="34520"/>
    <row r="34521"/>
    <row r="34522"/>
    <row r="34523"/>
    <row r="34524"/>
    <row r="34525"/>
    <row r="34526"/>
    <row r="34527"/>
    <row r="34528"/>
    <row r="34529"/>
    <row r="34530"/>
    <row r="34531"/>
    <row r="34532"/>
    <row r="34533"/>
    <row r="34534"/>
    <row r="34535"/>
    <row r="34536"/>
    <row r="34537"/>
    <row r="34538"/>
    <row r="34539"/>
    <row r="34540"/>
    <row r="34541"/>
    <row r="34542"/>
    <row r="34543"/>
    <row r="34544"/>
    <row r="34545"/>
    <row r="34546"/>
    <row r="34547"/>
    <row r="34548"/>
    <row r="34549"/>
    <row r="34550"/>
    <row r="34551"/>
    <row r="34552"/>
    <row r="34553"/>
    <row r="34554"/>
    <row r="34555"/>
    <row r="34556"/>
    <row r="34557"/>
    <row r="34558"/>
    <row r="34559"/>
    <row r="34560"/>
    <row r="34561"/>
    <row r="34562"/>
    <row r="34563"/>
    <row r="34564"/>
    <row r="34565"/>
    <row r="34566"/>
    <row r="34567"/>
    <row r="34568"/>
    <row r="34569"/>
    <row r="34570"/>
    <row r="34571"/>
    <row r="34572"/>
    <row r="34573"/>
    <row r="34574"/>
    <row r="34575"/>
    <row r="34576"/>
    <row r="34577"/>
    <row r="34578"/>
    <row r="34579"/>
    <row r="34580"/>
    <row r="34581"/>
    <row r="34582"/>
    <row r="34583"/>
    <row r="34584"/>
    <row r="34585"/>
    <row r="34586"/>
    <row r="34587"/>
    <row r="34588"/>
    <row r="34589"/>
    <row r="34590"/>
    <row r="34591"/>
    <row r="34592"/>
    <row r="34593"/>
    <row r="34594"/>
    <row r="34595"/>
    <row r="34596"/>
    <row r="34597"/>
    <row r="34598"/>
    <row r="34599"/>
    <row r="34600"/>
    <row r="34601"/>
    <row r="34602"/>
    <row r="34603"/>
    <row r="34604"/>
    <row r="34605"/>
    <row r="34606"/>
    <row r="34607"/>
    <row r="34608"/>
    <row r="34609"/>
    <row r="34610"/>
    <row r="34611"/>
    <row r="34612"/>
    <row r="34613"/>
    <row r="34614"/>
    <row r="34615"/>
    <row r="34616"/>
    <row r="34617"/>
    <row r="34618"/>
    <row r="34619"/>
    <row r="34620"/>
    <row r="34621"/>
    <row r="34622"/>
    <row r="34623"/>
    <row r="34624"/>
    <row r="34625"/>
    <row r="34626"/>
    <row r="34627"/>
    <row r="34628"/>
    <row r="34629"/>
    <row r="34630"/>
    <row r="34631"/>
    <row r="34632"/>
    <row r="34633"/>
    <row r="34634"/>
    <row r="34635"/>
    <row r="34636"/>
    <row r="34637"/>
    <row r="34638"/>
    <row r="34639"/>
    <row r="34640"/>
    <row r="34641"/>
    <row r="34642"/>
    <row r="34643"/>
    <row r="34644"/>
    <row r="34645"/>
    <row r="34646"/>
    <row r="34647"/>
    <row r="34648"/>
    <row r="34649"/>
    <row r="34650"/>
    <row r="34651"/>
    <row r="34652"/>
    <row r="34653"/>
    <row r="34654"/>
    <row r="34655"/>
    <row r="34656"/>
    <row r="34657"/>
    <row r="34658"/>
    <row r="34659"/>
    <row r="34660"/>
    <row r="34661"/>
    <row r="34662"/>
    <row r="34663"/>
    <row r="34664"/>
    <row r="34665"/>
    <row r="34666"/>
    <row r="34667"/>
    <row r="34668"/>
    <row r="34669"/>
    <row r="34670"/>
    <row r="34671"/>
    <row r="34672"/>
    <row r="34673"/>
    <row r="34674"/>
    <row r="34675"/>
    <row r="34676"/>
    <row r="34677"/>
    <row r="34678"/>
    <row r="34679"/>
    <row r="34680"/>
    <row r="34681"/>
    <row r="34682"/>
    <row r="34683"/>
    <row r="34684"/>
    <row r="34685"/>
    <row r="34686"/>
    <row r="34687"/>
    <row r="34688"/>
    <row r="34689"/>
    <row r="34690"/>
    <row r="34691"/>
    <row r="34692"/>
    <row r="34693"/>
    <row r="34694"/>
    <row r="34695"/>
    <row r="34696"/>
    <row r="34697"/>
    <row r="34698"/>
    <row r="34699"/>
    <row r="34700"/>
    <row r="34701"/>
    <row r="34702"/>
    <row r="34703"/>
    <row r="34704"/>
    <row r="34705"/>
    <row r="34706"/>
    <row r="34707"/>
    <row r="34708"/>
    <row r="34709"/>
    <row r="34710"/>
    <row r="34711"/>
    <row r="34712"/>
    <row r="34713"/>
    <row r="34714"/>
    <row r="34715"/>
    <row r="34716"/>
    <row r="34717"/>
    <row r="34718"/>
    <row r="34719"/>
    <row r="34720"/>
    <row r="34721"/>
    <row r="34722"/>
    <row r="34723"/>
    <row r="34724"/>
    <row r="34725"/>
    <row r="34726"/>
    <row r="34727"/>
    <row r="34728"/>
    <row r="34729"/>
    <row r="34730"/>
    <row r="34731"/>
    <row r="34732"/>
    <row r="34733"/>
    <row r="34734"/>
    <row r="34735"/>
    <row r="34736"/>
    <row r="34737"/>
    <row r="34738"/>
    <row r="34739"/>
    <row r="34740"/>
    <row r="34741"/>
    <row r="34742"/>
    <row r="34743"/>
    <row r="34744"/>
    <row r="34745"/>
    <row r="34746"/>
    <row r="34747"/>
    <row r="34748"/>
    <row r="34749"/>
    <row r="34750"/>
    <row r="34751"/>
    <row r="34752"/>
    <row r="34753"/>
    <row r="34754"/>
    <row r="34755"/>
    <row r="34756"/>
    <row r="34757"/>
    <row r="34758"/>
    <row r="34759"/>
    <row r="34760"/>
    <row r="34761"/>
    <row r="34762"/>
    <row r="34763"/>
    <row r="34764"/>
    <row r="34765"/>
    <row r="34766"/>
    <row r="34767"/>
    <row r="34768"/>
    <row r="34769"/>
    <row r="34770"/>
    <row r="34771"/>
    <row r="34772"/>
    <row r="34773"/>
    <row r="34774"/>
    <row r="34775"/>
    <row r="34776"/>
    <row r="34777"/>
    <row r="34778"/>
    <row r="34779"/>
    <row r="34780"/>
    <row r="34781"/>
    <row r="34782"/>
    <row r="34783"/>
    <row r="34784"/>
    <row r="34785"/>
    <row r="34786"/>
    <row r="34787"/>
    <row r="34788"/>
    <row r="34789"/>
    <row r="34790"/>
    <row r="34791"/>
    <row r="34792"/>
    <row r="34793"/>
    <row r="34794"/>
    <row r="34795"/>
    <row r="34796"/>
    <row r="34797"/>
    <row r="34798"/>
    <row r="34799"/>
    <row r="34800"/>
    <row r="34801"/>
    <row r="34802"/>
    <row r="34803"/>
    <row r="34804"/>
    <row r="34805"/>
    <row r="34806"/>
    <row r="34807"/>
    <row r="34808"/>
    <row r="34809"/>
    <row r="34810"/>
    <row r="34811"/>
    <row r="34812"/>
    <row r="34813"/>
    <row r="34814"/>
    <row r="34815"/>
    <row r="34816"/>
    <row r="34817"/>
    <row r="34818"/>
    <row r="34819"/>
    <row r="34820"/>
    <row r="34821"/>
    <row r="34822"/>
    <row r="34823"/>
    <row r="34824"/>
    <row r="34825"/>
    <row r="34826"/>
    <row r="34827"/>
    <row r="34828"/>
    <row r="34829"/>
    <row r="34830"/>
    <row r="34831"/>
    <row r="34832"/>
    <row r="34833"/>
    <row r="34834"/>
    <row r="34835"/>
    <row r="34836"/>
    <row r="34837"/>
    <row r="34838"/>
    <row r="34839"/>
    <row r="34840"/>
    <row r="34841"/>
    <row r="34842"/>
    <row r="34843"/>
    <row r="34844"/>
    <row r="34845"/>
    <row r="34846"/>
    <row r="34847"/>
    <row r="34848"/>
    <row r="34849"/>
    <row r="34850"/>
    <row r="34851"/>
    <row r="34852"/>
    <row r="34853"/>
    <row r="34854"/>
    <row r="34855"/>
    <row r="34856"/>
    <row r="34857"/>
    <row r="34858"/>
    <row r="34859"/>
    <row r="34860"/>
    <row r="34861"/>
    <row r="34862"/>
    <row r="34863"/>
    <row r="34864"/>
    <row r="34865"/>
    <row r="34866"/>
    <row r="34867"/>
    <row r="34868"/>
    <row r="34869"/>
    <row r="34870"/>
    <row r="34871"/>
    <row r="34872"/>
    <row r="34873"/>
    <row r="34874"/>
    <row r="34875"/>
    <row r="34876"/>
    <row r="34877"/>
    <row r="34878"/>
    <row r="34879"/>
    <row r="34880"/>
    <row r="34881"/>
    <row r="34882"/>
    <row r="34883"/>
    <row r="34884"/>
    <row r="34885"/>
    <row r="34886"/>
    <row r="34887"/>
    <row r="34888"/>
    <row r="34889"/>
    <row r="34890"/>
    <row r="34891"/>
    <row r="34892"/>
    <row r="34893"/>
    <row r="34894"/>
    <row r="34895"/>
    <row r="34896"/>
    <row r="34897"/>
    <row r="34898"/>
    <row r="34899"/>
    <row r="34900"/>
    <row r="34901"/>
    <row r="34902"/>
    <row r="34903"/>
    <row r="34904"/>
    <row r="34905"/>
    <row r="34906"/>
    <row r="34907"/>
    <row r="34908"/>
    <row r="34909"/>
    <row r="34910"/>
    <row r="34911"/>
    <row r="34912"/>
    <row r="34913"/>
    <row r="34914"/>
    <row r="34915"/>
    <row r="34916"/>
    <row r="34917"/>
    <row r="34918"/>
    <row r="34919"/>
    <row r="34920"/>
    <row r="34921"/>
    <row r="34922"/>
    <row r="34923"/>
    <row r="34924"/>
    <row r="34925"/>
    <row r="34926"/>
    <row r="34927"/>
    <row r="34928"/>
    <row r="34929"/>
    <row r="34930"/>
    <row r="34931"/>
    <row r="34932"/>
    <row r="34933"/>
    <row r="34934"/>
    <row r="34935"/>
    <row r="34936"/>
    <row r="34937"/>
    <row r="34938"/>
    <row r="34939"/>
    <row r="34940"/>
    <row r="34941"/>
    <row r="34942"/>
    <row r="34943"/>
    <row r="34944"/>
    <row r="34945"/>
    <row r="34946"/>
    <row r="34947"/>
    <row r="34948"/>
    <row r="34949"/>
    <row r="34950"/>
    <row r="34951"/>
    <row r="34952"/>
    <row r="34953"/>
    <row r="34954"/>
    <row r="34955"/>
    <row r="34956"/>
    <row r="34957"/>
    <row r="34958"/>
    <row r="34959"/>
    <row r="34960"/>
    <row r="34961"/>
    <row r="34962"/>
    <row r="34963"/>
    <row r="34964"/>
    <row r="34965"/>
    <row r="34966"/>
    <row r="34967"/>
    <row r="34968"/>
    <row r="34969"/>
    <row r="34970"/>
    <row r="34971"/>
    <row r="34972"/>
    <row r="34973"/>
    <row r="34974"/>
    <row r="34975"/>
    <row r="34976"/>
    <row r="34977"/>
    <row r="34978"/>
    <row r="34979"/>
    <row r="34980"/>
    <row r="34981"/>
    <row r="34982"/>
    <row r="34983"/>
    <row r="34984"/>
    <row r="34985"/>
    <row r="34986"/>
    <row r="34987"/>
    <row r="34988"/>
    <row r="34989"/>
    <row r="34990"/>
    <row r="34991"/>
    <row r="34992"/>
    <row r="34993"/>
    <row r="34994"/>
    <row r="34995"/>
    <row r="34996"/>
    <row r="34997"/>
    <row r="34998"/>
    <row r="34999"/>
    <row r="35000"/>
    <row r="35001"/>
    <row r="35002"/>
    <row r="35003"/>
    <row r="35004"/>
    <row r="35005"/>
    <row r="35006"/>
    <row r="35007"/>
    <row r="35008"/>
    <row r="35009"/>
    <row r="35010"/>
    <row r="35011"/>
    <row r="35012"/>
    <row r="35013"/>
    <row r="35014"/>
    <row r="35015"/>
    <row r="35016"/>
    <row r="35017"/>
    <row r="35018"/>
    <row r="35019"/>
    <row r="35020"/>
    <row r="35021"/>
    <row r="35022"/>
    <row r="35023"/>
    <row r="35024"/>
    <row r="35025"/>
    <row r="35026"/>
    <row r="35027"/>
    <row r="35028"/>
    <row r="35029"/>
    <row r="35030"/>
    <row r="35031"/>
    <row r="35032"/>
    <row r="35033"/>
    <row r="35034"/>
    <row r="35035"/>
    <row r="35036"/>
    <row r="35037"/>
    <row r="35038"/>
    <row r="35039"/>
    <row r="35040"/>
    <row r="35041"/>
    <row r="35042"/>
    <row r="35043"/>
    <row r="35044"/>
    <row r="35045"/>
    <row r="35046"/>
    <row r="35047"/>
    <row r="35048"/>
    <row r="35049"/>
    <row r="35050"/>
    <row r="35051"/>
    <row r="35052"/>
    <row r="35053"/>
    <row r="35054"/>
    <row r="35055"/>
    <row r="35056"/>
    <row r="35057"/>
    <row r="35058"/>
    <row r="35059"/>
    <row r="35060"/>
    <row r="35061"/>
    <row r="35062"/>
    <row r="35063"/>
    <row r="35064"/>
    <row r="35065"/>
    <row r="35066"/>
    <row r="35067"/>
    <row r="35068"/>
    <row r="35069"/>
    <row r="35070"/>
    <row r="35071"/>
    <row r="35072"/>
    <row r="35073"/>
    <row r="35074"/>
    <row r="35075"/>
    <row r="35076"/>
    <row r="35077"/>
    <row r="35078"/>
    <row r="35079"/>
    <row r="35080"/>
    <row r="35081"/>
    <row r="35082"/>
    <row r="35083"/>
    <row r="35084"/>
    <row r="35085"/>
    <row r="35086"/>
    <row r="35087"/>
    <row r="35088"/>
    <row r="35089"/>
    <row r="35090"/>
    <row r="35091"/>
    <row r="35092"/>
    <row r="35093"/>
    <row r="35094"/>
    <row r="35095"/>
    <row r="35096"/>
    <row r="35097"/>
    <row r="35098"/>
    <row r="35099"/>
    <row r="35100"/>
    <row r="35101"/>
    <row r="35102"/>
    <row r="35103"/>
    <row r="35104"/>
    <row r="35105"/>
    <row r="35106"/>
    <row r="35107"/>
    <row r="35108"/>
    <row r="35109"/>
    <row r="35110"/>
    <row r="35111"/>
    <row r="35112"/>
    <row r="35113"/>
    <row r="35114"/>
    <row r="35115"/>
    <row r="35116"/>
    <row r="35117"/>
    <row r="35118"/>
    <row r="35119"/>
    <row r="35120"/>
    <row r="35121"/>
    <row r="35122"/>
    <row r="35123"/>
    <row r="35124"/>
    <row r="35125"/>
    <row r="35126"/>
    <row r="35127"/>
    <row r="35128"/>
    <row r="35129"/>
    <row r="35130"/>
    <row r="35131"/>
    <row r="35132"/>
    <row r="35133"/>
    <row r="35134"/>
    <row r="35135"/>
    <row r="35136"/>
    <row r="35137"/>
    <row r="35138"/>
    <row r="35139"/>
    <row r="35140"/>
    <row r="35141"/>
    <row r="35142"/>
    <row r="35143"/>
    <row r="35144"/>
    <row r="35145"/>
    <row r="35146"/>
    <row r="35147"/>
    <row r="35148"/>
    <row r="35149"/>
    <row r="35150"/>
    <row r="35151"/>
    <row r="35152"/>
    <row r="35153"/>
    <row r="35154"/>
    <row r="35155"/>
    <row r="35156"/>
    <row r="35157"/>
    <row r="35158"/>
    <row r="35159"/>
    <row r="35160"/>
    <row r="35161"/>
    <row r="35162"/>
    <row r="35163"/>
    <row r="35164"/>
    <row r="35165"/>
    <row r="35166"/>
    <row r="35167"/>
    <row r="35168"/>
    <row r="35169"/>
    <row r="35170"/>
    <row r="35171"/>
    <row r="35172"/>
    <row r="35173"/>
    <row r="35174"/>
    <row r="35175"/>
    <row r="35176"/>
    <row r="35177"/>
    <row r="35178"/>
    <row r="35179"/>
    <row r="35180"/>
    <row r="35181"/>
    <row r="35182"/>
    <row r="35183"/>
    <row r="35184"/>
    <row r="35185"/>
    <row r="35186"/>
    <row r="35187"/>
    <row r="35188"/>
    <row r="35189"/>
    <row r="35190"/>
    <row r="35191"/>
    <row r="35192"/>
    <row r="35193"/>
    <row r="35194"/>
    <row r="35195"/>
    <row r="35196"/>
    <row r="35197"/>
    <row r="35198"/>
    <row r="35199"/>
    <row r="35200"/>
    <row r="35201"/>
    <row r="35202"/>
    <row r="35203"/>
    <row r="35204"/>
    <row r="35205"/>
    <row r="35206"/>
    <row r="35207"/>
    <row r="35208"/>
    <row r="35209"/>
    <row r="35210"/>
    <row r="35211"/>
    <row r="35212"/>
    <row r="35213"/>
    <row r="35214"/>
    <row r="35215"/>
    <row r="35216"/>
    <row r="35217"/>
    <row r="35218"/>
    <row r="35219"/>
    <row r="35220"/>
    <row r="35221"/>
    <row r="35222"/>
    <row r="35223"/>
    <row r="35224"/>
    <row r="35225"/>
    <row r="35226"/>
    <row r="35227"/>
    <row r="35228"/>
    <row r="35229"/>
    <row r="35230"/>
    <row r="35231"/>
    <row r="35232"/>
    <row r="35233"/>
    <row r="35234"/>
    <row r="35235"/>
    <row r="35236"/>
    <row r="35237"/>
    <row r="35238"/>
    <row r="35239"/>
    <row r="35240"/>
    <row r="35241"/>
    <row r="35242"/>
    <row r="35243"/>
    <row r="35244"/>
    <row r="35245"/>
    <row r="35246"/>
    <row r="35247"/>
    <row r="35248"/>
    <row r="35249"/>
    <row r="35250"/>
    <row r="35251"/>
    <row r="35252"/>
    <row r="35253"/>
    <row r="35254"/>
    <row r="35255"/>
    <row r="35256"/>
    <row r="35257"/>
    <row r="35258"/>
    <row r="35259"/>
    <row r="35260"/>
    <row r="35261"/>
    <row r="35262"/>
    <row r="35263"/>
    <row r="35264"/>
    <row r="35265"/>
    <row r="35266"/>
    <row r="35267"/>
    <row r="35268"/>
    <row r="35269"/>
    <row r="35270"/>
    <row r="35271"/>
    <row r="35272"/>
    <row r="35273"/>
    <row r="35274"/>
    <row r="35275"/>
    <row r="35276"/>
    <row r="35277"/>
    <row r="35278"/>
    <row r="35279"/>
    <row r="35280"/>
    <row r="35281"/>
    <row r="35282"/>
    <row r="35283"/>
    <row r="35284"/>
    <row r="35285"/>
    <row r="35286"/>
    <row r="35287"/>
    <row r="35288"/>
    <row r="35289"/>
    <row r="35290"/>
    <row r="35291"/>
    <row r="35292"/>
    <row r="35293"/>
    <row r="35294"/>
    <row r="35295"/>
    <row r="35296"/>
    <row r="35297"/>
    <row r="35298"/>
    <row r="35299"/>
    <row r="35300"/>
    <row r="35301"/>
    <row r="35302"/>
    <row r="35303"/>
    <row r="35304"/>
    <row r="35305"/>
    <row r="35306"/>
    <row r="35307"/>
    <row r="35308"/>
    <row r="35309"/>
    <row r="35310"/>
    <row r="35311"/>
    <row r="35312"/>
    <row r="35313"/>
    <row r="35314"/>
    <row r="35315"/>
    <row r="35316"/>
    <row r="35317"/>
    <row r="35318"/>
    <row r="35319"/>
    <row r="35320"/>
    <row r="35321"/>
    <row r="35322"/>
    <row r="35323"/>
    <row r="35324"/>
    <row r="35325"/>
    <row r="35326"/>
    <row r="35327"/>
    <row r="35328"/>
    <row r="35329"/>
    <row r="35330"/>
    <row r="35331"/>
    <row r="35332"/>
    <row r="35333"/>
    <row r="35334"/>
    <row r="35335"/>
    <row r="35336"/>
    <row r="35337"/>
    <row r="35338"/>
    <row r="35339"/>
    <row r="35340"/>
    <row r="35341"/>
    <row r="35342"/>
    <row r="35343"/>
    <row r="35344"/>
    <row r="35345"/>
    <row r="35346"/>
    <row r="35347"/>
    <row r="35348"/>
    <row r="35349"/>
    <row r="35350"/>
    <row r="35351"/>
    <row r="35352"/>
    <row r="35353"/>
    <row r="35354"/>
    <row r="35355"/>
    <row r="35356"/>
    <row r="35357"/>
    <row r="35358"/>
    <row r="35359"/>
    <row r="35360"/>
    <row r="35361"/>
    <row r="35362"/>
    <row r="35363"/>
    <row r="35364"/>
    <row r="35365"/>
    <row r="35366"/>
    <row r="35367"/>
    <row r="35368"/>
    <row r="35369"/>
    <row r="35370"/>
    <row r="35371"/>
    <row r="35372"/>
    <row r="35373"/>
    <row r="35374"/>
    <row r="35375"/>
    <row r="35376"/>
    <row r="35377"/>
    <row r="35378"/>
    <row r="35379"/>
    <row r="35380"/>
    <row r="35381"/>
    <row r="35382"/>
    <row r="35383"/>
    <row r="35384"/>
    <row r="35385"/>
    <row r="35386"/>
    <row r="35387"/>
    <row r="35388"/>
    <row r="35389"/>
    <row r="35390"/>
    <row r="35391"/>
    <row r="35392"/>
    <row r="35393"/>
    <row r="35394"/>
    <row r="35395"/>
    <row r="35396"/>
    <row r="35397"/>
    <row r="35398"/>
    <row r="35399"/>
    <row r="35400"/>
    <row r="35401"/>
    <row r="35402"/>
    <row r="35403"/>
    <row r="35404"/>
    <row r="35405"/>
    <row r="35406"/>
    <row r="35407"/>
    <row r="35408"/>
    <row r="35409"/>
    <row r="35410"/>
    <row r="35411"/>
    <row r="35412"/>
    <row r="35413"/>
    <row r="35414"/>
    <row r="35415"/>
    <row r="35416"/>
    <row r="35417"/>
    <row r="35418"/>
    <row r="35419"/>
    <row r="35420"/>
    <row r="35421"/>
    <row r="35422"/>
    <row r="35423"/>
    <row r="35424"/>
    <row r="35425"/>
    <row r="35426"/>
    <row r="35427"/>
    <row r="35428"/>
    <row r="35429"/>
    <row r="35430"/>
    <row r="35431"/>
    <row r="35432"/>
    <row r="35433"/>
    <row r="35434"/>
    <row r="35435"/>
    <row r="35436"/>
    <row r="35437"/>
    <row r="35438"/>
    <row r="35439"/>
    <row r="35440"/>
    <row r="35441"/>
    <row r="35442"/>
    <row r="35443"/>
    <row r="35444"/>
    <row r="35445"/>
    <row r="35446"/>
    <row r="35447"/>
    <row r="35448"/>
    <row r="35449"/>
    <row r="35450"/>
    <row r="35451"/>
    <row r="35452"/>
    <row r="35453"/>
    <row r="35454"/>
    <row r="35455"/>
    <row r="35456"/>
    <row r="35457"/>
    <row r="35458"/>
    <row r="35459"/>
    <row r="35460"/>
    <row r="35461"/>
    <row r="35462"/>
    <row r="35463"/>
    <row r="35464"/>
    <row r="35465"/>
    <row r="35466"/>
    <row r="35467"/>
    <row r="35468"/>
    <row r="35469"/>
    <row r="35470"/>
    <row r="35471"/>
    <row r="35472"/>
    <row r="35473"/>
    <row r="35474"/>
    <row r="35475"/>
    <row r="35476"/>
    <row r="35477"/>
    <row r="35478"/>
    <row r="35479"/>
    <row r="35480"/>
    <row r="35481"/>
    <row r="35482"/>
    <row r="35483"/>
    <row r="35484"/>
    <row r="35485"/>
    <row r="35486"/>
    <row r="35487"/>
    <row r="35488"/>
    <row r="35489"/>
    <row r="35490"/>
    <row r="35491"/>
    <row r="35492"/>
    <row r="35493"/>
    <row r="35494"/>
    <row r="35495"/>
    <row r="35496"/>
    <row r="35497"/>
    <row r="35498"/>
    <row r="35499"/>
    <row r="35500"/>
    <row r="35501"/>
    <row r="35502"/>
    <row r="35503"/>
    <row r="35504"/>
    <row r="35505"/>
    <row r="35506"/>
    <row r="35507"/>
    <row r="35508"/>
    <row r="35509"/>
    <row r="35510"/>
    <row r="35511"/>
    <row r="35512"/>
    <row r="35513"/>
    <row r="35514"/>
    <row r="35515"/>
    <row r="35516"/>
    <row r="35517"/>
    <row r="35518"/>
    <row r="35519"/>
    <row r="35520"/>
    <row r="35521"/>
    <row r="35522"/>
    <row r="35523"/>
    <row r="35524"/>
    <row r="35525"/>
    <row r="35526"/>
    <row r="35527"/>
    <row r="35528"/>
    <row r="35529"/>
    <row r="35530"/>
    <row r="35531"/>
    <row r="35532"/>
    <row r="35533"/>
    <row r="35534"/>
    <row r="35535"/>
    <row r="35536"/>
    <row r="35537"/>
    <row r="35538"/>
    <row r="35539"/>
    <row r="35540"/>
    <row r="35541"/>
    <row r="35542"/>
    <row r="35543"/>
    <row r="35544"/>
    <row r="35545"/>
    <row r="35546"/>
    <row r="35547"/>
    <row r="35548"/>
    <row r="35549"/>
    <row r="35550"/>
    <row r="35551"/>
    <row r="35552"/>
    <row r="35553"/>
    <row r="35554"/>
    <row r="35555"/>
    <row r="35556"/>
    <row r="35557"/>
    <row r="35558"/>
    <row r="35559"/>
    <row r="35560"/>
    <row r="35561"/>
    <row r="35562"/>
    <row r="35563"/>
    <row r="35564"/>
    <row r="35565"/>
    <row r="35566"/>
    <row r="35567"/>
    <row r="35568"/>
    <row r="35569"/>
    <row r="35570"/>
    <row r="35571"/>
    <row r="35572"/>
    <row r="35573"/>
    <row r="35574"/>
    <row r="35575"/>
    <row r="35576"/>
    <row r="35577"/>
    <row r="35578"/>
    <row r="35579"/>
    <row r="35580"/>
    <row r="35581"/>
    <row r="35582"/>
    <row r="35583"/>
    <row r="35584"/>
    <row r="35585"/>
    <row r="35586"/>
    <row r="35587"/>
    <row r="35588"/>
    <row r="35589"/>
    <row r="35590"/>
    <row r="35591"/>
    <row r="35592"/>
    <row r="35593"/>
    <row r="35594"/>
    <row r="35595"/>
    <row r="35596"/>
    <row r="35597"/>
    <row r="35598"/>
    <row r="35599"/>
    <row r="35600"/>
    <row r="35601"/>
    <row r="35602"/>
    <row r="35603"/>
    <row r="35604"/>
    <row r="35605"/>
    <row r="35606"/>
    <row r="35607"/>
    <row r="35608"/>
    <row r="35609"/>
    <row r="35610"/>
    <row r="35611"/>
    <row r="35612"/>
    <row r="35613"/>
    <row r="35614"/>
    <row r="35615"/>
    <row r="35616"/>
    <row r="35617"/>
    <row r="35618"/>
    <row r="35619"/>
    <row r="35620"/>
    <row r="35621"/>
    <row r="35622"/>
    <row r="35623"/>
    <row r="35624"/>
    <row r="35625"/>
    <row r="35626"/>
    <row r="35627"/>
    <row r="35628"/>
    <row r="35629"/>
    <row r="35630"/>
    <row r="35631"/>
    <row r="35632"/>
    <row r="35633"/>
    <row r="35634"/>
    <row r="35635"/>
    <row r="35636"/>
    <row r="35637"/>
    <row r="35638"/>
    <row r="35639"/>
    <row r="35640"/>
    <row r="35641"/>
    <row r="35642"/>
    <row r="35643"/>
    <row r="35644"/>
    <row r="35645"/>
    <row r="35646"/>
    <row r="35647"/>
    <row r="35648"/>
    <row r="35649"/>
    <row r="35650"/>
    <row r="35651"/>
    <row r="35652"/>
    <row r="35653"/>
    <row r="35654"/>
    <row r="35655"/>
    <row r="35656"/>
    <row r="35657"/>
    <row r="35658"/>
    <row r="35659"/>
    <row r="35660"/>
    <row r="35661"/>
    <row r="35662"/>
    <row r="35663"/>
    <row r="35664"/>
    <row r="35665"/>
    <row r="35666"/>
    <row r="35667"/>
    <row r="35668"/>
    <row r="35669"/>
    <row r="35670"/>
    <row r="35671"/>
    <row r="35672"/>
    <row r="35673"/>
    <row r="35674"/>
    <row r="35675"/>
    <row r="35676"/>
    <row r="35677"/>
    <row r="35678"/>
    <row r="35679"/>
    <row r="35680"/>
    <row r="35681"/>
    <row r="35682"/>
    <row r="35683"/>
    <row r="35684"/>
    <row r="35685"/>
    <row r="35686"/>
    <row r="35687"/>
    <row r="35688"/>
    <row r="35689"/>
    <row r="35690"/>
    <row r="35691"/>
    <row r="35692"/>
    <row r="35693"/>
    <row r="35694"/>
    <row r="35695"/>
    <row r="35696"/>
    <row r="35697"/>
    <row r="35698"/>
    <row r="35699"/>
    <row r="35700"/>
    <row r="35701"/>
    <row r="35702"/>
    <row r="35703"/>
    <row r="35704"/>
    <row r="35705"/>
    <row r="35706"/>
    <row r="35707"/>
    <row r="35708"/>
    <row r="35709"/>
    <row r="35710"/>
    <row r="35711"/>
    <row r="35712"/>
    <row r="35713"/>
    <row r="35714"/>
    <row r="35715"/>
    <row r="35716"/>
    <row r="35717"/>
    <row r="35718"/>
    <row r="35719"/>
    <row r="35720"/>
    <row r="35721"/>
    <row r="35722"/>
    <row r="35723"/>
    <row r="35724"/>
    <row r="35725"/>
    <row r="35726"/>
    <row r="35727"/>
    <row r="35728"/>
    <row r="35729"/>
    <row r="35730"/>
    <row r="35731"/>
    <row r="35732"/>
    <row r="35733"/>
    <row r="35734"/>
    <row r="35735"/>
    <row r="35736"/>
    <row r="35737"/>
    <row r="35738"/>
    <row r="35739"/>
    <row r="35740"/>
    <row r="35741"/>
    <row r="35742"/>
    <row r="35743"/>
    <row r="35744"/>
    <row r="35745"/>
    <row r="35746"/>
    <row r="35747"/>
    <row r="35748"/>
    <row r="35749"/>
    <row r="35750"/>
    <row r="35751"/>
    <row r="35752"/>
    <row r="35753"/>
    <row r="35754"/>
    <row r="35755"/>
    <row r="35756"/>
    <row r="35757"/>
    <row r="35758"/>
    <row r="35759"/>
    <row r="35760"/>
    <row r="35761"/>
    <row r="35762"/>
    <row r="35763"/>
    <row r="35764"/>
    <row r="35765"/>
    <row r="35766"/>
    <row r="35767"/>
    <row r="35768"/>
    <row r="35769"/>
    <row r="35770"/>
    <row r="35771"/>
    <row r="35772"/>
    <row r="35773"/>
    <row r="35774"/>
    <row r="35775"/>
    <row r="35776"/>
    <row r="35777"/>
    <row r="35778"/>
    <row r="35779"/>
    <row r="35780"/>
    <row r="35781"/>
    <row r="35782"/>
    <row r="35783"/>
    <row r="35784"/>
    <row r="35785"/>
    <row r="35786"/>
    <row r="35787"/>
    <row r="35788"/>
    <row r="35789"/>
    <row r="35790"/>
    <row r="35791"/>
    <row r="35792"/>
    <row r="35793"/>
    <row r="35794"/>
    <row r="35795"/>
    <row r="35796"/>
    <row r="35797"/>
    <row r="35798"/>
    <row r="35799"/>
    <row r="35800"/>
    <row r="35801"/>
    <row r="35802"/>
    <row r="35803"/>
    <row r="35804"/>
    <row r="35805"/>
    <row r="35806"/>
    <row r="35807"/>
    <row r="35808"/>
    <row r="35809"/>
    <row r="35810"/>
    <row r="35811"/>
    <row r="35812"/>
    <row r="35813"/>
    <row r="35814"/>
    <row r="35815"/>
    <row r="35816"/>
    <row r="35817"/>
    <row r="35818"/>
    <row r="35819"/>
    <row r="35820"/>
    <row r="35821"/>
    <row r="35822"/>
    <row r="35823"/>
    <row r="35824"/>
    <row r="35825"/>
    <row r="35826"/>
    <row r="35827"/>
    <row r="35828"/>
    <row r="35829"/>
    <row r="35830"/>
    <row r="35831"/>
    <row r="35832"/>
    <row r="35833"/>
    <row r="35834"/>
    <row r="35835"/>
    <row r="35836"/>
    <row r="35837"/>
    <row r="35838"/>
    <row r="35839"/>
    <row r="35840"/>
    <row r="35841"/>
    <row r="35842"/>
    <row r="35843"/>
    <row r="35844"/>
    <row r="35845"/>
    <row r="35846"/>
    <row r="35847"/>
    <row r="35848"/>
    <row r="35849"/>
    <row r="35850"/>
    <row r="35851"/>
    <row r="35852"/>
    <row r="35853"/>
    <row r="35854"/>
    <row r="35855"/>
    <row r="35856"/>
    <row r="35857"/>
    <row r="35858"/>
    <row r="35859"/>
    <row r="35860"/>
    <row r="35861"/>
    <row r="35862"/>
    <row r="35863"/>
    <row r="35864"/>
    <row r="35865"/>
    <row r="35866"/>
    <row r="35867"/>
    <row r="35868"/>
    <row r="35869"/>
    <row r="35870"/>
    <row r="35871"/>
    <row r="35872"/>
    <row r="35873"/>
    <row r="35874"/>
    <row r="35875"/>
    <row r="35876"/>
    <row r="35877"/>
    <row r="35878"/>
    <row r="35879"/>
    <row r="35880"/>
    <row r="35881"/>
    <row r="35882"/>
    <row r="35883"/>
    <row r="35884"/>
    <row r="35885"/>
    <row r="35886"/>
    <row r="35887"/>
    <row r="35888"/>
    <row r="35889"/>
    <row r="35890"/>
    <row r="35891"/>
    <row r="35892"/>
    <row r="35893"/>
    <row r="35894"/>
    <row r="35895"/>
    <row r="35896"/>
    <row r="35897"/>
    <row r="35898"/>
    <row r="35899"/>
    <row r="35900"/>
    <row r="35901"/>
    <row r="35902"/>
    <row r="35903"/>
    <row r="35904"/>
    <row r="35905"/>
    <row r="35906"/>
    <row r="35907"/>
    <row r="35908"/>
    <row r="35909"/>
    <row r="35910"/>
    <row r="35911"/>
    <row r="35912"/>
    <row r="35913"/>
    <row r="35914"/>
    <row r="35915"/>
    <row r="35916"/>
    <row r="35917"/>
    <row r="35918"/>
    <row r="35919"/>
    <row r="35920"/>
    <row r="35921"/>
    <row r="35922"/>
    <row r="35923"/>
    <row r="35924"/>
    <row r="35925"/>
    <row r="35926"/>
    <row r="35927"/>
    <row r="35928"/>
    <row r="35929"/>
    <row r="35930"/>
    <row r="35931"/>
    <row r="35932"/>
    <row r="35933"/>
    <row r="35934"/>
    <row r="35935"/>
    <row r="35936"/>
    <row r="35937"/>
    <row r="35938"/>
    <row r="35939"/>
    <row r="35940"/>
    <row r="35941"/>
    <row r="35942"/>
    <row r="35943"/>
    <row r="35944"/>
    <row r="35945"/>
    <row r="35946"/>
    <row r="35947"/>
    <row r="35948"/>
    <row r="35949"/>
    <row r="35950"/>
    <row r="35951"/>
    <row r="35952"/>
    <row r="35953"/>
    <row r="35954"/>
    <row r="35955"/>
    <row r="35956"/>
    <row r="35957"/>
    <row r="35958"/>
    <row r="35959"/>
    <row r="35960"/>
    <row r="35961"/>
    <row r="35962"/>
    <row r="35963"/>
    <row r="35964"/>
    <row r="35965"/>
    <row r="35966"/>
    <row r="35967"/>
    <row r="35968"/>
    <row r="35969"/>
    <row r="35970"/>
    <row r="35971"/>
    <row r="35972"/>
    <row r="35973"/>
    <row r="35974"/>
    <row r="35975"/>
    <row r="35976"/>
    <row r="35977"/>
    <row r="35978"/>
    <row r="35979"/>
    <row r="35980"/>
    <row r="35981"/>
    <row r="35982"/>
    <row r="35983"/>
    <row r="35984"/>
    <row r="35985"/>
    <row r="35986"/>
    <row r="35987"/>
    <row r="35988"/>
    <row r="35989"/>
    <row r="35990"/>
    <row r="35991"/>
    <row r="35992"/>
    <row r="35993"/>
    <row r="35994"/>
    <row r="35995"/>
    <row r="35996"/>
    <row r="35997"/>
    <row r="35998"/>
    <row r="35999"/>
    <row r="36000"/>
    <row r="36001"/>
    <row r="36002"/>
    <row r="36003"/>
    <row r="36004"/>
    <row r="36005"/>
    <row r="36006"/>
    <row r="36007"/>
    <row r="36008"/>
    <row r="36009"/>
    <row r="36010"/>
    <row r="36011"/>
    <row r="36012"/>
    <row r="36013"/>
    <row r="36014"/>
    <row r="36015"/>
    <row r="36016"/>
    <row r="36017"/>
    <row r="36018"/>
    <row r="36019"/>
    <row r="36020"/>
    <row r="36021"/>
    <row r="36022"/>
    <row r="36023"/>
    <row r="36024"/>
    <row r="36025"/>
    <row r="36026"/>
    <row r="36027"/>
    <row r="36028"/>
    <row r="36029"/>
    <row r="36030"/>
    <row r="36031"/>
    <row r="36032"/>
    <row r="36033"/>
    <row r="36034"/>
    <row r="36035"/>
    <row r="36036"/>
    <row r="36037"/>
    <row r="36038"/>
    <row r="36039"/>
    <row r="36040"/>
    <row r="36041"/>
    <row r="36042"/>
    <row r="36043"/>
    <row r="36044"/>
    <row r="36045"/>
    <row r="36046"/>
    <row r="36047"/>
    <row r="36048"/>
    <row r="36049"/>
    <row r="36050"/>
    <row r="36051"/>
    <row r="36052"/>
    <row r="36053"/>
    <row r="36054"/>
    <row r="36055"/>
    <row r="36056"/>
    <row r="36057"/>
    <row r="36058"/>
    <row r="36059"/>
    <row r="36060"/>
    <row r="36061"/>
    <row r="36062"/>
    <row r="36063"/>
    <row r="36064"/>
    <row r="36065"/>
    <row r="36066"/>
    <row r="36067"/>
    <row r="36068"/>
    <row r="36069"/>
    <row r="36070"/>
    <row r="36071"/>
    <row r="36072"/>
    <row r="36073"/>
    <row r="36074"/>
    <row r="36075"/>
    <row r="36076"/>
    <row r="36077"/>
    <row r="36078"/>
    <row r="36079"/>
    <row r="36080"/>
    <row r="36081"/>
    <row r="36082"/>
    <row r="36083"/>
    <row r="36084"/>
    <row r="36085"/>
    <row r="36086"/>
    <row r="36087"/>
    <row r="36088"/>
    <row r="36089"/>
    <row r="36090"/>
    <row r="36091"/>
    <row r="36092"/>
    <row r="36093"/>
    <row r="36094"/>
    <row r="36095"/>
    <row r="36096"/>
    <row r="36097"/>
    <row r="36098"/>
    <row r="36099"/>
    <row r="36100"/>
    <row r="36101"/>
    <row r="36102"/>
    <row r="36103"/>
    <row r="36104"/>
    <row r="36105"/>
    <row r="36106"/>
    <row r="36107"/>
    <row r="36108"/>
    <row r="36109"/>
    <row r="36110"/>
    <row r="36111"/>
    <row r="36112"/>
    <row r="36113"/>
    <row r="36114"/>
    <row r="36115"/>
    <row r="36116"/>
    <row r="36117"/>
    <row r="36118"/>
    <row r="36119"/>
    <row r="36120"/>
    <row r="36121"/>
    <row r="36122"/>
    <row r="36123"/>
    <row r="36124"/>
    <row r="36125"/>
    <row r="36126"/>
    <row r="36127"/>
    <row r="36128"/>
    <row r="36129"/>
    <row r="36130"/>
    <row r="36131"/>
    <row r="36132"/>
    <row r="36133"/>
    <row r="36134"/>
    <row r="36135"/>
    <row r="36136"/>
    <row r="36137"/>
    <row r="36138"/>
    <row r="36139"/>
    <row r="36140"/>
    <row r="36141"/>
    <row r="36142"/>
    <row r="36143"/>
    <row r="36144"/>
    <row r="36145"/>
    <row r="36146"/>
    <row r="36147"/>
    <row r="36148"/>
    <row r="36149"/>
    <row r="36150"/>
    <row r="36151"/>
    <row r="36152"/>
    <row r="36153"/>
    <row r="36154"/>
    <row r="36155"/>
    <row r="36156"/>
    <row r="36157"/>
    <row r="36158"/>
    <row r="36159"/>
    <row r="36160"/>
    <row r="36161"/>
    <row r="36162"/>
    <row r="36163"/>
    <row r="36164"/>
    <row r="36165"/>
    <row r="36166"/>
    <row r="36167"/>
    <row r="36168"/>
    <row r="36169"/>
    <row r="36170"/>
    <row r="36171"/>
    <row r="36172"/>
    <row r="36173"/>
    <row r="36174"/>
    <row r="36175"/>
    <row r="36176"/>
    <row r="36177"/>
    <row r="36178"/>
    <row r="36179"/>
    <row r="36180"/>
    <row r="36181"/>
    <row r="36182"/>
    <row r="36183"/>
    <row r="36184"/>
    <row r="36185"/>
    <row r="36186"/>
    <row r="36187"/>
    <row r="36188"/>
    <row r="36189"/>
    <row r="36190"/>
    <row r="36191"/>
    <row r="36192"/>
    <row r="36193"/>
    <row r="36194"/>
    <row r="36195"/>
    <row r="36196"/>
    <row r="36197"/>
    <row r="36198"/>
    <row r="36199"/>
    <row r="36200"/>
    <row r="36201"/>
    <row r="36202"/>
    <row r="36203"/>
    <row r="36204"/>
    <row r="36205"/>
    <row r="36206"/>
    <row r="36207"/>
    <row r="36208"/>
    <row r="36209"/>
    <row r="36210"/>
    <row r="36211"/>
    <row r="36212"/>
    <row r="36213"/>
    <row r="36214"/>
    <row r="36215"/>
    <row r="36216"/>
    <row r="36217"/>
    <row r="36218"/>
    <row r="36219"/>
    <row r="36220"/>
    <row r="36221"/>
    <row r="36222"/>
    <row r="36223"/>
    <row r="36224"/>
    <row r="36225"/>
    <row r="36226"/>
    <row r="36227"/>
    <row r="36228"/>
    <row r="36229"/>
    <row r="36230"/>
    <row r="36231"/>
    <row r="36232"/>
    <row r="36233"/>
    <row r="36234"/>
    <row r="36235"/>
    <row r="36236"/>
    <row r="36237"/>
    <row r="36238"/>
    <row r="36239"/>
    <row r="36240"/>
    <row r="36241"/>
    <row r="36242"/>
    <row r="36243"/>
    <row r="36244"/>
    <row r="36245"/>
    <row r="36246"/>
    <row r="36247"/>
    <row r="36248"/>
    <row r="36249"/>
    <row r="36250"/>
    <row r="36251"/>
    <row r="36252"/>
    <row r="36253"/>
    <row r="36254"/>
    <row r="36255"/>
    <row r="36256"/>
    <row r="36257"/>
    <row r="36258"/>
    <row r="36259"/>
    <row r="36260"/>
    <row r="36261"/>
    <row r="36262"/>
    <row r="36263"/>
    <row r="36264"/>
    <row r="36265"/>
    <row r="36266"/>
    <row r="36267"/>
    <row r="36268"/>
    <row r="36269"/>
    <row r="36270"/>
    <row r="36271"/>
    <row r="36272"/>
    <row r="36273"/>
    <row r="36274"/>
    <row r="36275"/>
    <row r="36276"/>
    <row r="36277"/>
    <row r="36278"/>
    <row r="36279"/>
    <row r="36280"/>
    <row r="36281"/>
    <row r="36282"/>
    <row r="36283"/>
    <row r="36284"/>
    <row r="36285"/>
    <row r="36286"/>
    <row r="36287"/>
    <row r="36288"/>
    <row r="36289"/>
    <row r="36290"/>
    <row r="36291"/>
    <row r="36292"/>
    <row r="36293"/>
    <row r="36294"/>
    <row r="36295"/>
    <row r="36296"/>
    <row r="36297"/>
    <row r="36298"/>
    <row r="36299"/>
    <row r="36300"/>
    <row r="36301"/>
    <row r="36302"/>
    <row r="36303"/>
    <row r="36304"/>
    <row r="36305"/>
    <row r="36306"/>
    <row r="36307"/>
    <row r="36308"/>
    <row r="36309"/>
    <row r="36310"/>
    <row r="36311"/>
    <row r="36312"/>
    <row r="36313"/>
    <row r="36314"/>
    <row r="36315"/>
    <row r="36316"/>
    <row r="36317"/>
    <row r="36318"/>
    <row r="36319"/>
    <row r="36320"/>
    <row r="36321"/>
    <row r="36322"/>
    <row r="36323"/>
    <row r="36324"/>
    <row r="36325"/>
    <row r="36326"/>
    <row r="36327"/>
    <row r="36328"/>
    <row r="36329"/>
    <row r="36330"/>
    <row r="36331"/>
    <row r="36332"/>
    <row r="36333"/>
    <row r="36334"/>
    <row r="36335"/>
    <row r="36336"/>
    <row r="36337"/>
    <row r="36338"/>
    <row r="36339"/>
    <row r="36340"/>
    <row r="36341"/>
    <row r="36342"/>
    <row r="36343"/>
    <row r="36344"/>
    <row r="36345"/>
    <row r="36346"/>
    <row r="36347"/>
    <row r="36348"/>
    <row r="36349"/>
    <row r="36350"/>
    <row r="36351"/>
    <row r="36352"/>
    <row r="36353"/>
    <row r="36354"/>
    <row r="36355"/>
    <row r="36356"/>
    <row r="36357"/>
    <row r="36358"/>
    <row r="36359"/>
    <row r="36360"/>
    <row r="36361"/>
    <row r="36362"/>
    <row r="36363"/>
    <row r="36364"/>
    <row r="36365"/>
    <row r="36366"/>
    <row r="36367"/>
    <row r="36368"/>
    <row r="36369"/>
    <row r="36370"/>
    <row r="36371"/>
    <row r="36372"/>
    <row r="36373"/>
    <row r="36374"/>
    <row r="36375"/>
    <row r="36376"/>
    <row r="36377"/>
    <row r="36378"/>
    <row r="36379"/>
    <row r="36380"/>
    <row r="36381"/>
    <row r="36382"/>
    <row r="36383"/>
    <row r="36384"/>
    <row r="36385"/>
    <row r="36386"/>
    <row r="36387"/>
    <row r="36388"/>
    <row r="36389"/>
    <row r="36390"/>
    <row r="36391"/>
    <row r="36392"/>
    <row r="36393"/>
    <row r="36394"/>
    <row r="36395"/>
    <row r="36396"/>
    <row r="36397"/>
    <row r="36398"/>
    <row r="36399"/>
    <row r="36400"/>
    <row r="36401"/>
    <row r="36402"/>
    <row r="36403"/>
    <row r="36404"/>
    <row r="36405"/>
    <row r="36406"/>
    <row r="36407"/>
    <row r="36408"/>
    <row r="36409"/>
    <row r="36410"/>
    <row r="36411"/>
    <row r="36412"/>
    <row r="36413"/>
    <row r="36414"/>
    <row r="36415"/>
    <row r="36416"/>
    <row r="36417"/>
    <row r="36418"/>
    <row r="36419"/>
    <row r="36420"/>
    <row r="36421"/>
    <row r="36422"/>
    <row r="36423"/>
    <row r="36424"/>
    <row r="36425"/>
    <row r="36426"/>
    <row r="36427"/>
    <row r="36428"/>
    <row r="36429"/>
    <row r="36430"/>
    <row r="36431"/>
    <row r="36432"/>
    <row r="36433"/>
    <row r="36434"/>
    <row r="36435"/>
    <row r="36436"/>
    <row r="36437"/>
    <row r="36438"/>
    <row r="36439"/>
    <row r="36440"/>
    <row r="36441"/>
    <row r="36442"/>
    <row r="36443"/>
    <row r="36444"/>
    <row r="36445"/>
    <row r="36446"/>
    <row r="36447"/>
    <row r="36448"/>
    <row r="36449"/>
    <row r="36450"/>
    <row r="36451"/>
    <row r="36452"/>
    <row r="36453"/>
    <row r="36454"/>
    <row r="36455"/>
    <row r="36456"/>
    <row r="36457"/>
    <row r="36458"/>
    <row r="36459"/>
    <row r="36460"/>
    <row r="36461"/>
    <row r="36462"/>
    <row r="36463"/>
    <row r="36464"/>
    <row r="36465"/>
    <row r="36466"/>
    <row r="36467"/>
    <row r="36468"/>
    <row r="36469"/>
    <row r="36470"/>
    <row r="36471"/>
    <row r="36472"/>
    <row r="36473"/>
    <row r="36474"/>
    <row r="36475"/>
    <row r="36476"/>
    <row r="36477"/>
    <row r="36478"/>
    <row r="36479"/>
    <row r="36480"/>
    <row r="36481"/>
    <row r="36482"/>
    <row r="36483"/>
    <row r="36484"/>
    <row r="36485"/>
    <row r="36486"/>
    <row r="36487"/>
    <row r="36488"/>
    <row r="36489"/>
    <row r="36490"/>
    <row r="36491"/>
    <row r="36492"/>
    <row r="36493"/>
    <row r="36494"/>
    <row r="36495"/>
    <row r="36496"/>
    <row r="36497"/>
    <row r="36498"/>
    <row r="36499"/>
    <row r="36500"/>
    <row r="36501"/>
    <row r="36502"/>
    <row r="36503"/>
    <row r="36504"/>
    <row r="36505"/>
    <row r="36506"/>
    <row r="36507"/>
    <row r="36508"/>
    <row r="36509"/>
    <row r="36510"/>
    <row r="36511"/>
    <row r="36512"/>
    <row r="36513"/>
    <row r="36514"/>
    <row r="36515"/>
    <row r="36516"/>
    <row r="36517"/>
    <row r="36518"/>
    <row r="36519"/>
    <row r="36520"/>
    <row r="36521"/>
    <row r="36522"/>
    <row r="36523"/>
    <row r="36524"/>
    <row r="36525"/>
    <row r="36526"/>
    <row r="36527"/>
    <row r="36528"/>
    <row r="36529"/>
    <row r="36530"/>
    <row r="36531"/>
    <row r="36532"/>
    <row r="36533"/>
    <row r="36534"/>
    <row r="36535"/>
    <row r="36536"/>
    <row r="36537"/>
    <row r="36538"/>
    <row r="36539"/>
    <row r="36540"/>
    <row r="36541"/>
    <row r="36542"/>
    <row r="36543"/>
    <row r="36544"/>
    <row r="36545"/>
    <row r="36546"/>
    <row r="36547"/>
    <row r="36548"/>
    <row r="36549"/>
    <row r="36550"/>
    <row r="36551"/>
    <row r="36552"/>
    <row r="36553"/>
    <row r="36554"/>
    <row r="36555"/>
    <row r="36556"/>
    <row r="36557"/>
    <row r="36558"/>
    <row r="36559"/>
    <row r="36560"/>
    <row r="36561"/>
    <row r="36562"/>
    <row r="36563"/>
    <row r="36564"/>
    <row r="36565"/>
    <row r="36566"/>
    <row r="36567"/>
    <row r="36568"/>
    <row r="36569"/>
    <row r="36570"/>
    <row r="36571"/>
    <row r="36572"/>
    <row r="36573"/>
    <row r="36574"/>
    <row r="36575"/>
    <row r="36576"/>
    <row r="36577"/>
    <row r="36578"/>
    <row r="36579"/>
    <row r="36580"/>
    <row r="36581"/>
    <row r="36582"/>
    <row r="36583"/>
    <row r="36584"/>
    <row r="36585"/>
    <row r="36586"/>
    <row r="36587"/>
    <row r="36588"/>
    <row r="36589"/>
    <row r="36590"/>
    <row r="36591"/>
    <row r="36592"/>
    <row r="36593"/>
    <row r="36594"/>
    <row r="36595"/>
    <row r="36596"/>
    <row r="36597"/>
    <row r="36598"/>
    <row r="36599"/>
    <row r="36600"/>
    <row r="36601"/>
    <row r="36602"/>
    <row r="36603"/>
    <row r="36604"/>
    <row r="36605"/>
    <row r="36606"/>
    <row r="36607"/>
    <row r="36608"/>
    <row r="36609"/>
    <row r="36610"/>
    <row r="36611"/>
    <row r="36612"/>
    <row r="36613"/>
    <row r="36614"/>
    <row r="36615"/>
    <row r="36616"/>
    <row r="36617"/>
    <row r="36618"/>
    <row r="36619"/>
    <row r="36620"/>
    <row r="36621"/>
    <row r="36622"/>
    <row r="36623"/>
    <row r="36624"/>
    <row r="36625"/>
    <row r="36626"/>
    <row r="36627"/>
    <row r="36628"/>
    <row r="36629"/>
    <row r="36630"/>
    <row r="36631"/>
    <row r="36632"/>
    <row r="36633"/>
    <row r="36634"/>
    <row r="36635"/>
    <row r="36636"/>
    <row r="36637"/>
    <row r="36638"/>
    <row r="36639"/>
    <row r="36640"/>
    <row r="36641"/>
    <row r="36642"/>
    <row r="36643"/>
    <row r="36644"/>
    <row r="36645"/>
    <row r="36646"/>
    <row r="36647"/>
    <row r="36648"/>
    <row r="36649"/>
    <row r="36650"/>
    <row r="36651"/>
    <row r="36652"/>
    <row r="36653"/>
    <row r="36654"/>
    <row r="36655"/>
    <row r="36656"/>
    <row r="36657"/>
    <row r="36658"/>
    <row r="36659"/>
    <row r="36660"/>
    <row r="36661"/>
    <row r="36662"/>
    <row r="36663"/>
    <row r="36664"/>
    <row r="36665"/>
    <row r="36666"/>
    <row r="36667"/>
    <row r="36668"/>
    <row r="36669"/>
    <row r="36670"/>
    <row r="36671"/>
    <row r="36672"/>
    <row r="36673"/>
    <row r="36674"/>
    <row r="36675"/>
    <row r="36676"/>
    <row r="36677"/>
    <row r="36678"/>
    <row r="36679"/>
    <row r="36680"/>
    <row r="36681"/>
    <row r="36682"/>
    <row r="36683"/>
    <row r="36684"/>
    <row r="36685"/>
    <row r="36686"/>
    <row r="36687"/>
    <row r="36688"/>
    <row r="36689"/>
    <row r="36690"/>
    <row r="36691"/>
    <row r="36692"/>
    <row r="36693"/>
    <row r="36694"/>
    <row r="36695"/>
    <row r="36696"/>
    <row r="36697"/>
    <row r="36698"/>
    <row r="36699"/>
    <row r="36700"/>
    <row r="36701"/>
    <row r="36702"/>
    <row r="36703"/>
    <row r="36704"/>
    <row r="36705"/>
    <row r="36706"/>
    <row r="36707"/>
    <row r="36708"/>
    <row r="36709"/>
    <row r="36710"/>
    <row r="36711"/>
    <row r="36712"/>
    <row r="36713"/>
    <row r="36714"/>
    <row r="36715"/>
    <row r="36716"/>
    <row r="36717"/>
    <row r="36718"/>
    <row r="36719"/>
    <row r="36720"/>
    <row r="36721"/>
    <row r="36722"/>
    <row r="36723"/>
    <row r="36724"/>
    <row r="36725"/>
    <row r="36726"/>
    <row r="36727"/>
    <row r="36728"/>
    <row r="36729"/>
    <row r="36730"/>
    <row r="36731"/>
    <row r="36732"/>
    <row r="36733"/>
    <row r="36734"/>
    <row r="36735"/>
    <row r="36736"/>
    <row r="36737"/>
    <row r="36738"/>
    <row r="36739"/>
    <row r="36740"/>
    <row r="36741"/>
    <row r="36742"/>
    <row r="36743"/>
    <row r="36744"/>
    <row r="36745"/>
    <row r="36746"/>
    <row r="36747"/>
    <row r="36748"/>
    <row r="36749"/>
    <row r="36750"/>
    <row r="36751"/>
    <row r="36752"/>
    <row r="36753"/>
    <row r="36754"/>
    <row r="36755"/>
    <row r="36756"/>
    <row r="36757"/>
    <row r="36758"/>
    <row r="36759"/>
    <row r="36760"/>
    <row r="36761"/>
    <row r="36762"/>
    <row r="36763"/>
    <row r="36764"/>
    <row r="36765"/>
    <row r="36766"/>
    <row r="36767"/>
    <row r="36768"/>
    <row r="36769"/>
    <row r="36770"/>
    <row r="36771"/>
    <row r="36772"/>
    <row r="36773"/>
    <row r="36774"/>
    <row r="36775"/>
    <row r="36776"/>
    <row r="36777"/>
    <row r="36778"/>
    <row r="36779"/>
    <row r="36780"/>
    <row r="36781"/>
    <row r="36782"/>
    <row r="36783"/>
    <row r="36784"/>
    <row r="36785"/>
    <row r="36786"/>
    <row r="36787"/>
    <row r="36788"/>
    <row r="36789"/>
    <row r="36790"/>
    <row r="36791"/>
    <row r="36792"/>
    <row r="36793"/>
    <row r="36794"/>
    <row r="36795"/>
    <row r="36796"/>
    <row r="36797"/>
    <row r="36798"/>
    <row r="36799"/>
    <row r="36800"/>
    <row r="36801"/>
    <row r="36802"/>
    <row r="36803"/>
    <row r="36804"/>
    <row r="36805"/>
    <row r="36806"/>
    <row r="36807"/>
    <row r="36808"/>
    <row r="36809"/>
    <row r="36810"/>
    <row r="36811"/>
    <row r="36812"/>
    <row r="36813"/>
    <row r="36814"/>
    <row r="36815"/>
    <row r="36816"/>
    <row r="36817"/>
    <row r="36818"/>
    <row r="36819"/>
    <row r="36820"/>
    <row r="36821"/>
    <row r="36822"/>
    <row r="36823"/>
    <row r="36824"/>
    <row r="36825"/>
    <row r="36826"/>
    <row r="36827"/>
    <row r="36828"/>
    <row r="36829"/>
    <row r="36830"/>
    <row r="36831"/>
    <row r="36832"/>
    <row r="36833"/>
    <row r="36834"/>
    <row r="36835"/>
    <row r="36836"/>
    <row r="36837"/>
    <row r="36838"/>
    <row r="36839"/>
    <row r="36840"/>
    <row r="36841"/>
    <row r="36842"/>
    <row r="36843"/>
    <row r="36844"/>
    <row r="36845"/>
    <row r="36846"/>
    <row r="36847"/>
    <row r="36848"/>
    <row r="36849"/>
    <row r="36850"/>
    <row r="36851"/>
    <row r="36852"/>
    <row r="36853"/>
    <row r="36854"/>
    <row r="36855"/>
    <row r="36856"/>
    <row r="36857"/>
    <row r="36858"/>
    <row r="36859"/>
    <row r="36860"/>
    <row r="36861"/>
    <row r="36862"/>
    <row r="36863"/>
    <row r="36864"/>
    <row r="36865"/>
    <row r="36866"/>
    <row r="36867"/>
    <row r="36868"/>
    <row r="36869"/>
    <row r="36870"/>
    <row r="36871"/>
    <row r="36872"/>
    <row r="36873"/>
    <row r="36874"/>
    <row r="36875"/>
    <row r="36876"/>
    <row r="36877"/>
    <row r="36878"/>
    <row r="36879"/>
    <row r="36880"/>
    <row r="36881"/>
    <row r="36882"/>
    <row r="36883"/>
    <row r="36884"/>
    <row r="36885"/>
    <row r="36886"/>
    <row r="36887"/>
    <row r="36888"/>
    <row r="36889"/>
    <row r="36890"/>
    <row r="36891"/>
    <row r="36892"/>
    <row r="36893"/>
    <row r="36894"/>
    <row r="36895"/>
    <row r="36896"/>
    <row r="36897"/>
    <row r="36898"/>
    <row r="36899"/>
    <row r="36900"/>
    <row r="36901"/>
    <row r="36902"/>
    <row r="36903"/>
    <row r="36904"/>
    <row r="36905"/>
    <row r="36906"/>
    <row r="36907"/>
    <row r="36908"/>
    <row r="36909"/>
    <row r="36910"/>
    <row r="36911"/>
    <row r="36912"/>
    <row r="36913"/>
    <row r="36914"/>
    <row r="36915"/>
    <row r="36916"/>
    <row r="36917"/>
    <row r="36918"/>
    <row r="36919"/>
    <row r="36920"/>
    <row r="36921"/>
    <row r="36922"/>
    <row r="36923"/>
    <row r="36924"/>
    <row r="36925"/>
    <row r="36926"/>
    <row r="36927"/>
    <row r="36928"/>
    <row r="36929"/>
    <row r="36930"/>
    <row r="36931"/>
    <row r="36932"/>
    <row r="36933"/>
    <row r="36934"/>
    <row r="36935"/>
    <row r="36936"/>
    <row r="36937"/>
    <row r="36938"/>
    <row r="36939"/>
    <row r="36940"/>
    <row r="36941"/>
    <row r="36942"/>
    <row r="36943"/>
    <row r="36944"/>
    <row r="36945"/>
    <row r="36946"/>
    <row r="36947"/>
    <row r="36948"/>
    <row r="36949"/>
    <row r="36950"/>
    <row r="36951"/>
    <row r="36952"/>
    <row r="36953"/>
    <row r="36954"/>
    <row r="36955"/>
    <row r="36956"/>
    <row r="36957"/>
    <row r="36958"/>
    <row r="36959"/>
    <row r="36960"/>
    <row r="36961"/>
    <row r="36962"/>
    <row r="36963"/>
    <row r="36964"/>
    <row r="36965"/>
    <row r="36966"/>
    <row r="36967"/>
    <row r="36968"/>
    <row r="36969"/>
    <row r="36970"/>
    <row r="36971"/>
    <row r="36972"/>
    <row r="36973"/>
    <row r="36974"/>
    <row r="36975"/>
    <row r="36976"/>
    <row r="36977"/>
    <row r="36978"/>
    <row r="36979"/>
    <row r="36980"/>
    <row r="36981"/>
    <row r="36982"/>
    <row r="36983"/>
    <row r="36984"/>
    <row r="36985"/>
    <row r="36986"/>
    <row r="36987"/>
    <row r="36988"/>
    <row r="36989"/>
    <row r="36990"/>
    <row r="36991"/>
    <row r="36992"/>
    <row r="36993"/>
    <row r="36994"/>
    <row r="36995"/>
    <row r="36996"/>
    <row r="36997"/>
    <row r="36998"/>
    <row r="36999"/>
    <row r="37000"/>
    <row r="37001"/>
    <row r="37002"/>
    <row r="37003"/>
    <row r="37004"/>
    <row r="37005"/>
    <row r="37006"/>
    <row r="37007"/>
    <row r="37008"/>
    <row r="37009"/>
    <row r="37010"/>
    <row r="37011"/>
    <row r="37012"/>
    <row r="37013"/>
    <row r="37014"/>
    <row r="37015"/>
    <row r="37016"/>
    <row r="37017"/>
    <row r="37018"/>
    <row r="37019"/>
    <row r="37020"/>
    <row r="37021"/>
    <row r="37022"/>
    <row r="37023"/>
    <row r="37024"/>
    <row r="37025"/>
    <row r="37026"/>
    <row r="37027"/>
    <row r="37028"/>
    <row r="37029"/>
    <row r="37030"/>
    <row r="37031"/>
    <row r="37032"/>
    <row r="37033"/>
    <row r="37034"/>
    <row r="37035"/>
    <row r="37036"/>
    <row r="37037"/>
    <row r="37038"/>
    <row r="37039"/>
    <row r="37040"/>
    <row r="37041"/>
    <row r="37042"/>
    <row r="37043"/>
    <row r="37044"/>
    <row r="37045"/>
    <row r="37046"/>
    <row r="37047"/>
    <row r="37048"/>
    <row r="37049"/>
    <row r="37050"/>
    <row r="37051"/>
    <row r="37052"/>
    <row r="37053"/>
    <row r="37054"/>
    <row r="37055"/>
    <row r="37056"/>
    <row r="37057"/>
    <row r="37058"/>
    <row r="37059"/>
    <row r="37060"/>
    <row r="37061"/>
    <row r="37062"/>
    <row r="37063"/>
    <row r="37064"/>
    <row r="37065"/>
    <row r="37066"/>
    <row r="37067"/>
    <row r="37068"/>
    <row r="37069"/>
    <row r="37070"/>
    <row r="37071"/>
    <row r="37072"/>
    <row r="37073"/>
    <row r="37074"/>
    <row r="37075"/>
    <row r="37076"/>
    <row r="37077"/>
    <row r="37078"/>
    <row r="37079"/>
    <row r="37080"/>
    <row r="37081"/>
    <row r="37082"/>
    <row r="37083"/>
    <row r="37084"/>
    <row r="37085"/>
    <row r="37086"/>
    <row r="37087"/>
    <row r="37088"/>
    <row r="37089"/>
    <row r="37090"/>
    <row r="37091"/>
    <row r="37092"/>
    <row r="37093"/>
    <row r="37094"/>
    <row r="37095"/>
    <row r="37096"/>
    <row r="37097"/>
    <row r="37098"/>
    <row r="37099"/>
    <row r="37100"/>
    <row r="37101"/>
    <row r="37102"/>
    <row r="37103"/>
    <row r="37104"/>
    <row r="37105"/>
    <row r="37106"/>
    <row r="37107"/>
    <row r="37108"/>
    <row r="37109"/>
    <row r="37110"/>
    <row r="37111"/>
    <row r="37112"/>
    <row r="37113"/>
    <row r="37114"/>
    <row r="37115"/>
    <row r="37116"/>
    <row r="37117"/>
    <row r="37118"/>
    <row r="37119"/>
    <row r="37120"/>
    <row r="37121"/>
    <row r="37122"/>
    <row r="37123"/>
    <row r="37124"/>
    <row r="37125"/>
    <row r="37126"/>
    <row r="37127"/>
    <row r="37128"/>
    <row r="37129"/>
    <row r="37130"/>
    <row r="37131"/>
    <row r="37132"/>
    <row r="37133"/>
    <row r="37134"/>
    <row r="37135"/>
    <row r="37136"/>
    <row r="37137"/>
    <row r="37138"/>
    <row r="37139"/>
    <row r="37140"/>
    <row r="37141"/>
    <row r="37142"/>
    <row r="37143"/>
    <row r="37144"/>
    <row r="37145"/>
    <row r="37146"/>
    <row r="37147"/>
    <row r="37148"/>
    <row r="37149"/>
    <row r="37150"/>
    <row r="37151"/>
    <row r="37152"/>
    <row r="37153"/>
    <row r="37154"/>
    <row r="37155"/>
    <row r="37156"/>
    <row r="37157"/>
    <row r="37158"/>
    <row r="37159"/>
    <row r="37160"/>
    <row r="37161"/>
    <row r="37162"/>
    <row r="37163"/>
    <row r="37164"/>
    <row r="37165"/>
    <row r="37166"/>
    <row r="37167"/>
    <row r="37168"/>
    <row r="37169"/>
    <row r="37170"/>
    <row r="37171"/>
    <row r="37172"/>
    <row r="37173"/>
    <row r="37174"/>
    <row r="37175"/>
    <row r="37176"/>
    <row r="37177"/>
    <row r="37178"/>
    <row r="37179"/>
    <row r="37180"/>
    <row r="37181"/>
    <row r="37182"/>
    <row r="37183"/>
    <row r="37184"/>
    <row r="37185"/>
    <row r="37186"/>
    <row r="37187"/>
    <row r="37188"/>
    <row r="37189"/>
    <row r="37190"/>
    <row r="37191"/>
    <row r="37192"/>
    <row r="37193"/>
    <row r="37194"/>
    <row r="37195"/>
    <row r="37196"/>
    <row r="37197"/>
    <row r="37198"/>
    <row r="37199"/>
    <row r="37200"/>
    <row r="37201"/>
    <row r="37202"/>
    <row r="37203"/>
    <row r="37204"/>
    <row r="37205"/>
    <row r="37206"/>
    <row r="37207"/>
    <row r="37208"/>
    <row r="37209"/>
    <row r="37210"/>
    <row r="37211"/>
    <row r="37212"/>
    <row r="37213"/>
    <row r="37214"/>
    <row r="37215"/>
    <row r="37216"/>
    <row r="37217"/>
    <row r="37218"/>
    <row r="37219"/>
    <row r="37220"/>
    <row r="37221"/>
    <row r="37222"/>
    <row r="37223"/>
    <row r="37224"/>
    <row r="37225"/>
    <row r="37226"/>
    <row r="37227"/>
    <row r="37228"/>
    <row r="37229"/>
    <row r="37230"/>
    <row r="37231"/>
    <row r="37232"/>
    <row r="37233"/>
    <row r="37234"/>
    <row r="37235"/>
    <row r="37236"/>
    <row r="37237"/>
    <row r="37238"/>
    <row r="37239"/>
    <row r="37240"/>
    <row r="37241"/>
    <row r="37242"/>
    <row r="37243"/>
    <row r="37244"/>
    <row r="37245"/>
    <row r="37246"/>
    <row r="37247"/>
    <row r="37248"/>
    <row r="37249"/>
    <row r="37250"/>
    <row r="37251"/>
    <row r="37252"/>
    <row r="37253"/>
    <row r="37254"/>
    <row r="37255"/>
    <row r="37256"/>
    <row r="37257"/>
    <row r="37258"/>
    <row r="37259"/>
    <row r="37260"/>
    <row r="37261"/>
    <row r="37262"/>
    <row r="37263"/>
    <row r="37264"/>
    <row r="37265"/>
    <row r="37266"/>
    <row r="37267"/>
    <row r="37268"/>
    <row r="37269"/>
    <row r="37270"/>
    <row r="37271"/>
    <row r="37272"/>
    <row r="37273"/>
    <row r="37274"/>
    <row r="37275"/>
    <row r="37276"/>
    <row r="37277"/>
    <row r="37278"/>
    <row r="37279"/>
    <row r="37280"/>
    <row r="37281"/>
    <row r="37282"/>
    <row r="37283"/>
    <row r="37284"/>
    <row r="37285"/>
    <row r="37286"/>
    <row r="37287"/>
    <row r="37288"/>
    <row r="37289"/>
    <row r="37290"/>
    <row r="37291"/>
    <row r="37292"/>
    <row r="37293"/>
    <row r="37294"/>
    <row r="37295"/>
    <row r="37296"/>
    <row r="37297"/>
    <row r="37298"/>
    <row r="37299"/>
    <row r="37300"/>
    <row r="37301"/>
    <row r="37302"/>
    <row r="37303"/>
    <row r="37304"/>
    <row r="37305"/>
    <row r="37306"/>
    <row r="37307"/>
    <row r="37308"/>
    <row r="37309"/>
    <row r="37310"/>
    <row r="37311"/>
    <row r="37312"/>
    <row r="37313"/>
    <row r="37314"/>
    <row r="37315"/>
    <row r="37316"/>
    <row r="37317"/>
    <row r="37318"/>
    <row r="37319"/>
    <row r="37320"/>
    <row r="37321"/>
    <row r="37322"/>
    <row r="37323"/>
    <row r="37324"/>
    <row r="37325"/>
    <row r="37326"/>
    <row r="37327"/>
    <row r="37328"/>
    <row r="37329"/>
    <row r="37330"/>
    <row r="37331"/>
    <row r="37332"/>
    <row r="37333"/>
    <row r="37334"/>
    <row r="37335"/>
    <row r="37336"/>
    <row r="37337"/>
    <row r="37338"/>
    <row r="37339"/>
    <row r="37340"/>
    <row r="37341"/>
    <row r="37342"/>
    <row r="37343"/>
    <row r="37344"/>
    <row r="37345"/>
    <row r="37346"/>
    <row r="37347"/>
    <row r="37348"/>
    <row r="37349"/>
    <row r="37350"/>
    <row r="37351"/>
    <row r="37352"/>
    <row r="37353"/>
    <row r="37354"/>
    <row r="37355"/>
    <row r="37356"/>
    <row r="37357"/>
    <row r="37358"/>
    <row r="37359"/>
    <row r="37360"/>
    <row r="37361"/>
    <row r="37362"/>
    <row r="37363"/>
    <row r="37364"/>
    <row r="37365"/>
    <row r="37366"/>
    <row r="37367"/>
    <row r="37368"/>
    <row r="37369"/>
    <row r="37370"/>
    <row r="37371"/>
    <row r="37372"/>
    <row r="37373"/>
    <row r="37374"/>
    <row r="37375"/>
    <row r="37376"/>
    <row r="37377"/>
    <row r="37378"/>
    <row r="37379"/>
    <row r="37380"/>
    <row r="37381"/>
    <row r="37382"/>
    <row r="37383"/>
    <row r="37384"/>
    <row r="37385"/>
    <row r="37386"/>
    <row r="37387"/>
    <row r="37388"/>
    <row r="37389"/>
    <row r="37390"/>
    <row r="37391"/>
    <row r="37392"/>
    <row r="37393"/>
    <row r="37394"/>
    <row r="37395"/>
    <row r="37396"/>
    <row r="37397"/>
    <row r="37398"/>
    <row r="37399"/>
    <row r="37400"/>
    <row r="37401"/>
    <row r="37402"/>
    <row r="37403"/>
    <row r="37404"/>
    <row r="37405"/>
    <row r="37406"/>
    <row r="37407"/>
    <row r="37408"/>
    <row r="37409"/>
    <row r="37410"/>
    <row r="37411"/>
    <row r="37412"/>
    <row r="37413"/>
    <row r="37414"/>
    <row r="37415"/>
    <row r="37416"/>
    <row r="37417"/>
    <row r="37418"/>
    <row r="37419"/>
    <row r="37420"/>
    <row r="37421"/>
    <row r="37422"/>
    <row r="37423"/>
    <row r="37424"/>
    <row r="37425"/>
    <row r="37426"/>
    <row r="37427"/>
    <row r="37428"/>
    <row r="37429"/>
    <row r="37430"/>
    <row r="37431"/>
    <row r="37432"/>
    <row r="37433"/>
    <row r="37434"/>
    <row r="37435"/>
    <row r="37436"/>
    <row r="37437"/>
    <row r="37438"/>
    <row r="37439"/>
    <row r="37440"/>
    <row r="37441"/>
    <row r="37442"/>
    <row r="37443"/>
    <row r="37444"/>
    <row r="37445"/>
    <row r="37446"/>
    <row r="37447"/>
    <row r="37448"/>
    <row r="37449"/>
    <row r="37450"/>
    <row r="37451"/>
    <row r="37452"/>
    <row r="37453"/>
    <row r="37454"/>
    <row r="37455"/>
    <row r="37456"/>
    <row r="37457"/>
    <row r="37458"/>
    <row r="37459"/>
    <row r="37460"/>
    <row r="37461"/>
    <row r="37462"/>
    <row r="37463"/>
    <row r="37464"/>
    <row r="37465"/>
    <row r="37466"/>
    <row r="37467"/>
    <row r="37468"/>
    <row r="37469"/>
    <row r="37470"/>
    <row r="37471"/>
    <row r="37472"/>
    <row r="37473"/>
    <row r="37474"/>
    <row r="37475"/>
    <row r="37476"/>
    <row r="37477"/>
    <row r="37478"/>
    <row r="37479"/>
    <row r="37480"/>
    <row r="37481"/>
    <row r="37482"/>
    <row r="37483"/>
    <row r="37484"/>
    <row r="37485"/>
    <row r="37486"/>
    <row r="37487"/>
    <row r="37488"/>
    <row r="37489"/>
    <row r="37490"/>
    <row r="37491"/>
    <row r="37492"/>
    <row r="37493"/>
    <row r="37494"/>
    <row r="37495"/>
    <row r="37496"/>
    <row r="37497"/>
    <row r="37498"/>
    <row r="37499"/>
    <row r="37500"/>
    <row r="37501"/>
    <row r="37502"/>
    <row r="37503"/>
    <row r="37504"/>
    <row r="37505"/>
    <row r="37506"/>
    <row r="37507"/>
    <row r="37508"/>
    <row r="37509"/>
    <row r="37510"/>
    <row r="37511"/>
    <row r="37512"/>
    <row r="37513"/>
    <row r="37514"/>
    <row r="37515"/>
    <row r="37516"/>
    <row r="37517"/>
    <row r="37518"/>
    <row r="37519"/>
    <row r="37520"/>
    <row r="37521"/>
    <row r="37522"/>
    <row r="37523"/>
    <row r="37524"/>
    <row r="37525"/>
    <row r="37526"/>
    <row r="37527"/>
    <row r="37528"/>
    <row r="37529"/>
    <row r="37530"/>
    <row r="37531"/>
    <row r="37532"/>
    <row r="37533"/>
    <row r="37534"/>
    <row r="37535"/>
    <row r="37536"/>
    <row r="37537"/>
    <row r="37538"/>
    <row r="37539"/>
    <row r="37540"/>
    <row r="37541"/>
    <row r="37542"/>
    <row r="37543"/>
    <row r="37544"/>
    <row r="37545"/>
    <row r="37546"/>
    <row r="37547"/>
    <row r="37548"/>
    <row r="37549"/>
    <row r="37550"/>
    <row r="37551"/>
    <row r="37552"/>
    <row r="37553"/>
    <row r="37554"/>
    <row r="37555"/>
    <row r="37556"/>
    <row r="37557"/>
    <row r="37558"/>
    <row r="37559"/>
    <row r="37560"/>
    <row r="37561"/>
    <row r="37562"/>
    <row r="37563"/>
    <row r="37564"/>
    <row r="37565"/>
    <row r="37566"/>
    <row r="37567"/>
    <row r="37568"/>
    <row r="37569"/>
    <row r="37570"/>
    <row r="37571"/>
    <row r="37572"/>
    <row r="37573"/>
    <row r="37574"/>
    <row r="37575"/>
    <row r="37576"/>
    <row r="37577"/>
    <row r="37578"/>
    <row r="37579"/>
    <row r="37580"/>
    <row r="37581"/>
    <row r="37582"/>
    <row r="37583"/>
    <row r="37584"/>
    <row r="37585"/>
    <row r="37586"/>
    <row r="37587"/>
    <row r="37588"/>
    <row r="37589"/>
    <row r="37590"/>
    <row r="37591"/>
    <row r="37592"/>
    <row r="37593"/>
    <row r="37594"/>
    <row r="37595"/>
    <row r="37596"/>
    <row r="37597"/>
    <row r="37598"/>
    <row r="37599"/>
    <row r="37600"/>
    <row r="37601"/>
    <row r="37602"/>
    <row r="37603"/>
    <row r="37604"/>
    <row r="37605"/>
    <row r="37606"/>
    <row r="37607"/>
    <row r="37608"/>
    <row r="37609"/>
    <row r="37610"/>
    <row r="37611"/>
    <row r="37612"/>
    <row r="37613"/>
    <row r="37614"/>
    <row r="37615"/>
    <row r="37616"/>
    <row r="37617"/>
    <row r="37618"/>
    <row r="37619"/>
    <row r="37620"/>
    <row r="37621"/>
    <row r="37622"/>
    <row r="37623"/>
    <row r="37624"/>
    <row r="37625"/>
    <row r="37626"/>
    <row r="37627"/>
    <row r="37628"/>
    <row r="37629"/>
    <row r="37630"/>
    <row r="37631"/>
    <row r="37632"/>
    <row r="37633"/>
    <row r="37634"/>
    <row r="37635"/>
    <row r="37636"/>
    <row r="37637"/>
    <row r="37638"/>
    <row r="37639"/>
    <row r="37640"/>
    <row r="37641"/>
    <row r="37642"/>
    <row r="37643"/>
    <row r="37644"/>
    <row r="37645"/>
    <row r="37646"/>
    <row r="37647"/>
    <row r="37648"/>
    <row r="37649"/>
    <row r="37650"/>
    <row r="37651"/>
    <row r="37652"/>
    <row r="37653"/>
    <row r="37654"/>
    <row r="37655"/>
    <row r="37656"/>
    <row r="37657"/>
    <row r="37658"/>
    <row r="37659"/>
    <row r="37660"/>
    <row r="37661"/>
    <row r="37662"/>
    <row r="37663"/>
    <row r="37664"/>
    <row r="37665"/>
    <row r="37666"/>
    <row r="37667"/>
    <row r="37668"/>
    <row r="37669"/>
    <row r="37670"/>
    <row r="37671"/>
    <row r="37672"/>
    <row r="37673"/>
    <row r="37674"/>
    <row r="37675"/>
    <row r="37676"/>
    <row r="37677"/>
    <row r="37678"/>
    <row r="37679"/>
    <row r="37680"/>
    <row r="37681"/>
    <row r="37682"/>
    <row r="37683"/>
    <row r="37684"/>
    <row r="37685"/>
    <row r="37686"/>
    <row r="37687"/>
    <row r="37688"/>
    <row r="37689"/>
    <row r="37690"/>
    <row r="37691"/>
    <row r="37692"/>
    <row r="37693"/>
    <row r="37694"/>
    <row r="37695"/>
    <row r="37696"/>
    <row r="37697"/>
    <row r="37698"/>
    <row r="37699"/>
    <row r="37700"/>
    <row r="37701"/>
    <row r="37702"/>
    <row r="37703"/>
    <row r="37704"/>
    <row r="37705"/>
    <row r="37706"/>
    <row r="37707"/>
    <row r="37708"/>
    <row r="37709"/>
    <row r="37710"/>
    <row r="37711"/>
    <row r="37712"/>
    <row r="37713"/>
    <row r="37714"/>
    <row r="37715"/>
    <row r="37716"/>
    <row r="37717"/>
    <row r="37718"/>
    <row r="37719"/>
    <row r="37720"/>
    <row r="37721"/>
    <row r="37722"/>
    <row r="37723"/>
    <row r="37724"/>
    <row r="37725"/>
    <row r="37726"/>
    <row r="37727"/>
    <row r="37728"/>
    <row r="37729"/>
    <row r="37730"/>
    <row r="37731"/>
    <row r="37732"/>
    <row r="37733"/>
    <row r="37734"/>
    <row r="37735"/>
    <row r="37736"/>
    <row r="37737"/>
    <row r="37738"/>
    <row r="37739"/>
    <row r="37740"/>
    <row r="37741"/>
    <row r="37742"/>
    <row r="37743"/>
    <row r="37744"/>
    <row r="37745"/>
    <row r="37746"/>
    <row r="37747"/>
    <row r="37748"/>
    <row r="37749"/>
    <row r="37750"/>
    <row r="37751"/>
    <row r="37752"/>
    <row r="37753"/>
    <row r="37754"/>
    <row r="37755"/>
    <row r="37756"/>
    <row r="37757"/>
    <row r="37758"/>
    <row r="37759"/>
    <row r="37760"/>
    <row r="37761"/>
    <row r="37762"/>
    <row r="37763"/>
    <row r="37764"/>
    <row r="37765"/>
    <row r="37766"/>
    <row r="37767"/>
    <row r="37768"/>
    <row r="37769"/>
    <row r="37770"/>
    <row r="37771"/>
    <row r="37772"/>
    <row r="37773"/>
    <row r="37774"/>
    <row r="37775"/>
    <row r="37776"/>
    <row r="37777"/>
    <row r="37778"/>
    <row r="37779"/>
    <row r="37780"/>
    <row r="37781"/>
    <row r="37782"/>
    <row r="37783"/>
    <row r="37784"/>
    <row r="37785"/>
    <row r="37786"/>
    <row r="37787"/>
    <row r="37788"/>
    <row r="37789"/>
    <row r="37790"/>
    <row r="37791"/>
    <row r="37792"/>
    <row r="37793"/>
    <row r="37794"/>
    <row r="37795"/>
    <row r="37796"/>
    <row r="37797"/>
    <row r="37798"/>
    <row r="37799"/>
    <row r="37800"/>
    <row r="37801"/>
    <row r="37802"/>
    <row r="37803"/>
    <row r="37804"/>
    <row r="37805"/>
    <row r="37806"/>
    <row r="37807"/>
    <row r="37808"/>
    <row r="37809"/>
    <row r="37810"/>
    <row r="37811"/>
    <row r="37812"/>
    <row r="37813"/>
    <row r="37814"/>
    <row r="37815"/>
    <row r="37816"/>
    <row r="37817"/>
    <row r="37818"/>
    <row r="37819"/>
    <row r="37820"/>
    <row r="37821"/>
    <row r="37822"/>
    <row r="37823"/>
    <row r="37824"/>
    <row r="37825"/>
    <row r="37826"/>
    <row r="37827"/>
    <row r="37828"/>
    <row r="37829"/>
    <row r="37830"/>
    <row r="37831"/>
    <row r="37832"/>
    <row r="37833"/>
    <row r="37834"/>
    <row r="37835"/>
    <row r="37836"/>
    <row r="37837"/>
    <row r="37838"/>
    <row r="37839"/>
    <row r="37840"/>
    <row r="37841"/>
    <row r="37842"/>
    <row r="37843"/>
    <row r="37844"/>
    <row r="37845"/>
    <row r="37846"/>
    <row r="37847"/>
    <row r="37848"/>
    <row r="37849"/>
    <row r="37850"/>
    <row r="37851"/>
    <row r="37852"/>
    <row r="37853"/>
    <row r="37854"/>
    <row r="37855"/>
    <row r="37856"/>
    <row r="37857"/>
    <row r="37858"/>
    <row r="37859"/>
    <row r="37860"/>
    <row r="37861"/>
    <row r="37862"/>
    <row r="37863"/>
    <row r="37864"/>
    <row r="37865"/>
    <row r="37866"/>
    <row r="37867"/>
    <row r="37868"/>
    <row r="37869"/>
    <row r="37870"/>
    <row r="37871"/>
    <row r="37872"/>
    <row r="37873"/>
    <row r="37874"/>
    <row r="37875"/>
    <row r="37876"/>
    <row r="37877"/>
    <row r="37878"/>
    <row r="37879"/>
    <row r="37880"/>
    <row r="37881"/>
    <row r="37882"/>
    <row r="37883"/>
    <row r="37884"/>
    <row r="37885"/>
    <row r="37886"/>
    <row r="37887"/>
    <row r="37888"/>
    <row r="37889"/>
    <row r="37890"/>
    <row r="37891"/>
    <row r="37892"/>
    <row r="37893"/>
    <row r="37894"/>
    <row r="37895"/>
    <row r="37896"/>
    <row r="37897"/>
    <row r="37898"/>
    <row r="37899"/>
    <row r="37900"/>
    <row r="37901"/>
    <row r="37902"/>
    <row r="37903"/>
    <row r="37904"/>
    <row r="37905"/>
    <row r="37906"/>
    <row r="37907"/>
    <row r="37908"/>
    <row r="37909"/>
    <row r="37910"/>
    <row r="37911"/>
    <row r="37912"/>
    <row r="37913"/>
    <row r="37914"/>
    <row r="37915"/>
    <row r="37916"/>
    <row r="37917"/>
    <row r="37918"/>
    <row r="37919"/>
    <row r="37920"/>
    <row r="37921"/>
    <row r="37922"/>
    <row r="37923"/>
    <row r="37924"/>
    <row r="37925"/>
    <row r="37926"/>
    <row r="37927"/>
    <row r="37928"/>
    <row r="37929"/>
    <row r="37930"/>
    <row r="37931"/>
    <row r="37932"/>
    <row r="37933"/>
    <row r="37934"/>
    <row r="37935"/>
    <row r="37936"/>
    <row r="37937"/>
    <row r="37938"/>
    <row r="37939"/>
    <row r="37940"/>
    <row r="37941"/>
    <row r="37942"/>
    <row r="37943"/>
    <row r="37944"/>
    <row r="37945"/>
    <row r="37946"/>
    <row r="37947"/>
    <row r="37948"/>
    <row r="37949"/>
    <row r="37950"/>
    <row r="37951"/>
    <row r="37952"/>
    <row r="37953"/>
    <row r="37954"/>
    <row r="37955"/>
    <row r="37956"/>
    <row r="37957"/>
    <row r="37958"/>
    <row r="37959"/>
    <row r="37960"/>
    <row r="37961"/>
    <row r="37962"/>
    <row r="37963"/>
    <row r="37964"/>
    <row r="37965"/>
    <row r="37966"/>
    <row r="37967"/>
    <row r="37968"/>
    <row r="37969"/>
    <row r="37970"/>
    <row r="37971"/>
    <row r="37972"/>
    <row r="37973"/>
    <row r="37974"/>
    <row r="37975"/>
    <row r="37976"/>
    <row r="37977"/>
    <row r="37978"/>
    <row r="37979"/>
    <row r="37980"/>
    <row r="37981"/>
    <row r="37982"/>
    <row r="37983"/>
    <row r="37984"/>
    <row r="37985"/>
    <row r="37986"/>
    <row r="37987"/>
    <row r="37988"/>
    <row r="37989"/>
    <row r="37990"/>
    <row r="37991"/>
    <row r="37992"/>
    <row r="37993"/>
    <row r="37994"/>
    <row r="37995"/>
    <row r="37996"/>
    <row r="37997"/>
    <row r="37998"/>
    <row r="37999"/>
    <row r="38000"/>
    <row r="38001"/>
    <row r="38002"/>
    <row r="38003"/>
    <row r="38004"/>
    <row r="38005"/>
    <row r="38006"/>
    <row r="38007"/>
    <row r="38008"/>
    <row r="38009"/>
    <row r="38010"/>
    <row r="38011"/>
    <row r="38012"/>
    <row r="38013"/>
    <row r="38014"/>
    <row r="38015"/>
    <row r="38016"/>
    <row r="38017"/>
    <row r="38018"/>
    <row r="38019"/>
    <row r="38020"/>
    <row r="38021"/>
    <row r="38022"/>
    <row r="38023"/>
    <row r="38024"/>
    <row r="38025"/>
    <row r="38026"/>
    <row r="38027"/>
    <row r="38028"/>
    <row r="38029"/>
    <row r="38030"/>
    <row r="38031"/>
    <row r="38032"/>
    <row r="38033"/>
    <row r="38034"/>
    <row r="38035"/>
    <row r="38036"/>
    <row r="38037"/>
    <row r="38038"/>
    <row r="38039"/>
    <row r="38040"/>
    <row r="38041"/>
    <row r="38042"/>
    <row r="38043"/>
    <row r="38044"/>
    <row r="38045"/>
    <row r="38046"/>
    <row r="38047"/>
    <row r="38048"/>
    <row r="38049"/>
    <row r="38050"/>
    <row r="38051"/>
    <row r="38052"/>
    <row r="38053"/>
    <row r="38054"/>
    <row r="38055"/>
    <row r="38056"/>
    <row r="38057"/>
    <row r="38058"/>
    <row r="38059"/>
    <row r="38060"/>
    <row r="38061"/>
    <row r="38062"/>
    <row r="38063"/>
    <row r="38064"/>
    <row r="38065"/>
    <row r="38066"/>
    <row r="38067"/>
    <row r="38068"/>
    <row r="38069"/>
    <row r="38070"/>
    <row r="38071"/>
    <row r="38072"/>
    <row r="38073"/>
    <row r="38074"/>
    <row r="38075"/>
    <row r="38076"/>
    <row r="38077"/>
    <row r="38078"/>
    <row r="38079"/>
    <row r="38080"/>
    <row r="38081"/>
    <row r="38082"/>
    <row r="38083"/>
    <row r="38084"/>
    <row r="38085"/>
    <row r="38086"/>
    <row r="38087"/>
    <row r="38088"/>
    <row r="38089"/>
    <row r="38090"/>
    <row r="38091"/>
    <row r="38092"/>
    <row r="38093"/>
    <row r="38094"/>
    <row r="38095"/>
    <row r="38096"/>
    <row r="38097"/>
    <row r="38098"/>
    <row r="38099"/>
    <row r="38100"/>
    <row r="38101"/>
    <row r="38102"/>
    <row r="38103"/>
    <row r="38104"/>
    <row r="38105"/>
    <row r="38106"/>
    <row r="38107"/>
    <row r="38108"/>
    <row r="38109"/>
    <row r="38110"/>
    <row r="38111"/>
    <row r="38112"/>
    <row r="38113"/>
    <row r="38114"/>
    <row r="38115"/>
    <row r="38116"/>
    <row r="38117"/>
    <row r="38118"/>
    <row r="38119"/>
    <row r="38120"/>
    <row r="38121"/>
    <row r="38122"/>
    <row r="38123"/>
    <row r="38124"/>
    <row r="38125"/>
    <row r="38126"/>
    <row r="38127"/>
    <row r="38128"/>
    <row r="38129"/>
    <row r="38130"/>
    <row r="38131"/>
    <row r="38132"/>
    <row r="38133"/>
    <row r="38134"/>
    <row r="38135"/>
    <row r="38136"/>
    <row r="38137"/>
    <row r="38138"/>
    <row r="38139"/>
    <row r="38140"/>
    <row r="38141"/>
    <row r="38142"/>
    <row r="38143"/>
    <row r="38144"/>
    <row r="38145"/>
    <row r="38146"/>
    <row r="38147"/>
    <row r="38148"/>
    <row r="38149"/>
    <row r="38150"/>
    <row r="38151"/>
    <row r="38152"/>
    <row r="38153"/>
    <row r="38154"/>
    <row r="38155"/>
    <row r="38156"/>
    <row r="38157"/>
    <row r="38158"/>
    <row r="38159"/>
    <row r="38160"/>
    <row r="38161"/>
    <row r="38162"/>
    <row r="38163"/>
    <row r="38164"/>
    <row r="38165"/>
    <row r="38166"/>
    <row r="38167"/>
    <row r="38168"/>
    <row r="38169"/>
    <row r="38170"/>
    <row r="38171"/>
    <row r="38172"/>
    <row r="38173"/>
    <row r="38174"/>
    <row r="38175"/>
    <row r="38176"/>
    <row r="38177"/>
    <row r="38178"/>
    <row r="38179"/>
    <row r="38180"/>
    <row r="38181"/>
    <row r="38182"/>
    <row r="38183"/>
    <row r="38184"/>
    <row r="38185"/>
    <row r="38186"/>
    <row r="38187"/>
    <row r="38188"/>
    <row r="38189"/>
    <row r="38190"/>
    <row r="38191"/>
    <row r="38192"/>
    <row r="38193"/>
    <row r="38194"/>
    <row r="38195"/>
    <row r="38196"/>
    <row r="38197"/>
    <row r="38198"/>
    <row r="38199"/>
    <row r="38200"/>
    <row r="38201"/>
    <row r="38202"/>
    <row r="38203"/>
    <row r="38204"/>
    <row r="38205"/>
    <row r="38206"/>
    <row r="38207"/>
    <row r="38208"/>
    <row r="38209"/>
    <row r="38210"/>
    <row r="38211"/>
    <row r="38212"/>
    <row r="38213"/>
    <row r="38214"/>
    <row r="38215"/>
    <row r="38216"/>
    <row r="38217"/>
    <row r="38218"/>
    <row r="38219"/>
    <row r="38220"/>
    <row r="38221"/>
    <row r="38222"/>
    <row r="38223"/>
    <row r="38224"/>
    <row r="38225"/>
    <row r="38226"/>
    <row r="38227"/>
    <row r="38228"/>
    <row r="38229"/>
    <row r="38230"/>
    <row r="38231"/>
    <row r="38232"/>
    <row r="38233"/>
    <row r="38234"/>
    <row r="38235"/>
    <row r="38236"/>
    <row r="38237"/>
    <row r="38238"/>
    <row r="38239"/>
    <row r="38240"/>
    <row r="38241"/>
    <row r="38242"/>
    <row r="38243"/>
    <row r="38244"/>
    <row r="38245"/>
    <row r="38246"/>
    <row r="38247"/>
    <row r="38248"/>
    <row r="38249"/>
    <row r="38250"/>
    <row r="38251"/>
    <row r="38252"/>
    <row r="38253"/>
    <row r="38254"/>
    <row r="38255"/>
    <row r="38256"/>
    <row r="38257"/>
    <row r="38258"/>
    <row r="38259"/>
    <row r="38260"/>
    <row r="38261"/>
    <row r="38262"/>
    <row r="38263"/>
    <row r="38264"/>
    <row r="38265"/>
    <row r="38266"/>
    <row r="38267"/>
    <row r="38268"/>
    <row r="38269"/>
    <row r="38270"/>
    <row r="38271"/>
    <row r="38272"/>
    <row r="38273"/>
    <row r="38274"/>
    <row r="38275"/>
    <row r="38276"/>
    <row r="38277"/>
    <row r="38278"/>
    <row r="38279"/>
    <row r="38280"/>
    <row r="38281"/>
    <row r="38282"/>
    <row r="38283"/>
    <row r="38284"/>
    <row r="38285"/>
    <row r="38286"/>
    <row r="38287"/>
    <row r="38288"/>
    <row r="38289"/>
    <row r="38290"/>
    <row r="38291"/>
    <row r="38292"/>
    <row r="38293"/>
    <row r="38294"/>
    <row r="38295"/>
    <row r="38296"/>
    <row r="38297"/>
    <row r="38298"/>
    <row r="38299"/>
    <row r="38300"/>
    <row r="38301"/>
    <row r="38302"/>
    <row r="38303"/>
    <row r="38304"/>
    <row r="38305"/>
    <row r="38306"/>
    <row r="38307"/>
    <row r="38308"/>
    <row r="38309"/>
    <row r="38310"/>
    <row r="38311"/>
    <row r="38312"/>
    <row r="38313"/>
    <row r="38314"/>
    <row r="38315"/>
    <row r="38316"/>
    <row r="38317"/>
    <row r="38318"/>
    <row r="38319"/>
    <row r="38320"/>
    <row r="38321"/>
    <row r="38322"/>
    <row r="38323"/>
    <row r="38324"/>
    <row r="38325"/>
    <row r="38326"/>
    <row r="38327"/>
    <row r="38328"/>
    <row r="38329"/>
    <row r="38330"/>
    <row r="38331"/>
    <row r="38332"/>
    <row r="38333"/>
    <row r="38334"/>
    <row r="38335"/>
    <row r="38336"/>
    <row r="38337"/>
    <row r="38338"/>
    <row r="38339"/>
    <row r="38340"/>
    <row r="38341"/>
    <row r="38342"/>
    <row r="38343"/>
    <row r="38344"/>
    <row r="38345"/>
    <row r="38346"/>
    <row r="38347"/>
    <row r="38348"/>
    <row r="38349"/>
    <row r="38350"/>
    <row r="38351"/>
    <row r="38352"/>
    <row r="38353"/>
    <row r="38354"/>
    <row r="38355"/>
    <row r="38356"/>
    <row r="38357"/>
    <row r="38358"/>
    <row r="38359"/>
    <row r="38360"/>
    <row r="38361"/>
    <row r="38362"/>
    <row r="38363"/>
    <row r="38364"/>
    <row r="38365"/>
    <row r="38366"/>
    <row r="38367"/>
    <row r="38368"/>
    <row r="38369"/>
    <row r="38370"/>
    <row r="38371"/>
    <row r="38372"/>
    <row r="38373"/>
    <row r="38374"/>
    <row r="38375"/>
    <row r="38376"/>
    <row r="38377"/>
    <row r="38378"/>
    <row r="38379"/>
    <row r="38380"/>
    <row r="38381"/>
    <row r="38382"/>
    <row r="38383"/>
    <row r="38384"/>
    <row r="38385"/>
    <row r="38386"/>
    <row r="38387"/>
    <row r="38388"/>
    <row r="38389"/>
    <row r="38390"/>
    <row r="38391"/>
    <row r="38392"/>
    <row r="38393"/>
    <row r="38394"/>
    <row r="38395"/>
    <row r="38396"/>
    <row r="38397"/>
    <row r="38398"/>
    <row r="38399"/>
    <row r="38400"/>
    <row r="38401"/>
    <row r="38402"/>
    <row r="38403"/>
    <row r="38404"/>
    <row r="38405"/>
    <row r="38406"/>
    <row r="38407"/>
    <row r="38408"/>
    <row r="38409"/>
    <row r="38410"/>
    <row r="38411"/>
    <row r="38412"/>
    <row r="38413"/>
    <row r="38414"/>
    <row r="38415"/>
    <row r="38416"/>
    <row r="38417"/>
    <row r="38418"/>
    <row r="38419"/>
    <row r="38420"/>
    <row r="38421"/>
    <row r="38422"/>
    <row r="38423"/>
    <row r="38424"/>
    <row r="38425"/>
    <row r="38426"/>
    <row r="38427"/>
    <row r="38428"/>
    <row r="38429"/>
    <row r="38430"/>
    <row r="38431"/>
    <row r="38432"/>
    <row r="38433"/>
    <row r="38434"/>
    <row r="38435"/>
    <row r="38436"/>
    <row r="38437"/>
    <row r="38438"/>
    <row r="38439"/>
    <row r="38440"/>
    <row r="38441"/>
    <row r="38442"/>
    <row r="38443"/>
    <row r="38444"/>
    <row r="38445"/>
    <row r="38446"/>
    <row r="38447"/>
    <row r="38448"/>
    <row r="38449"/>
    <row r="38450"/>
    <row r="38451"/>
    <row r="38452"/>
    <row r="38453"/>
    <row r="38454"/>
    <row r="38455"/>
    <row r="38456"/>
    <row r="38457"/>
    <row r="38458"/>
    <row r="38459"/>
    <row r="38460"/>
    <row r="38461"/>
    <row r="38462"/>
    <row r="38463"/>
    <row r="38464"/>
    <row r="38465"/>
    <row r="38466"/>
    <row r="38467"/>
    <row r="38468"/>
    <row r="38469"/>
    <row r="38470"/>
    <row r="38471"/>
    <row r="38472"/>
    <row r="38473"/>
    <row r="38474"/>
    <row r="38475"/>
    <row r="38476"/>
    <row r="38477"/>
    <row r="38478"/>
    <row r="38479"/>
    <row r="38480"/>
    <row r="38481"/>
    <row r="38482"/>
    <row r="38483"/>
    <row r="38484"/>
    <row r="38485"/>
    <row r="38486"/>
    <row r="38487"/>
    <row r="38488"/>
    <row r="38489"/>
    <row r="38490"/>
    <row r="38491"/>
    <row r="38492"/>
    <row r="38493"/>
    <row r="38494"/>
    <row r="38495"/>
    <row r="38496"/>
    <row r="38497"/>
    <row r="38498"/>
    <row r="38499"/>
    <row r="38500"/>
    <row r="38501"/>
    <row r="38502"/>
    <row r="38503"/>
    <row r="38504"/>
    <row r="38505"/>
    <row r="38506"/>
    <row r="38507"/>
    <row r="38508"/>
    <row r="38509"/>
    <row r="38510"/>
    <row r="38511"/>
    <row r="38512"/>
    <row r="38513"/>
    <row r="38514"/>
    <row r="38515"/>
    <row r="38516"/>
    <row r="38517"/>
    <row r="38518"/>
    <row r="38519"/>
    <row r="38520"/>
    <row r="38521"/>
    <row r="38522"/>
    <row r="38523"/>
    <row r="38524"/>
    <row r="38525"/>
    <row r="38526"/>
    <row r="38527"/>
    <row r="38528"/>
    <row r="38529"/>
    <row r="38530"/>
    <row r="38531"/>
    <row r="38532"/>
    <row r="38533"/>
    <row r="38534"/>
    <row r="38535"/>
    <row r="38536"/>
    <row r="38537"/>
    <row r="38538"/>
    <row r="38539"/>
    <row r="38540"/>
    <row r="38541"/>
    <row r="38542"/>
    <row r="38543"/>
    <row r="38544"/>
    <row r="38545"/>
    <row r="38546"/>
    <row r="38547"/>
    <row r="38548"/>
    <row r="38549"/>
    <row r="38550"/>
    <row r="38551"/>
    <row r="38552"/>
    <row r="38553"/>
    <row r="38554"/>
    <row r="38555"/>
    <row r="38556"/>
    <row r="38557"/>
    <row r="38558"/>
    <row r="38559"/>
    <row r="38560"/>
    <row r="38561"/>
    <row r="38562"/>
    <row r="38563"/>
    <row r="38564"/>
    <row r="38565"/>
    <row r="38566"/>
    <row r="38567"/>
    <row r="38568"/>
    <row r="38569"/>
    <row r="38570"/>
    <row r="38571"/>
    <row r="38572"/>
    <row r="38573"/>
    <row r="38574"/>
    <row r="38575"/>
    <row r="38576"/>
    <row r="38577"/>
    <row r="38578"/>
    <row r="38579"/>
    <row r="38580"/>
    <row r="38581"/>
    <row r="38582"/>
    <row r="38583"/>
    <row r="38584"/>
    <row r="38585"/>
    <row r="38586"/>
    <row r="38587"/>
    <row r="38588"/>
    <row r="38589"/>
    <row r="38590"/>
    <row r="38591"/>
    <row r="38592"/>
    <row r="38593"/>
    <row r="38594"/>
    <row r="38595"/>
    <row r="38596"/>
    <row r="38597"/>
    <row r="38598"/>
    <row r="38599"/>
    <row r="38600"/>
    <row r="38601"/>
    <row r="38602"/>
    <row r="38603"/>
    <row r="38604"/>
    <row r="38605"/>
    <row r="38606"/>
    <row r="38607"/>
    <row r="38608"/>
    <row r="38609"/>
    <row r="38610"/>
    <row r="38611"/>
    <row r="38612"/>
    <row r="38613"/>
    <row r="38614"/>
    <row r="38615"/>
    <row r="38616"/>
    <row r="38617"/>
    <row r="38618"/>
    <row r="38619"/>
    <row r="38620"/>
    <row r="38621"/>
    <row r="38622"/>
    <row r="38623"/>
    <row r="38624"/>
    <row r="38625"/>
    <row r="38626"/>
    <row r="38627"/>
    <row r="38628"/>
    <row r="38629"/>
    <row r="38630"/>
    <row r="38631"/>
    <row r="38632"/>
    <row r="38633"/>
    <row r="38634"/>
    <row r="38635"/>
    <row r="38636"/>
    <row r="38637"/>
    <row r="38638"/>
    <row r="38639"/>
    <row r="38640"/>
    <row r="38641"/>
    <row r="38642"/>
    <row r="38643"/>
    <row r="38644"/>
    <row r="38645"/>
    <row r="38646"/>
    <row r="38647"/>
    <row r="38648"/>
    <row r="38649"/>
    <row r="38650"/>
    <row r="38651"/>
    <row r="38652"/>
    <row r="38653"/>
    <row r="38654"/>
    <row r="38655"/>
    <row r="38656"/>
    <row r="38657"/>
    <row r="38658"/>
    <row r="38659"/>
    <row r="38660"/>
    <row r="38661"/>
    <row r="38662"/>
    <row r="38663"/>
    <row r="38664"/>
    <row r="38665"/>
    <row r="38666"/>
    <row r="38667"/>
    <row r="38668"/>
    <row r="38669"/>
    <row r="38670"/>
    <row r="38671"/>
    <row r="38672"/>
    <row r="38673"/>
    <row r="38674"/>
    <row r="38675"/>
    <row r="38676"/>
    <row r="38677"/>
    <row r="38678"/>
    <row r="38679"/>
    <row r="38680"/>
    <row r="38681"/>
    <row r="38682"/>
    <row r="38683"/>
    <row r="38684"/>
    <row r="38685"/>
    <row r="38686"/>
    <row r="38687"/>
    <row r="38688"/>
    <row r="38689"/>
    <row r="38690"/>
    <row r="38691"/>
    <row r="38692"/>
    <row r="38693"/>
    <row r="38694"/>
    <row r="38695"/>
    <row r="38696"/>
    <row r="38697"/>
    <row r="38698"/>
    <row r="38699"/>
    <row r="38700"/>
    <row r="38701"/>
    <row r="38702"/>
    <row r="38703"/>
    <row r="38704"/>
    <row r="38705"/>
    <row r="38706"/>
    <row r="38707"/>
    <row r="38708"/>
    <row r="38709"/>
    <row r="38710"/>
    <row r="38711"/>
    <row r="38712"/>
    <row r="38713"/>
    <row r="38714"/>
    <row r="38715"/>
    <row r="38716"/>
    <row r="38717"/>
    <row r="38718"/>
    <row r="38719"/>
    <row r="38720"/>
    <row r="38721"/>
    <row r="38722"/>
    <row r="38723"/>
    <row r="38724"/>
    <row r="38725"/>
    <row r="38726"/>
    <row r="38727"/>
    <row r="38728"/>
    <row r="38729"/>
    <row r="38730"/>
    <row r="38731"/>
    <row r="38732"/>
    <row r="38733"/>
    <row r="38734"/>
    <row r="38735"/>
    <row r="38736"/>
    <row r="38737"/>
    <row r="38738"/>
    <row r="38739"/>
    <row r="38740"/>
    <row r="38741"/>
    <row r="38742"/>
    <row r="38743"/>
    <row r="38744"/>
    <row r="38745"/>
    <row r="38746"/>
    <row r="38747"/>
    <row r="38748"/>
    <row r="38749"/>
    <row r="38750"/>
    <row r="38751"/>
    <row r="38752"/>
    <row r="38753"/>
    <row r="38754"/>
    <row r="38755"/>
    <row r="38756"/>
    <row r="38757"/>
    <row r="38758"/>
    <row r="38759"/>
    <row r="38760"/>
    <row r="38761"/>
    <row r="38762"/>
    <row r="38763"/>
    <row r="38764"/>
    <row r="38765"/>
    <row r="38766"/>
    <row r="38767"/>
    <row r="38768"/>
    <row r="38769"/>
    <row r="38770"/>
    <row r="38771"/>
    <row r="38772"/>
    <row r="38773"/>
    <row r="38774"/>
    <row r="38775"/>
    <row r="38776"/>
    <row r="38777"/>
    <row r="38778"/>
    <row r="38779"/>
    <row r="38780"/>
    <row r="38781"/>
    <row r="38782"/>
    <row r="38783"/>
    <row r="38784"/>
    <row r="38785"/>
    <row r="38786"/>
    <row r="38787"/>
    <row r="38788"/>
    <row r="38789"/>
    <row r="38790"/>
    <row r="38791"/>
    <row r="38792"/>
    <row r="38793"/>
    <row r="38794"/>
    <row r="38795"/>
    <row r="38796"/>
    <row r="38797"/>
    <row r="38798"/>
    <row r="38799"/>
    <row r="38800"/>
    <row r="38801"/>
    <row r="38802"/>
    <row r="38803"/>
    <row r="38804"/>
    <row r="38805"/>
    <row r="38806"/>
    <row r="38807"/>
    <row r="38808"/>
    <row r="38809"/>
    <row r="38810"/>
    <row r="38811"/>
    <row r="38812"/>
    <row r="38813"/>
    <row r="38814"/>
    <row r="38815"/>
    <row r="38816"/>
    <row r="38817"/>
    <row r="38818"/>
    <row r="38819"/>
    <row r="38820"/>
    <row r="38821"/>
    <row r="38822"/>
    <row r="38823"/>
    <row r="38824"/>
    <row r="38825"/>
    <row r="38826"/>
    <row r="38827"/>
    <row r="38828"/>
    <row r="38829"/>
    <row r="38830"/>
    <row r="38831"/>
    <row r="38832"/>
    <row r="38833"/>
    <row r="38834"/>
    <row r="38835"/>
    <row r="38836"/>
    <row r="38837"/>
    <row r="38838"/>
    <row r="38839"/>
    <row r="38840"/>
    <row r="38841"/>
    <row r="38842"/>
    <row r="38843"/>
    <row r="38844"/>
    <row r="38845"/>
    <row r="38846"/>
    <row r="38847"/>
    <row r="38848"/>
    <row r="38849"/>
    <row r="38850"/>
    <row r="38851"/>
    <row r="38852"/>
    <row r="38853"/>
    <row r="38854"/>
    <row r="38855"/>
    <row r="38856"/>
    <row r="38857"/>
    <row r="38858"/>
    <row r="38859"/>
    <row r="38860"/>
    <row r="38861"/>
    <row r="38862"/>
    <row r="38863"/>
    <row r="38864"/>
    <row r="38865"/>
    <row r="38866"/>
    <row r="38867"/>
    <row r="38868"/>
    <row r="38869"/>
    <row r="38870"/>
    <row r="38871"/>
    <row r="38872"/>
    <row r="38873"/>
    <row r="38874"/>
    <row r="38875"/>
    <row r="38876"/>
    <row r="38877"/>
    <row r="38878"/>
    <row r="38879"/>
    <row r="38880"/>
    <row r="38881"/>
    <row r="38882"/>
    <row r="38883"/>
    <row r="38884"/>
    <row r="38885"/>
    <row r="38886"/>
    <row r="38887"/>
    <row r="38888"/>
    <row r="38889"/>
    <row r="38890"/>
    <row r="38891"/>
    <row r="38892"/>
    <row r="38893"/>
    <row r="38894"/>
    <row r="38895"/>
    <row r="38896"/>
    <row r="38897"/>
    <row r="38898"/>
    <row r="38899"/>
    <row r="38900"/>
    <row r="38901"/>
    <row r="38902"/>
    <row r="38903"/>
    <row r="38904"/>
    <row r="38905"/>
    <row r="38906"/>
    <row r="38907"/>
    <row r="38908"/>
    <row r="38909"/>
    <row r="38910"/>
    <row r="38911"/>
    <row r="38912"/>
    <row r="38913"/>
    <row r="38914"/>
    <row r="38915"/>
    <row r="38916"/>
    <row r="38917"/>
    <row r="38918"/>
    <row r="38919"/>
    <row r="38920"/>
    <row r="38921"/>
    <row r="38922"/>
    <row r="38923"/>
    <row r="38924"/>
    <row r="38925"/>
    <row r="38926"/>
    <row r="38927"/>
    <row r="38928"/>
    <row r="38929"/>
    <row r="38930"/>
    <row r="38931"/>
    <row r="38932"/>
    <row r="38933"/>
    <row r="38934"/>
    <row r="38935"/>
    <row r="38936"/>
    <row r="38937"/>
    <row r="38938"/>
    <row r="38939"/>
    <row r="38940"/>
    <row r="38941"/>
    <row r="38942"/>
    <row r="38943"/>
    <row r="38944"/>
    <row r="38945"/>
    <row r="38946"/>
    <row r="38947"/>
    <row r="38948"/>
    <row r="38949"/>
    <row r="38950"/>
    <row r="38951"/>
    <row r="38952"/>
    <row r="38953"/>
    <row r="38954"/>
    <row r="38955"/>
    <row r="38956"/>
    <row r="38957"/>
    <row r="38958"/>
    <row r="38959"/>
    <row r="38960"/>
    <row r="38961"/>
    <row r="38962"/>
    <row r="38963"/>
    <row r="38964"/>
    <row r="38965"/>
    <row r="38966"/>
    <row r="38967"/>
    <row r="38968"/>
    <row r="38969"/>
    <row r="38970"/>
    <row r="38971"/>
    <row r="38972"/>
    <row r="38973"/>
    <row r="38974"/>
    <row r="38975"/>
    <row r="38976"/>
    <row r="38977"/>
    <row r="38978"/>
    <row r="38979"/>
    <row r="38980"/>
    <row r="38981"/>
    <row r="38982"/>
    <row r="38983"/>
    <row r="38984"/>
    <row r="38985"/>
    <row r="38986"/>
    <row r="38987"/>
    <row r="38988"/>
    <row r="38989"/>
    <row r="38990"/>
    <row r="38991"/>
    <row r="38992"/>
    <row r="38993"/>
    <row r="38994"/>
    <row r="38995"/>
    <row r="38996"/>
    <row r="38997"/>
    <row r="38998"/>
    <row r="38999"/>
    <row r="39000"/>
    <row r="39001"/>
    <row r="39002"/>
    <row r="39003"/>
    <row r="39004"/>
    <row r="39005"/>
    <row r="39006"/>
    <row r="39007"/>
    <row r="39008"/>
    <row r="39009"/>
    <row r="39010"/>
    <row r="39011"/>
    <row r="39012"/>
    <row r="39013"/>
    <row r="39014"/>
    <row r="39015"/>
    <row r="39016"/>
    <row r="39017"/>
    <row r="39018"/>
    <row r="39019"/>
    <row r="39020"/>
    <row r="39021"/>
    <row r="39022"/>
    <row r="39023"/>
    <row r="39024"/>
    <row r="39025"/>
    <row r="39026"/>
    <row r="39027"/>
    <row r="39028"/>
    <row r="39029"/>
    <row r="39030"/>
    <row r="39031"/>
    <row r="39032"/>
    <row r="39033"/>
    <row r="39034"/>
    <row r="39035"/>
    <row r="39036"/>
    <row r="39037"/>
    <row r="39038"/>
    <row r="39039"/>
    <row r="39040"/>
    <row r="39041"/>
    <row r="39042"/>
    <row r="39043"/>
    <row r="39044"/>
    <row r="39045"/>
    <row r="39046"/>
    <row r="39047"/>
    <row r="39048"/>
    <row r="39049"/>
    <row r="39050"/>
    <row r="39051"/>
    <row r="39052"/>
    <row r="39053"/>
    <row r="39054"/>
    <row r="39055"/>
    <row r="39056"/>
    <row r="39057"/>
    <row r="39058"/>
    <row r="39059"/>
    <row r="39060"/>
    <row r="39061"/>
    <row r="39062"/>
    <row r="39063"/>
    <row r="39064"/>
    <row r="39065"/>
    <row r="39066"/>
    <row r="39067"/>
    <row r="39068"/>
    <row r="39069"/>
    <row r="39070"/>
    <row r="39071"/>
    <row r="39072"/>
    <row r="39073"/>
    <row r="39074"/>
    <row r="39075"/>
    <row r="39076"/>
    <row r="39077"/>
    <row r="39078"/>
    <row r="39079"/>
    <row r="39080"/>
    <row r="39081"/>
    <row r="39082"/>
    <row r="39083"/>
    <row r="39084"/>
    <row r="39085"/>
    <row r="39086"/>
    <row r="39087"/>
    <row r="39088"/>
    <row r="39089"/>
    <row r="39090"/>
    <row r="39091"/>
    <row r="39092"/>
    <row r="39093"/>
    <row r="39094"/>
    <row r="39095"/>
    <row r="39096"/>
    <row r="39097"/>
    <row r="39098"/>
    <row r="39099"/>
    <row r="39100"/>
    <row r="39101"/>
    <row r="39102"/>
    <row r="39103"/>
    <row r="39104"/>
    <row r="39105"/>
    <row r="39106"/>
    <row r="39107"/>
    <row r="39108"/>
    <row r="39109"/>
    <row r="39110"/>
    <row r="39111"/>
    <row r="39112"/>
    <row r="39113"/>
    <row r="39114"/>
    <row r="39115"/>
    <row r="39116"/>
    <row r="39117"/>
    <row r="39118"/>
    <row r="39119"/>
    <row r="39120"/>
    <row r="39121"/>
    <row r="39122"/>
    <row r="39123"/>
    <row r="39124"/>
    <row r="39125"/>
    <row r="39126"/>
    <row r="39127"/>
    <row r="39128"/>
    <row r="39129"/>
    <row r="39130"/>
    <row r="39131"/>
    <row r="39132"/>
    <row r="39133"/>
    <row r="39134"/>
    <row r="39135"/>
    <row r="39136"/>
    <row r="39137"/>
    <row r="39138"/>
    <row r="39139"/>
    <row r="39140"/>
    <row r="39141"/>
    <row r="39142"/>
    <row r="39143"/>
    <row r="39144"/>
    <row r="39145"/>
    <row r="39146"/>
    <row r="39147"/>
    <row r="39148"/>
    <row r="39149"/>
    <row r="39150"/>
    <row r="39151"/>
    <row r="39152"/>
    <row r="39153"/>
    <row r="39154"/>
    <row r="39155"/>
    <row r="39156"/>
    <row r="39157"/>
    <row r="39158"/>
    <row r="39159"/>
    <row r="39160"/>
    <row r="39161"/>
    <row r="39162"/>
    <row r="39163"/>
    <row r="39164"/>
    <row r="39165"/>
    <row r="39166"/>
    <row r="39167"/>
    <row r="39168"/>
    <row r="39169"/>
    <row r="39170"/>
    <row r="39171"/>
    <row r="39172"/>
    <row r="39173"/>
    <row r="39174"/>
    <row r="39175"/>
    <row r="39176"/>
    <row r="39177"/>
    <row r="39178"/>
    <row r="39179"/>
    <row r="39180"/>
    <row r="39181"/>
    <row r="39182"/>
    <row r="39183"/>
    <row r="39184"/>
    <row r="39185"/>
    <row r="39186"/>
    <row r="39187"/>
    <row r="39188"/>
    <row r="39189"/>
    <row r="39190"/>
    <row r="39191"/>
    <row r="39192"/>
    <row r="39193"/>
    <row r="39194"/>
    <row r="39195"/>
    <row r="39196"/>
    <row r="39197"/>
    <row r="39198"/>
    <row r="39199"/>
    <row r="39200"/>
    <row r="39201"/>
    <row r="39202"/>
    <row r="39203"/>
    <row r="39204"/>
    <row r="39205"/>
    <row r="39206"/>
    <row r="39207"/>
    <row r="39208"/>
    <row r="39209"/>
    <row r="39210"/>
    <row r="39211"/>
    <row r="39212"/>
    <row r="39213"/>
    <row r="39214"/>
    <row r="39215"/>
    <row r="39216"/>
    <row r="39217"/>
    <row r="39218"/>
    <row r="39219"/>
    <row r="39220"/>
    <row r="39221"/>
    <row r="39222"/>
    <row r="39223"/>
    <row r="39224"/>
    <row r="39225"/>
    <row r="39226"/>
    <row r="39227"/>
    <row r="39228"/>
    <row r="39229"/>
    <row r="39230"/>
    <row r="39231"/>
    <row r="39232"/>
    <row r="39233"/>
    <row r="39234"/>
    <row r="39235"/>
    <row r="39236"/>
    <row r="39237"/>
    <row r="39238"/>
    <row r="39239"/>
    <row r="39240"/>
    <row r="39241"/>
    <row r="39242"/>
    <row r="39243"/>
    <row r="39244"/>
    <row r="39245"/>
    <row r="39246"/>
    <row r="39247"/>
    <row r="39248"/>
    <row r="39249"/>
    <row r="39250"/>
    <row r="39251"/>
    <row r="39252"/>
    <row r="39253"/>
    <row r="39254"/>
    <row r="39255"/>
    <row r="39256"/>
    <row r="39257"/>
    <row r="39258"/>
    <row r="39259"/>
    <row r="39260"/>
    <row r="39261"/>
    <row r="39262"/>
    <row r="39263"/>
    <row r="39264"/>
    <row r="39265"/>
    <row r="39266"/>
    <row r="39267"/>
    <row r="39268"/>
    <row r="39269"/>
    <row r="39270"/>
    <row r="39271"/>
    <row r="39272"/>
    <row r="39273"/>
    <row r="39274"/>
    <row r="39275"/>
    <row r="39276"/>
    <row r="39277"/>
    <row r="39278"/>
    <row r="39279"/>
    <row r="39280"/>
    <row r="39281"/>
    <row r="39282"/>
    <row r="39283"/>
    <row r="39284"/>
    <row r="39285"/>
    <row r="39286"/>
    <row r="39287"/>
    <row r="39288"/>
    <row r="39289"/>
    <row r="39290"/>
    <row r="39291"/>
    <row r="39292"/>
    <row r="39293"/>
    <row r="39294"/>
    <row r="39295"/>
    <row r="39296"/>
    <row r="39297"/>
    <row r="39298"/>
    <row r="39299"/>
    <row r="39300"/>
    <row r="39301"/>
    <row r="39302"/>
    <row r="39303"/>
    <row r="39304"/>
    <row r="39305"/>
    <row r="39306"/>
    <row r="39307"/>
    <row r="39308"/>
    <row r="39309"/>
    <row r="39310"/>
    <row r="39311"/>
    <row r="39312"/>
    <row r="39313"/>
    <row r="39314"/>
    <row r="39315"/>
    <row r="39316"/>
    <row r="39317"/>
    <row r="39318"/>
    <row r="39319"/>
    <row r="39320"/>
    <row r="39321"/>
    <row r="39322"/>
    <row r="39323"/>
    <row r="39324"/>
    <row r="39325"/>
    <row r="39326"/>
    <row r="39327"/>
    <row r="39328"/>
    <row r="39329"/>
    <row r="39330"/>
    <row r="39331"/>
    <row r="39332"/>
    <row r="39333"/>
    <row r="39334"/>
    <row r="39335"/>
    <row r="39336"/>
    <row r="39337"/>
    <row r="39338"/>
    <row r="39339"/>
    <row r="39340"/>
    <row r="39341"/>
    <row r="39342"/>
    <row r="39343"/>
    <row r="39344"/>
    <row r="39345"/>
    <row r="39346"/>
    <row r="39347"/>
    <row r="39348"/>
    <row r="39349"/>
    <row r="39350"/>
    <row r="39351"/>
    <row r="39352"/>
    <row r="39353"/>
    <row r="39354"/>
    <row r="39355"/>
    <row r="39356"/>
    <row r="39357"/>
    <row r="39358"/>
    <row r="39359"/>
    <row r="39360"/>
    <row r="39361"/>
    <row r="39362"/>
    <row r="39363"/>
    <row r="39364"/>
    <row r="39365"/>
    <row r="39366"/>
    <row r="39367"/>
    <row r="39368"/>
    <row r="39369"/>
    <row r="39370"/>
    <row r="39371"/>
    <row r="39372"/>
    <row r="39373"/>
    <row r="39374"/>
    <row r="39375"/>
    <row r="39376"/>
    <row r="39377"/>
    <row r="39378"/>
    <row r="39379"/>
    <row r="39380"/>
    <row r="39381"/>
    <row r="39382"/>
    <row r="39383"/>
    <row r="39384"/>
    <row r="39385"/>
    <row r="39386"/>
    <row r="39387"/>
    <row r="39388"/>
    <row r="39389"/>
    <row r="39390"/>
    <row r="39391"/>
    <row r="39392"/>
    <row r="39393"/>
    <row r="39394"/>
    <row r="39395"/>
    <row r="39396"/>
    <row r="39397"/>
    <row r="39398"/>
    <row r="39399"/>
    <row r="39400"/>
    <row r="39401"/>
    <row r="39402"/>
    <row r="39403"/>
    <row r="39404"/>
    <row r="39405"/>
    <row r="39406"/>
    <row r="39407"/>
    <row r="39408"/>
    <row r="39409"/>
    <row r="39410"/>
    <row r="39411"/>
    <row r="39412"/>
    <row r="39413"/>
    <row r="39414"/>
    <row r="39415"/>
    <row r="39416"/>
    <row r="39417"/>
    <row r="39418"/>
    <row r="39419"/>
    <row r="39420"/>
    <row r="39421"/>
    <row r="39422"/>
    <row r="39423"/>
    <row r="39424"/>
    <row r="39425"/>
    <row r="39426"/>
    <row r="39427"/>
    <row r="39428"/>
    <row r="39429"/>
    <row r="39430"/>
    <row r="39431"/>
    <row r="39432"/>
    <row r="39433"/>
    <row r="39434"/>
    <row r="39435"/>
    <row r="39436"/>
    <row r="39437"/>
    <row r="39438"/>
    <row r="39439"/>
    <row r="39440"/>
    <row r="39441"/>
    <row r="39442"/>
    <row r="39443"/>
    <row r="39444"/>
    <row r="39445"/>
    <row r="39446"/>
    <row r="39447"/>
    <row r="39448"/>
    <row r="39449"/>
    <row r="39450"/>
    <row r="39451"/>
    <row r="39452"/>
    <row r="39453"/>
    <row r="39454"/>
    <row r="39455"/>
    <row r="39456"/>
    <row r="39457"/>
    <row r="39458"/>
    <row r="39459"/>
    <row r="39460"/>
    <row r="39461"/>
    <row r="39462"/>
    <row r="39463"/>
    <row r="39464"/>
    <row r="39465"/>
    <row r="39466"/>
    <row r="39467"/>
    <row r="39468"/>
    <row r="39469"/>
    <row r="39470"/>
    <row r="39471"/>
    <row r="39472"/>
    <row r="39473"/>
    <row r="39474"/>
    <row r="39475"/>
    <row r="39476"/>
    <row r="39477"/>
    <row r="39478"/>
    <row r="39479"/>
    <row r="39480"/>
    <row r="39481"/>
    <row r="39482"/>
    <row r="39483"/>
    <row r="39484"/>
    <row r="39485"/>
    <row r="39486"/>
    <row r="39487"/>
    <row r="39488"/>
    <row r="39489"/>
    <row r="39490"/>
    <row r="39491"/>
    <row r="39492"/>
    <row r="39493"/>
    <row r="39494"/>
    <row r="39495"/>
    <row r="39496"/>
    <row r="39497"/>
    <row r="39498"/>
    <row r="39499"/>
    <row r="39500"/>
    <row r="39501"/>
    <row r="39502"/>
    <row r="39503"/>
    <row r="39504"/>
    <row r="39505"/>
    <row r="39506"/>
    <row r="39507"/>
    <row r="39508"/>
    <row r="39509"/>
    <row r="39510"/>
    <row r="39511"/>
    <row r="39512"/>
    <row r="39513"/>
    <row r="39514"/>
    <row r="39515"/>
    <row r="39516"/>
    <row r="39517"/>
    <row r="39518"/>
    <row r="39519"/>
    <row r="39520"/>
    <row r="39521"/>
    <row r="39522"/>
    <row r="39523"/>
    <row r="39524"/>
    <row r="39525"/>
    <row r="39526"/>
    <row r="39527"/>
    <row r="39528"/>
    <row r="39529"/>
    <row r="39530"/>
    <row r="39531"/>
    <row r="39532"/>
    <row r="39533"/>
    <row r="39534"/>
    <row r="39535"/>
    <row r="39536"/>
    <row r="39537"/>
    <row r="39538"/>
    <row r="39539"/>
    <row r="39540"/>
    <row r="39541"/>
    <row r="39542"/>
    <row r="39543"/>
    <row r="39544"/>
    <row r="39545"/>
    <row r="39546"/>
    <row r="39547"/>
    <row r="39548"/>
    <row r="39549"/>
    <row r="39550"/>
    <row r="39551"/>
    <row r="39552"/>
    <row r="39553"/>
    <row r="39554"/>
    <row r="39555"/>
    <row r="39556"/>
    <row r="39557"/>
    <row r="39558"/>
    <row r="39559"/>
    <row r="39560"/>
    <row r="39561"/>
    <row r="39562"/>
    <row r="39563"/>
    <row r="39564"/>
    <row r="39565"/>
    <row r="39566"/>
    <row r="39567"/>
    <row r="39568"/>
    <row r="39569"/>
    <row r="39570"/>
    <row r="39571"/>
    <row r="39572"/>
    <row r="39573"/>
    <row r="39574"/>
    <row r="39575"/>
    <row r="39576"/>
    <row r="39577"/>
    <row r="39578"/>
    <row r="39579"/>
    <row r="39580"/>
    <row r="39581"/>
    <row r="39582"/>
    <row r="39583"/>
    <row r="39584"/>
    <row r="39585"/>
    <row r="39586"/>
    <row r="39587"/>
    <row r="39588"/>
    <row r="39589"/>
    <row r="39590"/>
    <row r="39591"/>
    <row r="39592"/>
    <row r="39593"/>
    <row r="39594"/>
    <row r="39595"/>
    <row r="39596"/>
    <row r="39597"/>
    <row r="39598"/>
    <row r="39599"/>
    <row r="39600"/>
    <row r="39601"/>
    <row r="39602"/>
    <row r="39603"/>
    <row r="39604"/>
    <row r="39605"/>
    <row r="39606"/>
    <row r="39607"/>
    <row r="39608"/>
    <row r="39609"/>
    <row r="39610"/>
    <row r="39611"/>
    <row r="39612"/>
    <row r="39613"/>
    <row r="39614"/>
    <row r="39615"/>
    <row r="39616"/>
    <row r="39617"/>
    <row r="39618"/>
    <row r="39619"/>
    <row r="39620"/>
    <row r="39621"/>
    <row r="39622"/>
    <row r="39623"/>
    <row r="39624"/>
    <row r="39625"/>
    <row r="39626"/>
    <row r="39627"/>
    <row r="39628"/>
    <row r="39629"/>
    <row r="39630"/>
    <row r="39631"/>
    <row r="39632"/>
    <row r="39633"/>
    <row r="39634"/>
    <row r="39635"/>
    <row r="39636"/>
    <row r="39637"/>
    <row r="39638"/>
    <row r="39639"/>
    <row r="39640"/>
    <row r="39641"/>
    <row r="39642"/>
    <row r="39643"/>
    <row r="39644"/>
    <row r="39645"/>
    <row r="39646"/>
    <row r="39647"/>
    <row r="39648"/>
    <row r="39649"/>
    <row r="39650"/>
    <row r="39651"/>
    <row r="39652"/>
    <row r="39653"/>
    <row r="39654"/>
    <row r="39655"/>
    <row r="39656"/>
    <row r="39657"/>
    <row r="39658"/>
    <row r="39659"/>
    <row r="39660"/>
    <row r="39661"/>
    <row r="39662"/>
    <row r="39663"/>
    <row r="39664"/>
    <row r="39665"/>
    <row r="39666"/>
    <row r="39667"/>
    <row r="39668"/>
    <row r="39669"/>
    <row r="39670"/>
    <row r="39671"/>
    <row r="39672"/>
    <row r="39673"/>
    <row r="39674"/>
    <row r="39675"/>
    <row r="39676"/>
    <row r="39677"/>
    <row r="39678"/>
    <row r="39679"/>
    <row r="39680"/>
    <row r="39681"/>
    <row r="39682"/>
    <row r="39683"/>
    <row r="39684"/>
    <row r="39685"/>
    <row r="39686"/>
    <row r="39687"/>
    <row r="39688"/>
    <row r="39689"/>
    <row r="39690"/>
    <row r="39691"/>
    <row r="39692"/>
    <row r="39693"/>
    <row r="39694"/>
    <row r="39695"/>
    <row r="39696"/>
    <row r="39697"/>
    <row r="39698"/>
    <row r="39699"/>
    <row r="39700"/>
    <row r="39701"/>
    <row r="39702"/>
    <row r="39703"/>
    <row r="39704"/>
    <row r="39705"/>
    <row r="39706"/>
    <row r="39707"/>
    <row r="39708"/>
    <row r="39709"/>
    <row r="39710"/>
    <row r="39711"/>
    <row r="39712"/>
    <row r="39713"/>
    <row r="39714"/>
    <row r="39715"/>
    <row r="39716"/>
    <row r="39717"/>
    <row r="39718"/>
    <row r="39719"/>
    <row r="39720"/>
    <row r="39721"/>
    <row r="39722"/>
    <row r="39723"/>
    <row r="39724"/>
    <row r="39725"/>
    <row r="39726"/>
    <row r="39727"/>
    <row r="39728"/>
    <row r="39729"/>
    <row r="39730"/>
    <row r="39731"/>
    <row r="39732"/>
    <row r="39733"/>
    <row r="39734"/>
    <row r="39735"/>
    <row r="39736"/>
    <row r="39737"/>
    <row r="39738"/>
    <row r="39739"/>
    <row r="39740"/>
    <row r="39741"/>
    <row r="39742"/>
    <row r="39743"/>
    <row r="39744"/>
    <row r="39745"/>
    <row r="39746"/>
    <row r="39747"/>
    <row r="39748"/>
    <row r="39749"/>
    <row r="39750"/>
    <row r="39751"/>
    <row r="39752"/>
    <row r="39753"/>
    <row r="39754"/>
    <row r="39755"/>
    <row r="39756"/>
    <row r="39757"/>
    <row r="39758"/>
    <row r="39759"/>
    <row r="39760"/>
    <row r="39761"/>
    <row r="39762"/>
    <row r="39763"/>
    <row r="39764"/>
    <row r="39765"/>
    <row r="39766"/>
    <row r="39767"/>
    <row r="39768"/>
    <row r="39769"/>
    <row r="39770"/>
    <row r="39771"/>
    <row r="39772"/>
    <row r="39773"/>
    <row r="39774"/>
    <row r="39775"/>
    <row r="39776"/>
    <row r="39777"/>
    <row r="39778"/>
    <row r="39779"/>
    <row r="39780"/>
    <row r="39781"/>
    <row r="39782"/>
    <row r="39783"/>
    <row r="39784"/>
    <row r="39785"/>
    <row r="39786"/>
    <row r="39787"/>
    <row r="39788"/>
    <row r="39789"/>
    <row r="39790"/>
    <row r="39791"/>
    <row r="39792"/>
    <row r="39793"/>
    <row r="39794"/>
    <row r="39795"/>
    <row r="39796"/>
    <row r="39797"/>
    <row r="39798"/>
    <row r="39799"/>
    <row r="39800"/>
    <row r="39801"/>
    <row r="39802"/>
    <row r="39803"/>
    <row r="39804"/>
    <row r="39805"/>
    <row r="39806"/>
    <row r="39807"/>
    <row r="39808"/>
    <row r="39809"/>
    <row r="39810"/>
    <row r="39811"/>
    <row r="39812"/>
    <row r="39813"/>
    <row r="39814"/>
    <row r="39815"/>
    <row r="39816"/>
    <row r="39817"/>
    <row r="39818"/>
    <row r="39819"/>
    <row r="39820"/>
    <row r="39821"/>
    <row r="39822"/>
    <row r="39823"/>
    <row r="39824"/>
    <row r="39825"/>
    <row r="39826"/>
    <row r="39827"/>
    <row r="39828"/>
    <row r="39829"/>
    <row r="39830"/>
    <row r="39831"/>
    <row r="39832"/>
    <row r="39833"/>
    <row r="39834"/>
    <row r="39835"/>
    <row r="39836"/>
    <row r="39837"/>
    <row r="39838"/>
    <row r="39839"/>
    <row r="39840"/>
    <row r="39841"/>
    <row r="39842"/>
    <row r="39843"/>
    <row r="39844"/>
    <row r="39845"/>
    <row r="39846"/>
    <row r="39847"/>
    <row r="39848"/>
    <row r="39849"/>
    <row r="39850"/>
    <row r="39851"/>
    <row r="39852"/>
    <row r="39853"/>
    <row r="39854"/>
    <row r="39855"/>
    <row r="39856"/>
    <row r="39857"/>
    <row r="39858"/>
    <row r="39859"/>
    <row r="39860"/>
    <row r="39861"/>
    <row r="39862"/>
    <row r="39863"/>
    <row r="39864"/>
    <row r="39865"/>
    <row r="39866"/>
    <row r="39867"/>
    <row r="39868"/>
    <row r="39869"/>
    <row r="39870"/>
    <row r="39871"/>
    <row r="39872"/>
    <row r="39873"/>
    <row r="39874"/>
    <row r="39875"/>
    <row r="39876"/>
    <row r="39877"/>
    <row r="39878"/>
    <row r="39879"/>
    <row r="39880"/>
    <row r="39881"/>
    <row r="39882"/>
    <row r="39883"/>
    <row r="39884"/>
    <row r="39885"/>
    <row r="39886"/>
    <row r="39887"/>
    <row r="39888"/>
    <row r="39889"/>
    <row r="39890"/>
    <row r="39891"/>
    <row r="39892"/>
    <row r="39893"/>
    <row r="39894"/>
    <row r="39895"/>
    <row r="39896"/>
    <row r="39897"/>
    <row r="39898"/>
    <row r="39899"/>
    <row r="39900"/>
    <row r="39901"/>
    <row r="39902"/>
    <row r="39903"/>
    <row r="39904"/>
    <row r="39905"/>
    <row r="39906"/>
    <row r="39907"/>
    <row r="39908"/>
    <row r="39909"/>
    <row r="39910"/>
    <row r="39911"/>
    <row r="39912"/>
    <row r="39913"/>
    <row r="39914"/>
    <row r="39915"/>
    <row r="39916"/>
    <row r="39917"/>
    <row r="39918"/>
    <row r="39919"/>
    <row r="39920"/>
    <row r="39921"/>
    <row r="39922"/>
    <row r="39923"/>
    <row r="39924"/>
    <row r="39925"/>
    <row r="39926"/>
    <row r="39927"/>
    <row r="39928"/>
    <row r="39929"/>
    <row r="39930"/>
    <row r="39931"/>
    <row r="39932"/>
    <row r="39933"/>
    <row r="39934"/>
    <row r="39935"/>
    <row r="39936"/>
    <row r="39937"/>
    <row r="39938"/>
    <row r="39939"/>
    <row r="39940"/>
    <row r="39941"/>
    <row r="39942"/>
    <row r="39943"/>
    <row r="39944"/>
    <row r="39945"/>
    <row r="39946"/>
    <row r="39947"/>
    <row r="39948"/>
    <row r="39949"/>
    <row r="39950"/>
    <row r="39951"/>
    <row r="39952"/>
    <row r="39953"/>
    <row r="39954"/>
    <row r="39955"/>
    <row r="39956"/>
    <row r="39957"/>
    <row r="39958"/>
    <row r="39959"/>
    <row r="39960"/>
    <row r="39961"/>
    <row r="39962"/>
    <row r="39963"/>
    <row r="39964"/>
    <row r="39965"/>
    <row r="39966"/>
    <row r="39967"/>
    <row r="39968"/>
    <row r="39969"/>
    <row r="39970"/>
    <row r="39971"/>
    <row r="39972"/>
    <row r="39973"/>
    <row r="39974"/>
    <row r="39975"/>
    <row r="39976"/>
    <row r="39977"/>
    <row r="39978"/>
    <row r="39979"/>
    <row r="39980"/>
    <row r="39981"/>
    <row r="39982"/>
    <row r="39983"/>
    <row r="39984"/>
    <row r="39985"/>
    <row r="39986"/>
    <row r="39987"/>
    <row r="39988"/>
    <row r="39989"/>
    <row r="39990"/>
    <row r="39991"/>
    <row r="39992"/>
    <row r="39993"/>
    <row r="39994"/>
    <row r="39995"/>
    <row r="39996"/>
    <row r="39997"/>
    <row r="39998"/>
    <row r="39999"/>
    <row r="40000"/>
    <row r="40001"/>
    <row r="40002"/>
    <row r="40003"/>
    <row r="40004"/>
    <row r="40005"/>
    <row r="40006"/>
    <row r="40007"/>
    <row r="40008"/>
    <row r="40009"/>
    <row r="40010"/>
    <row r="40011"/>
    <row r="40012"/>
    <row r="40013"/>
    <row r="40014"/>
    <row r="40015"/>
    <row r="40016"/>
    <row r="40017"/>
    <row r="40018"/>
    <row r="40019"/>
    <row r="40020"/>
    <row r="40021"/>
    <row r="40022"/>
    <row r="40023"/>
    <row r="40024"/>
    <row r="40025"/>
    <row r="40026"/>
    <row r="40027"/>
    <row r="40028"/>
    <row r="40029"/>
    <row r="40030"/>
    <row r="40031"/>
    <row r="40032"/>
    <row r="40033"/>
    <row r="40034"/>
    <row r="40035"/>
    <row r="40036"/>
    <row r="40037"/>
    <row r="40038"/>
    <row r="40039"/>
    <row r="40040"/>
    <row r="40041"/>
    <row r="40042"/>
    <row r="40043"/>
    <row r="40044"/>
    <row r="40045"/>
    <row r="40046"/>
    <row r="40047"/>
    <row r="40048"/>
    <row r="40049"/>
    <row r="40050"/>
    <row r="40051"/>
    <row r="40052"/>
    <row r="40053"/>
    <row r="40054"/>
    <row r="40055"/>
    <row r="40056"/>
    <row r="40057"/>
    <row r="40058"/>
    <row r="40059"/>
    <row r="40060"/>
    <row r="40061"/>
    <row r="40062"/>
    <row r="40063"/>
    <row r="40064"/>
    <row r="40065"/>
    <row r="40066"/>
    <row r="40067"/>
    <row r="40068"/>
    <row r="40069"/>
    <row r="40070"/>
    <row r="40071"/>
    <row r="40072"/>
    <row r="40073"/>
    <row r="40074"/>
    <row r="40075"/>
    <row r="40076"/>
    <row r="40077"/>
    <row r="40078"/>
    <row r="40079"/>
    <row r="40080"/>
    <row r="40081"/>
    <row r="40082"/>
    <row r="40083"/>
    <row r="40084"/>
    <row r="40085"/>
    <row r="40086"/>
    <row r="40087"/>
    <row r="40088"/>
    <row r="40089"/>
    <row r="40090"/>
    <row r="40091"/>
    <row r="40092"/>
    <row r="40093"/>
    <row r="40094"/>
    <row r="40095"/>
    <row r="40096"/>
    <row r="40097"/>
    <row r="40098"/>
    <row r="40099"/>
    <row r="40100"/>
    <row r="40101"/>
    <row r="40102"/>
    <row r="40103"/>
    <row r="40104"/>
    <row r="40105"/>
    <row r="40106"/>
    <row r="40107"/>
    <row r="40108"/>
    <row r="40109"/>
    <row r="40110"/>
    <row r="40111"/>
    <row r="40112"/>
    <row r="40113"/>
    <row r="40114"/>
    <row r="40115"/>
    <row r="40116"/>
    <row r="40117"/>
    <row r="40118"/>
    <row r="40119"/>
    <row r="40120"/>
    <row r="40121"/>
    <row r="40122"/>
    <row r="40123"/>
    <row r="40124"/>
    <row r="40125"/>
    <row r="40126"/>
    <row r="40127"/>
    <row r="40128"/>
    <row r="40129"/>
    <row r="40130"/>
    <row r="40131"/>
    <row r="40132"/>
    <row r="40133"/>
    <row r="40134"/>
    <row r="40135"/>
    <row r="40136"/>
    <row r="40137"/>
    <row r="40138"/>
    <row r="40139"/>
    <row r="40140"/>
    <row r="40141"/>
    <row r="40142"/>
    <row r="40143"/>
    <row r="40144"/>
    <row r="40145"/>
    <row r="40146"/>
    <row r="40147"/>
    <row r="40148"/>
    <row r="40149"/>
    <row r="40150"/>
    <row r="40151"/>
    <row r="40152"/>
    <row r="40153"/>
    <row r="40154"/>
    <row r="40155"/>
    <row r="40156"/>
    <row r="40157"/>
    <row r="40158"/>
    <row r="40159"/>
    <row r="40160"/>
    <row r="40161"/>
    <row r="40162"/>
    <row r="40163"/>
    <row r="40164"/>
    <row r="40165"/>
    <row r="40166"/>
    <row r="40167"/>
    <row r="40168"/>
    <row r="40169"/>
    <row r="40170"/>
    <row r="40171"/>
    <row r="40172"/>
    <row r="40173"/>
    <row r="40174"/>
    <row r="40175"/>
    <row r="40176"/>
    <row r="40177"/>
    <row r="40178"/>
    <row r="40179"/>
    <row r="40180"/>
    <row r="40181"/>
    <row r="40182"/>
    <row r="40183"/>
    <row r="40184"/>
    <row r="40185"/>
    <row r="40186"/>
    <row r="40187"/>
    <row r="40188"/>
    <row r="40189"/>
    <row r="40190"/>
    <row r="40191"/>
    <row r="40192"/>
    <row r="40193"/>
    <row r="40194"/>
    <row r="40195"/>
    <row r="40196"/>
    <row r="40197"/>
    <row r="40198"/>
    <row r="40199"/>
    <row r="40200"/>
    <row r="40201"/>
    <row r="40202"/>
    <row r="40203"/>
    <row r="40204"/>
    <row r="40205"/>
    <row r="40206"/>
    <row r="40207"/>
    <row r="40208"/>
    <row r="40209"/>
    <row r="40210"/>
    <row r="40211"/>
    <row r="40212"/>
    <row r="40213"/>
    <row r="40214"/>
    <row r="40215"/>
    <row r="40216"/>
    <row r="40217"/>
    <row r="40218"/>
    <row r="40219"/>
    <row r="40220"/>
    <row r="40221"/>
    <row r="40222"/>
    <row r="40223"/>
    <row r="40224"/>
    <row r="40225"/>
    <row r="40226"/>
    <row r="40227"/>
    <row r="40228"/>
    <row r="40229"/>
    <row r="40230"/>
    <row r="40231"/>
    <row r="40232"/>
    <row r="40233"/>
    <row r="40234"/>
    <row r="40235"/>
    <row r="40236"/>
    <row r="40237"/>
    <row r="40238"/>
    <row r="40239"/>
    <row r="40240"/>
    <row r="40241"/>
    <row r="40242"/>
    <row r="40243"/>
    <row r="40244"/>
    <row r="40245"/>
    <row r="40246"/>
    <row r="40247"/>
    <row r="40248"/>
    <row r="40249"/>
    <row r="40250"/>
    <row r="40251"/>
    <row r="40252"/>
    <row r="40253"/>
    <row r="40254"/>
    <row r="40255"/>
    <row r="40256"/>
    <row r="40257"/>
    <row r="40258"/>
    <row r="40259"/>
    <row r="40260"/>
    <row r="40261"/>
    <row r="40262"/>
    <row r="40263"/>
    <row r="40264"/>
    <row r="40265"/>
    <row r="40266"/>
    <row r="40267"/>
    <row r="40268"/>
    <row r="40269"/>
    <row r="40270"/>
    <row r="40271"/>
    <row r="40272"/>
    <row r="40273"/>
    <row r="40274"/>
    <row r="40275"/>
    <row r="40276"/>
    <row r="40277"/>
    <row r="40278"/>
    <row r="40279"/>
    <row r="40280"/>
    <row r="40281"/>
    <row r="40282"/>
    <row r="40283"/>
    <row r="40284"/>
    <row r="40285"/>
    <row r="40286"/>
    <row r="40287"/>
    <row r="40288"/>
    <row r="40289"/>
    <row r="40290"/>
    <row r="40291"/>
    <row r="40292"/>
    <row r="40293"/>
    <row r="40294"/>
    <row r="40295"/>
    <row r="40296"/>
    <row r="40297"/>
    <row r="40298"/>
    <row r="40299"/>
    <row r="40300"/>
    <row r="40301"/>
    <row r="40302"/>
    <row r="40303"/>
    <row r="40304"/>
    <row r="40305"/>
    <row r="40306"/>
    <row r="40307"/>
    <row r="40308"/>
    <row r="40309"/>
    <row r="40310"/>
    <row r="40311"/>
    <row r="40312"/>
    <row r="40313"/>
    <row r="40314"/>
    <row r="40315"/>
    <row r="40316"/>
    <row r="40317"/>
    <row r="40318"/>
    <row r="40319"/>
    <row r="40320"/>
    <row r="40321"/>
    <row r="40322"/>
    <row r="40323"/>
    <row r="40324"/>
    <row r="40325"/>
    <row r="40326"/>
    <row r="40327"/>
    <row r="40328"/>
    <row r="40329"/>
    <row r="40330"/>
    <row r="40331"/>
    <row r="40332"/>
    <row r="40333"/>
    <row r="40334"/>
    <row r="40335"/>
    <row r="40336"/>
    <row r="40337"/>
    <row r="40338"/>
    <row r="40339"/>
    <row r="40340"/>
    <row r="40341"/>
    <row r="40342"/>
    <row r="40343"/>
    <row r="40344"/>
    <row r="40345"/>
    <row r="40346"/>
    <row r="40347"/>
    <row r="40348"/>
    <row r="40349"/>
    <row r="40350"/>
    <row r="40351"/>
    <row r="40352"/>
    <row r="40353"/>
    <row r="40354"/>
    <row r="40355"/>
    <row r="40356"/>
    <row r="40357"/>
    <row r="40358"/>
    <row r="40359"/>
    <row r="40360"/>
    <row r="40361"/>
    <row r="40362"/>
    <row r="40363"/>
    <row r="40364"/>
    <row r="40365"/>
    <row r="40366"/>
    <row r="40367"/>
    <row r="40368"/>
    <row r="40369"/>
    <row r="40370"/>
    <row r="40371"/>
    <row r="40372"/>
    <row r="40373"/>
    <row r="40374"/>
    <row r="40375"/>
    <row r="40376"/>
    <row r="40377"/>
    <row r="40378"/>
    <row r="40379"/>
    <row r="40380"/>
    <row r="40381"/>
    <row r="40382"/>
    <row r="40383"/>
    <row r="40384"/>
    <row r="40385"/>
    <row r="40386"/>
    <row r="40387"/>
    <row r="40388"/>
    <row r="40389"/>
    <row r="40390"/>
    <row r="40391"/>
    <row r="40392"/>
    <row r="40393"/>
    <row r="40394"/>
    <row r="40395"/>
    <row r="40396"/>
    <row r="40397"/>
    <row r="40398"/>
    <row r="40399"/>
    <row r="40400"/>
    <row r="40401"/>
    <row r="40402"/>
    <row r="40403"/>
    <row r="40404"/>
    <row r="40405"/>
    <row r="40406"/>
    <row r="40407"/>
    <row r="40408"/>
    <row r="40409"/>
    <row r="40410"/>
    <row r="40411"/>
    <row r="40412"/>
    <row r="40413"/>
    <row r="40414"/>
    <row r="40415"/>
    <row r="40416"/>
    <row r="40417"/>
    <row r="40418"/>
    <row r="40419"/>
    <row r="40420"/>
    <row r="40421"/>
    <row r="40422"/>
    <row r="40423"/>
    <row r="40424"/>
    <row r="40425"/>
    <row r="40426"/>
    <row r="40427"/>
    <row r="40428"/>
    <row r="40429"/>
    <row r="40430"/>
    <row r="40431"/>
    <row r="40432"/>
    <row r="40433"/>
    <row r="40434"/>
    <row r="40435"/>
    <row r="40436"/>
    <row r="40437"/>
    <row r="40438"/>
    <row r="40439"/>
    <row r="40440"/>
    <row r="40441"/>
    <row r="40442"/>
    <row r="40443"/>
    <row r="40444"/>
    <row r="40445"/>
    <row r="40446"/>
    <row r="40447"/>
    <row r="40448"/>
    <row r="40449"/>
    <row r="40450"/>
    <row r="40451"/>
    <row r="40452"/>
    <row r="40453"/>
    <row r="40454"/>
    <row r="40455"/>
    <row r="40456"/>
    <row r="40457"/>
    <row r="40458"/>
    <row r="40459"/>
    <row r="40460"/>
    <row r="40461"/>
    <row r="40462"/>
    <row r="40463"/>
    <row r="40464"/>
    <row r="40465"/>
    <row r="40466"/>
    <row r="40467"/>
    <row r="40468"/>
    <row r="40469"/>
    <row r="40470"/>
    <row r="40471"/>
    <row r="40472"/>
    <row r="40473"/>
    <row r="40474"/>
    <row r="40475"/>
    <row r="40476"/>
    <row r="40477"/>
    <row r="40478"/>
    <row r="40479"/>
    <row r="40480"/>
    <row r="40481"/>
    <row r="40482"/>
    <row r="40483"/>
    <row r="40484"/>
    <row r="40485"/>
    <row r="40486"/>
    <row r="40487"/>
    <row r="40488"/>
    <row r="40489"/>
    <row r="40490"/>
    <row r="40491"/>
    <row r="40492"/>
    <row r="40493"/>
    <row r="40494"/>
    <row r="40495"/>
    <row r="40496"/>
    <row r="40497"/>
    <row r="40498"/>
    <row r="40499"/>
    <row r="40500"/>
    <row r="40501"/>
    <row r="40502"/>
    <row r="40503"/>
    <row r="40504"/>
    <row r="40505"/>
    <row r="40506"/>
    <row r="40507"/>
    <row r="40508"/>
    <row r="40509"/>
    <row r="40510"/>
    <row r="40511"/>
    <row r="40512"/>
    <row r="40513"/>
    <row r="40514"/>
    <row r="40515"/>
    <row r="40516"/>
    <row r="40517"/>
    <row r="40518"/>
    <row r="40519"/>
    <row r="40520"/>
    <row r="40521"/>
    <row r="40522"/>
    <row r="40523"/>
    <row r="40524"/>
    <row r="40525"/>
    <row r="40526"/>
    <row r="40527"/>
    <row r="40528"/>
    <row r="40529"/>
    <row r="40530"/>
    <row r="40531"/>
    <row r="40532"/>
    <row r="40533"/>
    <row r="40534"/>
    <row r="40535"/>
    <row r="40536"/>
    <row r="40537"/>
    <row r="40538"/>
    <row r="40539"/>
    <row r="40540"/>
    <row r="40541"/>
    <row r="40542"/>
    <row r="40543"/>
    <row r="40544"/>
    <row r="40545"/>
    <row r="40546"/>
    <row r="40547"/>
    <row r="40548"/>
    <row r="40549"/>
    <row r="40550"/>
    <row r="40551"/>
    <row r="40552"/>
    <row r="40553"/>
    <row r="40554"/>
    <row r="40555"/>
    <row r="40556"/>
    <row r="40557"/>
    <row r="40558"/>
    <row r="40559"/>
    <row r="40560"/>
    <row r="40561"/>
    <row r="40562"/>
    <row r="40563"/>
    <row r="40564"/>
    <row r="40565"/>
    <row r="40566"/>
    <row r="40567"/>
    <row r="40568"/>
    <row r="40569"/>
    <row r="40570"/>
    <row r="40571"/>
    <row r="40572"/>
    <row r="40573"/>
    <row r="40574"/>
    <row r="40575"/>
    <row r="40576"/>
    <row r="40577"/>
    <row r="40578"/>
    <row r="40579"/>
    <row r="40580"/>
    <row r="40581"/>
    <row r="40582"/>
    <row r="40583"/>
    <row r="40584"/>
    <row r="40585"/>
    <row r="40586"/>
    <row r="40587"/>
    <row r="40588"/>
    <row r="40589"/>
    <row r="40590"/>
    <row r="40591"/>
    <row r="40592"/>
    <row r="40593"/>
    <row r="40594"/>
    <row r="40595"/>
    <row r="40596"/>
    <row r="40597"/>
    <row r="40598"/>
    <row r="40599"/>
    <row r="40600"/>
    <row r="40601"/>
    <row r="40602"/>
    <row r="40603"/>
    <row r="40604"/>
    <row r="40605"/>
    <row r="40606"/>
    <row r="40607"/>
    <row r="40608"/>
    <row r="40609"/>
    <row r="40610"/>
    <row r="40611"/>
    <row r="40612"/>
    <row r="40613"/>
    <row r="40614"/>
    <row r="40615"/>
    <row r="40616"/>
    <row r="40617"/>
    <row r="40618"/>
    <row r="40619"/>
    <row r="40620"/>
    <row r="40621"/>
    <row r="40622"/>
    <row r="40623"/>
    <row r="40624"/>
    <row r="40625"/>
    <row r="40626"/>
    <row r="40627"/>
    <row r="40628"/>
    <row r="40629"/>
    <row r="40630"/>
    <row r="40631"/>
    <row r="40632"/>
    <row r="40633"/>
    <row r="40634"/>
    <row r="40635"/>
    <row r="40636"/>
    <row r="40637"/>
    <row r="40638"/>
    <row r="40639"/>
    <row r="40640"/>
    <row r="40641"/>
    <row r="40642"/>
    <row r="40643"/>
    <row r="40644"/>
    <row r="40645"/>
    <row r="40646"/>
    <row r="40647"/>
    <row r="40648"/>
    <row r="40649"/>
    <row r="40650"/>
    <row r="40651"/>
    <row r="40652"/>
    <row r="40653"/>
    <row r="40654"/>
    <row r="40655"/>
    <row r="40656"/>
    <row r="40657"/>
    <row r="40658"/>
    <row r="40659"/>
    <row r="40660"/>
    <row r="40661"/>
    <row r="40662"/>
    <row r="40663"/>
    <row r="40664"/>
    <row r="40665"/>
    <row r="40666"/>
    <row r="40667"/>
    <row r="40668"/>
    <row r="40669"/>
    <row r="40670"/>
    <row r="40671"/>
    <row r="40672"/>
    <row r="40673"/>
    <row r="40674"/>
    <row r="40675"/>
    <row r="40676"/>
    <row r="40677"/>
    <row r="40678"/>
    <row r="40679"/>
    <row r="40680"/>
    <row r="40681"/>
    <row r="40682"/>
    <row r="40683"/>
    <row r="40684"/>
    <row r="40685"/>
    <row r="40686"/>
    <row r="40687"/>
    <row r="40688"/>
    <row r="40689"/>
    <row r="40690"/>
    <row r="40691"/>
    <row r="40692"/>
    <row r="40693"/>
    <row r="40694"/>
    <row r="40695"/>
    <row r="40696"/>
    <row r="40697"/>
    <row r="40698"/>
    <row r="40699"/>
    <row r="40700"/>
    <row r="40701"/>
    <row r="40702"/>
    <row r="40703"/>
    <row r="40704"/>
    <row r="40705"/>
    <row r="40706"/>
    <row r="40707"/>
    <row r="40708"/>
    <row r="40709"/>
    <row r="40710"/>
    <row r="40711"/>
    <row r="40712"/>
    <row r="40713"/>
    <row r="40714"/>
    <row r="40715"/>
    <row r="40716"/>
    <row r="40717"/>
    <row r="40718"/>
    <row r="40719"/>
    <row r="40720"/>
    <row r="40721"/>
    <row r="40722"/>
    <row r="40723"/>
    <row r="40724"/>
    <row r="40725"/>
    <row r="40726"/>
    <row r="40727"/>
    <row r="40728"/>
    <row r="40729"/>
    <row r="40730"/>
    <row r="40731"/>
    <row r="40732"/>
    <row r="40733"/>
    <row r="40734"/>
    <row r="40735"/>
    <row r="40736"/>
    <row r="40737"/>
    <row r="40738"/>
    <row r="40739"/>
    <row r="40740"/>
    <row r="40741"/>
    <row r="40742"/>
    <row r="40743"/>
    <row r="40744"/>
    <row r="40745"/>
    <row r="40746"/>
    <row r="40747"/>
    <row r="40748"/>
    <row r="40749"/>
    <row r="40750"/>
    <row r="40751"/>
    <row r="40752"/>
    <row r="40753"/>
    <row r="40754"/>
    <row r="40755"/>
    <row r="40756"/>
    <row r="40757"/>
    <row r="40758"/>
    <row r="40759"/>
    <row r="40760"/>
    <row r="40761"/>
    <row r="40762"/>
    <row r="40763"/>
    <row r="40764"/>
    <row r="40765"/>
    <row r="40766"/>
    <row r="40767"/>
    <row r="40768"/>
    <row r="40769"/>
    <row r="40770"/>
    <row r="40771"/>
    <row r="40772"/>
    <row r="40773"/>
    <row r="40774"/>
    <row r="40775"/>
    <row r="40776"/>
    <row r="40777"/>
    <row r="40778"/>
    <row r="40779"/>
    <row r="40780"/>
    <row r="40781"/>
    <row r="40782"/>
    <row r="40783"/>
    <row r="40784"/>
    <row r="40785"/>
    <row r="40786"/>
    <row r="40787"/>
    <row r="40788"/>
    <row r="40789"/>
    <row r="40790"/>
    <row r="40791"/>
    <row r="40792"/>
    <row r="40793"/>
    <row r="40794"/>
    <row r="40795"/>
    <row r="40796"/>
    <row r="40797"/>
    <row r="40798"/>
    <row r="40799"/>
    <row r="40800"/>
    <row r="40801"/>
    <row r="40802"/>
    <row r="40803"/>
    <row r="40804"/>
    <row r="40805"/>
    <row r="40806"/>
    <row r="40807"/>
    <row r="40808"/>
    <row r="40809"/>
    <row r="40810"/>
    <row r="40811"/>
    <row r="40812"/>
    <row r="40813"/>
    <row r="40814"/>
    <row r="40815"/>
    <row r="40816"/>
    <row r="40817"/>
    <row r="40818"/>
    <row r="40819"/>
    <row r="40820"/>
    <row r="40821"/>
    <row r="40822"/>
    <row r="40823"/>
    <row r="40824"/>
    <row r="40825"/>
    <row r="40826"/>
    <row r="40827"/>
    <row r="40828"/>
    <row r="40829"/>
    <row r="40830"/>
    <row r="40831"/>
    <row r="40832"/>
    <row r="40833"/>
    <row r="40834"/>
    <row r="40835"/>
    <row r="40836"/>
    <row r="40837"/>
    <row r="40838"/>
    <row r="40839"/>
    <row r="40840"/>
    <row r="40841"/>
    <row r="40842"/>
    <row r="40843"/>
    <row r="40844"/>
    <row r="40845"/>
    <row r="40846"/>
    <row r="40847"/>
    <row r="40848"/>
    <row r="40849"/>
    <row r="40850"/>
    <row r="40851"/>
    <row r="40852"/>
    <row r="40853"/>
    <row r="40854"/>
    <row r="40855"/>
    <row r="40856"/>
    <row r="40857"/>
    <row r="40858"/>
    <row r="40859"/>
    <row r="40860"/>
    <row r="40861"/>
    <row r="40862"/>
    <row r="40863"/>
    <row r="40864"/>
    <row r="40865"/>
    <row r="40866"/>
    <row r="40867"/>
    <row r="40868"/>
    <row r="40869"/>
    <row r="40870"/>
    <row r="40871"/>
    <row r="40872"/>
    <row r="40873"/>
    <row r="40874"/>
    <row r="40875"/>
    <row r="40876"/>
    <row r="40877"/>
    <row r="40878"/>
    <row r="40879"/>
    <row r="40880"/>
    <row r="40881"/>
    <row r="40882"/>
    <row r="40883"/>
    <row r="40884"/>
    <row r="40885"/>
    <row r="40886"/>
    <row r="40887"/>
    <row r="40888"/>
    <row r="40889"/>
    <row r="40890"/>
    <row r="40891"/>
    <row r="40892"/>
    <row r="40893"/>
    <row r="40894"/>
    <row r="40895"/>
    <row r="40896"/>
    <row r="40897"/>
    <row r="40898"/>
    <row r="40899"/>
    <row r="40900"/>
    <row r="40901"/>
    <row r="40902"/>
    <row r="40903"/>
    <row r="40904"/>
    <row r="40905"/>
    <row r="40906"/>
    <row r="40907"/>
    <row r="40908"/>
    <row r="40909"/>
    <row r="40910"/>
    <row r="40911"/>
    <row r="40912"/>
    <row r="40913"/>
    <row r="40914"/>
    <row r="40915"/>
    <row r="40916"/>
    <row r="40917"/>
    <row r="40918"/>
    <row r="40919"/>
    <row r="40920"/>
    <row r="40921"/>
    <row r="40922"/>
    <row r="40923"/>
    <row r="40924"/>
    <row r="40925"/>
    <row r="40926"/>
    <row r="40927"/>
    <row r="40928"/>
    <row r="40929"/>
    <row r="40930"/>
    <row r="40931"/>
    <row r="40932"/>
    <row r="40933"/>
    <row r="40934"/>
    <row r="40935"/>
    <row r="40936"/>
    <row r="40937"/>
    <row r="40938"/>
    <row r="40939"/>
    <row r="40940"/>
    <row r="40941"/>
    <row r="40942"/>
    <row r="40943"/>
    <row r="40944"/>
    <row r="40945"/>
    <row r="40946"/>
    <row r="40947"/>
    <row r="40948"/>
    <row r="40949"/>
    <row r="40950"/>
    <row r="40951"/>
    <row r="40952"/>
    <row r="40953"/>
    <row r="40954"/>
    <row r="40955"/>
    <row r="40956"/>
    <row r="40957"/>
    <row r="40958"/>
    <row r="40959"/>
    <row r="40960"/>
    <row r="40961"/>
    <row r="40962"/>
    <row r="40963"/>
    <row r="40964"/>
    <row r="40965"/>
    <row r="40966"/>
    <row r="40967"/>
    <row r="40968"/>
    <row r="40969"/>
    <row r="40970"/>
    <row r="40971"/>
    <row r="40972"/>
    <row r="40973"/>
    <row r="40974"/>
    <row r="40975"/>
    <row r="40976"/>
    <row r="40977"/>
    <row r="40978"/>
    <row r="40979"/>
    <row r="40980"/>
    <row r="40981"/>
    <row r="40982"/>
    <row r="40983"/>
    <row r="40984"/>
    <row r="40985"/>
    <row r="40986"/>
    <row r="40987"/>
    <row r="40988"/>
    <row r="40989"/>
    <row r="40990"/>
    <row r="40991"/>
    <row r="40992"/>
    <row r="40993"/>
    <row r="40994"/>
    <row r="40995"/>
    <row r="40996"/>
    <row r="40997"/>
    <row r="40998"/>
    <row r="40999"/>
    <row r="41000"/>
    <row r="41001"/>
    <row r="41002"/>
    <row r="41003"/>
    <row r="41004"/>
    <row r="41005"/>
    <row r="41006"/>
    <row r="41007"/>
    <row r="41008"/>
    <row r="41009"/>
    <row r="41010"/>
    <row r="41011"/>
    <row r="41012"/>
    <row r="41013"/>
    <row r="41014"/>
    <row r="41015"/>
    <row r="41016"/>
    <row r="41017"/>
    <row r="41018"/>
    <row r="41019"/>
    <row r="41020"/>
    <row r="41021"/>
    <row r="41022"/>
    <row r="41023"/>
    <row r="41024"/>
    <row r="41025"/>
    <row r="41026"/>
    <row r="41027"/>
    <row r="41028"/>
    <row r="41029"/>
    <row r="41030"/>
    <row r="41031"/>
    <row r="41032"/>
    <row r="41033"/>
    <row r="41034"/>
    <row r="41035"/>
    <row r="41036"/>
    <row r="41037"/>
    <row r="41038"/>
    <row r="41039"/>
    <row r="41040"/>
    <row r="41041"/>
    <row r="41042"/>
    <row r="41043"/>
    <row r="41044"/>
    <row r="41045"/>
    <row r="41046"/>
    <row r="41047"/>
    <row r="41048"/>
    <row r="41049"/>
    <row r="41050"/>
    <row r="41051"/>
    <row r="41052"/>
    <row r="41053"/>
    <row r="41054"/>
    <row r="41055"/>
    <row r="41056"/>
    <row r="41057"/>
    <row r="41058"/>
    <row r="41059"/>
    <row r="41060"/>
    <row r="41061"/>
    <row r="41062"/>
    <row r="41063"/>
    <row r="41064"/>
    <row r="41065"/>
    <row r="41066"/>
    <row r="41067"/>
    <row r="41068"/>
    <row r="41069"/>
    <row r="41070"/>
    <row r="41071"/>
    <row r="41072"/>
    <row r="41073"/>
    <row r="41074"/>
    <row r="41075"/>
    <row r="41076"/>
    <row r="41077"/>
    <row r="41078"/>
    <row r="41079"/>
    <row r="41080"/>
    <row r="41081"/>
    <row r="41082"/>
    <row r="41083"/>
    <row r="41084"/>
    <row r="41085"/>
    <row r="41086"/>
    <row r="41087"/>
    <row r="41088"/>
    <row r="41089"/>
    <row r="41090"/>
    <row r="41091"/>
    <row r="41092"/>
    <row r="41093"/>
    <row r="41094"/>
    <row r="41095"/>
    <row r="41096"/>
    <row r="41097"/>
    <row r="41098"/>
    <row r="41099"/>
    <row r="41100"/>
    <row r="41101"/>
    <row r="41102"/>
    <row r="41103"/>
    <row r="41104"/>
    <row r="41105"/>
    <row r="41106"/>
    <row r="41107"/>
    <row r="41108"/>
    <row r="41109"/>
    <row r="41110"/>
    <row r="41111"/>
    <row r="41112"/>
    <row r="41113"/>
    <row r="41114"/>
    <row r="41115"/>
    <row r="41116"/>
    <row r="41117"/>
    <row r="41118"/>
    <row r="41119"/>
    <row r="41120"/>
    <row r="41121"/>
    <row r="41122"/>
    <row r="41123"/>
    <row r="41124"/>
    <row r="41125"/>
    <row r="41126"/>
    <row r="41127"/>
    <row r="41128"/>
    <row r="41129"/>
    <row r="41130"/>
    <row r="41131"/>
    <row r="41132"/>
    <row r="41133"/>
    <row r="41134"/>
    <row r="41135"/>
    <row r="41136"/>
    <row r="41137"/>
    <row r="41138"/>
    <row r="41139"/>
    <row r="41140"/>
    <row r="41141"/>
    <row r="41142"/>
    <row r="41143"/>
    <row r="41144"/>
    <row r="41145"/>
    <row r="41146"/>
    <row r="41147"/>
    <row r="41148"/>
    <row r="41149"/>
    <row r="41150"/>
    <row r="41151"/>
    <row r="41152"/>
    <row r="41153"/>
    <row r="41154"/>
    <row r="41155"/>
    <row r="41156"/>
    <row r="41157"/>
    <row r="41158"/>
    <row r="41159"/>
    <row r="41160"/>
    <row r="41161"/>
    <row r="41162"/>
    <row r="41163"/>
    <row r="41164"/>
    <row r="41165"/>
    <row r="41166"/>
    <row r="41167"/>
    <row r="41168"/>
    <row r="41169"/>
    <row r="41170"/>
    <row r="41171"/>
    <row r="41172"/>
    <row r="41173"/>
    <row r="41174"/>
    <row r="41175"/>
    <row r="41176"/>
    <row r="41177"/>
    <row r="41178"/>
    <row r="41179"/>
    <row r="41180"/>
    <row r="41181"/>
    <row r="41182"/>
    <row r="41183"/>
    <row r="41184"/>
    <row r="41185"/>
    <row r="41186"/>
    <row r="41187"/>
    <row r="41188"/>
    <row r="41189"/>
    <row r="41190"/>
    <row r="41191"/>
    <row r="41192"/>
    <row r="41193"/>
    <row r="41194"/>
    <row r="41195"/>
    <row r="41196"/>
    <row r="41197"/>
    <row r="41198"/>
    <row r="41199"/>
    <row r="41200"/>
    <row r="41201"/>
    <row r="41202"/>
    <row r="41203"/>
    <row r="41204"/>
    <row r="41205"/>
    <row r="41206"/>
    <row r="41207"/>
    <row r="41208"/>
    <row r="41209"/>
    <row r="41210"/>
    <row r="41211"/>
    <row r="41212"/>
    <row r="41213"/>
    <row r="41214"/>
    <row r="41215"/>
    <row r="41216"/>
    <row r="41217"/>
    <row r="41218"/>
    <row r="41219"/>
    <row r="41220"/>
    <row r="41221"/>
    <row r="41222"/>
    <row r="41223"/>
    <row r="41224"/>
    <row r="41225"/>
    <row r="41226"/>
    <row r="41227"/>
    <row r="41228"/>
    <row r="41229"/>
    <row r="41230"/>
    <row r="41231"/>
    <row r="41232"/>
    <row r="41233"/>
    <row r="41234"/>
    <row r="41235"/>
    <row r="41236"/>
    <row r="41237"/>
    <row r="41238"/>
    <row r="41239"/>
    <row r="41240"/>
    <row r="41241"/>
    <row r="41242"/>
    <row r="41243"/>
    <row r="41244"/>
    <row r="41245"/>
    <row r="41246"/>
    <row r="41247"/>
    <row r="41248"/>
    <row r="41249"/>
    <row r="41250"/>
    <row r="41251"/>
    <row r="41252"/>
    <row r="41253"/>
    <row r="41254"/>
    <row r="41255"/>
    <row r="41256"/>
    <row r="41257"/>
    <row r="41258"/>
    <row r="41259"/>
    <row r="41260"/>
    <row r="41261"/>
    <row r="41262"/>
    <row r="41263"/>
    <row r="41264"/>
    <row r="41265"/>
    <row r="41266"/>
    <row r="41267"/>
    <row r="41268"/>
    <row r="41269"/>
    <row r="41270"/>
    <row r="41271"/>
    <row r="41272"/>
    <row r="41273"/>
    <row r="41274"/>
    <row r="41275"/>
    <row r="41276"/>
    <row r="41277"/>
    <row r="41278"/>
    <row r="41279"/>
    <row r="41280"/>
    <row r="41281"/>
    <row r="41282"/>
    <row r="41283"/>
    <row r="41284"/>
    <row r="41285"/>
    <row r="41286"/>
    <row r="41287"/>
    <row r="41288"/>
    <row r="41289"/>
    <row r="41290"/>
    <row r="41291"/>
    <row r="41292"/>
    <row r="41293"/>
    <row r="41294"/>
    <row r="41295"/>
    <row r="41296"/>
    <row r="41297"/>
    <row r="41298"/>
    <row r="41299"/>
    <row r="41300"/>
    <row r="41301"/>
    <row r="41302"/>
    <row r="41303"/>
    <row r="41304"/>
    <row r="41305"/>
    <row r="41306"/>
    <row r="41307"/>
    <row r="41308"/>
    <row r="41309"/>
    <row r="41310"/>
    <row r="41311"/>
    <row r="41312"/>
    <row r="41313"/>
    <row r="41314"/>
    <row r="41315"/>
    <row r="41316"/>
    <row r="41317"/>
    <row r="41318"/>
    <row r="41319"/>
    <row r="41320"/>
    <row r="41321"/>
    <row r="41322"/>
    <row r="41323"/>
    <row r="41324"/>
    <row r="41325"/>
    <row r="41326"/>
    <row r="41327"/>
    <row r="41328"/>
    <row r="41329"/>
    <row r="41330"/>
    <row r="41331"/>
    <row r="41332"/>
    <row r="41333"/>
    <row r="41334"/>
    <row r="41335"/>
    <row r="41336"/>
    <row r="41337"/>
    <row r="41338"/>
    <row r="41339"/>
    <row r="41340"/>
    <row r="41341"/>
    <row r="41342"/>
    <row r="41343"/>
    <row r="41344"/>
    <row r="41345"/>
    <row r="41346"/>
    <row r="41347"/>
    <row r="41348"/>
    <row r="41349"/>
    <row r="41350"/>
    <row r="41351"/>
    <row r="41352"/>
    <row r="41353"/>
    <row r="41354"/>
    <row r="41355"/>
    <row r="41356"/>
    <row r="41357"/>
    <row r="41358"/>
    <row r="41359"/>
    <row r="41360"/>
    <row r="41361"/>
    <row r="41362"/>
    <row r="41363"/>
    <row r="41364"/>
    <row r="41365"/>
    <row r="41366"/>
    <row r="41367"/>
    <row r="41368"/>
    <row r="41369"/>
    <row r="41370"/>
    <row r="41371"/>
    <row r="41372"/>
    <row r="41373"/>
    <row r="41374"/>
    <row r="41375"/>
    <row r="41376"/>
    <row r="41377"/>
    <row r="41378"/>
    <row r="41379"/>
    <row r="41380"/>
    <row r="41381"/>
    <row r="41382"/>
    <row r="41383"/>
    <row r="41384"/>
    <row r="41385"/>
    <row r="41386"/>
    <row r="41387"/>
    <row r="41388"/>
    <row r="41389"/>
    <row r="41390"/>
    <row r="41391"/>
    <row r="41392"/>
    <row r="41393"/>
    <row r="41394"/>
    <row r="41395"/>
    <row r="41396"/>
    <row r="41397"/>
    <row r="41398"/>
    <row r="41399"/>
    <row r="41400"/>
    <row r="41401"/>
    <row r="41402"/>
    <row r="41403"/>
    <row r="41404"/>
    <row r="41405"/>
    <row r="41406"/>
    <row r="41407"/>
    <row r="41408"/>
    <row r="41409"/>
    <row r="41410"/>
    <row r="41411"/>
    <row r="41412"/>
    <row r="41413"/>
    <row r="41414"/>
    <row r="41415"/>
    <row r="41416"/>
    <row r="41417"/>
    <row r="41418"/>
    <row r="41419"/>
    <row r="41420"/>
    <row r="41421"/>
    <row r="41422"/>
    <row r="41423"/>
    <row r="41424"/>
    <row r="41425"/>
    <row r="41426"/>
    <row r="41427"/>
    <row r="41428"/>
    <row r="41429"/>
    <row r="41430"/>
    <row r="41431"/>
    <row r="41432"/>
    <row r="41433"/>
    <row r="41434"/>
    <row r="41435"/>
    <row r="41436"/>
    <row r="41437"/>
    <row r="41438"/>
    <row r="41439"/>
    <row r="41440"/>
    <row r="41441"/>
    <row r="41442"/>
    <row r="41443"/>
    <row r="41444"/>
    <row r="41445"/>
    <row r="41446"/>
    <row r="41447"/>
    <row r="41448"/>
    <row r="41449"/>
    <row r="41450"/>
    <row r="41451"/>
    <row r="41452"/>
    <row r="41453"/>
    <row r="41454"/>
    <row r="41455"/>
    <row r="41456"/>
    <row r="41457"/>
    <row r="41458"/>
    <row r="41459"/>
    <row r="41460"/>
    <row r="41461"/>
    <row r="41462"/>
    <row r="41463"/>
    <row r="41464"/>
    <row r="41465"/>
    <row r="41466"/>
    <row r="41467"/>
    <row r="41468"/>
    <row r="41469"/>
    <row r="41470"/>
    <row r="41471"/>
    <row r="41472"/>
    <row r="41473"/>
    <row r="41474"/>
    <row r="41475"/>
    <row r="41476"/>
    <row r="41477"/>
    <row r="41478"/>
    <row r="41479"/>
    <row r="41480"/>
    <row r="41481"/>
    <row r="41482"/>
    <row r="41483"/>
    <row r="41484"/>
    <row r="41485"/>
    <row r="41486"/>
    <row r="41487"/>
    <row r="41488"/>
    <row r="41489"/>
    <row r="41490"/>
    <row r="41491"/>
    <row r="41492"/>
    <row r="41493"/>
    <row r="41494"/>
    <row r="41495"/>
    <row r="41496"/>
    <row r="41497"/>
    <row r="41498"/>
    <row r="41499"/>
    <row r="41500"/>
    <row r="41501"/>
    <row r="41502"/>
    <row r="41503"/>
    <row r="41504"/>
    <row r="41505"/>
    <row r="41506"/>
    <row r="41507"/>
    <row r="41508"/>
    <row r="41509"/>
    <row r="41510"/>
    <row r="41511"/>
    <row r="41512"/>
    <row r="41513"/>
    <row r="41514"/>
    <row r="41515"/>
    <row r="41516"/>
    <row r="41517"/>
    <row r="41518"/>
    <row r="41519"/>
    <row r="41520"/>
    <row r="41521"/>
    <row r="41522"/>
    <row r="41523"/>
    <row r="41524"/>
    <row r="41525"/>
    <row r="41526"/>
    <row r="41527"/>
    <row r="41528"/>
    <row r="41529"/>
    <row r="41530"/>
    <row r="41531"/>
    <row r="41532"/>
    <row r="41533"/>
    <row r="41534"/>
    <row r="41535"/>
    <row r="41536"/>
    <row r="41537"/>
    <row r="41538"/>
    <row r="41539"/>
    <row r="41540"/>
    <row r="41541"/>
    <row r="41542"/>
    <row r="41543"/>
    <row r="41544"/>
    <row r="41545"/>
    <row r="41546"/>
    <row r="41547"/>
    <row r="41548"/>
    <row r="41549"/>
    <row r="41550"/>
    <row r="41551"/>
    <row r="41552"/>
    <row r="41553"/>
    <row r="41554"/>
    <row r="41555"/>
    <row r="41556"/>
    <row r="41557"/>
    <row r="41558"/>
    <row r="41559"/>
    <row r="41560"/>
    <row r="41561"/>
    <row r="41562"/>
    <row r="41563"/>
    <row r="41564"/>
    <row r="41565"/>
    <row r="41566"/>
    <row r="41567"/>
    <row r="41568"/>
    <row r="41569"/>
    <row r="41570"/>
    <row r="41571"/>
    <row r="41572"/>
    <row r="41573"/>
    <row r="41574"/>
    <row r="41575"/>
    <row r="41576"/>
    <row r="41577"/>
    <row r="41578"/>
    <row r="41579"/>
    <row r="41580"/>
    <row r="41581"/>
    <row r="41582"/>
    <row r="41583"/>
    <row r="41584"/>
    <row r="41585"/>
    <row r="41586"/>
    <row r="41587"/>
    <row r="41588"/>
    <row r="41589"/>
    <row r="41590"/>
    <row r="41591"/>
    <row r="41592"/>
    <row r="41593"/>
    <row r="41594"/>
    <row r="41595"/>
    <row r="41596"/>
    <row r="41597"/>
    <row r="41598"/>
    <row r="41599"/>
    <row r="41600"/>
    <row r="41601"/>
    <row r="41602"/>
    <row r="41603"/>
    <row r="41604"/>
    <row r="41605"/>
    <row r="41606"/>
    <row r="41607"/>
    <row r="41608"/>
    <row r="41609"/>
    <row r="41610"/>
    <row r="41611"/>
    <row r="41612"/>
    <row r="41613"/>
    <row r="41614"/>
    <row r="41615"/>
    <row r="41616"/>
    <row r="41617"/>
    <row r="41618"/>
    <row r="41619"/>
    <row r="41620"/>
    <row r="41621"/>
    <row r="41622"/>
    <row r="41623"/>
    <row r="41624"/>
    <row r="41625"/>
    <row r="41626"/>
    <row r="41627"/>
    <row r="41628"/>
    <row r="41629"/>
    <row r="41630"/>
    <row r="41631"/>
    <row r="41632"/>
    <row r="41633"/>
    <row r="41634"/>
    <row r="41635"/>
    <row r="41636"/>
    <row r="41637"/>
    <row r="41638"/>
    <row r="41639"/>
    <row r="41640"/>
    <row r="41641"/>
    <row r="41642"/>
    <row r="41643"/>
    <row r="41644"/>
    <row r="41645"/>
    <row r="41646"/>
    <row r="41647"/>
    <row r="41648"/>
    <row r="41649"/>
    <row r="41650"/>
    <row r="41651"/>
    <row r="41652"/>
    <row r="41653"/>
    <row r="41654"/>
    <row r="41655"/>
    <row r="41656"/>
    <row r="41657"/>
    <row r="41658"/>
    <row r="41659"/>
    <row r="41660"/>
    <row r="41661"/>
    <row r="41662"/>
    <row r="41663"/>
    <row r="41664"/>
    <row r="41665"/>
    <row r="41666"/>
    <row r="41667"/>
    <row r="41668"/>
    <row r="41669"/>
    <row r="41670"/>
    <row r="41671"/>
    <row r="41672"/>
    <row r="41673"/>
    <row r="41674"/>
    <row r="41675"/>
    <row r="41676"/>
    <row r="41677"/>
    <row r="41678"/>
    <row r="41679"/>
    <row r="41680"/>
    <row r="41681"/>
    <row r="41682"/>
    <row r="41683"/>
    <row r="41684"/>
    <row r="41685"/>
    <row r="41686"/>
    <row r="41687"/>
    <row r="41688"/>
    <row r="41689"/>
    <row r="41690"/>
    <row r="41691"/>
    <row r="41692"/>
    <row r="41693"/>
    <row r="41694"/>
    <row r="41695"/>
    <row r="41696"/>
    <row r="41697"/>
    <row r="41698"/>
    <row r="41699"/>
    <row r="41700"/>
    <row r="41701"/>
    <row r="41702"/>
    <row r="41703"/>
    <row r="41704"/>
    <row r="41705"/>
    <row r="41706"/>
    <row r="41707"/>
    <row r="41708"/>
    <row r="41709"/>
    <row r="41710"/>
    <row r="41711"/>
    <row r="41712"/>
    <row r="41713"/>
    <row r="41714"/>
    <row r="41715"/>
    <row r="41716"/>
    <row r="41717"/>
    <row r="41718"/>
    <row r="41719"/>
    <row r="41720"/>
    <row r="41721"/>
    <row r="41722"/>
    <row r="41723"/>
    <row r="41724"/>
    <row r="41725"/>
    <row r="41726"/>
    <row r="41727"/>
    <row r="41728"/>
    <row r="41729"/>
    <row r="41730"/>
    <row r="41731"/>
    <row r="41732"/>
    <row r="41733"/>
    <row r="41734"/>
    <row r="41735"/>
    <row r="41736"/>
    <row r="41737"/>
    <row r="41738"/>
    <row r="41739"/>
    <row r="41740"/>
    <row r="41741"/>
    <row r="41742"/>
    <row r="41743"/>
    <row r="41744"/>
    <row r="41745"/>
    <row r="41746"/>
    <row r="41747"/>
    <row r="41748"/>
    <row r="41749"/>
    <row r="41750"/>
    <row r="41751"/>
    <row r="41752"/>
    <row r="41753"/>
    <row r="41754"/>
    <row r="41755"/>
    <row r="41756"/>
    <row r="41757"/>
    <row r="41758"/>
    <row r="41759"/>
    <row r="41760"/>
    <row r="41761"/>
    <row r="41762"/>
    <row r="41763"/>
    <row r="41764"/>
    <row r="41765"/>
    <row r="41766"/>
    <row r="41767"/>
    <row r="41768"/>
    <row r="41769"/>
    <row r="41770"/>
    <row r="41771"/>
    <row r="41772"/>
    <row r="41773"/>
    <row r="41774"/>
    <row r="41775"/>
    <row r="41776"/>
    <row r="41777"/>
    <row r="41778"/>
    <row r="41779"/>
    <row r="41780"/>
    <row r="41781"/>
    <row r="41782"/>
    <row r="41783"/>
    <row r="41784"/>
    <row r="41785"/>
    <row r="41786"/>
    <row r="41787"/>
    <row r="41788"/>
    <row r="41789"/>
    <row r="41790"/>
    <row r="41791"/>
    <row r="41792"/>
    <row r="41793"/>
    <row r="41794"/>
    <row r="41795"/>
    <row r="41796"/>
    <row r="41797"/>
    <row r="41798"/>
    <row r="41799"/>
    <row r="41800"/>
    <row r="41801"/>
    <row r="41802"/>
    <row r="41803"/>
    <row r="41804"/>
    <row r="41805"/>
    <row r="41806"/>
    <row r="41807"/>
    <row r="41808"/>
    <row r="41809"/>
    <row r="41810"/>
    <row r="41811"/>
    <row r="41812"/>
    <row r="41813"/>
    <row r="41814"/>
    <row r="41815"/>
    <row r="41816"/>
    <row r="41817"/>
    <row r="41818"/>
    <row r="41819"/>
    <row r="41820"/>
    <row r="41821"/>
    <row r="41822"/>
    <row r="41823"/>
    <row r="41824"/>
    <row r="41825"/>
    <row r="41826"/>
    <row r="41827"/>
    <row r="41828"/>
    <row r="41829"/>
    <row r="41830"/>
    <row r="41831"/>
    <row r="41832"/>
    <row r="41833"/>
    <row r="41834"/>
    <row r="41835"/>
    <row r="41836"/>
    <row r="41837"/>
    <row r="41838"/>
    <row r="41839"/>
    <row r="41840"/>
    <row r="41841"/>
    <row r="41842"/>
    <row r="41843"/>
    <row r="41844"/>
    <row r="41845"/>
    <row r="41846"/>
    <row r="41847"/>
    <row r="41848"/>
    <row r="41849"/>
    <row r="41850"/>
    <row r="41851"/>
    <row r="41852"/>
    <row r="41853"/>
    <row r="41854"/>
    <row r="41855"/>
    <row r="41856"/>
    <row r="41857"/>
    <row r="41858"/>
    <row r="41859"/>
    <row r="41860"/>
    <row r="41861"/>
    <row r="41862"/>
    <row r="41863"/>
    <row r="41864"/>
    <row r="41865"/>
    <row r="41866"/>
    <row r="41867"/>
    <row r="41868"/>
    <row r="41869"/>
    <row r="41870"/>
    <row r="41871"/>
    <row r="41872"/>
    <row r="41873"/>
    <row r="41874"/>
    <row r="41875"/>
    <row r="41876"/>
    <row r="41877"/>
    <row r="41878"/>
    <row r="41879"/>
    <row r="41880"/>
    <row r="41881"/>
    <row r="41882"/>
    <row r="41883"/>
    <row r="41884"/>
    <row r="41885"/>
    <row r="41886"/>
    <row r="41887"/>
    <row r="41888"/>
    <row r="41889"/>
    <row r="41890"/>
    <row r="41891"/>
    <row r="41892"/>
    <row r="41893"/>
    <row r="41894"/>
    <row r="41895"/>
    <row r="41896"/>
    <row r="41897"/>
    <row r="41898"/>
    <row r="41899"/>
    <row r="41900"/>
    <row r="41901"/>
    <row r="41902"/>
    <row r="41903"/>
    <row r="41904"/>
    <row r="41905"/>
    <row r="41906"/>
    <row r="41907"/>
    <row r="41908"/>
    <row r="41909"/>
    <row r="41910"/>
    <row r="41911"/>
    <row r="41912"/>
    <row r="41913"/>
    <row r="41914"/>
    <row r="41915"/>
    <row r="41916"/>
    <row r="41917"/>
    <row r="41918"/>
    <row r="41919"/>
    <row r="41920"/>
    <row r="41921"/>
    <row r="41922"/>
    <row r="41923"/>
    <row r="41924"/>
    <row r="41925"/>
    <row r="41926"/>
    <row r="41927"/>
    <row r="41928"/>
    <row r="41929"/>
    <row r="41930"/>
    <row r="41931"/>
    <row r="41932"/>
    <row r="41933"/>
    <row r="41934"/>
    <row r="41935"/>
    <row r="41936"/>
    <row r="41937"/>
    <row r="41938"/>
    <row r="41939"/>
    <row r="41940"/>
    <row r="41941"/>
    <row r="41942"/>
    <row r="41943"/>
    <row r="41944"/>
    <row r="41945"/>
    <row r="41946"/>
    <row r="41947"/>
    <row r="41948"/>
    <row r="41949"/>
    <row r="41950"/>
    <row r="41951"/>
    <row r="41952"/>
    <row r="41953"/>
    <row r="41954"/>
    <row r="41955"/>
    <row r="41956"/>
    <row r="41957"/>
    <row r="41958"/>
    <row r="41959"/>
    <row r="41960"/>
    <row r="41961"/>
    <row r="41962"/>
    <row r="41963"/>
    <row r="41964"/>
    <row r="41965"/>
    <row r="41966"/>
    <row r="41967"/>
    <row r="41968"/>
    <row r="41969"/>
    <row r="41970"/>
    <row r="41971"/>
    <row r="41972"/>
    <row r="41973"/>
    <row r="41974"/>
    <row r="41975"/>
    <row r="41976"/>
    <row r="41977"/>
    <row r="41978"/>
    <row r="41979"/>
    <row r="41980"/>
    <row r="41981"/>
    <row r="41982"/>
    <row r="41983"/>
    <row r="41984"/>
    <row r="41985"/>
    <row r="41986"/>
    <row r="41987"/>
    <row r="41988"/>
    <row r="41989"/>
    <row r="41990"/>
    <row r="41991"/>
    <row r="41992"/>
    <row r="41993"/>
    <row r="41994"/>
    <row r="41995"/>
    <row r="41996"/>
    <row r="41997"/>
    <row r="41998"/>
    <row r="41999"/>
    <row r="42000"/>
    <row r="42001"/>
    <row r="42002"/>
    <row r="42003"/>
    <row r="42004"/>
    <row r="42005"/>
    <row r="42006"/>
    <row r="42007"/>
    <row r="42008"/>
    <row r="42009"/>
    <row r="42010"/>
    <row r="42011"/>
    <row r="42012"/>
    <row r="42013"/>
    <row r="42014"/>
    <row r="42015"/>
    <row r="42016"/>
    <row r="42017"/>
    <row r="42018"/>
    <row r="42019"/>
    <row r="42020"/>
    <row r="42021"/>
    <row r="42022"/>
    <row r="42023"/>
    <row r="42024"/>
    <row r="42025"/>
    <row r="42026"/>
    <row r="42027"/>
    <row r="42028"/>
    <row r="42029"/>
    <row r="42030"/>
    <row r="42031"/>
    <row r="42032"/>
    <row r="42033"/>
    <row r="42034"/>
    <row r="42035"/>
    <row r="42036"/>
    <row r="42037"/>
    <row r="42038"/>
    <row r="42039"/>
    <row r="42040"/>
    <row r="42041"/>
    <row r="42042"/>
    <row r="42043"/>
    <row r="42044"/>
    <row r="42045"/>
    <row r="42046"/>
    <row r="42047"/>
    <row r="42048"/>
    <row r="42049"/>
    <row r="42050"/>
    <row r="42051"/>
    <row r="42052"/>
    <row r="42053"/>
    <row r="42054"/>
    <row r="42055"/>
    <row r="42056"/>
    <row r="42057"/>
    <row r="42058"/>
    <row r="42059"/>
    <row r="42060"/>
    <row r="42061"/>
    <row r="42062"/>
    <row r="42063"/>
    <row r="42064"/>
    <row r="42065"/>
    <row r="42066"/>
    <row r="42067"/>
    <row r="42068"/>
    <row r="42069"/>
    <row r="42070"/>
    <row r="42071"/>
    <row r="42072"/>
    <row r="42073"/>
    <row r="42074"/>
    <row r="42075"/>
    <row r="42076"/>
    <row r="42077"/>
    <row r="42078"/>
    <row r="42079"/>
    <row r="42080"/>
    <row r="42081"/>
    <row r="42082"/>
    <row r="42083"/>
    <row r="42084"/>
    <row r="42085"/>
    <row r="42086"/>
    <row r="42087"/>
    <row r="42088"/>
    <row r="42089"/>
    <row r="42090"/>
    <row r="42091"/>
    <row r="42092"/>
    <row r="42093"/>
    <row r="42094"/>
    <row r="42095"/>
    <row r="42096"/>
    <row r="42097"/>
    <row r="42098"/>
    <row r="42099"/>
    <row r="42100"/>
    <row r="42101"/>
    <row r="42102"/>
    <row r="42103"/>
    <row r="42104"/>
    <row r="42105"/>
    <row r="42106"/>
    <row r="42107"/>
    <row r="42108"/>
    <row r="42109"/>
    <row r="42110"/>
    <row r="42111"/>
    <row r="42112"/>
    <row r="42113"/>
    <row r="42114"/>
    <row r="42115"/>
    <row r="42116"/>
    <row r="42117"/>
    <row r="42118"/>
    <row r="42119"/>
    <row r="42120"/>
    <row r="42121"/>
    <row r="42122"/>
    <row r="42123"/>
    <row r="42124"/>
    <row r="42125"/>
    <row r="42126"/>
    <row r="42127"/>
    <row r="42128"/>
    <row r="42129"/>
    <row r="42130"/>
    <row r="42131"/>
    <row r="42132"/>
    <row r="42133"/>
    <row r="42134"/>
    <row r="42135"/>
    <row r="42136"/>
    <row r="42137"/>
    <row r="42138"/>
    <row r="42139"/>
    <row r="42140"/>
    <row r="42141"/>
    <row r="42142"/>
    <row r="42143"/>
    <row r="42144"/>
    <row r="42145"/>
    <row r="42146"/>
    <row r="42147"/>
    <row r="42148"/>
    <row r="42149"/>
    <row r="42150"/>
    <row r="42151"/>
    <row r="42152"/>
    <row r="42153"/>
    <row r="42154"/>
    <row r="42155"/>
    <row r="42156"/>
    <row r="42157"/>
    <row r="42158"/>
    <row r="42159"/>
    <row r="42160"/>
    <row r="42161"/>
    <row r="42162"/>
    <row r="42163"/>
    <row r="42164"/>
    <row r="42165"/>
    <row r="42166"/>
    <row r="42167"/>
    <row r="42168"/>
    <row r="42169"/>
    <row r="42170"/>
    <row r="42171"/>
    <row r="42172"/>
    <row r="42173"/>
    <row r="42174"/>
    <row r="42175"/>
    <row r="42176"/>
    <row r="42177"/>
    <row r="42178"/>
    <row r="42179"/>
    <row r="42180"/>
    <row r="42181"/>
    <row r="42182"/>
    <row r="42183"/>
    <row r="42184"/>
    <row r="42185"/>
    <row r="42186"/>
    <row r="42187"/>
    <row r="42188"/>
    <row r="42189"/>
    <row r="42190"/>
    <row r="42191"/>
    <row r="42192"/>
    <row r="42193"/>
    <row r="42194"/>
    <row r="42195"/>
    <row r="42196"/>
    <row r="42197"/>
    <row r="42198"/>
    <row r="42199"/>
    <row r="42200"/>
    <row r="42201"/>
    <row r="42202"/>
    <row r="42203"/>
    <row r="42204"/>
    <row r="42205"/>
    <row r="42206"/>
    <row r="42207"/>
    <row r="42208"/>
    <row r="42209"/>
    <row r="42210"/>
    <row r="42211"/>
    <row r="42212"/>
    <row r="42213"/>
    <row r="42214"/>
    <row r="42215"/>
    <row r="42216"/>
    <row r="42217"/>
    <row r="42218"/>
    <row r="42219"/>
    <row r="42220"/>
    <row r="42221"/>
    <row r="42222"/>
    <row r="42223"/>
    <row r="42224"/>
    <row r="42225"/>
    <row r="42226"/>
    <row r="42227"/>
    <row r="42228"/>
    <row r="42229"/>
    <row r="42230"/>
    <row r="42231"/>
    <row r="42232"/>
    <row r="42233"/>
    <row r="42234"/>
    <row r="42235"/>
    <row r="42236"/>
    <row r="42237"/>
    <row r="42238"/>
    <row r="42239"/>
    <row r="42240"/>
    <row r="42241"/>
    <row r="42242"/>
    <row r="42243"/>
    <row r="42244"/>
    <row r="42245"/>
    <row r="42246"/>
    <row r="42247"/>
    <row r="42248"/>
    <row r="42249"/>
    <row r="42250"/>
    <row r="42251"/>
    <row r="42252"/>
    <row r="42253"/>
    <row r="42254"/>
    <row r="42255"/>
    <row r="42256"/>
    <row r="42257"/>
    <row r="42258"/>
    <row r="42259"/>
    <row r="42260"/>
    <row r="42261"/>
    <row r="42262"/>
    <row r="42263"/>
    <row r="42264"/>
    <row r="42265"/>
    <row r="42266"/>
    <row r="42267"/>
    <row r="42268"/>
    <row r="42269"/>
    <row r="42270"/>
    <row r="42271"/>
    <row r="42272"/>
    <row r="42273"/>
    <row r="42274"/>
    <row r="42275"/>
    <row r="42276"/>
    <row r="42277"/>
    <row r="42278"/>
    <row r="42279"/>
    <row r="42280"/>
    <row r="42281"/>
    <row r="42282"/>
    <row r="42283"/>
    <row r="42284"/>
    <row r="42285"/>
    <row r="42286"/>
    <row r="42287"/>
    <row r="42288"/>
    <row r="42289"/>
    <row r="42290"/>
    <row r="42291"/>
    <row r="42292"/>
    <row r="42293"/>
    <row r="42294"/>
    <row r="42295"/>
    <row r="42296"/>
    <row r="42297"/>
    <row r="42298"/>
    <row r="42299"/>
    <row r="42300"/>
    <row r="42301"/>
    <row r="42302"/>
    <row r="42303"/>
    <row r="42304"/>
    <row r="42305"/>
    <row r="42306"/>
    <row r="42307"/>
    <row r="42308"/>
    <row r="42309"/>
    <row r="42310"/>
    <row r="42311"/>
    <row r="42312"/>
    <row r="42313"/>
    <row r="42314"/>
    <row r="42315"/>
    <row r="42316"/>
    <row r="42317"/>
    <row r="42318"/>
    <row r="42319"/>
    <row r="42320"/>
    <row r="42321"/>
    <row r="42322"/>
    <row r="42323"/>
    <row r="42324"/>
    <row r="42325"/>
    <row r="42326"/>
    <row r="42327"/>
    <row r="42328"/>
    <row r="42329"/>
    <row r="42330"/>
    <row r="42331"/>
    <row r="42332"/>
    <row r="42333"/>
    <row r="42334"/>
    <row r="42335"/>
    <row r="42336"/>
    <row r="42337"/>
    <row r="42338"/>
    <row r="42339"/>
    <row r="42340"/>
    <row r="42341"/>
    <row r="42342"/>
    <row r="42343"/>
    <row r="42344"/>
    <row r="42345"/>
    <row r="42346"/>
    <row r="42347"/>
    <row r="42348"/>
    <row r="42349"/>
    <row r="42350"/>
    <row r="42351"/>
    <row r="42352"/>
    <row r="42353"/>
    <row r="42354"/>
    <row r="42355"/>
    <row r="42356"/>
    <row r="42357"/>
    <row r="42358"/>
    <row r="42359"/>
    <row r="42360"/>
    <row r="42361"/>
    <row r="42362"/>
    <row r="42363"/>
    <row r="42364"/>
    <row r="42365"/>
    <row r="42366"/>
    <row r="42367"/>
    <row r="42368"/>
    <row r="42369"/>
    <row r="42370"/>
    <row r="42371"/>
    <row r="42372"/>
    <row r="42373"/>
    <row r="42374"/>
    <row r="42375"/>
    <row r="42376"/>
    <row r="42377"/>
    <row r="42378"/>
    <row r="42379"/>
    <row r="42380"/>
    <row r="42381"/>
    <row r="42382"/>
    <row r="42383"/>
    <row r="42384"/>
    <row r="42385"/>
    <row r="42386"/>
    <row r="42387"/>
    <row r="42388"/>
    <row r="42389"/>
    <row r="42390"/>
    <row r="42391"/>
    <row r="42392"/>
    <row r="42393"/>
    <row r="42394"/>
    <row r="42395"/>
    <row r="42396"/>
    <row r="42397"/>
    <row r="42398"/>
    <row r="42399"/>
    <row r="42400"/>
    <row r="42401"/>
    <row r="42402"/>
    <row r="42403"/>
    <row r="42404"/>
    <row r="42405"/>
    <row r="42406"/>
    <row r="42407"/>
    <row r="42408"/>
    <row r="42409"/>
    <row r="42410"/>
    <row r="42411"/>
    <row r="42412"/>
    <row r="42413"/>
    <row r="42414"/>
    <row r="42415"/>
    <row r="42416"/>
    <row r="42417"/>
    <row r="42418"/>
    <row r="42419"/>
    <row r="42420"/>
    <row r="42421"/>
    <row r="42422"/>
    <row r="42423"/>
    <row r="42424"/>
    <row r="42425"/>
    <row r="42426"/>
    <row r="42427"/>
    <row r="42428"/>
    <row r="42429"/>
    <row r="42430"/>
    <row r="42431"/>
    <row r="42432"/>
    <row r="42433"/>
    <row r="42434"/>
    <row r="42435"/>
    <row r="42436"/>
    <row r="42437"/>
    <row r="42438"/>
    <row r="42439"/>
    <row r="42440"/>
    <row r="42441"/>
    <row r="42442"/>
    <row r="42443"/>
    <row r="42444"/>
    <row r="42445"/>
    <row r="42446"/>
    <row r="42447"/>
    <row r="42448"/>
    <row r="42449"/>
    <row r="42450"/>
    <row r="42451"/>
    <row r="42452"/>
    <row r="42453"/>
    <row r="42454"/>
    <row r="42455"/>
    <row r="42456"/>
    <row r="42457"/>
    <row r="42458"/>
    <row r="42459"/>
    <row r="42460"/>
    <row r="42461"/>
    <row r="42462"/>
    <row r="42463"/>
    <row r="42464"/>
    <row r="42465"/>
    <row r="42466"/>
    <row r="42467"/>
    <row r="42468"/>
    <row r="42469"/>
    <row r="42470"/>
    <row r="42471"/>
    <row r="42472"/>
    <row r="42473"/>
    <row r="42474"/>
    <row r="42475"/>
    <row r="42476"/>
    <row r="42477"/>
    <row r="42478"/>
    <row r="42479"/>
    <row r="42480"/>
    <row r="42481"/>
    <row r="42482"/>
    <row r="42483"/>
    <row r="42484"/>
    <row r="42485"/>
    <row r="42486"/>
    <row r="42487"/>
    <row r="42488"/>
    <row r="42489"/>
    <row r="42490"/>
    <row r="42491"/>
    <row r="42492"/>
    <row r="42493"/>
    <row r="42494"/>
    <row r="42495"/>
    <row r="42496"/>
    <row r="42497"/>
    <row r="42498"/>
    <row r="42499"/>
    <row r="42500"/>
    <row r="42501"/>
    <row r="42502"/>
    <row r="42503"/>
    <row r="42504"/>
    <row r="42505"/>
    <row r="42506"/>
    <row r="42507"/>
    <row r="42508"/>
    <row r="42509"/>
    <row r="42510"/>
    <row r="42511"/>
    <row r="42512"/>
    <row r="42513"/>
    <row r="42514"/>
    <row r="42515"/>
    <row r="42516"/>
    <row r="42517"/>
    <row r="42518"/>
    <row r="42519"/>
    <row r="42520"/>
    <row r="42521"/>
    <row r="42522"/>
    <row r="42523"/>
    <row r="42524"/>
    <row r="42525"/>
    <row r="42526"/>
    <row r="42527"/>
    <row r="42528"/>
    <row r="42529"/>
    <row r="42530"/>
    <row r="42531"/>
    <row r="42532"/>
    <row r="42533"/>
    <row r="42534"/>
    <row r="42535"/>
    <row r="42536"/>
    <row r="42537"/>
    <row r="42538"/>
    <row r="42539"/>
    <row r="42540"/>
    <row r="42541"/>
    <row r="42542"/>
    <row r="42543"/>
    <row r="42544"/>
    <row r="42545"/>
    <row r="42546"/>
    <row r="42547"/>
    <row r="42548"/>
    <row r="42549"/>
    <row r="42550"/>
    <row r="42551"/>
    <row r="42552"/>
    <row r="42553"/>
    <row r="42554"/>
    <row r="42555"/>
    <row r="42556"/>
    <row r="42557"/>
    <row r="42558"/>
    <row r="42559"/>
    <row r="42560"/>
    <row r="42561"/>
    <row r="42562"/>
    <row r="42563"/>
    <row r="42564"/>
    <row r="42565"/>
    <row r="42566"/>
    <row r="42567"/>
    <row r="42568"/>
    <row r="42569"/>
    <row r="42570"/>
    <row r="42571"/>
    <row r="42572"/>
    <row r="42573"/>
    <row r="42574"/>
    <row r="42575"/>
    <row r="42576"/>
    <row r="42577"/>
    <row r="42578"/>
    <row r="42579"/>
    <row r="42580"/>
    <row r="42581"/>
    <row r="42582"/>
    <row r="42583"/>
    <row r="42584"/>
    <row r="42585"/>
    <row r="42586"/>
    <row r="42587"/>
    <row r="42588"/>
    <row r="42589"/>
    <row r="42590"/>
    <row r="42591"/>
    <row r="42592"/>
    <row r="42593"/>
    <row r="42594"/>
    <row r="42595"/>
    <row r="42596"/>
    <row r="42597"/>
    <row r="42598"/>
    <row r="42599"/>
    <row r="42600"/>
    <row r="42601"/>
    <row r="42602"/>
    <row r="42603"/>
    <row r="42604"/>
    <row r="42605"/>
    <row r="42606"/>
    <row r="42607"/>
    <row r="42608"/>
    <row r="42609"/>
    <row r="42610"/>
    <row r="42611"/>
    <row r="42612"/>
    <row r="42613"/>
    <row r="42614"/>
    <row r="42615"/>
    <row r="42616"/>
    <row r="42617"/>
    <row r="42618"/>
    <row r="42619"/>
    <row r="42620"/>
    <row r="42621"/>
    <row r="42622"/>
    <row r="42623"/>
    <row r="42624"/>
    <row r="42625"/>
    <row r="42626"/>
    <row r="42627"/>
    <row r="42628"/>
    <row r="42629"/>
    <row r="42630"/>
    <row r="42631"/>
    <row r="42632"/>
    <row r="42633"/>
    <row r="42634"/>
    <row r="42635"/>
    <row r="42636"/>
    <row r="42637"/>
    <row r="42638"/>
    <row r="42639"/>
    <row r="42640"/>
    <row r="42641"/>
    <row r="42642"/>
    <row r="42643"/>
    <row r="42644"/>
    <row r="42645"/>
    <row r="42646"/>
    <row r="42647"/>
    <row r="42648"/>
    <row r="42649"/>
    <row r="42650"/>
    <row r="42651"/>
    <row r="42652"/>
    <row r="42653"/>
    <row r="42654"/>
    <row r="42655"/>
    <row r="42656"/>
    <row r="42657"/>
    <row r="42658"/>
    <row r="42659"/>
    <row r="42660"/>
    <row r="42661"/>
    <row r="42662"/>
    <row r="42663"/>
    <row r="42664"/>
    <row r="42665"/>
    <row r="42666"/>
    <row r="42667"/>
    <row r="42668"/>
    <row r="42669"/>
    <row r="42670"/>
    <row r="42671"/>
    <row r="42672"/>
    <row r="42673"/>
    <row r="42674"/>
    <row r="42675"/>
    <row r="42676"/>
    <row r="42677"/>
    <row r="42678"/>
    <row r="42679"/>
    <row r="42680"/>
    <row r="42681"/>
    <row r="42682"/>
    <row r="42683"/>
    <row r="42684"/>
    <row r="42685"/>
    <row r="42686"/>
    <row r="42687"/>
    <row r="42688"/>
    <row r="42689"/>
    <row r="42690"/>
    <row r="42691"/>
    <row r="42692"/>
    <row r="42693"/>
    <row r="42694"/>
    <row r="42695"/>
    <row r="42696"/>
    <row r="42697"/>
    <row r="42698"/>
    <row r="42699"/>
    <row r="42700"/>
    <row r="42701"/>
    <row r="42702"/>
    <row r="42703"/>
    <row r="42704"/>
    <row r="42705"/>
    <row r="42706"/>
    <row r="42707"/>
    <row r="42708"/>
    <row r="42709"/>
    <row r="42710"/>
    <row r="42711"/>
    <row r="42712"/>
    <row r="42713"/>
    <row r="42714"/>
    <row r="42715"/>
    <row r="42716"/>
    <row r="42717"/>
    <row r="42718"/>
    <row r="42719"/>
    <row r="42720"/>
    <row r="42721"/>
    <row r="42722"/>
    <row r="42723"/>
    <row r="42724"/>
    <row r="42725"/>
    <row r="42726"/>
    <row r="42727"/>
    <row r="42728"/>
    <row r="42729"/>
    <row r="42730"/>
    <row r="42731"/>
    <row r="42732"/>
    <row r="42733"/>
    <row r="42734"/>
    <row r="42735"/>
    <row r="42736"/>
    <row r="42737"/>
    <row r="42738"/>
    <row r="42739"/>
    <row r="42740"/>
    <row r="42741"/>
    <row r="42742"/>
    <row r="42743"/>
    <row r="42744"/>
    <row r="42745"/>
    <row r="42746"/>
    <row r="42747"/>
    <row r="42748"/>
    <row r="42749"/>
    <row r="42750"/>
    <row r="42751"/>
    <row r="42752"/>
    <row r="42753"/>
    <row r="42754"/>
    <row r="42755"/>
    <row r="42756"/>
    <row r="42757"/>
    <row r="42758"/>
    <row r="42759"/>
    <row r="42760"/>
    <row r="42761"/>
    <row r="42762"/>
    <row r="42763"/>
    <row r="42764"/>
    <row r="42765"/>
    <row r="42766"/>
    <row r="42767"/>
    <row r="42768"/>
    <row r="42769"/>
    <row r="42770"/>
    <row r="42771"/>
    <row r="42772"/>
    <row r="42773"/>
    <row r="42774"/>
    <row r="42775"/>
    <row r="42776"/>
    <row r="42777"/>
    <row r="42778"/>
    <row r="42779"/>
    <row r="42780"/>
    <row r="42781"/>
    <row r="42782"/>
    <row r="42783"/>
    <row r="42784"/>
    <row r="42785"/>
    <row r="42786"/>
    <row r="42787"/>
    <row r="42788"/>
    <row r="42789"/>
    <row r="42790"/>
    <row r="42791"/>
    <row r="42792"/>
    <row r="42793"/>
    <row r="42794"/>
    <row r="42795"/>
    <row r="42796"/>
    <row r="42797"/>
    <row r="42798"/>
    <row r="42799"/>
    <row r="42800"/>
    <row r="42801"/>
    <row r="42802"/>
    <row r="42803"/>
    <row r="42804"/>
    <row r="42805"/>
    <row r="42806"/>
    <row r="42807"/>
    <row r="42808"/>
    <row r="42809"/>
    <row r="42810"/>
    <row r="42811"/>
    <row r="42812"/>
    <row r="42813"/>
    <row r="42814"/>
    <row r="42815"/>
    <row r="42816"/>
    <row r="42817"/>
    <row r="42818"/>
    <row r="42819"/>
    <row r="42820"/>
    <row r="42821"/>
    <row r="42822"/>
    <row r="42823"/>
    <row r="42824"/>
    <row r="42825"/>
    <row r="42826"/>
    <row r="42827"/>
    <row r="42828"/>
    <row r="42829"/>
    <row r="42830"/>
    <row r="42831"/>
    <row r="42832"/>
    <row r="42833"/>
    <row r="42834"/>
    <row r="42835"/>
    <row r="42836"/>
    <row r="42837"/>
    <row r="42838"/>
    <row r="42839"/>
    <row r="42840"/>
    <row r="42841"/>
    <row r="42842"/>
    <row r="42843"/>
    <row r="42844"/>
    <row r="42845"/>
    <row r="42846"/>
    <row r="42847"/>
    <row r="42848"/>
    <row r="42849"/>
    <row r="42850"/>
    <row r="42851"/>
    <row r="42852"/>
    <row r="42853"/>
    <row r="42854"/>
    <row r="42855"/>
    <row r="42856"/>
    <row r="42857"/>
    <row r="42858"/>
    <row r="42859"/>
    <row r="42860"/>
    <row r="42861"/>
    <row r="42862"/>
    <row r="42863"/>
    <row r="42864"/>
    <row r="42865"/>
    <row r="42866"/>
    <row r="42867"/>
    <row r="42868"/>
    <row r="42869"/>
    <row r="42870"/>
    <row r="42871"/>
    <row r="42872"/>
    <row r="42873"/>
    <row r="42874"/>
    <row r="42875"/>
    <row r="42876"/>
    <row r="42877"/>
    <row r="42878"/>
    <row r="42879"/>
    <row r="42880"/>
    <row r="42881"/>
    <row r="42882"/>
    <row r="42883"/>
    <row r="42884"/>
    <row r="42885"/>
    <row r="42886"/>
    <row r="42887"/>
    <row r="42888"/>
    <row r="42889"/>
    <row r="42890"/>
    <row r="42891"/>
    <row r="42892"/>
    <row r="42893"/>
    <row r="42894"/>
    <row r="42895"/>
    <row r="42896"/>
    <row r="42897"/>
    <row r="42898"/>
    <row r="42899"/>
    <row r="42900"/>
    <row r="42901"/>
    <row r="42902"/>
    <row r="42903"/>
    <row r="42904"/>
    <row r="42905"/>
    <row r="42906"/>
    <row r="42907"/>
    <row r="42908"/>
    <row r="42909"/>
    <row r="42910"/>
    <row r="42911"/>
    <row r="42912"/>
    <row r="42913"/>
    <row r="42914"/>
    <row r="42915"/>
    <row r="42916"/>
    <row r="42917"/>
    <row r="42918"/>
    <row r="42919"/>
    <row r="42920"/>
    <row r="42921"/>
    <row r="42922"/>
    <row r="42923"/>
    <row r="42924"/>
    <row r="42925"/>
    <row r="42926"/>
    <row r="42927"/>
    <row r="42928"/>
    <row r="42929"/>
    <row r="42930"/>
    <row r="42931"/>
    <row r="42932"/>
    <row r="42933"/>
    <row r="42934"/>
    <row r="42935"/>
    <row r="42936"/>
    <row r="42937"/>
    <row r="42938"/>
    <row r="42939"/>
    <row r="42940"/>
    <row r="42941"/>
    <row r="42942"/>
    <row r="42943"/>
    <row r="42944"/>
    <row r="42945"/>
    <row r="42946"/>
    <row r="42947"/>
    <row r="42948"/>
    <row r="42949"/>
    <row r="42950"/>
    <row r="42951"/>
    <row r="42952"/>
    <row r="42953"/>
    <row r="42954"/>
    <row r="42955"/>
    <row r="42956"/>
    <row r="42957"/>
    <row r="42958"/>
    <row r="42959"/>
    <row r="42960"/>
    <row r="42961"/>
    <row r="42962"/>
    <row r="42963"/>
    <row r="42964"/>
    <row r="42965"/>
    <row r="42966"/>
    <row r="42967"/>
    <row r="42968"/>
    <row r="42969"/>
    <row r="42970"/>
    <row r="42971"/>
    <row r="42972"/>
    <row r="42973"/>
    <row r="42974"/>
    <row r="42975"/>
    <row r="42976"/>
    <row r="42977"/>
    <row r="42978"/>
    <row r="42979"/>
    <row r="42980"/>
    <row r="42981"/>
    <row r="42982"/>
    <row r="42983"/>
    <row r="42984"/>
    <row r="42985"/>
    <row r="42986"/>
    <row r="42987"/>
    <row r="42988"/>
    <row r="42989"/>
    <row r="42990"/>
    <row r="42991"/>
    <row r="42992"/>
    <row r="42993"/>
    <row r="42994"/>
    <row r="42995"/>
    <row r="42996"/>
    <row r="42997"/>
    <row r="42998"/>
    <row r="42999"/>
    <row r="43000"/>
    <row r="43001"/>
    <row r="43002"/>
    <row r="43003"/>
    <row r="43004"/>
    <row r="43005"/>
    <row r="43006"/>
    <row r="43007"/>
    <row r="43008"/>
    <row r="43009"/>
    <row r="43010"/>
    <row r="43011"/>
    <row r="43012"/>
    <row r="43013"/>
    <row r="43014"/>
    <row r="43015"/>
    <row r="43016"/>
    <row r="43017"/>
    <row r="43018"/>
    <row r="43019"/>
    <row r="43020"/>
    <row r="43021"/>
    <row r="43022"/>
    <row r="43023"/>
    <row r="43024"/>
    <row r="43025"/>
    <row r="43026"/>
    <row r="43027"/>
    <row r="43028"/>
    <row r="43029"/>
    <row r="43030"/>
    <row r="43031"/>
    <row r="43032"/>
    <row r="43033"/>
    <row r="43034"/>
    <row r="43035"/>
    <row r="43036"/>
    <row r="43037"/>
    <row r="43038"/>
    <row r="43039"/>
    <row r="43040"/>
    <row r="43041"/>
    <row r="43042"/>
    <row r="43043"/>
    <row r="43044"/>
    <row r="43045"/>
    <row r="43046"/>
    <row r="43047"/>
    <row r="43048"/>
    <row r="43049"/>
    <row r="43050"/>
    <row r="43051"/>
    <row r="43052"/>
    <row r="43053"/>
    <row r="43054"/>
    <row r="43055"/>
    <row r="43056"/>
    <row r="43057"/>
    <row r="43058"/>
    <row r="43059"/>
    <row r="43060"/>
    <row r="43061"/>
    <row r="43062"/>
    <row r="43063"/>
    <row r="43064"/>
    <row r="43065"/>
    <row r="43066"/>
    <row r="43067"/>
    <row r="43068"/>
    <row r="43069"/>
    <row r="43070"/>
    <row r="43071"/>
    <row r="43072"/>
    <row r="43073"/>
    <row r="43074"/>
    <row r="43075"/>
    <row r="43076"/>
    <row r="43077"/>
    <row r="43078"/>
    <row r="43079"/>
    <row r="43080"/>
    <row r="43081"/>
    <row r="43082"/>
    <row r="43083"/>
    <row r="43084"/>
    <row r="43085"/>
    <row r="43086"/>
    <row r="43087"/>
    <row r="43088"/>
    <row r="43089"/>
    <row r="43090"/>
    <row r="43091"/>
    <row r="43092"/>
    <row r="43093"/>
    <row r="43094"/>
    <row r="43095"/>
    <row r="43096"/>
    <row r="43097"/>
    <row r="43098"/>
    <row r="43099"/>
    <row r="43100"/>
    <row r="43101"/>
    <row r="43102"/>
    <row r="43103"/>
    <row r="43104"/>
    <row r="43105"/>
    <row r="43106"/>
    <row r="43107"/>
    <row r="43108"/>
    <row r="43109"/>
    <row r="43110"/>
    <row r="43111"/>
    <row r="43112"/>
    <row r="43113"/>
    <row r="43114"/>
    <row r="43115"/>
    <row r="43116"/>
    <row r="43117"/>
    <row r="43118"/>
    <row r="43119"/>
    <row r="43120"/>
    <row r="43121"/>
    <row r="43122"/>
    <row r="43123"/>
    <row r="43124"/>
    <row r="43125"/>
    <row r="43126"/>
    <row r="43127"/>
    <row r="43128"/>
    <row r="43129"/>
    <row r="43130"/>
    <row r="43131"/>
    <row r="43132"/>
    <row r="43133"/>
    <row r="43134"/>
    <row r="43135"/>
    <row r="43136"/>
    <row r="43137"/>
    <row r="43138"/>
    <row r="43139"/>
    <row r="43140"/>
    <row r="43141"/>
    <row r="43142"/>
    <row r="43143"/>
    <row r="43144"/>
    <row r="43145"/>
    <row r="43146"/>
    <row r="43147"/>
    <row r="43148"/>
    <row r="43149"/>
    <row r="43150"/>
    <row r="43151"/>
    <row r="43152"/>
    <row r="43153"/>
    <row r="43154"/>
    <row r="43155"/>
    <row r="43156"/>
    <row r="43157"/>
    <row r="43158"/>
    <row r="43159"/>
    <row r="43160"/>
    <row r="43161"/>
    <row r="43162"/>
    <row r="43163"/>
    <row r="43164"/>
    <row r="43165"/>
    <row r="43166"/>
    <row r="43167"/>
    <row r="43168"/>
    <row r="43169"/>
    <row r="43170"/>
    <row r="43171"/>
    <row r="43172"/>
    <row r="43173"/>
    <row r="43174"/>
    <row r="43175"/>
    <row r="43176"/>
    <row r="43177"/>
    <row r="43178"/>
    <row r="43179"/>
    <row r="43180"/>
    <row r="43181"/>
    <row r="43182"/>
    <row r="43183"/>
    <row r="43184"/>
    <row r="43185"/>
    <row r="43186"/>
    <row r="43187"/>
    <row r="43188"/>
    <row r="43189"/>
    <row r="43190"/>
    <row r="43191"/>
    <row r="43192"/>
    <row r="43193"/>
    <row r="43194"/>
    <row r="43195"/>
    <row r="43196"/>
    <row r="43197"/>
    <row r="43198"/>
    <row r="43199"/>
    <row r="43200"/>
    <row r="43201"/>
    <row r="43202"/>
    <row r="43203"/>
    <row r="43204"/>
    <row r="43205"/>
    <row r="43206"/>
    <row r="43207"/>
    <row r="43208"/>
    <row r="43209"/>
    <row r="43210"/>
    <row r="43211"/>
    <row r="43212"/>
    <row r="43213"/>
    <row r="43214"/>
    <row r="43215"/>
    <row r="43216"/>
    <row r="43217"/>
    <row r="43218"/>
    <row r="43219"/>
    <row r="43220"/>
    <row r="43221"/>
    <row r="43222"/>
    <row r="43223"/>
    <row r="43224"/>
    <row r="43225"/>
    <row r="43226"/>
    <row r="43227"/>
    <row r="43228"/>
    <row r="43229"/>
    <row r="43230"/>
    <row r="43231"/>
    <row r="43232"/>
    <row r="43233"/>
    <row r="43234"/>
    <row r="43235"/>
    <row r="43236"/>
    <row r="43237"/>
    <row r="43238"/>
    <row r="43239"/>
    <row r="43240"/>
    <row r="43241"/>
    <row r="43242"/>
    <row r="43243"/>
    <row r="43244"/>
    <row r="43245"/>
    <row r="43246"/>
    <row r="43247"/>
    <row r="43248"/>
    <row r="43249"/>
    <row r="43250"/>
    <row r="43251"/>
    <row r="43252"/>
    <row r="43253"/>
    <row r="43254"/>
    <row r="43255"/>
    <row r="43256"/>
    <row r="43257"/>
    <row r="43258"/>
    <row r="43259"/>
    <row r="43260"/>
    <row r="43261"/>
    <row r="43262"/>
    <row r="43263"/>
    <row r="43264"/>
    <row r="43265"/>
    <row r="43266"/>
    <row r="43267"/>
    <row r="43268"/>
    <row r="43269"/>
    <row r="43270"/>
    <row r="43271"/>
    <row r="43272"/>
    <row r="43273"/>
    <row r="43274"/>
    <row r="43275"/>
    <row r="43276"/>
    <row r="43277"/>
    <row r="43278"/>
    <row r="43279"/>
    <row r="43280"/>
    <row r="43281"/>
    <row r="43282"/>
    <row r="43283"/>
    <row r="43284"/>
    <row r="43285"/>
    <row r="43286"/>
    <row r="43287"/>
    <row r="43288"/>
    <row r="43289"/>
    <row r="43290"/>
    <row r="43291"/>
    <row r="43292"/>
    <row r="43293"/>
    <row r="43294"/>
    <row r="43295"/>
    <row r="43296"/>
    <row r="43297"/>
    <row r="43298"/>
    <row r="43299"/>
    <row r="43300"/>
    <row r="43301"/>
    <row r="43302"/>
    <row r="43303"/>
    <row r="43304"/>
    <row r="43305"/>
    <row r="43306"/>
    <row r="43307"/>
    <row r="43308"/>
    <row r="43309"/>
    <row r="43310"/>
    <row r="43311"/>
    <row r="43312"/>
    <row r="43313"/>
    <row r="43314"/>
    <row r="43315"/>
    <row r="43316"/>
    <row r="43317"/>
    <row r="43318"/>
    <row r="43319"/>
    <row r="43320"/>
    <row r="43321"/>
    <row r="43322"/>
    <row r="43323"/>
    <row r="43324"/>
    <row r="43325"/>
    <row r="43326"/>
    <row r="43327"/>
    <row r="43328"/>
    <row r="43329"/>
    <row r="43330"/>
    <row r="43331"/>
    <row r="43332"/>
    <row r="43333"/>
    <row r="43334"/>
    <row r="43335"/>
    <row r="43336"/>
    <row r="43337"/>
    <row r="43338"/>
    <row r="43339"/>
    <row r="43340"/>
    <row r="43341"/>
    <row r="43342"/>
    <row r="43343"/>
    <row r="43344"/>
    <row r="43345"/>
    <row r="43346"/>
    <row r="43347"/>
    <row r="43348"/>
    <row r="43349"/>
    <row r="43350"/>
    <row r="43351"/>
    <row r="43352"/>
    <row r="43353"/>
    <row r="43354"/>
    <row r="43355"/>
    <row r="43356"/>
    <row r="43357"/>
    <row r="43358"/>
    <row r="43359"/>
    <row r="43360"/>
    <row r="43361"/>
    <row r="43362"/>
    <row r="43363"/>
    <row r="43364"/>
    <row r="43365"/>
    <row r="43366"/>
    <row r="43367"/>
    <row r="43368"/>
    <row r="43369"/>
    <row r="43370"/>
    <row r="43371"/>
    <row r="43372"/>
    <row r="43373"/>
    <row r="43374"/>
    <row r="43375"/>
    <row r="43376"/>
    <row r="43377"/>
    <row r="43378"/>
    <row r="43379"/>
    <row r="43380"/>
    <row r="43381"/>
    <row r="43382"/>
    <row r="43383"/>
    <row r="43384"/>
    <row r="43385"/>
    <row r="43386"/>
    <row r="43387"/>
    <row r="43388"/>
    <row r="43389"/>
    <row r="43390"/>
    <row r="43391"/>
    <row r="43392"/>
    <row r="43393"/>
    <row r="43394"/>
    <row r="43395"/>
    <row r="43396"/>
    <row r="43397"/>
    <row r="43398"/>
    <row r="43399"/>
    <row r="43400"/>
    <row r="43401"/>
    <row r="43402"/>
    <row r="43403"/>
    <row r="43404"/>
    <row r="43405"/>
    <row r="43406"/>
    <row r="43407"/>
    <row r="43408"/>
    <row r="43409"/>
    <row r="43410"/>
    <row r="43411"/>
    <row r="43412"/>
    <row r="43413"/>
    <row r="43414"/>
    <row r="43415"/>
    <row r="43416"/>
    <row r="43417"/>
    <row r="43418"/>
    <row r="43419"/>
    <row r="43420"/>
    <row r="43421"/>
    <row r="43422"/>
    <row r="43423"/>
    <row r="43424"/>
    <row r="43425"/>
    <row r="43426"/>
    <row r="43427"/>
    <row r="43428"/>
    <row r="43429"/>
    <row r="43430"/>
    <row r="43431"/>
    <row r="43432"/>
    <row r="43433"/>
    <row r="43434"/>
    <row r="43435"/>
    <row r="43436"/>
    <row r="43437"/>
    <row r="43438"/>
    <row r="43439"/>
    <row r="43440"/>
    <row r="43441"/>
    <row r="43442"/>
    <row r="43443"/>
    <row r="43444"/>
    <row r="43445"/>
    <row r="43446"/>
    <row r="43447"/>
    <row r="43448"/>
    <row r="43449"/>
    <row r="43450"/>
    <row r="43451"/>
    <row r="43452"/>
    <row r="43453"/>
    <row r="43454"/>
    <row r="43455"/>
    <row r="43456"/>
    <row r="43457"/>
    <row r="43458"/>
    <row r="43459"/>
    <row r="43460"/>
    <row r="43461"/>
    <row r="43462"/>
    <row r="43463"/>
    <row r="43464"/>
    <row r="43465"/>
    <row r="43466"/>
    <row r="43467"/>
    <row r="43468"/>
    <row r="43469"/>
    <row r="43470"/>
    <row r="43471"/>
    <row r="43472"/>
    <row r="43473"/>
    <row r="43474"/>
    <row r="43475"/>
    <row r="43476"/>
    <row r="43477"/>
    <row r="43478"/>
    <row r="43479"/>
    <row r="43480"/>
    <row r="43481"/>
    <row r="43482"/>
    <row r="43483"/>
    <row r="43484"/>
    <row r="43485"/>
    <row r="43486"/>
    <row r="43487"/>
    <row r="43488"/>
    <row r="43489"/>
    <row r="43490"/>
    <row r="43491"/>
    <row r="43492"/>
    <row r="43493"/>
    <row r="43494"/>
    <row r="43495"/>
    <row r="43496"/>
    <row r="43497"/>
    <row r="43498"/>
    <row r="43499"/>
    <row r="43500"/>
    <row r="43501"/>
    <row r="43502"/>
    <row r="43503"/>
    <row r="43504"/>
    <row r="43505"/>
    <row r="43506"/>
    <row r="43507"/>
    <row r="43508"/>
    <row r="43509"/>
    <row r="43510"/>
    <row r="43511"/>
    <row r="43512"/>
    <row r="43513"/>
    <row r="43514"/>
    <row r="43515"/>
    <row r="43516"/>
    <row r="43517"/>
    <row r="43518"/>
    <row r="43519"/>
    <row r="43520"/>
    <row r="43521"/>
    <row r="43522"/>
    <row r="43523"/>
    <row r="43524"/>
    <row r="43525"/>
    <row r="43526"/>
    <row r="43527"/>
    <row r="43528"/>
    <row r="43529"/>
    <row r="43530"/>
    <row r="43531"/>
    <row r="43532"/>
    <row r="43533"/>
    <row r="43534"/>
    <row r="43535"/>
    <row r="43536"/>
    <row r="43537"/>
    <row r="43538"/>
    <row r="43539"/>
    <row r="43540"/>
    <row r="43541"/>
    <row r="43542"/>
    <row r="43543"/>
    <row r="43544"/>
    <row r="43545"/>
    <row r="43546"/>
    <row r="43547"/>
    <row r="43548"/>
    <row r="43549"/>
    <row r="43550"/>
    <row r="43551"/>
    <row r="43552"/>
    <row r="43553"/>
    <row r="43554"/>
    <row r="43555"/>
    <row r="43556"/>
    <row r="43557"/>
    <row r="43558"/>
    <row r="43559"/>
    <row r="43560"/>
    <row r="43561"/>
    <row r="43562"/>
    <row r="43563"/>
    <row r="43564"/>
    <row r="43565"/>
    <row r="43566"/>
    <row r="43567"/>
    <row r="43568"/>
    <row r="43569"/>
    <row r="43570"/>
    <row r="43571"/>
    <row r="43572"/>
    <row r="43573"/>
    <row r="43574"/>
    <row r="43575"/>
    <row r="43576"/>
    <row r="43577"/>
    <row r="43578"/>
    <row r="43579"/>
    <row r="43580"/>
    <row r="43581"/>
    <row r="43582"/>
    <row r="43583"/>
    <row r="43584"/>
    <row r="43585"/>
    <row r="43586"/>
    <row r="43587"/>
    <row r="43588"/>
    <row r="43589"/>
    <row r="43590"/>
    <row r="43591"/>
    <row r="43592"/>
    <row r="43593"/>
    <row r="43594"/>
    <row r="43595"/>
    <row r="43596"/>
    <row r="43597"/>
    <row r="43598"/>
    <row r="43599"/>
    <row r="43600"/>
    <row r="43601"/>
    <row r="43602"/>
    <row r="43603"/>
    <row r="43604"/>
    <row r="43605"/>
    <row r="43606"/>
    <row r="43607"/>
    <row r="43608"/>
    <row r="43609"/>
    <row r="43610"/>
    <row r="43611"/>
    <row r="43612"/>
    <row r="43613"/>
    <row r="43614"/>
    <row r="43615"/>
    <row r="43616"/>
    <row r="43617"/>
    <row r="43618"/>
    <row r="43619"/>
    <row r="43620"/>
    <row r="43621"/>
    <row r="43622"/>
    <row r="43623"/>
    <row r="43624"/>
    <row r="43625"/>
    <row r="43626"/>
    <row r="43627"/>
    <row r="43628"/>
    <row r="43629"/>
    <row r="43630"/>
    <row r="43631"/>
    <row r="43632"/>
    <row r="43633"/>
    <row r="43634"/>
    <row r="43635"/>
    <row r="43636"/>
    <row r="43637"/>
    <row r="43638"/>
    <row r="43639"/>
    <row r="43640"/>
    <row r="43641"/>
    <row r="43642"/>
    <row r="43643"/>
    <row r="43644"/>
    <row r="43645"/>
    <row r="43646"/>
    <row r="43647"/>
    <row r="43648"/>
    <row r="43649"/>
    <row r="43650"/>
    <row r="43651"/>
    <row r="43652"/>
    <row r="43653"/>
    <row r="43654"/>
    <row r="43655"/>
    <row r="43656"/>
    <row r="43657"/>
    <row r="43658"/>
    <row r="43659"/>
    <row r="43660"/>
    <row r="43661"/>
    <row r="43662"/>
    <row r="43663"/>
    <row r="43664"/>
    <row r="43665"/>
    <row r="43666"/>
    <row r="43667"/>
    <row r="43668"/>
    <row r="43669"/>
    <row r="43670"/>
    <row r="43671"/>
    <row r="43672"/>
    <row r="43673"/>
    <row r="43674"/>
    <row r="43675"/>
    <row r="43676"/>
    <row r="43677"/>
    <row r="43678"/>
    <row r="43679"/>
    <row r="43680"/>
    <row r="43681"/>
    <row r="43682"/>
    <row r="43683"/>
    <row r="43684"/>
    <row r="43685"/>
    <row r="43686"/>
    <row r="43687"/>
    <row r="43688"/>
    <row r="43689"/>
    <row r="43690"/>
    <row r="43691"/>
    <row r="43692"/>
    <row r="43693"/>
    <row r="43694"/>
    <row r="43695"/>
    <row r="43696"/>
    <row r="43697"/>
    <row r="43698"/>
    <row r="43699"/>
    <row r="43700"/>
    <row r="43701"/>
    <row r="43702"/>
    <row r="43703"/>
    <row r="43704"/>
    <row r="43705"/>
    <row r="43706"/>
    <row r="43707"/>
    <row r="43708"/>
    <row r="43709"/>
    <row r="43710"/>
    <row r="43711"/>
    <row r="43712"/>
    <row r="43713"/>
    <row r="43714"/>
    <row r="43715"/>
    <row r="43716"/>
    <row r="43717"/>
    <row r="43718"/>
    <row r="43719"/>
    <row r="43720"/>
    <row r="43721"/>
    <row r="43722"/>
    <row r="43723"/>
    <row r="43724"/>
    <row r="43725"/>
    <row r="43726"/>
    <row r="43727"/>
    <row r="43728"/>
    <row r="43729"/>
    <row r="43730"/>
    <row r="43731"/>
    <row r="43732"/>
    <row r="43733"/>
    <row r="43734"/>
    <row r="43735"/>
    <row r="43736"/>
    <row r="43737"/>
    <row r="43738"/>
    <row r="43739"/>
    <row r="43740"/>
    <row r="43741"/>
    <row r="43742"/>
    <row r="43743"/>
    <row r="43744"/>
    <row r="43745"/>
    <row r="43746"/>
    <row r="43747"/>
    <row r="43748"/>
    <row r="43749"/>
    <row r="43750"/>
    <row r="43751"/>
    <row r="43752"/>
    <row r="43753"/>
    <row r="43754"/>
    <row r="43755"/>
    <row r="43756"/>
    <row r="43757"/>
    <row r="43758"/>
    <row r="43759"/>
    <row r="43760"/>
    <row r="43761"/>
    <row r="43762"/>
    <row r="43763"/>
    <row r="43764"/>
    <row r="43765"/>
    <row r="43766"/>
    <row r="43767"/>
    <row r="43768"/>
    <row r="43769"/>
    <row r="43770"/>
    <row r="43771"/>
    <row r="43772"/>
    <row r="43773"/>
    <row r="43774"/>
    <row r="43775"/>
    <row r="43776"/>
    <row r="43777"/>
    <row r="43778"/>
    <row r="43779"/>
    <row r="43780"/>
    <row r="43781"/>
    <row r="43782"/>
    <row r="43783"/>
    <row r="43784"/>
    <row r="43785"/>
    <row r="43786"/>
    <row r="43787"/>
    <row r="43788"/>
    <row r="43789"/>
    <row r="43790"/>
    <row r="43791"/>
    <row r="43792"/>
    <row r="43793"/>
    <row r="43794"/>
    <row r="43795"/>
    <row r="43796"/>
    <row r="43797"/>
    <row r="43798"/>
    <row r="43799"/>
    <row r="43800"/>
    <row r="43801"/>
    <row r="43802"/>
    <row r="43803"/>
    <row r="43804"/>
    <row r="43805"/>
    <row r="43806"/>
    <row r="43807"/>
    <row r="43808"/>
    <row r="43809"/>
    <row r="43810"/>
    <row r="43811"/>
    <row r="43812"/>
    <row r="43813"/>
    <row r="43814"/>
    <row r="43815"/>
    <row r="43816"/>
    <row r="43817"/>
    <row r="43818"/>
    <row r="43819"/>
    <row r="43820"/>
    <row r="43821"/>
    <row r="43822"/>
    <row r="43823"/>
    <row r="43824"/>
    <row r="43825"/>
    <row r="43826"/>
    <row r="43827"/>
    <row r="43828"/>
    <row r="43829"/>
    <row r="43830"/>
    <row r="43831"/>
    <row r="43832"/>
    <row r="43833"/>
    <row r="43834"/>
    <row r="43835"/>
    <row r="43836"/>
    <row r="43837"/>
    <row r="43838"/>
    <row r="43839"/>
    <row r="43840"/>
    <row r="43841"/>
    <row r="43842"/>
    <row r="43843"/>
    <row r="43844"/>
    <row r="43845"/>
    <row r="43846"/>
    <row r="43847"/>
    <row r="43848"/>
    <row r="43849"/>
    <row r="43850"/>
    <row r="43851"/>
    <row r="43852"/>
    <row r="43853"/>
    <row r="43854"/>
    <row r="43855"/>
    <row r="43856"/>
    <row r="43857"/>
    <row r="43858"/>
    <row r="43859"/>
    <row r="43860"/>
    <row r="43861"/>
    <row r="43862"/>
    <row r="43863"/>
    <row r="43864"/>
    <row r="43865"/>
    <row r="43866"/>
    <row r="43867"/>
    <row r="43868"/>
    <row r="43869"/>
    <row r="43870"/>
    <row r="43871"/>
    <row r="43872"/>
    <row r="43873"/>
    <row r="43874"/>
    <row r="43875"/>
    <row r="43876"/>
    <row r="43877"/>
    <row r="43878"/>
    <row r="43879"/>
    <row r="43880"/>
    <row r="43881"/>
    <row r="43882"/>
    <row r="43883"/>
    <row r="43884"/>
    <row r="43885"/>
    <row r="43886"/>
    <row r="43887"/>
    <row r="43888"/>
    <row r="43889"/>
    <row r="43890"/>
    <row r="43891"/>
    <row r="43892"/>
    <row r="43893"/>
    <row r="43894"/>
    <row r="43895"/>
    <row r="43896"/>
    <row r="43897"/>
    <row r="43898"/>
    <row r="43899"/>
    <row r="43900"/>
    <row r="43901"/>
    <row r="43902"/>
    <row r="43903"/>
    <row r="43904"/>
    <row r="43905"/>
    <row r="43906"/>
    <row r="43907"/>
    <row r="43908"/>
    <row r="43909"/>
    <row r="43910"/>
    <row r="43911"/>
    <row r="43912"/>
    <row r="43913"/>
    <row r="43914"/>
    <row r="43915"/>
    <row r="43916"/>
    <row r="43917"/>
    <row r="43918"/>
    <row r="43919"/>
    <row r="43920"/>
    <row r="43921"/>
    <row r="43922"/>
    <row r="43923"/>
    <row r="43924"/>
    <row r="43925"/>
    <row r="43926"/>
    <row r="43927"/>
    <row r="43928"/>
    <row r="43929"/>
    <row r="43930"/>
    <row r="43931"/>
    <row r="43932"/>
    <row r="43933"/>
    <row r="43934"/>
    <row r="43935"/>
    <row r="43936"/>
    <row r="43937"/>
    <row r="43938"/>
    <row r="43939"/>
    <row r="43940"/>
    <row r="43941"/>
    <row r="43942"/>
    <row r="43943"/>
    <row r="43944"/>
    <row r="43945"/>
    <row r="43946"/>
    <row r="43947"/>
    <row r="43948"/>
    <row r="43949"/>
    <row r="43950"/>
    <row r="43951"/>
    <row r="43952"/>
    <row r="43953"/>
    <row r="43954"/>
    <row r="43955"/>
    <row r="43956"/>
    <row r="43957"/>
    <row r="43958"/>
    <row r="43959"/>
    <row r="43960"/>
    <row r="43961"/>
    <row r="43962"/>
    <row r="43963"/>
    <row r="43964"/>
    <row r="43965"/>
    <row r="43966"/>
    <row r="43967"/>
    <row r="43968"/>
    <row r="43969"/>
    <row r="43970"/>
    <row r="43971"/>
    <row r="43972"/>
    <row r="43973"/>
    <row r="43974"/>
    <row r="43975"/>
    <row r="43976"/>
    <row r="43977"/>
    <row r="43978"/>
    <row r="43979"/>
    <row r="43980"/>
    <row r="43981"/>
    <row r="43982"/>
    <row r="43983"/>
    <row r="43984"/>
    <row r="43985"/>
    <row r="43986"/>
    <row r="43987"/>
    <row r="43988"/>
    <row r="43989"/>
    <row r="43990"/>
    <row r="43991"/>
    <row r="43992"/>
    <row r="43993"/>
    <row r="43994"/>
    <row r="43995"/>
    <row r="43996"/>
    <row r="43997"/>
    <row r="43998"/>
    <row r="43999"/>
    <row r="44000"/>
    <row r="44001"/>
    <row r="44002"/>
    <row r="44003"/>
    <row r="44004"/>
    <row r="44005"/>
    <row r="44006"/>
    <row r="44007"/>
    <row r="44008"/>
    <row r="44009"/>
    <row r="44010"/>
    <row r="44011"/>
    <row r="44012"/>
    <row r="44013"/>
    <row r="44014"/>
    <row r="44015"/>
    <row r="44016"/>
    <row r="44017"/>
    <row r="44018"/>
    <row r="44019"/>
    <row r="44020"/>
    <row r="44021"/>
    <row r="44022"/>
    <row r="44023"/>
    <row r="44024"/>
    <row r="44025"/>
    <row r="44026"/>
    <row r="44027"/>
    <row r="44028"/>
    <row r="44029"/>
    <row r="44030"/>
    <row r="44031"/>
    <row r="44032"/>
    <row r="44033"/>
    <row r="44034"/>
    <row r="44035"/>
    <row r="44036"/>
    <row r="44037"/>
    <row r="44038"/>
    <row r="44039"/>
    <row r="44040"/>
    <row r="44041"/>
    <row r="44042"/>
    <row r="44043"/>
    <row r="44044"/>
    <row r="44045"/>
    <row r="44046"/>
    <row r="44047"/>
    <row r="44048"/>
    <row r="44049"/>
    <row r="44050"/>
    <row r="44051"/>
    <row r="44052"/>
    <row r="44053"/>
    <row r="44054"/>
    <row r="44055"/>
    <row r="44056"/>
    <row r="44057"/>
    <row r="44058"/>
    <row r="44059"/>
    <row r="44060"/>
    <row r="44061"/>
    <row r="44062"/>
    <row r="44063"/>
    <row r="44064"/>
    <row r="44065"/>
    <row r="44066"/>
    <row r="44067"/>
    <row r="44068"/>
    <row r="44069"/>
    <row r="44070"/>
    <row r="44071"/>
    <row r="44072"/>
    <row r="44073"/>
    <row r="44074"/>
    <row r="44075"/>
    <row r="44076"/>
    <row r="44077"/>
    <row r="44078"/>
    <row r="44079"/>
    <row r="44080"/>
    <row r="44081"/>
    <row r="44082"/>
    <row r="44083"/>
    <row r="44084"/>
    <row r="44085"/>
    <row r="44086"/>
    <row r="44087"/>
    <row r="44088"/>
    <row r="44089"/>
    <row r="44090"/>
    <row r="44091"/>
    <row r="44092"/>
    <row r="44093"/>
    <row r="44094"/>
    <row r="44095"/>
    <row r="44096"/>
    <row r="44097"/>
    <row r="44098"/>
    <row r="44099"/>
    <row r="44100"/>
    <row r="44101"/>
    <row r="44102"/>
    <row r="44103"/>
    <row r="44104"/>
    <row r="44105"/>
    <row r="44106"/>
    <row r="44107"/>
    <row r="44108"/>
    <row r="44109"/>
    <row r="44110"/>
    <row r="44111"/>
    <row r="44112"/>
    <row r="44113"/>
    <row r="44114"/>
    <row r="44115"/>
    <row r="44116"/>
    <row r="44117"/>
    <row r="44118"/>
    <row r="44119"/>
    <row r="44120"/>
    <row r="44121"/>
    <row r="44122"/>
    <row r="44123"/>
    <row r="44124"/>
    <row r="44125"/>
    <row r="44126"/>
    <row r="44127"/>
    <row r="44128"/>
    <row r="44129"/>
    <row r="44130"/>
    <row r="44131"/>
    <row r="44132"/>
    <row r="44133"/>
    <row r="44134"/>
    <row r="44135"/>
    <row r="44136"/>
    <row r="44137"/>
    <row r="44138"/>
    <row r="44139"/>
    <row r="44140"/>
    <row r="44141"/>
    <row r="44142"/>
    <row r="44143"/>
    <row r="44144"/>
    <row r="44145"/>
    <row r="44146"/>
    <row r="44147"/>
    <row r="44148"/>
    <row r="44149"/>
    <row r="44150"/>
    <row r="44151"/>
    <row r="44152"/>
    <row r="44153"/>
    <row r="44154"/>
    <row r="44155"/>
    <row r="44156"/>
    <row r="44157"/>
    <row r="44158"/>
    <row r="44159"/>
    <row r="44160"/>
    <row r="44161"/>
    <row r="44162"/>
    <row r="44163"/>
    <row r="44164"/>
    <row r="44165"/>
    <row r="44166"/>
    <row r="44167"/>
    <row r="44168"/>
    <row r="44169"/>
    <row r="44170"/>
    <row r="44171"/>
    <row r="44172"/>
    <row r="44173"/>
    <row r="44174"/>
    <row r="44175"/>
    <row r="44176"/>
    <row r="44177"/>
    <row r="44178"/>
    <row r="44179"/>
    <row r="44180"/>
    <row r="44181"/>
    <row r="44182"/>
    <row r="44183"/>
    <row r="44184"/>
    <row r="44185"/>
    <row r="44186"/>
    <row r="44187"/>
    <row r="44188"/>
    <row r="44189"/>
    <row r="44190"/>
    <row r="44191"/>
    <row r="44192"/>
    <row r="44193"/>
    <row r="44194"/>
    <row r="44195"/>
    <row r="44196"/>
    <row r="44197"/>
    <row r="44198"/>
    <row r="44199"/>
    <row r="44200"/>
    <row r="44201"/>
    <row r="44202"/>
    <row r="44203"/>
    <row r="44204"/>
    <row r="44205"/>
    <row r="44206"/>
    <row r="44207"/>
    <row r="44208"/>
    <row r="44209"/>
    <row r="44210"/>
    <row r="44211"/>
    <row r="44212"/>
    <row r="44213"/>
    <row r="44214"/>
    <row r="44215"/>
    <row r="44216"/>
    <row r="44217"/>
    <row r="44218"/>
    <row r="44219"/>
    <row r="44220"/>
    <row r="44221"/>
    <row r="44222"/>
    <row r="44223"/>
    <row r="44224"/>
    <row r="44225"/>
    <row r="44226"/>
    <row r="44227"/>
    <row r="44228"/>
    <row r="44229"/>
    <row r="44230"/>
    <row r="44231"/>
    <row r="44232"/>
    <row r="44233"/>
    <row r="44234"/>
    <row r="44235"/>
    <row r="44236"/>
    <row r="44237"/>
    <row r="44238"/>
    <row r="44239"/>
    <row r="44240"/>
    <row r="44241"/>
    <row r="44242"/>
    <row r="44243"/>
    <row r="44244"/>
    <row r="44245"/>
    <row r="44246"/>
    <row r="44247"/>
    <row r="44248"/>
    <row r="44249"/>
    <row r="44250"/>
    <row r="44251"/>
    <row r="44252"/>
    <row r="44253"/>
    <row r="44254"/>
    <row r="44255"/>
    <row r="44256"/>
    <row r="44257"/>
    <row r="44258"/>
    <row r="44259"/>
    <row r="44260"/>
    <row r="44261"/>
    <row r="44262"/>
    <row r="44263"/>
    <row r="44264"/>
    <row r="44265"/>
    <row r="44266"/>
    <row r="44267"/>
    <row r="44268"/>
    <row r="44269"/>
    <row r="44270"/>
    <row r="44271"/>
    <row r="44272"/>
    <row r="44273"/>
    <row r="44274"/>
    <row r="44275"/>
    <row r="44276"/>
    <row r="44277"/>
    <row r="44278"/>
    <row r="44279"/>
    <row r="44280"/>
    <row r="44281"/>
    <row r="44282"/>
    <row r="44283"/>
    <row r="44284"/>
    <row r="44285"/>
    <row r="44286"/>
    <row r="44287"/>
    <row r="44288"/>
    <row r="44289"/>
    <row r="44290"/>
    <row r="44291"/>
    <row r="44292"/>
    <row r="44293"/>
    <row r="44294"/>
    <row r="44295"/>
    <row r="44296"/>
    <row r="44297"/>
    <row r="44298"/>
    <row r="44299"/>
    <row r="44300"/>
    <row r="44301"/>
    <row r="44302"/>
    <row r="44303"/>
    <row r="44304"/>
    <row r="44305"/>
    <row r="44306"/>
    <row r="44307"/>
    <row r="44308"/>
    <row r="44309"/>
    <row r="44310"/>
    <row r="44311"/>
    <row r="44312"/>
    <row r="44313"/>
    <row r="44314"/>
    <row r="44315"/>
    <row r="44316"/>
    <row r="44317"/>
    <row r="44318"/>
    <row r="44319"/>
    <row r="44320"/>
    <row r="44321"/>
    <row r="44322"/>
    <row r="44323"/>
    <row r="44324"/>
    <row r="44325"/>
    <row r="44326"/>
    <row r="44327"/>
    <row r="44328"/>
    <row r="44329"/>
    <row r="44330"/>
    <row r="44331"/>
    <row r="44332"/>
    <row r="44333"/>
    <row r="44334"/>
    <row r="44335"/>
    <row r="44336"/>
    <row r="44337"/>
    <row r="44338"/>
    <row r="44339"/>
    <row r="44340"/>
    <row r="44341"/>
    <row r="44342"/>
    <row r="44343"/>
    <row r="44344"/>
    <row r="44345"/>
    <row r="44346"/>
    <row r="44347"/>
    <row r="44348"/>
    <row r="44349"/>
    <row r="44350"/>
    <row r="44351"/>
    <row r="44352"/>
    <row r="44353"/>
    <row r="44354"/>
    <row r="44355"/>
    <row r="44356"/>
    <row r="44357"/>
    <row r="44358"/>
    <row r="44359"/>
    <row r="44360"/>
    <row r="44361"/>
    <row r="44362"/>
    <row r="44363"/>
    <row r="44364"/>
    <row r="44365"/>
    <row r="44366"/>
    <row r="44367"/>
    <row r="44368"/>
    <row r="44369"/>
    <row r="44370"/>
    <row r="44371"/>
    <row r="44372"/>
    <row r="44373"/>
    <row r="44374"/>
    <row r="44375"/>
    <row r="44376"/>
    <row r="44377"/>
    <row r="44378"/>
    <row r="44379"/>
    <row r="44380"/>
    <row r="44381"/>
    <row r="44382"/>
    <row r="44383"/>
    <row r="44384"/>
    <row r="44385"/>
    <row r="44386"/>
    <row r="44387"/>
    <row r="44388"/>
    <row r="44389"/>
    <row r="44390"/>
    <row r="44391"/>
    <row r="44392"/>
    <row r="44393"/>
    <row r="44394"/>
    <row r="44395"/>
    <row r="44396"/>
    <row r="44397"/>
    <row r="44398"/>
    <row r="44399"/>
    <row r="44400"/>
    <row r="44401"/>
    <row r="44402"/>
    <row r="44403"/>
    <row r="44404"/>
    <row r="44405"/>
    <row r="44406"/>
    <row r="44407"/>
    <row r="44408"/>
    <row r="44409"/>
    <row r="44410"/>
    <row r="44411"/>
    <row r="44412"/>
    <row r="44413"/>
    <row r="44414"/>
    <row r="44415"/>
    <row r="44416"/>
    <row r="44417"/>
    <row r="44418"/>
    <row r="44419"/>
    <row r="44420"/>
    <row r="44421"/>
    <row r="44422"/>
    <row r="44423"/>
    <row r="44424"/>
    <row r="44425"/>
    <row r="44426"/>
    <row r="44427"/>
    <row r="44428"/>
    <row r="44429"/>
    <row r="44430"/>
    <row r="44431"/>
    <row r="44432"/>
    <row r="44433"/>
    <row r="44434"/>
    <row r="44435"/>
    <row r="44436"/>
    <row r="44437"/>
    <row r="44438"/>
    <row r="44439"/>
    <row r="44440"/>
    <row r="44441"/>
    <row r="44442"/>
    <row r="44443"/>
    <row r="44444"/>
    <row r="44445"/>
    <row r="44446"/>
    <row r="44447"/>
    <row r="44448"/>
    <row r="44449"/>
    <row r="44450"/>
    <row r="44451"/>
    <row r="44452"/>
    <row r="44453"/>
    <row r="44454"/>
    <row r="44455"/>
    <row r="44456"/>
    <row r="44457"/>
    <row r="44458"/>
    <row r="44459"/>
    <row r="44460"/>
    <row r="44461"/>
    <row r="44462"/>
    <row r="44463"/>
    <row r="44464"/>
    <row r="44465"/>
    <row r="44466"/>
    <row r="44467"/>
    <row r="44468"/>
    <row r="44469"/>
    <row r="44470"/>
    <row r="44471"/>
    <row r="44472"/>
    <row r="44473"/>
    <row r="44474"/>
    <row r="44475"/>
    <row r="44476"/>
    <row r="44477"/>
    <row r="44478"/>
    <row r="44479"/>
    <row r="44480"/>
    <row r="44481"/>
    <row r="44482"/>
    <row r="44483"/>
    <row r="44484"/>
    <row r="44485"/>
    <row r="44486"/>
    <row r="44487"/>
    <row r="44488"/>
    <row r="44489"/>
    <row r="44490"/>
    <row r="44491"/>
    <row r="44492"/>
    <row r="44493"/>
    <row r="44494"/>
    <row r="44495"/>
    <row r="44496"/>
    <row r="44497"/>
    <row r="44498"/>
    <row r="44499"/>
    <row r="44500"/>
    <row r="44501"/>
    <row r="44502"/>
    <row r="44503"/>
    <row r="44504"/>
    <row r="44505"/>
    <row r="44506"/>
    <row r="44507"/>
    <row r="44508"/>
    <row r="44509"/>
    <row r="44510"/>
    <row r="44511"/>
    <row r="44512"/>
    <row r="44513"/>
    <row r="44514"/>
    <row r="44515"/>
    <row r="44516"/>
    <row r="44517"/>
    <row r="44518"/>
    <row r="44519"/>
    <row r="44520"/>
    <row r="44521"/>
    <row r="44522"/>
    <row r="44523"/>
    <row r="44524"/>
    <row r="44525"/>
    <row r="44526"/>
    <row r="44527"/>
    <row r="44528"/>
    <row r="44529"/>
    <row r="44530"/>
    <row r="44531"/>
    <row r="44532"/>
    <row r="44533"/>
    <row r="44534"/>
    <row r="44535"/>
    <row r="44536"/>
    <row r="44537"/>
    <row r="44538"/>
    <row r="44539"/>
    <row r="44540"/>
    <row r="44541"/>
    <row r="44542"/>
    <row r="44543"/>
    <row r="44544"/>
    <row r="44545"/>
    <row r="44546"/>
    <row r="44547"/>
    <row r="44548"/>
    <row r="44549"/>
    <row r="44550"/>
    <row r="44551"/>
    <row r="44552"/>
    <row r="44553"/>
    <row r="44554"/>
    <row r="44555"/>
    <row r="44556"/>
    <row r="44557"/>
    <row r="44558"/>
    <row r="44559"/>
    <row r="44560"/>
    <row r="44561"/>
    <row r="44562"/>
    <row r="44563"/>
    <row r="44564"/>
    <row r="44565"/>
    <row r="44566"/>
    <row r="44567"/>
    <row r="44568"/>
    <row r="44569"/>
    <row r="44570"/>
    <row r="44571"/>
    <row r="44572"/>
    <row r="44573"/>
    <row r="44574"/>
    <row r="44575"/>
    <row r="44576"/>
    <row r="44577"/>
    <row r="44578"/>
    <row r="44579"/>
    <row r="44580"/>
    <row r="44581"/>
    <row r="44582"/>
    <row r="44583"/>
    <row r="44584"/>
    <row r="44585"/>
    <row r="44586"/>
    <row r="44587"/>
    <row r="44588"/>
    <row r="44589"/>
    <row r="44590"/>
    <row r="44591"/>
    <row r="44592"/>
    <row r="44593"/>
    <row r="44594"/>
    <row r="44595"/>
    <row r="44596"/>
    <row r="44597"/>
    <row r="44598"/>
    <row r="44599"/>
    <row r="44600"/>
    <row r="44601"/>
    <row r="44602"/>
    <row r="44603"/>
    <row r="44604"/>
    <row r="44605"/>
    <row r="44606"/>
    <row r="44607"/>
    <row r="44608"/>
    <row r="44609"/>
    <row r="44610"/>
    <row r="44611"/>
    <row r="44612"/>
    <row r="44613"/>
    <row r="44614"/>
    <row r="44615"/>
    <row r="44616"/>
    <row r="44617"/>
    <row r="44618"/>
    <row r="44619"/>
    <row r="44620"/>
    <row r="44621"/>
    <row r="44622"/>
    <row r="44623"/>
    <row r="44624"/>
    <row r="44625"/>
    <row r="44626"/>
    <row r="44627"/>
    <row r="44628"/>
    <row r="44629"/>
    <row r="44630"/>
    <row r="44631"/>
    <row r="44632"/>
    <row r="44633"/>
    <row r="44634"/>
    <row r="44635"/>
    <row r="44636"/>
    <row r="44637"/>
    <row r="44638"/>
    <row r="44639"/>
    <row r="44640"/>
    <row r="44641"/>
    <row r="44642"/>
    <row r="44643"/>
    <row r="44644"/>
    <row r="44645"/>
    <row r="44646"/>
    <row r="44647"/>
    <row r="44648"/>
    <row r="44649"/>
    <row r="44650"/>
    <row r="44651"/>
    <row r="44652"/>
    <row r="44653"/>
    <row r="44654"/>
    <row r="44655"/>
    <row r="44656"/>
    <row r="44657"/>
    <row r="44658"/>
    <row r="44659"/>
    <row r="44660"/>
    <row r="44661"/>
    <row r="44662"/>
    <row r="44663"/>
    <row r="44664"/>
    <row r="44665"/>
    <row r="44666"/>
    <row r="44667"/>
    <row r="44668"/>
    <row r="44669"/>
    <row r="44670"/>
    <row r="44671"/>
    <row r="44672"/>
    <row r="44673"/>
    <row r="44674"/>
    <row r="44675"/>
    <row r="44676"/>
    <row r="44677"/>
    <row r="44678"/>
    <row r="44679"/>
    <row r="44680"/>
    <row r="44681"/>
    <row r="44682"/>
    <row r="44683"/>
    <row r="44684"/>
    <row r="44685"/>
    <row r="44686"/>
    <row r="44687"/>
    <row r="44688"/>
    <row r="44689"/>
    <row r="44690"/>
    <row r="44691"/>
    <row r="44692"/>
    <row r="44693"/>
    <row r="44694"/>
    <row r="44695"/>
    <row r="44696"/>
    <row r="44697"/>
    <row r="44698"/>
    <row r="44699"/>
    <row r="44700"/>
    <row r="44701"/>
    <row r="44702"/>
    <row r="44703"/>
    <row r="44704"/>
    <row r="44705"/>
    <row r="44706"/>
    <row r="44707"/>
    <row r="44708"/>
    <row r="44709"/>
    <row r="44710"/>
    <row r="44711"/>
    <row r="44712"/>
    <row r="44713"/>
    <row r="44714"/>
    <row r="44715"/>
    <row r="44716"/>
    <row r="44717"/>
    <row r="44718"/>
    <row r="44719"/>
    <row r="44720"/>
    <row r="44721"/>
    <row r="44722"/>
    <row r="44723"/>
    <row r="44724"/>
    <row r="44725"/>
    <row r="44726"/>
    <row r="44727"/>
    <row r="44728"/>
    <row r="44729"/>
    <row r="44730"/>
    <row r="44731"/>
    <row r="44732"/>
    <row r="44733"/>
    <row r="44734"/>
    <row r="44735"/>
    <row r="44736"/>
    <row r="44737"/>
    <row r="44738"/>
    <row r="44739"/>
    <row r="44740"/>
    <row r="44741"/>
    <row r="44742"/>
    <row r="44743"/>
    <row r="44744"/>
    <row r="44745"/>
    <row r="44746"/>
    <row r="44747"/>
    <row r="44748"/>
    <row r="44749"/>
    <row r="44750"/>
    <row r="44751"/>
    <row r="44752"/>
    <row r="44753"/>
    <row r="44754"/>
    <row r="44755"/>
    <row r="44756"/>
    <row r="44757"/>
    <row r="44758"/>
    <row r="44759"/>
    <row r="44760"/>
    <row r="44761"/>
    <row r="44762"/>
    <row r="44763"/>
    <row r="44764"/>
    <row r="44765"/>
    <row r="44766"/>
    <row r="44767"/>
    <row r="44768"/>
    <row r="44769"/>
    <row r="44770"/>
    <row r="44771"/>
    <row r="44772"/>
    <row r="44773"/>
    <row r="44774"/>
    <row r="44775"/>
    <row r="44776"/>
    <row r="44777"/>
    <row r="44778"/>
    <row r="44779"/>
    <row r="44780"/>
    <row r="44781"/>
    <row r="44782"/>
    <row r="44783"/>
    <row r="44784"/>
    <row r="44785"/>
    <row r="44786"/>
    <row r="44787"/>
    <row r="44788"/>
    <row r="44789"/>
    <row r="44790"/>
    <row r="44791"/>
    <row r="44792"/>
    <row r="44793"/>
    <row r="44794"/>
    <row r="44795"/>
    <row r="44796"/>
    <row r="44797"/>
    <row r="44798"/>
    <row r="44799"/>
    <row r="44800"/>
    <row r="44801"/>
    <row r="44802"/>
    <row r="44803"/>
    <row r="44804"/>
    <row r="44805"/>
    <row r="44806"/>
    <row r="44807"/>
    <row r="44808"/>
    <row r="44809"/>
    <row r="44810"/>
    <row r="44811"/>
    <row r="44812"/>
    <row r="44813"/>
    <row r="44814"/>
    <row r="44815"/>
    <row r="44816"/>
    <row r="44817"/>
    <row r="44818"/>
    <row r="44819"/>
    <row r="44820"/>
    <row r="44821"/>
    <row r="44822"/>
    <row r="44823"/>
    <row r="44824"/>
    <row r="44825"/>
    <row r="44826"/>
    <row r="44827"/>
    <row r="44828"/>
    <row r="44829"/>
    <row r="44830"/>
    <row r="44831"/>
    <row r="44832"/>
    <row r="44833"/>
    <row r="44834"/>
    <row r="44835"/>
    <row r="44836"/>
    <row r="44837"/>
    <row r="44838"/>
    <row r="44839"/>
    <row r="44840"/>
    <row r="44841"/>
    <row r="44842"/>
    <row r="44843"/>
    <row r="44844"/>
    <row r="44845"/>
    <row r="44846"/>
    <row r="44847"/>
    <row r="44848"/>
    <row r="44849"/>
    <row r="44850"/>
    <row r="44851"/>
    <row r="44852"/>
    <row r="44853"/>
    <row r="44854"/>
    <row r="44855"/>
    <row r="44856"/>
    <row r="44857"/>
    <row r="44858"/>
    <row r="44859"/>
    <row r="44860"/>
    <row r="44861"/>
    <row r="44862"/>
    <row r="44863"/>
    <row r="44864"/>
    <row r="44865"/>
    <row r="44866"/>
    <row r="44867"/>
    <row r="44868"/>
    <row r="44869"/>
    <row r="44870"/>
    <row r="44871"/>
    <row r="44872"/>
    <row r="44873"/>
    <row r="44874"/>
    <row r="44875"/>
    <row r="44876"/>
    <row r="44877"/>
    <row r="44878"/>
    <row r="44879"/>
    <row r="44880"/>
    <row r="44881"/>
    <row r="44882"/>
    <row r="44883"/>
    <row r="44884"/>
    <row r="44885"/>
    <row r="44886"/>
    <row r="44887"/>
    <row r="44888"/>
    <row r="44889"/>
    <row r="44890"/>
    <row r="44891"/>
    <row r="44892"/>
    <row r="44893"/>
    <row r="44894"/>
    <row r="44895"/>
    <row r="44896"/>
    <row r="44897"/>
    <row r="44898"/>
    <row r="44899"/>
    <row r="44900"/>
    <row r="44901"/>
    <row r="44902"/>
    <row r="44903"/>
    <row r="44904"/>
    <row r="44905"/>
    <row r="44906"/>
    <row r="44907"/>
    <row r="44908"/>
    <row r="44909"/>
    <row r="44910"/>
    <row r="44911"/>
    <row r="44912"/>
    <row r="44913"/>
    <row r="44914"/>
    <row r="44915"/>
    <row r="44916"/>
    <row r="44917"/>
    <row r="44918"/>
    <row r="44919"/>
    <row r="44920"/>
    <row r="44921"/>
    <row r="44922"/>
    <row r="44923"/>
    <row r="44924"/>
    <row r="44925"/>
    <row r="44926"/>
    <row r="44927"/>
    <row r="44928"/>
    <row r="44929"/>
    <row r="44930"/>
    <row r="44931"/>
    <row r="44932"/>
    <row r="44933"/>
    <row r="44934"/>
    <row r="44935"/>
    <row r="44936"/>
    <row r="44937"/>
    <row r="44938"/>
    <row r="44939"/>
    <row r="44940"/>
    <row r="44941"/>
    <row r="44942"/>
    <row r="44943"/>
    <row r="44944"/>
    <row r="44945"/>
    <row r="44946"/>
    <row r="44947"/>
    <row r="44948"/>
    <row r="44949"/>
    <row r="44950"/>
    <row r="44951"/>
    <row r="44952"/>
    <row r="44953"/>
    <row r="44954"/>
    <row r="44955"/>
    <row r="44956"/>
    <row r="44957"/>
    <row r="44958"/>
    <row r="44959"/>
    <row r="44960"/>
    <row r="44961"/>
    <row r="44962"/>
    <row r="44963"/>
    <row r="44964"/>
    <row r="44965"/>
    <row r="44966"/>
    <row r="44967"/>
    <row r="44968"/>
    <row r="44969"/>
    <row r="44970"/>
    <row r="44971"/>
    <row r="44972"/>
    <row r="44973"/>
    <row r="44974"/>
    <row r="44975"/>
    <row r="44976"/>
    <row r="44977"/>
    <row r="44978"/>
    <row r="44979"/>
    <row r="44980"/>
    <row r="44981"/>
    <row r="44982"/>
    <row r="44983"/>
    <row r="44984"/>
    <row r="44985"/>
    <row r="44986"/>
    <row r="44987"/>
    <row r="44988"/>
    <row r="44989"/>
    <row r="44990"/>
    <row r="44991"/>
    <row r="44992"/>
    <row r="44993"/>
    <row r="44994"/>
    <row r="44995"/>
    <row r="44996"/>
    <row r="44997"/>
    <row r="44998"/>
    <row r="44999"/>
    <row r="45000"/>
    <row r="45001"/>
    <row r="45002"/>
    <row r="45003"/>
    <row r="45004"/>
    <row r="45005"/>
    <row r="45006"/>
    <row r="45007"/>
    <row r="45008"/>
    <row r="45009"/>
    <row r="45010"/>
    <row r="45011"/>
    <row r="45012"/>
    <row r="45013"/>
    <row r="45014"/>
    <row r="45015"/>
    <row r="45016"/>
    <row r="45017"/>
    <row r="45018"/>
    <row r="45019"/>
    <row r="45020"/>
    <row r="45021"/>
    <row r="45022"/>
    <row r="45023"/>
    <row r="45024"/>
    <row r="45025"/>
    <row r="45026"/>
    <row r="45027"/>
    <row r="45028"/>
    <row r="45029"/>
    <row r="45030"/>
    <row r="45031"/>
    <row r="45032"/>
    <row r="45033"/>
    <row r="45034"/>
    <row r="45035"/>
    <row r="45036"/>
    <row r="45037"/>
    <row r="45038"/>
    <row r="45039"/>
    <row r="45040"/>
    <row r="45041"/>
    <row r="45042"/>
    <row r="45043"/>
    <row r="45044"/>
    <row r="45045"/>
    <row r="45046"/>
    <row r="45047"/>
    <row r="45048"/>
    <row r="45049"/>
    <row r="45050"/>
    <row r="45051"/>
    <row r="45052"/>
    <row r="45053"/>
    <row r="45054"/>
    <row r="45055"/>
    <row r="45056"/>
    <row r="45057"/>
    <row r="45058"/>
    <row r="45059"/>
    <row r="45060"/>
    <row r="45061"/>
    <row r="45062"/>
    <row r="45063"/>
    <row r="45064"/>
    <row r="45065"/>
    <row r="45066"/>
    <row r="45067"/>
    <row r="45068"/>
    <row r="45069"/>
    <row r="45070"/>
    <row r="45071"/>
    <row r="45072"/>
    <row r="45073"/>
    <row r="45074"/>
    <row r="45075"/>
    <row r="45076"/>
    <row r="45077"/>
    <row r="45078"/>
    <row r="45079"/>
    <row r="45080"/>
    <row r="45081"/>
    <row r="45082"/>
    <row r="45083"/>
    <row r="45084"/>
    <row r="45085"/>
    <row r="45086"/>
    <row r="45087"/>
    <row r="45088"/>
    <row r="45089"/>
    <row r="45090"/>
    <row r="45091"/>
    <row r="45092"/>
    <row r="45093"/>
    <row r="45094"/>
    <row r="45095"/>
    <row r="45096"/>
    <row r="45097"/>
    <row r="45098"/>
    <row r="45099"/>
    <row r="45100"/>
    <row r="45101"/>
    <row r="45102"/>
    <row r="45103"/>
    <row r="45104"/>
    <row r="45105"/>
    <row r="45106"/>
    <row r="45107"/>
    <row r="45108"/>
    <row r="45109"/>
    <row r="45110"/>
    <row r="45111"/>
    <row r="45112"/>
    <row r="45113"/>
    <row r="45114"/>
    <row r="45115"/>
    <row r="45116"/>
    <row r="45117"/>
    <row r="45118"/>
    <row r="45119"/>
    <row r="45120"/>
    <row r="45121"/>
    <row r="45122"/>
    <row r="45123"/>
    <row r="45124"/>
    <row r="45125"/>
    <row r="45126"/>
    <row r="45127"/>
    <row r="45128"/>
    <row r="45129"/>
    <row r="45130"/>
    <row r="45131"/>
    <row r="45132"/>
    <row r="45133"/>
    <row r="45134"/>
    <row r="45135"/>
    <row r="45136"/>
    <row r="45137"/>
    <row r="45138"/>
    <row r="45139"/>
    <row r="45140"/>
    <row r="45141"/>
    <row r="45142"/>
    <row r="45143"/>
    <row r="45144"/>
    <row r="45145"/>
    <row r="45146"/>
    <row r="45147"/>
    <row r="45148"/>
    <row r="45149"/>
    <row r="45150"/>
    <row r="45151"/>
    <row r="45152"/>
    <row r="45153"/>
    <row r="45154"/>
    <row r="45155"/>
    <row r="45156"/>
    <row r="45157"/>
    <row r="45158"/>
    <row r="45159"/>
    <row r="45160"/>
    <row r="45161"/>
    <row r="45162"/>
    <row r="45163"/>
    <row r="45164"/>
    <row r="45165"/>
    <row r="45166"/>
    <row r="45167"/>
    <row r="45168"/>
    <row r="45169"/>
    <row r="45170"/>
    <row r="45171"/>
    <row r="45172"/>
    <row r="45173"/>
    <row r="45174"/>
    <row r="45175"/>
    <row r="45176"/>
    <row r="45177"/>
    <row r="45178"/>
    <row r="45179"/>
    <row r="45180"/>
    <row r="45181"/>
    <row r="45182"/>
    <row r="45183"/>
    <row r="45184"/>
    <row r="45185"/>
    <row r="45186"/>
    <row r="45187"/>
    <row r="45188"/>
    <row r="45189"/>
    <row r="45190"/>
    <row r="45191"/>
    <row r="45192"/>
    <row r="45193"/>
    <row r="45194"/>
    <row r="45195"/>
    <row r="45196"/>
    <row r="45197"/>
    <row r="45198"/>
    <row r="45199"/>
    <row r="45200"/>
    <row r="45201"/>
    <row r="45202"/>
    <row r="45203"/>
    <row r="45204"/>
    <row r="45205"/>
    <row r="45206"/>
    <row r="45207"/>
    <row r="45208"/>
    <row r="45209"/>
    <row r="45210"/>
    <row r="45211"/>
    <row r="45212"/>
    <row r="45213"/>
    <row r="45214"/>
    <row r="45215"/>
    <row r="45216"/>
    <row r="45217"/>
    <row r="45218"/>
    <row r="45219"/>
    <row r="45220"/>
    <row r="45221"/>
    <row r="45222"/>
    <row r="45223"/>
    <row r="45224"/>
    <row r="45225"/>
    <row r="45226"/>
    <row r="45227"/>
    <row r="45228"/>
    <row r="45229"/>
    <row r="45230"/>
    <row r="45231"/>
    <row r="45232"/>
    <row r="45233"/>
    <row r="45234"/>
    <row r="45235"/>
    <row r="45236"/>
    <row r="45237"/>
    <row r="45238"/>
    <row r="45239"/>
    <row r="45240"/>
    <row r="45241"/>
    <row r="45242"/>
    <row r="45243"/>
    <row r="45244"/>
    <row r="45245"/>
    <row r="45246"/>
    <row r="45247"/>
    <row r="45248"/>
    <row r="45249"/>
    <row r="45250"/>
    <row r="45251"/>
    <row r="45252"/>
    <row r="45253"/>
    <row r="45254"/>
    <row r="45255"/>
    <row r="45256"/>
    <row r="45257"/>
    <row r="45258"/>
    <row r="45259"/>
    <row r="45260"/>
    <row r="45261"/>
    <row r="45262"/>
    <row r="45263"/>
    <row r="45264"/>
    <row r="45265"/>
    <row r="45266"/>
    <row r="45267"/>
    <row r="45268"/>
    <row r="45269"/>
    <row r="45270"/>
    <row r="45271"/>
    <row r="45272"/>
    <row r="45273"/>
    <row r="45274"/>
    <row r="45275"/>
    <row r="45276"/>
    <row r="45277"/>
    <row r="45278"/>
    <row r="45279"/>
    <row r="45280"/>
    <row r="45281"/>
    <row r="45282"/>
    <row r="45283"/>
    <row r="45284"/>
    <row r="45285"/>
    <row r="45286"/>
    <row r="45287"/>
    <row r="45288"/>
    <row r="45289"/>
    <row r="45290"/>
    <row r="45291"/>
    <row r="45292"/>
    <row r="45293"/>
    <row r="45294"/>
    <row r="45295"/>
    <row r="45296"/>
    <row r="45297"/>
    <row r="45298"/>
    <row r="45299"/>
    <row r="45300"/>
    <row r="45301"/>
    <row r="45302"/>
    <row r="45303"/>
    <row r="45304"/>
    <row r="45305"/>
    <row r="45306"/>
    <row r="45307"/>
    <row r="45308"/>
    <row r="45309"/>
    <row r="45310"/>
    <row r="45311"/>
    <row r="45312"/>
    <row r="45313"/>
    <row r="45314"/>
    <row r="45315"/>
    <row r="45316"/>
    <row r="45317"/>
    <row r="45318"/>
    <row r="45319"/>
    <row r="45320"/>
    <row r="45321"/>
    <row r="45322"/>
    <row r="45323"/>
    <row r="45324"/>
    <row r="45325"/>
    <row r="45326"/>
    <row r="45327"/>
    <row r="45328"/>
    <row r="45329"/>
    <row r="45330"/>
    <row r="45331"/>
    <row r="45332"/>
    <row r="45333"/>
    <row r="45334"/>
    <row r="45335"/>
    <row r="45336"/>
    <row r="45337"/>
    <row r="45338"/>
    <row r="45339"/>
    <row r="45340"/>
    <row r="45341"/>
    <row r="45342"/>
    <row r="45343"/>
    <row r="45344"/>
    <row r="45345"/>
    <row r="45346"/>
    <row r="45347"/>
    <row r="45348"/>
    <row r="45349"/>
    <row r="45350"/>
    <row r="45351"/>
    <row r="45352"/>
    <row r="45353"/>
    <row r="45354"/>
    <row r="45355"/>
    <row r="45356"/>
    <row r="45357"/>
    <row r="45358"/>
    <row r="45359"/>
    <row r="45360"/>
    <row r="45361"/>
    <row r="45362"/>
    <row r="45363"/>
    <row r="45364"/>
    <row r="45365"/>
    <row r="45366"/>
    <row r="45367"/>
    <row r="45368"/>
    <row r="45369"/>
    <row r="45370"/>
    <row r="45371"/>
    <row r="45372"/>
    <row r="45373"/>
    <row r="45374"/>
    <row r="45375"/>
    <row r="45376"/>
    <row r="45377"/>
    <row r="45378"/>
    <row r="45379"/>
    <row r="45380"/>
    <row r="45381"/>
    <row r="45382"/>
    <row r="45383"/>
    <row r="45384"/>
    <row r="45385"/>
    <row r="45386"/>
    <row r="45387"/>
    <row r="45388"/>
    <row r="45389"/>
    <row r="45390"/>
    <row r="45391"/>
    <row r="45392"/>
    <row r="45393"/>
    <row r="45394"/>
    <row r="45395"/>
    <row r="45396"/>
    <row r="45397"/>
    <row r="45398"/>
    <row r="45399"/>
    <row r="45400"/>
    <row r="45401"/>
    <row r="45402"/>
    <row r="45403"/>
    <row r="45404"/>
    <row r="45405"/>
    <row r="45406"/>
    <row r="45407"/>
    <row r="45408"/>
    <row r="45409"/>
    <row r="45410"/>
    <row r="45411"/>
    <row r="45412"/>
    <row r="45413"/>
    <row r="45414"/>
    <row r="45415"/>
    <row r="45416"/>
    <row r="45417"/>
    <row r="45418"/>
    <row r="45419"/>
    <row r="45420"/>
    <row r="45421"/>
    <row r="45422"/>
    <row r="45423"/>
    <row r="45424"/>
    <row r="45425"/>
    <row r="45426"/>
    <row r="45427"/>
    <row r="45428"/>
    <row r="45429"/>
    <row r="45430"/>
    <row r="45431"/>
    <row r="45432"/>
    <row r="45433"/>
    <row r="45434"/>
    <row r="45435"/>
    <row r="45436"/>
    <row r="45437"/>
    <row r="45438"/>
    <row r="45439"/>
    <row r="45440"/>
    <row r="45441"/>
    <row r="45442"/>
    <row r="45443"/>
    <row r="45444"/>
    <row r="45445"/>
    <row r="45446"/>
    <row r="45447"/>
    <row r="45448"/>
    <row r="45449"/>
    <row r="45450"/>
    <row r="45451"/>
    <row r="45452"/>
    <row r="45453"/>
    <row r="45454"/>
    <row r="45455"/>
    <row r="45456"/>
    <row r="45457"/>
    <row r="45458"/>
    <row r="45459"/>
    <row r="45460"/>
    <row r="45461"/>
    <row r="45462"/>
    <row r="45463"/>
    <row r="45464"/>
    <row r="45465"/>
    <row r="45466"/>
    <row r="45467"/>
    <row r="45468"/>
    <row r="45469"/>
    <row r="45470"/>
    <row r="45471"/>
    <row r="45472"/>
    <row r="45473"/>
    <row r="45474"/>
    <row r="45475"/>
    <row r="45476"/>
    <row r="45477"/>
    <row r="45478"/>
    <row r="45479"/>
    <row r="45480"/>
    <row r="45481"/>
    <row r="45482"/>
    <row r="45483"/>
    <row r="45484"/>
    <row r="45485"/>
    <row r="45486"/>
    <row r="45487"/>
    <row r="45488"/>
    <row r="45489"/>
    <row r="45490"/>
    <row r="45491"/>
    <row r="45492"/>
    <row r="45493"/>
    <row r="45494"/>
    <row r="45495"/>
    <row r="45496"/>
    <row r="45497"/>
    <row r="45498"/>
    <row r="45499"/>
    <row r="45500"/>
    <row r="45501"/>
    <row r="45502"/>
    <row r="45503"/>
    <row r="45504"/>
    <row r="45505"/>
    <row r="45506"/>
    <row r="45507"/>
    <row r="45508"/>
    <row r="45509"/>
    <row r="45510"/>
    <row r="45511"/>
    <row r="45512"/>
    <row r="45513"/>
    <row r="45514"/>
    <row r="45515"/>
    <row r="45516"/>
    <row r="45517"/>
    <row r="45518"/>
    <row r="45519"/>
    <row r="45520"/>
    <row r="45521"/>
    <row r="45522"/>
    <row r="45523"/>
    <row r="45524"/>
    <row r="45525"/>
    <row r="45526"/>
    <row r="45527"/>
    <row r="45528"/>
    <row r="45529"/>
    <row r="45530"/>
    <row r="45531"/>
    <row r="45532"/>
    <row r="45533"/>
    <row r="45534"/>
    <row r="45535"/>
    <row r="45536"/>
    <row r="45537"/>
    <row r="45538"/>
    <row r="45539"/>
    <row r="45540"/>
    <row r="45541"/>
    <row r="45542"/>
    <row r="45543"/>
    <row r="45544"/>
    <row r="45545"/>
    <row r="45546"/>
    <row r="45547"/>
    <row r="45548"/>
    <row r="45549"/>
    <row r="45550"/>
    <row r="45551"/>
    <row r="45552"/>
    <row r="45553"/>
    <row r="45554"/>
    <row r="45555"/>
    <row r="45556"/>
    <row r="45557"/>
    <row r="45558"/>
    <row r="45559"/>
    <row r="45560"/>
    <row r="45561"/>
    <row r="45562"/>
    <row r="45563"/>
    <row r="45564"/>
    <row r="45565"/>
    <row r="45566"/>
    <row r="45567"/>
    <row r="45568"/>
    <row r="45569"/>
    <row r="45570"/>
    <row r="45571"/>
    <row r="45572"/>
    <row r="45573"/>
    <row r="45574"/>
    <row r="45575"/>
    <row r="45576"/>
    <row r="45577"/>
    <row r="45578"/>
    <row r="45579"/>
    <row r="45580"/>
    <row r="45581"/>
    <row r="45582"/>
    <row r="45583"/>
    <row r="45584"/>
    <row r="45585"/>
    <row r="45586"/>
    <row r="45587"/>
    <row r="45588"/>
    <row r="45589"/>
    <row r="45590"/>
    <row r="45591"/>
    <row r="45592"/>
    <row r="45593"/>
    <row r="45594"/>
    <row r="45595"/>
    <row r="45596"/>
    <row r="45597"/>
    <row r="45598"/>
    <row r="45599"/>
    <row r="45600"/>
    <row r="45601"/>
    <row r="45602"/>
    <row r="45603"/>
    <row r="45604"/>
    <row r="45605"/>
    <row r="45606"/>
    <row r="45607"/>
    <row r="45608"/>
    <row r="45609"/>
    <row r="45610"/>
    <row r="45611"/>
    <row r="45612"/>
    <row r="45613"/>
    <row r="45614"/>
    <row r="45615"/>
    <row r="45616"/>
    <row r="45617"/>
    <row r="45618"/>
    <row r="45619"/>
    <row r="45620"/>
    <row r="45621"/>
    <row r="45622"/>
    <row r="45623"/>
    <row r="45624"/>
    <row r="45625"/>
    <row r="45626"/>
    <row r="45627"/>
    <row r="45628"/>
    <row r="45629"/>
    <row r="45630"/>
    <row r="45631"/>
    <row r="45632"/>
    <row r="45633"/>
    <row r="45634"/>
    <row r="45635"/>
    <row r="45636"/>
    <row r="45637"/>
    <row r="45638"/>
    <row r="45639"/>
    <row r="45640"/>
    <row r="45641"/>
    <row r="45642"/>
    <row r="45643"/>
    <row r="45644"/>
    <row r="45645"/>
    <row r="45646"/>
    <row r="45647"/>
    <row r="45648"/>
    <row r="45649"/>
    <row r="45650"/>
    <row r="45651"/>
    <row r="45652"/>
    <row r="45653"/>
    <row r="45654"/>
    <row r="45655"/>
    <row r="45656"/>
    <row r="45657"/>
    <row r="45658"/>
    <row r="45659"/>
    <row r="45660"/>
    <row r="45661"/>
    <row r="45662"/>
    <row r="45663"/>
    <row r="45664"/>
    <row r="45665"/>
    <row r="45666"/>
    <row r="45667"/>
    <row r="45668"/>
    <row r="45669"/>
    <row r="45670"/>
    <row r="45671"/>
    <row r="45672"/>
    <row r="45673"/>
    <row r="45674"/>
    <row r="45675"/>
    <row r="45676"/>
    <row r="45677"/>
    <row r="45678"/>
    <row r="45679"/>
    <row r="45680"/>
    <row r="45681"/>
    <row r="45682"/>
    <row r="45683"/>
    <row r="45684"/>
    <row r="45685"/>
    <row r="45686"/>
    <row r="45687"/>
    <row r="45688"/>
    <row r="45689"/>
    <row r="45690"/>
    <row r="45691"/>
    <row r="45692"/>
    <row r="45693"/>
    <row r="45694"/>
    <row r="45695"/>
    <row r="45696"/>
    <row r="45697"/>
    <row r="45698"/>
    <row r="45699"/>
    <row r="45700"/>
    <row r="45701"/>
    <row r="45702"/>
    <row r="45703"/>
    <row r="45704"/>
    <row r="45705"/>
    <row r="45706"/>
    <row r="45707"/>
    <row r="45708"/>
    <row r="45709"/>
    <row r="45710"/>
    <row r="45711"/>
    <row r="45712"/>
    <row r="45713"/>
    <row r="45714"/>
    <row r="45715"/>
    <row r="45716"/>
    <row r="45717"/>
    <row r="45718"/>
    <row r="45719"/>
    <row r="45720"/>
    <row r="45721"/>
    <row r="45722"/>
    <row r="45723"/>
    <row r="45724"/>
    <row r="45725"/>
    <row r="45726"/>
    <row r="45727"/>
    <row r="45728"/>
    <row r="45729"/>
    <row r="45730"/>
    <row r="45731"/>
    <row r="45732"/>
    <row r="45733"/>
    <row r="45734"/>
    <row r="45735"/>
    <row r="45736"/>
    <row r="45737"/>
    <row r="45738"/>
    <row r="45739"/>
    <row r="45740"/>
    <row r="45741"/>
    <row r="45742"/>
    <row r="45743"/>
    <row r="45744"/>
    <row r="45745"/>
    <row r="45746"/>
    <row r="45747"/>
    <row r="45748"/>
    <row r="45749"/>
    <row r="45750"/>
    <row r="45751"/>
    <row r="45752"/>
    <row r="45753"/>
    <row r="45754"/>
    <row r="45755"/>
    <row r="45756"/>
    <row r="45757"/>
    <row r="45758"/>
    <row r="45759"/>
    <row r="45760"/>
    <row r="45761"/>
    <row r="45762"/>
    <row r="45763"/>
    <row r="45764"/>
    <row r="45765"/>
    <row r="45766"/>
    <row r="45767"/>
    <row r="45768"/>
    <row r="45769"/>
    <row r="45770"/>
    <row r="45771"/>
    <row r="45772"/>
    <row r="45773"/>
    <row r="45774"/>
    <row r="45775"/>
    <row r="45776"/>
    <row r="45777"/>
    <row r="45778"/>
    <row r="45779"/>
    <row r="45780"/>
    <row r="45781"/>
    <row r="45782"/>
    <row r="45783"/>
    <row r="45784"/>
    <row r="45785"/>
    <row r="45786"/>
    <row r="45787"/>
    <row r="45788"/>
    <row r="45789"/>
    <row r="45790"/>
    <row r="45791"/>
    <row r="45792"/>
    <row r="45793"/>
    <row r="45794"/>
    <row r="45795"/>
    <row r="45796"/>
    <row r="45797"/>
    <row r="45798"/>
    <row r="45799"/>
    <row r="45800"/>
    <row r="45801"/>
    <row r="45802"/>
    <row r="45803"/>
    <row r="45804"/>
    <row r="45805"/>
    <row r="45806"/>
    <row r="45807"/>
    <row r="45808"/>
    <row r="45809"/>
    <row r="45810"/>
    <row r="45811"/>
    <row r="45812"/>
    <row r="45813"/>
    <row r="45814"/>
    <row r="45815"/>
    <row r="45816"/>
    <row r="45817"/>
    <row r="45818"/>
    <row r="45819"/>
    <row r="45820"/>
    <row r="45821"/>
    <row r="45822"/>
    <row r="45823"/>
    <row r="45824"/>
    <row r="45825"/>
    <row r="45826"/>
    <row r="45827"/>
    <row r="45828"/>
    <row r="45829"/>
    <row r="45830"/>
    <row r="45831"/>
    <row r="45832"/>
    <row r="45833"/>
    <row r="45834"/>
    <row r="45835"/>
    <row r="45836"/>
    <row r="45837"/>
    <row r="45838"/>
    <row r="45839"/>
    <row r="45840"/>
    <row r="45841"/>
    <row r="45842"/>
    <row r="45843"/>
    <row r="45844"/>
    <row r="45845"/>
    <row r="45846"/>
    <row r="45847"/>
    <row r="45848"/>
    <row r="45849"/>
    <row r="45850"/>
    <row r="45851"/>
    <row r="45852"/>
    <row r="45853"/>
    <row r="45854"/>
    <row r="45855"/>
    <row r="45856"/>
    <row r="45857"/>
    <row r="45858"/>
    <row r="45859"/>
    <row r="45860"/>
    <row r="45861"/>
    <row r="45862"/>
    <row r="45863"/>
    <row r="45864"/>
    <row r="45865"/>
    <row r="45866"/>
    <row r="45867"/>
    <row r="45868"/>
    <row r="45869"/>
    <row r="45870"/>
    <row r="45871"/>
    <row r="45872"/>
    <row r="45873"/>
    <row r="45874"/>
    <row r="45875"/>
    <row r="45876"/>
    <row r="45877"/>
    <row r="45878"/>
    <row r="45879"/>
    <row r="45880"/>
    <row r="45881"/>
    <row r="45882"/>
    <row r="45883"/>
    <row r="45884"/>
    <row r="45885"/>
    <row r="45886"/>
    <row r="45887"/>
    <row r="45888"/>
    <row r="45889"/>
    <row r="45890"/>
    <row r="45891"/>
    <row r="45892"/>
    <row r="45893"/>
    <row r="45894"/>
    <row r="45895"/>
    <row r="45896"/>
    <row r="45897"/>
    <row r="45898"/>
    <row r="45899"/>
    <row r="45900"/>
    <row r="45901"/>
    <row r="45902"/>
    <row r="45903"/>
    <row r="45904"/>
    <row r="45905"/>
    <row r="45906"/>
    <row r="45907"/>
    <row r="45908"/>
    <row r="45909"/>
    <row r="45910"/>
    <row r="45911"/>
    <row r="45912"/>
    <row r="45913"/>
    <row r="45914"/>
    <row r="45915"/>
    <row r="45916"/>
    <row r="45917"/>
    <row r="45918"/>
    <row r="45919"/>
    <row r="45920"/>
    <row r="45921"/>
    <row r="45922"/>
    <row r="45923"/>
    <row r="45924"/>
    <row r="45925"/>
    <row r="45926"/>
    <row r="45927"/>
    <row r="45928"/>
    <row r="45929"/>
    <row r="45930"/>
    <row r="45931"/>
    <row r="45932"/>
    <row r="45933"/>
    <row r="45934"/>
    <row r="45935"/>
    <row r="45936"/>
    <row r="45937"/>
    <row r="45938"/>
    <row r="45939"/>
    <row r="45940"/>
    <row r="45941"/>
    <row r="45942"/>
    <row r="45943"/>
    <row r="45944"/>
    <row r="45945"/>
    <row r="45946"/>
    <row r="45947"/>
    <row r="45948"/>
    <row r="45949"/>
    <row r="45950"/>
    <row r="45951"/>
    <row r="45952"/>
    <row r="45953"/>
    <row r="45954"/>
    <row r="45955"/>
    <row r="45956"/>
    <row r="45957"/>
    <row r="45958"/>
    <row r="45959"/>
    <row r="45960"/>
    <row r="45961"/>
    <row r="45962"/>
    <row r="45963"/>
    <row r="45964"/>
    <row r="45965"/>
    <row r="45966"/>
    <row r="45967"/>
    <row r="45968"/>
    <row r="45969"/>
    <row r="45970"/>
    <row r="45971"/>
    <row r="45972"/>
    <row r="45973"/>
    <row r="45974"/>
    <row r="45975"/>
    <row r="45976"/>
    <row r="45977"/>
    <row r="45978"/>
    <row r="45979"/>
    <row r="45980"/>
    <row r="45981"/>
    <row r="45982"/>
    <row r="45983"/>
    <row r="45984"/>
    <row r="45985"/>
    <row r="45986"/>
    <row r="45987"/>
    <row r="45988"/>
    <row r="45989"/>
    <row r="45990"/>
    <row r="45991"/>
    <row r="45992"/>
    <row r="45993"/>
    <row r="45994"/>
    <row r="45995"/>
    <row r="45996"/>
    <row r="45997"/>
    <row r="45998"/>
    <row r="45999"/>
    <row r="46000"/>
    <row r="46001"/>
    <row r="46002"/>
    <row r="46003"/>
    <row r="46004"/>
    <row r="46005"/>
    <row r="46006"/>
    <row r="46007"/>
    <row r="46008"/>
    <row r="46009"/>
    <row r="46010"/>
    <row r="46011"/>
    <row r="46012"/>
    <row r="46013"/>
    <row r="46014"/>
    <row r="46015"/>
    <row r="46016"/>
    <row r="46017"/>
    <row r="46018"/>
    <row r="46019"/>
    <row r="46020"/>
    <row r="46021"/>
    <row r="46022"/>
    <row r="46023"/>
    <row r="46024"/>
    <row r="46025"/>
    <row r="46026"/>
    <row r="46027"/>
    <row r="46028"/>
    <row r="46029"/>
    <row r="46030"/>
    <row r="46031"/>
    <row r="46032"/>
    <row r="46033"/>
    <row r="46034"/>
    <row r="46035"/>
    <row r="46036"/>
    <row r="46037"/>
    <row r="46038"/>
    <row r="46039"/>
    <row r="46040"/>
    <row r="46041"/>
    <row r="46042"/>
    <row r="46043"/>
    <row r="46044"/>
    <row r="46045"/>
    <row r="46046"/>
    <row r="46047"/>
    <row r="46048"/>
    <row r="46049"/>
    <row r="46050"/>
    <row r="46051"/>
    <row r="46052"/>
    <row r="46053"/>
    <row r="46054"/>
    <row r="46055"/>
    <row r="46056"/>
    <row r="46057"/>
    <row r="46058"/>
    <row r="46059"/>
    <row r="46060"/>
    <row r="46061"/>
    <row r="46062"/>
    <row r="46063"/>
    <row r="46064"/>
    <row r="46065"/>
    <row r="46066"/>
    <row r="46067"/>
    <row r="46068"/>
    <row r="46069"/>
    <row r="46070"/>
    <row r="46071"/>
    <row r="46072"/>
    <row r="46073"/>
    <row r="46074"/>
    <row r="46075"/>
    <row r="46076"/>
    <row r="46077"/>
    <row r="46078"/>
    <row r="46079"/>
    <row r="46080"/>
    <row r="46081"/>
    <row r="46082"/>
    <row r="46083"/>
    <row r="46084"/>
    <row r="46085"/>
    <row r="46086"/>
    <row r="46087"/>
    <row r="46088"/>
    <row r="46089"/>
    <row r="46090"/>
    <row r="46091"/>
    <row r="46092"/>
    <row r="46093"/>
    <row r="46094"/>
    <row r="46095"/>
    <row r="46096"/>
    <row r="46097"/>
    <row r="46098"/>
    <row r="46099"/>
    <row r="46100"/>
    <row r="46101"/>
    <row r="46102"/>
    <row r="46103"/>
    <row r="46104"/>
    <row r="46105"/>
    <row r="46106"/>
    <row r="46107"/>
    <row r="46108"/>
    <row r="46109"/>
    <row r="46110"/>
    <row r="46111"/>
    <row r="46112"/>
    <row r="46113"/>
    <row r="46114"/>
    <row r="46115"/>
    <row r="46116"/>
    <row r="46117"/>
    <row r="46118"/>
    <row r="46119"/>
    <row r="46120"/>
    <row r="46121"/>
    <row r="46122"/>
    <row r="46123"/>
    <row r="46124"/>
    <row r="46125"/>
    <row r="46126"/>
    <row r="46127"/>
    <row r="46128"/>
    <row r="46129"/>
    <row r="46130"/>
    <row r="46131"/>
    <row r="46132"/>
    <row r="46133"/>
    <row r="46134"/>
    <row r="46135"/>
    <row r="46136"/>
    <row r="46137"/>
    <row r="46138"/>
    <row r="46139"/>
    <row r="46140"/>
    <row r="46141"/>
    <row r="46142"/>
    <row r="46143"/>
    <row r="46144"/>
    <row r="46145"/>
    <row r="46146"/>
    <row r="46147"/>
    <row r="46148"/>
    <row r="46149"/>
    <row r="46150"/>
    <row r="46151"/>
    <row r="46152"/>
    <row r="46153"/>
    <row r="46154"/>
    <row r="46155"/>
    <row r="46156"/>
    <row r="46157"/>
    <row r="46158"/>
    <row r="46159"/>
    <row r="46160"/>
    <row r="46161"/>
    <row r="46162"/>
    <row r="46163"/>
    <row r="46164"/>
    <row r="46165"/>
    <row r="46166"/>
    <row r="46167"/>
    <row r="46168"/>
    <row r="46169"/>
    <row r="46170"/>
    <row r="46171"/>
    <row r="46172"/>
    <row r="46173"/>
    <row r="46174"/>
    <row r="46175"/>
    <row r="46176"/>
    <row r="46177"/>
    <row r="46178"/>
    <row r="46179"/>
    <row r="46180"/>
    <row r="46181"/>
    <row r="46182"/>
    <row r="46183"/>
    <row r="46184"/>
    <row r="46185"/>
    <row r="46186"/>
    <row r="46187"/>
    <row r="46188"/>
    <row r="46189"/>
    <row r="46190"/>
    <row r="46191"/>
    <row r="46192"/>
    <row r="46193"/>
    <row r="46194"/>
    <row r="46195"/>
    <row r="46196"/>
    <row r="46197"/>
    <row r="46198"/>
    <row r="46199"/>
    <row r="46200"/>
    <row r="46201"/>
    <row r="46202"/>
    <row r="46203"/>
    <row r="46204"/>
    <row r="46205"/>
    <row r="46206"/>
    <row r="46207"/>
    <row r="46208"/>
    <row r="46209"/>
    <row r="46210"/>
    <row r="46211"/>
    <row r="46212"/>
    <row r="46213"/>
    <row r="46214"/>
    <row r="46215"/>
    <row r="46216"/>
    <row r="46217"/>
    <row r="46218"/>
    <row r="46219"/>
    <row r="46220"/>
    <row r="46221"/>
    <row r="46222"/>
    <row r="46223"/>
    <row r="46224"/>
    <row r="46225"/>
    <row r="46226"/>
    <row r="46227"/>
    <row r="46228"/>
    <row r="46229"/>
    <row r="46230"/>
    <row r="46231"/>
    <row r="46232"/>
    <row r="46233"/>
    <row r="46234"/>
    <row r="46235"/>
    <row r="46236"/>
    <row r="46237"/>
    <row r="46238"/>
    <row r="46239"/>
    <row r="46240"/>
    <row r="46241"/>
    <row r="46242"/>
    <row r="46243"/>
    <row r="46244"/>
    <row r="46245"/>
    <row r="46246"/>
    <row r="46247"/>
    <row r="46248"/>
    <row r="46249"/>
    <row r="46250"/>
    <row r="46251"/>
    <row r="46252"/>
    <row r="46253"/>
    <row r="46254"/>
    <row r="46255"/>
    <row r="46256"/>
    <row r="46257"/>
    <row r="46258"/>
    <row r="46259"/>
    <row r="46260"/>
    <row r="46261"/>
    <row r="46262"/>
    <row r="46263"/>
    <row r="46264"/>
    <row r="46265"/>
    <row r="46266"/>
    <row r="46267"/>
    <row r="46268"/>
    <row r="46269"/>
    <row r="46270"/>
    <row r="46271"/>
    <row r="46272"/>
    <row r="46273"/>
    <row r="46274"/>
    <row r="46275"/>
    <row r="46276"/>
    <row r="46277"/>
    <row r="46278"/>
    <row r="46279"/>
    <row r="46280"/>
    <row r="46281"/>
    <row r="46282"/>
    <row r="46283"/>
    <row r="46284"/>
    <row r="46285"/>
    <row r="46286"/>
    <row r="46287"/>
    <row r="46288"/>
    <row r="46289"/>
    <row r="46290"/>
    <row r="46291"/>
    <row r="46292"/>
    <row r="46293"/>
    <row r="46294"/>
    <row r="46295"/>
    <row r="46296"/>
    <row r="46297"/>
    <row r="46298"/>
    <row r="46299"/>
    <row r="46300"/>
    <row r="46301"/>
    <row r="46302"/>
    <row r="46303"/>
    <row r="46304"/>
    <row r="46305"/>
    <row r="46306"/>
    <row r="46307"/>
    <row r="46308"/>
    <row r="46309"/>
    <row r="46310"/>
    <row r="46311"/>
    <row r="46312"/>
    <row r="46313"/>
    <row r="46314"/>
    <row r="46315"/>
    <row r="46316"/>
    <row r="46317"/>
    <row r="46318"/>
    <row r="46319"/>
    <row r="46320"/>
    <row r="46321"/>
    <row r="46322"/>
    <row r="46323"/>
    <row r="46324"/>
    <row r="46325"/>
    <row r="46326"/>
    <row r="46327"/>
    <row r="46328"/>
    <row r="46329"/>
    <row r="46330"/>
    <row r="46331"/>
    <row r="46332"/>
    <row r="46333"/>
    <row r="46334"/>
    <row r="46335"/>
    <row r="46336"/>
    <row r="46337"/>
    <row r="46338"/>
    <row r="46339"/>
    <row r="46340"/>
    <row r="46341"/>
    <row r="46342"/>
    <row r="46343"/>
    <row r="46344"/>
    <row r="46345"/>
    <row r="46346"/>
    <row r="46347"/>
    <row r="46348"/>
    <row r="46349"/>
    <row r="46350"/>
    <row r="46351"/>
    <row r="46352"/>
    <row r="46353"/>
    <row r="46354"/>
    <row r="46355"/>
    <row r="46356"/>
    <row r="46357"/>
    <row r="46358"/>
    <row r="46359"/>
    <row r="46360"/>
    <row r="46361"/>
    <row r="46362"/>
    <row r="46363"/>
    <row r="46364"/>
    <row r="46365"/>
    <row r="46366"/>
    <row r="46367"/>
    <row r="46368"/>
    <row r="46369"/>
    <row r="46370"/>
    <row r="46371"/>
    <row r="46372"/>
    <row r="46373"/>
    <row r="46374"/>
    <row r="46375"/>
    <row r="46376"/>
    <row r="46377"/>
    <row r="46378"/>
    <row r="46379"/>
    <row r="46380"/>
    <row r="46381"/>
    <row r="46382"/>
    <row r="46383"/>
    <row r="46384"/>
    <row r="46385"/>
    <row r="46386"/>
    <row r="46387"/>
    <row r="46388"/>
    <row r="46389"/>
    <row r="46390"/>
    <row r="46391"/>
    <row r="46392"/>
    <row r="46393"/>
    <row r="46394"/>
    <row r="46395"/>
    <row r="46396"/>
    <row r="46397"/>
    <row r="46398"/>
    <row r="46399"/>
    <row r="46400"/>
    <row r="46401"/>
    <row r="46402"/>
    <row r="46403"/>
    <row r="46404"/>
    <row r="46405"/>
    <row r="46406"/>
    <row r="46407"/>
    <row r="46408"/>
    <row r="46409"/>
    <row r="46410"/>
    <row r="46411"/>
    <row r="46412"/>
    <row r="46413"/>
    <row r="46414"/>
    <row r="46415"/>
    <row r="46416"/>
    <row r="46417"/>
    <row r="46418"/>
    <row r="46419"/>
    <row r="46420"/>
    <row r="46421"/>
    <row r="46422"/>
    <row r="46423"/>
    <row r="46424"/>
    <row r="46425"/>
    <row r="46426"/>
    <row r="46427"/>
    <row r="46428"/>
    <row r="46429"/>
    <row r="46430"/>
    <row r="46431"/>
    <row r="46432"/>
    <row r="46433"/>
    <row r="46434"/>
    <row r="46435"/>
    <row r="46436"/>
    <row r="46437"/>
    <row r="46438"/>
    <row r="46439"/>
    <row r="46440"/>
    <row r="46441"/>
    <row r="46442"/>
    <row r="46443"/>
    <row r="46444"/>
    <row r="46445"/>
    <row r="46446"/>
    <row r="46447"/>
    <row r="46448"/>
    <row r="46449"/>
    <row r="46450"/>
    <row r="46451"/>
    <row r="46452"/>
    <row r="46453"/>
    <row r="46454"/>
    <row r="46455"/>
    <row r="46456"/>
    <row r="46457"/>
    <row r="46458"/>
    <row r="46459"/>
    <row r="46460"/>
    <row r="46461"/>
    <row r="46462"/>
    <row r="46463"/>
    <row r="46464"/>
    <row r="46465"/>
    <row r="46466"/>
    <row r="46467"/>
    <row r="46468"/>
    <row r="46469"/>
    <row r="46470"/>
    <row r="46471"/>
    <row r="46472"/>
    <row r="46473"/>
    <row r="46474"/>
    <row r="46475"/>
    <row r="46476"/>
    <row r="46477"/>
    <row r="46478"/>
    <row r="46479"/>
    <row r="46480"/>
    <row r="46481"/>
    <row r="46482"/>
    <row r="46483"/>
    <row r="46484"/>
    <row r="46485"/>
    <row r="46486"/>
    <row r="46487"/>
    <row r="46488"/>
    <row r="46489"/>
    <row r="46490"/>
    <row r="46491"/>
    <row r="46492"/>
    <row r="46493"/>
    <row r="46494"/>
    <row r="46495"/>
    <row r="46496"/>
    <row r="46497"/>
    <row r="46498"/>
    <row r="46499"/>
    <row r="46500"/>
    <row r="46501"/>
    <row r="46502"/>
    <row r="46503"/>
    <row r="46504"/>
    <row r="46505"/>
    <row r="46506"/>
    <row r="46507"/>
    <row r="46508"/>
    <row r="46509"/>
    <row r="46510"/>
    <row r="46511"/>
    <row r="46512"/>
    <row r="46513"/>
    <row r="46514"/>
    <row r="46515"/>
    <row r="46516"/>
    <row r="46517"/>
    <row r="46518"/>
    <row r="46519"/>
    <row r="46520"/>
    <row r="46521"/>
    <row r="46522"/>
    <row r="46523"/>
    <row r="46524"/>
    <row r="46525"/>
    <row r="46526"/>
    <row r="46527"/>
    <row r="46528"/>
    <row r="46529"/>
    <row r="46530"/>
    <row r="46531"/>
    <row r="46532"/>
    <row r="46533"/>
    <row r="46534"/>
    <row r="46535"/>
    <row r="46536"/>
    <row r="46537"/>
    <row r="46538"/>
    <row r="46539"/>
    <row r="46540"/>
    <row r="46541"/>
    <row r="46542"/>
    <row r="46543"/>
    <row r="46544"/>
    <row r="46545"/>
    <row r="46546"/>
    <row r="46547"/>
    <row r="46548"/>
    <row r="46549"/>
    <row r="46550"/>
    <row r="46551"/>
    <row r="46552"/>
    <row r="46553"/>
    <row r="46554"/>
    <row r="46555"/>
    <row r="46556"/>
    <row r="46557"/>
    <row r="46558"/>
    <row r="46559"/>
    <row r="46560"/>
    <row r="46561"/>
    <row r="46562"/>
    <row r="46563"/>
    <row r="46564"/>
    <row r="46565"/>
    <row r="46566"/>
    <row r="46567"/>
    <row r="46568"/>
    <row r="46569"/>
    <row r="46570"/>
    <row r="46571"/>
    <row r="46572"/>
    <row r="46573"/>
    <row r="46574"/>
    <row r="46575"/>
    <row r="46576"/>
    <row r="46577"/>
    <row r="46578"/>
    <row r="46579"/>
    <row r="46580"/>
    <row r="46581"/>
    <row r="46582"/>
    <row r="46583"/>
    <row r="46584"/>
    <row r="46585"/>
    <row r="46586"/>
    <row r="46587"/>
    <row r="46588"/>
    <row r="46589"/>
    <row r="46590"/>
    <row r="46591"/>
    <row r="46592"/>
    <row r="46593"/>
    <row r="46594"/>
    <row r="46595"/>
    <row r="46596"/>
    <row r="46597"/>
    <row r="46598"/>
    <row r="46599"/>
    <row r="46600"/>
    <row r="46601"/>
    <row r="46602"/>
    <row r="46603"/>
    <row r="46604"/>
    <row r="46605"/>
    <row r="46606"/>
    <row r="46607"/>
    <row r="46608"/>
    <row r="46609"/>
    <row r="46610"/>
    <row r="46611"/>
    <row r="46612"/>
    <row r="46613"/>
    <row r="46614"/>
    <row r="46615"/>
    <row r="46616"/>
    <row r="46617"/>
    <row r="46618"/>
    <row r="46619"/>
    <row r="46620"/>
    <row r="46621"/>
    <row r="46622"/>
    <row r="46623"/>
    <row r="46624"/>
    <row r="46625"/>
    <row r="46626"/>
    <row r="46627"/>
    <row r="46628"/>
    <row r="46629"/>
    <row r="46630"/>
    <row r="46631"/>
    <row r="46632"/>
    <row r="46633"/>
    <row r="46634"/>
    <row r="46635"/>
    <row r="46636"/>
    <row r="46637"/>
    <row r="46638"/>
    <row r="46639"/>
    <row r="46640"/>
    <row r="46641"/>
    <row r="46642"/>
    <row r="46643"/>
    <row r="46644"/>
    <row r="46645"/>
    <row r="46646"/>
    <row r="46647"/>
    <row r="46648"/>
    <row r="46649"/>
    <row r="46650"/>
    <row r="46651"/>
    <row r="46652"/>
    <row r="46653"/>
    <row r="46654"/>
    <row r="46655"/>
    <row r="46656"/>
    <row r="46657"/>
    <row r="46658"/>
    <row r="46659"/>
    <row r="46660"/>
    <row r="46661"/>
    <row r="46662"/>
    <row r="46663"/>
    <row r="46664"/>
    <row r="46665"/>
    <row r="46666"/>
    <row r="46667"/>
    <row r="46668"/>
    <row r="46669"/>
    <row r="46670"/>
    <row r="46671"/>
    <row r="46672"/>
    <row r="46673"/>
    <row r="46674"/>
    <row r="46675"/>
    <row r="46676"/>
    <row r="46677"/>
    <row r="46678"/>
    <row r="46679"/>
    <row r="46680"/>
    <row r="46681"/>
    <row r="46682"/>
    <row r="46683"/>
    <row r="46684"/>
    <row r="46685"/>
    <row r="46686"/>
    <row r="46687"/>
    <row r="46688"/>
    <row r="46689"/>
    <row r="46690"/>
    <row r="46691"/>
    <row r="46692"/>
    <row r="46693"/>
    <row r="46694"/>
    <row r="46695"/>
    <row r="46696"/>
    <row r="46697"/>
    <row r="46698"/>
    <row r="46699"/>
    <row r="46700"/>
    <row r="46701"/>
    <row r="46702"/>
    <row r="46703"/>
    <row r="46704"/>
    <row r="46705"/>
    <row r="46706"/>
    <row r="46707"/>
    <row r="46708"/>
    <row r="46709"/>
    <row r="46710"/>
    <row r="46711"/>
    <row r="46712"/>
    <row r="46713"/>
    <row r="46714"/>
    <row r="46715"/>
    <row r="46716"/>
    <row r="46717"/>
    <row r="46718"/>
    <row r="46719"/>
    <row r="46720"/>
    <row r="46721"/>
    <row r="46722"/>
    <row r="46723"/>
    <row r="46724"/>
    <row r="46725"/>
    <row r="46726"/>
    <row r="46727"/>
    <row r="46728"/>
    <row r="46729"/>
    <row r="46730"/>
    <row r="46731"/>
    <row r="46732"/>
    <row r="46733"/>
    <row r="46734"/>
    <row r="46735"/>
    <row r="46736"/>
    <row r="46737"/>
    <row r="46738"/>
    <row r="46739"/>
    <row r="46740"/>
    <row r="46741"/>
    <row r="46742"/>
    <row r="46743"/>
    <row r="46744"/>
    <row r="46745"/>
    <row r="46746"/>
    <row r="46747"/>
    <row r="46748"/>
    <row r="46749"/>
    <row r="46750"/>
    <row r="46751"/>
    <row r="46752"/>
    <row r="46753"/>
    <row r="46754"/>
    <row r="46755"/>
    <row r="46756"/>
    <row r="46757"/>
    <row r="46758"/>
    <row r="46759"/>
    <row r="46760"/>
    <row r="46761"/>
    <row r="46762"/>
    <row r="46763"/>
    <row r="46764"/>
    <row r="46765"/>
    <row r="46766"/>
    <row r="46767"/>
    <row r="46768"/>
    <row r="46769"/>
    <row r="46770"/>
    <row r="46771"/>
    <row r="46772"/>
    <row r="46773"/>
    <row r="46774"/>
    <row r="46775"/>
    <row r="46776"/>
    <row r="46777"/>
    <row r="46778"/>
    <row r="46779"/>
    <row r="46780"/>
    <row r="46781"/>
    <row r="46782"/>
    <row r="46783"/>
    <row r="46784"/>
    <row r="46785"/>
    <row r="46786"/>
    <row r="46787"/>
    <row r="46788"/>
    <row r="46789"/>
    <row r="46790"/>
    <row r="46791"/>
    <row r="46792"/>
    <row r="46793"/>
    <row r="46794"/>
    <row r="46795"/>
    <row r="46796"/>
    <row r="46797"/>
    <row r="46798"/>
    <row r="46799"/>
    <row r="46800"/>
    <row r="46801"/>
    <row r="46802"/>
    <row r="46803"/>
    <row r="46804"/>
    <row r="46805"/>
    <row r="46806"/>
    <row r="46807"/>
    <row r="46808"/>
    <row r="46809"/>
    <row r="46810"/>
    <row r="46811"/>
    <row r="46812"/>
    <row r="46813"/>
    <row r="46814"/>
    <row r="46815"/>
    <row r="46816"/>
    <row r="46817"/>
    <row r="46818"/>
    <row r="46819"/>
    <row r="46820"/>
    <row r="46821"/>
    <row r="46822"/>
    <row r="46823"/>
    <row r="46824"/>
    <row r="46825"/>
    <row r="46826"/>
    <row r="46827"/>
    <row r="46828"/>
    <row r="46829"/>
    <row r="46830"/>
    <row r="46831"/>
    <row r="46832"/>
    <row r="46833"/>
    <row r="46834"/>
    <row r="46835"/>
    <row r="46836"/>
    <row r="46837"/>
    <row r="46838"/>
    <row r="46839"/>
    <row r="46840"/>
    <row r="46841"/>
    <row r="46842"/>
    <row r="46843"/>
    <row r="46844"/>
    <row r="46845"/>
    <row r="46846"/>
    <row r="46847"/>
    <row r="46848"/>
    <row r="46849"/>
    <row r="46850"/>
    <row r="46851"/>
    <row r="46852"/>
    <row r="46853"/>
    <row r="46854"/>
    <row r="46855"/>
    <row r="46856"/>
    <row r="46857"/>
    <row r="46858"/>
    <row r="46859"/>
    <row r="46860"/>
    <row r="46861"/>
    <row r="46862"/>
    <row r="46863"/>
    <row r="46864"/>
    <row r="46865"/>
    <row r="46866"/>
    <row r="46867"/>
    <row r="46868"/>
    <row r="46869"/>
    <row r="46870"/>
    <row r="46871"/>
    <row r="46872"/>
    <row r="46873"/>
    <row r="46874"/>
    <row r="46875"/>
    <row r="46876"/>
    <row r="46877"/>
    <row r="46878"/>
    <row r="46879"/>
    <row r="46880"/>
    <row r="46881"/>
    <row r="46882"/>
    <row r="46883"/>
    <row r="46884"/>
    <row r="46885"/>
    <row r="46886"/>
    <row r="46887"/>
    <row r="46888"/>
    <row r="46889"/>
    <row r="46890"/>
    <row r="46891"/>
    <row r="46892"/>
    <row r="46893"/>
    <row r="46894"/>
    <row r="46895"/>
    <row r="46896"/>
    <row r="46897"/>
    <row r="46898"/>
    <row r="46899"/>
    <row r="46900"/>
    <row r="46901"/>
    <row r="46902"/>
    <row r="46903"/>
    <row r="46904"/>
    <row r="46905"/>
    <row r="46906"/>
    <row r="46907"/>
    <row r="46908"/>
    <row r="46909"/>
    <row r="46910"/>
    <row r="46911"/>
    <row r="46912"/>
    <row r="46913"/>
    <row r="46914"/>
    <row r="46915"/>
    <row r="46916"/>
    <row r="46917"/>
    <row r="46918"/>
    <row r="46919"/>
    <row r="46920"/>
    <row r="46921"/>
    <row r="46922"/>
    <row r="46923"/>
    <row r="46924"/>
    <row r="46925"/>
    <row r="46926"/>
    <row r="46927"/>
    <row r="46928"/>
    <row r="46929"/>
    <row r="46930"/>
    <row r="46931"/>
    <row r="46932"/>
    <row r="46933"/>
    <row r="46934"/>
    <row r="46935"/>
    <row r="46936"/>
    <row r="46937"/>
    <row r="46938"/>
    <row r="46939"/>
    <row r="46940"/>
    <row r="46941"/>
    <row r="46942"/>
    <row r="46943"/>
    <row r="46944"/>
    <row r="46945"/>
    <row r="46946"/>
    <row r="46947"/>
    <row r="46948"/>
    <row r="46949"/>
    <row r="46950"/>
    <row r="46951"/>
    <row r="46952"/>
    <row r="46953"/>
    <row r="46954"/>
    <row r="46955"/>
    <row r="46956"/>
    <row r="46957"/>
    <row r="46958"/>
    <row r="46959"/>
    <row r="46960"/>
    <row r="46961"/>
    <row r="46962"/>
    <row r="46963"/>
    <row r="46964"/>
    <row r="46965"/>
    <row r="46966"/>
    <row r="46967"/>
    <row r="46968"/>
    <row r="46969"/>
    <row r="46970"/>
    <row r="46971"/>
    <row r="46972"/>
    <row r="46973"/>
    <row r="46974"/>
    <row r="46975"/>
    <row r="46976"/>
    <row r="46977"/>
    <row r="46978"/>
    <row r="46979"/>
    <row r="46980"/>
    <row r="46981"/>
    <row r="46982"/>
    <row r="46983"/>
    <row r="46984"/>
    <row r="46985"/>
    <row r="46986"/>
    <row r="46987"/>
    <row r="46988"/>
    <row r="46989"/>
    <row r="46990"/>
    <row r="46991"/>
    <row r="46992"/>
    <row r="46993"/>
    <row r="46994"/>
    <row r="46995"/>
    <row r="46996"/>
    <row r="46997"/>
    <row r="46998"/>
    <row r="46999"/>
    <row r="47000"/>
    <row r="47001"/>
    <row r="47002"/>
    <row r="47003"/>
    <row r="47004"/>
    <row r="47005"/>
    <row r="47006"/>
    <row r="47007"/>
    <row r="47008"/>
    <row r="47009"/>
    <row r="47010"/>
    <row r="47011"/>
    <row r="47012"/>
    <row r="47013"/>
    <row r="47014"/>
    <row r="47015"/>
    <row r="47016"/>
    <row r="47017"/>
    <row r="47018"/>
    <row r="47019"/>
    <row r="47020"/>
    <row r="47021"/>
    <row r="47022"/>
    <row r="47023"/>
    <row r="47024"/>
    <row r="47025"/>
    <row r="47026"/>
    <row r="47027"/>
    <row r="47028"/>
    <row r="47029"/>
    <row r="47030"/>
    <row r="47031"/>
    <row r="47032"/>
    <row r="47033"/>
    <row r="47034"/>
    <row r="47035"/>
    <row r="47036"/>
    <row r="47037"/>
    <row r="47038"/>
    <row r="47039"/>
    <row r="47040"/>
    <row r="47041"/>
    <row r="47042"/>
    <row r="47043"/>
    <row r="47044"/>
    <row r="47045"/>
    <row r="47046"/>
    <row r="47047"/>
    <row r="47048"/>
    <row r="47049"/>
    <row r="47050"/>
    <row r="47051"/>
    <row r="47052"/>
    <row r="47053"/>
    <row r="47054"/>
    <row r="47055"/>
    <row r="47056"/>
    <row r="47057"/>
    <row r="47058"/>
    <row r="47059"/>
    <row r="47060"/>
    <row r="47061"/>
    <row r="47062"/>
    <row r="47063"/>
    <row r="47064"/>
    <row r="47065"/>
    <row r="47066"/>
    <row r="47067"/>
    <row r="47068"/>
    <row r="47069"/>
    <row r="47070"/>
    <row r="47071"/>
    <row r="47072"/>
    <row r="47073"/>
    <row r="47074"/>
    <row r="47075"/>
    <row r="47076"/>
    <row r="47077"/>
    <row r="47078"/>
    <row r="47079"/>
    <row r="47080"/>
    <row r="47081"/>
    <row r="47082"/>
    <row r="47083"/>
    <row r="47084"/>
    <row r="47085"/>
    <row r="47086"/>
    <row r="47087"/>
    <row r="47088"/>
    <row r="47089"/>
    <row r="47090"/>
    <row r="47091"/>
    <row r="47092"/>
    <row r="47093"/>
    <row r="47094"/>
    <row r="47095"/>
    <row r="47096"/>
    <row r="47097"/>
    <row r="47098"/>
    <row r="47099"/>
    <row r="47100"/>
    <row r="47101"/>
    <row r="47102"/>
    <row r="47103"/>
    <row r="47104"/>
    <row r="47105"/>
    <row r="47106"/>
    <row r="47107"/>
    <row r="47108"/>
    <row r="47109"/>
    <row r="47110"/>
    <row r="47111"/>
    <row r="47112"/>
    <row r="47113"/>
    <row r="47114"/>
    <row r="47115"/>
    <row r="47116"/>
    <row r="47117"/>
    <row r="47118"/>
    <row r="47119"/>
    <row r="47120"/>
    <row r="47121"/>
    <row r="47122"/>
    <row r="47123"/>
    <row r="47124"/>
    <row r="47125"/>
    <row r="47126"/>
    <row r="47127"/>
    <row r="47128"/>
    <row r="47129"/>
    <row r="47130"/>
    <row r="47131"/>
    <row r="47132"/>
    <row r="47133"/>
    <row r="47134"/>
    <row r="47135"/>
    <row r="47136"/>
    <row r="47137"/>
    <row r="47138"/>
    <row r="47139"/>
    <row r="47140"/>
    <row r="47141"/>
    <row r="47142"/>
    <row r="47143"/>
    <row r="47144"/>
    <row r="47145"/>
    <row r="47146"/>
    <row r="47147"/>
    <row r="47148"/>
    <row r="47149"/>
    <row r="47150"/>
    <row r="47151"/>
    <row r="47152"/>
    <row r="47153"/>
    <row r="47154"/>
    <row r="47155"/>
    <row r="47156"/>
    <row r="47157"/>
    <row r="47158"/>
    <row r="47159"/>
    <row r="47160"/>
    <row r="47161"/>
    <row r="47162"/>
    <row r="47163"/>
    <row r="47164"/>
    <row r="47165"/>
    <row r="47166"/>
    <row r="47167"/>
    <row r="47168"/>
    <row r="47169"/>
    <row r="47170"/>
    <row r="47171"/>
    <row r="47172"/>
    <row r="47173"/>
    <row r="47174"/>
    <row r="47175"/>
    <row r="47176"/>
    <row r="47177"/>
    <row r="47178"/>
    <row r="47179"/>
    <row r="47180"/>
    <row r="47181"/>
    <row r="47182"/>
    <row r="47183"/>
    <row r="47184"/>
    <row r="47185"/>
    <row r="47186"/>
    <row r="47187"/>
    <row r="47188"/>
    <row r="47189"/>
    <row r="47190"/>
    <row r="47191"/>
    <row r="47192"/>
    <row r="47193"/>
    <row r="47194"/>
    <row r="47195"/>
    <row r="47196"/>
    <row r="47197"/>
    <row r="47198"/>
    <row r="47199"/>
    <row r="47200"/>
    <row r="47201"/>
    <row r="47202"/>
    <row r="47203"/>
    <row r="47204"/>
    <row r="47205"/>
    <row r="47206"/>
    <row r="47207"/>
    <row r="47208"/>
    <row r="47209"/>
    <row r="47210"/>
    <row r="47211"/>
    <row r="47212"/>
    <row r="47213"/>
    <row r="47214"/>
    <row r="47215"/>
    <row r="47216"/>
    <row r="47217"/>
    <row r="47218"/>
    <row r="47219"/>
    <row r="47220"/>
    <row r="47221"/>
    <row r="47222"/>
    <row r="47223"/>
    <row r="47224"/>
    <row r="47225"/>
    <row r="47226"/>
    <row r="47227"/>
    <row r="47228"/>
    <row r="47229"/>
    <row r="47230"/>
    <row r="47231"/>
    <row r="47232"/>
    <row r="47233"/>
    <row r="47234"/>
    <row r="47235"/>
    <row r="47236"/>
    <row r="47237"/>
    <row r="47238"/>
    <row r="47239"/>
    <row r="47240"/>
    <row r="47241"/>
    <row r="47242"/>
    <row r="47243"/>
    <row r="47244"/>
    <row r="47245"/>
    <row r="47246"/>
    <row r="47247"/>
    <row r="47248"/>
    <row r="47249"/>
    <row r="47250"/>
    <row r="47251"/>
    <row r="47252"/>
    <row r="47253"/>
    <row r="47254"/>
    <row r="47255"/>
    <row r="47256"/>
    <row r="47257"/>
    <row r="47258"/>
    <row r="47259"/>
    <row r="47260"/>
    <row r="47261"/>
    <row r="47262"/>
    <row r="47263"/>
    <row r="47264"/>
    <row r="47265"/>
    <row r="47266"/>
    <row r="47267"/>
    <row r="47268"/>
    <row r="47269"/>
    <row r="47270"/>
    <row r="47271"/>
    <row r="47272"/>
    <row r="47273"/>
    <row r="47274"/>
    <row r="47275"/>
    <row r="47276"/>
    <row r="47277"/>
    <row r="47278"/>
    <row r="47279"/>
    <row r="47280"/>
    <row r="47281"/>
    <row r="47282"/>
    <row r="47283"/>
    <row r="47284"/>
    <row r="47285"/>
    <row r="47286"/>
    <row r="47287"/>
    <row r="47288"/>
    <row r="47289"/>
    <row r="47290"/>
    <row r="47291"/>
    <row r="47292"/>
    <row r="47293"/>
    <row r="47294"/>
    <row r="47295"/>
    <row r="47296"/>
    <row r="47297"/>
    <row r="47298"/>
    <row r="47299"/>
    <row r="47300"/>
    <row r="47301"/>
    <row r="47302"/>
    <row r="47303"/>
    <row r="47304"/>
    <row r="47305"/>
    <row r="47306"/>
    <row r="47307"/>
    <row r="47308"/>
    <row r="47309"/>
    <row r="47310"/>
    <row r="47311"/>
    <row r="47312"/>
    <row r="47313"/>
    <row r="47314"/>
    <row r="47315"/>
    <row r="47316"/>
    <row r="47317"/>
    <row r="47318"/>
    <row r="47319"/>
    <row r="47320"/>
    <row r="47321"/>
    <row r="47322"/>
    <row r="47323"/>
    <row r="47324"/>
    <row r="47325"/>
    <row r="47326"/>
    <row r="47327"/>
    <row r="47328"/>
    <row r="47329"/>
    <row r="47330"/>
    <row r="47331"/>
    <row r="47332"/>
    <row r="47333"/>
    <row r="47334"/>
    <row r="47335"/>
    <row r="47336"/>
    <row r="47337"/>
    <row r="47338"/>
    <row r="47339"/>
    <row r="47340"/>
    <row r="47341"/>
    <row r="47342"/>
    <row r="47343"/>
    <row r="47344"/>
    <row r="47345"/>
    <row r="47346"/>
    <row r="47347"/>
    <row r="47348"/>
    <row r="47349"/>
    <row r="47350"/>
    <row r="47351"/>
    <row r="47352"/>
    <row r="47353"/>
    <row r="47354"/>
    <row r="47355"/>
    <row r="47356"/>
    <row r="47357"/>
    <row r="47358"/>
    <row r="47359"/>
    <row r="47360"/>
    <row r="47361"/>
    <row r="47362"/>
    <row r="47363"/>
    <row r="47364"/>
    <row r="47365"/>
    <row r="47366"/>
    <row r="47367"/>
    <row r="47368"/>
    <row r="47369"/>
    <row r="47370"/>
    <row r="47371"/>
    <row r="47372"/>
    <row r="47373"/>
    <row r="47374"/>
    <row r="47375"/>
    <row r="47376"/>
    <row r="47377"/>
    <row r="47378"/>
    <row r="47379"/>
    <row r="47380"/>
    <row r="47381"/>
    <row r="47382"/>
    <row r="47383"/>
    <row r="47384"/>
    <row r="47385"/>
    <row r="47386"/>
    <row r="47387"/>
    <row r="47388"/>
    <row r="47389"/>
    <row r="47390"/>
    <row r="47391"/>
    <row r="47392"/>
    <row r="47393"/>
    <row r="47394"/>
    <row r="47395"/>
    <row r="47396"/>
    <row r="47397"/>
    <row r="47398"/>
    <row r="47399"/>
    <row r="47400"/>
    <row r="47401"/>
    <row r="47402"/>
    <row r="47403"/>
    <row r="47404"/>
    <row r="47405"/>
    <row r="47406"/>
    <row r="47407"/>
    <row r="47408"/>
    <row r="47409"/>
    <row r="47410"/>
    <row r="47411"/>
    <row r="47412"/>
    <row r="47413"/>
    <row r="47414"/>
    <row r="47415"/>
    <row r="47416"/>
    <row r="47417"/>
    <row r="47418"/>
    <row r="47419"/>
    <row r="47420"/>
    <row r="47421"/>
    <row r="47422"/>
    <row r="47423"/>
    <row r="47424"/>
    <row r="47425"/>
    <row r="47426"/>
    <row r="47427"/>
    <row r="47428"/>
    <row r="47429"/>
    <row r="47430"/>
    <row r="47431"/>
    <row r="47432"/>
    <row r="47433"/>
    <row r="47434"/>
    <row r="47435"/>
    <row r="47436"/>
    <row r="47437"/>
    <row r="47438"/>
    <row r="47439"/>
    <row r="47440"/>
    <row r="47441"/>
    <row r="47442"/>
    <row r="47443"/>
    <row r="47444"/>
    <row r="47445"/>
    <row r="47446"/>
    <row r="47447"/>
    <row r="47448"/>
    <row r="47449"/>
    <row r="47450"/>
    <row r="47451"/>
    <row r="47452"/>
    <row r="47453"/>
    <row r="47454"/>
    <row r="47455"/>
    <row r="47456"/>
    <row r="47457"/>
    <row r="47458"/>
    <row r="47459"/>
    <row r="47460"/>
    <row r="47461"/>
    <row r="47462"/>
    <row r="47463"/>
    <row r="47464"/>
    <row r="47465"/>
    <row r="47466"/>
    <row r="47467"/>
    <row r="47468"/>
    <row r="47469"/>
    <row r="47470"/>
    <row r="47471"/>
    <row r="47472"/>
    <row r="47473"/>
    <row r="47474"/>
    <row r="47475"/>
    <row r="47476"/>
    <row r="47477"/>
    <row r="47478"/>
    <row r="47479"/>
    <row r="47480"/>
    <row r="47481"/>
    <row r="47482"/>
    <row r="47483"/>
    <row r="47484"/>
    <row r="47485"/>
    <row r="47486"/>
    <row r="47487"/>
    <row r="47488"/>
    <row r="47489"/>
    <row r="47490"/>
    <row r="47491"/>
    <row r="47492"/>
    <row r="47493"/>
    <row r="47494"/>
    <row r="47495"/>
    <row r="47496"/>
    <row r="47497"/>
    <row r="47498"/>
    <row r="47499"/>
    <row r="47500"/>
    <row r="47501"/>
    <row r="47502"/>
    <row r="47503"/>
    <row r="47504"/>
    <row r="47505"/>
    <row r="47506"/>
    <row r="47507"/>
    <row r="47508"/>
    <row r="47509"/>
    <row r="47510"/>
    <row r="47511"/>
    <row r="47512"/>
    <row r="47513"/>
    <row r="47514"/>
    <row r="47515"/>
    <row r="47516"/>
    <row r="47517"/>
    <row r="47518"/>
    <row r="47519"/>
    <row r="47520"/>
    <row r="47521"/>
    <row r="47522"/>
    <row r="47523"/>
    <row r="47524"/>
    <row r="47525"/>
    <row r="47526"/>
    <row r="47527"/>
    <row r="47528"/>
    <row r="47529"/>
    <row r="47530"/>
    <row r="47531"/>
    <row r="47532"/>
    <row r="47533"/>
    <row r="47534"/>
    <row r="47535"/>
    <row r="47536"/>
    <row r="47537"/>
    <row r="47538"/>
    <row r="47539"/>
    <row r="47540"/>
    <row r="47541"/>
    <row r="47542"/>
    <row r="47543"/>
    <row r="47544"/>
    <row r="47545"/>
    <row r="47546"/>
    <row r="47547"/>
    <row r="47548"/>
    <row r="47549"/>
    <row r="47550"/>
    <row r="47551"/>
    <row r="47552"/>
    <row r="47553"/>
    <row r="47554"/>
    <row r="47555"/>
    <row r="47556"/>
    <row r="47557"/>
    <row r="47558"/>
    <row r="47559"/>
    <row r="47560"/>
    <row r="47561"/>
    <row r="47562"/>
    <row r="47563"/>
    <row r="47564"/>
    <row r="47565"/>
    <row r="47566"/>
    <row r="47567"/>
    <row r="47568"/>
    <row r="47569"/>
    <row r="47570"/>
    <row r="47571"/>
    <row r="47572"/>
    <row r="47573"/>
    <row r="47574"/>
    <row r="47575"/>
    <row r="47576"/>
    <row r="47577"/>
    <row r="47578"/>
    <row r="47579"/>
    <row r="47580"/>
    <row r="47581"/>
    <row r="47582"/>
    <row r="47583"/>
    <row r="47584"/>
    <row r="47585"/>
    <row r="47586"/>
    <row r="47587"/>
    <row r="47588"/>
    <row r="47589"/>
    <row r="47590"/>
    <row r="47591"/>
    <row r="47592"/>
    <row r="47593"/>
    <row r="47594"/>
    <row r="47595"/>
    <row r="47596"/>
    <row r="47597"/>
    <row r="47598"/>
    <row r="47599"/>
    <row r="47600"/>
    <row r="47601"/>
    <row r="47602"/>
    <row r="47603"/>
    <row r="47604"/>
    <row r="47605"/>
    <row r="47606"/>
    <row r="47607"/>
    <row r="47608"/>
    <row r="47609"/>
    <row r="47610"/>
    <row r="47611"/>
    <row r="47612"/>
    <row r="47613"/>
    <row r="47614"/>
    <row r="47615"/>
    <row r="47616"/>
    <row r="47617"/>
    <row r="47618"/>
    <row r="47619"/>
    <row r="47620"/>
    <row r="47621"/>
    <row r="47622"/>
    <row r="47623"/>
    <row r="47624"/>
    <row r="47625"/>
    <row r="47626"/>
    <row r="47627"/>
    <row r="47628"/>
    <row r="47629"/>
    <row r="47630"/>
    <row r="47631"/>
    <row r="47632"/>
    <row r="47633"/>
    <row r="47634"/>
    <row r="47635"/>
    <row r="47636"/>
    <row r="47637"/>
    <row r="47638"/>
    <row r="47639"/>
    <row r="47640"/>
    <row r="47641"/>
    <row r="47642"/>
    <row r="47643"/>
    <row r="47644"/>
    <row r="47645"/>
    <row r="47646"/>
    <row r="47647"/>
    <row r="47648"/>
    <row r="47649"/>
    <row r="47650"/>
    <row r="47651"/>
    <row r="47652"/>
    <row r="47653"/>
    <row r="47654"/>
    <row r="47655"/>
    <row r="47656"/>
    <row r="47657"/>
    <row r="47658"/>
    <row r="47659"/>
    <row r="47660"/>
    <row r="47661"/>
    <row r="47662"/>
    <row r="47663"/>
    <row r="47664"/>
    <row r="47665"/>
    <row r="47666"/>
    <row r="47667"/>
    <row r="47668"/>
    <row r="47669"/>
    <row r="47670"/>
    <row r="47671"/>
    <row r="47672"/>
    <row r="47673"/>
    <row r="47674"/>
    <row r="47675"/>
    <row r="47676"/>
    <row r="47677"/>
    <row r="47678"/>
    <row r="47679"/>
    <row r="47680"/>
    <row r="47681"/>
    <row r="47682"/>
    <row r="47683"/>
    <row r="47684"/>
    <row r="47685"/>
    <row r="47686"/>
    <row r="47687"/>
    <row r="47688"/>
    <row r="47689"/>
    <row r="47690"/>
    <row r="47691"/>
    <row r="47692"/>
    <row r="47693"/>
    <row r="47694"/>
    <row r="47695"/>
    <row r="47696"/>
    <row r="47697"/>
    <row r="47698"/>
    <row r="47699"/>
    <row r="47700"/>
    <row r="47701"/>
    <row r="47702"/>
    <row r="47703"/>
    <row r="47704"/>
    <row r="47705"/>
    <row r="47706"/>
    <row r="47707"/>
    <row r="47708"/>
    <row r="47709"/>
    <row r="47710"/>
    <row r="47711"/>
    <row r="47712"/>
    <row r="47713"/>
    <row r="47714"/>
    <row r="47715"/>
    <row r="47716"/>
    <row r="47717"/>
    <row r="47718"/>
    <row r="47719"/>
    <row r="47720"/>
    <row r="47721"/>
    <row r="47722"/>
    <row r="47723"/>
    <row r="47724"/>
    <row r="47725"/>
    <row r="47726"/>
    <row r="47727"/>
    <row r="47728"/>
    <row r="47729"/>
    <row r="47730"/>
    <row r="47731"/>
    <row r="47732"/>
    <row r="47733"/>
    <row r="47734"/>
    <row r="47735"/>
    <row r="47736"/>
    <row r="47737"/>
    <row r="47738"/>
    <row r="47739"/>
    <row r="47740"/>
    <row r="47741"/>
    <row r="47742"/>
    <row r="47743"/>
    <row r="47744"/>
    <row r="47745"/>
    <row r="47746"/>
    <row r="47747"/>
    <row r="47748"/>
    <row r="47749"/>
    <row r="47750"/>
    <row r="47751"/>
    <row r="47752"/>
    <row r="47753"/>
    <row r="47754"/>
    <row r="47755"/>
    <row r="47756"/>
    <row r="47757"/>
    <row r="47758"/>
    <row r="47759"/>
    <row r="47760"/>
    <row r="47761"/>
    <row r="47762"/>
    <row r="47763"/>
    <row r="47764"/>
    <row r="47765"/>
    <row r="47766"/>
    <row r="47767"/>
    <row r="47768"/>
    <row r="47769"/>
    <row r="47770"/>
    <row r="47771"/>
    <row r="47772"/>
    <row r="47773"/>
    <row r="47774"/>
    <row r="47775"/>
    <row r="47776"/>
    <row r="47777"/>
    <row r="47778"/>
    <row r="47779"/>
    <row r="47780"/>
    <row r="47781"/>
    <row r="47782"/>
    <row r="47783"/>
    <row r="47784"/>
    <row r="47785"/>
    <row r="47786"/>
    <row r="47787"/>
    <row r="47788"/>
    <row r="47789"/>
    <row r="47790"/>
    <row r="47791"/>
    <row r="47792"/>
    <row r="47793"/>
    <row r="47794"/>
    <row r="47795"/>
    <row r="47796"/>
    <row r="47797"/>
    <row r="47798"/>
    <row r="47799"/>
    <row r="47800"/>
    <row r="47801"/>
    <row r="47802"/>
    <row r="47803"/>
    <row r="47804"/>
    <row r="47805"/>
    <row r="47806"/>
    <row r="47807"/>
    <row r="47808"/>
    <row r="47809"/>
    <row r="47810"/>
    <row r="47811"/>
    <row r="47812"/>
    <row r="47813"/>
    <row r="47814"/>
    <row r="47815"/>
    <row r="47816"/>
    <row r="47817"/>
    <row r="47818"/>
    <row r="47819"/>
    <row r="47820"/>
    <row r="47821"/>
    <row r="47822"/>
    <row r="47823"/>
    <row r="47824"/>
    <row r="47825"/>
    <row r="47826"/>
    <row r="47827"/>
    <row r="47828"/>
    <row r="47829"/>
    <row r="47830"/>
    <row r="47831"/>
    <row r="47832"/>
    <row r="47833"/>
    <row r="47834"/>
    <row r="47835"/>
    <row r="47836"/>
    <row r="47837"/>
    <row r="47838"/>
    <row r="47839"/>
    <row r="47840"/>
    <row r="47841"/>
    <row r="47842"/>
    <row r="47843"/>
    <row r="47844"/>
    <row r="47845"/>
    <row r="47846"/>
    <row r="47847"/>
    <row r="47848"/>
    <row r="47849"/>
    <row r="47850"/>
    <row r="47851"/>
    <row r="47852"/>
    <row r="47853"/>
    <row r="47854"/>
    <row r="47855"/>
    <row r="47856"/>
    <row r="47857"/>
    <row r="47858"/>
    <row r="47859"/>
    <row r="47860"/>
    <row r="47861"/>
    <row r="47862"/>
    <row r="47863"/>
    <row r="47864"/>
    <row r="47865"/>
    <row r="47866"/>
    <row r="47867"/>
    <row r="47868"/>
    <row r="47869"/>
    <row r="47870"/>
    <row r="47871"/>
    <row r="47872"/>
    <row r="47873"/>
    <row r="47874"/>
    <row r="47875"/>
    <row r="47876"/>
    <row r="47877"/>
    <row r="47878"/>
    <row r="47879"/>
    <row r="47880"/>
    <row r="47881"/>
    <row r="47882"/>
    <row r="47883"/>
    <row r="47884"/>
    <row r="47885"/>
    <row r="47886"/>
    <row r="47887"/>
    <row r="47888"/>
    <row r="47889"/>
    <row r="47890"/>
    <row r="47891"/>
    <row r="47892"/>
    <row r="47893"/>
    <row r="47894"/>
    <row r="47895"/>
    <row r="47896"/>
    <row r="47897"/>
    <row r="47898"/>
    <row r="47899"/>
    <row r="47900"/>
    <row r="47901"/>
    <row r="47902"/>
    <row r="47903"/>
    <row r="47904"/>
    <row r="47905"/>
    <row r="47906"/>
    <row r="47907"/>
    <row r="47908"/>
    <row r="47909"/>
    <row r="47910"/>
    <row r="47911"/>
    <row r="47912"/>
    <row r="47913"/>
    <row r="47914"/>
    <row r="47915"/>
    <row r="47916"/>
    <row r="47917"/>
    <row r="47918"/>
    <row r="47919"/>
    <row r="47920"/>
    <row r="47921"/>
    <row r="47922"/>
    <row r="47923"/>
    <row r="47924"/>
    <row r="47925"/>
    <row r="47926"/>
    <row r="47927"/>
    <row r="47928"/>
    <row r="47929"/>
    <row r="47930"/>
    <row r="47931"/>
    <row r="47932"/>
    <row r="47933"/>
    <row r="47934"/>
    <row r="47935"/>
    <row r="47936"/>
    <row r="47937"/>
    <row r="47938"/>
    <row r="47939"/>
    <row r="47940"/>
    <row r="47941"/>
    <row r="47942"/>
    <row r="47943"/>
    <row r="47944"/>
    <row r="47945"/>
    <row r="47946"/>
    <row r="47947"/>
    <row r="47948"/>
    <row r="47949"/>
    <row r="47950"/>
    <row r="47951"/>
    <row r="47952"/>
    <row r="47953"/>
    <row r="47954"/>
    <row r="47955"/>
    <row r="47956"/>
    <row r="47957"/>
    <row r="47958"/>
    <row r="47959"/>
    <row r="47960"/>
    <row r="47961"/>
    <row r="47962"/>
    <row r="47963"/>
    <row r="47964"/>
    <row r="47965"/>
    <row r="47966"/>
    <row r="47967"/>
    <row r="47968"/>
    <row r="47969"/>
    <row r="47970"/>
    <row r="47971"/>
    <row r="47972"/>
    <row r="47973"/>
    <row r="47974"/>
    <row r="47975"/>
    <row r="47976"/>
    <row r="47977"/>
    <row r="47978"/>
    <row r="47979"/>
    <row r="47980"/>
    <row r="47981"/>
    <row r="47982"/>
    <row r="47983"/>
    <row r="47984"/>
    <row r="47985"/>
    <row r="47986"/>
    <row r="47987"/>
    <row r="47988"/>
    <row r="47989"/>
    <row r="47990"/>
    <row r="47991"/>
    <row r="47992"/>
    <row r="47993"/>
    <row r="47994"/>
    <row r="47995"/>
    <row r="47996"/>
    <row r="47997"/>
    <row r="47998"/>
    <row r="47999"/>
    <row r="48000"/>
    <row r="48001"/>
    <row r="48002"/>
    <row r="48003"/>
    <row r="48004"/>
    <row r="48005"/>
    <row r="48006"/>
    <row r="48007"/>
    <row r="48008"/>
    <row r="48009"/>
    <row r="48010"/>
    <row r="48011"/>
    <row r="48012"/>
    <row r="48013"/>
    <row r="48014"/>
    <row r="48015"/>
    <row r="48016"/>
    <row r="48017"/>
    <row r="48018"/>
    <row r="48019"/>
    <row r="48020"/>
    <row r="48021"/>
    <row r="48022"/>
    <row r="48023"/>
    <row r="48024"/>
    <row r="48025"/>
    <row r="48026"/>
    <row r="48027"/>
    <row r="48028"/>
    <row r="48029"/>
    <row r="48030"/>
    <row r="48031"/>
    <row r="48032"/>
    <row r="48033"/>
    <row r="48034"/>
    <row r="48035"/>
    <row r="48036"/>
    <row r="48037"/>
    <row r="48038"/>
    <row r="48039"/>
    <row r="48040"/>
    <row r="48041"/>
    <row r="48042"/>
    <row r="48043"/>
    <row r="48044"/>
    <row r="48045"/>
    <row r="48046"/>
    <row r="48047"/>
    <row r="48048"/>
    <row r="48049"/>
    <row r="48050"/>
    <row r="48051"/>
    <row r="48052"/>
    <row r="48053"/>
    <row r="48054"/>
    <row r="48055"/>
    <row r="48056"/>
    <row r="48057"/>
    <row r="48058"/>
    <row r="48059"/>
    <row r="48060"/>
    <row r="48061"/>
    <row r="48062"/>
    <row r="48063"/>
    <row r="48064"/>
    <row r="48065"/>
    <row r="48066"/>
    <row r="48067"/>
    <row r="48068"/>
    <row r="48069"/>
    <row r="48070"/>
    <row r="48071"/>
    <row r="48072"/>
    <row r="48073"/>
    <row r="48074"/>
    <row r="48075"/>
    <row r="48076"/>
    <row r="48077"/>
    <row r="48078"/>
    <row r="48079"/>
    <row r="48080"/>
    <row r="48081"/>
    <row r="48082"/>
    <row r="48083"/>
    <row r="48084"/>
    <row r="48085"/>
    <row r="48086"/>
    <row r="48087"/>
    <row r="48088"/>
    <row r="48089"/>
    <row r="48090"/>
    <row r="48091"/>
    <row r="48092"/>
    <row r="48093"/>
    <row r="48094"/>
    <row r="48095"/>
    <row r="48096"/>
    <row r="48097"/>
    <row r="48098"/>
    <row r="48099"/>
    <row r="48100"/>
    <row r="48101"/>
    <row r="48102"/>
    <row r="48103"/>
    <row r="48104"/>
    <row r="48105"/>
    <row r="48106"/>
    <row r="48107"/>
    <row r="48108"/>
    <row r="48109"/>
    <row r="48110"/>
    <row r="48111"/>
    <row r="48112"/>
    <row r="48113"/>
    <row r="48114"/>
    <row r="48115"/>
    <row r="48116"/>
    <row r="48117"/>
    <row r="48118"/>
    <row r="48119"/>
    <row r="48120"/>
    <row r="48121"/>
    <row r="48122"/>
    <row r="48123"/>
    <row r="48124"/>
    <row r="48125"/>
    <row r="48126"/>
    <row r="48127"/>
    <row r="48128"/>
    <row r="48129"/>
    <row r="48130"/>
    <row r="48131"/>
    <row r="48132"/>
    <row r="48133"/>
    <row r="48134"/>
    <row r="48135"/>
    <row r="48136"/>
    <row r="48137"/>
    <row r="48138"/>
    <row r="48139"/>
    <row r="48140"/>
    <row r="48141"/>
    <row r="48142"/>
    <row r="48143"/>
    <row r="48144"/>
    <row r="48145"/>
    <row r="48146"/>
    <row r="48147"/>
    <row r="48148"/>
    <row r="48149"/>
    <row r="48150"/>
    <row r="48151"/>
    <row r="48152"/>
    <row r="48153"/>
    <row r="48154"/>
    <row r="48155"/>
    <row r="48156"/>
    <row r="48157"/>
    <row r="48158"/>
    <row r="48159"/>
    <row r="48160"/>
    <row r="48161"/>
    <row r="48162"/>
    <row r="48163"/>
    <row r="48164"/>
    <row r="48165"/>
    <row r="48166"/>
    <row r="48167"/>
    <row r="48168"/>
    <row r="48169"/>
    <row r="48170"/>
    <row r="48171"/>
    <row r="48172"/>
    <row r="48173"/>
    <row r="48174"/>
    <row r="48175"/>
    <row r="48176"/>
    <row r="48177"/>
    <row r="48178"/>
    <row r="48179"/>
    <row r="48180"/>
    <row r="48181"/>
    <row r="48182"/>
    <row r="48183"/>
    <row r="48184"/>
    <row r="48185"/>
    <row r="48186"/>
    <row r="48187"/>
    <row r="48188"/>
    <row r="48189"/>
    <row r="48190"/>
    <row r="48191"/>
    <row r="48192"/>
    <row r="48193"/>
    <row r="48194"/>
    <row r="48195"/>
    <row r="48196"/>
    <row r="48197"/>
    <row r="48198"/>
    <row r="48199"/>
    <row r="48200"/>
    <row r="48201"/>
    <row r="48202"/>
    <row r="48203"/>
    <row r="48204"/>
    <row r="48205"/>
    <row r="48206"/>
    <row r="48207"/>
    <row r="48208"/>
    <row r="48209"/>
    <row r="48210"/>
    <row r="48211"/>
    <row r="48212"/>
    <row r="48213"/>
    <row r="48214"/>
    <row r="48215"/>
    <row r="48216"/>
    <row r="48217"/>
    <row r="48218"/>
    <row r="48219"/>
    <row r="48220"/>
    <row r="48221"/>
    <row r="48222"/>
    <row r="48223"/>
    <row r="48224"/>
    <row r="48225"/>
    <row r="48226"/>
    <row r="48227"/>
    <row r="48228"/>
    <row r="48229"/>
    <row r="48230"/>
    <row r="48231"/>
    <row r="48232"/>
    <row r="48233"/>
    <row r="48234"/>
    <row r="48235"/>
    <row r="48236"/>
    <row r="48237"/>
    <row r="48238"/>
    <row r="48239"/>
    <row r="48240"/>
    <row r="48241"/>
    <row r="48242"/>
    <row r="48243"/>
    <row r="48244"/>
    <row r="48245"/>
    <row r="48246"/>
    <row r="48247"/>
    <row r="48248"/>
    <row r="48249"/>
    <row r="48250"/>
    <row r="48251"/>
    <row r="48252"/>
    <row r="48253"/>
    <row r="48254"/>
    <row r="48255"/>
    <row r="48256"/>
    <row r="48257"/>
    <row r="48258"/>
    <row r="48259"/>
    <row r="48260"/>
    <row r="48261"/>
    <row r="48262"/>
    <row r="48263"/>
    <row r="48264"/>
    <row r="48265"/>
    <row r="48266"/>
    <row r="48267"/>
    <row r="48268"/>
    <row r="48269"/>
    <row r="48270"/>
    <row r="48271"/>
    <row r="48272"/>
    <row r="48273"/>
    <row r="48274"/>
    <row r="48275"/>
    <row r="48276"/>
    <row r="48277"/>
    <row r="48278"/>
    <row r="48279"/>
    <row r="48280"/>
    <row r="48281"/>
    <row r="48282"/>
    <row r="48283"/>
    <row r="48284"/>
    <row r="48285"/>
    <row r="48286"/>
    <row r="48287"/>
    <row r="48288"/>
    <row r="48289"/>
    <row r="48290"/>
    <row r="48291"/>
    <row r="48292"/>
    <row r="48293"/>
    <row r="48294"/>
    <row r="48295"/>
    <row r="48296"/>
    <row r="48297"/>
    <row r="48298"/>
    <row r="48299"/>
    <row r="48300"/>
    <row r="48301"/>
    <row r="48302"/>
    <row r="48303"/>
    <row r="48304"/>
    <row r="48305"/>
    <row r="48306"/>
    <row r="48307"/>
    <row r="48308"/>
    <row r="48309"/>
    <row r="48310"/>
    <row r="48311"/>
    <row r="48312"/>
    <row r="48313"/>
    <row r="48314"/>
    <row r="48315"/>
    <row r="48316"/>
    <row r="48317"/>
    <row r="48318"/>
    <row r="48319"/>
    <row r="48320"/>
    <row r="48321"/>
    <row r="48322"/>
    <row r="48323"/>
    <row r="48324"/>
    <row r="48325"/>
    <row r="48326"/>
    <row r="48327"/>
    <row r="48328"/>
    <row r="48329"/>
    <row r="48330"/>
    <row r="48331"/>
    <row r="48332"/>
    <row r="48333"/>
    <row r="48334"/>
    <row r="48335"/>
    <row r="48336"/>
    <row r="48337"/>
    <row r="48338"/>
    <row r="48339"/>
    <row r="48340"/>
    <row r="48341"/>
    <row r="48342"/>
    <row r="48343"/>
    <row r="48344"/>
    <row r="48345"/>
    <row r="48346"/>
    <row r="48347"/>
    <row r="48348"/>
    <row r="48349"/>
    <row r="48350"/>
    <row r="48351"/>
    <row r="48352"/>
    <row r="48353"/>
    <row r="48354"/>
    <row r="48355"/>
    <row r="48356"/>
    <row r="48357"/>
    <row r="48358"/>
    <row r="48359"/>
    <row r="48360"/>
    <row r="48361"/>
    <row r="48362"/>
    <row r="48363"/>
    <row r="48364"/>
    <row r="48365"/>
    <row r="48366"/>
    <row r="48367"/>
    <row r="48368"/>
    <row r="48369"/>
    <row r="48370"/>
    <row r="48371"/>
    <row r="48372"/>
    <row r="48373"/>
    <row r="48374"/>
    <row r="48375"/>
    <row r="48376"/>
    <row r="48377"/>
    <row r="48378"/>
    <row r="48379"/>
    <row r="48380"/>
    <row r="48381"/>
    <row r="48382"/>
    <row r="48383"/>
    <row r="48384"/>
    <row r="48385"/>
    <row r="48386"/>
    <row r="48387"/>
    <row r="48388"/>
    <row r="48389"/>
    <row r="48390"/>
    <row r="48391"/>
    <row r="48392"/>
    <row r="48393"/>
    <row r="48394"/>
    <row r="48395"/>
    <row r="48396"/>
    <row r="48397"/>
    <row r="48398"/>
    <row r="48399"/>
    <row r="48400"/>
    <row r="48401"/>
    <row r="48402"/>
    <row r="48403"/>
    <row r="48404"/>
    <row r="48405"/>
    <row r="48406"/>
    <row r="48407"/>
    <row r="48408"/>
    <row r="48409"/>
    <row r="48410"/>
    <row r="48411"/>
    <row r="48412"/>
    <row r="48413"/>
    <row r="48414"/>
    <row r="48415"/>
    <row r="48416"/>
    <row r="48417"/>
    <row r="48418"/>
    <row r="48419"/>
    <row r="48420"/>
    <row r="48421"/>
    <row r="48422"/>
    <row r="48423"/>
    <row r="48424"/>
    <row r="48425"/>
    <row r="48426"/>
    <row r="48427"/>
    <row r="48428"/>
    <row r="48429"/>
    <row r="48430"/>
    <row r="48431"/>
    <row r="48432"/>
    <row r="48433"/>
    <row r="48434"/>
    <row r="48435"/>
    <row r="48436"/>
    <row r="48437"/>
    <row r="48438"/>
    <row r="48439"/>
    <row r="48440"/>
    <row r="48441"/>
    <row r="48442"/>
    <row r="48443"/>
    <row r="48444"/>
    <row r="48445"/>
    <row r="48446"/>
    <row r="48447"/>
    <row r="48448"/>
    <row r="48449"/>
    <row r="48450"/>
    <row r="48451"/>
    <row r="48452"/>
    <row r="48453"/>
    <row r="48454"/>
    <row r="48455"/>
    <row r="48456"/>
    <row r="48457"/>
    <row r="48458"/>
    <row r="48459"/>
    <row r="48460"/>
    <row r="48461"/>
    <row r="48462"/>
    <row r="48463"/>
    <row r="48464"/>
    <row r="48465"/>
    <row r="48466"/>
    <row r="48467"/>
    <row r="48468"/>
    <row r="48469"/>
    <row r="48470"/>
    <row r="48471"/>
    <row r="48472"/>
    <row r="48473"/>
    <row r="48474"/>
    <row r="48475"/>
    <row r="48476"/>
    <row r="48477"/>
    <row r="48478"/>
    <row r="48479"/>
    <row r="48480"/>
    <row r="48481"/>
    <row r="48482"/>
    <row r="48483"/>
    <row r="48484"/>
    <row r="48485"/>
    <row r="48486"/>
    <row r="48487"/>
    <row r="48488"/>
    <row r="48489"/>
    <row r="48490"/>
    <row r="48491"/>
    <row r="48492"/>
    <row r="48493"/>
    <row r="48494"/>
    <row r="48495"/>
    <row r="48496"/>
    <row r="48497"/>
    <row r="48498"/>
    <row r="48499"/>
    <row r="48500"/>
    <row r="48501"/>
    <row r="48502"/>
    <row r="48503"/>
    <row r="48504"/>
    <row r="48505"/>
    <row r="48506"/>
    <row r="48507"/>
    <row r="48508"/>
    <row r="48509"/>
    <row r="48510"/>
    <row r="48511"/>
    <row r="48512"/>
    <row r="48513"/>
    <row r="48514"/>
    <row r="48515"/>
    <row r="48516"/>
    <row r="48517"/>
    <row r="48518"/>
    <row r="48519"/>
    <row r="48520"/>
    <row r="48521"/>
    <row r="48522"/>
    <row r="48523"/>
    <row r="48524"/>
    <row r="48525"/>
    <row r="48526"/>
    <row r="48527"/>
    <row r="48528"/>
    <row r="48529"/>
    <row r="48530"/>
    <row r="48531"/>
    <row r="48532"/>
    <row r="48533"/>
    <row r="48534"/>
    <row r="48535"/>
    <row r="48536"/>
    <row r="48537"/>
    <row r="48538"/>
    <row r="48539"/>
    <row r="48540"/>
    <row r="48541"/>
    <row r="48542"/>
    <row r="48543"/>
    <row r="48544"/>
    <row r="48545"/>
    <row r="48546"/>
    <row r="48547"/>
    <row r="48548"/>
    <row r="48549"/>
    <row r="48550"/>
    <row r="48551"/>
    <row r="48552"/>
    <row r="48553"/>
    <row r="48554"/>
    <row r="48555"/>
    <row r="48556"/>
    <row r="48557"/>
    <row r="48558"/>
    <row r="48559"/>
    <row r="48560"/>
    <row r="48561"/>
    <row r="48562"/>
    <row r="48563"/>
    <row r="48564"/>
    <row r="48565"/>
    <row r="48566"/>
    <row r="48567"/>
    <row r="48568"/>
    <row r="48569"/>
    <row r="48570"/>
    <row r="48571"/>
    <row r="48572"/>
    <row r="48573"/>
    <row r="48574"/>
    <row r="48575"/>
    <row r="48576"/>
    <row r="48577"/>
    <row r="48578"/>
    <row r="48579"/>
    <row r="48580"/>
    <row r="48581"/>
    <row r="48582"/>
    <row r="48583"/>
    <row r="48584"/>
    <row r="48585"/>
    <row r="48586"/>
    <row r="48587"/>
    <row r="48588"/>
    <row r="48589"/>
    <row r="48590"/>
    <row r="48591"/>
    <row r="48592"/>
    <row r="48593"/>
    <row r="48594"/>
    <row r="48595"/>
    <row r="48596"/>
    <row r="48597"/>
    <row r="48598"/>
    <row r="48599"/>
    <row r="48600"/>
    <row r="48601"/>
    <row r="48602"/>
    <row r="48603"/>
    <row r="48604"/>
    <row r="48605"/>
    <row r="48606"/>
    <row r="48607"/>
    <row r="48608"/>
    <row r="48609"/>
    <row r="48610"/>
    <row r="48611"/>
    <row r="48612"/>
    <row r="48613"/>
    <row r="48614"/>
    <row r="48615"/>
    <row r="48616"/>
    <row r="48617"/>
    <row r="48618"/>
    <row r="48619"/>
    <row r="48620"/>
    <row r="48621"/>
    <row r="48622"/>
    <row r="48623"/>
    <row r="48624"/>
    <row r="48625"/>
    <row r="48626"/>
    <row r="48627"/>
    <row r="48628"/>
    <row r="48629"/>
    <row r="48630"/>
    <row r="48631"/>
    <row r="48632"/>
    <row r="48633"/>
    <row r="48634"/>
    <row r="48635"/>
    <row r="48636"/>
    <row r="48637"/>
    <row r="48638"/>
    <row r="48639"/>
    <row r="48640"/>
    <row r="48641"/>
    <row r="48642"/>
    <row r="48643"/>
    <row r="48644"/>
    <row r="48645"/>
    <row r="48646"/>
    <row r="48647"/>
    <row r="48648"/>
    <row r="48649"/>
    <row r="48650"/>
    <row r="48651"/>
    <row r="48652"/>
    <row r="48653"/>
    <row r="48654"/>
    <row r="48655"/>
    <row r="48656"/>
    <row r="48657"/>
    <row r="48658"/>
    <row r="48659"/>
    <row r="48660"/>
    <row r="48661"/>
    <row r="48662"/>
    <row r="48663"/>
    <row r="48664"/>
    <row r="48665"/>
    <row r="48666"/>
    <row r="48667"/>
    <row r="48668"/>
    <row r="48669"/>
    <row r="48670"/>
    <row r="48671"/>
    <row r="48672"/>
    <row r="48673"/>
    <row r="48674"/>
    <row r="48675"/>
    <row r="48676"/>
    <row r="48677"/>
    <row r="48678"/>
    <row r="48679"/>
    <row r="48680"/>
    <row r="48681"/>
    <row r="48682"/>
    <row r="48683"/>
    <row r="48684"/>
    <row r="48685"/>
    <row r="48686"/>
    <row r="48687"/>
    <row r="48688"/>
    <row r="48689"/>
    <row r="48690"/>
    <row r="48691"/>
    <row r="48692"/>
    <row r="48693"/>
    <row r="48694"/>
    <row r="48695"/>
    <row r="48696"/>
    <row r="48697"/>
    <row r="48698"/>
    <row r="48699"/>
    <row r="48700"/>
    <row r="48701"/>
    <row r="48702"/>
    <row r="48703"/>
    <row r="48704"/>
    <row r="48705"/>
    <row r="48706"/>
    <row r="48707"/>
    <row r="48708"/>
    <row r="48709"/>
    <row r="48710"/>
    <row r="48711"/>
    <row r="48712"/>
    <row r="48713"/>
    <row r="48714"/>
    <row r="48715"/>
    <row r="48716"/>
    <row r="48717"/>
    <row r="48718"/>
    <row r="48719"/>
    <row r="48720"/>
    <row r="48721"/>
    <row r="48722"/>
    <row r="48723"/>
    <row r="48724"/>
    <row r="48725"/>
    <row r="48726"/>
    <row r="48727"/>
    <row r="48728"/>
    <row r="48729"/>
    <row r="48730"/>
    <row r="48731"/>
    <row r="48732"/>
    <row r="48733"/>
    <row r="48734"/>
    <row r="48735"/>
    <row r="48736"/>
    <row r="48737"/>
    <row r="48738"/>
    <row r="48739"/>
    <row r="48740"/>
    <row r="48741"/>
    <row r="48742"/>
    <row r="48743"/>
    <row r="48744"/>
    <row r="48745"/>
    <row r="48746"/>
    <row r="48747"/>
    <row r="48748"/>
    <row r="48749"/>
    <row r="48750"/>
    <row r="48751"/>
    <row r="48752"/>
    <row r="48753"/>
    <row r="48754"/>
    <row r="48755"/>
    <row r="48756"/>
    <row r="48757"/>
    <row r="48758"/>
    <row r="48759"/>
    <row r="48760"/>
    <row r="48761"/>
    <row r="48762"/>
    <row r="48763"/>
    <row r="48764"/>
    <row r="48765"/>
    <row r="48766"/>
    <row r="48767"/>
    <row r="48768"/>
    <row r="48769"/>
    <row r="48770"/>
    <row r="48771"/>
    <row r="48772"/>
    <row r="48773"/>
    <row r="48774"/>
    <row r="48775"/>
    <row r="48776"/>
    <row r="48777"/>
    <row r="48778"/>
    <row r="48779"/>
    <row r="48780"/>
    <row r="48781"/>
    <row r="48782"/>
    <row r="48783"/>
    <row r="48784"/>
    <row r="48785"/>
    <row r="48786"/>
    <row r="48787"/>
    <row r="48788"/>
    <row r="48789"/>
    <row r="48790"/>
    <row r="48791"/>
    <row r="48792"/>
    <row r="48793"/>
    <row r="48794"/>
    <row r="48795"/>
    <row r="48796"/>
    <row r="48797"/>
    <row r="48798"/>
    <row r="48799"/>
    <row r="48800"/>
    <row r="48801"/>
    <row r="48802"/>
    <row r="48803"/>
    <row r="48804"/>
    <row r="48805"/>
    <row r="48806"/>
    <row r="48807"/>
    <row r="48808"/>
    <row r="48809"/>
    <row r="48810"/>
    <row r="48811"/>
    <row r="48812"/>
    <row r="48813"/>
    <row r="48814"/>
    <row r="48815"/>
    <row r="48816"/>
    <row r="48817"/>
    <row r="48818"/>
    <row r="48819"/>
    <row r="48820"/>
    <row r="48821"/>
    <row r="48822"/>
    <row r="48823"/>
    <row r="48824"/>
    <row r="48825"/>
    <row r="48826"/>
    <row r="48827"/>
    <row r="48828"/>
    <row r="48829"/>
    <row r="48830"/>
    <row r="48831"/>
    <row r="48832"/>
    <row r="48833"/>
    <row r="48834"/>
    <row r="48835"/>
    <row r="48836"/>
    <row r="48837"/>
    <row r="48838"/>
    <row r="48839"/>
    <row r="48840"/>
    <row r="48841"/>
    <row r="48842"/>
    <row r="48843"/>
    <row r="48844"/>
    <row r="48845"/>
    <row r="48846"/>
    <row r="48847"/>
    <row r="48848"/>
    <row r="48849"/>
    <row r="48850"/>
    <row r="48851"/>
    <row r="48852"/>
    <row r="48853"/>
    <row r="48854"/>
    <row r="48855"/>
    <row r="48856"/>
    <row r="48857"/>
    <row r="48858"/>
    <row r="48859"/>
    <row r="48860"/>
    <row r="48861"/>
    <row r="48862"/>
    <row r="48863"/>
    <row r="48864"/>
    <row r="48865"/>
    <row r="48866"/>
    <row r="48867"/>
    <row r="48868"/>
    <row r="48869"/>
    <row r="48870"/>
    <row r="48871"/>
    <row r="48872"/>
    <row r="48873"/>
    <row r="48874"/>
    <row r="48875"/>
    <row r="48876"/>
    <row r="48877"/>
    <row r="48878"/>
    <row r="48879"/>
    <row r="48880"/>
    <row r="48881"/>
    <row r="48882"/>
    <row r="48883"/>
    <row r="48884"/>
    <row r="48885"/>
    <row r="48886"/>
    <row r="48887"/>
    <row r="48888"/>
    <row r="48889"/>
    <row r="48890"/>
    <row r="48891"/>
    <row r="48892"/>
    <row r="48893"/>
    <row r="48894"/>
    <row r="48895"/>
    <row r="48896"/>
    <row r="48897"/>
    <row r="48898"/>
    <row r="48899"/>
    <row r="48900"/>
    <row r="48901"/>
    <row r="48902"/>
    <row r="48903"/>
    <row r="48904"/>
    <row r="48905"/>
    <row r="48906"/>
    <row r="48907"/>
    <row r="48908"/>
    <row r="48909"/>
    <row r="48910"/>
    <row r="48911"/>
    <row r="48912"/>
    <row r="48913"/>
    <row r="48914"/>
    <row r="48915"/>
    <row r="48916"/>
    <row r="48917"/>
    <row r="48918"/>
    <row r="48919"/>
    <row r="48920"/>
    <row r="48921"/>
    <row r="48922"/>
    <row r="48923"/>
    <row r="48924"/>
    <row r="48925"/>
    <row r="48926"/>
    <row r="48927"/>
    <row r="48928"/>
    <row r="48929"/>
    <row r="48930"/>
    <row r="48931"/>
    <row r="48932"/>
    <row r="48933"/>
    <row r="48934"/>
    <row r="48935"/>
    <row r="48936"/>
    <row r="48937"/>
    <row r="48938"/>
    <row r="48939"/>
    <row r="48940"/>
    <row r="48941"/>
    <row r="48942"/>
    <row r="48943"/>
    <row r="48944"/>
    <row r="48945"/>
    <row r="48946"/>
    <row r="48947"/>
    <row r="48948"/>
    <row r="48949"/>
    <row r="48950"/>
    <row r="48951"/>
    <row r="48952"/>
    <row r="48953"/>
    <row r="48954"/>
    <row r="48955"/>
    <row r="48956"/>
    <row r="48957"/>
    <row r="48958"/>
    <row r="48959"/>
    <row r="48960"/>
    <row r="48961"/>
    <row r="48962"/>
    <row r="48963"/>
    <row r="48964"/>
    <row r="48965"/>
    <row r="48966"/>
    <row r="48967"/>
    <row r="48968"/>
    <row r="48969"/>
    <row r="48970"/>
    <row r="48971"/>
    <row r="48972"/>
    <row r="48973"/>
    <row r="48974"/>
    <row r="48975"/>
    <row r="48976"/>
    <row r="48977"/>
    <row r="48978"/>
    <row r="48979"/>
    <row r="48980"/>
    <row r="48981"/>
    <row r="48982"/>
    <row r="48983"/>
    <row r="48984"/>
    <row r="48985"/>
    <row r="48986"/>
    <row r="48987"/>
    <row r="48988"/>
    <row r="48989"/>
    <row r="48990"/>
    <row r="48991"/>
    <row r="48992"/>
    <row r="48993"/>
    <row r="48994"/>
    <row r="48995"/>
    <row r="48996"/>
    <row r="48997"/>
    <row r="48998"/>
    <row r="48999"/>
    <row r="49000"/>
    <row r="49001"/>
    <row r="49002"/>
    <row r="49003"/>
    <row r="49004"/>
    <row r="49005"/>
    <row r="49006"/>
    <row r="49007"/>
    <row r="49008"/>
    <row r="49009"/>
    <row r="49010"/>
    <row r="49011"/>
    <row r="49012"/>
    <row r="49013"/>
    <row r="49014"/>
    <row r="49015"/>
    <row r="49016"/>
    <row r="49017"/>
    <row r="49018"/>
    <row r="49019"/>
    <row r="49020"/>
    <row r="49021"/>
    <row r="49022"/>
    <row r="49023"/>
    <row r="49024"/>
    <row r="49025"/>
    <row r="49026"/>
    <row r="49027"/>
    <row r="49028"/>
    <row r="49029"/>
    <row r="49030"/>
    <row r="49031"/>
    <row r="49032"/>
    <row r="49033"/>
    <row r="49034"/>
    <row r="49035"/>
    <row r="49036"/>
    <row r="49037"/>
    <row r="49038"/>
    <row r="49039"/>
    <row r="49040"/>
    <row r="49041"/>
    <row r="49042"/>
    <row r="49043"/>
    <row r="49044"/>
    <row r="49045"/>
    <row r="49046"/>
    <row r="49047"/>
    <row r="49048"/>
    <row r="49049"/>
    <row r="49050"/>
    <row r="49051"/>
    <row r="49052"/>
    <row r="49053"/>
    <row r="49054"/>
    <row r="49055"/>
    <row r="49056"/>
    <row r="49057"/>
    <row r="49058"/>
    <row r="49059"/>
    <row r="49060"/>
    <row r="49061"/>
    <row r="49062"/>
    <row r="49063"/>
    <row r="49064"/>
    <row r="49065"/>
    <row r="49066"/>
    <row r="49067"/>
    <row r="49068"/>
    <row r="49069"/>
    <row r="49070"/>
    <row r="49071"/>
    <row r="49072"/>
    <row r="49073"/>
    <row r="49074"/>
    <row r="49075"/>
    <row r="49076"/>
    <row r="49077"/>
    <row r="49078"/>
    <row r="49079"/>
    <row r="49080"/>
    <row r="49081"/>
    <row r="49082"/>
    <row r="49083"/>
    <row r="49084"/>
    <row r="49085"/>
    <row r="49086"/>
    <row r="49087"/>
    <row r="49088"/>
    <row r="49089"/>
    <row r="49090"/>
    <row r="49091"/>
    <row r="49092"/>
    <row r="49093"/>
    <row r="49094"/>
    <row r="49095"/>
    <row r="49096"/>
    <row r="49097"/>
    <row r="49098"/>
    <row r="49099"/>
    <row r="49100"/>
    <row r="49101"/>
    <row r="49102"/>
    <row r="49103"/>
    <row r="49104"/>
    <row r="49105"/>
    <row r="49106"/>
    <row r="49107"/>
    <row r="49108"/>
    <row r="49109"/>
    <row r="49110"/>
    <row r="49111"/>
    <row r="49112"/>
    <row r="49113"/>
    <row r="49114"/>
    <row r="49115"/>
    <row r="49116"/>
    <row r="49117"/>
    <row r="49118"/>
    <row r="49119"/>
    <row r="49120"/>
    <row r="49121"/>
    <row r="49122"/>
    <row r="49123"/>
    <row r="49124"/>
    <row r="49125"/>
    <row r="49126"/>
    <row r="49127"/>
    <row r="49128"/>
    <row r="49129"/>
    <row r="49130"/>
    <row r="49131"/>
    <row r="49132"/>
    <row r="49133"/>
    <row r="49134"/>
    <row r="49135"/>
    <row r="49136"/>
    <row r="49137"/>
    <row r="49138"/>
    <row r="49139"/>
    <row r="49140"/>
    <row r="49141"/>
    <row r="49142"/>
    <row r="49143"/>
    <row r="49144"/>
    <row r="49145"/>
    <row r="49146"/>
    <row r="49147"/>
    <row r="49148"/>
    <row r="49149"/>
    <row r="49150"/>
    <row r="49151"/>
    <row r="49152"/>
    <row r="49153"/>
    <row r="49154"/>
    <row r="49155"/>
    <row r="49156"/>
    <row r="49157"/>
    <row r="49158"/>
    <row r="49159"/>
    <row r="49160"/>
    <row r="49161"/>
    <row r="49162"/>
    <row r="49163"/>
    <row r="49164"/>
    <row r="49165"/>
    <row r="49166"/>
    <row r="49167"/>
    <row r="49168"/>
    <row r="49169"/>
    <row r="49170"/>
    <row r="49171"/>
    <row r="49172"/>
    <row r="49173"/>
    <row r="49174"/>
    <row r="49175"/>
    <row r="49176"/>
    <row r="49177"/>
    <row r="49178"/>
    <row r="49179"/>
    <row r="49180"/>
    <row r="49181"/>
    <row r="49182"/>
    <row r="49183"/>
    <row r="49184"/>
    <row r="49185"/>
    <row r="49186"/>
    <row r="49187"/>
    <row r="49188"/>
    <row r="49189"/>
    <row r="49190"/>
    <row r="49191"/>
    <row r="49192"/>
    <row r="49193"/>
    <row r="49194"/>
    <row r="49195"/>
    <row r="49196"/>
    <row r="49197"/>
    <row r="49198"/>
    <row r="49199"/>
    <row r="49200"/>
    <row r="49201"/>
    <row r="49202"/>
    <row r="49203"/>
    <row r="49204"/>
    <row r="49205"/>
    <row r="49206"/>
    <row r="49207"/>
    <row r="49208"/>
    <row r="49209"/>
    <row r="49210"/>
    <row r="49211"/>
    <row r="49212"/>
    <row r="49213"/>
    <row r="49214"/>
    <row r="49215"/>
    <row r="49216"/>
    <row r="49217"/>
    <row r="49218"/>
    <row r="49219"/>
    <row r="49220"/>
    <row r="49221"/>
    <row r="49222"/>
    <row r="49223"/>
    <row r="49224"/>
    <row r="49225"/>
    <row r="49226"/>
    <row r="49227"/>
    <row r="49228"/>
    <row r="49229"/>
    <row r="49230"/>
    <row r="49231"/>
    <row r="49232"/>
    <row r="49233"/>
    <row r="49234"/>
    <row r="49235"/>
    <row r="49236"/>
    <row r="49237"/>
    <row r="49238"/>
    <row r="49239"/>
    <row r="49240"/>
    <row r="49241"/>
    <row r="49242"/>
    <row r="49243"/>
    <row r="49244"/>
    <row r="49245"/>
    <row r="49246"/>
    <row r="49247"/>
    <row r="49248"/>
    <row r="49249"/>
    <row r="49250"/>
    <row r="49251"/>
    <row r="49252"/>
    <row r="49253"/>
    <row r="49254"/>
    <row r="49255"/>
    <row r="49256"/>
    <row r="49257"/>
    <row r="49258"/>
    <row r="49259"/>
    <row r="49260"/>
    <row r="49261"/>
    <row r="49262"/>
    <row r="49263"/>
    <row r="49264"/>
    <row r="49265"/>
    <row r="49266"/>
    <row r="49267"/>
    <row r="49268"/>
    <row r="49269"/>
    <row r="49270"/>
    <row r="49271"/>
    <row r="49272"/>
    <row r="49273"/>
    <row r="49274"/>
    <row r="49275"/>
    <row r="49276"/>
    <row r="49277"/>
    <row r="49278"/>
    <row r="49279"/>
    <row r="49280"/>
    <row r="49281"/>
    <row r="49282"/>
    <row r="49283"/>
    <row r="49284"/>
    <row r="49285"/>
    <row r="49286"/>
    <row r="49287"/>
    <row r="49288"/>
    <row r="49289"/>
    <row r="49290"/>
    <row r="49291"/>
    <row r="49292"/>
    <row r="49293"/>
    <row r="49294"/>
    <row r="49295"/>
    <row r="49296"/>
    <row r="49297"/>
    <row r="49298"/>
    <row r="49299"/>
    <row r="49300"/>
    <row r="49301"/>
    <row r="49302"/>
    <row r="49303"/>
    <row r="49304"/>
    <row r="49305"/>
    <row r="49306"/>
    <row r="49307"/>
    <row r="49308"/>
    <row r="49309"/>
    <row r="49310"/>
    <row r="49311"/>
    <row r="49312"/>
    <row r="49313"/>
    <row r="49314"/>
    <row r="49315"/>
    <row r="49316"/>
    <row r="49317"/>
    <row r="49318"/>
    <row r="49319"/>
    <row r="49320"/>
    <row r="49321"/>
    <row r="49322"/>
    <row r="49323"/>
    <row r="49324"/>
    <row r="49325"/>
    <row r="49326"/>
    <row r="49327"/>
    <row r="49328"/>
    <row r="49329"/>
    <row r="49330"/>
    <row r="49331"/>
    <row r="49332"/>
    <row r="49333"/>
    <row r="49334"/>
    <row r="49335"/>
    <row r="49336"/>
    <row r="49337"/>
    <row r="49338"/>
    <row r="49339"/>
    <row r="49340"/>
    <row r="49341"/>
    <row r="49342"/>
    <row r="49343"/>
    <row r="49344"/>
    <row r="49345"/>
    <row r="49346"/>
    <row r="49347"/>
    <row r="49348"/>
    <row r="49349"/>
    <row r="49350"/>
    <row r="49351"/>
    <row r="49352"/>
    <row r="49353"/>
    <row r="49354"/>
    <row r="49355"/>
    <row r="49356"/>
    <row r="49357"/>
    <row r="49358"/>
    <row r="49359"/>
    <row r="49360"/>
    <row r="49361"/>
    <row r="49362"/>
    <row r="49363"/>
    <row r="49364"/>
    <row r="49365"/>
    <row r="49366"/>
    <row r="49367"/>
    <row r="49368"/>
    <row r="49369"/>
    <row r="49370"/>
    <row r="49371"/>
    <row r="49372"/>
    <row r="49373"/>
    <row r="49374"/>
    <row r="49375"/>
    <row r="49376"/>
    <row r="49377"/>
    <row r="49378"/>
    <row r="49379"/>
    <row r="49380"/>
    <row r="49381"/>
    <row r="49382"/>
    <row r="49383"/>
    <row r="49384"/>
    <row r="49385"/>
    <row r="49386"/>
    <row r="49387"/>
    <row r="49388"/>
    <row r="49389"/>
    <row r="49390"/>
    <row r="49391"/>
    <row r="49392"/>
    <row r="49393"/>
    <row r="49394"/>
    <row r="49395"/>
    <row r="49396"/>
    <row r="49397"/>
    <row r="49398"/>
    <row r="49399"/>
    <row r="49400"/>
    <row r="49401"/>
    <row r="49402"/>
    <row r="49403"/>
    <row r="49404"/>
    <row r="49405"/>
    <row r="49406"/>
    <row r="49407"/>
    <row r="49408"/>
    <row r="49409"/>
    <row r="49410"/>
    <row r="49411"/>
    <row r="49412"/>
    <row r="49413"/>
    <row r="49414"/>
    <row r="49415"/>
    <row r="49416"/>
    <row r="49417"/>
    <row r="49418"/>
    <row r="49419"/>
    <row r="49420"/>
    <row r="49421"/>
    <row r="49422"/>
    <row r="49423"/>
    <row r="49424"/>
    <row r="49425"/>
    <row r="49426"/>
    <row r="49427"/>
    <row r="49428"/>
    <row r="49429"/>
    <row r="49430"/>
    <row r="49431"/>
    <row r="49432"/>
    <row r="49433"/>
    <row r="49434"/>
    <row r="49435"/>
    <row r="49436"/>
    <row r="49437"/>
    <row r="49438"/>
    <row r="49439"/>
    <row r="49440"/>
    <row r="49441"/>
    <row r="49442"/>
    <row r="49443"/>
    <row r="49444"/>
    <row r="49445"/>
    <row r="49446"/>
    <row r="49447"/>
    <row r="49448"/>
    <row r="49449"/>
    <row r="49450"/>
    <row r="49451"/>
    <row r="49452"/>
    <row r="49453"/>
    <row r="49454"/>
    <row r="49455"/>
    <row r="49456"/>
    <row r="49457"/>
    <row r="49458"/>
    <row r="49459"/>
    <row r="49460"/>
    <row r="49461"/>
    <row r="49462"/>
    <row r="49463"/>
    <row r="49464"/>
    <row r="49465"/>
    <row r="49466"/>
    <row r="49467"/>
    <row r="49468"/>
    <row r="49469"/>
    <row r="49470"/>
    <row r="49471"/>
    <row r="49472"/>
    <row r="49473"/>
    <row r="49474"/>
    <row r="49475"/>
    <row r="49476"/>
    <row r="49477"/>
    <row r="49478"/>
    <row r="49479"/>
    <row r="49480"/>
    <row r="49481"/>
    <row r="49482"/>
    <row r="49483"/>
    <row r="49484"/>
    <row r="49485"/>
    <row r="49486"/>
    <row r="49487"/>
    <row r="49488"/>
    <row r="49489"/>
    <row r="49490"/>
    <row r="49491"/>
    <row r="49492"/>
    <row r="49493"/>
    <row r="49494"/>
    <row r="49495"/>
    <row r="49496"/>
    <row r="49497"/>
    <row r="49498"/>
    <row r="49499"/>
    <row r="49500"/>
    <row r="49501"/>
    <row r="49502"/>
    <row r="49503"/>
    <row r="49504"/>
    <row r="49505"/>
    <row r="49506"/>
    <row r="49507"/>
    <row r="49508"/>
    <row r="49509"/>
    <row r="49510"/>
    <row r="49511"/>
    <row r="49512"/>
    <row r="49513"/>
    <row r="49514"/>
    <row r="49515"/>
    <row r="49516"/>
    <row r="49517"/>
    <row r="49518"/>
    <row r="49519"/>
    <row r="49520"/>
    <row r="49521"/>
    <row r="49522"/>
    <row r="49523"/>
    <row r="49524"/>
    <row r="49525"/>
    <row r="49526"/>
    <row r="49527"/>
    <row r="49528"/>
    <row r="49529"/>
    <row r="49530"/>
    <row r="49531"/>
    <row r="49532"/>
    <row r="49533"/>
    <row r="49534"/>
    <row r="49535"/>
    <row r="49536"/>
    <row r="49537"/>
    <row r="49538"/>
    <row r="49539"/>
    <row r="49540"/>
    <row r="49541"/>
    <row r="49542"/>
    <row r="49543"/>
    <row r="49544"/>
    <row r="49545"/>
    <row r="49546"/>
    <row r="49547"/>
    <row r="49548"/>
    <row r="49549"/>
    <row r="49550"/>
    <row r="49551"/>
    <row r="49552"/>
    <row r="49553"/>
    <row r="49554"/>
    <row r="49555"/>
    <row r="49556"/>
    <row r="49557"/>
    <row r="49558"/>
    <row r="49559"/>
    <row r="49560"/>
    <row r="49561"/>
    <row r="49562"/>
    <row r="49563"/>
    <row r="49564"/>
    <row r="49565"/>
    <row r="49566"/>
    <row r="49567"/>
    <row r="49568"/>
    <row r="49569"/>
    <row r="49570"/>
    <row r="49571"/>
    <row r="49572"/>
    <row r="49573"/>
    <row r="49574"/>
    <row r="49575"/>
    <row r="49576"/>
    <row r="49577"/>
    <row r="49578"/>
    <row r="49579"/>
    <row r="49580"/>
    <row r="49581"/>
    <row r="49582"/>
    <row r="49583"/>
    <row r="49584"/>
    <row r="49585"/>
    <row r="49586"/>
    <row r="49587"/>
    <row r="49588"/>
    <row r="49589"/>
    <row r="49590"/>
    <row r="49591"/>
    <row r="49592"/>
    <row r="49593"/>
    <row r="49594"/>
    <row r="49595"/>
    <row r="49596"/>
    <row r="49597"/>
    <row r="49598"/>
    <row r="49599"/>
    <row r="49600"/>
    <row r="49601"/>
    <row r="49602"/>
    <row r="49603"/>
    <row r="49604"/>
    <row r="49605"/>
    <row r="49606"/>
    <row r="49607"/>
    <row r="49608"/>
    <row r="49609"/>
    <row r="49610"/>
    <row r="49611"/>
    <row r="49612"/>
    <row r="49613"/>
    <row r="49614"/>
    <row r="49615"/>
    <row r="49616"/>
    <row r="49617"/>
    <row r="49618"/>
    <row r="49619"/>
    <row r="49620"/>
    <row r="49621"/>
    <row r="49622"/>
    <row r="49623"/>
    <row r="49624"/>
    <row r="49625"/>
    <row r="49626"/>
    <row r="49627"/>
    <row r="49628"/>
    <row r="49629"/>
    <row r="49630"/>
    <row r="49631"/>
    <row r="49632"/>
    <row r="49633"/>
    <row r="49634"/>
    <row r="49635"/>
    <row r="49636"/>
    <row r="49637"/>
    <row r="49638"/>
    <row r="49639"/>
    <row r="49640"/>
    <row r="49641"/>
    <row r="49642"/>
    <row r="49643"/>
    <row r="49644"/>
    <row r="49645"/>
    <row r="49646"/>
    <row r="49647"/>
    <row r="49648"/>
    <row r="49649"/>
    <row r="49650"/>
    <row r="49651"/>
    <row r="49652"/>
    <row r="49653"/>
    <row r="49654"/>
    <row r="49655"/>
    <row r="49656"/>
    <row r="49657"/>
    <row r="49658"/>
    <row r="49659"/>
    <row r="49660"/>
    <row r="49661"/>
    <row r="49662"/>
    <row r="49663"/>
    <row r="49664"/>
    <row r="49665"/>
    <row r="49666"/>
    <row r="49667"/>
    <row r="49668"/>
    <row r="49669"/>
    <row r="49670"/>
    <row r="49671"/>
    <row r="49672"/>
    <row r="49673"/>
    <row r="49674"/>
    <row r="49675"/>
    <row r="49676"/>
    <row r="49677"/>
    <row r="49678"/>
    <row r="49679"/>
    <row r="49680"/>
    <row r="49681"/>
    <row r="49682"/>
    <row r="49683"/>
    <row r="49684"/>
    <row r="49685"/>
    <row r="49686"/>
    <row r="49687"/>
    <row r="49688"/>
    <row r="49689"/>
    <row r="49690"/>
    <row r="49691"/>
    <row r="49692"/>
    <row r="49693"/>
    <row r="49694"/>
    <row r="49695"/>
    <row r="49696"/>
    <row r="49697"/>
    <row r="49698"/>
    <row r="49699"/>
    <row r="49700"/>
    <row r="49701"/>
    <row r="49702"/>
    <row r="49703"/>
    <row r="49704"/>
    <row r="49705"/>
    <row r="49706"/>
    <row r="49707"/>
    <row r="49708"/>
    <row r="49709"/>
    <row r="49710"/>
    <row r="49711"/>
    <row r="49712"/>
    <row r="49713"/>
    <row r="49714"/>
    <row r="49715"/>
    <row r="49716"/>
    <row r="49717"/>
    <row r="49718"/>
    <row r="49719"/>
    <row r="49720"/>
    <row r="49721"/>
    <row r="49722"/>
    <row r="49723"/>
    <row r="49724"/>
    <row r="49725"/>
    <row r="49726"/>
    <row r="49727"/>
    <row r="49728"/>
    <row r="49729"/>
    <row r="49730"/>
    <row r="49731"/>
    <row r="49732"/>
    <row r="49733"/>
    <row r="49734"/>
    <row r="49735"/>
    <row r="49736"/>
    <row r="49737"/>
    <row r="49738"/>
    <row r="49739"/>
    <row r="49740"/>
    <row r="49741"/>
    <row r="49742"/>
    <row r="49743"/>
    <row r="49744"/>
    <row r="49745"/>
    <row r="49746"/>
    <row r="49747"/>
    <row r="49748"/>
    <row r="49749"/>
    <row r="49750"/>
    <row r="49751"/>
    <row r="49752"/>
    <row r="49753"/>
    <row r="49754"/>
    <row r="49755"/>
    <row r="49756"/>
    <row r="49757"/>
    <row r="49758"/>
    <row r="49759"/>
    <row r="49760"/>
    <row r="49761"/>
    <row r="49762"/>
    <row r="49763"/>
    <row r="49764"/>
    <row r="49765"/>
    <row r="49766"/>
    <row r="49767"/>
    <row r="49768"/>
    <row r="49769"/>
    <row r="49770"/>
    <row r="49771"/>
    <row r="49772"/>
    <row r="49773"/>
    <row r="49774"/>
    <row r="49775"/>
    <row r="49776"/>
    <row r="49777"/>
    <row r="49778"/>
    <row r="49779"/>
    <row r="49780"/>
    <row r="49781"/>
    <row r="49782"/>
    <row r="49783"/>
    <row r="49784"/>
    <row r="49785"/>
    <row r="49786"/>
    <row r="49787"/>
    <row r="49788"/>
    <row r="49789"/>
    <row r="49790"/>
    <row r="49791"/>
    <row r="49792"/>
    <row r="49793"/>
    <row r="49794"/>
    <row r="49795"/>
    <row r="49796"/>
    <row r="49797"/>
    <row r="49798"/>
    <row r="49799"/>
    <row r="49800"/>
    <row r="49801"/>
    <row r="49802"/>
    <row r="49803"/>
    <row r="49804"/>
    <row r="49805"/>
    <row r="49806"/>
    <row r="49807"/>
    <row r="49808"/>
    <row r="49809"/>
    <row r="49810"/>
    <row r="49811"/>
    <row r="49812"/>
    <row r="49813"/>
    <row r="49814"/>
    <row r="49815"/>
    <row r="49816"/>
    <row r="49817"/>
    <row r="49818"/>
    <row r="49819"/>
    <row r="49820"/>
    <row r="49821"/>
    <row r="49822"/>
    <row r="49823"/>
    <row r="49824"/>
    <row r="49825"/>
    <row r="49826"/>
    <row r="49827"/>
    <row r="49828"/>
    <row r="49829"/>
    <row r="49830"/>
    <row r="49831"/>
    <row r="49832"/>
    <row r="49833"/>
    <row r="49834"/>
    <row r="49835"/>
    <row r="49836"/>
    <row r="49837"/>
    <row r="49838"/>
    <row r="49839"/>
    <row r="49840"/>
    <row r="49841"/>
    <row r="49842"/>
    <row r="49843"/>
    <row r="49844"/>
    <row r="49845"/>
    <row r="49846"/>
    <row r="49847"/>
    <row r="49848"/>
    <row r="49849"/>
    <row r="49850"/>
    <row r="49851"/>
    <row r="49852"/>
    <row r="49853"/>
    <row r="49854"/>
    <row r="49855"/>
    <row r="49856"/>
    <row r="49857"/>
    <row r="49858"/>
    <row r="49859"/>
    <row r="49860"/>
    <row r="49861"/>
    <row r="49862"/>
    <row r="49863"/>
    <row r="49864"/>
    <row r="49865"/>
    <row r="49866"/>
    <row r="49867"/>
    <row r="49868"/>
    <row r="49869"/>
    <row r="49870"/>
    <row r="49871"/>
    <row r="49872"/>
    <row r="49873"/>
    <row r="49874"/>
    <row r="49875"/>
    <row r="49876"/>
    <row r="49877"/>
    <row r="49878"/>
    <row r="49879"/>
    <row r="49880"/>
    <row r="49881"/>
    <row r="49882"/>
    <row r="49883"/>
    <row r="49884"/>
    <row r="49885"/>
    <row r="49886"/>
    <row r="49887"/>
    <row r="49888"/>
    <row r="49889"/>
    <row r="49890"/>
    <row r="49891"/>
    <row r="49892"/>
    <row r="49893"/>
    <row r="49894"/>
    <row r="49895"/>
    <row r="49896"/>
    <row r="49897"/>
    <row r="49898"/>
    <row r="49899"/>
    <row r="49900"/>
    <row r="49901"/>
    <row r="49902"/>
    <row r="49903"/>
    <row r="49904"/>
    <row r="49905"/>
    <row r="49906"/>
    <row r="49907"/>
    <row r="49908"/>
    <row r="49909"/>
    <row r="49910"/>
    <row r="49911"/>
    <row r="49912"/>
    <row r="49913"/>
    <row r="49914"/>
    <row r="49915"/>
    <row r="49916"/>
    <row r="49917"/>
    <row r="49918"/>
    <row r="49919"/>
    <row r="49920"/>
    <row r="49921"/>
    <row r="49922"/>
    <row r="49923"/>
    <row r="49924"/>
    <row r="49925"/>
    <row r="49926"/>
    <row r="49927"/>
    <row r="49928"/>
    <row r="49929"/>
    <row r="49930"/>
    <row r="49931"/>
    <row r="49932"/>
    <row r="49933"/>
    <row r="49934"/>
    <row r="49935"/>
    <row r="49936"/>
    <row r="49937"/>
    <row r="49938"/>
    <row r="49939"/>
    <row r="49940"/>
    <row r="49941"/>
    <row r="49942"/>
    <row r="49943"/>
    <row r="49944"/>
    <row r="49945"/>
    <row r="49946"/>
    <row r="49947"/>
    <row r="49948"/>
    <row r="49949"/>
    <row r="49950"/>
    <row r="49951"/>
    <row r="49952"/>
    <row r="49953"/>
    <row r="49954"/>
    <row r="49955"/>
    <row r="49956"/>
    <row r="49957"/>
    <row r="49958"/>
    <row r="49959"/>
    <row r="49960"/>
    <row r="49961"/>
    <row r="49962"/>
    <row r="49963"/>
    <row r="49964"/>
    <row r="49965"/>
    <row r="49966"/>
    <row r="49967"/>
    <row r="49968"/>
    <row r="49969"/>
    <row r="49970"/>
    <row r="49971"/>
    <row r="49972"/>
    <row r="49973"/>
    <row r="49974"/>
    <row r="49975"/>
    <row r="49976"/>
    <row r="49977"/>
    <row r="49978"/>
    <row r="49979"/>
    <row r="49980"/>
    <row r="49981"/>
    <row r="49982"/>
    <row r="49983"/>
    <row r="49984"/>
    <row r="49985"/>
    <row r="49986"/>
    <row r="49987"/>
    <row r="49988"/>
    <row r="49989"/>
    <row r="49990"/>
    <row r="49991"/>
    <row r="49992"/>
    <row r="49993"/>
    <row r="49994"/>
    <row r="49995"/>
    <row r="49996"/>
    <row r="49997"/>
    <row r="49998"/>
    <row r="49999"/>
    <row r="50000"/>
    <row r="50001"/>
    <row r="50002"/>
    <row r="50003"/>
    <row r="50004"/>
    <row r="50005"/>
    <row r="50006"/>
    <row r="50007"/>
    <row r="50008"/>
    <row r="50009"/>
    <row r="50010"/>
    <row r="50011"/>
    <row r="50012"/>
    <row r="50013"/>
    <row r="50014"/>
    <row r="50015"/>
    <row r="50016"/>
    <row r="50017"/>
    <row r="50018"/>
    <row r="50019"/>
    <row r="50020"/>
    <row r="50021"/>
    <row r="50022"/>
    <row r="50023"/>
    <row r="50024"/>
    <row r="50025"/>
    <row r="50026"/>
    <row r="50027"/>
    <row r="50028"/>
    <row r="50029"/>
    <row r="50030"/>
    <row r="50031"/>
    <row r="50032"/>
    <row r="50033"/>
    <row r="50034"/>
    <row r="50035"/>
    <row r="50036"/>
    <row r="50037"/>
    <row r="50038"/>
    <row r="50039"/>
    <row r="50040"/>
    <row r="50041"/>
    <row r="50042"/>
    <row r="50043"/>
    <row r="50044"/>
    <row r="50045"/>
    <row r="50046"/>
    <row r="50047"/>
    <row r="50048"/>
    <row r="50049"/>
    <row r="50050"/>
    <row r="50051"/>
    <row r="50052"/>
    <row r="50053"/>
    <row r="50054"/>
    <row r="50055"/>
    <row r="50056"/>
    <row r="50057"/>
    <row r="50058"/>
    <row r="50059"/>
    <row r="50060"/>
    <row r="50061"/>
    <row r="50062"/>
    <row r="50063"/>
    <row r="50064"/>
    <row r="50065"/>
    <row r="50066"/>
    <row r="50067"/>
    <row r="50068"/>
    <row r="50069"/>
    <row r="50070"/>
    <row r="50071"/>
    <row r="50072"/>
    <row r="50073"/>
    <row r="50074"/>
    <row r="50075"/>
    <row r="50076"/>
    <row r="50077"/>
    <row r="50078"/>
    <row r="50079"/>
    <row r="50080"/>
    <row r="50081"/>
    <row r="50082"/>
    <row r="50083"/>
    <row r="50084"/>
    <row r="50085"/>
    <row r="50086"/>
    <row r="50087"/>
    <row r="50088"/>
    <row r="50089"/>
    <row r="50090"/>
    <row r="50091"/>
    <row r="50092"/>
    <row r="50093"/>
    <row r="50094"/>
    <row r="50095"/>
    <row r="50096"/>
    <row r="50097"/>
    <row r="50098"/>
    <row r="50099"/>
    <row r="50100"/>
    <row r="50101"/>
    <row r="50102"/>
    <row r="50103"/>
    <row r="50104"/>
    <row r="50105"/>
    <row r="50106"/>
    <row r="50107"/>
    <row r="50108"/>
    <row r="50109"/>
    <row r="50110"/>
    <row r="50111"/>
    <row r="50112"/>
    <row r="50113"/>
    <row r="50114"/>
    <row r="50115"/>
    <row r="50116"/>
    <row r="50117"/>
    <row r="50118"/>
    <row r="50119"/>
    <row r="50120"/>
    <row r="50121"/>
    <row r="50122"/>
    <row r="50123"/>
    <row r="50124"/>
    <row r="50125"/>
    <row r="50126"/>
    <row r="50127"/>
    <row r="50128"/>
    <row r="50129"/>
    <row r="50130"/>
    <row r="50131"/>
    <row r="50132"/>
    <row r="50133"/>
    <row r="50134"/>
    <row r="50135"/>
    <row r="50136"/>
    <row r="50137"/>
    <row r="50138"/>
    <row r="50139"/>
    <row r="50140"/>
    <row r="50141"/>
    <row r="50142"/>
    <row r="50143"/>
    <row r="50144"/>
    <row r="50145"/>
    <row r="50146"/>
    <row r="50147"/>
    <row r="50148"/>
    <row r="50149"/>
    <row r="50150"/>
    <row r="50151"/>
    <row r="50152"/>
    <row r="50153"/>
    <row r="50154"/>
    <row r="50155"/>
    <row r="50156"/>
    <row r="50157"/>
    <row r="50158"/>
    <row r="50159"/>
    <row r="50160"/>
    <row r="50161"/>
    <row r="50162"/>
    <row r="50163"/>
    <row r="50164"/>
    <row r="50165"/>
    <row r="50166"/>
    <row r="50167"/>
    <row r="50168"/>
    <row r="50169"/>
    <row r="50170"/>
    <row r="50171"/>
    <row r="50172"/>
    <row r="50173"/>
    <row r="50174"/>
    <row r="50175"/>
    <row r="50176"/>
    <row r="50177"/>
    <row r="50178"/>
    <row r="50179"/>
    <row r="50180"/>
    <row r="50181"/>
    <row r="50182"/>
    <row r="50183"/>
    <row r="50184"/>
    <row r="50185"/>
    <row r="50186"/>
    <row r="50187"/>
    <row r="50188"/>
    <row r="50189"/>
    <row r="50190"/>
    <row r="50191"/>
    <row r="50192"/>
    <row r="50193"/>
    <row r="50194"/>
    <row r="50195"/>
    <row r="50196"/>
    <row r="50197"/>
    <row r="50198"/>
    <row r="50199"/>
    <row r="50200"/>
    <row r="50201"/>
    <row r="50202"/>
    <row r="50203"/>
    <row r="50204"/>
    <row r="50205"/>
    <row r="50206"/>
    <row r="50207"/>
    <row r="50208"/>
    <row r="50209"/>
    <row r="50210"/>
    <row r="50211"/>
    <row r="50212"/>
    <row r="50213"/>
    <row r="50214"/>
    <row r="50215"/>
    <row r="50216"/>
    <row r="50217"/>
    <row r="50218"/>
    <row r="50219"/>
    <row r="50220"/>
    <row r="50221"/>
    <row r="50222"/>
    <row r="50223"/>
    <row r="50224"/>
    <row r="50225"/>
    <row r="50226"/>
    <row r="50227"/>
    <row r="50228"/>
    <row r="50229"/>
    <row r="50230"/>
    <row r="50231"/>
    <row r="50232"/>
    <row r="50233"/>
    <row r="50234"/>
    <row r="50235"/>
    <row r="50236"/>
    <row r="50237"/>
    <row r="50238"/>
    <row r="50239"/>
    <row r="50240"/>
    <row r="50241"/>
    <row r="50242"/>
    <row r="50243"/>
    <row r="50244"/>
    <row r="50245"/>
    <row r="50246"/>
    <row r="50247"/>
    <row r="50248"/>
    <row r="50249"/>
    <row r="50250"/>
    <row r="50251"/>
    <row r="50252"/>
    <row r="50253"/>
    <row r="50254"/>
    <row r="50255"/>
    <row r="50256"/>
    <row r="50257"/>
    <row r="50258"/>
    <row r="50259"/>
    <row r="50260"/>
    <row r="50261"/>
    <row r="50262"/>
    <row r="50263"/>
    <row r="50264"/>
    <row r="50265"/>
    <row r="50266"/>
    <row r="50267"/>
    <row r="50268"/>
    <row r="50269"/>
    <row r="50270"/>
    <row r="50271"/>
    <row r="50272"/>
    <row r="50273"/>
    <row r="50274"/>
    <row r="50275"/>
    <row r="50276"/>
    <row r="50277"/>
    <row r="50278"/>
    <row r="50279"/>
    <row r="50280"/>
    <row r="50281"/>
    <row r="50282"/>
    <row r="50283"/>
    <row r="50284"/>
    <row r="50285"/>
    <row r="50286"/>
    <row r="50287"/>
    <row r="50288"/>
    <row r="50289"/>
    <row r="50290"/>
    <row r="50291"/>
    <row r="50292"/>
    <row r="50293"/>
    <row r="50294"/>
    <row r="50295"/>
    <row r="50296"/>
    <row r="50297"/>
    <row r="50298"/>
    <row r="50299"/>
    <row r="50300"/>
    <row r="50301"/>
    <row r="50302"/>
    <row r="50303"/>
    <row r="50304"/>
    <row r="50305"/>
    <row r="50306"/>
    <row r="50307"/>
    <row r="50308"/>
    <row r="50309"/>
    <row r="50310"/>
    <row r="50311"/>
    <row r="50312"/>
    <row r="50313"/>
    <row r="50314"/>
    <row r="50315"/>
    <row r="50316"/>
    <row r="50317"/>
    <row r="50318"/>
    <row r="50319"/>
    <row r="50320"/>
    <row r="50321"/>
    <row r="50322"/>
    <row r="50323"/>
    <row r="50324"/>
    <row r="50325"/>
    <row r="50326"/>
    <row r="50327"/>
    <row r="50328"/>
    <row r="50329"/>
    <row r="50330"/>
    <row r="50331"/>
    <row r="50332"/>
    <row r="50333"/>
    <row r="50334"/>
    <row r="50335"/>
    <row r="50336"/>
    <row r="50337"/>
    <row r="50338"/>
    <row r="50339"/>
    <row r="50340"/>
    <row r="50341"/>
    <row r="50342"/>
    <row r="50343"/>
    <row r="50344"/>
    <row r="50345"/>
    <row r="50346"/>
    <row r="50347"/>
    <row r="50348"/>
    <row r="50349"/>
    <row r="50350"/>
    <row r="50351"/>
    <row r="50352"/>
    <row r="50353"/>
    <row r="50354"/>
    <row r="50355"/>
    <row r="50356"/>
    <row r="50357"/>
    <row r="50358"/>
    <row r="50359"/>
    <row r="50360"/>
    <row r="50361"/>
    <row r="50362"/>
    <row r="50363"/>
    <row r="50364"/>
    <row r="50365"/>
    <row r="50366"/>
    <row r="50367"/>
    <row r="50368"/>
    <row r="50369"/>
    <row r="50370"/>
    <row r="50371"/>
    <row r="50372"/>
    <row r="50373"/>
    <row r="50374"/>
    <row r="50375"/>
    <row r="50376"/>
    <row r="50377"/>
    <row r="50378"/>
    <row r="50379"/>
    <row r="50380"/>
    <row r="50381"/>
    <row r="50382"/>
    <row r="50383"/>
    <row r="50384"/>
    <row r="50385"/>
    <row r="50386"/>
    <row r="50387"/>
    <row r="50388"/>
    <row r="50389"/>
    <row r="50390"/>
    <row r="50391"/>
    <row r="50392"/>
    <row r="50393"/>
    <row r="50394"/>
    <row r="50395"/>
    <row r="50396"/>
    <row r="50397"/>
    <row r="50398"/>
    <row r="50399"/>
    <row r="50400"/>
    <row r="50401"/>
    <row r="50402"/>
    <row r="50403"/>
    <row r="50404"/>
    <row r="50405"/>
    <row r="50406"/>
    <row r="50407"/>
    <row r="50408"/>
    <row r="50409"/>
    <row r="50410"/>
    <row r="50411"/>
    <row r="50412"/>
    <row r="50413"/>
    <row r="50414"/>
    <row r="50415"/>
    <row r="50416"/>
    <row r="50417"/>
    <row r="50418"/>
    <row r="50419"/>
    <row r="50420"/>
    <row r="50421"/>
    <row r="50422"/>
    <row r="50423"/>
    <row r="50424"/>
    <row r="50425"/>
    <row r="50426"/>
    <row r="50427"/>
    <row r="50428"/>
    <row r="50429"/>
    <row r="50430"/>
    <row r="50431"/>
    <row r="50432"/>
    <row r="50433"/>
    <row r="50434"/>
    <row r="50435"/>
    <row r="50436"/>
    <row r="50437"/>
    <row r="50438"/>
    <row r="50439"/>
    <row r="50440"/>
    <row r="50441"/>
    <row r="50442"/>
    <row r="50443"/>
    <row r="50444"/>
    <row r="50445"/>
    <row r="50446"/>
    <row r="50447"/>
    <row r="50448"/>
    <row r="50449"/>
    <row r="50450"/>
    <row r="50451"/>
    <row r="50452"/>
    <row r="50453"/>
    <row r="50454"/>
    <row r="50455"/>
    <row r="50456"/>
    <row r="50457"/>
    <row r="50458"/>
    <row r="50459"/>
    <row r="50460"/>
    <row r="50461"/>
    <row r="50462"/>
    <row r="50463"/>
    <row r="50464"/>
    <row r="50465"/>
    <row r="50466"/>
    <row r="50467"/>
    <row r="50468"/>
    <row r="50469"/>
    <row r="50470"/>
    <row r="50471"/>
    <row r="50472"/>
    <row r="50473"/>
    <row r="50474"/>
    <row r="50475"/>
    <row r="50476"/>
    <row r="50477"/>
    <row r="50478"/>
    <row r="50479"/>
    <row r="50480"/>
    <row r="50481"/>
    <row r="50482"/>
    <row r="50483"/>
    <row r="50484"/>
    <row r="50485"/>
    <row r="50486"/>
    <row r="50487"/>
    <row r="50488"/>
    <row r="50489"/>
    <row r="50490"/>
    <row r="50491"/>
    <row r="50492"/>
    <row r="50493"/>
    <row r="50494"/>
    <row r="50495"/>
    <row r="50496"/>
    <row r="50497"/>
    <row r="50498"/>
    <row r="50499"/>
    <row r="50500"/>
    <row r="50501"/>
    <row r="50502"/>
    <row r="50503"/>
    <row r="50504"/>
    <row r="50505"/>
    <row r="50506"/>
    <row r="50507"/>
    <row r="50508"/>
    <row r="50509"/>
    <row r="50510"/>
    <row r="50511"/>
    <row r="50512"/>
    <row r="50513"/>
    <row r="50514"/>
    <row r="50515"/>
    <row r="50516"/>
    <row r="50517"/>
    <row r="50518"/>
    <row r="50519"/>
    <row r="50520"/>
    <row r="50521"/>
    <row r="50522"/>
    <row r="50523"/>
    <row r="50524"/>
    <row r="50525"/>
    <row r="50526"/>
    <row r="50527"/>
    <row r="50528"/>
    <row r="50529"/>
    <row r="50530"/>
    <row r="50531"/>
    <row r="50532"/>
    <row r="50533"/>
    <row r="50534"/>
    <row r="50535"/>
    <row r="50536"/>
    <row r="50537"/>
    <row r="50538"/>
    <row r="50539"/>
    <row r="50540"/>
    <row r="50541"/>
    <row r="50542"/>
    <row r="50543"/>
    <row r="50544"/>
    <row r="50545"/>
    <row r="50546"/>
    <row r="50547"/>
    <row r="50548"/>
    <row r="50549"/>
    <row r="50550"/>
    <row r="50551"/>
    <row r="50552"/>
    <row r="50553"/>
    <row r="50554"/>
    <row r="50555"/>
    <row r="50556"/>
    <row r="50557"/>
    <row r="50558"/>
    <row r="50559"/>
    <row r="50560"/>
    <row r="50561"/>
    <row r="50562"/>
    <row r="50563"/>
    <row r="50564"/>
    <row r="50565"/>
    <row r="50566"/>
    <row r="50567"/>
    <row r="50568"/>
    <row r="50569"/>
    <row r="50570"/>
    <row r="50571"/>
    <row r="50572"/>
    <row r="50573"/>
    <row r="50574"/>
    <row r="50575"/>
    <row r="50576"/>
    <row r="50577"/>
    <row r="50578"/>
    <row r="50579"/>
    <row r="50580"/>
    <row r="50581"/>
    <row r="50582"/>
    <row r="50583"/>
    <row r="50584"/>
    <row r="50585"/>
    <row r="50586"/>
    <row r="50587"/>
    <row r="50588"/>
    <row r="50589"/>
    <row r="50590"/>
    <row r="50591"/>
    <row r="50592"/>
    <row r="50593"/>
    <row r="50594"/>
    <row r="50595"/>
    <row r="50596"/>
    <row r="50597"/>
    <row r="50598"/>
    <row r="50599"/>
    <row r="50600"/>
    <row r="50601"/>
    <row r="50602"/>
    <row r="50603"/>
    <row r="50604"/>
    <row r="50605"/>
    <row r="50606"/>
    <row r="50607"/>
    <row r="50608"/>
    <row r="50609"/>
    <row r="50610"/>
    <row r="50611"/>
    <row r="50612"/>
    <row r="50613"/>
    <row r="50614"/>
    <row r="50615"/>
    <row r="50616"/>
    <row r="50617"/>
    <row r="50618"/>
    <row r="50619"/>
    <row r="50620"/>
    <row r="50621"/>
    <row r="50622"/>
    <row r="50623"/>
    <row r="50624"/>
    <row r="50625"/>
    <row r="50626"/>
    <row r="50627"/>
    <row r="50628"/>
    <row r="50629"/>
    <row r="50630"/>
    <row r="50631"/>
    <row r="50632"/>
    <row r="50633"/>
    <row r="50634"/>
    <row r="50635"/>
    <row r="50636"/>
    <row r="50637"/>
    <row r="50638"/>
    <row r="50639"/>
    <row r="50640"/>
    <row r="50641"/>
    <row r="50642"/>
    <row r="50643"/>
    <row r="50644"/>
    <row r="50645"/>
    <row r="50646"/>
    <row r="50647"/>
    <row r="50648"/>
    <row r="50649"/>
    <row r="50650"/>
    <row r="50651"/>
    <row r="50652"/>
    <row r="50653"/>
    <row r="50654"/>
    <row r="50655"/>
    <row r="50656"/>
    <row r="50657"/>
    <row r="50658"/>
    <row r="50659"/>
    <row r="50660"/>
    <row r="50661"/>
    <row r="50662"/>
    <row r="50663"/>
    <row r="50664"/>
    <row r="50665"/>
    <row r="50666"/>
    <row r="50667"/>
    <row r="50668"/>
    <row r="50669"/>
    <row r="50670"/>
    <row r="50671"/>
    <row r="50672"/>
    <row r="50673"/>
    <row r="50674"/>
    <row r="50675"/>
    <row r="50676"/>
    <row r="50677"/>
    <row r="50678"/>
    <row r="50679"/>
    <row r="50680"/>
    <row r="50681"/>
    <row r="50682"/>
    <row r="50683"/>
    <row r="50684"/>
    <row r="50685"/>
    <row r="50686"/>
    <row r="50687"/>
    <row r="50688"/>
    <row r="50689"/>
    <row r="50690"/>
    <row r="50691"/>
    <row r="50692"/>
    <row r="50693"/>
    <row r="50694"/>
    <row r="50695"/>
    <row r="50696"/>
    <row r="50697"/>
    <row r="50698"/>
    <row r="50699"/>
    <row r="50700"/>
    <row r="50701"/>
    <row r="50702"/>
    <row r="50703"/>
    <row r="50704"/>
    <row r="50705"/>
    <row r="50706"/>
    <row r="50707"/>
    <row r="50708"/>
    <row r="50709"/>
    <row r="50710"/>
    <row r="50711"/>
    <row r="50712"/>
    <row r="50713"/>
    <row r="50714"/>
    <row r="50715"/>
    <row r="50716"/>
    <row r="50717"/>
    <row r="50718"/>
    <row r="50719"/>
    <row r="50720"/>
    <row r="50721"/>
    <row r="50722"/>
    <row r="50723"/>
    <row r="50724"/>
    <row r="50725"/>
    <row r="50726"/>
    <row r="50727"/>
    <row r="50728"/>
    <row r="50729"/>
    <row r="50730"/>
    <row r="50731"/>
    <row r="50732"/>
    <row r="50733"/>
    <row r="50734"/>
    <row r="50735"/>
    <row r="50736"/>
    <row r="50737"/>
    <row r="50738"/>
    <row r="50739"/>
    <row r="50740"/>
    <row r="50741"/>
    <row r="50742"/>
    <row r="50743"/>
    <row r="50744"/>
    <row r="50745"/>
    <row r="50746"/>
    <row r="50747"/>
    <row r="50748"/>
    <row r="50749"/>
    <row r="50750"/>
    <row r="50751"/>
    <row r="50752"/>
    <row r="50753"/>
    <row r="50754"/>
    <row r="50755"/>
    <row r="50756"/>
    <row r="50757"/>
    <row r="50758"/>
    <row r="50759"/>
    <row r="50760"/>
    <row r="50761"/>
    <row r="50762"/>
    <row r="50763"/>
    <row r="50764"/>
    <row r="50765"/>
    <row r="50766"/>
    <row r="50767"/>
    <row r="50768"/>
    <row r="50769"/>
    <row r="50770"/>
    <row r="50771"/>
    <row r="50772"/>
    <row r="50773"/>
    <row r="50774"/>
    <row r="50775"/>
    <row r="50776"/>
    <row r="50777"/>
    <row r="50778"/>
    <row r="50779"/>
    <row r="50780"/>
    <row r="50781"/>
    <row r="50782"/>
    <row r="50783"/>
    <row r="50784"/>
    <row r="50785"/>
    <row r="50786"/>
    <row r="50787"/>
    <row r="50788"/>
    <row r="50789"/>
    <row r="50790"/>
    <row r="50791"/>
    <row r="50792"/>
    <row r="50793"/>
    <row r="50794"/>
    <row r="50795"/>
    <row r="50796"/>
    <row r="50797"/>
    <row r="50798"/>
    <row r="50799"/>
    <row r="50800"/>
    <row r="50801"/>
    <row r="50802"/>
    <row r="50803"/>
    <row r="50804"/>
    <row r="50805"/>
    <row r="50806"/>
    <row r="50807"/>
    <row r="50808"/>
    <row r="50809"/>
    <row r="50810"/>
    <row r="50811"/>
    <row r="50812"/>
    <row r="50813"/>
    <row r="50814"/>
    <row r="50815"/>
    <row r="50816"/>
    <row r="50817"/>
    <row r="50818"/>
    <row r="50819"/>
    <row r="50820"/>
    <row r="50821"/>
    <row r="50822"/>
    <row r="50823"/>
    <row r="50824"/>
    <row r="50825"/>
    <row r="50826"/>
    <row r="50827"/>
    <row r="50828"/>
    <row r="50829"/>
    <row r="50830"/>
    <row r="50831"/>
    <row r="50832"/>
    <row r="50833"/>
    <row r="50834"/>
    <row r="50835"/>
    <row r="50836"/>
    <row r="50837"/>
    <row r="50838"/>
    <row r="50839"/>
    <row r="50840"/>
    <row r="50841"/>
    <row r="50842"/>
    <row r="50843"/>
    <row r="50844"/>
    <row r="50845"/>
    <row r="50846"/>
    <row r="50847"/>
    <row r="50848"/>
    <row r="50849"/>
    <row r="50850"/>
    <row r="50851"/>
    <row r="50852"/>
    <row r="50853"/>
    <row r="50854"/>
    <row r="50855"/>
    <row r="50856"/>
    <row r="50857"/>
    <row r="50858"/>
    <row r="50859"/>
    <row r="50860"/>
    <row r="50861"/>
    <row r="50862"/>
    <row r="50863"/>
    <row r="50864"/>
    <row r="50865"/>
    <row r="50866"/>
    <row r="50867"/>
    <row r="50868"/>
    <row r="50869"/>
    <row r="50870"/>
    <row r="50871"/>
    <row r="50872"/>
    <row r="50873"/>
    <row r="50874"/>
    <row r="50875"/>
    <row r="50876"/>
    <row r="50877"/>
    <row r="50878"/>
    <row r="50879"/>
    <row r="50880"/>
    <row r="50881"/>
    <row r="50882"/>
    <row r="50883"/>
    <row r="50884"/>
    <row r="50885"/>
    <row r="50886"/>
    <row r="50887"/>
    <row r="50888"/>
    <row r="50889"/>
    <row r="50890"/>
    <row r="50891"/>
    <row r="50892"/>
    <row r="50893"/>
    <row r="50894"/>
    <row r="50895"/>
    <row r="50896"/>
    <row r="50897"/>
    <row r="50898"/>
    <row r="50899"/>
    <row r="50900"/>
    <row r="50901"/>
    <row r="50902"/>
    <row r="50903"/>
    <row r="50904"/>
    <row r="50905"/>
    <row r="50906"/>
    <row r="50907"/>
    <row r="50908"/>
    <row r="50909"/>
    <row r="50910"/>
    <row r="50911"/>
    <row r="50912"/>
    <row r="50913"/>
    <row r="50914"/>
    <row r="50915"/>
    <row r="50916"/>
    <row r="50917"/>
    <row r="50918"/>
    <row r="50919"/>
    <row r="50920"/>
    <row r="50921"/>
    <row r="50922"/>
    <row r="50923"/>
    <row r="50924"/>
    <row r="50925"/>
    <row r="50926"/>
    <row r="50927"/>
    <row r="50928"/>
    <row r="50929"/>
    <row r="50930"/>
    <row r="50931"/>
    <row r="50932"/>
    <row r="50933"/>
    <row r="50934"/>
    <row r="50935"/>
    <row r="50936"/>
    <row r="50937"/>
    <row r="50938"/>
    <row r="50939"/>
    <row r="50940"/>
    <row r="50941"/>
    <row r="50942"/>
    <row r="50943"/>
    <row r="50944"/>
    <row r="50945"/>
    <row r="50946"/>
    <row r="50947"/>
    <row r="50948"/>
    <row r="50949"/>
    <row r="50950"/>
    <row r="50951"/>
    <row r="50952"/>
    <row r="50953"/>
    <row r="50954"/>
    <row r="50955"/>
    <row r="50956"/>
    <row r="50957"/>
    <row r="50958"/>
    <row r="50959"/>
    <row r="50960"/>
    <row r="50961"/>
    <row r="50962"/>
    <row r="50963"/>
    <row r="50964"/>
    <row r="50965"/>
    <row r="50966"/>
    <row r="50967"/>
    <row r="50968"/>
    <row r="50969"/>
    <row r="50970"/>
    <row r="50971"/>
    <row r="50972"/>
    <row r="50973"/>
    <row r="50974"/>
    <row r="50975"/>
    <row r="50976"/>
    <row r="50977"/>
    <row r="50978"/>
    <row r="50979"/>
    <row r="50980"/>
    <row r="50981"/>
    <row r="50982"/>
    <row r="50983"/>
    <row r="50984"/>
    <row r="50985"/>
    <row r="50986"/>
    <row r="50987"/>
    <row r="50988"/>
    <row r="50989"/>
    <row r="50990"/>
    <row r="50991"/>
    <row r="50992"/>
    <row r="50993"/>
    <row r="50994"/>
    <row r="50995"/>
    <row r="50996"/>
    <row r="50997"/>
    <row r="50998"/>
    <row r="50999"/>
    <row r="51000"/>
    <row r="51001"/>
    <row r="51002"/>
    <row r="51003"/>
    <row r="51004"/>
    <row r="51005"/>
    <row r="51006"/>
    <row r="51007"/>
    <row r="51008"/>
    <row r="51009"/>
    <row r="51010"/>
    <row r="51011"/>
    <row r="51012"/>
    <row r="51013"/>
    <row r="51014"/>
    <row r="51015"/>
    <row r="51016"/>
    <row r="51017"/>
    <row r="51018"/>
    <row r="51019"/>
    <row r="51020"/>
    <row r="51021"/>
    <row r="51022"/>
    <row r="51023"/>
    <row r="51024"/>
    <row r="51025"/>
    <row r="51026"/>
    <row r="51027"/>
    <row r="51028"/>
    <row r="51029"/>
    <row r="51030"/>
    <row r="51031"/>
    <row r="51032"/>
    <row r="51033"/>
    <row r="51034"/>
    <row r="51035"/>
    <row r="51036"/>
    <row r="51037"/>
    <row r="51038"/>
    <row r="51039"/>
    <row r="51040"/>
    <row r="51041"/>
    <row r="51042"/>
    <row r="51043"/>
    <row r="51044"/>
    <row r="51045"/>
    <row r="51046"/>
    <row r="51047"/>
    <row r="51048"/>
    <row r="51049"/>
    <row r="51050"/>
    <row r="51051"/>
    <row r="51052"/>
    <row r="51053"/>
    <row r="51054"/>
    <row r="51055"/>
    <row r="51056"/>
    <row r="51057"/>
    <row r="51058"/>
    <row r="51059"/>
    <row r="51060"/>
    <row r="51061"/>
    <row r="51062"/>
    <row r="51063"/>
    <row r="51064"/>
    <row r="51065"/>
    <row r="51066"/>
    <row r="51067"/>
    <row r="51068"/>
    <row r="51069"/>
    <row r="51070"/>
    <row r="51071"/>
    <row r="51072"/>
    <row r="51073"/>
    <row r="51074"/>
    <row r="51075"/>
    <row r="51076"/>
    <row r="51077"/>
    <row r="51078"/>
    <row r="51079"/>
    <row r="51080"/>
    <row r="51081"/>
    <row r="51082"/>
    <row r="51083"/>
    <row r="51084"/>
    <row r="51085"/>
    <row r="51086"/>
    <row r="51087"/>
    <row r="51088"/>
    <row r="51089"/>
    <row r="51090"/>
    <row r="51091"/>
    <row r="51092"/>
    <row r="51093"/>
    <row r="51094"/>
    <row r="51095"/>
    <row r="51096"/>
    <row r="51097"/>
    <row r="51098"/>
    <row r="51099"/>
    <row r="51100"/>
    <row r="51101"/>
    <row r="51102"/>
    <row r="51103"/>
    <row r="51104"/>
    <row r="51105"/>
    <row r="51106"/>
    <row r="51107"/>
    <row r="51108"/>
    <row r="51109"/>
    <row r="51110"/>
    <row r="51111"/>
    <row r="51112"/>
    <row r="51113"/>
    <row r="51114"/>
    <row r="51115"/>
    <row r="51116"/>
    <row r="51117"/>
    <row r="51118"/>
    <row r="51119"/>
    <row r="51120"/>
    <row r="51121"/>
    <row r="51122"/>
    <row r="51123"/>
    <row r="51124"/>
    <row r="51125"/>
    <row r="51126"/>
    <row r="51127"/>
    <row r="51128"/>
    <row r="51129"/>
    <row r="51130"/>
    <row r="51131"/>
    <row r="51132"/>
    <row r="51133"/>
    <row r="51134"/>
    <row r="51135"/>
    <row r="51136"/>
    <row r="51137"/>
    <row r="51138"/>
    <row r="51139"/>
    <row r="51140"/>
    <row r="51141"/>
    <row r="51142"/>
    <row r="51143"/>
    <row r="51144"/>
    <row r="51145"/>
    <row r="51146"/>
    <row r="51147"/>
    <row r="51148"/>
    <row r="51149"/>
    <row r="51150"/>
    <row r="51151"/>
    <row r="51152"/>
    <row r="51153"/>
    <row r="51154"/>
    <row r="51155"/>
    <row r="51156"/>
    <row r="51157"/>
    <row r="51158"/>
    <row r="51159"/>
    <row r="51160"/>
    <row r="51161"/>
    <row r="51162"/>
    <row r="51163"/>
    <row r="51164"/>
    <row r="51165"/>
    <row r="51166"/>
    <row r="51167"/>
    <row r="51168"/>
    <row r="51169"/>
    <row r="51170"/>
    <row r="51171"/>
    <row r="51172"/>
    <row r="51173"/>
    <row r="51174"/>
    <row r="51175"/>
    <row r="51176"/>
    <row r="51177"/>
    <row r="51178"/>
    <row r="51179"/>
    <row r="51180"/>
    <row r="51181"/>
    <row r="51182"/>
    <row r="51183"/>
    <row r="51184"/>
    <row r="51185"/>
    <row r="51186"/>
    <row r="51187"/>
    <row r="51188"/>
    <row r="51189"/>
    <row r="51190"/>
    <row r="51191"/>
    <row r="51192"/>
    <row r="51193"/>
    <row r="51194"/>
    <row r="51195"/>
    <row r="51196"/>
    <row r="51197"/>
    <row r="51198"/>
    <row r="51199"/>
    <row r="51200"/>
    <row r="51201"/>
    <row r="51202"/>
    <row r="51203"/>
    <row r="51204"/>
    <row r="51205"/>
    <row r="51206"/>
    <row r="51207"/>
    <row r="51208"/>
    <row r="51209"/>
    <row r="51210"/>
    <row r="51211"/>
    <row r="51212"/>
    <row r="51213"/>
    <row r="51214"/>
    <row r="51215"/>
    <row r="51216"/>
    <row r="51217"/>
    <row r="51218"/>
    <row r="51219"/>
    <row r="51220"/>
    <row r="51221"/>
    <row r="51222"/>
    <row r="51223"/>
    <row r="51224"/>
    <row r="51225"/>
    <row r="51226"/>
    <row r="51227"/>
    <row r="51228"/>
    <row r="51229"/>
    <row r="51230"/>
    <row r="51231"/>
    <row r="51232"/>
    <row r="51233"/>
    <row r="51234"/>
    <row r="51235"/>
    <row r="51236"/>
    <row r="51237"/>
    <row r="51238"/>
    <row r="51239"/>
    <row r="51240"/>
    <row r="51241"/>
    <row r="51242"/>
    <row r="51243"/>
    <row r="51244"/>
    <row r="51245"/>
    <row r="51246"/>
    <row r="51247"/>
    <row r="51248"/>
    <row r="51249"/>
    <row r="51250"/>
    <row r="51251"/>
    <row r="51252"/>
    <row r="51253"/>
    <row r="51254"/>
    <row r="51255"/>
    <row r="51256"/>
    <row r="51257"/>
    <row r="51258"/>
    <row r="51259"/>
    <row r="51260"/>
    <row r="51261"/>
    <row r="51262"/>
    <row r="51263"/>
    <row r="51264"/>
    <row r="51265"/>
    <row r="51266"/>
    <row r="51267"/>
    <row r="51268"/>
    <row r="51269"/>
    <row r="51270"/>
    <row r="51271"/>
    <row r="51272"/>
    <row r="51273"/>
    <row r="51274"/>
    <row r="51275"/>
    <row r="51276"/>
    <row r="51277"/>
    <row r="51278"/>
    <row r="51279"/>
    <row r="51280"/>
    <row r="51281"/>
    <row r="51282"/>
    <row r="51283"/>
    <row r="51284"/>
    <row r="51285"/>
    <row r="51286"/>
    <row r="51287"/>
    <row r="51288"/>
    <row r="51289"/>
    <row r="51290"/>
    <row r="51291"/>
    <row r="51292"/>
    <row r="51293"/>
    <row r="51294"/>
    <row r="51295"/>
    <row r="51296"/>
    <row r="51297"/>
    <row r="51298"/>
    <row r="51299"/>
    <row r="51300"/>
    <row r="51301"/>
    <row r="51302"/>
    <row r="51303"/>
    <row r="51304"/>
    <row r="51305"/>
    <row r="51306"/>
    <row r="51307"/>
    <row r="51308"/>
    <row r="51309"/>
    <row r="51310"/>
    <row r="51311"/>
    <row r="51312"/>
    <row r="51313"/>
    <row r="51314"/>
    <row r="51315"/>
    <row r="51316"/>
    <row r="51317"/>
    <row r="51318"/>
    <row r="51319"/>
    <row r="51320"/>
    <row r="51321"/>
    <row r="51322"/>
    <row r="51323"/>
    <row r="51324"/>
    <row r="51325"/>
    <row r="51326"/>
    <row r="51327"/>
    <row r="51328"/>
    <row r="51329"/>
    <row r="51330"/>
    <row r="51331"/>
    <row r="51332"/>
    <row r="51333"/>
    <row r="51334"/>
    <row r="51335"/>
    <row r="51336"/>
    <row r="51337"/>
    <row r="51338"/>
    <row r="51339"/>
    <row r="51340"/>
    <row r="51341"/>
    <row r="51342"/>
    <row r="51343"/>
    <row r="51344"/>
    <row r="51345"/>
    <row r="51346"/>
    <row r="51347"/>
    <row r="51348"/>
    <row r="51349"/>
    <row r="51350"/>
    <row r="51351"/>
    <row r="51352"/>
    <row r="51353"/>
    <row r="51354"/>
    <row r="51355"/>
    <row r="51356"/>
    <row r="51357"/>
    <row r="51358"/>
    <row r="51359"/>
    <row r="51360"/>
    <row r="51361"/>
    <row r="51362"/>
    <row r="51363"/>
    <row r="51364"/>
    <row r="51365"/>
    <row r="51366"/>
    <row r="51367"/>
    <row r="51368"/>
    <row r="51369"/>
    <row r="51370"/>
    <row r="51371"/>
    <row r="51372"/>
    <row r="51373"/>
    <row r="51374"/>
    <row r="51375"/>
    <row r="51376"/>
    <row r="51377"/>
    <row r="51378"/>
    <row r="51379"/>
    <row r="51380"/>
    <row r="51381"/>
    <row r="51382"/>
    <row r="51383"/>
    <row r="51384"/>
    <row r="51385"/>
    <row r="51386"/>
    <row r="51387"/>
    <row r="51388"/>
    <row r="51389"/>
    <row r="51390"/>
    <row r="51391"/>
    <row r="51392"/>
    <row r="51393"/>
    <row r="51394"/>
    <row r="51395"/>
    <row r="51396"/>
    <row r="51397"/>
    <row r="51398"/>
    <row r="51399"/>
    <row r="51400"/>
    <row r="51401"/>
    <row r="51402"/>
    <row r="51403"/>
    <row r="51404"/>
    <row r="51405"/>
    <row r="51406"/>
    <row r="51407"/>
    <row r="51408"/>
    <row r="51409"/>
    <row r="51410"/>
    <row r="51411"/>
    <row r="51412"/>
    <row r="51413"/>
    <row r="51414"/>
    <row r="51415"/>
    <row r="51416"/>
    <row r="51417"/>
    <row r="51418"/>
    <row r="51419"/>
    <row r="51420"/>
    <row r="51421"/>
    <row r="51422"/>
    <row r="51423"/>
    <row r="51424"/>
    <row r="51425"/>
    <row r="51426"/>
    <row r="51427"/>
    <row r="51428"/>
    <row r="51429"/>
    <row r="51430"/>
    <row r="51431"/>
    <row r="51432"/>
    <row r="51433"/>
    <row r="51434"/>
    <row r="51435"/>
    <row r="51436"/>
    <row r="51437"/>
    <row r="51438"/>
    <row r="51439"/>
    <row r="51440"/>
    <row r="51441"/>
    <row r="51442"/>
    <row r="51443"/>
    <row r="51444"/>
    <row r="51445"/>
    <row r="51446"/>
    <row r="51447"/>
    <row r="51448"/>
    <row r="51449"/>
    <row r="51450"/>
    <row r="51451"/>
    <row r="51452"/>
    <row r="51453"/>
    <row r="51454"/>
    <row r="51455"/>
    <row r="51456"/>
    <row r="51457"/>
    <row r="51458"/>
    <row r="51459"/>
    <row r="51460"/>
    <row r="51461"/>
    <row r="51462"/>
    <row r="51463"/>
    <row r="51464"/>
    <row r="51465"/>
    <row r="51466"/>
    <row r="51467"/>
    <row r="51468"/>
    <row r="51469"/>
    <row r="51470"/>
    <row r="51471"/>
    <row r="51472"/>
    <row r="51473"/>
    <row r="51474"/>
    <row r="51475"/>
    <row r="51476"/>
    <row r="51477"/>
    <row r="51478"/>
    <row r="51479"/>
    <row r="51480"/>
    <row r="51481"/>
    <row r="51482"/>
    <row r="51483"/>
    <row r="51484"/>
    <row r="51485"/>
    <row r="51486"/>
    <row r="51487"/>
    <row r="51488"/>
    <row r="51489"/>
    <row r="51490"/>
    <row r="51491"/>
    <row r="51492"/>
    <row r="51493"/>
    <row r="51494"/>
    <row r="51495"/>
    <row r="51496"/>
    <row r="51497"/>
    <row r="51498"/>
    <row r="51499"/>
    <row r="51500"/>
    <row r="51501"/>
    <row r="51502"/>
    <row r="51503"/>
    <row r="51504"/>
    <row r="51505"/>
    <row r="51506"/>
    <row r="51507"/>
    <row r="51508"/>
    <row r="51509"/>
    <row r="51510"/>
    <row r="51511"/>
    <row r="51512"/>
    <row r="51513"/>
    <row r="51514"/>
    <row r="51515"/>
    <row r="51516"/>
    <row r="51517"/>
    <row r="51518"/>
    <row r="51519"/>
    <row r="51520"/>
    <row r="51521"/>
    <row r="51522"/>
    <row r="51523"/>
    <row r="51524"/>
    <row r="51525"/>
    <row r="51526"/>
    <row r="51527"/>
    <row r="51528"/>
    <row r="51529"/>
    <row r="51530"/>
    <row r="51531"/>
    <row r="51532"/>
    <row r="51533"/>
    <row r="51534"/>
    <row r="51535"/>
    <row r="51536"/>
    <row r="51537"/>
    <row r="51538"/>
    <row r="51539"/>
    <row r="51540"/>
    <row r="51541"/>
    <row r="51542"/>
    <row r="51543"/>
    <row r="51544"/>
    <row r="51545"/>
    <row r="51546"/>
    <row r="51547"/>
    <row r="51548"/>
    <row r="51549"/>
    <row r="51550"/>
    <row r="51551"/>
    <row r="51552"/>
    <row r="51553"/>
    <row r="51554"/>
    <row r="51555"/>
    <row r="51556"/>
    <row r="51557"/>
    <row r="51558"/>
    <row r="51559"/>
    <row r="51560"/>
    <row r="51561"/>
    <row r="51562"/>
    <row r="51563"/>
    <row r="51564"/>
    <row r="51565"/>
    <row r="51566"/>
    <row r="51567"/>
    <row r="51568"/>
    <row r="51569"/>
    <row r="51570"/>
    <row r="51571"/>
    <row r="51572"/>
    <row r="51573"/>
    <row r="51574"/>
    <row r="51575"/>
    <row r="51576"/>
    <row r="51577"/>
    <row r="51578"/>
    <row r="51579"/>
    <row r="51580"/>
    <row r="51581"/>
    <row r="51582"/>
    <row r="51583"/>
    <row r="51584"/>
    <row r="51585"/>
    <row r="51586"/>
    <row r="51587"/>
    <row r="51588"/>
    <row r="51589"/>
    <row r="51590"/>
    <row r="51591"/>
    <row r="51592"/>
    <row r="51593"/>
    <row r="51594"/>
    <row r="51595"/>
    <row r="51596"/>
    <row r="51597"/>
    <row r="51598"/>
    <row r="51599"/>
    <row r="51600"/>
    <row r="51601"/>
    <row r="51602"/>
    <row r="51603"/>
    <row r="51604"/>
    <row r="51605"/>
    <row r="51606"/>
    <row r="51607"/>
    <row r="51608"/>
    <row r="51609"/>
    <row r="51610"/>
    <row r="51611"/>
    <row r="51612"/>
    <row r="51613"/>
    <row r="51614"/>
    <row r="51615"/>
    <row r="51616"/>
    <row r="51617"/>
    <row r="51618"/>
    <row r="51619"/>
    <row r="51620"/>
    <row r="51621"/>
    <row r="51622"/>
    <row r="51623"/>
    <row r="51624"/>
    <row r="51625"/>
    <row r="51626"/>
    <row r="51627"/>
    <row r="51628"/>
    <row r="51629"/>
    <row r="51630"/>
    <row r="51631"/>
    <row r="51632"/>
    <row r="51633"/>
    <row r="51634"/>
    <row r="51635"/>
    <row r="51636"/>
    <row r="51637"/>
    <row r="51638"/>
    <row r="51639"/>
    <row r="51640"/>
    <row r="51641"/>
    <row r="51642"/>
    <row r="51643"/>
    <row r="51644"/>
    <row r="51645"/>
    <row r="51646"/>
    <row r="51647"/>
    <row r="51648"/>
    <row r="51649"/>
    <row r="51650"/>
    <row r="51651"/>
    <row r="51652"/>
    <row r="51653"/>
    <row r="51654"/>
    <row r="51655"/>
    <row r="51656"/>
    <row r="51657"/>
    <row r="51658"/>
    <row r="51659"/>
    <row r="51660"/>
    <row r="51661"/>
    <row r="51662"/>
    <row r="51663"/>
    <row r="51664"/>
    <row r="51665"/>
    <row r="51666"/>
    <row r="51667"/>
    <row r="51668"/>
    <row r="51669"/>
    <row r="51670"/>
    <row r="51671"/>
    <row r="51672"/>
    <row r="51673"/>
    <row r="51674"/>
    <row r="51675"/>
    <row r="51676"/>
    <row r="51677"/>
    <row r="51678"/>
    <row r="51679"/>
    <row r="51680"/>
    <row r="51681"/>
    <row r="51682"/>
    <row r="51683"/>
    <row r="51684"/>
    <row r="51685"/>
    <row r="51686"/>
    <row r="51687"/>
    <row r="51688"/>
    <row r="51689"/>
    <row r="51690"/>
    <row r="51691"/>
    <row r="51692"/>
    <row r="51693"/>
    <row r="51694"/>
    <row r="51695"/>
    <row r="51696"/>
    <row r="51697"/>
    <row r="51698"/>
    <row r="51699"/>
    <row r="51700"/>
    <row r="51701"/>
    <row r="51702"/>
    <row r="51703"/>
    <row r="51704"/>
    <row r="51705"/>
    <row r="51706"/>
    <row r="51707"/>
    <row r="51708"/>
    <row r="51709"/>
    <row r="51710"/>
    <row r="51711"/>
    <row r="51712"/>
    <row r="51713"/>
    <row r="51714"/>
    <row r="51715"/>
    <row r="51716"/>
    <row r="51717"/>
    <row r="51718"/>
    <row r="51719"/>
    <row r="51720"/>
    <row r="51721"/>
    <row r="51722"/>
    <row r="51723"/>
    <row r="51724"/>
    <row r="51725"/>
    <row r="51726"/>
    <row r="51727"/>
    <row r="51728"/>
    <row r="51729"/>
    <row r="51730"/>
    <row r="51731"/>
    <row r="51732"/>
    <row r="51733"/>
    <row r="51734"/>
    <row r="51735"/>
    <row r="51736"/>
    <row r="51737"/>
    <row r="51738"/>
    <row r="51739"/>
    <row r="51740"/>
    <row r="51741"/>
    <row r="51742"/>
    <row r="51743"/>
    <row r="51744"/>
    <row r="51745"/>
    <row r="51746"/>
    <row r="51747"/>
    <row r="51748"/>
    <row r="51749"/>
    <row r="51750"/>
    <row r="51751"/>
    <row r="51752"/>
    <row r="51753"/>
    <row r="51754"/>
    <row r="51755"/>
    <row r="51756"/>
    <row r="51757"/>
    <row r="51758"/>
    <row r="51759"/>
    <row r="51760"/>
    <row r="51761"/>
    <row r="51762"/>
    <row r="51763"/>
    <row r="51764"/>
    <row r="51765"/>
    <row r="51766"/>
    <row r="51767"/>
    <row r="51768"/>
    <row r="51769"/>
    <row r="51770"/>
    <row r="51771"/>
    <row r="51772"/>
    <row r="51773"/>
    <row r="51774"/>
    <row r="51775"/>
    <row r="51776"/>
    <row r="51777"/>
    <row r="51778"/>
    <row r="51779"/>
    <row r="51780"/>
    <row r="51781"/>
    <row r="51782"/>
    <row r="51783"/>
    <row r="51784"/>
    <row r="51785"/>
    <row r="51786"/>
    <row r="51787"/>
    <row r="51788"/>
    <row r="51789"/>
    <row r="51790"/>
    <row r="51791"/>
    <row r="51792"/>
    <row r="51793"/>
    <row r="51794"/>
    <row r="51795"/>
    <row r="51796"/>
    <row r="51797"/>
    <row r="51798"/>
    <row r="51799"/>
    <row r="51800"/>
    <row r="51801"/>
    <row r="51802"/>
    <row r="51803"/>
    <row r="51804"/>
    <row r="51805"/>
    <row r="51806"/>
    <row r="51807"/>
    <row r="51808"/>
    <row r="51809"/>
    <row r="51810"/>
    <row r="51811"/>
    <row r="51812"/>
    <row r="51813"/>
    <row r="51814"/>
    <row r="51815"/>
    <row r="51816"/>
    <row r="51817"/>
    <row r="51818"/>
    <row r="51819"/>
    <row r="51820"/>
    <row r="51821"/>
    <row r="51822"/>
    <row r="51823"/>
    <row r="51824"/>
    <row r="51825"/>
    <row r="51826"/>
    <row r="51827"/>
    <row r="51828"/>
    <row r="51829"/>
    <row r="51830"/>
    <row r="51831"/>
    <row r="51832"/>
    <row r="51833"/>
    <row r="51834"/>
    <row r="51835"/>
    <row r="51836"/>
    <row r="51837"/>
    <row r="51838"/>
    <row r="51839"/>
    <row r="51840"/>
    <row r="51841"/>
    <row r="51842"/>
    <row r="51843"/>
    <row r="51844"/>
    <row r="51845"/>
    <row r="51846"/>
    <row r="51847"/>
    <row r="51848"/>
    <row r="51849"/>
    <row r="51850"/>
    <row r="51851"/>
    <row r="51852"/>
    <row r="51853"/>
    <row r="51854"/>
    <row r="51855"/>
    <row r="51856"/>
    <row r="51857"/>
    <row r="51858"/>
    <row r="51859"/>
    <row r="51860"/>
    <row r="51861"/>
    <row r="51862"/>
    <row r="51863"/>
    <row r="51864"/>
    <row r="51865"/>
    <row r="51866"/>
    <row r="51867"/>
    <row r="51868"/>
    <row r="51869"/>
    <row r="51870"/>
    <row r="51871"/>
    <row r="51872"/>
    <row r="51873"/>
    <row r="51874"/>
    <row r="51875"/>
    <row r="51876"/>
    <row r="51877"/>
    <row r="51878"/>
    <row r="51879"/>
    <row r="51880"/>
    <row r="51881"/>
    <row r="51882"/>
    <row r="51883"/>
    <row r="51884"/>
    <row r="51885"/>
    <row r="51886"/>
    <row r="51887"/>
    <row r="51888"/>
    <row r="51889"/>
    <row r="51890"/>
    <row r="51891"/>
    <row r="51892"/>
    <row r="51893"/>
    <row r="51894"/>
    <row r="51895"/>
    <row r="51896"/>
    <row r="51897"/>
    <row r="51898"/>
    <row r="51899"/>
    <row r="51900"/>
    <row r="51901"/>
    <row r="51902"/>
    <row r="51903"/>
    <row r="51904"/>
    <row r="51905"/>
    <row r="51906"/>
    <row r="51907"/>
    <row r="51908"/>
    <row r="51909"/>
    <row r="51910"/>
    <row r="51911"/>
    <row r="51912"/>
    <row r="51913"/>
    <row r="51914"/>
    <row r="51915"/>
    <row r="51916"/>
    <row r="51917"/>
    <row r="51918"/>
    <row r="51919"/>
    <row r="51920"/>
    <row r="51921"/>
    <row r="51922"/>
    <row r="51923"/>
    <row r="51924"/>
    <row r="51925"/>
    <row r="51926"/>
    <row r="51927"/>
    <row r="51928"/>
    <row r="51929"/>
    <row r="51930"/>
    <row r="51931"/>
    <row r="51932"/>
    <row r="51933"/>
    <row r="51934"/>
    <row r="51935"/>
    <row r="51936"/>
    <row r="51937"/>
    <row r="51938"/>
    <row r="51939"/>
    <row r="51940"/>
    <row r="51941"/>
    <row r="51942"/>
    <row r="51943"/>
    <row r="51944"/>
    <row r="51945"/>
    <row r="51946"/>
    <row r="51947"/>
    <row r="51948"/>
    <row r="51949"/>
    <row r="51950"/>
    <row r="51951"/>
    <row r="51952"/>
    <row r="51953"/>
    <row r="51954"/>
    <row r="51955"/>
    <row r="51956"/>
    <row r="51957"/>
    <row r="51958"/>
    <row r="51959"/>
    <row r="51960"/>
    <row r="51961"/>
    <row r="51962"/>
    <row r="51963"/>
    <row r="51964"/>
    <row r="51965"/>
    <row r="51966"/>
    <row r="51967"/>
    <row r="51968"/>
    <row r="51969"/>
    <row r="51970"/>
    <row r="51971"/>
    <row r="51972"/>
    <row r="51973"/>
    <row r="51974"/>
    <row r="51975"/>
    <row r="51976"/>
    <row r="51977"/>
    <row r="51978"/>
    <row r="51979"/>
    <row r="51980"/>
    <row r="51981"/>
    <row r="51982"/>
    <row r="51983"/>
    <row r="51984"/>
    <row r="51985"/>
    <row r="51986"/>
    <row r="51987"/>
    <row r="51988"/>
    <row r="51989"/>
    <row r="51990"/>
    <row r="51991"/>
    <row r="51992"/>
    <row r="51993"/>
    <row r="51994"/>
    <row r="51995"/>
    <row r="51996"/>
    <row r="51997"/>
    <row r="51998"/>
    <row r="51999"/>
    <row r="52000"/>
    <row r="52001"/>
    <row r="52002"/>
    <row r="52003"/>
    <row r="52004"/>
    <row r="52005"/>
    <row r="52006"/>
    <row r="52007"/>
    <row r="52008"/>
    <row r="52009"/>
    <row r="52010"/>
    <row r="52011"/>
    <row r="52012"/>
    <row r="52013"/>
    <row r="52014"/>
    <row r="52015"/>
    <row r="52016"/>
    <row r="52017"/>
    <row r="52018"/>
    <row r="52019"/>
    <row r="52020"/>
    <row r="52021"/>
    <row r="52022"/>
    <row r="52023"/>
    <row r="52024"/>
    <row r="52025"/>
    <row r="52026"/>
    <row r="52027"/>
    <row r="52028"/>
    <row r="52029"/>
    <row r="52030"/>
    <row r="52031"/>
    <row r="52032"/>
    <row r="52033"/>
    <row r="52034"/>
    <row r="52035"/>
    <row r="52036"/>
    <row r="52037"/>
    <row r="52038"/>
    <row r="52039"/>
    <row r="52040"/>
    <row r="52041"/>
    <row r="52042"/>
    <row r="52043"/>
    <row r="52044"/>
    <row r="52045"/>
    <row r="52046"/>
    <row r="52047"/>
    <row r="52048"/>
    <row r="52049"/>
    <row r="52050"/>
    <row r="52051"/>
    <row r="52052"/>
    <row r="52053"/>
    <row r="52054"/>
    <row r="52055"/>
    <row r="52056"/>
    <row r="52057"/>
    <row r="52058"/>
    <row r="52059"/>
    <row r="52060"/>
    <row r="52061"/>
    <row r="52062"/>
    <row r="52063"/>
    <row r="52064"/>
    <row r="52065"/>
    <row r="52066"/>
    <row r="52067"/>
    <row r="52068"/>
    <row r="52069"/>
    <row r="52070"/>
    <row r="52071"/>
    <row r="52072"/>
    <row r="52073"/>
    <row r="52074"/>
    <row r="52075"/>
    <row r="52076"/>
    <row r="52077"/>
    <row r="52078"/>
    <row r="52079"/>
    <row r="52080"/>
    <row r="52081"/>
    <row r="52082"/>
    <row r="52083"/>
    <row r="52084"/>
    <row r="52085"/>
    <row r="52086"/>
    <row r="52087"/>
    <row r="52088"/>
    <row r="52089"/>
    <row r="52090"/>
    <row r="52091"/>
    <row r="52092"/>
    <row r="52093"/>
    <row r="52094"/>
    <row r="52095"/>
    <row r="52096"/>
    <row r="52097"/>
    <row r="52098"/>
    <row r="52099"/>
    <row r="52100"/>
    <row r="52101"/>
    <row r="52102"/>
    <row r="52103"/>
    <row r="52104"/>
    <row r="52105"/>
    <row r="52106"/>
    <row r="52107"/>
    <row r="52108"/>
    <row r="52109"/>
    <row r="52110"/>
    <row r="52111"/>
    <row r="52112"/>
    <row r="52113"/>
    <row r="52114"/>
    <row r="52115"/>
    <row r="52116"/>
    <row r="52117"/>
    <row r="52118"/>
    <row r="52119"/>
    <row r="52120"/>
    <row r="52121"/>
    <row r="52122"/>
    <row r="52123"/>
    <row r="52124"/>
    <row r="52125"/>
    <row r="52126"/>
    <row r="52127"/>
    <row r="52128"/>
    <row r="52129"/>
    <row r="52130"/>
    <row r="52131"/>
    <row r="52132"/>
    <row r="52133"/>
    <row r="52134"/>
    <row r="52135"/>
    <row r="52136"/>
    <row r="52137"/>
    <row r="52138"/>
    <row r="52139"/>
    <row r="52140"/>
    <row r="52141"/>
    <row r="52142"/>
    <row r="52143"/>
    <row r="52144"/>
    <row r="52145"/>
    <row r="52146"/>
    <row r="52147"/>
    <row r="52148"/>
    <row r="52149"/>
    <row r="52150"/>
    <row r="52151"/>
    <row r="52152"/>
    <row r="52153"/>
    <row r="52154"/>
    <row r="52155"/>
    <row r="52156"/>
    <row r="52157"/>
    <row r="52158"/>
    <row r="52159"/>
    <row r="52160"/>
    <row r="52161"/>
    <row r="52162"/>
    <row r="52163"/>
    <row r="52164"/>
    <row r="52165"/>
    <row r="52166"/>
    <row r="52167"/>
    <row r="52168"/>
    <row r="52169"/>
    <row r="52170"/>
    <row r="52171"/>
    <row r="52172"/>
    <row r="52173"/>
    <row r="52174"/>
    <row r="52175"/>
    <row r="52176"/>
    <row r="52177"/>
    <row r="52178"/>
    <row r="52179"/>
    <row r="52180"/>
    <row r="52181"/>
    <row r="52182"/>
    <row r="52183"/>
    <row r="52184"/>
    <row r="52185"/>
    <row r="52186"/>
    <row r="52187"/>
    <row r="52188"/>
    <row r="52189"/>
    <row r="52190"/>
    <row r="52191"/>
    <row r="52192"/>
    <row r="52193"/>
    <row r="52194"/>
    <row r="52195"/>
    <row r="52196"/>
    <row r="52197"/>
    <row r="52198"/>
    <row r="52199"/>
    <row r="52200"/>
    <row r="52201"/>
    <row r="52202"/>
    <row r="52203"/>
    <row r="52204"/>
    <row r="52205"/>
    <row r="52206"/>
    <row r="52207"/>
    <row r="52208"/>
    <row r="52209"/>
    <row r="52210"/>
    <row r="52211"/>
    <row r="52212"/>
    <row r="52213"/>
    <row r="52214"/>
    <row r="52215"/>
    <row r="52216"/>
    <row r="52217"/>
    <row r="52218"/>
    <row r="52219"/>
    <row r="52220"/>
    <row r="52221"/>
    <row r="52222"/>
    <row r="52223"/>
    <row r="52224"/>
    <row r="52225"/>
    <row r="52226"/>
    <row r="52227"/>
    <row r="52228"/>
    <row r="52229"/>
    <row r="52230"/>
    <row r="52231"/>
    <row r="52232"/>
    <row r="52233"/>
    <row r="52234"/>
    <row r="52235"/>
    <row r="52236"/>
    <row r="52237"/>
    <row r="52238"/>
    <row r="52239"/>
    <row r="52240"/>
    <row r="52241"/>
    <row r="52242"/>
    <row r="52243"/>
    <row r="52244"/>
    <row r="52245"/>
    <row r="52246"/>
    <row r="52247"/>
    <row r="52248"/>
    <row r="52249"/>
    <row r="52250"/>
    <row r="52251"/>
    <row r="52252"/>
    <row r="52253"/>
    <row r="52254"/>
    <row r="52255"/>
    <row r="52256"/>
    <row r="52257"/>
    <row r="52258"/>
    <row r="52259"/>
    <row r="52260"/>
    <row r="52261"/>
    <row r="52262"/>
    <row r="52263"/>
    <row r="52264"/>
    <row r="52265"/>
    <row r="52266"/>
    <row r="52267"/>
    <row r="52268"/>
    <row r="52269"/>
    <row r="52270"/>
    <row r="52271"/>
    <row r="52272"/>
    <row r="52273"/>
    <row r="52274"/>
    <row r="52275"/>
    <row r="52276"/>
    <row r="52277"/>
    <row r="52278"/>
    <row r="52279"/>
    <row r="52280"/>
    <row r="52281"/>
    <row r="52282"/>
    <row r="52283"/>
    <row r="52284"/>
    <row r="52285"/>
    <row r="52286"/>
    <row r="52287"/>
    <row r="52288"/>
    <row r="52289"/>
    <row r="52290"/>
    <row r="52291"/>
    <row r="52292"/>
    <row r="52293"/>
    <row r="52294"/>
    <row r="52295"/>
    <row r="52296"/>
    <row r="52297"/>
    <row r="52298"/>
    <row r="52299"/>
    <row r="52300"/>
    <row r="52301"/>
    <row r="52302"/>
    <row r="52303"/>
    <row r="52304"/>
    <row r="52305"/>
    <row r="52306"/>
    <row r="52307"/>
    <row r="52308"/>
    <row r="52309"/>
    <row r="52310"/>
    <row r="52311"/>
    <row r="52312"/>
    <row r="52313"/>
    <row r="52314"/>
    <row r="52315"/>
    <row r="52316"/>
    <row r="52317"/>
    <row r="52318"/>
    <row r="52319"/>
    <row r="52320"/>
    <row r="52321"/>
    <row r="52322"/>
    <row r="52323"/>
    <row r="52324"/>
    <row r="52325"/>
    <row r="52326"/>
    <row r="52327"/>
    <row r="52328"/>
    <row r="52329"/>
    <row r="52330"/>
    <row r="52331"/>
    <row r="52332"/>
    <row r="52333"/>
    <row r="52334"/>
    <row r="52335"/>
    <row r="52336"/>
    <row r="52337"/>
    <row r="52338"/>
    <row r="52339"/>
    <row r="52340"/>
    <row r="52341"/>
    <row r="52342"/>
    <row r="52343"/>
    <row r="52344"/>
    <row r="52345"/>
    <row r="52346"/>
    <row r="52347"/>
    <row r="52348"/>
    <row r="52349"/>
    <row r="52350"/>
    <row r="52351"/>
    <row r="52352"/>
    <row r="52353"/>
    <row r="52354"/>
    <row r="52355"/>
    <row r="52356"/>
    <row r="52357"/>
    <row r="52358"/>
    <row r="52359"/>
    <row r="52360"/>
    <row r="52361"/>
    <row r="52362"/>
    <row r="52363"/>
    <row r="52364"/>
    <row r="52365"/>
    <row r="52366"/>
    <row r="52367"/>
    <row r="52368"/>
    <row r="52369"/>
    <row r="52370"/>
    <row r="52371"/>
    <row r="52372"/>
    <row r="52373"/>
    <row r="52374"/>
    <row r="52375"/>
    <row r="52376"/>
    <row r="52377"/>
    <row r="52378"/>
    <row r="52379"/>
    <row r="52380"/>
    <row r="52381"/>
    <row r="52382"/>
    <row r="52383"/>
    <row r="52384"/>
    <row r="52385"/>
    <row r="52386"/>
    <row r="52387"/>
    <row r="52388"/>
    <row r="52389"/>
    <row r="52390"/>
    <row r="52391"/>
    <row r="52392"/>
    <row r="52393"/>
    <row r="52394"/>
    <row r="52395"/>
    <row r="52396"/>
    <row r="52397"/>
    <row r="52398"/>
    <row r="52399"/>
    <row r="52400"/>
    <row r="52401"/>
    <row r="52402"/>
    <row r="52403"/>
    <row r="52404"/>
    <row r="52405"/>
    <row r="52406"/>
    <row r="52407"/>
    <row r="52408"/>
    <row r="52409"/>
    <row r="52410"/>
    <row r="52411"/>
    <row r="52412"/>
    <row r="52413"/>
    <row r="52414"/>
    <row r="52415"/>
    <row r="52416"/>
    <row r="52417"/>
    <row r="52418"/>
    <row r="52419"/>
    <row r="52420"/>
    <row r="52421"/>
    <row r="52422"/>
    <row r="52423"/>
    <row r="52424"/>
    <row r="52425"/>
    <row r="52426"/>
    <row r="52427"/>
    <row r="52428"/>
    <row r="52429"/>
    <row r="52430"/>
    <row r="52431"/>
    <row r="52432"/>
    <row r="52433"/>
    <row r="52434"/>
    <row r="52435"/>
    <row r="52436"/>
    <row r="52437"/>
    <row r="52438"/>
    <row r="52439"/>
    <row r="52440"/>
    <row r="52441"/>
    <row r="52442"/>
    <row r="52443"/>
    <row r="52444"/>
    <row r="52445"/>
    <row r="52446"/>
    <row r="52447"/>
    <row r="52448"/>
    <row r="52449"/>
    <row r="52450"/>
    <row r="52451"/>
    <row r="52452"/>
    <row r="52453"/>
    <row r="52454"/>
    <row r="52455"/>
    <row r="52456"/>
    <row r="52457"/>
    <row r="52458"/>
    <row r="52459"/>
    <row r="52460"/>
    <row r="52461"/>
    <row r="52462"/>
    <row r="52463"/>
    <row r="52464"/>
    <row r="52465"/>
    <row r="52466"/>
    <row r="52467"/>
    <row r="52468"/>
    <row r="52469"/>
    <row r="52470"/>
    <row r="52471"/>
    <row r="52472"/>
    <row r="52473"/>
    <row r="52474"/>
    <row r="52475"/>
    <row r="52476"/>
    <row r="52477"/>
    <row r="52478"/>
    <row r="52479"/>
    <row r="52480"/>
    <row r="52481"/>
    <row r="52482"/>
    <row r="52483"/>
    <row r="52484"/>
    <row r="52485"/>
    <row r="52486"/>
    <row r="52487"/>
    <row r="52488"/>
    <row r="52489"/>
    <row r="52490"/>
    <row r="52491"/>
    <row r="52492"/>
    <row r="52493"/>
    <row r="52494"/>
    <row r="52495"/>
    <row r="52496"/>
    <row r="52497"/>
    <row r="52498"/>
    <row r="52499"/>
    <row r="52500"/>
    <row r="52501"/>
    <row r="52502"/>
    <row r="52503"/>
    <row r="52504"/>
    <row r="52505"/>
    <row r="52506"/>
    <row r="52507"/>
    <row r="52508"/>
    <row r="52509"/>
    <row r="52510"/>
    <row r="52511"/>
    <row r="52512"/>
    <row r="52513"/>
    <row r="52514"/>
    <row r="52515"/>
    <row r="52516"/>
    <row r="52517"/>
    <row r="52518"/>
    <row r="52519"/>
    <row r="52520"/>
    <row r="52521"/>
    <row r="52522"/>
    <row r="52523"/>
    <row r="52524"/>
    <row r="52525"/>
    <row r="52526"/>
    <row r="52527"/>
    <row r="52528"/>
    <row r="52529"/>
    <row r="52530"/>
    <row r="52531"/>
    <row r="52532"/>
    <row r="52533"/>
    <row r="52534"/>
    <row r="52535"/>
    <row r="52536"/>
    <row r="52537"/>
    <row r="52538"/>
    <row r="52539"/>
    <row r="52540"/>
    <row r="52541"/>
    <row r="52542"/>
    <row r="52543"/>
    <row r="52544"/>
    <row r="52545"/>
    <row r="52546"/>
    <row r="52547"/>
    <row r="52548"/>
    <row r="52549"/>
    <row r="52550"/>
    <row r="52551"/>
    <row r="52552"/>
    <row r="52553"/>
    <row r="52554"/>
    <row r="52555"/>
    <row r="52556"/>
    <row r="52557"/>
    <row r="52558"/>
    <row r="52559"/>
    <row r="52560"/>
    <row r="52561"/>
    <row r="52562"/>
    <row r="52563"/>
    <row r="52564"/>
    <row r="52565"/>
    <row r="52566"/>
    <row r="52567"/>
    <row r="52568"/>
    <row r="52569"/>
    <row r="52570"/>
    <row r="52571"/>
    <row r="52572"/>
    <row r="52573"/>
    <row r="52574"/>
    <row r="52575"/>
    <row r="52576"/>
    <row r="52577"/>
    <row r="52578"/>
    <row r="52579"/>
    <row r="52580"/>
    <row r="52581"/>
    <row r="52582"/>
    <row r="52583"/>
    <row r="52584"/>
    <row r="52585"/>
    <row r="52586"/>
    <row r="52587"/>
    <row r="52588"/>
    <row r="52589"/>
    <row r="52590"/>
    <row r="52591"/>
    <row r="52592"/>
    <row r="52593"/>
    <row r="52594"/>
    <row r="52595"/>
    <row r="52596"/>
    <row r="52597"/>
    <row r="52598"/>
    <row r="52599"/>
    <row r="52600"/>
    <row r="52601"/>
    <row r="52602"/>
    <row r="52603"/>
    <row r="52604"/>
    <row r="52605"/>
    <row r="52606"/>
    <row r="52607"/>
    <row r="52608"/>
    <row r="52609"/>
    <row r="52610"/>
    <row r="52611"/>
    <row r="52612"/>
    <row r="52613"/>
    <row r="52614"/>
    <row r="52615"/>
    <row r="52616"/>
    <row r="52617"/>
    <row r="52618"/>
    <row r="52619"/>
    <row r="52620"/>
    <row r="52621"/>
    <row r="52622"/>
    <row r="52623"/>
    <row r="52624"/>
    <row r="52625"/>
    <row r="52626"/>
    <row r="52627"/>
    <row r="52628"/>
    <row r="52629"/>
    <row r="52630"/>
    <row r="52631"/>
    <row r="52632"/>
    <row r="52633"/>
    <row r="52634"/>
    <row r="52635"/>
    <row r="52636"/>
    <row r="52637"/>
    <row r="52638"/>
    <row r="52639"/>
    <row r="52640"/>
    <row r="52641"/>
    <row r="52642"/>
    <row r="52643"/>
    <row r="52644"/>
    <row r="52645"/>
    <row r="52646"/>
    <row r="52647"/>
    <row r="52648"/>
    <row r="52649"/>
    <row r="52650"/>
    <row r="52651"/>
    <row r="52652"/>
    <row r="52653"/>
    <row r="52654"/>
    <row r="52655"/>
    <row r="52656"/>
    <row r="52657"/>
    <row r="52658"/>
    <row r="52659"/>
    <row r="52660"/>
    <row r="52661"/>
    <row r="52662"/>
    <row r="52663"/>
    <row r="52664"/>
    <row r="52665"/>
    <row r="52666"/>
    <row r="52667"/>
    <row r="52668"/>
    <row r="52669"/>
    <row r="52670"/>
    <row r="52671"/>
    <row r="52672"/>
    <row r="52673"/>
    <row r="52674"/>
    <row r="52675"/>
    <row r="52676"/>
    <row r="52677"/>
    <row r="52678"/>
    <row r="52679"/>
    <row r="52680"/>
    <row r="52681"/>
    <row r="52682"/>
    <row r="52683"/>
    <row r="52684"/>
    <row r="52685"/>
    <row r="52686"/>
    <row r="52687"/>
    <row r="52688"/>
    <row r="52689"/>
    <row r="52690"/>
    <row r="52691"/>
    <row r="52692"/>
    <row r="52693"/>
    <row r="52694"/>
    <row r="52695"/>
    <row r="52696"/>
    <row r="52697"/>
    <row r="52698"/>
    <row r="52699"/>
    <row r="52700"/>
    <row r="52701"/>
    <row r="52702"/>
    <row r="52703"/>
    <row r="52704"/>
    <row r="52705"/>
    <row r="52706"/>
    <row r="52707"/>
    <row r="52708"/>
    <row r="52709"/>
    <row r="52710"/>
    <row r="52711"/>
    <row r="52712"/>
    <row r="52713"/>
    <row r="52714"/>
    <row r="52715"/>
    <row r="52716"/>
    <row r="52717"/>
    <row r="52718"/>
    <row r="52719"/>
    <row r="52720"/>
    <row r="52721"/>
    <row r="52722"/>
    <row r="52723"/>
    <row r="52724"/>
    <row r="52725"/>
    <row r="52726"/>
    <row r="52727"/>
    <row r="52728"/>
    <row r="52729"/>
    <row r="52730"/>
    <row r="52731"/>
    <row r="52732"/>
    <row r="52733"/>
    <row r="52734"/>
    <row r="52735"/>
    <row r="52736"/>
    <row r="52737"/>
    <row r="52738"/>
    <row r="52739"/>
    <row r="52740"/>
    <row r="52741"/>
    <row r="52742"/>
    <row r="52743"/>
    <row r="52744"/>
    <row r="52745"/>
    <row r="52746"/>
    <row r="52747"/>
    <row r="52748"/>
    <row r="52749"/>
    <row r="52750"/>
    <row r="52751"/>
    <row r="52752"/>
    <row r="52753"/>
    <row r="52754"/>
    <row r="52755"/>
    <row r="52756"/>
    <row r="52757"/>
    <row r="52758"/>
    <row r="52759"/>
    <row r="52760"/>
    <row r="52761"/>
    <row r="52762"/>
    <row r="52763"/>
    <row r="52764"/>
    <row r="52765"/>
    <row r="52766"/>
    <row r="52767"/>
    <row r="52768"/>
    <row r="52769"/>
    <row r="52770"/>
    <row r="52771"/>
    <row r="52772"/>
    <row r="52773"/>
    <row r="52774"/>
    <row r="52775"/>
    <row r="52776"/>
    <row r="52777"/>
    <row r="52778"/>
    <row r="52779"/>
    <row r="52780"/>
    <row r="52781"/>
    <row r="52782"/>
    <row r="52783"/>
    <row r="52784"/>
    <row r="52785"/>
    <row r="52786"/>
    <row r="52787"/>
    <row r="52788"/>
    <row r="52789"/>
    <row r="52790"/>
    <row r="52791"/>
    <row r="52792"/>
    <row r="52793"/>
    <row r="52794"/>
    <row r="52795"/>
    <row r="52796"/>
    <row r="52797"/>
    <row r="52798"/>
    <row r="52799"/>
    <row r="52800"/>
    <row r="52801"/>
    <row r="52802"/>
    <row r="52803"/>
    <row r="52804"/>
    <row r="52805"/>
    <row r="52806"/>
    <row r="52807"/>
    <row r="52808"/>
    <row r="52809"/>
    <row r="52810"/>
    <row r="52811"/>
    <row r="52812"/>
    <row r="52813"/>
    <row r="52814"/>
    <row r="52815"/>
    <row r="52816"/>
    <row r="52817"/>
    <row r="52818"/>
    <row r="52819"/>
    <row r="52820"/>
    <row r="52821"/>
    <row r="52822"/>
    <row r="52823"/>
    <row r="52824"/>
    <row r="52825"/>
    <row r="52826"/>
    <row r="52827"/>
    <row r="52828"/>
    <row r="52829"/>
    <row r="52830"/>
    <row r="52831"/>
    <row r="52832"/>
    <row r="52833"/>
    <row r="52834"/>
    <row r="52835"/>
    <row r="52836"/>
    <row r="52837"/>
    <row r="52838"/>
    <row r="52839"/>
    <row r="52840"/>
    <row r="52841"/>
    <row r="52842"/>
    <row r="52843"/>
    <row r="52844"/>
    <row r="52845"/>
    <row r="52846"/>
    <row r="52847"/>
    <row r="52848"/>
    <row r="52849"/>
    <row r="52850"/>
    <row r="52851"/>
    <row r="52852"/>
    <row r="52853"/>
    <row r="52854"/>
    <row r="52855"/>
    <row r="52856"/>
    <row r="52857"/>
    <row r="52858"/>
    <row r="52859"/>
    <row r="52860"/>
    <row r="52861"/>
    <row r="52862"/>
    <row r="52863"/>
    <row r="52864"/>
    <row r="52865"/>
    <row r="52866"/>
    <row r="52867"/>
    <row r="52868"/>
    <row r="52869"/>
    <row r="52870"/>
    <row r="52871"/>
    <row r="52872"/>
    <row r="52873"/>
    <row r="52874"/>
    <row r="52875"/>
    <row r="52876"/>
    <row r="52877"/>
    <row r="52878"/>
    <row r="52879"/>
    <row r="52880"/>
    <row r="52881"/>
    <row r="52882"/>
    <row r="52883"/>
    <row r="52884"/>
    <row r="52885"/>
    <row r="52886"/>
    <row r="52887"/>
    <row r="52888"/>
    <row r="52889"/>
    <row r="52890"/>
    <row r="52891"/>
    <row r="52892"/>
    <row r="52893"/>
    <row r="52894"/>
    <row r="52895"/>
    <row r="52896"/>
    <row r="52897"/>
    <row r="52898"/>
    <row r="52899"/>
    <row r="52900"/>
    <row r="52901"/>
    <row r="52902"/>
    <row r="52903"/>
    <row r="52904"/>
    <row r="52905"/>
    <row r="52906"/>
    <row r="52907"/>
    <row r="52908"/>
    <row r="52909"/>
    <row r="52910"/>
    <row r="52911"/>
    <row r="52912"/>
    <row r="52913"/>
    <row r="52914"/>
    <row r="52915"/>
    <row r="52916"/>
    <row r="52917"/>
    <row r="52918"/>
    <row r="52919"/>
    <row r="52920"/>
    <row r="52921"/>
    <row r="52922"/>
    <row r="52923"/>
    <row r="52924"/>
    <row r="52925"/>
    <row r="52926"/>
    <row r="52927"/>
    <row r="52928"/>
    <row r="52929"/>
    <row r="52930"/>
    <row r="52931"/>
    <row r="52932"/>
    <row r="52933"/>
    <row r="52934"/>
    <row r="52935"/>
    <row r="52936"/>
    <row r="52937"/>
    <row r="52938"/>
    <row r="52939"/>
    <row r="52940"/>
    <row r="52941"/>
    <row r="52942"/>
    <row r="52943"/>
    <row r="52944"/>
    <row r="52945"/>
    <row r="52946"/>
    <row r="52947"/>
    <row r="52948"/>
    <row r="52949"/>
    <row r="52950"/>
    <row r="52951"/>
    <row r="52952"/>
    <row r="52953"/>
    <row r="52954"/>
    <row r="52955"/>
    <row r="52956"/>
    <row r="52957"/>
    <row r="52958"/>
    <row r="52959"/>
    <row r="52960"/>
    <row r="52961"/>
    <row r="52962"/>
    <row r="52963"/>
    <row r="52964"/>
    <row r="52965"/>
    <row r="52966"/>
    <row r="52967"/>
    <row r="52968"/>
    <row r="52969"/>
    <row r="52970"/>
    <row r="52971"/>
    <row r="52972"/>
    <row r="52973"/>
    <row r="52974"/>
    <row r="52975"/>
    <row r="52976"/>
    <row r="52977"/>
    <row r="52978"/>
    <row r="52979"/>
    <row r="52980"/>
    <row r="52981"/>
    <row r="52982"/>
    <row r="52983"/>
    <row r="52984"/>
    <row r="52985"/>
    <row r="52986"/>
    <row r="52987"/>
    <row r="52988"/>
    <row r="52989"/>
    <row r="52990"/>
    <row r="52991"/>
    <row r="52992"/>
    <row r="52993"/>
    <row r="52994"/>
    <row r="52995"/>
    <row r="52996"/>
    <row r="52997"/>
    <row r="52998"/>
    <row r="52999"/>
    <row r="53000"/>
    <row r="53001"/>
    <row r="53002"/>
    <row r="53003"/>
    <row r="53004"/>
    <row r="53005"/>
    <row r="53006"/>
    <row r="53007"/>
    <row r="53008"/>
    <row r="53009"/>
    <row r="53010"/>
    <row r="53011"/>
    <row r="53012"/>
    <row r="53013"/>
    <row r="53014"/>
    <row r="53015"/>
    <row r="53016"/>
    <row r="53017"/>
    <row r="53018"/>
    <row r="53019"/>
    <row r="53020"/>
    <row r="53021"/>
    <row r="53022"/>
    <row r="53023"/>
    <row r="53024"/>
    <row r="53025"/>
    <row r="53026"/>
    <row r="53027"/>
    <row r="53028"/>
    <row r="53029"/>
    <row r="53030"/>
    <row r="53031"/>
    <row r="53032"/>
    <row r="53033"/>
    <row r="53034"/>
    <row r="53035"/>
    <row r="53036"/>
    <row r="53037"/>
    <row r="53038"/>
    <row r="53039"/>
    <row r="53040"/>
    <row r="53041"/>
    <row r="53042"/>
    <row r="53043"/>
    <row r="53044"/>
    <row r="53045"/>
    <row r="53046"/>
    <row r="53047"/>
    <row r="53048"/>
    <row r="53049"/>
    <row r="53050"/>
    <row r="53051"/>
    <row r="53052"/>
    <row r="53053"/>
    <row r="53054"/>
    <row r="53055"/>
    <row r="53056"/>
    <row r="53057"/>
    <row r="53058"/>
    <row r="53059"/>
    <row r="53060"/>
    <row r="53061"/>
    <row r="53062"/>
    <row r="53063"/>
    <row r="53064"/>
    <row r="53065"/>
    <row r="53066"/>
    <row r="53067"/>
    <row r="53068"/>
    <row r="53069"/>
    <row r="53070"/>
    <row r="53071"/>
    <row r="53072"/>
    <row r="53073"/>
    <row r="53074"/>
    <row r="53075"/>
    <row r="53076"/>
    <row r="53077"/>
    <row r="53078"/>
    <row r="53079"/>
    <row r="53080"/>
    <row r="53081"/>
    <row r="53082"/>
    <row r="53083"/>
    <row r="53084"/>
    <row r="53085"/>
    <row r="53086"/>
    <row r="53087"/>
    <row r="53088"/>
    <row r="53089"/>
    <row r="53090"/>
    <row r="53091"/>
    <row r="53092"/>
    <row r="53093"/>
    <row r="53094"/>
    <row r="53095"/>
    <row r="53096"/>
    <row r="53097"/>
    <row r="53098"/>
    <row r="53099"/>
    <row r="53100"/>
    <row r="53101"/>
    <row r="53102"/>
    <row r="53103"/>
    <row r="53104"/>
    <row r="53105"/>
    <row r="53106"/>
    <row r="53107"/>
    <row r="53108"/>
    <row r="53109"/>
    <row r="53110"/>
    <row r="53111"/>
    <row r="53112"/>
    <row r="53113"/>
    <row r="53114"/>
    <row r="53115"/>
    <row r="53116"/>
    <row r="53117"/>
    <row r="53118"/>
    <row r="53119"/>
    <row r="53120"/>
    <row r="53121"/>
    <row r="53122"/>
    <row r="53123"/>
    <row r="53124"/>
    <row r="53125"/>
    <row r="53126"/>
    <row r="53127"/>
    <row r="53128"/>
    <row r="53129"/>
    <row r="53130"/>
    <row r="53131"/>
    <row r="53132"/>
    <row r="53133"/>
    <row r="53134"/>
    <row r="53135"/>
    <row r="53136"/>
    <row r="53137"/>
    <row r="53138"/>
    <row r="53139"/>
    <row r="53140"/>
    <row r="53141"/>
    <row r="53142"/>
    <row r="53143"/>
    <row r="53144"/>
    <row r="53145"/>
    <row r="53146"/>
    <row r="53147"/>
    <row r="53148"/>
    <row r="53149"/>
    <row r="53150"/>
    <row r="53151"/>
    <row r="53152"/>
    <row r="53153"/>
    <row r="53154"/>
    <row r="53155"/>
    <row r="53156"/>
    <row r="53157"/>
    <row r="53158"/>
    <row r="53159"/>
    <row r="53160"/>
    <row r="53161"/>
    <row r="53162"/>
    <row r="53163"/>
    <row r="53164"/>
    <row r="53165"/>
    <row r="53166"/>
    <row r="53167"/>
    <row r="53168"/>
    <row r="53169"/>
    <row r="53170"/>
    <row r="53171"/>
    <row r="53172"/>
    <row r="53173"/>
    <row r="53174"/>
    <row r="53175"/>
    <row r="53176"/>
    <row r="53177"/>
    <row r="53178"/>
    <row r="53179"/>
    <row r="53180"/>
    <row r="53181"/>
    <row r="53182"/>
    <row r="53183"/>
    <row r="53184"/>
    <row r="53185"/>
    <row r="53186"/>
    <row r="53187"/>
    <row r="53188"/>
    <row r="53189"/>
    <row r="53190"/>
    <row r="53191"/>
    <row r="53192"/>
    <row r="53193"/>
    <row r="53194"/>
    <row r="53195"/>
    <row r="53196"/>
    <row r="53197"/>
    <row r="53198"/>
    <row r="53199"/>
    <row r="53200"/>
    <row r="53201"/>
    <row r="53202"/>
    <row r="53203"/>
    <row r="53204"/>
    <row r="53205"/>
    <row r="53206"/>
    <row r="53207"/>
    <row r="53208"/>
    <row r="53209"/>
    <row r="53210"/>
    <row r="53211"/>
    <row r="53212"/>
    <row r="53213"/>
    <row r="53214"/>
    <row r="53215"/>
    <row r="53216"/>
    <row r="53217"/>
    <row r="53218"/>
    <row r="53219"/>
    <row r="53220"/>
    <row r="53221"/>
    <row r="53222"/>
    <row r="53223"/>
    <row r="53224"/>
    <row r="53225"/>
    <row r="53226"/>
    <row r="53227"/>
    <row r="53228"/>
    <row r="53229"/>
    <row r="53230"/>
    <row r="53231"/>
    <row r="53232"/>
    <row r="53233"/>
    <row r="53234"/>
    <row r="53235"/>
    <row r="53236"/>
    <row r="53237"/>
    <row r="53238"/>
    <row r="53239"/>
    <row r="53240"/>
    <row r="53241"/>
    <row r="53242"/>
    <row r="53243"/>
    <row r="53244"/>
    <row r="53245"/>
    <row r="53246"/>
    <row r="53247"/>
    <row r="53248"/>
    <row r="53249"/>
    <row r="53250"/>
    <row r="53251"/>
    <row r="53252"/>
    <row r="53253"/>
    <row r="53254"/>
    <row r="53255"/>
    <row r="53256"/>
    <row r="53257"/>
    <row r="53258"/>
    <row r="53259"/>
    <row r="53260"/>
    <row r="53261"/>
    <row r="53262"/>
    <row r="53263"/>
    <row r="53264"/>
    <row r="53265"/>
    <row r="53266"/>
    <row r="53267"/>
    <row r="53268"/>
    <row r="53269"/>
    <row r="53270"/>
    <row r="53271"/>
    <row r="53272"/>
    <row r="53273"/>
    <row r="53274"/>
    <row r="53275"/>
    <row r="53276"/>
    <row r="53277"/>
    <row r="53278"/>
    <row r="53279"/>
    <row r="53280"/>
    <row r="53281"/>
    <row r="53282"/>
    <row r="53283"/>
    <row r="53284"/>
    <row r="53285"/>
    <row r="53286"/>
    <row r="53287"/>
    <row r="53288"/>
    <row r="53289"/>
    <row r="53290"/>
    <row r="53291"/>
    <row r="53292"/>
    <row r="53293"/>
    <row r="53294"/>
    <row r="53295"/>
    <row r="53296"/>
    <row r="53297"/>
    <row r="53298"/>
    <row r="53299"/>
    <row r="53300"/>
    <row r="53301"/>
    <row r="53302"/>
    <row r="53303"/>
    <row r="53304"/>
    <row r="53305"/>
    <row r="53306"/>
    <row r="53307"/>
    <row r="53308"/>
    <row r="53309"/>
    <row r="53310"/>
    <row r="53311"/>
    <row r="53312"/>
    <row r="53313"/>
    <row r="53314"/>
    <row r="53315"/>
    <row r="53316"/>
    <row r="53317"/>
    <row r="53318"/>
    <row r="53319"/>
    <row r="53320"/>
    <row r="53321"/>
    <row r="53322"/>
    <row r="53323"/>
    <row r="53324"/>
    <row r="53325"/>
    <row r="53326"/>
    <row r="53327"/>
    <row r="53328"/>
    <row r="53329"/>
    <row r="53330"/>
    <row r="53331"/>
    <row r="53332"/>
    <row r="53333"/>
    <row r="53334"/>
    <row r="53335"/>
    <row r="53336"/>
    <row r="53337"/>
    <row r="53338"/>
    <row r="53339"/>
    <row r="53340"/>
    <row r="53341"/>
    <row r="53342"/>
    <row r="53343"/>
    <row r="53344"/>
    <row r="53345"/>
    <row r="53346"/>
    <row r="53347"/>
    <row r="53348"/>
    <row r="53349"/>
    <row r="53350"/>
    <row r="53351"/>
    <row r="53352"/>
    <row r="53353"/>
    <row r="53354"/>
    <row r="53355"/>
    <row r="53356"/>
    <row r="53357"/>
    <row r="53358"/>
    <row r="53359"/>
    <row r="53360"/>
    <row r="53361"/>
    <row r="53362"/>
    <row r="53363"/>
    <row r="53364"/>
    <row r="53365"/>
    <row r="53366"/>
    <row r="53367"/>
    <row r="53368"/>
    <row r="53369"/>
    <row r="53370"/>
    <row r="53371"/>
    <row r="53372"/>
    <row r="53373"/>
    <row r="53374"/>
    <row r="53375"/>
    <row r="53376"/>
    <row r="53377"/>
    <row r="53378"/>
    <row r="53379"/>
    <row r="53380"/>
    <row r="53381"/>
    <row r="53382"/>
    <row r="53383"/>
    <row r="53384"/>
    <row r="53385"/>
    <row r="53386"/>
    <row r="53387"/>
    <row r="53388"/>
    <row r="53389"/>
    <row r="53390"/>
    <row r="53391"/>
    <row r="53392"/>
    <row r="53393"/>
    <row r="53394"/>
    <row r="53395"/>
    <row r="53396"/>
    <row r="53397"/>
    <row r="53398"/>
    <row r="53399"/>
    <row r="53400"/>
    <row r="53401"/>
    <row r="53402"/>
    <row r="53403"/>
    <row r="53404"/>
    <row r="53405"/>
    <row r="53406"/>
    <row r="53407"/>
    <row r="53408"/>
    <row r="53409"/>
    <row r="53410"/>
    <row r="53411"/>
    <row r="53412"/>
    <row r="53413"/>
    <row r="53414"/>
    <row r="53415"/>
    <row r="53416"/>
    <row r="53417"/>
    <row r="53418"/>
    <row r="53419"/>
    <row r="53420"/>
    <row r="53421"/>
    <row r="53422"/>
    <row r="53423"/>
    <row r="53424"/>
    <row r="53425"/>
    <row r="53426"/>
    <row r="53427"/>
    <row r="53428"/>
    <row r="53429"/>
    <row r="53430"/>
    <row r="53431"/>
    <row r="53432"/>
    <row r="53433"/>
    <row r="53434"/>
    <row r="53435"/>
    <row r="53436"/>
    <row r="53437"/>
    <row r="53438"/>
    <row r="53439"/>
    <row r="53440"/>
    <row r="53441"/>
    <row r="53442"/>
    <row r="53443"/>
    <row r="53444"/>
    <row r="53445"/>
    <row r="53446"/>
    <row r="53447"/>
    <row r="53448"/>
    <row r="53449"/>
    <row r="53450"/>
    <row r="53451"/>
    <row r="53452"/>
    <row r="53453"/>
    <row r="53454"/>
    <row r="53455"/>
    <row r="53456"/>
    <row r="53457"/>
    <row r="53458"/>
    <row r="53459"/>
    <row r="53460"/>
    <row r="53461"/>
    <row r="53462"/>
    <row r="53463"/>
    <row r="53464"/>
    <row r="53465"/>
    <row r="53466"/>
    <row r="53467"/>
    <row r="53468"/>
    <row r="53469"/>
    <row r="53470"/>
    <row r="53471"/>
    <row r="53472"/>
    <row r="53473"/>
    <row r="53474"/>
    <row r="53475"/>
    <row r="53476"/>
    <row r="53477"/>
    <row r="53478"/>
    <row r="53479"/>
    <row r="53480"/>
    <row r="53481"/>
    <row r="53482"/>
    <row r="53483"/>
    <row r="53484"/>
    <row r="53485"/>
    <row r="53486"/>
    <row r="53487"/>
    <row r="53488"/>
    <row r="53489"/>
    <row r="53490"/>
    <row r="53491"/>
    <row r="53492"/>
    <row r="53493"/>
    <row r="53494"/>
    <row r="53495"/>
    <row r="53496"/>
    <row r="53497"/>
    <row r="53498"/>
    <row r="53499"/>
    <row r="53500"/>
    <row r="53501"/>
    <row r="53502"/>
    <row r="53503"/>
    <row r="53504"/>
    <row r="53505"/>
    <row r="53506"/>
    <row r="53507"/>
    <row r="53508"/>
    <row r="53509"/>
    <row r="53510"/>
    <row r="53511"/>
    <row r="53512"/>
    <row r="53513"/>
    <row r="53514"/>
    <row r="53515"/>
    <row r="53516"/>
    <row r="53517"/>
    <row r="53518"/>
    <row r="53519"/>
    <row r="53520"/>
    <row r="53521"/>
    <row r="53522"/>
    <row r="53523"/>
    <row r="53524"/>
    <row r="53525"/>
    <row r="53526"/>
    <row r="53527"/>
    <row r="53528"/>
    <row r="53529"/>
    <row r="53530"/>
    <row r="53531"/>
    <row r="53532"/>
    <row r="53533"/>
    <row r="53534"/>
    <row r="53535"/>
    <row r="53536"/>
    <row r="53537"/>
    <row r="53538"/>
    <row r="53539"/>
    <row r="53540"/>
    <row r="53541"/>
    <row r="53542"/>
    <row r="53543"/>
    <row r="53544"/>
    <row r="53545"/>
    <row r="53546"/>
    <row r="53547"/>
    <row r="53548"/>
    <row r="53549"/>
    <row r="53550"/>
    <row r="53551"/>
    <row r="53552"/>
    <row r="53553"/>
    <row r="53554"/>
    <row r="53555"/>
    <row r="53556"/>
    <row r="53557"/>
    <row r="53558"/>
    <row r="53559"/>
    <row r="53560"/>
    <row r="53561"/>
    <row r="53562"/>
    <row r="53563"/>
    <row r="53564"/>
    <row r="53565"/>
    <row r="53566"/>
    <row r="53567"/>
    <row r="53568"/>
    <row r="53569"/>
    <row r="53570"/>
    <row r="53571"/>
    <row r="53572"/>
    <row r="53573"/>
    <row r="53574"/>
    <row r="53575"/>
    <row r="53576"/>
    <row r="53577"/>
    <row r="53578"/>
    <row r="53579"/>
    <row r="53580"/>
    <row r="53581"/>
    <row r="53582"/>
    <row r="53583"/>
    <row r="53584"/>
    <row r="53585"/>
    <row r="53586"/>
    <row r="53587"/>
    <row r="53588"/>
    <row r="53589"/>
    <row r="53590"/>
    <row r="53591"/>
    <row r="53592"/>
    <row r="53593"/>
    <row r="53594"/>
    <row r="53595"/>
    <row r="53596"/>
    <row r="53597"/>
    <row r="53598"/>
    <row r="53599"/>
    <row r="53600"/>
    <row r="53601"/>
    <row r="53602"/>
    <row r="53603"/>
    <row r="53604"/>
    <row r="53605"/>
    <row r="53606"/>
    <row r="53607"/>
    <row r="53608"/>
    <row r="53609"/>
    <row r="53610"/>
    <row r="53611"/>
    <row r="53612"/>
    <row r="53613"/>
    <row r="53614"/>
    <row r="53615"/>
    <row r="53616"/>
    <row r="53617"/>
    <row r="53618"/>
    <row r="53619"/>
    <row r="53620"/>
    <row r="53621"/>
    <row r="53622"/>
    <row r="53623"/>
    <row r="53624"/>
    <row r="53625"/>
    <row r="53626"/>
    <row r="53627"/>
    <row r="53628"/>
    <row r="53629"/>
    <row r="53630"/>
    <row r="53631"/>
    <row r="53632"/>
    <row r="53633"/>
    <row r="53634"/>
    <row r="53635"/>
    <row r="53636"/>
    <row r="53637"/>
    <row r="53638"/>
    <row r="53639"/>
    <row r="53640"/>
    <row r="53641"/>
    <row r="53642"/>
    <row r="53643"/>
    <row r="53644"/>
    <row r="53645"/>
    <row r="53646"/>
    <row r="53647"/>
    <row r="53648"/>
    <row r="53649"/>
    <row r="53650"/>
    <row r="53651"/>
    <row r="53652"/>
    <row r="53653"/>
    <row r="53654"/>
    <row r="53655"/>
    <row r="53656"/>
    <row r="53657"/>
    <row r="53658"/>
    <row r="53659"/>
    <row r="53660"/>
    <row r="53661"/>
    <row r="53662"/>
    <row r="53663"/>
    <row r="53664"/>
    <row r="53665"/>
    <row r="53666"/>
    <row r="53667"/>
    <row r="53668"/>
    <row r="53669"/>
    <row r="53670"/>
    <row r="53671"/>
    <row r="53672"/>
    <row r="53673"/>
    <row r="53674"/>
    <row r="53675"/>
    <row r="53676"/>
    <row r="53677"/>
    <row r="53678"/>
    <row r="53679"/>
    <row r="53680"/>
    <row r="53681"/>
    <row r="53682"/>
    <row r="53683"/>
    <row r="53684"/>
    <row r="53685"/>
    <row r="53686"/>
    <row r="53687"/>
    <row r="53688"/>
    <row r="53689"/>
    <row r="53690"/>
    <row r="53691"/>
    <row r="53692"/>
    <row r="53693"/>
    <row r="53694"/>
    <row r="53695"/>
    <row r="53696"/>
    <row r="53697"/>
    <row r="53698"/>
    <row r="53699"/>
    <row r="53700"/>
    <row r="53701"/>
    <row r="53702"/>
    <row r="53703"/>
    <row r="53704"/>
    <row r="53705"/>
    <row r="53706"/>
    <row r="53707"/>
    <row r="53708"/>
    <row r="53709"/>
    <row r="53710"/>
    <row r="53711"/>
    <row r="53712"/>
    <row r="53713"/>
    <row r="53714"/>
    <row r="53715"/>
    <row r="53716"/>
    <row r="53717"/>
    <row r="53718"/>
    <row r="53719"/>
    <row r="53720"/>
    <row r="53721"/>
    <row r="53722"/>
    <row r="53723"/>
    <row r="53724"/>
    <row r="53725"/>
    <row r="53726"/>
    <row r="53727"/>
    <row r="53728"/>
    <row r="53729"/>
    <row r="53730"/>
    <row r="53731"/>
    <row r="53732"/>
    <row r="53733"/>
    <row r="53734"/>
    <row r="53735"/>
    <row r="53736"/>
    <row r="53737"/>
    <row r="53738"/>
    <row r="53739"/>
    <row r="53740"/>
    <row r="53741"/>
    <row r="53742"/>
    <row r="53743"/>
    <row r="53744"/>
    <row r="53745"/>
    <row r="53746"/>
    <row r="53747"/>
    <row r="53748"/>
    <row r="53749"/>
    <row r="53750"/>
    <row r="53751"/>
    <row r="53752"/>
    <row r="53753"/>
    <row r="53754"/>
    <row r="53755"/>
    <row r="53756"/>
    <row r="53757"/>
    <row r="53758"/>
    <row r="53759"/>
    <row r="53760"/>
    <row r="53761"/>
    <row r="53762"/>
    <row r="53763"/>
    <row r="53764"/>
    <row r="53765"/>
    <row r="53766"/>
    <row r="53767"/>
    <row r="53768"/>
    <row r="53769"/>
    <row r="53770"/>
    <row r="53771"/>
    <row r="53772"/>
    <row r="53773"/>
    <row r="53774"/>
    <row r="53775"/>
    <row r="53776"/>
    <row r="53777"/>
    <row r="53778"/>
    <row r="53779"/>
    <row r="53780"/>
    <row r="53781"/>
    <row r="53782"/>
    <row r="53783"/>
    <row r="53784"/>
    <row r="53785"/>
    <row r="53786"/>
    <row r="53787"/>
    <row r="53788"/>
    <row r="53789"/>
    <row r="53790"/>
    <row r="53791"/>
    <row r="53792"/>
    <row r="53793"/>
    <row r="53794"/>
    <row r="53795"/>
    <row r="53796"/>
    <row r="53797"/>
    <row r="53798"/>
    <row r="53799"/>
    <row r="53800"/>
    <row r="53801"/>
    <row r="53802"/>
    <row r="53803"/>
    <row r="53804"/>
    <row r="53805"/>
    <row r="53806"/>
    <row r="53807"/>
    <row r="53808"/>
    <row r="53809"/>
    <row r="53810"/>
    <row r="53811"/>
    <row r="53812"/>
    <row r="53813"/>
    <row r="53814"/>
    <row r="53815"/>
    <row r="53816"/>
    <row r="53817"/>
    <row r="53818"/>
    <row r="53819"/>
    <row r="53820"/>
    <row r="53821"/>
    <row r="53822"/>
    <row r="53823"/>
    <row r="53824"/>
    <row r="53825"/>
    <row r="53826"/>
    <row r="53827"/>
    <row r="53828"/>
    <row r="53829"/>
    <row r="53830"/>
    <row r="53831"/>
    <row r="53832"/>
    <row r="53833"/>
    <row r="53834"/>
    <row r="53835"/>
    <row r="53836"/>
    <row r="53837"/>
    <row r="53838"/>
    <row r="53839"/>
    <row r="53840"/>
    <row r="53841"/>
    <row r="53842"/>
    <row r="53843"/>
    <row r="53844"/>
    <row r="53845"/>
    <row r="53846"/>
    <row r="53847"/>
    <row r="53848"/>
    <row r="53849"/>
    <row r="53850"/>
    <row r="53851"/>
    <row r="53852"/>
    <row r="53853"/>
    <row r="53854"/>
    <row r="53855"/>
    <row r="53856"/>
    <row r="53857"/>
    <row r="53858"/>
    <row r="53859"/>
    <row r="53860"/>
    <row r="53861"/>
    <row r="53862"/>
    <row r="53863"/>
    <row r="53864"/>
    <row r="53865"/>
    <row r="53866"/>
    <row r="53867"/>
    <row r="53868"/>
    <row r="53869"/>
    <row r="53870"/>
    <row r="53871"/>
    <row r="53872"/>
    <row r="53873"/>
    <row r="53874"/>
    <row r="53875"/>
    <row r="53876"/>
    <row r="53877"/>
    <row r="53878"/>
    <row r="53879"/>
    <row r="53880"/>
    <row r="53881"/>
    <row r="53882"/>
    <row r="53883"/>
    <row r="53884"/>
    <row r="53885"/>
    <row r="53886"/>
    <row r="53887"/>
    <row r="53888"/>
    <row r="53889"/>
    <row r="53890"/>
    <row r="53891"/>
    <row r="53892"/>
    <row r="53893"/>
    <row r="53894"/>
    <row r="53895"/>
    <row r="53896"/>
    <row r="53897"/>
    <row r="53898"/>
    <row r="53899"/>
    <row r="53900"/>
    <row r="53901"/>
    <row r="53902"/>
    <row r="53903"/>
    <row r="53904"/>
    <row r="53905"/>
    <row r="53906"/>
    <row r="53907"/>
    <row r="53908"/>
    <row r="53909"/>
    <row r="53910"/>
    <row r="53911"/>
    <row r="53912"/>
    <row r="53913"/>
    <row r="53914"/>
    <row r="53915"/>
    <row r="53916"/>
    <row r="53917"/>
    <row r="53918"/>
    <row r="53919"/>
    <row r="53920"/>
    <row r="53921"/>
    <row r="53922"/>
    <row r="53923"/>
    <row r="53924"/>
    <row r="53925"/>
    <row r="53926"/>
    <row r="53927"/>
    <row r="53928"/>
    <row r="53929"/>
    <row r="53930"/>
    <row r="53931"/>
    <row r="53932"/>
    <row r="53933"/>
    <row r="53934"/>
    <row r="53935"/>
    <row r="53936"/>
    <row r="53937"/>
    <row r="53938"/>
    <row r="53939"/>
    <row r="53940"/>
    <row r="53941"/>
    <row r="53942"/>
    <row r="53943"/>
    <row r="53944"/>
    <row r="53945"/>
    <row r="53946"/>
    <row r="53947"/>
    <row r="53948"/>
    <row r="53949"/>
    <row r="53950"/>
    <row r="53951"/>
    <row r="53952"/>
    <row r="53953"/>
    <row r="53954"/>
    <row r="53955"/>
    <row r="53956"/>
    <row r="53957"/>
    <row r="53958"/>
    <row r="53959"/>
    <row r="53960"/>
    <row r="53961"/>
    <row r="53962"/>
    <row r="53963"/>
    <row r="53964"/>
    <row r="53965"/>
    <row r="53966"/>
    <row r="53967"/>
    <row r="53968"/>
    <row r="53969"/>
    <row r="53970"/>
    <row r="53971"/>
    <row r="53972"/>
    <row r="53973"/>
    <row r="53974"/>
    <row r="53975"/>
    <row r="53976"/>
    <row r="53977"/>
    <row r="53978"/>
    <row r="53979"/>
    <row r="53980"/>
    <row r="53981"/>
    <row r="53982"/>
    <row r="53983"/>
    <row r="53984"/>
    <row r="53985"/>
    <row r="53986"/>
    <row r="53987"/>
    <row r="53988"/>
    <row r="53989"/>
    <row r="53990"/>
    <row r="53991"/>
    <row r="53992"/>
    <row r="53993"/>
    <row r="53994"/>
    <row r="53995"/>
    <row r="53996"/>
    <row r="53997"/>
    <row r="53998"/>
    <row r="53999"/>
    <row r="54000"/>
    <row r="54001"/>
    <row r="54002"/>
    <row r="54003"/>
    <row r="54004"/>
    <row r="54005"/>
    <row r="54006"/>
    <row r="54007"/>
    <row r="54008"/>
    <row r="54009"/>
    <row r="54010"/>
    <row r="54011"/>
    <row r="54012"/>
    <row r="54013"/>
    <row r="54014"/>
    <row r="54015"/>
    <row r="54016"/>
    <row r="54017"/>
    <row r="54018"/>
    <row r="54019"/>
    <row r="54020"/>
    <row r="54021"/>
    <row r="54022"/>
    <row r="54023"/>
    <row r="54024"/>
    <row r="54025"/>
    <row r="54026"/>
    <row r="54027"/>
    <row r="54028"/>
    <row r="54029"/>
    <row r="54030"/>
    <row r="54031"/>
    <row r="54032"/>
    <row r="54033"/>
    <row r="54034"/>
    <row r="54035"/>
    <row r="54036"/>
    <row r="54037"/>
    <row r="54038"/>
    <row r="54039"/>
    <row r="54040"/>
    <row r="54041"/>
    <row r="54042"/>
    <row r="54043"/>
    <row r="54044"/>
    <row r="54045"/>
    <row r="54046"/>
    <row r="54047"/>
    <row r="54048"/>
    <row r="54049"/>
    <row r="54050"/>
    <row r="54051"/>
    <row r="54052"/>
    <row r="54053"/>
    <row r="54054"/>
    <row r="54055"/>
    <row r="54056"/>
    <row r="54057"/>
    <row r="54058"/>
    <row r="54059"/>
    <row r="54060"/>
    <row r="54061"/>
    <row r="54062"/>
    <row r="54063"/>
    <row r="54064"/>
    <row r="54065"/>
    <row r="54066"/>
    <row r="54067"/>
    <row r="54068"/>
    <row r="54069"/>
    <row r="54070"/>
    <row r="54071"/>
    <row r="54072"/>
    <row r="54073"/>
    <row r="54074"/>
    <row r="54075"/>
    <row r="54076"/>
    <row r="54077"/>
    <row r="54078"/>
    <row r="54079"/>
    <row r="54080"/>
    <row r="54081"/>
    <row r="54082"/>
    <row r="54083"/>
    <row r="54084"/>
    <row r="54085"/>
    <row r="54086"/>
    <row r="54087"/>
    <row r="54088"/>
    <row r="54089"/>
    <row r="54090"/>
    <row r="54091"/>
    <row r="54092"/>
    <row r="54093"/>
    <row r="54094"/>
    <row r="54095"/>
    <row r="54096"/>
    <row r="54097"/>
    <row r="54098"/>
    <row r="54099"/>
    <row r="54100"/>
    <row r="54101"/>
    <row r="54102"/>
    <row r="54103"/>
    <row r="54104"/>
    <row r="54105"/>
    <row r="54106"/>
    <row r="54107"/>
    <row r="54108"/>
    <row r="54109"/>
    <row r="54110"/>
    <row r="54111"/>
    <row r="54112"/>
    <row r="54113"/>
    <row r="54114"/>
    <row r="54115"/>
    <row r="54116"/>
    <row r="54117"/>
    <row r="54118"/>
    <row r="54119"/>
    <row r="54120"/>
    <row r="54121"/>
    <row r="54122"/>
    <row r="54123"/>
    <row r="54124"/>
    <row r="54125"/>
    <row r="54126"/>
    <row r="54127"/>
    <row r="54128"/>
    <row r="54129"/>
    <row r="54130"/>
    <row r="54131"/>
    <row r="54132"/>
    <row r="54133"/>
    <row r="54134"/>
    <row r="54135"/>
    <row r="54136"/>
    <row r="54137"/>
    <row r="54138"/>
    <row r="54139"/>
    <row r="54140"/>
    <row r="54141"/>
    <row r="54142"/>
    <row r="54143"/>
    <row r="54144"/>
    <row r="54145"/>
    <row r="54146"/>
    <row r="54147"/>
    <row r="54148"/>
    <row r="54149"/>
    <row r="54150"/>
    <row r="54151"/>
    <row r="54152"/>
    <row r="54153"/>
    <row r="54154"/>
    <row r="54155"/>
    <row r="54156"/>
    <row r="54157"/>
    <row r="54158"/>
    <row r="54159"/>
    <row r="54160"/>
    <row r="54161"/>
    <row r="54162"/>
    <row r="54163"/>
    <row r="54164"/>
    <row r="54165"/>
    <row r="54166"/>
    <row r="54167"/>
    <row r="54168"/>
    <row r="54169"/>
    <row r="54170"/>
    <row r="54171"/>
    <row r="54172"/>
    <row r="54173"/>
    <row r="54174"/>
    <row r="54175"/>
    <row r="54176"/>
    <row r="54177"/>
    <row r="54178"/>
    <row r="54179"/>
    <row r="54180"/>
    <row r="54181"/>
    <row r="54182"/>
    <row r="54183"/>
    <row r="54184"/>
    <row r="54185"/>
    <row r="54186"/>
    <row r="54187"/>
    <row r="54188"/>
    <row r="54189"/>
    <row r="54190"/>
    <row r="54191"/>
    <row r="54192"/>
    <row r="54193"/>
    <row r="54194"/>
    <row r="54195"/>
    <row r="54196"/>
    <row r="54197"/>
    <row r="54198"/>
    <row r="54199"/>
    <row r="54200"/>
    <row r="54201"/>
    <row r="54202"/>
    <row r="54203"/>
    <row r="54204"/>
    <row r="54205"/>
    <row r="54206"/>
    <row r="54207"/>
    <row r="54208"/>
    <row r="54209"/>
    <row r="54210"/>
    <row r="54211"/>
    <row r="54212"/>
    <row r="54213"/>
    <row r="54214"/>
    <row r="54215"/>
    <row r="54216"/>
    <row r="54217"/>
    <row r="54218"/>
    <row r="54219"/>
    <row r="54220"/>
    <row r="54221"/>
    <row r="54222"/>
    <row r="54223"/>
    <row r="54224"/>
    <row r="54225"/>
    <row r="54226"/>
    <row r="54227"/>
    <row r="54228"/>
    <row r="54229"/>
    <row r="54230"/>
    <row r="54231"/>
    <row r="54232"/>
    <row r="54233"/>
    <row r="54234"/>
    <row r="54235"/>
    <row r="54236"/>
    <row r="54237"/>
    <row r="54238"/>
    <row r="54239"/>
    <row r="54240"/>
    <row r="54241"/>
    <row r="54242"/>
    <row r="54243"/>
    <row r="54244"/>
    <row r="54245"/>
    <row r="54246"/>
    <row r="54247"/>
    <row r="54248"/>
    <row r="54249"/>
    <row r="54250"/>
    <row r="54251"/>
    <row r="54252"/>
    <row r="54253"/>
    <row r="54254"/>
    <row r="54255"/>
    <row r="54256"/>
    <row r="54257"/>
    <row r="54258"/>
    <row r="54259"/>
    <row r="54260"/>
    <row r="54261"/>
    <row r="54262"/>
    <row r="54263"/>
    <row r="54264"/>
    <row r="54265"/>
    <row r="54266"/>
    <row r="54267"/>
    <row r="54268"/>
    <row r="54269"/>
    <row r="54270"/>
    <row r="54271"/>
    <row r="54272"/>
    <row r="54273"/>
    <row r="54274"/>
    <row r="54275"/>
    <row r="54276"/>
    <row r="54277"/>
    <row r="54278"/>
    <row r="54279"/>
    <row r="54280"/>
    <row r="54281"/>
    <row r="54282"/>
    <row r="54283"/>
    <row r="54284"/>
    <row r="54285"/>
    <row r="54286"/>
    <row r="54287"/>
    <row r="54288"/>
    <row r="54289"/>
    <row r="54290"/>
    <row r="54291"/>
    <row r="54292"/>
    <row r="54293"/>
    <row r="54294"/>
    <row r="54295"/>
    <row r="54296"/>
    <row r="54297"/>
    <row r="54298"/>
    <row r="54299"/>
    <row r="54300"/>
    <row r="54301"/>
    <row r="54302"/>
    <row r="54303"/>
    <row r="54304"/>
    <row r="54305"/>
    <row r="54306"/>
    <row r="54307"/>
    <row r="54308"/>
    <row r="54309"/>
    <row r="54310"/>
    <row r="54311"/>
    <row r="54312"/>
    <row r="54313"/>
    <row r="54314"/>
    <row r="54315"/>
    <row r="54316"/>
    <row r="54317"/>
    <row r="54318"/>
    <row r="54319"/>
    <row r="54320"/>
    <row r="54321"/>
    <row r="54322"/>
    <row r="54323"/>
    <row r="54324"/>
    <row r="54325"/>
    <row r="54326"/>
    <row r="54327"/>
    <row r="54328"/>
    <row r="54329"/>
    <row r="54330"/>
    <row r="54331"/>
    <row r="54332"/>
    <row r="54333"/>
    <row r="54334"/>
    <row r="54335"/>
    <row r="54336"/>
    <row r="54337"/>
    <row r="54338"/>
    <row r="54339"/>
    <row r="54340"/>
    <row r="54341"/>
    <row r="54342"/>
    <row r="54343"/>
    <row r="54344"/>
    <row r="54345"/>
    <row r="54346"/>
    <row r="54347"/>
    <row r="54348"/>
    <row r="54349"/>
    <row r="54350"/>
    <row r="54351"/>
    <row r="54352"/>
    <row r="54353"/>
    <row r="54354"/>
    <row r="54355"/>
    <row r="54356"/>
    <row r="54357"/>
    <row r="54358"/>
    <row r="54359"/>
    <row r="54360"/>
    <row r="54361"/>
    <row r="54362"/>
    <row r="54363"/>
    <row r="54364"/>
    <row r="54365"/>
    <row r="54366"/>
    <row r="54367"/>
    <row r="54368"/>
    <row r="54369"/>
    <row r="54370"/>
    <row r="54371"/>
    <row r="54372"/>
    <row r="54373"/>
    <row r="54374"/>
    <row r="54375"/>
    <row r="54376"/>
    <row r="54377"/>
    <row r="54378"/>
    <row r="54379"/>
    <row r="54380"/>
    <row r="54381"/>
    <row r="54382"/>
    <row r="54383"/>
    <row r="54384"/>
    <row r="54385"/>
    <row r="54386"/>
    <row r="54387"/>
    <row r="54388"/>
    <row r="54389"/>
    <row r="54390"/>
    <row r="54391"/>
    <row r="54392"/>
    <row r="54393"/>
    <row r="54394"/>
    <row r="54395"/>
    <row r="54396"/>
    <row r="54397"/>
    <row r="54398"/>
    <row r="54399"/>
    <row r="54400"/>
    <row r="54401"/>
    <row r="54402"/>
    <row r="54403"/>
    <row r="54404"/>
    <row r="54405"/>
    <row r="54406"/>
    <row r="54407"/>
    <row r="54408"/>
    <row r="54409"/>
    <row r="54410"/>
    <row r="54411"/>
    <row r="54412"/>
    <row r="54413"/>
    <row r="54414"/>
    <row r="54415"/>
    <row r="54416"/>
    <row r="54417"/>
    <row r="54418"/>
    <row r="54419"/>
    <row r="54420"/>
    <row r="54421"/>
    <row r="54422"/>
    <row r="54423"/>
    <row r="54424"/>
    <row r="54425"/>
    <row r="54426"/>
    <row r="54427"/>
    <row r="54428"/>
    <row r="54429"/>
    <row r="54430"/>
    <row r="54431"/>
    <row r="54432"/>
    <row r="54433"/>
    <row r="54434"/>
    <row r="54435"/>
    <row r="54436"/>
    <row r="54437"/>
    <row r="54438"/>
    <row r="54439"/>
    <row r="54440"/>
    <row r="54441"/>
    <row r="54442"/>
    <row r="54443"/>
    <row r="54444"/>
    <row r="54445"/>
    <row r="54446"/>
    <row r="54447"/>
    <row r="54448"/>
    <row r="54449"/>
    <row r="54450"/>
    <row r="54451"/>
    <row r="54452"/>
    <row r="54453"/>
    <row r="54454"/>
    <row r="54455"/>
    <row r="54456"/>
    <row r="54457"/>
    <row r="54458"/>
    <row r="54459"/>
    <row r="54460"/>
    <row r="54461"/>
    <row r="54462"/>
    <row r="54463"/>
    <row r="54464"/>
    <row r="54465"/>
    <row r="54466"/>
    <row r="54467"/>
    <row r="54468"/>
    <row r="54469"/>
    <row r="54470"/>
    <row r="54471"/>
    <row r="54472"/>
    <row r="54473"/>
    <row r="54474"/>
    <row r="54475"/>
    <row r="54476"/>
    <row r="54477"/>
    <row r="54478"/>
    <row r="54479"/>
    <row r="54480"/>
    <row r="54481"/>
    <row r="54482"/>
    <row r="54483"/>
    <row r="54484"/>
    <row r="54485"/>
    <row r="54486"/>
    <row r="54487"/>
    <row r="54488"/>
    <row r="54489"/>
    <row r="54490"/>
    <row r="54491"/>
    <row r="54492"/>
    <row r="54493"/>
    <row r="54494"/>
    <row r="54495"/>
    <row r="54496"/>
    <row r="54497"/>
    <row r="54498"/>
    <row r="54499"/>
    <row r="54500"/>
    <row r="54501"/>
    <row r="54502"/>
    <row r="54503"/>
    <row r="54504"/>
    <row r="54505"/>
    <row r="54506"/>
    <row r="54507"/>
    <row r="54508"/>
    <row r="54509"/>
    <row r="54510"/>
    <row r="54511"/>
    <row r="54512"/>
    <row r="54513"/>
    <row r="54514"/>
    <row r="54515"/>
    <row r="54516"/>
    <row r="54517"/>
    <row r="54518"/>
    <row r="54519"/>
    <row r="54520"/>
    <row r="54521"/>
    <row r="54522"/>
    <row r="54523"/>
    <row r="54524"/>
    <row r="54525"/>
    <row r="54526"/>
    <row r="54527"/>
    <row r="54528"/>
    <row r="54529"/>
    <row r="54530"/>
    <row r="54531"/>
    <row r="54532"/>
    <row r="54533"/>
    <row r="54534"/>
    <row r="54535"/>
    <row r="54536"/>
    <row r="54537"/>
    <row r="54538"/>
    <row r="54539"/>
    <row r="54540"/>
    <row r="54541"/>
    <row r="54542"/>
    <row r="54543"/>
    <row r="54544"/>
    <row r="54545"/>
    <row r="54546"/>
    <row r="54547"/>
    <row r="54548"/>
    <row r="54549"/>
    <row r="54550"/>
    <row r="54551"/>
    <row r="54552"/>
    <row r="54553"/>
    <row r="54554"/>
    <row r="54555"/>
    <row r="54556"/>
    <row r="54557"/>
    <row r="54558"/>
    <row r="54559"/>
    <row r="54560"/>
    <row r="54561"/>
    <row r="54562"/>
    <row r="54563"/>
    <row r="54564"/>
    <row r="54565"/>
    <row r="54566"/>
    <row r="54567"/>
    <row r="54568"/>
    <row r="54569"/>
    <row r="54570"/>
    <row r="54571"/>
    <row r="54572"/>
    <row r="54573"/>
    <row r="54574"/>
    <row r="54575"/>
    <row r="54576"/>
    <row r="54577"/>
    <row r="54578"/>
    <row r="54579"/>
    <row r="54580"/>
    <row r="54581"/>
    <row r="54582"/>
    <row r="54583"/>
    <row r="54584"/>
    <row r="54585"/>
    <row r="54586"/>
    <row r="54587"/>
    <row r="54588"/>
    <row r="54589"/>
    <row r="54590"/>
    <row r="54591"/>
    <row r="54592"/>
    <row r="54593"/>
    <row r="54594"/>
    <row r="54595"/>
    <row r="54596"/>
    <row r="54597"/>
    <row r="54598"/>
    <row r="54599"/>
    <row r="54600"/>
    <row r="54601"/>
    <row r="54602"/>
    <row r="54603"/>
    <row r="54604"/>
    <row r="54605"/>
    <row r="54606"/>
    <row r="54607"/>
    <row r="54608"/>
    <row r="54609"/>
    <row r="54610"/>
    <row r="54611"/>
    <row r="54612"/>
    <row r="54613"/>
    <row r="54614"/>
    <row r="54615"/>
    <row r="54616"/>
    <row r="54617"/>
    <row r="54618"/>
    <row r="54619"/>
    <row r="54620"/>
    <row r="54621"/>
    <row r="54622"/>
    <row r="54623"/>
    <row r="54624"/>
    <row r="54625"/>
    <row r="54626"/>
    <row r="54627"/>
    <row r="54628"/>
    <row r="54629"/>
    <row r="54630"/>
    <row r="54631"/>
    <row r="54632"/>
    <row r="54633"/>
    <row r="54634"/>
    <row r="54635"/>
    <row r="54636"/>
    <row r="54637"/>
    <row r="54638"/>
    <row r="54639"/>
    <row r="54640"/>
    <row r="54641"/>
    <row r="54642"/>
    <row r="54643"/>
    <row r="54644"/>
    <row r="54645"/>
    <row r="54646"/>
    <row r="54647"/>
    <row r="54648"/>
    <row r="54649"/>
    <row r="54650"/>
    <row r="54651"/>
    <row r="54652"/>
    <row r="54653"/>
    <row r="54654"/>
    <row r="54655"/>
    <row r="54656"/>
    <row r="54657"/>
    <row r="54658"/>
    <row r="54659"/>
    <row r="54660"/>
    <row r="54661"/>
    <row r="54662"/>
    <row r="54663"/>
    <row r="54664"/>
    <row r="54665"/>
    <row r="54666"/>
    <row r="54667"/>
    <row r="54668"/>
    <row r="54669"/>
    <row r="54670"/>
    <row r="54671"/>
    <row r="54672"/>
    <row r="54673"/>
    <row r="54674"/>
    <row r="54675"/>
    <row r="54676"/>
    <row r="54677"/>
    <row r="54678"/>
    <row r="54679"/>
    <row r="54680"/>
    <row r="54681"/>
    <row r="54682"/>
    <row r="54683"/>
    <row r="54684"/>
    <row r="54685"/>
    <row r="54686"/>
    <row r="54687"/>
    <row r="54688"/>
    <row r="54689"/>
    <row r="54690"/>
    <row r="54691"/>
    <row r="54692"/>
    <row r="54693"/>
    <row r="54694"/>
    <row r="54695"/>
    <row r="54696"/>
    <row r="54697"/>
    <row r="54698"/>
    <row r="54699"/>
    <row r="54700"/>
    <row r="54701"/>
    <row r="54702"/>
    <row r="54703"/>
    <row r="54704"/>
    <row r="54705"/>
    <row r="54706"/>
    <row r="54707"/>
    <row r="54708"/>
    <row r="54709"/>
    <row r="54710"/>
    <row r="54711"/>
    <row r="54712"/>
    <row r="54713"/>
    <row r="54714"/>
    <row r="54715"/>
    <row r="54716"/>
    <row r="54717"/>
    <row r="54718"/>
    <row r="54719"/>
    <row r="54720"/>
    <row r="54721"/>
    <row r="54722"/>
    <row r="54723"/>
    <row r="54724"/>
    <row r="54725"/>
    <row r="54726"/>
    <row r="54727"/>
    <row r="54728"/>
    <row r="54729"/>
    <row r="54730"/>
    <row r="54731"/>
    <row r="54732"/>
    <row r="54733"/>
    <row r="54734"/>
    <row r="54735"/>
    <row r="54736"/>
    <row r="54737"/>
    <row r="54738"/>
    <row r="54739"/>
    <row r="54740"/>
    <row r="54741"/>
    <row r="54742"/>
    <row r="54743"/>
    <row r="54744"/>
    <row r="54745"/>
    <row r="54746"/>
    <row r="54747"/>
    <row r="54748"/>
    <row r="54749"/>
    <row r="54750"/>
    <row r="54751"/>
    <row r="54752"/>
    <row r="54753"/>
    <row r="54754"/>
    <row r="54755"/>
    <row r="54756"/>
    <row r="54757"/>
    <row r="54758"/>
    <row r="54759"/>
    <row r="54760"/>
    <row r="54761"/>
    <row r="54762"/>
    <row r="54763"/>
    <row r="54764"/>
    <row r="54765"/>
    <row r="54766"/>
    <row r="54767"/>
    <row r="54768"/>
    <row r="54769"/>
    <row r="54770"/>
    <row r="54771"/>
    <row r="54772"/>
    <row r="54773"/>
    <row r="54774"/>
    <row r="54775"/>
    <row r="54776"/>
    <row r="54777"/>
    <row r="54778"/>
    <row r="54779"/>
    <row r="54780"/>
    <row r="54781"/>
    <row r="54782"/>
    <row r="54783"/>
    <row r="54784"/>
    <row r="54785"/>
    <row r="54786"/>
    <row r="54787"/>
    <row r="54788"/>
    <row r="54789"/>
    <row r="54790"/>
    <row r="54791"/>
    <row r="54792"/>
    <row r="54793"/>
    <row r="54794"/>
    <row r="54795"/>
    <row r="54796"/>
    <row r="54797"/>
    <row r="54798"/>
    <row r="54799"/>
    <row r="54800"/>
    <row r="54801"/>
    <row r="54802"/>
    <row r="54803"/>
    <row r="54804"/>
    <row r="54805"/>
    <row r="54806"/>
    <row r="54807"/>
    <row r="54808"/>
    <row r="54809"/>
    <row r="54810"/>
    <row r="54811"/>
    <row r="54812"/>
    <row r="54813"/>
    <row r="54814"/>
    <row r="54815"/>
    <row r="54816"/>
    <row r="54817"/>
    <row r="54818"/>
    <row r="54819"/>
    <row r="54820"/>
    <row r="54821"/>
    <row r="54822"/>
    <row r="54823"/>
    <row r="54824"/>
    <row r="54825"/>
    <row r="54826"/>
    <row r="54827"/>
    <row r="54828"/>
    <row r="54829"/>
    <row r="54830"/>
    <row r="54831"/>
    <row r="54832"/>
    <row r="54833"/>
    <row r="54834"/>
    <row r="54835"/>
    <row r="54836"/>
    <row r="54837"/>
    <row r="54838"/>
    <row r="54839"/>
    <row r="54840"/>
    <row r="54841"/>
    <row r="54842"/>
    <row r="54843"/>
    <row r="54844"/>
    <row r="54845"/>
    <row r="54846"/>
    <row r="54847"/>
    <row r="54848"/>
    <row r="54849"/>
    <row r="54850"/>
    <row r="54851"/>
    <row r="54852"/>
    <row r="54853"/>
    <row r="54854"/>
    <row r="54855"/>
    <row r="54856"/>
    <row r="54857"/>
    <row r="54858"/>
    <row r="54859"/>
    <row r="54860"/>
    <row r="54861"/>
    <row r="54862"/>
    <row r="54863"/>
    <row r="54864"/>
    <row r="54865"/>
    <row r="54866"/>
    <row r="54867"/>
    <row r="54868"/>
    <row r="54869"/>
    <row r="54870"/>
    <row r="54871"/>
    <row r="54872"/>
    <row r="54873"/>
    <row r="54874"/>
    <row r="54875"/>
    <row r="54876"/>
    <row r="54877"/>
    <row r="54878"/>
    <row r="54879"/>
    <row r="54880"/>
    <row r="54881"/>
    <row r="54882"/>
    <row r="54883"/>
    <row r="54884"/>
    <row r="54885"/>
    <row r="54886"/>
    <row r="54887"/>
    <row r="54888"/>
    <row r="54889"/>
    <row r="54890"/>
    <row r="54891"/>
    <row r="54892"/>
    <row r="54893"/>
    <row r="54894"/>
    <row r="54895"/>
    <row r="54896"/>
    <row r="54897"/>
    <row r="54898"/>
    <row r="54899"/>
    <row r="54900"/>
    <row r="54901"/>
    <row r="54902"/>
    <row r="54903"/>
    <row r="54904"/>
    <row r="54905"/>
    <row r="54906"/>
    <row r="54907"/>
    <row r="54908"/>
    <row r="54909"/>
    <row r="54910"/>
    <row r="54911"/>
    <row r="54912"/>
    <row r="54913"/>
    <row r="54914"/>
    <row r="54915"/>
    <row r="54916"/>
    <row r="54917"/>
    <row r="54918"/>
    <row r="54919"/>
    <row r="54920"/>
    <row r="54921"/>
    <row r="54922"/>
    <row r="54923"/>
    <row r="54924"/>
    <row r="54925"/>
    <row r="54926"/>
    <row r="54927"/>
    <row r="54928"/>
    <row r="54929"/>
    <row r="54930"/>
    <row r="54931"/>
    <row r="54932"/>
    <row r="54933"/>
    <row r="54934"/>
    <row r="54935"/>
    <row r="54936"/>
    <row r="54937"/>
    <row r="54938"/>
    <row r="54939"/>
    <row r="54940"/>
    <row r="54941"/>
    <row r="54942"/>
    <row r="54943"/>
    <row r="54944"/>
    <row r="54945"/>
    <row r="54946"/>
    <row r="54947"/>
    <row r="54948"/>
    <row r="54949"/>
    <row r="54950"/>
    <row r="54951"/>
    <row r="54952"/>
    <row r="54953"/>
    <row r="54954"/>
    <row r="54955"/>
    <row r="54956"/>
    <row r="54957"/>
    <row r="54958"/>
    <row r="54959"/>
    <row r="54960"/>
    <row r="54961"/>
    <row r="54962"/>
    <row r="54963"/>
    <row r="54964"/>
    <row r="54965"/>
    <row r="54966"/>
    <row r="54967"/>
    <row r="54968"/>
    <row r="54969"/>
    <row r="54970"/>
    <row r="54971"/>
    <row r="54972"/>
    <row r="54973"/>
    <row r="54974"/>
    <row r="54975"/>
    <row r="54976"/>
    <row r="54977"/>
    <row r="54978"/>
    <row r="54979"/>
    <row r="54980"/>
    <row r="54981"/>
    <row r="54982"/>
    <row r="54983"/>
    <row r="54984"/>
    <row r="54985"/>
    <row r="54986"/>
    <row r="54987"/>
    <row r="54988"/>
    <row r="54989"/>
    <row r="54990"/>
    <row r="54991"/>
    <row r="54992"/>
    <row r="54993"/>
    <row r="54994"/>
    <row r="54995"/>
    <row r="54996"/>
    <row r="54997"/>
    <row r="54998"/>
    <row r="54999"/>
    <row r="55000"/>
    <row r="55001"/>
    <row r="55002"/>
    <row r="55003"/>
    <row r="55004"/>
    <row r="55005"/>
    <row r="55006"/>
    <row r="55007"/>
    <row r="55008"/>
    <row r="55009"/>
    <row r="55010"/>
    <row r="55011"/>
    <row r="55012"/>
    <row r="55013"/>
    <row r="55014"/>
    <row r="55015"/>
    <row r="55016"/>
    <row r="55017"/>
    <row r="55018"/>
    <row r="55019"/>
    <row r="55020"/>
    <row r="55021"/>
    <row r="55022"/>
    <row r="55023"/>
    <row r="55024"/>
    <row r="55025"/>
    <row r="55026"/>
    <row r="55027"/>
    <row r="55028"/>
    <row r="55029"/>
    <row r="55030"/>
    <row r="55031"/>
    <row r="55032"/>
    <row r="55033"/>
    <row r="55034"/>
    <row r="55035"/>
    <row r="55036"/>
    <row r="55037"/>
    <row r="55038"/>
    <row r="55039"/>
    <row r="55040"/>
    <row r="55041"/>
    <row r="55042"/>
    <row r="55043"/>
    <row r="55044"/>
    <row r="55045"/>
    <row r="55046"/>
    <row r="55047"/>
    <row r="55048"/>
    <row r="55049"/>
    <row r="55050"/>
    <row r="55051"/>
    <row r="55052"/>
    <row r="55053"/>
    <row r="55054"/>
    <row r="55055"/>
    <row r="55056"/>
    <row r="55057"/>
    <row r="55058"/>
    <row r="55059"/>
    <row r="55060"/>
    <row r="55061"/>
    <row r="55062"/>
    <row r="55063"/>
    <row r="55064"/>
    <row r="55065"/>
    <row r="55066"/>
    <row r="55067"/>
    <row r="55068"/>
    <row r="55069"/>
    <row r="55070"/>
    <row r="55071"/>
    <row r="55072"/>
    <row r="55073"/>
    <row r="55074"/>
    <row r="55075"/>
    <row r="55076"/>
    <row r="55077"/>
    <row r="55078"/>
    <row r="55079"/>
    <row r="55080"/>
    <row r="55081"/>
    <row r="55082"/>
    <row r="55083"/>
    <row r="55084"/>
    <row r="55085"/>
    <row r="55086"/>
    <row r="55087"/>
    <row r="55088"/>
    <row r="55089"/>
    <row r="55090"/>
    <row r="55091"/>
    <row r="55092"/>
    <row r="55093"/>
    <row r="55094"/>
    <row r="55095"/>
    <row r="55096"/>
    <row r="55097"/>
    <row r="55098"/>
    <row r="55099"/>
    <row r="55100"/>
    <row r="55101"/>
    <row r="55102"/>
    <row r="55103"/>
    <row r="55104"/>
    <row r="55105"/>
    <row r="55106"/>
    <row r="55107"/>
    <row r="55108"/>
    <row r="55109"/>
    <row r="55110"/>
    <row r="55111"/>
    <row r="55112"/>
    <row r="55113"/>
    <row r="55114"/>
    <row r="55115"/>
    <row r="55116"/>
    <row r="55117"/>
    <row r="55118"/>
    <row r="55119"/>
    <row r="55120"/>
    <row r="55121"/>
    <row r="55122"/>
    <row r="55123"/>
    <row r="55124"/>
    <row r="55125"/>
    <row r="55126"/>
    <row r="55127"/>
    <row r="55128"/>
    <row r="55129"/>
    <row r="55130"/>
    <row r="55131"/>
    <row r="55132"/>
    <row r="55133"/>
    <row r="55134"/>
    <row r="55135"/>
    <row r="55136"/>
    <row r="55137"/>
    <row r="55138"/>
    <row r="55139"/>
    <row r="55140"/>
    <row r="55141"/>
    <row r="55142"/>
    <row r="55143"/>
    <row r="55144"/>
    <row r="55145"/>
    <row r="55146"/>
    <row r="55147"/>
    <row r="55148"/>
    <row r="55149"/>
    <row r="55150"/>
    <row r="55151"/>
    <row r="55152"/>
    <row r="55153"/>
    <row r="55154"/>
    <row r="55155"/>
    <row r="55156"/>
    <row r="55157"/>
    <row r="55158"/>
    <row r="55159"/>
    <row r="55160"/>
    <row r="55161"/>
    <row r="55162"/>
    <row r="55163"/>
    <row r="55164"/>
    <row r="55165"/>
    <row r="55166"/>
    <row r="55167"/>
    <row r="55168"/>
    <row r="55169"/>
    <row r="55170"/>
    <row r="55171"/>
    <row r="55172"/>
    <row r="55173"/>
    <row r="55174"/>
    <row r="55175"/>
    <row r="55176"/>
    <row r="55177"/>
    <row r="55178"/>
    <row r="55179"/>
    <row r="55180"/>
    <row r="55181"/>
    <row r="55182"/>
    <row r="55183"/>
    <row r="55184"/>
    <row r="55185"/>
    <row r="55186"/>
    <row r="55187"/>
    <row r="55188"/>
    <row r="55189"/>
    <row r="55190"/>
    <row r="55191"/>
    <row r="55192"/>
    <row r="55193"/>
    <row r="55194"/>
    <row r="55195"/>
    <row r="55196"/>
    <row r="55197"/>
    <row r="55198"/>
    <row r="55199"/>
    <row r="55200"/>
    <row r="55201"/>
    <row r="55202"/>
    <row r="55203"/>
    <row r="55204"/>
    <row r="55205"/>
    <row r="55206"/>
    <row r="55207"/>
    <row r="55208"/>
    <row r="55209"/>
    <row r="55210"/>
    <row r="55211"/>
    <row r="55212"/>
    <row r="55213"/>
    <row r="55214"/>
    <row r="55215"/>
    <row r="55216"/>
    <row r="55217"/>
    <row r="55218"/>
    <row r="55219"/>
    <row r="55220"/>
    <row r="55221"/>
    <row r="55222"/>
    <row r="55223"/>
    <row r="55224"/>
    <row r="55225"/>
    <row r="55226"/>
    <row r="55227"/>
    <row r="55228"/>
    <row r="55229"/>
    <row r="55230"/>
    <row r="55231"/>
    <row r="55232"/>
    <row r="55233"/>
    <row r="55234"/>
    <row r="55235"/>
    <row r="55236"/>
    <row r="55237"/>
    <row r="55238"/>
    <row r="55239"/>
    <row r="55240"/>
    <row r="55241"/>
    <row r="55242"/>
    <row r="55243"/>
    <row r="55244"/>
    <row r="55245"/>
    <row r="55246"/>
    <row r="55247"/>
    <row r="55248"/>
    <row r="55249"/>
    <row r="55250"/>
    <row r="55251"/>
    <row r="55252"/>
    <row r="55253"/>
    <row r="55254"/>
    <row r="55255"/>
    <row r="55256"/>
    <row r="55257"/>
    <row r="55258"/>
    <row r="55259"/>
    <row r="55260"/>
    <row r="55261"/>
    <row r="55262"/>
    <row r="55263"/>
    <row r="55264"/>
    <row r="55265"/>
    <row r="55266"/>
    <row r="55267"/>
    <row r="55268"/>
    <row r="55269"/>
    <row r="55270"/>
    <row r="55271"/>
    <row r="55272"/>
    <row r="55273"/>
    <row r="55274"/>
    <row r="55275"/>
    <row r="55276"/>
    <row r="55277"/>
    <row r="55278"/>
    <row r="55279"/>
    <row r="55280"/>
    <row r="55281"/>
    <row r="55282"/>
    <row r="55283"/>
    <row r="55284"/>
    <row r="55285"/>
    <row r="55286"/>
    <row r="55287"/>
    <row r="55288"/>
    <row r="55289"/>
    <row r="55290"/>
    <row r="55291"/>
    <row r="55292"/>
    <row r="55293"/>
    <row r="55294"/>
    <row r="55295"/>
    <row r="55296"/>
    <row r="55297"/>
    <row r="55298"/>
    <row r="55299"/>
    <row r="55300"/>
    <row r="55301"/>
    <row r="55302"/>
    <row r="55303"/>
    <row r="55304"/>
    <row r="55305"/>
    <row r="55306"/>
    <row r="55307"/>
    <row r="55308"/>
    <row r="55309"/>
    <row r="55310"/>
    <row r="55311"/>
    <row r="55312"/>
    <row r="55313"/>
    <row r="55314"/>
    <row r="55315"/>
    <row r="55316"/>
    <row r="55317"/>
    <row r="55318"/>
    <row r="55319"/>
    <row r="55320"/>
    <row r="55321"/>
    <row r="55322"/>
    <row r="55323"/>
    <row r="55324"/>
    <row r="55325"/>
    <row r="55326"/>
    <row r="55327"/>
    <row r="55328"/>
    <row r="55329"/>
    <row r="55330"/>
    <row r="55331"/>
    <row r="55332"/>
    <row r="55333"/>
    <row r="55334"/>
    <row r="55335"/>
    <row r="55336"/>
    <row r="55337"/>
    <row r="55338"/>
    <row r="55339"/>
    <row r="55340"/>
    <row r="55341"/>
    <row r="55342"/>
    <row r="55343"/>
    <row r="55344"/>
    <row r="55345"/>
    <row r="55346"/>
    <row r="55347"/>
    <row r="55348"/>
    <row r="55349"/>
    <row r="55350"/>
    <row r="55351"/>
    <row r="55352"/>
    <row r="55353"/>
    <row r="55354"/>
    <row r="55355"/>
    <row r="55356"/>
    <row r="55357"/>
    <row r="55358"/>
    <row r="55359"/>
    <row r="55360"/>
    <row r="55361"/>
    <row r="55362"/>
    <row r="55363"/>
    <row r="55364"/>
    <row r="55365"/>
    <row r="55366"/>
    <row r="55367"/>
    <row r="55368"/>
    <row r="55369"/>
    <row r="55370"/>
    <row r="55371"/>
    <row r="55372"/>
    <row r="55373"/>
    <row r="55374"/>
    <row r="55375"/>
    <row r="55376"/>
    <row r="55377"/>
    <row r="55378"/>
    <row r="55379"/>
    <row r="55380"/>
    <row r="55381"/>
    <row r="55382"/>
    <row r="55383"/>
    <row r="55384"/>
    <row r="55385"/>
    <row r="55386"/>
    <row r="55387"/>
    <row r="55388"/>
    <row r="55389"/>
    <row r="55390"/>
    <row r="55391"/>
    <row r="55392"/>
    <row r="55393"/>
    <row r="55394"/>
    <row r="55395"/>
    <row r="55396"/>
    <row r="55397"/>
    <row r="55398"/>
    <row r="55399"/>
    <row r="55400"/>
    <row r="55401"/>
    <row r="55402"/>
    <row r="55403"/>
    <row r="55404"/>
    <row r="55405"/>
    <row r="55406"/>
    <row r="55407"/>
    <row r="55408"/>
    <row r="55409"/>
    <row r="55410"/>
    <row r="55411"/>
    <row r="55412"/>
    <row r="55413"/>
    <row r="55414"/>
    <row r="55415"/>
    <row r="55416"/>
    <row r="55417"/>
    <row r="55418"/>
    <row r="55419"/>
    <row r="55420"/>
    <row r="55421"/>
    <row r="55422"/>
    <row r="55423"/>
    <row r="55424"/>
    <row r="55425"/>
    <row r="55426"/>
    <row r="55427"/>
    <row r="55428"/>
    <row r="55429"/>
    <row r="55430"/>
    <row r="55431"/>
    <row r="55432"/>
    <row r="55433"/>
    <row r="55434"/>
    <row r="55435"/>
    <row r="55436"/>
    <row r="55437"/>
    <row r="55438"/>
    <row r="55439"/>
    <row r="55440"/>
    <row r="55441"/>
    <row r="55442"/>
    <row r="55443"/>
    <row r="55444"/>
    <row r="55445"/>
    <row r="55446"/>
    <row r="55447"/>
    <row r="55448"/>
    <row r="55449"/>
    <row r="55450"/>
    <row r="55451"/>
    <row r="55452"/>
    <row r="55453"/>
    <row r="55454"/>
    <row r="55455"/>
    <row r="55456"/>
    <row r="55457"/>
    <row r="55458"/>
    <row r="55459"/>
    <row r="55460"/>
    <row r="55461"/>
    <row r="55462"/>
    <row r="55463"/>
    <row r="55464"/>
    <row r="55465"/>
    <row r="55466"/>
    <row r="55467"/>
    <row r="55468"/>
    <row r="55469"/>
    <row r="55470"/>
    <row r="55471"/>
    <row r="55472"/>
    <row r="55473"/>
    <row r="55474"/>
    <row r="55475"/>
    <row r="55476"/>
    <row r="55477"/>
    <row r="55478"/>
    <row r="55479"/>
    <row r="55480"/>
    <row r="55481"/>
    <row r="55482"/>
    <row r="55483"/>
    <row r="55484"/>
    <row r="55485"/>
    <row r="55486"/>
    <row r="55487"/>
    <row r="55488"/>
    <row r="55489"/>
    <row r="55490"/>
    <row r="55491"/>
    <row r="55492"/>
    <row r="55493"/>
    <row r="55494"/>
    <row r="55495"/>
    <row r="55496"/>
    <row r="55497"/>
    <row r="55498"/>
    <row r="55499"/>
    <row r="55500"/>
    <row r="55501"/>
    <row r="55502"/>
    <row r="55503"/>
    <row r="55504"/>
    <row r="55505"/>
    <row r="55506"/>
    <row r="55507"/>
    <row r="55508"/>
    <row r="55509"/>
    <row r="55510"/>
    <row r="55511"/>
    <row r="55512"/>
    <row r="55513"/>
    <row r="55514"/>
    <row r="55515"/>
    <row r="55516"/>
    <row r="55517"/>
    <row r="55518"/>
    <row r="55519"/>
    <row r="55520"/>
    <row r="55521"/>
    <row r="55522"/>
    <row r="55523"/>
    <row r="55524"/>
    <row r="55525"/>
    <row r="55526"/>
    <row r="55527"/>
    <row r="55528"/>
    <row r="55529"/>
    <row r="55530"/>
    <row r="55531"/>
    <row r="55532"/>
    <row r="55533"/>
    <row r="55534"/>
    <row r="55535"/>
    <row r="55536"/>
    <row r="55537"/>
    <row r="55538"/>
    <row r="55539"/>
    <row r="55540"/>
    <row r="55541"/>
    <row r="55542"/>
    <row r="55543"/>
    <row r="55544"/>
    <row r="55545"/>
    <row r="55546"/>
    <row r="55547"/>
    <row r="55548"/>
    <row r="55549"/>
    <row r="55550"/>
    <row r="55551"/>
    <row r="55552"/>
    <row r="55553"/>
    <row r="55554"/>
    <row r="55555"/>
    <row r="55556"/>
    <row r="55557"/>
    <row r="55558"/>
    <row r="55559"/>
    <row r="55560"/>
    <row r="55561"/>
    <row r="55562"/>
    <row r="55563"/>
    <row r="55564"/>
    <row r="55565"/>
    <row r="55566"/>
    <row r="55567"/>
    <row r="55568"/>
    <row r="55569"/>
    <row r="55570"/>
    <row r="55571"/>
    <row r="55572"/>
    <row r="55573"/>
    <row r="55574"/>
    <row r="55575"/>
    <row r="55576"/>
    <row r="55577"/>
    <row r="55578"/>
    <row r="55579"/>
    <row r="55580"/>
    <row r="55581"/>
    <row r="55582"/>
    <row r="55583"/>
    <row r="55584"/>
    <row r="55585"/>
    <row r="55586"/>
    <row r="55587"/>
    <row r="55588"/>
    <row r="55589"/>
    <row r="55590"/>
    <row r="55591"/>
    <row r="55592"/>
    <row r="55593"/>
    <row r="55594"/>
    <row r="55595"/>
    <row r="55596"/>
    <row r="55597"/>
    <row r="55598"/>
    <row r="55599"/>
    <row r="55600"/>
    <row r="55601"/>
    <row r="55602"/>
    <row r="55603"/>
    <row r="55604"/>
    <row r="55605"/>
    <row r="55606"/>
    <row r="55607"/>
    <row r="55608"/>
    <row r="55609"/>
    <row r="55610"/>
    <row r="55611"/>
    <row r="55612"/>
    <row r="55613"/>
    <row r="55614"/>
    <row r="55615"/>
    <row r="55616"/>
    <row r="55617"/>
    <row r="55618"/>
    <row r="55619"/>
    <row r="55620"/>
    <row r="55621"/>
    <row r="55622"/>
    <row r="55623"/>
    <row r="55624"/>
    <row r="55625"/>
    <row r="55626"/>
    <row r="55627"/>
    <row r="55628"/>
    <row r="55629"/>
    <row r="55630"/>
    <row r="55631"/>
    <row r="55632"/>
    <row r="55633"/>
    <row r="55634"/>
    <row r="55635"/>
    <row r="55636"/>
    <row r="55637"/>
    <row r="55638"/>
    <row r="55639"/>
    <row r="55640"/>
    <row r="55641"/>
    <row r="55642"/>
    <row r="55643"/>
    <row r="55644"/>
    <row r="55645"/>
    <row r="55646"/>
    <row r="55647"/>
    <row r="55648"/>
    <row r="55649"/>
    <row r="55650"/>
    <row r="55651"/>
    <row r="55652"/>
    <row r="55653"/>
    <row r="55654"/>
    <row r="55655"/>
    <row r="55656"/>
    <row r="55657"/>
    <row r="55658"/>
    <row r="55659"/>
    <row r="55660"/>
    <row r="55661"/>
    <row r="55662"/>
    <row r="55663"/>
    <row r="55664"/>
    <row r="55665"/>
    <row r="55666"/>
    <row r="55667"/>
    <row r="55668"/>
    <row r="55669"/>
    <row r="55670"/>
    <row r="55671"/>
    <row r="55672"/>
    <row r="55673"/>
    <row r="55674"/>
    <row r="55675"/>
    <row r="55676"/>
    <row r="55677"/>
    <row r="55678"/>
    <row r="55679"/>
    <row r="55680"/>
    <row r="55681"/>
    <row r="55682"/>
    <row r="55683"/>
    <row r="55684"/>
    <row r="55685"/>
    <row r="55686"/>
    <row r="55687"/>
    <row r="55688"/>
    <row r="55689"/>
    <row r="55690"/>
    <row r="55691"/>
    <row r="55692"/>
    <row r="55693"/>
    <row r="55694"/>
    <row r="55695"/>
    <row r="55696"/>
    <row r="55697"/>
    <row r="55698"/>
    <row r="55699"/>
    <row r="55700"/>
    <row r="55701"/>
    <row r="55702"/>
    <row r="55703"/>
    <row r="55704"/>
    <row r="55705"/>
    <row r="55706"/>
    <row r="55707"/>
    <row r="55708"/>
    <row r="55709"/>
    <row r="55710"/>
    <row r="55711"/>
    <row r="55712"/>
    <row r="55713"/>
    <row r="55714"/>
    <row r="55715"/>
    <row r="55716"/>
    <row r="55717"/>
    <row r="55718"/>
    <row r="55719"/>
    <row r="55720"/>
    <row r="55721"/>
    <row r="55722"/>
    <row r="55723"/>
    <row r="55724"/>
    <row r="55725"/>
    <row r="55726"/>
    <row r="55727"/>
    <row r="55728"/>
    <row r="55729"/>
    <row r="55730"/>
    <row r="55731"/>
    <row r="55732"/>
    <row r="55733"/>
    <row r="55734"/>
    <row r="55735"/>
    <row r="55736"/>
    <row r="55737"/>
    <row r="55738"/>
    <row r="55739"/>
    <row r="55740"/>
    <row r="55741"/>
    <row r="55742"/>
    <row r="55743"/>
    <row r="55744"/>
    <row r="55745"/>
    <row r="55746"/>
    <row r="55747"/>
    <row r="55748"/>
    <row r="55749"/>
    <row r="55750"/>
    <row r="55751"/>
    <row r="55752"/>
    <row r="55753"/>
    <row r="55754"/>
    <row r="55755"/>
    <row r="55756"/>
    <row r="55757"/>
    <row r="55758"/>
    <row r="55759"/>
    <row r="55760"/>
    <row r="55761"/>
    <row r="55762"/>
    <row r="55763"/>
    <row r="55764"/>
    <row r="55765"/>
    <row r="55766"/>
    <row r="55767"/>
    <row r="55768"/>
    <row r="55769"/>
    <row r="55770"/>
    <row r="55771"/>
    <row r="55772"/>
    <row r="55773"/>
    <row r="55774"/>
    <row r="55775"/>
    <row r="55776"/>
    <row r="55777"/>
    <row r="55778"/>
    <row r="55779"/>
    <row r="55780"/>
    <row r="55781"/>
    <row r="55782"/>
    <row r="55783"/>
    <row r="55784"/>
    <row r="55785"/>
    <row r="55786"/>
    <row r="55787"/>
    <row r="55788"/>
    <row r="55789"/>
    <row r="55790"/>
    <row r="55791"/>
    <row r="55792"/>
    <row r="55793"/>
    <row r="55794"/>
    <row r="55795"/>
    <row r="55796"/>
    <row r="55797"/>
    <row r="55798"/>
    <row r="55799"/>
    <row r="55800"/>
    <row r="55801"/>
    <row r="55802"/>
    <row r="55803"/>
    <row r="55804"/>
    <row r="55805"/>
    <row r="55806"/>
    <row r="55807"/>
    <row r="55808"/>
    <row r="55809"/>
    <row r="55810"/>
    <row r="55811"/>
    <row r="55812"/>
    <row r="55813"/>
    <row r="55814"/>
    <row r="55815"/>
    <row r="55816"/>
    <row r="55817"/>
    <row r="55818"/>
    <row r="55819"/>
    <row r="55820"/>
    <row r="55821"/>
    <row r="55822"/>
    <row r="55823"/>
    <row r="55824"/>
    <row r="55825"/>
    <row r="55826"/>
    <row r="55827"/>
    <row r="55828"/>
    <row r="55829"/>
    <row r="55830"/>
    <row r="55831"/>
    <row r="55832"/>
    <row r="55833"/>
    <row r="55834"/>
    <row r="55835"/>
    <row r="55836"/>
    <row r="55837"/>
    <row r="55838"/>
    <row r="55839"/>
    <row r="55840"/>
    <row r="55841"/>
    <row r="55842"/>
    <row r="55843"/>
    <row r="55844"/>
    <row r="55845"/>
    <row r="55846"/>
    <row r="55847"/>
    <row r="55848"/>
    <row r="55849"/>
    <row r="55850"/>
    <row r="55851"/>
    <row r="55852"/>
    <row r="55853"/>
    <row r="55854"/>
    <row r="55855"/>
    <row r="55856"/>
    <row r="55857"/>
    <row r="55858"/>
    <row r="55859"/>
    <row r="55860"/>
    <row r="55861"/>
    <row r="55862"/>
    <row r="55863"/>
    <row r="55864"/>
    <row r="55865"/>
    <row r="55866"/>
    <row r="55867"/>
    <row r="55868"/>
    <row r="55869"/>
    <row r="55870"/>
    <row r="55871"/>
    <row r="55872"/>
    <row r="55873"/>
    <row r="55874"/>
    <row r="55875"/>
    <row r="55876"/>
    <row r="55877"/>
    <row r="55878"/>
    <row r="55879"/>
    <row r="55880"/>
    <row r="55881"/>
    <row r="55882"/>
    <row r="55883"/>
    <row r="55884"/>
    <row r="55885"/>
    <row r="55886"/>
    <row r="55887"/>
    <row r="55888"/>
    <row r="55889"/>
    <row r="55890"/>
    <row r="55891"/>
    <row r="55892"/>
    <row r="55893"/>
    <row r="55894"/>
    <row r="55895"/>
    <row r="55896"/>
    <row r="55897"/>
    <row r="55898"/>
    <row r="55899"/>
    <row r="55900"/>
    <row r="55901"/>
    <row r="55902"/>
    <row r="55903"/>
    <row r="55904"/>
    <row r="55905"/>
    <row r="55906"/>
    <row r="55907"/>
    <row r="55908"/>
    <row r="55909"/>
    <row r="55910"/>
    <row r="55911"/>
    <row r="55912"/>
    <row r="55913"/>
    <row r="55914"/>
    <row r="55915"/>
    <row r="55916"/>
    <row r="55917"/>
    <row r="55918"/>
    <row r="55919"/>
    <row r="55920"/>
    <row r="55921"/>
    <row r="55922"/>
    <row r="55923"/>
    <row r="55924"/>
    <row r="55925"/>
    <row r="55926"/>
    <row r="55927"/>
    <row r="55928"/>
    <row r="55929"/>
    <row r="55930"/>
    <row r="55931"/>
    <row r="55932"/>
    <row r="55933"/>
    <row r="55934"/>
    <row r="55935"/>
    <row r="55936"/>
    <row r="55937"/>
    <row r="55938"/>
    <row r="55939"/>
    <row r="55940"/>
    <row r="55941"/>
    <row r="55942"/>
    <row r="55943"/>
    <row r="55944"/>
    <row r="55945"/>
    <row r="55946"/>
    <row r="55947"/>
    <row r="55948"/>
    <row r="55949"/>
    <row r="55950"/>
    <row r="55951"/>
    <row r="55952"/>
    <row r="55953"/>
    <row r="55954"/>
    <row r="55955"/>
    <row r="55956"/>
    <row r="55957"/>
    <row r="55958"/>
    <row r="55959"/>
    <row r="55960"/>
    <row r="55961"/>
    <row r="55962"/>
    <row r="55963"/>
    <row r="55964"/>
    <row r="55965"/>
    <row r="55966"/>
    <row r="55967"/>
    <row r="55968"/>
    <row r="55969"/>
    <row r="55970"/>
    <row r="55971"/>
    <row r="55972"/>
    <row r="55973"/>
    <row r="55974"/>
    <row r="55975"/>
    <row r="55976"/>
    <row r="55977"/>
    <row r="55978"/>
    <row r="55979"/>
    <row r="55980"/>
    <row r="55981"/>
    <row r="55982"/>
    <row r="55983"/>
    <row r="55984"/>
    <row r="55985"/>
    <row r="55986"/>
    <row r="55987"/>
    <row r="55988"/>
    <row r="55989"/>
    <row r="55990"/>
    <row r="55991"/>
    <row r="55992"/>
    <row r="55993"/>
    <row r="55994"/>
    <row r="55995"/>
    <row r="55996"/>
    <row r="55997"/>
    <row r="55998"/>
    <row r="55999"/>
    <row r="56000"/>
    <row r="56001"/>
    <row r="56002"/>
    <row r="56003"/>
    <row r="56004"/>
    <row r="56005"/>
    <row r="56006"/>
    <row r="56007"/>
    <row r="56008"/>
    <row r="56009"/>
    <row r="56010"/>
    <row r="56011"/>
    <row r="56012"/>
    <row r="56013"/>
    <row r="56014"/>
    <row r="56015"/>
    <row r="56016"/>
    <row r="56017"/>
    <row r="56018"/>
    <row r="56019"/>
    <row r="56020"/>
    <row r="56021"/>
    <row r="56022"/>
    <row r="56023"/>
    <row r="56024"/>
    <row r="56025"/>
    <row r="56026"/>
    <row r="56027"/>
    <row r="56028"/>
    <row r="56029"/>
    <row r="56030"/>
    <row r="56031"/>
    <row r="56032"/>
    <row r="56033"/>
    <row r="56034"/>
    <row r="56035"/>
    <row r="56036"/>
    <row r="56037"/>
    <row r="56038"/>
    <row r="56039"/>
    <row r="56040"/>
    <row r="56041"/>
    <row r="56042"/>
    <row r="56043"/>
    <row r="56044"/>
    <row r="56045"/>
    <row r="56046"/>
    <row r="56047"/>
    <row r="56048"/>
    <row r="56049"/>
    <row r="56050"/>
    <row r="56051"/>
    <row r="56052"/>
    <row r="56053"/>
    <row r="56054"/>
    <row r="56055"/>
    <row r="56056"/>
    <row r="56057"/>
    <row r="56058"/>
    <row r="56059"/>
    <row r="56060"/>
    <row r="56061"/>
    <row r="56062"/>
    <row r="56063"/>
    <row r="56064"/>
    <row r="56065"/>
    <row r="56066"/>
    <row r="56067"/>
    <row r="56068"/>
    <row r="56069"/>
    <row r="56070"/>
    <row r="56071"/>
    <row r="56072"/>
    <row r="56073"/>
    <row r="56074"/>
    <row r="56075"/>
    <row r="56076"/>
    <row r="56077"/>
    <row r="56078"/>
    <row r="56079"/>
    <row r="56080"/>
    <row r="56081"/>
    <row r="56082"/>
    <row r="56083"/>
    <row r="56084"/>
    <row r="56085"/>
    <row r="56086"/>
    <row r="56087"/>
    <row r="56088"/>
    <row r="56089"/>
    <row r="56090"/>
    <row r="56091"/>
    <row r="56092"/>
    <row r="56093"/>
    <row r="56094"/>
    <row r="56095"/>
    <row r="56096"/>
    <row r="56097"/>
    <row r="56098"/>
    <row r="56099"/>
    <row r="56100"/>
    <row r="56101"/>
    <row r="56102"/>
    <row r="56103"/>
    <row r="56104"/>
    <row r="56105"/>
    <row r="56106"/>
    <row r="56107"/>
    <row r="56108"/>
    <row r="56109"/>
    <row r="56110"/>
    <row r="56111"/>
    <row r="56112"/>
    <row r="56113"/>
    <row r="56114"/>
    <row r="56115"/>
    <row r="56116"/>
    <row r="56117"/>
    <row r="56118"/>
    <row r="56119"/>
    <row r="56120"/>
    <row r="56121"/>
    <row r="56122"/>
    <row r="56123"/>
    <row r="56124"/>
    <row r="56125"/>
    <row r="56126"/>
    <row r="56127"/>
    <row r="56128"/>
    <row r="56129"/>
    <row r="56130"/>
    <row r="56131"/>
    <row r="56132"/>
    <row r="56133"/>
    <row r="56134"/>
    <row r="56135"/>
    <row r="56136"/>
    <row r="56137"/>
    <row r="56138"/>
    <row r="56139"/>
    <row r="56140"/>
    <row r="56141"/>
    <row r="56142"/>
    <row r="56143"/>
    <row r="56144"/>
    <row r="56145"/>
    <row r="56146"/>
    <row r="56147"/>
    <row r="56148"/>
    <row r="56149"/>
    <row r="56150"/>
    <row r="56151"/>
    <row r="56152"/>
    <row r="56153"/>
    <row r="56154"/>
    <row r="56155"/>
    <row r="56156"/>
    <row r="56157"/>
    <row r="56158"/>
    <row r="56159"/>
    <row r="56160"/>
    <row r="56161"/>
    <row r="56162"/>
    <row r="56163"/>
    <row r="56164"/>
    <row r="56165"/>
    <row r="56166"/>
    <row r="56167"/>
    <row r="56168"/>
    <row r="56169"/>
    <row r="56170"/>
    <row r="56171"/>
    <row r="56172"/>
    <row r="56173"/>
    <row r="56174"/>
    <row r="56175"/>
    <row r="56176"/>
    <row r="56177"/>
    <row r="56178"/>
    <row r="56179"/>
    <row r="56180"/>
    <row r="56181"/>
    <row r="56182"/>
    <row r="56183"/>
    <row r="56184"/>
    <row r="56185"/>
    <row r="56186"/>
    <row r="56187"/>
    <row r="56188"/>
    <row r="56189"/>
    <row r="56190"/>
    <row r="56191"/>
    <row r="56192"/>
    <row r="56193"/>
    <row r="56194"/>
    <row r="56195"/>
    <row r="56196"/>
    <row r="56197"/>
    <row r="56198"/>
    <row r="56199"/>
    <row r="56200"/>
    <row r="56201"/>
    <row r="56202"/>
    <row r="56203"/>
    <row r="56204"/>
    <row r="56205"/>
    <row r="56206"/>
    <row r="56207"/>
    <row r="56208"/>
    <row r="56209"/>
    <row r="56210"/>
    <row r="56211"/>
    <row r="56212"/>
    <row r="56213"/>
    <row r="56214"/>
    <row r="56215"/>
    <row r="56216"/>
    <row r="56217"/>
    <row r="56218"/>
    <row r="56219"/>
    <row r="56220"/>
    <row r="56221"/>
    <row r="56222"/>
    <row r="56223"/>
    <row r="56224"/>
    <row r="56225"/>
    <row r="56226"/>
    <row r="56227"/>
    <row r="56228"/>
    <row r="56229"/>
    <row r="56230"/>
    <row r="56231"/>
    <row r="56232"/>
    <row r="56233"/>
    <row r="56234"/>
    <row r="56235"/>
    <row r="56236"/>
    <row r="56237"/>
    <row r="56238"/>
    <row r="56239"/>
    <row r="56240"/>
    <row r="56241"/>
    <row r="56242"/>
    <row r="56243"/>
    <row r="56244"/>
    <row r="56245"/>
    <row r="56246"/>
    <row r="56247"/>
    <row r="56248"/>
    <row r="56249"/>
    <row r="56250"/>
    <row r="56251"/>
    <row r="56252"/>
    <row r="56253"/>
    <row r="56254"/>
    <row r="56255"/>
    <row r="56256"/>
    <row r="56257"/>
    <row r="56258"/>
    <row r="56259"/>
    <row r="56260"/>
    <row r="56261"/>
    <row r="56262"/>
    <row r="56263"/>
    <row r="56264"/>
    <row r="56265"/>
    <row r="56266"/>
    <row r="56267"/>
    <row r="56268"/>
    <row r="56269"/>
    <row r="56270"/>
    <row r="56271"/>
    <row r="56272"/>
    <row r="56273"/>
    <row r="56274"/>
    <row r="56275"/>
    <row r="56276"/>
    <row r="56277"/>
    <row r="56278"/>
    <row r="56279"/>
    <row r="56280"/>
    <row r="56281"/>
    <row r="56282"/>
    <row r="56283"/>
    <row r="56284"/>
    <row r="56285"/>
    <row r="56286"/>
    <row r="56287"/>
    <row r="56288"/>
    <row r="56289"/>
    <row r="56290"/>
    <row r="56291"/>
    <row r="56292"/>
    <row r="56293"/>
    <row r="56294"/>
    <row r="56295"/>
    <row r="56296"/>
    <row r="56297"/>
    <row r="56298"/>
    <row r="56299"/>
    <row r="56300"/>
    <row r="56301"/>
    <row r="56302"/>
    <row r="56303"/>
    <row r="56304"/>
    <row r="56305"/>
    <row r="56306"/>
    <row r="56307"/>
    <row r="56308"/>
    <row r="56309"/>
    <row r="56310"/>
    <row r="56311"/>
    <row r="56312"/>
    <row r="56313"/>
    <row r="56314"/>
    <row r="56315"/>
    <row r="56316"/>
    <row r="56317"/>
    <row r="56318"/>
    <row r="56319"/>
    <row r="56320"/>
    <row r="56321"/>
    <row r="56322"/>
    <row r="56323"/>
    <row r="56324"/>
    <row r="56325"/>
    <row r="56326"/>
    <row r="56327"/>
    <row r="56328"/>
    <row r="56329"/>
    <row r="56330"/>
    <row r="56331"/>
    <row r="56332"/>
    <row r="56333"/>
    <row r="56334"/>
    <row r="56335"/>
    <row r="56336"/>
    <row r="56337"/>
    <row r="56338"/>
    <row r="56339"/>
    <row r="56340"/>
    <row r="56341"/>
    <row r="56342"/>
    <row r="56343"/>
    <row r="56344"/>
    <row r="56345"/>
    <row r="56346"/>
    <row r="56347"/>
    <row r="56348"/>
    <row r="56349"/>
    <row r="56350"/>
    <row r="56351"/>
    <row r="56352"/>
    <row r="56353"/>
    <row r="56354"/>
    <row r="56355"/>
    <row r="56356"/>
    <row r="56357"/>
    <row r="56358"/>
    <row r="56359"/>
    <row r="56360"/>
    <row r="56361"/>
    <row r="56362"/>
    <row r="56363"/>
    <row r="56364"/>
    <row r="56365"/>
    <row r="56366"/>
    <row r="56367"/>
    <row r="56368"/>
    <row r="56369"/>
    <row r="56370"/>
    <row r="56371"/>
    <row r="56372"/>
    <row r="56373"/>
    <row r="56374"/>
    <row r="56375"/>
    <row r="56376"/>
    <row r="56377"/>
    <row r="56378"/>
    <row r="56379"/>
    <row r="56380"/>
    <row r="56381"/>
    <row r="56382"/>
    <row r="56383"/>
    <row r="56384"/>
    <row r="56385"/>
    <row r="56386"/>
    <row r="56387"/>
    <row r="56388"/>
    <row r="56389"/>
    <row r="56390"/>
    <row r="56391"/>
    <row r="56392"/>
    <row r="56393"/>
    <row r="56394"/>
    <row r="56395"/>
    <row r="56396"/>
    <row r="56397"/>
    <row r="56398"/>
    <row r="56399"/>
    <row r="56400"/>
    <row r="56401"/>
    <row r="56402"/>
    <row r="56403"/>
    <row r="56404"/>
    <row r="56405"/>
    <row r="56406"/>
    <row r="56407"/>
    <row r="56408"/>
    <row r="56409"/>
    <row r="56410"/>
    <row r="56411"/>
    <row r="56412"/>
    <row r="56413"/>
    <row r="56414"/>
    <row r="56415"/>
    <row r="56416"/>
    <row r="56417"/>
    <row r="56418"/>
    <row r="56419"/>
    <row r="56420"/>
    <row r="56421"/>
    <row r="56422"/>
    <row r="56423"/>
    <row r="56424"/>
    <row r="56425"/>
    <row r="56426"/>
    <row r="56427"/>
    <row r="56428"/>
    <row r="56429"/>
    <row r="56430"/>
    <row r="56431"/>
    <row r="56432"/>
    <row r="56433"/>
    <row r="56434"/>
    <row r="56435"/>
    <row r="56436"/>
    <row r="56437"/>
    <row r="56438"/>
    <row r="56439"/>
    <row r="56440"/>
    <row r="56441"/>
    <row r="56442"/>
    <row r="56443"/>
    <row r="56444"/>
    <row r="56445"/>
    <row r="56446"/>
    <row r="56447"/>
    <row r="56448"/>
    <row r="56449"/>
    <row r="56450"/>
    <row r="56451"/>
    <row r="56452"/>
    <row r="56453"/>
    <row r="56454"/>
    <row r="56455"/>
    <row r="56456"/>
    <row r="56457"/>
    <row r="56458"/>
    <row r="56459"/>
    <row r="56460"/>
    <row r="56461"/>
    <row r="56462"/>
    <row r="56463"/>
    <row r="56464"/>
    <row r="56465"/>
    <row r="56466"/>
    <row r="56467"/>
    <row r="56468"/>
    <row r="56469"/>
    <row r="56470"/>
    <row r="56471"/>
    <row r="56472"/>
    <row r="56473"/>
    <row r="56474"/>
    <row r="56475"/>
    <row r="56476"/>
    <row r="56477"/>
    <row r="56478"/>
    <row r="56479"/>
    <row r="56480"/>
    <row r="56481"/>
    <row r="56482"/>
    <row r="56483"/>
    <row r="56484"/>
    <row r="56485"/>
    <row r="56486"/>
    <row r="56487"/>
    <row r="56488"/>
    <row r="56489"/>
    <row r="56490"/>
    <row r="56491"/>
    <row r="56492"/>
    <row r="56493"/>
    <row r="56494"/>
    <row r="56495"/>
    <row r="56496"/>
    <row r="56497"/>
    <row r="56498"/>
    <row r="56499"/>
    <row r="56500"/>
    <row r="56501"/>
    <row r="56502"/>
    <row r="56503"/>
    <row r="56504"/>
    <row r="56505"/>
    <row r="56506"/>
    <row r="56507"/>
    <row r="56508"/>
    <row r="56509"/>
    <row r="56510"/>
    <row r="56511"/>
    <row r="56512"/>
    <row r="56513"/>
    <row r="56514"/>
    <row r="56515"/>
    <row r="56516"/>
    <row r="56517"/>
    <row r="56518"/>
    <row r="56519"/>
    <row r="56520"/>
    <row r="56521"/>
    <row r="56522"/>
    <row r="56523"/>
    <row r="56524"/>
    <row r="56525"/>
    <row r="56526"/>
    <row r="56527"/>
    <row r="56528"/>
    <row r="56529"/>
    <row r="56530"/>
    <row r="56531"/>
    <row r="56532"/>
    <row r="56533"/>
    <row r="56534"/>
    <row r="56535"/>
    <row r="56536"/>
    <row r="56537"/>
    <row r="56538"/>
    <row r="56539"/>
    <row r="56540"/>
    <row r="56541"/>
    <row r="56542"/>
    <row r="56543"/>
    <row r="56544"/>
    <row r="56545"/>
    <row r="56546"/>
    <row r="56547"/>
    <row r="56548"/>
    <row r="56549"/>
    <row r="56550"/>
    <row r="56551"/>
    <row r="56552"/>
    <row r="56553"/>
    <row r="56554"/>
    <row r="56555"/>
    <row r="56556"/>
    <row r="56557"/>
    <row r="56558"/>
    <row r="56559"/>
    <row r="56560"/>
    <row r="56561"/>
    <row r="56562"/>
    <row r="56563"/>
    <row r="56564"/>
    <row r="56565"/>
    <row r="56566"/>
    <row r="56567"/>
    <row r="56568"/>
    <row r="56569"/>
    <row r="56570"/>
    <row r="56571"/>
    <row r="56572"/>
    <row r="56573"/>
    <row r="56574"/>
    <row r="56575"/>
    <row r="56576"/>
    <row r="56577"/>
    <row r="56578"/>
    <row r="56579"/>
    <row r="56580"/>
    <row r="56581"/>
    <row r="56582"/>
    <row r="56583"/>
    <row r="56584"/>
    <row r="56585"/>
    <row r="56586"/>
    <row r="56587"/>
    <row r="56588"/>
    <row r="56589"/>
    <row r="56590"/>
    <row r="56591"/>
    <row r="56592"/>
    <row r="56593"/>
    <row r="56594"/>
    <row r="56595"/>
    <row r="56596"/>
    <row r="56597"/>
    <row r="56598"/>
    <row r="56599"/>
    <row r="56600"/>
    <row r="56601"/>
    <row r="56602"/>
    <row r="56603"/>
    <row r="56604"/>
    <row r="56605"/>
    <row r="56606"/>
    <row r="56607"/>
    <row r="56608"/>
    <row r="56609"/>
    <row r="56610"/>
    <row r="56611"/>
    <row r="56612"/>
    <row r="56613"/>
    <row r="56614"/>
    <row r="56615"/>
    <row r="56616"/>
    <row r="56617"/>
    <row r="56618"/>
    <row r="56619"/>
    <row r="56620"/>
    <row r="56621"/>
    <row r="56622"/>
    <row r="56623"/>
    <row r="56624"/>
    <row r="56625"/>
    <row r="56626"/>
    <row r="56627"/>
    <row r="56628"/>
    <row r="56629"/>
    <row r="56630"/>
    <row r="56631"/>
    <row r="56632"/>
    <row r="56633"/>
    <row r="56634"/>
    <row r="56635"/>
    <row r="56636"/>
    <row r="56637"/>
    <row r="56638"/>
    <row r="56639"/>
    <row r="56640"/>
    <row r="56641"/>
    <row r="56642"/>
    <row r="56643"/>
    <row r="56644"/>
    <row r="56645"/>
    <row r="56646"/>
    <row r="56647"/>
    <row r="56648"/>
    <row r="56649"/>
    <row r="56650"/>
    <row r="56651"/>
    <row r="56652"/>
    <row r="56653"/>
    <row r="56654"/>
    <row r="56655"/>
    <row r="56656"/>
    <row r="56657"/>
    <row r="56658"/>
    <row r="56659"/>
    <row r="56660"/>
    <row r="56661"/>
    <row r="56662"/>
    <row r="56663"/>
    <row r="56664"/>
    <row r="56665"/>
    <row r="56666"/>
    <row r="56667"/>
    <row r="56668"/>
    <row r="56669"/>
    <row r="56670"/>
    <row r="56671"/>
    <row r="56672"/>
    <row r="56673"/>
    <row r="56674"/>
    <row r="56675"/>
    <row r="56676"/>
    <row r="56677"/>
    <row r="56678"/>
    <row r="56679"/>
    <row r="56680"/>
    <row r="56681"/>
    <row r="56682"/>
    <row r="56683"/>
    <row r="56684"/>
    <row r="56685"/>
    <row r="56686"/>
    <row r="56687"/>
    <row r="56688"/>
    <row r="56689"/>
    <row r="56690"/>
    <row r="56691"/>
    <row r="56692"/>
    <row r="56693"/>
    <row r="56694"/>
    <row r="56695"/>
    <row r="56696"/>
    <row r="56697"/>
    <row r="56698"/>
    <row r="56699"/>
    <row r="56700"/>
    <row r="56701"/>
    <row r="56702"/>
    <row r="56703"/>
    <row r="56704"/>
    <row r="56705"/>
    <row r="56706"/>
    <row r="56707"/>
    <row r="56708"/>
    <row r="56709"/>
    <row r="56710"/>
    <row r="56711"/>
    <row r="56712"/>
    <row r="56713"/>
    <row r="56714"/>
    <row r="56715"/>
    <row r="56716"/>
    <row r="56717"/>
    <row r="56718"/>
    <row r="56719"/>
    <row r="56720"/>
    <row r="56721"/>
    <row r="56722"/>
    <row r="56723"/>
    <row r="56724"/>
    <row r="56725"/>
    <row r="56726"/>
    <row r="56727"/>
    <row r="56728"/>
    <row r="56729"/>
    <row r="56730"/>
    <row r="56731"/>
    <row r="56732"/>
    <row r="56733"/>
    <row r="56734"/>
    <row r="56735"/>
    <row r="56736"/>
    <row r="56737"/>
    <row r="56738"/>
    <row r="56739"/>
    <row r="56740"/>
    <row r="56741"/>
    <row r="56742"/>
    <row r="56743"/>
    <row r="56744"/>
    <row r="56745"/>
    <row r="56746"/>
    <row r="56747"/>
    <row r="56748"/>
    <row r="56749"/>
    <row r="56750"/>
    <row r="56751"/>
    <row r="56752"/>
    <row r="56753"/>
    <row r="56754"/>
    <row r="56755"/>
    <row r="56756"/>
    <row r="56757"/>
    <row r="56758"/>
    <row r="56759"/>
    <row r="56760"/>
    <row r="56761"/>
    <row r="56762"/>
    <row r="56763"/>
    <row r="56764"/>
    <row r="56765"/>
    <row r="56766"/>
    <row r="56767"/>
    <row r="56768"/>
    <row r="56769"/>
    <row r="56770"/>
    <row r="56771"/>
    <row r="56772"/>
    <row r="56773"/>
    <row r="56774"/>
    <row r="56775"/>
    <row r="56776"/>
    <row r="56777"/>
    <row r="56778"/>
    <row r="56779"/>
    <row r="56780"/>
    <row r="56781"/>
    <row r="56782"/>
    <row r="56783"/>
    <row r="56784"/>
    <row r="56785"/>
    <row r="56786"/>
    <row r="56787"/>
    <row r="56788"/>
    <row r="56789"/>
    <row r="56790"/>
    <row r="56791"/>
    <row r="56792"/>
    <row r="56793"/>
    <row r="56794"/>
    <row r="56795"/>
    <row r="56796"/>
    <row r="56797"/>
    <row r="56798"/>
    <row r="56799"/>
    <row r="56800"/>
    <row r="56801"/>
    <row r="56802"/>
    <row r="56803"/>
    <row r="56804"/>
    <row r="56805"/>
    <row r="56806"/>
    <row r="56807"/>
    <row r="56808"/>
    <row r="56809"/>
    <row r="56810"/>
    <row r="56811"/>
    <row r="56812"/>
    <row r="56813"/>
    <row r="56814"/>
    <row r="56815"/>
    <row r="56816"/>
    <row r="56817"/>
    <row r="56818"/>
    <row r="56819"/>
    <row r="56820"/>
    <row r="56821"/>
    <row r="56822"/>
    <row r="56823"/>
    <row r="56824"/>
    <row r="56825"/>
    <row r="56826"/>
    <row r="56827"/>
    <row r="56828"/>
    <row r="56829"/>
    <row r="56830"/>
    <row r="56831"/>
    <row r="56832"/>
    <row r="56833"/>
    <row r="56834"/>
    <row r="56835"/>
    <row r="56836"/>
    <row r="56837"/>
    <row r="56838"/>
    <row r="56839"/>
    <row r="56840"/>
    <row r="56841"/>
    <row r="56842"/>
    <row r="56843"/>
    <row r="56844"/>
    <row r="56845"/>
    <row r="56846"/>
    <row r="56847"/>
    <row r="56848"/>
    <row r="56849"/>
    <row r="56850"/>
    <row r="56851"/>
    <row r="56852"/>
    <row r="56853"/>
    <row r="56854"/>
    <row r="56855"/>
    <row r="56856"/>
    <row r="56857"/>
    <row r="56858"/>
    <row r="56859"/>
    <row r="56860"/>
    <row r="56861"/>
    <row r="56862"/>
    <row r="56863"/>
    <row r="56864"/>
    <row r="56865"/>
    <row r="56866"/>
    <row r="56867"/>
    <row r="56868"/>
    <row r="56869"/>
    <row r="56870"/>
    <row r="56871"/>
    <row r="56872"/>
    <row r="56873"/>
    <row r="56874"/>
    <row r="56875"/>
    <row r="56876"/>
    <row r="56877"/>
    <row r="56878"/>
    <row r="56879"/>
    <row r="56880"/>
    <row r="56881"/>
    <row r="56882"/>
    <row r="56883"/>
    <row r="56884"/>
    <row r="56885"/>
    <row r="56886"/>
    <row r="56887"/>
    <row r="56888"/>
    <row r="56889"/>
    <row r="56890"/>
    <row r="56891"/>
    <row r="56892"/>
    <row r="56893"/>
    <row r="56894"/>
    <row r="56895"/>
    <row r="56896"/>
    <row r="56897"/>
    <row r="56898"/>
    <row r="56899"/>
    <row r="56900"/>
    <row r="56901"/>
    <row r="56902"/>
    <row r="56903"/>
    <row r="56904"/>
    <row r="56905"/>
    <row r="56906"/>
    <row r="56907"/>
    <row r="56908"/>
    <row r="56909"/>
    <row r="56910"/>
    <row r="56911"/>
    <row r="56912"/>
    <row r="56913"/>
    <row r="56914"/>
    <row r="56915"/>
    <row r="56916"/>
    <row r="56917"/>
    <row r="56918"/>
    <row r="56919"/>
    <row r="56920"/>
    <row r="56921"/>
    <row r="56922"/>
    <row r="56923"/>
    <row r="56924"/>
    <row r="56925"/>
    <row r="56926"/>
    <row r="56927"/>
    <row r="56928"/>
    <row r="56929"/>
    <row r="56930"/>
    <row r="56931"/>
    <row r="56932"/>
    <row r="56933"/>
    <row r="56934"/>
    <row r="56935"/>
    <row r="56936"/>
    <row r="56937"/>
    <row r="56938"/>
    <row r="56939"/>
    <row r="56940"/>
    <row r="56941"/>
    <row r="56942"/>
    <row r="56943"/>
    <row r="56944"/>
    <row r="56945"/>
    <row r="56946"/>
    <row r="56947"/>
    <row r="56948"/>
    <row r="56949"/>
    <row r="56950"/>
    <row r="56951"/>
    <row r="56952"/>
    <row r="56953"/>
    <row r="56954"/>
    <row r="56955"/>
    <row r="56956"/>
    <row r="56957"/>
    <row r="56958"/>
    <row r="56959"/>
    <row r="56960"/>
    <row r="56961"/>
    <row r="56962"/>
    <row r="56963"/>
    <row r="56964"/>
    <row r="56965"/>
    <row r="56966"/>
    <row r="56967"/>
    <row r="56968"/>
    <row r="56969"/>
    <row r="56970"/>
    <row r="56971"/>
    <row r="56972"/>
    <row r="56973"/>
    <row r="56974"/>
    <row r="56975"/>
    <row r="56976"/>
    <row r="56977"/>
    <row r="56978"/>
    <row r="56979"/>
    <row r="56980"/>
    <row r="56981"/>
    <row r="56982"/>
    <row r="56983"/>
    <row r="56984"/>
    <row r="56985"/>
    <row r="56986"/>
    <row r="56987"/>
    <row r="56988"/>
    <row r="56989"/>
    <row r="56990"/>
    <row r="56991"/>
    <row r="56992"/>
    <row r="56993"/>
    <row r="56994"/>
    <row r="56995"/>
    <row r="56996"/>
    <row r="56997"/>
    <row r="56998"/>
    <row r="56999"/>
    <row r="57000"/>
    <row r="57001"/>
    <row r="57002"/>
    <row r="57003"/>
    <row r="57004"/>
    <row r="57005"/>
    <row r="57006"/>
    <row r="57007"/>
    <row r="57008"/>
    <row r="57009"/>
    <row r="57010"/>
    <row r="57011"/>
    <row r="57012"/>
    <row r="57013"/>
    <row r="57014"/>
    <row r="57015"/>
    <row r="57016"/>
    <row r="57017"/>
    <row r="57018"/>
    <row r="57019"/>
    <row r="57020"/>
    <row r="57021"/>
    <row r="57022"/>
    <row r="57023"/>
    <row r="57024"/>
    <row r="57025"/>
    <row r="57026"/>
    <row r="57027"/>
    <row r="57028"/>
    <row r="57029"/>
    <row r="57030"/>
    <row r="57031"/>
    <row r="57032"/>
    <row r="57033"/>
    <row r="57034"/>
    <row r="57035"/>
    <row r="57036"/>
    <row r="57037"/>
    <row r="57038"/>
    <row r="57039"/>
    <row r="57040"/>
    <row r="57041"/>
    <row r="57042"/>
    <row r="57043"/>
    <row r="57044"/>
    <row r="57045"/>
    <row r="57046"/>
    <row r="57047"/>
    <row r="57048"/>
    <row r="57049"/>
    <row r="57050"/>
    <row r="57051"/>
    <row r="57052"/>
    <row r="57053"/>
    <row r="57054"/>
    <row r="57055"/>
    <row r="57056"/>
    <row r="57057"/>
    <row r="57058"/>
    <row r="57059"/>
    <row r="57060"/>
    <row r="57061"/>
    <row r="57062"/>
    <row r="57063"/>
    <row r="57064"/>
    <row r="57065"/>
    <row r="57066"/>
    <row r="57067"/>
    <row r="57068"/>
    <row r="57069"/>
    <row r="57070"/>
    <row r="57071"/>
    <row r="57072"/>
    <row r="57073"/>
    <row r="57074"/>
    <row r="57075"/>
    <row r="57076"/>
    <row r="57077"/>
    <row r="57078"/>
    <row r="57079"/>
    <row r="57080"/>
    <row r="57081"/>
    <row r="57082"/>
    <row r="57083"/>
    <row r="57084"/>
    <row r="57085"/>
    <row r="57086"/>
    <row r="57087"/>
    <row r="57088"/>
    <row r="57089"/>
    <row r="57090"/>
    <row r="57091"/>
    <row r="57092"/>
    <row r="57093"/>
    <row r="57094"/>
    <row r="57095"/>
    <row r="57096"/>
    <row r="57097"/>
    <row r="57098"/>
    <row r="57099"/>
    <row r="57100"/>
    <row r="57101"/>
    <row r="57102"/>
    <row r="57103"/>
    <row r="57104"/>
    <row r="57105"/>
    <row r="57106"/>
    <row r="57107"/>
    <row r="57108"/>
    <row r="57109"/>
    <row r="57110"/>
    <row r="57111"/>
    <row r="57112"/>
    <row r="57113"/>
    <row r="57114"/>
    <row r="57115"/>
    <row r="57116"/>
    <row r="57117"/>
    <row r="57118"/>
    <row r="57119"/>
    <row r="57120"/>
    <row r="57121"/>
    <row r="57122"/>
    <row r="57123"/>
    <row r="57124"/>
    <row r="57125"/>
    <row r="57126"/>
    <row r="57127"/>
    <row r="57128"/>
    <row r="57129"/>
    <row r="57130"/>
    <row r="57131"/>
    <row r="57132"/>
    <row r="57133"/>
    <row r="57134"/>
    <row r="57135"/>
    <row r="57136"/>
    <row r="57137"/>
    <row r="57138"/>
    <row r="57139"/>
    <row r="57140"/>
    <row r="57141"/>
    <row r="57142"/>
    <row r="57143"/>
    <row r="57144"/>
    <row r="57145"/>
    <row r="57146"/>
    <row r="57147"/>
    <row r="57148"/>
    <row r="57149"/>
    <row r="57150"/>
    <row r="57151"/>
    <row r="57152"/>
    <row r="57153"/>
    <row r="57154"/>
    <row r="57155"/>
    <row r="57156"/>
    <row r="57157"/>
    <row r="57158"/>
    <row r="57159"/>
    <row r="57160"/>
    <row r="57161"/>
    <row r="57162"/>
    <row r="57163"/>
    <row r="57164"/>
    <row r="57165"/>
    <row r="57166"/>
    <row r="57167"/>
    <row r="57168"/>
    <row r="57169"/>
    <row r="57170"/>
    <row r="57171"/>
    <row r="57172"/>
    <row r="57173"/>
    <row r="57174"/>
    <row r="57175"/>
    <row r="57176"/>
    <row r="57177"/>
    <row r="57178"/>
    <row r="57179"/>
    <row r="57180"/>
    <row r="57181"/>
    <row r="57182"/>
    <row r="57183"/>
    <row r="57184"/>
    <row r="57185"/>
    <row r="57186"/>
    <row r="57187"/>
    <row r="57188"/>
    <row r="57189"/>
    <row r="57190"/>
    <row r="57191"/>
    <row r="57192"/>
    <row r="57193"/>
    <row r="57194"/>
    <row r="57195"/>
    <row r="57196"/>
    <row r="57197"/>
    <row r="57198"/>
    <row r="57199"/>
    <row r="57200"/>
    <row r="57201"/>
    <row r="57202"/>
    <row r="57203"/>
    <row r="57204"/>
    <row r="57205"/>
    <row r="57206"/>
    <row r="57207"/>
    <row r="57208"/>
    <row r="57209"/>
    <row r="57210"/>
    <row r="57211"/>
    <row r="57212"/>
    <row r="57213"/>
    <row r="57214"/>
    <row r="57215"/>
    <row r="57216"/>
    <row r="57217"/>
    <row r="57218"/>
    <row r="57219"/>
    <row r="57220"/>
    <row r="57221"/>
    <row r="57222"/>
    <row r="57223"/>
    <row r="57224"/>
    <row r="57225"/>
    <row r="57226"/>
    <row r="57227"/>
    <row r="57228"/>
    <row r="57229"/>
    <row r="57230"/>
    <row r="57231"/>
    <row r="57232"/>
    <row r="57233"/>
    <row r="57234"/>
    <row r="57235"/>
    <row r="57236"/>
    <row r="57237"/>
    <row r="57238"/>
    <row r="57239"/>
    <row r="57240"/>
    <row r="57241"/>
    <row r="57242"/>
    <row r="57243"/>
    <row r="57244"/>
    <row r="57245"/>
    <row r="57246"/>
    <row r="57247"/>
    <row r="57248"/>
    <row r="57249"/>
    <row r="57250"/>
    <row r="57251"/>
    <row r="57252"/>
    <row r="57253"/>
    <row r="57254"/>
    <row r="57255"/>
    <row r="57256"/>
    <row r="57257"/>
    <row r="57258"/>
    <row r="57259"/>
    <row r="57260"/>
    <row r="57261"/>
    <row r="57262"/>
    <row r="57263"/>
    <row r="57264"/>
    <row r="57265"/>
    <row r="57266"/>
    <row r="57267"/>
    <row r="57268"/>
    <row r="57269"/>
    <row r="57270"/>
    <row r="57271"/>
    <row r="57272"/>
    <row r="57273"/>
    <row r="57274"/>
    <row r="57275"/>
    <row r="57276"/>
    <row r="57277"/>
    <row r="57278"/>
    <row r="57279"/>
    <row r="57280"/>
    <row r="57281"/>
    <row r="57282"/>
    <row r="57283"/>
    <row r="57284"/>
    <row r="57285"/>
    <row r="57286"/>
    <row r="57287"/>
    <row r="57288"/>
    <row r="57289"/>
    <row r="57290"/>
    <row r="57291"/>
    <row r="57292"/>
    <row r="57293"/>
    <row r="57294"/>
    <row r="57295"/>
    <row r="57296"/>
    <row r="57297"/>
    <row r="57298"/>
    <row r="57299"/>
    <row r="57300"/>
    <row r="57301"/>
    <row r="57302"/>
    <row r="57303"/>
    <row r="57304"/>
    <row r="57305"/>
    <row r="57306"/>
    <row r="57307"/>
    <row r="57308"/>
    <row r="57309"/>
    <row r="57310"/>
    <row r="57311"/>
    <row r="57312"/>
    <row r="57313"/>
    <row r="57314"/>
    <row r="57315"/>
    <row r="57316"/>
    <row r="57317"/>
    <row r="57318"/>
    <row r="57319"/>
    <row r="57320"/>
    <row r="57321"/>
    <row r="57322"/>
    <row r="57323"/>
    <row r="57324"/>
    <row r="57325"/>
    <row r="57326"/>
    <row r="57327"/>
    <row r="57328"/>
    <row r="57329"/>
    <row r="57330"/>
    <row r="57331"/>
    <row r="57332"/>
    <row r="57333"/>
    <row r="57334"/>
    <row r="57335"/>
    <row r="57336"/>
    <row r="57337"/>
    <row r="57338"/>
    <row r="57339"/>
    <row r="57340"/>
    <row r="57341"/>
    <row r="57342"/>
    <row r="57343"/>
    <row r="57344"/>
    <row r="57345"/>
    <row r="57346"/>
    <row r="57347"/>
    <row r="57348"/>
    <row r="57349"/>
    <row r="57350"/>
    <row r="57351"/>
    <row r="57352"/>
    <row r="57353"/>
    <row r="57354"/>
    <row r="57355"/>
    <row r="57356"/>
    <row r="57357"/>
    <row r="57358"/>
    <row r="57359"/>
    <row r="57360"/>
    <row r="57361"/>
    <row r="57362"/>
    <row r="57363"/>
    <row r="57364"/>
    <row r="57365"/>
    <row r="57366"/>
    <row r="57367"/>
    <row r="57368"/>
    <row r="57369"/>
    <row r="57370"/>
    <row r="57371"/>
    <row r="57372"/>
    <row r="57373"/>
    <row r="57374"/>
    <row r="57375"/>
    <row r="57376"/>
    <row r="57377"/>
    <row r="57378"/>
    <row r="57379"/>
    <row r="57380"/>
    <row r="57381"/>
    <row r="57382"/>
    <row r="57383"/>
    <row r="57384"/>
    <row r="57385"/>
    <row r="57386"/>
    <row r="57387"/>
    <row r="57388"/>
    <row r="57389"/>
    <row r="57390"/>
    <row r="57391"/>
    <row r="57392"/>
    <row r="57393"/>
    <row r="57394"/>
    <row r="57395"/>
    <row r="57396"/>
    <row r="57397"/>
    <row r="57398"/>
    <row r="57399"/>
    <row r="57400"/>
    <row r="57401"/>
    <row r="57402"/>
    <row r="57403"/>
    <row r="57404"/>
    <row r="57405"/>
    <row r="57406"/>
    <row r="57407"/>
    <row r="57408"/>
    <row r="57409"/>
    <row r="57410"/>
    <row r="57411"/>
    <row r="57412"/>
    <row r="57413"/>
    <row r="57414"/>
    <row r="57415"/>
    <row r="57416"/>
    <row r="57417"/>
    <row r="57418"/>
    <row r="57419"/>
    <row r="57420"/>
    <row r="57421"/>
    <row r="57422"/>
    <row r="57423"/>
    <row r="57424"/>
    <row r="57425"/>
    <row r="57426"/>
    <row r="57427"/>
    <row r="57428"/>
    <row r="57429"/>
    <row r="57430"/>
    <row r="57431"/>
    <row r="57432"/>
    <row r="57433"/>
    <row r="57434"/>
    <row r="57435"/>
    <row r="57436"/>
    <row r="57437"/>
    <row r="57438"/>
    <row r="57439"/>
    <row r="57440"/>
    <row r="57441"/>
    <row r="57442"/>
    <row r="57443"/>
    <row r="57444"/>
    <row r="57445"/>
    <row r="57446"/>
    <row r="57447"/>
    <row r="57448"/>
    <row r="57449"/>
    <row r="57450"/>
    <row r="57451"/>
    <row r="57452"/>
    <row r="57453"/>
    <row r="57454"/>
    <row r="57455"/>
    <row r="57456"/>
    <row r="57457"/>
    <row r="57458"/>
    <row r="57459"/>
    <row r="57460"/>
    <row r="57461"/>
    <row r="57462"/>
    <row r="57463"/>
    <row r="57464"/>
    <row r="57465"/>
    <row r="57466"/>
    <row r="57467"/>
    <row r="57468"/>
    <row r="57469"/>
    <row r="57470"/>
    <row r="57471"/>
    <row r="57472"/>
    <row r="57473"/>
    <row r="57474"/>
    <row r="57475"/>
    <row r="57476"/>
    <row r="57477"/>
    <row r="57478"/>
    <row r="57479"/>
    <row r="57480"/>
    <row r="57481"/>
    <row r="57482"/>
    <row r="57483"/>
    <row r="57484"/>
    <row r="57485"/>
    <row r="57486"/>
    <row r="57487"/>
    <row r="57488"/>
    <row r="57489"/>
    <row r="57490"/>
    <row r="57491"/>
    <row r="57492"/>
    <row r="57493"/>
    <row r="57494"/>
    <row r="57495"/>
    <row r="57496"/>
    <row r="57497"/>
    <row r="57498"/>
    <row r="57499"/>
    <row r="57500"/>
    <row r="57501"/>
    <row r="57502"/>
    <row r="57503"/>
    <row r="57504"/>
    <row r="57505"/>
    <row r="57506"/>
    <row r="57507"/>
    <row r="57508"/>
    <row r="57509"/>
    <row r="57510"/>
    <row r="57511"/>
    <row r="57512"/>
    <row r="57513"/>
    <row r="57514"/>
    <row r="57515"/>
    <row r="57516"/>
    <row r="57517"/>
    <row r="57518"/>
    <row r="57519"/>
    <row r="57520"/>
    <row r="57521"/>
    <row r="57522"/>
    <row r="57523"/>
    <row r="57524"/>
    <row r="57525"/>
    <row r="57526"/>
    <row r="57527"/>
    <row r="57528"/>
    <row r="57529"/>
    <row r="57530"/>
    <row r="57531"/>
    <row r="57532"/>
    <row r="57533"/>
    <row r="57534"/>
    <row r="57535"/>
    <row r="57536"/>
    <row r="57537"/>
    <row r="57538"/>
    <row r="57539"/>
    <row r="57540"/>
    <row r="57541"/>
    <row r="57542"/>
    <row r="57543"/>
    <row r="57544"/>
    <row r="57545"/>
    <row r="57546"/>
    <row r="57547"/>
    <row r="57548"/>
    <row r="57549"/>
    <row r="57550"/>
    <row r="57551"/>
    <row r="57552"/>
    <row r="57553"/>
    <row r="57554"/>
    <row r="57555"/>
    <row r="57556"/>
    <row r="57557"/>
    <row r="57558"/>
    <row r="57559"/>
    <row r="57560"/>
    <row r="57561"/>
    <row r="57562"/>
    <row r="57563"/>
    <row r="57564"/>
    <row r="57565"/>
    <row r="57566"/>
    <row r="57567"/>
    <row r="57568"/>
    <row r="57569"/>
    <row r="57570"/>
    <row r="57571"/>
    <row r="57572"/>
    <row r="57573"/>
    <row r="57574"/>
    <row r="57575"/>
    <row r="57576"/>
    <row r="57577"/>
    <row r="57578"/>
    <row r="57579"/>
    <row r="57580"/>
    <row r="57581"/>
    <row r="57582"/>
    <row r="57583"/>
    <row r="57584"/>
    <row r="57585"/>
    <row r="57586"/>
    <row r="57587"/>
    <row r="57588"/>
    <row r="57589"/>
    <row r="57590"/>
    <row r="57591"/>
    <row r="57592"/>
    <row r="57593"/>
    <row r="57594"/>
    <row r="57595"/>
    <row r="57596"/>
    <row r="57597"/>
    <row r="57598"/>
    <row r="57599"/>
    <row r="57600"/>
    <row r="57601"/>
    <row r="57602"/>
    <row r="57603"/>
    <row r="57604"/>
    <row r="57605"/>
    <row r="57606"/>
    <row r="57607"/>
    <row r="57608"/>
    <row r="57609"/>
    <row r="57610"/>
    <row r="57611"/>
    <row r="57612"/>
    <row r="57613"/>
    <row r="57614"/>
    <row r="57615"/>
    <row r="57616"/>
    <row r="57617"/>
    <row r="57618"/>
    <row r="57619"/>
    <row r="57620"/>
    <row r="57621"/>
    <row r="57622"/>
    <row r="57623"/>
    <row r="57624"/>
    <row r="57625"/>
    <row r="57626"/>
    <row r="57627"/>
    <row r="57628"/>
    <row r="57629"/>
    <row r="57630"/>
    <row r="57631"/>
    <row r="57632"/>
    <row r="57633"/>
    <row r="57634"/>
    <row r="57635"/>
    <row r="57636"/>
    <row r="57637"/>
    <row r="57638"/>
    <row r="57639"/>
    <row r="57640"/>
    <row r="57641"/>
    <row r="57642"/>
    <row r="57643"/>
    <row r="57644"/>
    <row r="57645"/>
    <row r="57646"/>
    <row r="57647"/>
    <row r="57648"/>
    <row r="57649"/>
    <row r="57650"/>
    <row r="57651"/>
    <row r="57652"/>
    <row r="57653"/>
    <row r="57654"/>
    <row r="57655"/>
    <row r="57656"/>
    <row r="57657"/>
    <row r="57658"/>
    <row r="57659"/>
    <row r="57660"/>
    <row r="57661"/>
    <row r="57662"/>
    <row r="57663"/>
    <row r="57664"/>
    <row r="57665"/>
    <row r="57666"/>
    <row r="57667"/>
    <row r="57668"/>
    <row r="57669"/>
    <row r="57670"/>
    <row r="57671"/>
    <row r="57672"/>
    <row r="57673"/>
    <row r="57674"/>
    <row r="57675"/>
    <row r="57676"/>
    <row r="57677"/>
    <row r="57678"/>
    <row r="57679"/>
    <row r="57680"/>
    <row r="57681"/>
    <row r="57682"/>
    <row r="57683"/>
    <row r="57684"/>
    <row r="57685"/>
    <row r="57686"/>
    <row r="57687"/>
    <row r="57688"/>
    <row r="57689"/>
    <row r="57690"/>
    <row r="57691"/>
    <row r="57692"/>
    <row r="57693"/>
    <row r="57694"/>
    <row r="57695"/>
    <row r="57696"/>
    <row r="57697"/>
    <row r="57698"/>
    <row r="57699"/>
    <row r="57700"/>
    <row r="57701"/>
    <row r="57702"/>
    <row r="57703"/>
    <row r="57704"/>
    <row r="57705"/>
    <row r="57706"/>
    <row r="57707"/>
    <row r="57708"/>
    <row r="57709"/>
    <row r="57710"/>
    <row r="57711"/>
    <row r="57712"/>
    <row r="57713"/>
    <row r="57714"/>
    <row r="57715"/>
    <row r="57716"/>
    <row r="57717"/>
    <row r="57718"/>
    <row r="57719"/>
    <row r="57720"/>
    <row r="57721"/>
    <row r="57722"/>
    <row r="57723"/>
    <row r="57724"/>
    <row r="57725"/>
    <row r="57726"/>
    <row r="57727"/>
    <row r="57728"/>
    <row r="57729"/>
    <row r="57730"/>
    <row r="57731"/>
    <row r="57732"/>
    <row r="57733"/>
    <row r="57734"/>
    <row r="57735"/>
    <row r="57736"/>
    <row r="57737"/>
    <row r="57738"/>
    <row r="57739"/>
    <row r="57740"/>
    <row r="57741"/>
    <row r="57742"/>
    <row r="57743"/>
    <row r="57744"/>
    <row r="57745"/>
    <row r="57746"/>
    <row r="57747"/>
    <row r="57748"/>
    <row r="57749"/>
    <row r="57750"/>
    <row r="57751"/>
    <row r="57752"/>
    <row r="57753"/>
    <row r="57754"/>
    <row r="57755"/>
    <row r="57756"/>
    <row r="57757"/>
    <row r="57758"/>
    <row r="57759"/>
    <row r="57760"/>
    <row r="57761"/>
    <row r="57762"/>
    <row r="57763"/>
    <row r="57764"/>
    <row r="57765"/>
    <row r="57766"/>
    <row r="57767"/>
    <row r="57768"/>
    <row r="57769"/>
    <row r="57770"/>
    <row r="57771"/>
    <row r="57772"/>
    <row r="57773"/>
    <row r="57774"/>
    <row r="57775"/>
    <row r="57776"/>
    <row r="57777"/>
    <row r="57778"/>
    <row r="57779"/>
    <row r="57780"/>
    <row r="57781"/>
    <row r="57782"/>
    <row r="57783"/>
    <row r="57784"/>
    <row r="57785"/>
    <row r="57786"/>
    <row r="57787"/>
    <row r="57788"/>
    <row r="57789"/>
    <row r="57790"/>
    <row r="57791"/>
    <row r="57792"/>
    <row r="57793"/>
    <row r="57794"/>
    <row r="57795"/>
    <row r="57796"/>
    <row r="57797"/>
    <row r="57798"/>
    <row r="57799"/>
    <row r="57800"/>
    <row r="57801"/>
    <row r="57802"/>
    <row r="57803"/>
    <row r="57804"/>
    <row r="57805"/>
    <row r="57806"/>
    <row r="57807"/>
    <row r="57808"/>
    <row r="57809"/>
    <row r="57810"/>
    <row r="57811"/>
    <row r="57812"/>
    <row r="57813"/>
    <row r="57814"/>
    <row r="57815"/>
    <row r="57816"/>
    <row r="57817"/>
    <row r="57818"/>
    <row r="57819"/>
    <row r="57820"/>
    <row r="57821"/>
    <row r="57822"/>
    <row r="57823"/>
    <row r="57824"/>
    <row r="57825"/>
    <row r="57826"/>
    <row r="57827"/>
    <row r="57828"/>
    <row r="57829"/>
    <row r="57830"/>
    <row r="57831"/>
    <row r="57832"/>
    <row r="57833"/>
    <row r="57834"/>
    <row r="57835"/>
    <row r="57836"/>
    <row r="57837"/>
    <row r="57838"/>
    <row r="57839"/>
    <row r="57840"/>
    <row r="57841"/>
    <row r="57842"/>
    <row r="57843"/>
    <row r="57844"/>
    <row r="57845"/>
    <row r="57846"/>
    <row r="57847"/>
    <row r="57848"/>
    <row r="57849"/>
    <row r="57850"/>
    <row r="57851"/>
    <row r="57852"/>
    <row r="57853"/>
    <row r="57854"/>
    <row r="57855"/>
    <row r="57856"/>
    <row r="57857"/>
    <row r="57858"/>
    <row r="57859"/>
    <row r="57860"/>
    <row r="57861"/>
    <row r="57862"/>
    <row r="57863"/>
    <row r="57864"/>
    <row r="57865"/>
    <row r="57866"/>
    <row r="57867"/>
    <row r="57868"/>
    <row r="57869"/>
    <row r="57870"/>
    <row r="57871"/>
    <row r="57872"/>
    <row r="57873"/>
    <row r="57874"/>
    <row r="57875"/>
    <row r="57876"/>
    <row r="57877"/>
    <row r="57878"/>
    <row r="57879"/>
    <row r="57880"/>
    <row r="57881"/>
    <row r="57882"/>
    <row r="57883"/>
    <row r="57884"/>
    <row r="57885"/>
    <row r="57886"/>
    <row r="57887"/>
    <row r="57888"/>
    <row r="57889"/>
    <row r="57890"/>
    <row r="57891"/>
    <row r="57892"/>
    <row r="57893"/>
    <row r="57894"/>
    <row r="57895"/>
    <row r="57896"/>
    <row r="57897"/>
    <row r="57898"/>
    <row r="57899"/>
    <row r="57900"/>
    <row r="57901"/>
    <row r="57902"/>
    <row r="57903"/>
    <row r="57904"/>
    <row r="57905"/>
    <row r="57906"/>
    <row r="57907"/>
    <row r="57908"/>
    <row r="57909"/>
    <row r="57910"/>
    <row r="57911"/>
    <row r="57912"/>
    <row r="57913"/>
    <row r="57914"/>
    <row r="57915"/>
    <row r="57916"/>
    <row r="57917"/>
    <row r="57918"/>
    <row r="57919"/>
    <row r="57920"/>
    <row r="57921"/>
    <row r="57922"/>
    <row r="57923"/>
    <row r="57924"/>
    <row r="57925"/>
    <row r="57926"/>
    <row r="57927"/>
    <row r="57928"/>
    <row r="57929"/>
    <row r="57930"/>
    <row r="57931"/>
    <row r="57932"/>
    <row r="57933"/>
    <row r="57934"/>
    <row r="57935"/>
    <row r="57936"/>
    <row r="57937"/>
    <row r="57938"/>
    <row r="57939"/>
    <row r="57940"/>
    <row r="57941"/>
    <row r="57942"/>
    <row r="57943"/>
    <row r="57944"/>
    <row r="57945"/>
    <row r="57946"/>
    <row r="57947"/>
    <row r="57948"/>
    <row r="57949"/>
    <row r="57950"/>
    <row r="57951"/>
    <row r="57952"/>
    <row r="57953"/>
    <row r="57954"/>
    <row r="57955"/>
    <row r="57956"/>
    <row r="57957"/>
    <row r="57958"/>
    <row r="57959"/>
    <row r="57960"/>
    <row r="57961"/>
    <row r="57962"/>
    <row r="57963"/>
    <row r="57964"/>
    <row r="57965"/>
    <row r="57966"/>
    <row r="57967"/>
    <row r="57968"/>
    <row r="57969"/>
    <row r="57970"/>
    <row r="57971"/>
    <row r="57972"/>
    <row r="57973"/>
    <row r="57974"/>
    <row r="57975"/>
    <row r="57976"/>
    <row r="57977"/>
    <row r="57978"/>
    <row r="57979"/>
    <row r="57980"/>
    <row r="57981"/>
    <row r="57982"/>
    <row r="57983"/>
    <row r="57984"/>
    <row r="57985"/>
    <row r="57986"/>
    <row r="57987"/>
    <row r="57988"/>
    <row r="57989"/>
    <row r="57990"/>
    <row r="57991"/>
    <row r="57992"/>
    <row r="57993"/>
    <row r="57994"/>
    <row r="57995"/>
    <row r="57996"/>
    <row r="57997"/>
    <row r="57998"/>
    <row r="57999"/>
    <row r="58000"/>
    <row r="58001"/>
    <row r="58002"/>
    <row r="58003"/>
    <row r="58004"/>
    <row r="58005"/>
    <row r="58006"/>
    <row r="58007"/>
    <row r="58008"/>
    <row r="58009"/>
    <row r="58010"/>
    <row r="58011"/>
    <row r="58012"/>
    <row r="58013"/>
    <row r="58014"/>
    <row r="58015"/>
    <row r="58016"/>
    <row r="58017"/>
    <row r="58018"/>
    <row r="58019"/>
    <row r="58020"/>
    <row r="58021"/>
    <row r="58022"/>
    <row r="58023"/>
    <row r="58024"/>
    <row r="58025"/>
    <row r="58026"/>
    <row r="58027"/>
    <row r="58028"/>
    <row r="58029"/>
    <row r="58030"/>
    <row r="58031"/>
    <row r="58032"/>
    <row r="58033"/>
    <row r="58034"/>
    <row r="58035"/>
    <row r="58036"/>
    <row r="58037"/>
    <row r="58038"/>
    <row r="58039"/>
    <row r="58040"/>
    <row r="58041"/>
    <row r="58042"/>
    <row r="58043"/>
    <row r="58044"/>
    <row r="58045"/>
    <row r="58046"/>
    <row r="58047"/>
    <row r="58048"/>
    <row r="58049"/>
    <row r="58050"/>
    <row r="58051"/>
    <row r="58052"/>
    <row r="58053"/>
    <row r="58054"/>
    <row r="58055"/>
    <row r="58056"/>
    <row r="58057"/>
    <row r="58058"/>
    <row r="58059"/>
    <row r="58060"/>
    <row r="58061"/>
    <row r="58062"/>
    <row r="58063"/>
    <row r="58064"/>
    <row r="58065"/>
    <row r="58066"/>
    <row r="58067"/>
    <row r="58068"/>
    <row r="58069"/>
    <row r="58070"/>
    <row r="58071"/>
    <row r="58072"/>
    <row r="58073"/>
    <row r="58074"/>
    <row r="58075"/>
    <row r="58076"/>
    <row r="58077"/>
    <row r="58078"/>
    <row r="58079"/>
    <row r="58080"/>
    <row r="58081"/>
    <row r="58082"/>
    <row r="58083"/>
    <row r="58084"/>
    <row r="58085"/>
    <row r="58086"/>
    <row r="58087"/>
    <row r="58088"/>
    <row r="58089"/>
    <row r="58090"/>
    <row r="58091"/>
    <row r="58092"/>
    <row r="58093"/>
    <row r="58094"/>
    <row r="58095"/>
    <row r="58096"/>
    <row r="58097"/>
    <row r="58098"/>
    <row r="58099"/>
    <row r="58100"/>
    <row r="58101"/>
    <row r="58102"/>
    <row r="58103"/>
    <row r="58104"/>
    <row r="58105"/>
    <row r="58106"/>
    <row r="58107"/>
    <row r="58108"/>
    <row r="58109"/>
    <row r="58110"/>
    <row r="58111"/>
    <row r="58112"/>
    <row r="58113"/>
    <row r="58114"/>
    <row r="58115"/>
    <row r="58116"/>
    <row r="58117"/>
    <row r="58118"/>
    <row r="58119"/>
    <row r="58120"/>
    <row r="58121"/>
    <row r="58122"/>
    <row r="58123"/>
    <row r="58124"/>
    <row r="58125"/>
    <row r="58126"/>
    <row r="58127"/>
    <row r="58128"/>
    <row r="58129"/>
    <row r="58130"/>
    <row r="58131"/>
    <row r="58132"/>
    <row r="58133"/>
    <row r="58134"/>
    <row r="58135"/>
    <row r="58136"/>
    <row r="58137"/>
    <row r="58138"/>
    <row r="58139"/>
    <row r="58140"/>
    <row r="58141"/>
    <row r="58142"/>
    <row r="58143"/>
    <row r="58144"/>
    <row r="58145"/>
    <row r="58146"/>
    <row r="58147"/>
    <row r="58148"/>
    <row r="58149"/>
    <row r="58150"/>
    <row r="58151"/>
    <row r="58152"/>
    <row r="58153"/>
    <row r="58154"/>
    <row r="58155"/>
    <row r="58156"/>
    <row r="58157"/>
    <row r="58158"/>
    <row r="58159"/>
    <row r="58160"/>
    <row r="58161"/>
    <row r="58162"/>
    <row r="58163"/>
    <row r="58164"/>
    <row r="58165"/>
    <row r="58166"/>
    <row r="58167"/>
    <row r="58168"/>
    <row r="58169"/>
    <row r="58170"/>
    <row r="58171"/>
    <row r="58172"/>
    <row r="58173"/>
    <row r="58174"/>
    <row r="58175"/>
    <row r="58176"/>
    <row r="58177"/>
    <row r="58178"/>
    <row r="58179"/>
    <row r="58180"/>
    <row r="58181"/>
    <row r="58182"/>
    <row r="58183"/>
    <row r="58184"/>
    <row r="58185"/>
    <row r="58186"/>
    <row r="58187"/>
    <row r="58188"/>
    <row r="58189"/>
    <row r="58190"/>
    <row r="58191"/>
    <row r="58192"/>
    <row r="58193"/>
    <row r="58194"/>
    <row r="58195"/>
    <row r="58196"/>
    <row r="58197"/>
    <row r="58198"/>
    <row r="58199"/>
    <row r="58200"/>
    <row r="58201"/>
    <row r="58202"/>
    <row r="58203"/>
    <row r="58204"/>
    <row r="58205"/>
    <row r="58206"/>
    <row r="58207"/>
    <row r="58208"/>
    <row r="58209"/>
    <row r="58210"/>
    <row r="58211"/>
    <row r="58212"/>
    <row r="58213"/>
    <row r="58214"/>
    <row r="58215"/>
    <row r="58216"/>
    <row r="58217"/>
    <row r="58218"/>
    <row r="58219"/>
    <row r="58220"/>
    <row r="58221"/>
    <row r="58222"/>
    <row r="58223"/>
    <row r="58224"/>
    <row r="58225"/>
    <row r="58226"/>
    <row r="58227"/>
    <row r="58228"/>
    <row r="58229"/>
    <row r="58230"/>
    <row r="58231"/>
    <row r="58232"/>
    <row r="58233"/>
    <row r="58234"/>
    <row r="58235"/>
    <row r="58236"/>
    <row r="58237"/>
    <row r="58238"/>
    <row r="58239"/>
    <row r="58240"/>
    <row r="58241"/>
    <row r="58242"/>
    <row r="58243"/>
    <row r="58244"/>
    <row r="58245"/>
    <row r="58246"/>
    <row r="58247"/>
    <row r="58248"/>
    <row r="58249"/>
    <row r="58250"/>
    <row r="58251"/>
    <row r="58252"/>
    <row r="58253"/>
    <row r="58254"/>
    <row r="58255"/>
    <row r="58256"/>
    <row r="58257"/>
    <row r="58258"/>
    <row r="58259"/>
    <row r="58260"/>
    <row r="58261"/>
    <row r="58262"/>
    <row r="58263"/>
    <row r="58264"/>
    <row r="58265"/>
    <row r="58266"/>
    <row r="58267"/>
    <row r="58268"/>
    <row r="58269"/>
    <row r="58270"/>
    <row r="58271"/>
    <row r="58272"/>
    <row r="58273"/>
    <row r="58274"/>
    <row r="58275"/>
    <row r="58276"/>
    <row r="58277"/>
    <row r="58278"/>
    <row r="58279"/>
    <row r="58280"/>
    <row r="58281"/>
    <row r="58282"/>
    <row r="58283"/>
    <row r="58284"/>
    <row r="58285"/>
    <row r="58286"/>
    <row r="58287"/>
    <row r="58288"/>
    <row r="58289"/>
    <row r="58290"/>
    <row r="58291"/>
    <row r="58292"/>
    <row r="58293"/>
    <row r="58294"/>
    <row r="58295"/>
    <row r="58296"/>
    <row r="58297"/>
    <row r="58298"/>
    <row r="58299"/>
    <row r="58300"/>
    <row r="58301"/>
    <row r="58302"/>
    <row r="58303"/>
    <row r="58304"/>
    <row r="58305"/>
    <row r="58306"/>
    <row r="58307"/>
    <row r="58308"/>
    <row r="58309"/>
    <row r="58310"/>
    <row r="58311"/>
    <row r="58312"/>
    <row r="58313"/>
    <row r="58314"/>
    <row r="58315"/>
    <row r="58316"/>
    <row r="58317"/>
    <row r="58318"/>
    <row r="58319"/>
    <row r="58320"/>
    <row r="58321"/>
    <row r="58322"/>
    <row r="58323"/>
    <row r="58324"/>
    <row r="58325"/>
    <row r="58326"/>
    <row r="58327"/>
    <row r="58328"/>
    <row r="58329"/>
    <row r="58330"/>
    <row r="58331"/>
    <row r="58332"/>
    <row r="58333"/>
    <row r="58334"/>
    <row r="58335"/>
    <row r="58336"/>
    <row r="58337"/>
    <row r="58338"/>
    <row r="58339"/>
    <row r="58340"/>
    <row r="58341"/>
    <row r="58342"/>
    <row r="58343"/>
    <row r="58344"/>
    <row r="58345"/>
    <row r="58346"/>
    <row r="58347"/>
    <row r="58348"/>
    <row r="58349"/>
    <row r="58350"/>
    <row r="58351"/>
    <row r="58352"/>
    <row r="58353"/>
    <row r="58354"/>
    <row r="58355"/>
    <row r="58356"/>
    <row r="58357"/>
    <row r="58358"/>
    <row r="58359"/>
    <row r="58360"/>
    <row r="58361"/>
    <row r="58362"/>
    <row r="58363"/>
    <row r="58364"/>
    <row r="58365"/>
    <row r="58366"/>
    <row r="58367"/>
    <row r="58368"/>
    <row r="58369"/>
    <row r="58370"/>
    <row r="58371"/>
    <row r="58372"/>
    <row r="58373"/>
    <row r="58374"/>
    <row r="58375"/>
    <row r="58376"/>
    <row r="58377"/>
    <row r="58378"/>
    <row r="58379"/>
    <row r="58380"/>
    <row r="58381"/>
    <row r="58382"/>
    <row r="58383"/>
    <row r="58384"/>
    <row r="58385"/>
    <row r="58386"/>
    <row r="58387"/>
    <row r="58388"/>
    <row r="58389"/>
    <row r="58390"/>
    <row r="58391"/>
    <row r="58392"/>
    <row r="58393"/>
    <row r="58394"/>
    <row r="58395"/>
    <row r="58396"/>
    <row r="58397"/>
    <row r="58398"/>
    <row r="58399"/>
    <row r="58400"/>
    <row r="58401"/>
    <row r="58402"/>
    <row r="58403"/>
    <row r="58404"/>
    <row r="58405"/>
    <row r="58406"/>
    <row r="58407"/>
    <row r="58408"/>
    <row r="58409"/>
    <row r="58410"/>
    <row r="58411"/>
    <row r="58412"/>
    <row r="58413"/>
    <row r="58414"/>
    <row r="58415"/>
    <row r="58416"/>
    <row r="58417"/>
    <row r="58418"/>
    <row r="58419"/>
    <row r="58420"/>
    <row r="58421"/>
    <row r="58422"/>
    <row r="58423"/>
    <row r="58424"/>
    <row r="58425"/>
    <row r="58426"/>
    <row r="58427"/>
    <row r="58428"/>
    <row r="58429"/>
    <row r="58430"/>
    <row r="58431"/>
    <row r="58432"/>
    <row r="58433"/>
    <row r="58434"/>
    <row r="58435"/>
    <row r="58436"/>
    <row r="58437"/>
    <row r="58438"/>
    <row r="58439"/>
    <row r="58440"/>
    <row r="58441"/>
    <row r="58442"/>
    <row r="58443"/>
    <row r="58444"/>
    <row r="58445"/>
    <row r="58446"/>
    <row r="58447"/>
    <row r="58448"/>
    <row r="58449"/>
    <row r="58450"/>
    <row r="58451"/>
    <row r="58452"/>
    <row r="58453"/>
    <row r="58454"/>
    <row r="58455"/>
    <row r="58456"/>
    <row r="58457"/>
    <row r="58458"/>
    <row r="58459"/>
    <row r="58460"/>
    <row r="58461"/>
    <row r="58462"/>
    <row r="58463"/>
    <row r="58464"/>
    <row r="58465"/>
    <row r="58466"/>
    <row r="58467"/>
    <row r="58468"/>
    <row r="58469"/>
    <row r="58470"/>
    <row r="58471"/>
    <row r="58472"/>
    <row r="58473"/>
    <row r="58474"/>
    <row r="58475"/>
    <row r="58476"/>
    <row r="58477"/>
    <row r="58478"/>
    <row r="58479"/>
    <row r="58480"/>
    <row r="58481"/>
    <row r="58482"/>
    <row r="58483"/>
    <row r="58484"/>
    <row r="58485"/>
    <row r="58486"/>
    <row r="58487"/>
    <row r="58488"/>
    <row r="58489"/>
    <row r="58490"/>
    <row r="58491"/>
    <row r="58492"/>
    <row r="58493"/>
    <row r="58494"/>
    <row r="58495"/>
    <row r="58496"/>
    <row r="58497"/>
    <row r="58498"/>
    <row r="58499"/>
    <row r="58500"/>
    <row r="58501"/>
    <row r="58502"/>
    <row r="58503"/>
    <row r="58504"/>
    <row r="58505"/>
    <row r="58506"/>
    <row r="58507"/>
    <row r="58508"/>
    <row r="58509"/>
    <row r="58510"/>
    <row r="58511"/>
    <row r="58512"/>
    <row r="58513"/>
    <row r="58514"/>
    <row r="58515"/>
    <row r="58516"/>
    <row r="58517"/>
    <row r="58518"/>
    <row r="58519"/>
    <row r="58520"/>
    <row r="58521"/>
    <row r="58522"/>
    <row r="58523"/>
    <row r="58524"/>
    <row r="58525"/>
    <row r="58526"/>
    <row r="58527"/>
    <row r="58528"/>
    <row r="58529"/>
    <row r="58530"/>
    <row r="58531"/>
    <row r="58532"/>
    <row r="58533"/>
    <row r="58534"/>
    <row r="58535"/>
    <row r="58536"/>
    <row r="58537"/>
    <row r="58538"/>
    <row r="58539"/>
    <row r="58540"/>
    <row r="58541"/>
    <row r="58542"/>
    <row r="58543"/>
    <row r="58544"/>
    <row r="58545"/>
    <row r="58546"/>
    <row r="58547"/>
    <row r="58548"/>
    <row r="58549"/>
    <row r="58550"/>
    <row r="58551"/>
    <row r="58552"/>
    <row r="58553"/>
    <row r="58554"/>
    <row r="58555"/>
    <row r="58556"/>
    <row r="58557"/>
    <row r="58558"/>
    <row r="58559"/>
    <row r="58560"/>
    <row r="58561"/>
    <row r="58562"/>
    <row r="58563"/>
    <row r="58564"/>
    <row r="58565"/>
    <row r="58566"/>
    <row r="58567"/>
    <row r="58568"/>
    <row r="58569"/>
    <row r="58570"/>
    <row r="58571"/>
    <row r="58572"/>
    <row r="58573"/>
    <row r="58574"/>
    <row r="58575"/>
    <row r="58576"/>
    <row r="58577"/>
    <row r="58578"/>
    <row r="58579"/>
    <row r="58580"/>
    <row r="58581"/>
    <row r="58582"/>
    <row r="58583"/>
    <row r="58584"/>
    <row r="58585"/>
    <row r="58586"/>
    <row r="58587"/>
    <row r="58588"/>
    <row r="58589"/>
    <row r="58590"/>
    <row r="58591"/>
    <row r="58592"/>
    <row r="58593"/>
    <row r="58594"/>
    <row r="58595"/>
    <row r="58596"/>
    <row r="58597"/>
    <row r="58598"/>
    <row r="58599"/>
    <row r="58600"/>
    <row r="58601"/>
    <row r="58602"/>
    <row r="58603"/>
    <row r="58604"/>
    <row r="58605"/>
    <row r="58606"/>
    <row r="58607"/>
    <row r="58608"/>
    <row r="58609"/>
    <row r="58610"/>
    <row r="58611"/>
    <row r="58612"/>
    <row r="58613"/>
    <row r="58614"/>
    <row r="58615"/>
    <row r="58616"/>
    <row r="58617"/>
    <row r="58618"/>
    <row r="58619"/>
    <row r="58620"/>
    <row r="58621"/>
    <row r="58622"/>
    <row r="58623"/>
    <row r="58624"/>
    <row r="58625"/>
    <row r="58626"/>
    <row r="58627"/>
    <row r="58628"/>
    <row r="58629"/>
    <row r="58630"/>
    <row r="58631"/>
    <row r="58632"/>
    <row r="58633"/>
    <row r="58634"/>
    <row r="58635"/>
    <row r="58636"/>
    <row r="58637"/>
    <row r="58638"/>
    <row r="58639"/>
    <row r="58640"/>
    <row r="58641"/>
    <row r="58642"/>
    <row r="58643"/>
    <row r="58644"/>
    <row r="58645"/>
    <row r="58646"/>
    <row r="58647"/>
    <row r="58648"/>
    <row r="58649"/>
    <row r="58650"/>
    <row r="58651"/>
    <row r="58652"/>
    <row r="58653"/>
    <row r="58654"/>
    <row r="58655"/>
    <row r="58656"/>
    <row r="58657"/>
    <row r="58658"/>
    <row r="58659"/>
    <row r="58660"/>
    <row r="58661"/>
    <row r="58662"/>
    <row r="58663"/>
    <row r="58664"/>
    <row r="58665"/>
    <row r="58666"/>
    <row r="58667"/>
    <row r="58668"/>
    <row r="58669"/>
    <row r="58670"/>
    <row r="58671"/>
    <row r="58672"/>
    <row r="58673"/>
    <row r="58674"/>
    <row r="58675"/>
    <row r="58676"/>
    <row r="58677"/>
    <row r="58678"/>
    <row r="58679"/>
    <row r="58680"/>
    <row r="58681"/>
    <row r="58682"/>
    <row r="58683"/>
    <row r="58684"/>
    <row r="58685"/>
    <row r="58686"/>
    <row r="58687"/>
    <row r="58688"/>
    <row r="58689"/>
    <row r="58690"/>
    <row r="58691"/>
    <row r="58692"/>
    <row r="58693"/>
    <row r="58694"/>
    <row r="58695"/>
    <row r="58696"/>
    <row r="58697"/>
    <row r="58698"/>
    <row r="58699"/>
    <row r="58700"/>
    <row r="58701"/>
    <row r="58702"/>
    <row r="58703"/>
    <row r="58704"/>
    <row r="58705"/>
    <row r="58706"/>
    <row r="58707"/>
    <row r="58708"/>
    <row r="58709"/>
    <row r="58710"/>
    <row r="58711"/>
    <row r="58712"/>
    <row r="58713"/>
    <row r="58714"/>
    <row r="58715"/>
    <row r="58716"/>
    <row r="58717"/>
    <row r="58718"/>
    <row r="58719"/>
    <row r="58720"/>
    <row r="58721"/>
    <row r="58722"/>
    <row r="58723"/>
    <row r="58724"/>
    <row r="58725"/>
    <row r="58726"/>
    <row r="58727"/>
    <row r="58728"/>
    <row r="58729"/>
    <row r="58730"/>
    <row r="58731"/>
    <row r="58732"/>
    <row r="58733"/>
    <row r="58734"/>
    <row r="58735"/>
    <row r="58736"/>
    <row r="58737"/>
    <row r="58738"/>
    <row r="58739"/>
    <row r="58740"/>
    <row r="58741"/>
    <row r="58742"/>
    <row r="58743"/>
    <row r="58744"/>
    <row r="58745"/>
    <row r="58746"/>
    <row r="58747"/>
    <row r="58748"/>
    <row r="58749"/>
    <row r="58750"/>
    <row r="58751"/>
    <row r="58752"/>
    <row r="58753"/>
    <row r="58754"/>
    <row r="58755"/>
    <row r="58756"/>
    <row r="58757"/>
    <row r="58758"/>
    <row r="58759"/>
    <row r="58760"/>
    <row r="58761"/>
    <row r="58762"/>
    <row r="58763"/>
    <row r="58764"/>
    <row r="58765"/>
    <row r="58766"/>
    <row r="58767"/>
    <row r="58768"/>
    <row r="58769"/>
    <row r="58770"/>
    <row r="58771"/>
    <row r="58772"/>
    <row r="58773"/>
    <row r="58774"/>
    <row r="58775"/>
    <row r="58776"/>
    <row r="58777"/>
    <row r="58778"/>
    <row r="58779"/>
    <row r="58780"/>
    <row r="58781"/>
    <row r="58782"/>
    <row r="58783"/>
    <row r="58784"/>
    <row r="58785"/>
    <row r="58786"/>
    <row r="58787"/>
    <row r="58788"/>
    <row r="58789"/>
    <row r="58790"/>
    <row r="58791"/>
    <row r="58792"/>
    <row r="58793"/>
    <row r="58794"/>
    <row r="58795"/>
    <row r="58796"/>
    <row r="58797"/>
    <row r="58798"/>
    <row r="58799"/>
    <row r="58800"/>
    <row r="58801"/>
    <row r="58802"/>
    <row r="58803"/>
    <row r="58804"/>
    <row r="58805"/>
    <row r="58806"/>
    <row r="58807"/>
    <row r="58808"/>
    <row r="58809"/>
    <row r="58810"/>
    <row r="58811"/>
    <row r="58812"/>
    <row r="58813"/>
    <row r="58814"/>
    <row r="58815"/>
    <row r="58816"/>
    <row r="58817"/>
    <row r="58818"/>
    <row r="58819"/>
    <row r="58820"/>
    <row r="58821"/>
    <row r="58822"/>
    <row r="58823"/>
    <row r="58824"/>
    <row r="58825"/>
    <row r="58826"/>
    <row r="58827"/>
    <row r="58828"/>
    <row r="58829"/>
    <row r="58830"/>
    <row r="58831"/>
    <row r="58832"/>
    <row r="58833"/>
    <row r="58834"/>
    <row r="58835"/>
    <row r="58836"/>
    <row r="58837"/>
    <row r="58838"/>
    <row r="58839"/>
    <row r="58840"/>
    <row r="58841"/>
    <row r="58842"/>
    <row r="58843"/>
    <row r="58844"/>
    <row r="58845"/>
    <row r="58846"/>
    <row r="58847"/>
    <row r="58848"/>
    <row r="58849"/>
    <row r="58850"/>
    <row r="58851"/>
    <row r="58852"/>
    <row r="58853"/>
    <row r="58854"/>
    <row r="58855"/>
    <row r="58856"/>
    <row r="58857"/>
    <row r="58858"/>
    <row r="58859"/>
    <row r="58860"/>
    <row r="58861"/>
    <row r="58862"/>
    <row r="58863"/>
    <row r="58864"/>
    <row r="58865"/>
    <row r="58866"/>
    <row r="58867"/>
    <row r="58868"/>
    <row r="58869"/>
    <row r="58870"/>
    <row r="58871"/>
    <row r="58872"/>
    <row r="58873"/>
    <row r="58874"/>
    <row r="58875"/>
    <row r="58876"/>
    <row r="58877"/>
    <row r="58878"/>
    <row r="58879"/>
    <row r="58880"/>
    <row r="58881"/>
    <row r="58882"/>
    <row r="58883"/>
    <row r="58884"/>
    <row r="58885"/>
    <row r="58886"/>
    <row r="58887"/>
    <row r="58888"/>
    <row r="58889"/>
    <row r="58890"/>
    <row r="58891"/>
    <row r="58892"/>
    <row r="58893"/>
    <row r="58894"/>
    <row r="58895"/>
    <row r="58896"/>
    <row r="58897"/>
    <row r="58898"/>
    <row r="58899"/>
    <row r="58900"/>
    <row r="58901"/>
    <row r="58902"/>
    <row r="58903"/>
    <row r="58904"/>
    <row r="58905"/>
    <row r="58906"/>
    <row r="58907"/>
    <row r="58908"/>
    <row r="58909"/>
    <row r="58910"/>
    <row r="58911"/>
    <row r="58912"/>
    <row r="58913"/>
    <row r="58914"/>
    <row r="58915"/>
    <row r="58916"/>
    <row r="58917"/>
    <row r="58918"/>
    <row r="58919"/>
    <row r="58920"/>
    <row r="58921"/>
    <row r="58922"/>
    <row r="58923"/>
    <row r="58924"/>
    <row r="58925"/>
    <row r="58926"/>
    <row r="58927"/>
    <row r="58928"/>
    <row r="58929"/>
    <row r="58930"/>
    <row r="58931"/>
    <row r="58932"/>
    <row r="58933"/>
    <row r="58934"/>
    <row r="58935"/>
    <row r="58936"/>
    <row r="58937"/>
    <row r="58938"/>
    <row r="58939"/>
    <row r="58940"/>
    <row r="58941"/>
    <row r="58942"/>
    <row r="58943"/>
    <row r="58944"/>
    <row r="58945"/>
    <row r="58946"/>
    <row r="58947"/>
    <row r="58948"/>
    <row r="58949"/>
    <row r="58950"/>
    <row r="58951"/>
    <row r="58952"/>
    <row r="58953"/>
    <row r="58954"/>
    <row r="58955"/>
    <row r="58956"/>
    <row r="58957"/>
    <row r="58958"/>
    <row r="58959"/>
    <row r="58960"/>
    <row r="58961"/>
    <row r="58962"/>
    <row r="58963"/>
    <row r="58964"/>
    <row r="58965"/>
    <row r="58966"/>
    <row r="58967"/>
    <row r="58968"/>
    <row r="58969"/>
    <row r="58970"/>
    <row r="58971"/>
    <row r="58972"/>
    <row r="58973"/>
    <row r="58974"/>
    <row r="58975"/>
    <row r="58976"/>
    <row r="58977"/>
    <row r="58978"/>
    <row r="58979"/>
    <row r="58980"/>
    <row r="58981"/>
    <row r="58982"/>
    <row r="58983"/>
    <row r="58984"/>
    <row r="58985"/>
    <row r="58986"/>
    <row r="58987"/>
    <row r="58988"/>
    <row r="58989"/>
    <row r="58990"/>
    <row r="58991"/>
    <row r="58992"/>
    <row r="58993"/>
    <row r="58994"/>
    <row r="58995"/>
    <row r="58996"/>
    <row r="58997"/>
    <row r="58998"/>
    <row r="58999"/>
    <row r="59000"/>
    <row r="59001"/>
    <row r="59002"/>
    <row r="59003"/>
    <row r="59004"/>
    <row r="59005"/>
    <row r="59006"/>
    <row r="59007"/>
    <row r="59008"/>
    <row r="59009"/>
    <row r="59010"/>
    <row r="59011"/>
    <row r="59012"/>
    <row r="59013"/>
    <row r="59014"/>
    <row r="59015"/>
    <row r="59016"/>
    <row r="59017"/>
    <row r="59018"/>
    <row r="59019"/>
    <row r="59020"/>
    <row r="59021"/>
    <row r="59022"/>
    <row r="59023"/>
    <row r="59024"/>
    <row r="59025"/>
    <row r="59026"/>
    <row r="59027"/>
    <row r="59028"/>
    <row r="59029"/>
    <row r="59030"/>
    <row r="59031"/>
    <row r="59032"/>
    <row r="59033"/>
    <row r="59034"/>
    <row r="59035"/>
    <row r="59036"/>
    <row r="59037"/>
    <row r="59038"/>
    <row r="59039"/>
    <row r="59040"/>
    <row r="59041"/>
    <row r="59042"/>
    <row r="59043"/>
    <row r="59044"/>
    <row r="59045"/>
    <row r="59046"/>
    <row r="59047"/>
    <row r="59048"/>
    <row r="59049"/>
    <row r="59050"/>
    <row r="59051"/>
    <row r="59052"/>
    <row r="59053"/>
    <row r="59054"/>
    <row r="59055"/>
    <row r="59056"/>
    <row r="59057"/>
    <row r="59058"/>
    <row r="59059"/>
    <row r="59060"/>
    <row r="59061"/>
    <row r="59062"/>
    <row r="59063"/>
    <row r="59064"/>
    <row r="59065"/>
    <row r="59066"/>
    <row r="59067"/>
    <row r="59068"/>
    <row r="59069"/>
    <row r="59070"/>
    <row r="59071"/>
    <row r="59072"/>
    <row r="59073"/>
    <row r="59074"/>
    <row r="59075"/>
    <row r="59076"/>
    <row r="59077"/>
    <row r="59078"/>
    <row r="59079"/>
    <row r="59080"/>
    <row r="59081"/>
    <row r="59082"/>
    <row r="59083"/>
    <row r="59084"/>
    <row r="59085"/>
    <row r="59086"/>
    <row r="59087"/>
    <row r="59088"/>
    <row r="59089"/>
    <row r="59090"/>
    <row r="59091"/>
    <row r="59092"/>
    <row r="59093"/>
    <row r="59094"/>
    <row r="59095"/>
    <row r="59096"/>
    <row r="59097"/>
    <row r="59098"/>
    <row r="59099"/>
    <row r="59100"/>
    <row r="59101"/>
    <row r="59102"/>
    <row r="59103"/>
    <row r="59104"/>
    <row r="59105"/>
    <row r="59106"/>
    <row r="59107"/>
    <row r="59108"/>
    <row r="59109"/>
    <row r="59110"/>
    <row r="59111"/>
    <row r="59112"/>
    <row r="59113"/>
    <row r="59114"/>
    <row r="59115"/>
    <row r="59116"/>
    <row r="59117"/>
    <row r="59118"/>
    <row r="59119"/>
    <row r="59120"/>
    <row r="59121"/>
    <row r="59122"/>
    <row r="59123"/>
    <row r="59124"/>
    <row r="59125"/>
    <row r="59126"/>
    <row r="59127"/>
    <row r="59128"/>
    <row r="59129"/>
    <row r="59130"/>
    <row r="59131"/>
    <row r="59132"/>
    <row r="59133"/>
    <row r="59134"/>
    <row r="59135"/>
    <row r="59136"/>
    <row r="59137"/>
    <row r="59138"/>
    <row r="59139"/>
    <row r="59140"/>
    <row r="59141"/>
    <row r="59142"/>
    <row r="59143"/>
    <row r="59144"/>
    <row r="59145"/>
    <row r="59146"/>
    <row r="59147"/>
    <row r="59148"/>
    <row r="59149"/>
    <row r="59150"/>
    <row r="59151"/>
    <row r="59152"/>
    <row r="59153"/>
    <row r="59154"/>
    <row r="59155"/>
    <row r="59156"/>
    <row r="59157"/>
    <row r="59158"/>
    <row r="59159"/>
    <row r="59160"/>
    <row r="59161"/>
    <row r="59162"/>
    <row r="59163"/>
    <row r="59164"/>
    <row r="59165"/>
    <row r="59166"/>
    <row r="59167"/>
    <row r="59168"/>
    <row r="59169"/>
    <row r="59170"/>
    <row r="59171"/>
    <row r="59172"/>
    <row r="59173"/>
    <row r="59174"/>
    <row r="59175"/>
    <row r="59176"/>
    <row r="59177"/>
    <row r="59178"/>
    <row r="59179"/>
    <row r="59180"/>
    <row r="59181"/>
    <row r="59182"/>
    <row r="59183"/>
    <row r="59184"/>
    <row r="59185"/>
    <row r="59186"/>
    <row r="59187"/>
    <row r="59188"/>
    <row r="59189"/>
    <row r="59190"/>
    <row r="59191"/>
    <row r="59192"/>
    <row r="59193"/>
    <row r="59194"/>
    <row r="59195"/>
    <row r="59196"/>
    <row r="59197"/>
    <row r="59198"/>
    <row r="59199"/>
    <row r="59200"/>
    <row r="59201"/>
    <row r="59202"/>
    <row r="59203"/>
    <row r="59204"/>
    <row r="59205"/>
    <row r="59206"/>
    <row r="59207"/>
    <row r="59208"/>
    <row r="59209"/>
    <row r="59210"/>
    <row r="59211"/>
    <row r="59212"/>
    <row r="59213"/>
    <row r="59214"/>
    <row r="59215"/>
    <row r="59216"/>
    <row r="59217"/>
    <row r="59218"/>
    <row r="59219"/>
    <row r="59220"/>
    <row r="59221"/>
    <row r="59222"/>
    <row r="59223"/>
    <row r="59224"/>
    <row r="59225"/>
    <row r="59226"/>
    <row r="59227"/>
    <row r="59228"/>
    <row r="59229"/>
    <row r="59230"/>
    <row r="59231"/>
    <row r="59232"/>
    <row r="59233"/>
    <row r="59234"/>
    <row r="59235"/>
    <row r="59236"/>
    <row r="59237"/>
    <row r="59238"/>
    <row r="59239"/>
    <row r="59240"/>
    <row r="59241"/>
    <row r="59242"/>
    <row r="59243"/>
    <row r="59244"/>
    <row r="59245"/>
    <row r="59246"/>
    <row r="59247"/>
    <row r="59248"/>
    <row r="59249"/>
    <row r="59250"/>
    <row r="59251"/>
    <row r="59252"/>
    <row r="59253"/>
    <row r="59254"/>
    <row r="59255"/>
    <row r="59256"/>
    <row r="59257"/>
    <row r="59258"/>
    <row r="59259"/>
    <row r="59260"/>
    <row r="59261"/>
    <row r="59262"/>
    <row r="59263"/>
    <row r="59264"/>
    <row r="59265"/>
    <row r="59266"/>
    <row r="59267"/>
    <row r="59268"/>
    <row r="59269"/>
    <row r="59270"/>
    <row r="59271"/>
    <row r="59272"/>
    <row r="59273"/>
    <row r="59274"/>
    <row r="59275"/>
    <row r="59276"/>
    <row r="59277"/>
    <row r="59278"/>
    <row r="59279"/>
    <row r="59280"/>
    <row r="59281"/>
    <row r="59282"/>
    <row r="59283"/>
    <row r="59284"/>
    <row r="59285"/>
    <row r="59286"/>
    <row r="59287"/>
    <row r="59288"/>
    <row r="59289"/>
    <row r="59290"/>
    <row r="59291"/>
    <row r="59292"/>
    <row r="59293"/>
    <row r="59294"/>
    <row r="59295"/>
    <row r="59296"/>
    <row r="59297"/>
    <row r="59298"/>
    <row r="59299"/>
    <row r="59300"/>
    <row r="59301"/>
    <row r="59302"/>
    <row r="59303"/>
    <row r="59304"/>
    <row r="59305"/>
    <row r="59306"/>
    <row r="59307"/>
    <row r="59308"/>
    <row r="59309"/>
    <row r="59310"/>
    <row r="59311"/>
    <row r="59312"/>
    <row r="59313"/>
    <row r="59314"/>
    <row r="59315"/>
    <row r="59316"/>
    <row r="59317"/>
    <row r="59318"/>
    <row r="59319"/>
    <row r="59320"/>
    <row r="59321"/>
    <row r="59322"/>
    <row r="59323"/>
    <row r="59324"/>
    <row r="59325"/>
    <row r="59326"/>
    <row r="59327"/>
    <row r="59328"/>
    <row r="59329"/>
    <row r="59330"/>
    <row r="59331"/>
    <row r="59332"/>
    <row r="59333"/>
    <row r="59334"/>
    <row r="59335"/>
    <row r="59336"/>
    <row r="59337"/>
    <row r="59338"/>
    <row r="59339"/>
    <row r="59340"/>
    <row r="59341"/>
    <row r="59342"/>
    <row r="59343"/>
    <row r="59344"/>
    <row r="59345"/>
    <row r="59346"/>
    <row r="59347"/>
    <row r="59348"/>
    <row r="59349"/>
    <row r="59350"/>
    <row r="59351"/>
    <row r="59352"/>
    <row r="59353"/>
    <row r="59354"/>
    <row r="59355"/>
    <row r="59356"/>
    <row r="59357"/>
    <row r="59358"/>
    <row r="59359"/>
    <row r="59360"/>
    <row r="59361"/>
    <row r="59362"/>
    <row r="59363"/>
    <row r="59364"/>
    <row r="59365"/>
    <row r="59366"/>
    <row r="59367"/>
    <row r="59368"/>
    <row r="59369"/>
    <row r="59370"/>
    <row r="59371"/>
    <row r="59372"/>
    <row r="59373"/>
    <row r="59374"/>
    <row r="59375"/>
    <row r="59376"/>
    <row r="59377"/>
    <row r="59378"/>
    <row r="59379"/>
    <row r="59380"/>
    <row r="59381"/>
    <row r="59382"/>
    <row r="59383"/>
    <row r="59384"/>
    <row r="59385"/>
    <row r="59386"/>
    <row r="59387"/>
    <row r="59388"/>
    <row r="59389"/>
    <row r="59390"/>
    <row r="59391"/>
    <row r="59392"/>
    <row r="59393"/>
    <row r="59394"/>
    <row r="59395"/>
    <row r="59396"/>
    <row r="59397"/>
    <row r="59398"/>
    <row r="59399"/>
    <row r="59400"/>
    <row r="59401"/>
    <row r="59402"/>
    <row r="59403"/>
    <row r="59404"/>
    <row r="59405"/>
    <row r="59406"/>
    <row r="59407"/>
    <row r="59408"/>
    <row r="59409"/>
    <row r="59410"/>
    <row r="59411"/>
    <row r="59412"/>
    <row r="59413"/>
    <row r="59414"/>
    <row r="59415"/>
    <row r="59416"/>
    <row r="59417"/>
    <row r="59418"/>
    <row r="59419"/>
    <row r="59420"/>
    <row r="59421"/>
    <row r="59422"/>
    <row r="59423"/>
    <row r="59424"/>
    <row r="59425"/>
    <row r="59426"/>
    <row r="59427"/>
    <row r="59428"/>
    <row r="59429"/>
    <row r="59430"/>
    <row r="59431"/>
    <row r="59432"/>
    <row r="59433"/>
    <row r="59434"/>
    <row r="59435"/>
    <row r="59436"/>
    <row r="59437"/>
    <row r="59438"/>
    <row r="59439"/>
    <row r="59440"/>
    <row r="59441"/>
    <row r="59442"/>
    <row r="59443"/>
    <row r="59444"/>
    <row r="59445"/>
    <row r="59446"/>
    <row r="59447"/>
    <row r="59448"/>
    <row r="59449"/>
    <row r="59450"/>
    <row r="59451"/>
    <row r="59452"/>
    <row r="59453"/>
    <row r="59454"/>
    <row r="59455"/>
    <row r="59456"/>
    <row r="59457"/>
    <row r="59458"/>
    <row r="59459"/>
    <row r="59460"/>
    <row r="59461"/>
    <row r="59462"/>
    <row r="59463"/>
    <row r="59464"/>
    <row r="59465"/>
    <row r="59466"/>
    <row r="59467"/>
    <row r="59468"/>
    <row r="59469"/>
    <row r="59470"/>
    <row r="59471"/>
    <row r="59472"/>
    <row r="59473"/>
    <row r="59474"/>
    <row r="59475"/>
    <row r="59476"/>
    <row r="59477"/>
    <row r="59478"/>
    <row r="59479"/>
    <row r="59480"/>
    <row r="59481"/>
    <row r="59482"/>
    <row r="59483"/>
    <row r="59484"/>
    <row r="59485"/>
    <row r="59486"/>
    <row r="59487"/>
    <row r="59488"/>
    <row r="59489"/>
    <row r="59490"/>
    <row r="59491"/>
    <row r="59492"/>
    <row r="59493"/>
    <row r="59494"/>
    <row r="59495"/>
    <row r="59496"/>
    <row r="59497"/>
    <row r="59498"/>
    <row r="59499"/>
    <row r="59500"/>
    <row r="59501"/>
    <row r="59502"/>
    <row r="59503"/>
    <row r="59504"/>
    <row r="59505"/>
    <row r="59506"/>
    <row r="59507"/>
    <row r="59508"/>
    <row r="59509"/>
    <row r="59510"/>
    <row r="59511"/>
    <row r="59512"/>
    <row r="59513"/>
    <row r="59514"/>
    <row r="59515"/>
    <row r="59516"/>
    <row r="59517"/>
    <row r="59518"/>
    <row r="59519"/>
    <row r="59520"/>
    <row r="59521"/>
    <row r="59522"/>
    <row r="59523"/>
    <row r="59524"/>
    <row r="59525"/>
    <row r="59526"/>
    <row r="59527"/>
    <row r="59528"/>
    <row r="59529"/>
    <row r="59530"/>
    <row r="59531"/>
    <row r="59532"/>
    <row r="59533"/>
    <row r="59534"/>
    <row r="59535"/>
    <row r="59536"/>
    <row r="59537"/>
    <row r="59538"/>
    <row r="59539"/>
    <row r="59540"/>
    <row r="59541"/>
    <row r="59542"/>
    <row r="59543"/>
    <row r="59544"/>
    <row r="59545"/>
    <row r="59546"/>
    <row r="59547"/>
    <row r="59548"/>
    <row r="59549"/>
    <row r="59550"/>
    <row r="59551"/>
    <row r="59552"/>
    <row r="59553"/>
    <row r="59554"/>
    <row r="59555"/>
    <row r="59556"/>
    <row r="59557"/>
    <row r="59558"/>
    <row r="59559"/>
    <row r="59560"/>
    <row r="59561"/>
    <row r="59562"/>
    <row r="59563"/>
    <row r="59564"/>
    <row r="59565"/>
    <row r="59566"/>
    <row r="59567"/>
    <row r="59568"/>
    <row r="59569"/>
    <row r="59570"/>
    <row r="59571"/>
    <row r="59572"/>
    <row r="59573"/>
    <row r="59574"/>
    <row r="59575"/>
    <row r="59576"/>
    <row r="59577"/>
    <row r="59578"/>
    <row r="59579"/>
    <row r="59580"/>
    <row r="59581"/>
    <row r="59582"/>
    <row r="59583"/>
    <row r="59584"/>
    <row r="59585"/>
    <row r="59586"/>
    <row r="59587"/>
    <row r="59588"/>
    <row r="59589"/>
    <row r="59590"/>
    <row r="59591"/>
    <row r="59592"/>
    <row r="59593"/>
    <row r="59594"/>
    <row r="59595"/>
    <row r="59596"/>
    <row r="59597"/>
    <row r="59598"/>
    <row r="59599"/>
    <row r="59600"/>
    <row r="59601"/>
    <row r="59602"/>
    <row r="59603"/>
    <row r="59604"/>
    <row r="59605"/>
    <row r="59606"/>
    <row r="59607"/>
    <row r="59608"/>
    <row r="59609"/>
    <row r="59610"/>
    <row r="59611"/>
    <row r="59612"/>
    <row r="59613"/>
    <row r="59614"/>
    <row r="59615"/>
    <row r="59616"/>
    <row r="59617"/>
    <row r="59618"/>
    <row r="59619"/>
    <row r="59620"/>
    <row r="59621"/>
    <row r="59622"/>
    <row r="59623"/>
    <row r="59624"/>
    <row r="59625"/>
    <row r="59626"/>
    <row r="59627"/>
    <row r="59628"/>
    <row r="59629"/>
    <row r="59630"/>
    <row r="59631"/>
    <row r="59632"/>
    <row r="59633"/>
    <row r="59634"/>
    <row r="59635"/>
    <row r="59636"/>
    <row r="59637"/>
    <row r="59638"/>
    <row r="59639"/>
    <row r="59640"/>
    <row r="59641"/>
    <row r="59642"/>
    <row r="59643"/>
    <row r="59644"/>
    <row r="59645"/>
    <row r="59646"/>
    <row r="59647"/>
    <row r="59648"/>
    <row r="59649"/>
    <row r="59650"/>
    <row r="59651"/>
    <row r="59652"/>
    <row r="59653"/>
    <row r="59654"/>
    <row r="59655"/>
    <row r="59656"/>
    <row r="59657"/>
    <row r="59658"/>
    <row r="59659"/>
    <row r="59660"/>
    <row r="59661"/>
    <row r="59662"/>
    <row r="59663"/>
    <row r="59664"/>
    <row r="59665"/>
    <row r="59666"/>
    <row r="59667"/>
    <row r="59668"/>
    <row r="59669"/>
    <row r="59670"/>
    <row r="59671"/>
    <row r="59672"/>
    <row r="59673"/>
    <row r="59674"/>
    <row r="59675"/>
    <row r="59676"/>
    <row r="59677"/>
    <row r="59678"/>
    <row r="59679"/>
    <row r="59680"/>
    <row r="59681"/>
    <row r="59682"/>
    <row r="59683"/>
    <row r="59684"/>
    <row r="59685"/>
    <row r="59686"/>
    <row r="59687"/>
    <row r="59688"/>
    <row r="59689"/>
    <row r="59690"/>
    <row r="59691"/>
    <row r="59692"/>
    <row r="59693"/>
    <row r="59694"/>
    <row r="59695"/>
    <row r="59696"/>
    <row r="59697"/>
    <row r="59698"/>
    <row r="59699"/>
    <row r="59700"/>
    <row r="59701"/>
    <row r="59702"/>
    <row r="59703"/>
    <row r="59704"/>
    <row r="59705"/>
    <row r="59706"/>
    <row r="59707"/>
    <row r="59708"/>
    <row r="59709"/>
    <row r="59710"/>
    <row r="59711"/>
    <row r="59712"/>
    <row r="59713"/>
    <row r="59714"/>
    <row r="59715"/>
    <row r="59716"/>
    <row r="59717"/>
    <row r="59718"/>
    <row r="59719"/>
    <row r="59720"/>
    <row r="59721"/>
    <row r="59722"/>
    <row r="59723"/>
    <row r="59724"/>
    <row r="59725"/>
    <row r="59726"/>
    <row r="59727"/>
    <row r="59728"/>
    <row r="59729"/>
    <row r="59730"/>
    <row r="59731"/>
    <row r="59732"/>
    <row r="59733"/>
    <row r="59734"/>
    <row r="59735"/>
    <row r="59736"/>
    <row r="59737"/>
    <row r="59738"/>
    <row r="59739"/>
    <row r="59740"/>
    <row r="59741"/>
    <row r="59742"/>
    <row r="59743"/>
    <row r="59744"/>
    <row r="59745"/>
    <row r="59746"/>
    <row r="59747"/>
    <row r="59748"/>
    <row r="59749"/>
    <row r="59750"/>
    <row r="59751"/>
    <row r="59752"/>
    <row r="59753"/>
    <row r="59754"/>
    <row r="59755"/>
    <row r="59756"/>
    <row r="59757"/>
    <row r="59758"/>
    <row r="59759"/>
    <row r="59760"/>
    <row r="59761"/>
    <row r="59762"/>
    <row r="59763"/>
    <row r="59764"/>
    <row r="59765"/>
    <row r="59766"/>
    <row r="59767"/>
    <row r="59768"/>
    <row r="59769"/>
    <row r="59770"/>
    <row r="59771"/>
    <row r="59772"/>
    <row r="59773"/>
    <row r="59774"/>
    <row r="59775"/>
    <row r="59776"/>
    <row r="59777"/>
    <row r="59778"/>
    <row r="59779"/>
    <row r="59780"/>
    <row r="59781"/>
    <row r="59782"/>
    <row r="59783"/>
    <row r="59784"/>
    <row r="59785"/>
    <row r="59786"/>
    <row r="59787"/>
    <row r="59788"/>
    <row r="59789"/>
    <row r="59790"/>
    <row r="59791"/>
    <row r="59792"/>
    <row r="59793"/>
    <row r="59794"/>
    <row r="59795"/>
    <row r="59796"/>
    <row r="59797"/>
    <row r="59798"/>
    <row r="59799"/>
    <row r="59800"/>
    <row r="59801"/>
    <row r="59802"/>
    <row r="59803"/>
    <row r="59804"/>
    <row r="59805"/>
    <row r="59806"/>
    <row r="59807"/>
    <row r="59808"/>
    <row r="59809"/>
    <row r="59810"/>
    <row r="59811"/>
    <row r="59812"/>
    <row r="59813"/>
    <row r="59814"/>
    <row r="59815"/>
    <row r="59816"/>
    <row r="59817"/>
    <row r="59818"/>
    <row r="59819"/>
    <row r="59820"/>
    <row r="59821"/>
    <row r="59822"/>
    <row r="59823"/>
    <row r="59824"/>
    <row r="59825"/>
    <row r="59826"/>
    <row r="59827"/>
    <row r="59828"/>
    <row r="59829"/>
    <row r="59830"/>
    <row r="59831"/>
    <row r="59832"/>
    <row r="59833"/>
    <row r="59834"/>
    <row r="59835"/>
    <row r="59836"/>
    <row r="59837"/>
    <row r="59838"/>
    <row r="59839"/>
    <row r="59840"/>
    <row r="59841"/>
    <row r="59842"/>
    <row r="59843"/>
    <row r="59844"/>
    <row r="59845"/>
    <row r="59846"/>
    <row r="59847"/>
    <row r="59848"/>
    <row r="59849"/>
    <row r="59850"/>
    <row r="59851"/>
    <row r="59852"/>
    <row r="59853"/>
    <row r="59854"/>
    <row r="59855"/>
    <row r="59856"/>
    <row r="59857"/>
    <row r="59858"/>
    <row r="59859"/>
    <row r="59860"/>
    <row r="59861"/>
    <row r="59862"/>
    <row r="59863"/>
    <row r="59864"/>
    <row r="59865"/>
    <row r="59866"/>
    <row r="59867"/>
    <row r="59868"/>
    <row r="59869"/>
    <row r="59870"/>
    <row r="59871"/>
    <row r="59872"/>
    <row r="59873"/>
    <row r="59874"/>
    <row r="59875"/>
    <row r="59876"/>
    <row r="59877"/>
    <row r="59878"/>
    <row r="59879"/>
    <row r="59880"/>
    <row r="59881"/>
    <row r="59882"/>
    <row r="59883"/>
    <row r="59884"/>
    <row r="59885"/>
    <row r="59886"/>
    <row r="59887"/>
    <row r="59888"/>
    <row r="59889"/>
    <row r="59890"/>
    <row r="59891"/>
    <row r="59892"/>
    <row r="59893"/>
    <row r="59894"/>
    <row r="59895"/>
    <row r="59896"/>
    <row r="59897"/>
    <row r="59898"/>
    <row r="59899"/>
    <row r="59900"/>
    <row r="59901"/>
    <row r="59902"/>
    <row r="59903"/>
    <row r="59904"/>
    <row r="59905"/>
    <row r="59906"/>
    <row r="59907"/>
    <row r="59908"/>
    <row r="59909"/>
    <row r="59910"/>
    <row r="59911"/>
    <row r="59912"/>
    <row r="59913"/>
    <row r="59914"/>
    <row r="59915"/>
    <row r="59916"/>
    <row r="59917"/>
    <row r="59918"/>
    <row r="59919"/>
    <row r="59920"/>
    <row r="59921"/>
    <row r="59922"/>
    <row r="59923"/>
    <row r="59924"/>
    <row r="59925"/>
    <row r="59926"/>
    <row r="59927"/>
    <row r="59928"/>
    <row r="59929"/>
    <row r="59930"/>
    <row r="59931"/>
    <row r="59932"/>
    <row r="59933"/>
    <row r="59934"/>
    <row r="59935"/>
    <row r="59936"/>
    <row r="59937"/>
    <row r="59938"/>
    <row r="59939"/>
    <row r="59940"/>
    <row r="59941"/>
    <row r="59942"/>
    <row r="59943"/>
    <row r="59944"/>
    <row r="59945"/>
    <row r="59946"/>
    <row r="59947"/>
    <row r="59948"/>
    <row r="59949"/>
    <row r="59950"/>
    <row r="59951"/>
    <row r="59952"/>
    <row r="59953"/>
    <row r="59954"/>
    <row r="59955"/>
    <row r="59956"/>
    <row r="59957"/>
    <row r="59958"/>
    <row r="59959"/>
    <row r="59960"/>
    <row r="59961"/>
    <row r="59962"/>
    <row r="59963"/>
    <row r="59964"/>
    <row r="59965"/>
    <row r="59966"/>
    <row r="59967"/>
    <row r="59968"/>
    <row r="59969"/>
    <row r="59970"/>
    <row r="59971"/>
    <row r="59972"/>
    <row r="59973"/>
    <row r="59974"/>
    <row r="59975"/>
    <row r="59976"/>
    <row r="59977"/>
    <row r="59978"/>
    <row r="59979"/>
    <row r="59980"/>
    <row r="59981"/>
    <row r="59982"/>
    <row r="59983"/>
    <row r="59984"/>
    <row r="59985"/>
    <row r="59986"/>
    <row r="59987"/>
    <row r="59988"/>
    <row r="59989"/>
    <row r="59990"/>
    <row r="59991"/>
    <row r="59992"/>
    <row r="59993"/>
    <row r="59994"/>
    <row r="59995"/>
    <row r="59996"/>
    <row r="59997"/>
    <row r="59998"/>
    <row r="59999"/>
    <row r="60000"/>
    <row r="60001"/>
    <row r="60002"/>
    <row r="60003"/>
    <row r="60004"/>
    <row r="60005"/>
    <row r="60006"/>
    <row r="60007"/>
    <row r="60008"/>
    <row r="60009"/>
    <row r="60010"/>
    <row r="60011"/>
    <row r="60012"/>
    <row r="60013"/>
    <row r="60014"/>
    <row r="60015"/>
    <row r="60016"/>
    <row r="60017"/>
    <row r="60018"/>
    <row r="60019"/>
    <row r="60020"/>
    <row r="60021"/>
    <row r="60022"/>
    <row r="60023"/>
    <row r="60024"/>
    <row r="60025"/>
    <row r="60026"/>
    <row r="60027"/>
    <row r="60028"/>
    <row r="60029"/>
    <row r="60030"/>
    <row r="60031"/>
    <row r="60032"/>
    <row r="60033"/>
    <row r="60034"/>
    <row r="60035"/>
    <row r="60036"/>
    <row r="60037"/>
    <row r="60038"/>
    <row r="60039"/>
    <row r="60040"/>
    <row r="60041"/>
    <row r="60042"/>
    <row r="60043"/>
    <row r="60044"/>
    <row r="60045"/>
    <row r="60046"/>
    <row r="60047"/>
    <row r="60048"/>
    <row r="60049"/>
    <row r="60050"/>
    <row r="60051"/>
    <row r="60052"/>
    <row r="60053"/>
    <row r="60054"/>
    <row r="60055"/>
    <row r="60056"/>
    <row r="60057"/>
    <row r="60058"/>
    <row r="60059"/>
    <row r="60060"/>
    <row r="60061"/>
    <row r="60062"/>
    <row r="60063"/>
    <row r="60064"/>
    <row r="60065"/>
    <row r="60066"/>
    <row r="60067"/>
    <row r="60068"/>
    <row r="60069"/>
    <row r="60070"/>
    <row r="60071"/>
    <row r="60072"/>
    <row r="60073"/>
    <row r="60074"/>
    <row r="60075"/>
    <row r="60076"/>
    <row r="60077"/>
    <row r="60078"/>
    <row r="60079"/>
    <row r="60080"/>
    <row r="60081"/>
    <row r="60082"/>
    <row r="60083"/>
    <row r="60084"/>
    <row r="60085"/>
    <row r="60086"/>
    <row r="60087"/>
    <row r="60088"/>
    <row r="60089"/>
    <row r="60090"/>
    <row r="60091"/>
    <row r="60092"/>
    <row r="60093"/>
    <row r="60094"/>
    <row r="60095"/>
    <row r="60096"/>
    <row r="60097"/>
    <row r="60098"/>
    <row r="60099"/>
    <row r="60100"/>
    <row r="60101"/>
    <row r="60102"/>
    <row r="60103"/>
    <row r="60104"/>
    <row r="60105"/>
    <row r="60106"/>
    <row r="60107"/>
    <row r="60108"/>
    <row r="60109"/>
    <row r="60110"/>
    <row r="60111"/>
    <row r="60112"/>
    <row r="60113"/>
    <row r="60114"/>
    <row r="60115"/>
    <row r="60116"/>
    <row r="60117"/>
    <row r="60118"/>
    <row r="60119"/>
    <row r="60120"/>
    <row r="60121"/>
    <row r="60122"/>
    <row r="60123"/>
    <row r="60124"/>
    <row r="60125"/>
    <row r="60126"/>
    <row r="60127"/>
    <row r="60128"/>
    <row r="60129"/>
    <row r="60130"/>
    <row r="60131"/>
    <row r="60132"/>
    <row r="60133"/>
    <row r="60134"/>
    <row r="60135"/>
    <row r="60136"/>
    <row r="60137"/>
    <row r="60138"/>
    <row r="60139"/>
    <row r="60140"/>
    <row r="60141"/>
    <row r="60142"/>
    <row r="60143"/>
    <row r="60144"/>
    <row r="60145"/>
    <row r="60146"/>
    <row r="60147"/>
    <row r="60148"/>
    <row r="60149"/>
    <row r="60150"/>
    <row r="60151"/>
    <row r="60152"/>
    <row r="60153"/>
    <row r="60154"/>
    <row r="60155"/>
    <row r="60156"/>
    <row r="60157"/>
    <row r="60158"/>
    <row r="60159"/>
    <row r="60160"/>
    <row r="60161"/>
    <row r="60162"/>
    <row r="60163"/>
    <row r="60164"/>
    <row r="60165"/>
    <row r="60166"/>
    <row r="60167"/>
    <row r="60168"/>
    <row r="60169"/>
    <row r="60170"/>
    <row r="60171"/>
    <row r="60172"/>
    <row r="60173"/>
    <row r="60174"/>
    <row r="60175"/>
    <row r="60176"/>
    <row r="60177"/>
    <row r="60178"/>
    <row r="60179"/>
    <row r="60180"/>
    <row r="60181"/>
    <row r="60182"/>
    <row r="60183"/>
    <row r="60184"/>
    <row r="60185"/>
    <row r="60186"/>
    <row r="60187"/>
    <row r="60188"/>
    <row r="60189"/>
    <row r="60190"/>
    <row r="60191"/>
    <row r="60192"/>
    <row r="60193"/>
    <row r="60194"/>
    <row r="60195"/>
    <row r="60196"/>
    <row r="60197"/>
    <row r="60198"/>
    <row r="60199"/>
    <row r="60200"/>
    <row r="60201"/>
    <row r="60202"/>
    <row r="60203"/>
    <row r="60204"/>
    <row r="60205"/>
    <row r="60206"/>
    <row r="60207"/>
    <row r="60208"/>
    <row r="60209"/>
    <row r="60210"/>
    <row r="60211"/>
    <row r="60212"/>
    <row r="60213"/>
    <row r="60214"/>
    <row r="60215"/>
    <row r="60216"/>
    <row r="60217"/>
    <row r="60218"/>
    <row r="60219"/>
    <row r="60220"/>
    <row r="60221"/>
    <row r="60222"/>
    <row r="60223"/>
    <row r="60224"/>
    <row r="60225"/>
    <row r="60226"/>
    <row r="60227"/>
    <row r="60228"/>
    <row r="60229"/>
    <row r="60230"/>
    <row r="60231"/>
    <row r="60232"/>
    <row r="60233"/>
    <row r="60234"/>
    <row r="60235"/>
    <row r="60236"/>
    <row r="60237"/>
    <row r="60238"/>
    <row r="60239"/>
    <row r="60240"/>
    <row r="60241"/>
    <row r="60242"/>
    <row r="60243"/>
    <row r="60244"/>
    <row r="60245"/>
    <row r="60246"/>
    <row r="60247"/>
    <row r="60248"/>
    <row r="60249"/>
    <row r="60250"/>
    <row r="60251"/>
    <row r="60252"/>
    <row r="60253"/>
    <row r="60254"/>
    <row r="60255"/>
    <row r="60256"/>
    <row r="60257"/>
    <row r="60258"/>
    <row r="60259"/>
    <row r="60260"/>
    <row r="60261"/>
    <row r="60262"/>
    <row r="60263"/>
    <row r="60264"/>
    <row r="60265"/>
    <row r="60266"/>
    <row r="60267"/>
    <row r="60268"/>
    <row r="60269"/>
    <row r="60270"/>
    <row r="60271"/>
    <row r="60272"/>
    <row r="60273"/>
    <row r="60274"/>
    <row r="60275"/>
    <row r="60276"/>
    <row r="60277"/>
    <row r="60278"/>
    <row r="60279"/>
    <row r="60280"/>
    <row r="60281"/>
    <row r="60282"/>
    <row r="60283"/>
    <row r="60284"/>
    <row r="60285"/>
    <row r="60286"/>
    <row r="60287"/>
    <row r="60288"/>
    <row r="60289"/>
    <row r="60290"/>
    <row r="60291"/>
    <row r="60292"/>
    <row r="60293"/>
    <row r="60294"/>
    <row r="60295"/>
    <row r="60296"/>
    <row r="60297"/>
    <row r="60298"/>
    <row r="60299"/>
    <row r="60300"/>
    <row r="60301"/>
    <row r="60302"/>
    <row r="60303"/>
    <row r="60304"/>
    <row r="60305"/>
    <row r="60306"/>
    <row r="60307"/>
    <row r="60308"/>
    <row r="60309"/>
    <row r="60310"/>
    <row r="60311"/>
    <row r="60312"/>
    <row r="60313"/>
    <row r="60314"/>
    <row r="60315"/>
    <row r="60316"/>
    <row r="60317"/>
    <row r="60318"/>
    <row r="60319"/>
    <row r="60320"/>
    <row r="60321"/>
    <row r="60322"/>
    <row r="60323"/>
    <row r="60324"/>
    <row r="60325"/>
    <row r="60326"/>
    <row r="60327"/>
    <row r="60328"/>
    <row r="60329"/>
    <row r="60330"/>
    <row r="60331"/>
    <row r="60332"/>
    <row r="60333"/>
    <row r="60334"/>
    <row r="60335"/>
    <row r="60336"/>
    <row r="60337"/>
    <row r="60338"/>
    <row r="60339"/>
    <row r="60340"/>
    <row r="60341"/>
    <row r="60342"/>
    <row r="60343"/>
    <row r="60344"/>
    <row r="60345"/>
    <row r="60346"/>
    <row r="60347"/>
    <row r="60348"/>
    <row r="60349"/>
    <row r="60350"/>
    <row r="60351"/>
    <row r="60352"/>
    <row r="60353"/>
    <row r="60354"/>
    <row r="60355"/>
    <row r="60356"/>
    <row r="60357"/>
    <row r="60358"/>
    <row r="60359"/>
    <row r="60360"/>
    <row r="60361"/>
    <row r="60362"/>
    <row r="60363"/>
    <row r="60364"/>
    <row r="60365"/>
    <row r="60366"/>
    <row r="60367"/>
    <row r="60368"/>
    <row r="60369"/>
    <row r="60370"/>
    <row r="60371"/>
    <row r="60372"/>
    <row r="60373"/>
    <row r="60374"/>
    <row r="60375"/>
    <row r="60376"/>
    <row r="60377"/>
    <row r="60378"/>
    <row r="60379"/>
    <row r="60380"/>
    <row r="60381"/>
    <row r="60382"/>
    <row r="60383"/>
    <row r="60384"/>
    <row r="60385"/>
    <row r="60386"/>
    <row r="60387"/>
    <row r="60388"/>
    <row r="60389"/>
    <row r="60390"/>
    <row r="60391"/>
    <row r="60392"/>
    <row r="60393"/>
    <row r="60394"/>
    <row r="60395"/>
    <row r="60396"/>
    <row r="60397"/>
    <row r="60398"/>
    <row r="60399"/>
    <row r="60400"/>
    <row r="60401"/>
    <row r="60402"/>
    <row r="60403"/>
    <row r="60404"/>
    <row r="60405"/>
    <row r="60406"/>
    <row r="60407"/>
    <row r="60408"/>
    <row r="60409"/>
    <row r="60410"/>
    <row r="60411"/>
    <row r="60412"/>
    <row r="60413"/>
    <row r="60414"/>
    <row r="60415"/>
    <row r="60416"/>
    <row r="60417"/>
    <row r="60418"/>
    <row r="60419"/>
    <row r="60420"/>
    <row r="60421"/>
    <row r="60422"/>
    <row r="60423"/>
    <row r="60424"/>
    <row r="60425"/>
    <row r="60426"/>
    <row r="60427"/>
    <row r="60428"/>
    <row r="60429"/>
    <row r="60430"/>
    <row r="60431"/>
    <row r="60432"/>
    <row r="60433"/>
    <row r="60434"/>
    <row r="60435"/>
    <row r="60436"/>
    <row r="60437"/>
    <row r="60438"/>
    <row r="60439"/>
    <row r="60440"/>
    <row r="60441"/>
    <row r="60442"/>
    <row r="60443"/>
    <row r="60444"/>
    <row r="60445"/>
    <row r="60446"/>
    <row r="60447"/>
    <row r="60448"/>
    <row r="60449"/>
    <row r="60450"/>
    <row r="60451"/>
    <row r="60452"/>
    <row r="60453"/>
    <row r="60454"/>
    <row r="60455"/>
    <row r="60456"/>
    <row r="60457"/>
    <row r="60458"/>
    <row r="60459"/>
    <row r="60460"/>
    <row r="60461"/>
    <row r="60462"/>
    <row r="60463"/>
    <row r="60464"/>
    <row r="60465"/>
    <row r="60466"/>
    <row r="60467"/>
    <row r="60468"/>
    <row r="60469"/>
    <row r="60470"/>
    <row r="60471"/>
    <row r="60472"/>
    <row r="60473"/>
    <row r="60474"/>
    <row r="60475"/>
    <row r="60476"/>
    <row r="60477"/>
    <row r="60478"/>
    <row r="60479"/>
    <row r="60480"/>
    <row r="60481"/>
    <row r="60482"/>
    <row r="60483"/>
    <row r="60484"/>
    <row r="60485"/>
    <row r="60486"/>
    <row r="60487"/>
    <row r="60488"/>
    <row r="60489"/>
    <row r="60490"/>
    <row r="60491"/>
    <row r="60492"/>
    <row r="60493"/>
    <row r="60494"/>
    <row r="60495"/>
    <row r="60496"/>
    <row r="60497"/>
    <row r="60498"/>
    <row r="60499"/>
    <row r="60500"/>
    <row r="60501"/>
    <row r="60502"/>
    <row r="60503"/>
    <row r="60504"/>
    <row r="60505"/>
    <row r="60506"/>
    <row r="60507"/>
    <row r="60508"/>
    <row r="60509"/>
    <row r="60510"/>
    <row r="60511"/>
    <row r="60512"/>
    <row r="60513"/>
    <row r="60514"/>
    <row r="60515"/>
    <row r="60516"/>
    <row r="60517"/>
    <row r="60518"/>
    <row r="60519"/>
    <row r="60520"/>
    <row r="60521"/>
    <row r="60522"/>
    <row r="60523"/>
    <row r="60524"/>
    <row r="60525"/>
    <row r="60526"/>
    <row r="60527"/>
    <row r="60528"/>
    <row r="60529"/>
    <row r="60530"/>
    <row r="60531"/>
    <row r="60532"/>
    <row r="60533"/>
    <row r="60534"/>
    <row r="60535"/>
    <row r="60536"/>
    <row r="60537"/>
    <row r="60538"/>
    <row r="60539"/>
    <row r="60540"/>
    <row r="60541"/>
    <row r="60542"/>
    <row r="60543"/>
    <row r="60544"/>
    <row r="60545"/>
    <row r="60546"/>
    <row r="60547"/>
    <row r="60548"/>
    <row r="60549"/>
    <row r="60550"/>
    <row r="60551"/>
    <row r="60552"/>
    <row r="60553"/>
    <row r="60554"/>
    <row r="60555"/>
    <row r="60556"/>
    <row r="60557"/>
    <row r="60558"/>
    <row r="60559"/>
    <row r="60560"/>
    <row r="60561"/>
    <row r="60562"/>
    <row r="60563"/>
    <row r="60564"/>
    <row r="60565"/>
    <row r="60566"/>
    <row r="60567"/>
    <row r="60568"/>
    <row r="60569"/>
    <row r="60570"/>
    <row r="60571"/>
    <row r="60572"/>
    <row r="60573"/>
    <row r="60574"/>
    <row r="60575"/>
    <row r="60576"/>
    <row r="60577"/>
    <row r="60578"/>
    <row r="60579"/>
    <row r="60580"/>
    <row r="60581"/>
    <row r="60582"/>
    <row r="60583"/>
    <row r="60584"/>
    <row r="60585"/>
    <row r="60586"/>
    <row r="60587"/>
    <row r="60588"/>
    <row r="60589"/>
    <row r="60590"/>
    <row r="60591"/>
    <row r="60592"/>
    <row r="60593"/>
    <row r="60594"/>
    <row r="60595"/>
    <row r="60596"/>
    <row r="60597"/>
    <row r="60598"/>
    <row r="60599"/>
    <row r="60600"/>
    <row r="60601"/>
    <row r="60602"/>
    <row r="60603"/>
    <row r="60604"/>
    <row r="60605"/>
    <row r="60606"/>
    <row r="60607"/>
    <row r="60608"/>
    <row r="60609"/>
    <row r="60610"/>
    <row r="60611"/>
    <row r="60612"/>
    <row r="60613"/>
    <row r="60614"/>
    <row r="60615"/>
    <row r="60616"/>
    <row r="60617"/>
    <row r="60618"/>
    <row r="60619"/>
    <row r="60620"/>
    <row r="60621"/>
    <row r="60622"/>
    <row r="60623"/>
    <row r="60624"/>
    <row r="60625"/>
    <row r="60626"/>
    <row r="60627"/>
    <row r="60628"/>
    <row r="60629"/>
    <row r="60630"/>
    <row r="60631"/>
    <row r="60632"/>
    <row r="60633"/>
    <row r="60634"/>
    <row r="60635"/>
    <row r="60636"/>
    <row r="60637"/>
    <row r="60638"/>
    <row r="60639"/>
    <row r="60640"/>
    <row r="60641"/>
    <row r="60642"/>
    <row r="60643"/>
    <row r="60644"/>
    <row r="60645"/>
    <row r="60646"/>
    <row r="60647"/>
    <row r="60648"/>
    <row r="60649"/>
    <row r="60650"/>
    <row r="60651"/>
    <row r="60652"/>
    <row r="60653"/>
    <row r="60654"/>
    <row r="60655"/>
    <row r="60656"/>
    <row r="60657"/>
    <row r="60658"/>
    <row r="60659"/>
    <row r="60660"/>
    <row r="60661"/>
    <row r="60662"/>
    <row r="60663"/>
    <row r="60664"/>
    <row r="60665"/>
    <row r="60666"/>
    <row r="60667"/>
    <row r="60668"/>
    <row r="60669"/>
    <row r="60670"/>
    <row r="60671"/>
    <row r="60672"/>
    <row r="60673"/>
    <row r="60674"/>
    <row r="60675"/>
    <row r="60676"/>
    <row r="60677"/>
    <row r="60678"/>
    <row r="60679"/>
    <row r="60680"/>
    <row r="60681"/>
    <row r="60682"/>
    <row r="60683"/>
    <row r="60684"/>
    <row r="60685"/>
    <row r="60686"/>
    <row r="60687"/>
    <row r="60688"/>
    <row r="60689"/>
    <row r="60690"/>
    <row r="60691"/>
    <row r="60692"/>
    <row r="60693"/>
    <row r="60694"/>
    <row r="60695"/>
    <row r="60696"/>
    <row r="60697"/>
    <row r="60698"/>
    <row r="60699"/>
    <row r="60700"/>
    <row r="60701"/>
    <row r="60702"/>
    <row r="60703"/>
    <row r="60704"/>
    <row r="60705"/>
    <row r="60706"/>
    <row r="60707"/>
    <row r="60708"/>
    <row r="60709"/>
    <row r="60710"/>
    <row r="60711"/>
    <row r="60712"/>
    <row r="60713"/>
    <row r="60714"/>
    <row r="60715"/>
    <row r="60716"/>
    <row r="60717"/>
    <row r="60718"/>
    <row r="60719"/>
    <row r="60720"/>
    <row r="60721"/>
    <row r="60722"/>
    <row r="60723"/>
    <row r="60724"/>
    <row r="60725"/>
    <row r="60726"/>
    <row r="60727"/>
    <row r="60728"/>
    <row r="60729"/>
    <row r="60730"/>
    <row r="60731"/>
    <row r="60732"/>
    <row r="60733"/>
    <row r="60734"/>
    <row r="60735"/>
    <row r="60736"/>
    <row r="60737"/>
    <row r="60738"/>
    <row r="60739"/>
    <row r="60740"/>
    <row r="60741"/>
    <row r="60742"/>
    <row r="60743"/>
    <row r="60744"/>
    <row r="60745"/>
    <row r="60746"/>
    <row r="60747"/>
    <row r="60748"/>
    <row r="60749"/>
    <row r="60750"/>
    <row r="60751"/>
    <row r="60752"/>
    <row r="60753"/>
    <row r="60754"/>
    <row r="60755"/>
    <row r="60756"/>
    <row r="60757"/>
    <row r="60758"/>
    <row r="60759"/>
    <row r="60760"/>
    <row r="60761"/>
    <row r="60762"/>
    <row r="60763"/>
    <row r="60764"/>
    <row r="60765"/>
    <row r="60766"/>
    <row r="60767"/>
    <row r="60768"/>
    <row r="60769"/>
    <row r="60770"/>
    <row r="60771"/>
    <row r="60772"/>
    <row r="60773"/>
    <row r="60774"/>
    <row r="60775"/>
    <row r="60776"/>
    <row r="60777"/>
    <row r="60778"/>
    <row r="60779"/>
    <row r="60780"/>
    <row r="60781"/>
    <row r="60782"/>
    <row r="60783"/>
    <row r="60784"/>
    <row r="60785"/>
    <row r="60786"/>
    <row r="60787"/>
    <row r="60788"/>
    <row r="60789"/>
    <row r="60790"/>
    <row r="60791"/>
    <row r="60792"/>
    <row r="60793"/>
    <row r="60794"/>
    <row r="60795"/>
    <row r="60796"/>
    <row r="60797"/>
    <row r="60798"/>
    <row r="60799"/>
    <row r="60800"/>
    <row r="60801"/>
    <row r="60802"/>
    <row r="60803"/>
    <row r="60804"/>
    <row r="60805"/>
    <row r="60806"/>
    <row r="60807"/>
    <row r="60808"/>
    <row r="60809"/>
    <row r="60810"/>
    <row r="60811"/>
    <row r="60812"/>
    <row r="60813"/>
    <row r="60814"/>
    <row r="60815"/>
    <row r="60816"/>
    <row r="60817"/>
    <row r="60818"/>
    <row r="60819"/>
    <row r="60820"/>
    <row r="60821"/>
    <row r="60822"/>
    <row r="60823"/>
    <row r="60824"/>
    <row r="60825"/>
    <row r="60826"/>
    <row r="60827"/>
    <row r="60828"/>
    <row r="60829"/>
    <row r="60830"/>
    <row r="60831"/>
    <row r="60832"/>
    <row r="60833"/>
    <row r="60834"/>
    <row r="60835"/>
    <row r="60836"/>
    <row r="60837"/>
    <row r="60838"/>
    <row r="60839"/>
    <row r="60840"/>
    <row r="60841"/>
    <row r="60842"/>
    <row r="60843"/>
    <row r="60844"/>
    <row r="60845"/>
    <row r="60846"/>
    <row r="60847"/>
    <row r="60848"/>
    <row r="60849"/>
    <row r="60850"/>
    <row r="60851"/>
    <row r="60852"/>
    <row r="60853"/>
    <row r="60854"/>
    <row r="60855"/>
    <row r="60856"/>
    <row r="60857"/>
    <row r="60858"/>
    <row r="60859"/>
    <row r="60860"/>
    <row r="60861"/>
    <row r="60862"/>
    <row r="60863"/>
    <row r="60864"/>
    <row r="60865"/>
    <row r="60866"/>
    <row r="60867"/>
    <row r="60868"/>
    <row r="60869"/>
    <row r="60870"/>
    <row r="60871"/>
    <row r="60872"/>
    <row r="60873"/>
    <row r="60874"/>
    <row r="60875"/>
    <row r="60876"/>
    <row r="60877"/>
    <row r="60878"/>
    <row r="60879"/>
    <row r="60880"/>
    <row r="60881"/>
    <row r="60882"/>
    <row r="60883"/>
    <row r="60884"/>
    <row r="60885"/>
    <row r="60886"/>
    <row r="60887"/>
    <row r="60888"/>
    <row r="60889"/>
    <row r="60890"/>
    <row r="60891"/>
    <row r="60892"/>
    <row r="60893"/>
    <row r="60894"/>
    <row r="60895"/>
    <row r="60896"/>
    <row r="60897"/>
    <row r="60898"/>
    <row r="60899"/>
    <row r="60900"/>
    <row r="60901"/>
    <row r="60902"/>
    <row r="60903"/>
    <row r="60904"/>
    <row r="60905"/>
    <row r="60906"/>
    <row r="60907"/>
    <row r="60908"/>
    <row r="60909"/>
    <row r="60910"/>
    <row r="60911"/>
    <row r="60912"/>
    <row r="60913"/>
    <row r="60914"/>
    <row r="60915"/>
    <row r="60916"/>
    <row r="60917"/>
    <row r="60918"/>
    <row r="60919"/>
    <row r="60920"/>
    <row r="60921"/>
    <row r="60922"/>
    <row r="60923"/>
    <row r="60924"/>
    <row r="60925"/>
    <row r="60926"/>
    <row r="60927"/>
    <row r="60928"/>
    <row r="60929"/>
    <row r="60930"/>
    <row r="60931"/>
    <row r="60932"/>
    <row r="60933"/>
    <row r="60934"/>
    <row r="60935"/>
    <row r="60936"/>
    <row r="60937"/>
    <row r="60938"/>
    <row r="60939"/>
    <row r="60940"/>
    <row r="60941"/>
    <row r="60942"/>
    <row r="60943"/>
    <row r="60944"/>
    <row r="60945"/>
    <row r="60946"/>
    <row r="60947"/>
    <row r="60948"/>
    <row r="60949"/>
    <row r="60950"/>
    <row r="60951"/>
    <row r="60952"/>
    <row r="60953"/>
    <row r="60954"/>
    <row r="60955"/>
    <row r="60956"/>
    <row r="60957"/>
    <row r="60958"/>
    <row r="60959"/>
    <row r="60960"/>
    <row r="60961"/>
    <row r="60962"/>
    <row r="60963"/>
    <row r="60964"/>
    <row r="60965"/>
    <row r="60966"/>
    <row r="60967"/>
    <row r="60968"/>
    <row r="60969"/>
    <row r="60970"/>
    <row r="60971"/>
    <row r="60972"/>
    <row r="60973"/>
    <row r="60974"/>
    <row r="60975"/>
    <row r="60976"/>
    <row r="60977"/>
    <row r="60978"/>
    <row r="60979"/>
    <row r="60980"/>
    <row r="60981"/>
    <row r="60982"/>
    <row r="60983"/>
    <row r="60984"/>
    <row r="60985"/>
    <row r="60986"/>
    <row r="60987"/>
    <row r="60988"/>
    <row r="60989"/>
    <row r="60990"/>
    <row r="60991"/>
    <row r="60992"/>
    <row r="60993"/>
    <row r="60994"/>
    <row r="60995"/>
    <row r="60996"/>
    <row r="60997"/>
    <row r="60998"/>
    <row r="60999"/>
    <row r="61000"/>
    <row r="61001"/>
    <row r="61002"/>
    <row r="61003"/>
    <row r="61004"/>
    <row r="61005"/>
    <row r="61006"/>
    <row r="61007"/>
    <row r="61008"/>
    <row r="61009"/>
    <row r="61010"/>
    <row r="61011"/>
    <row r="61012"/>
    <row r="61013"/>
    <row r="61014"/>
    <row r="61015"/>
    <row r="61016"/>
    <row r="61017"/>
    <row r="61018"/>
    <row r="61019"/>
    <row r="61020"/>
    <row r="61021"/>
    <row r="61022"/>
    <row r="61023"/>
    <row r="61024"/>
    <row r="61025"/>
    <row r="61026"/>
    <row r="61027"/>
    <row r="61028"/>
    <row r="61029"/>
    <row r="61030"/>
    <row r="61031"/>
    <row r="61032"/>
    <row r="61033"/>
    <row r="61034"/>
    <row r="61035"/>
    <row r="61036"/>
    <row r="61037"/>
    <row r="61038"/>
    <row r="61039"/>
    <row r="61040"/>
    <row r="61041"/>
    <row r="61042"/>
    <row r="61043"/>
    <row r="61044"/>
    <row r="61045"/>
    <row r="61046"/>
    <row r="61047"/>
    <row r="61048"/>
    <row r="61049"/>
    <row r="61050"/>
    <row r="61051"/>
    <row r="61052"/>
    <row r="61053"/>
    <row r="61054"/>
    <row r="61055"/>
    <row r="61056"/>
    <row r="61057"/>
    <row r="61058"/>
    <row r="61059"/>
    <row r="61060"/>
    <row r="61061"/>
    <row r="61062"/>
    <row r="61063"/>
    <row r="61064"/>
    <row r="61065"/>
    <row r="61066"/>
    <row r="61067"/>
    <row r="61068"/>
    <row r="61069"/>
    <row r="61070"/>
    <row r="61071"/>
    <row r="61072"/>
    <row r="61073"/>
    <row r="61074"/>
    <row r="61075"/>
    <row r="61076"/>
    <row r="61077"/>
    <row r="61078"/>
    <row r="61079"/>
    <row r="61080"/>
    <row r="61081"/>
    <row r="61082"/>
    <row r="61083"/>
    <row r="61084"/>
    <row r="61085"/>
    <row r="61086"/>
    <row r="61087"/>
    <row r="61088"/>
    <row r="61089"/>
    <row r="61090"/>
    <row r="61091"/>
    <row r="61092"/>
    <row r="61093"/>
    <row r="61094"/>
    <row r="61095"/>
    <row r="61096"/>
    <row r="61097"/>
    <row r="61098"/>
    <row r="61099"/>
    <row r="61100"/>
    <row r="61101"/>
    <row r="61102"/>
    <row r="61103"/>
    <row r="61104"/>
    <row r="61105"/>
    <row r="61106"/>
    <row r="61107"/>
    <row r="61108"/>
    <row r="61109"/>
    <row r="61110"/>
    <row r="61111"/>
    <row r="61112"/>
    <row r="61113"/>
    <row r="61114"/>
    <row r="61115"/>
    <row r="61116"/>
    <row r="61117"/>
    <row r="61118"/>
    <row r="61119"/>
    <row r="61120"/>
    <row r="61121"/>
    <row r="61122"/>
    <row r="61123"/>
    <row r="61124"/>
    <row r="61125"/>
    <row r="61126"/>
    <row r="61127"/>
    <row r="61128"/>
    <row r="61129"/>
    <row r="61130"/>
    <row r="61131"/>
    <row r="61132"/>
    <row r="61133"/>
    <row r="61134"/>
    <row r="61135"/>
    <row r="61136"/>
    <row r="61137"/>
    <row r="61138"/>
    <row r="61139"/>
    <row r="61140"/>
    <row r="61141"/>
    <row r="61142"/>
    <row r="61143"/>
    <row r="61144"/>
    <row r="61145"/>
    <row r="61146"/>
    <row r="61147"/>
    <row r="61148"/>
    <row r="61149"/>
    <row r="61150"/>
    <row r="61151"/>
    <row r="61152"/>
    <row r="61153"/>
    <row r="61154"/>
    <row r="61155"/>
    <row r="61156"/>
    <row r="61157"/>
    <row r="61158"/>
    <row r="61159"/>
    <row r="61160"/>
    <row r="61161"/>
    <row r="61162"/>
    <row r="61163"/>
    <row r="61164"/>
    <row r="61165"/>
    <row r="61166"/>
    <row r="61167"/>
    <row r="61168"/>
    <row r="61169"/>
    <row r="61170"/>
    <row r="61171"/>
    <row r="61172"/>
    <row r="61173"/>
    <row r="61174"/>
    <row r="61175"/>
    <row r="61176"/>
    <row r="61177"/>
    <row r="61178"/>
    <row r="61179"/>
    <row r="61180"/>
    <row r="61181"/>
    <row r="61182"/>
    <row r="61183"/>
    <row r="61184"/>
    <row r="61185"/>
    <row r="61186"/>
    <row r="61187"/>
    <row r="61188"/>
    <row r="61189"/>
    <row r="61190"/>
    <row r="61191"/>
    <row r="61192"/>
    <row r="61193"/>
    <row r="61194"/>
    <row r="61195"/>
    <row r="61196"/>
    <row r="61197"/>
    <row r="61198"/>
    <row r="61199"/>
    <row r="61200"/>
    <row r="61201"/>
    <row r="61202"/>
    <row r="61203"/>
    <row r="61204"/>
    <row r="61205"/>
    <row r="61206"/>
    <row r="61207"/>
    <row r="61208"/>
    <row r="61209"/>
    <row r="61210"/>
    <row r="61211"/>
    <row r="61212"/>
    <row r="61213"/>
    <row r="61214"/>
    <row r="61215"/>
    <row r="61216"/>
    <row r="61217"/>
    <row r="61218"/>
    <row r="61219"/>
    <row r="61220"/>
    <row r="61221"/>
    <row r="61222"/>
    <row r="61223"/>
    <row r="61224"/>
    <row r="61225"/>
    <row r="61226"/>
    <row r="61227"/>
    <row r="61228"/>
    <row r="61229"/>
    <row r="61230"/>
    <row r="61231"/>
    <row r="61232"/>
    <row r="61233"/>
    <row r="61234"/>
    <row r="61235"/>
    <row r="61236"/>
    <row r="61237"/>
    <row r="61238"/>
    <row r="61239"/>
    <row r="61240"/>
    <row r="61241"/>
    <row r="61242"/>
    <row r="61243"/>
    <row r="61244"/>
    <row r="61245"/>
    <row r="61246"/>
    <row r="61247"/>
    <row r="61248"/>
    <row r="61249"/>
    <row r="61250"/>
    <row r="61251"/>
    <row r="61252"/>
    <row r="61253"/>
    <row r="61254"/>
    <row r="61255"/>
    <row r="61256"/>
    <row r="61257"/>
    <row r="61258"/>
    <row r="61259"/>
    <row r="61260"/>
    <row r="61261"/>
    <row r="61262"/>
    <row r="61263"/>
    <row r="61264"/>
    <row r="61265"/>
    <row r="61266"/>
    <row r="61267"/>
    <row r="61268"/>
    <row r="61269"/>
    <row r="61270"/>
    <row r="61271"/>
    <row r="61272"/>
    <row r="61273"/>
    <row r="61274"/>
    <row r="61275"/>
    <row r="61276"/>
    <row r="61277"/>
    <row r="61278"/>
    <row r="61279"/>
    <row r="61280"/>
    <row r="61281"/>
    <row r="61282"/>
    <row r="61283"/>
    <row r="61284"/>
    <row r="61285"/>
    <row r="61286"/>
    <row r="61287"/>
    <row r="61288"/>
    <row r="61289"/>
    <row r="61290"/>
    <row r="61291"/>
    <row r="61292"/>
    <row r="61293"/>
    <row r="61294"/>
    <row r="61295"/>
    <row r="61296"/>
    <row r="61297"/>
    <row r="61298"/>
    <row r="61299"/>
    <row r="61300"/>
    <row r="61301"/>
    <row r="61302"/>
    <row r="61303"/>
    <row r="61304"/>
    <row r="61305"/>
    <row r="61306"/>
    <row r="61307"/>
    <row r="61308"/>
    <row r="61309"/>
    <row r="61310"/>
    <row r="61311"/>
    <row r="61312"/>
    <row r="61313"/>
    <row r="61314"/>
    <row r="61315"/>
    <row r="61316"/>
    <row r="61317"/>
    <row r="61318"/>
    <row r="61319"/>
    <row r="61320"/>
    <row r="61321"/>
    <row r="61322"/>
    <row r="61323"/>
    <row r="61324"/>
    <row r="61325"/>
    <row r="61326"/>
    <row r="61327"/>
    <row r="61328"/>
    <row r="61329"/>
    <row r="61330"/>
    <row r="61331"/>
    <row r="61332"/>
    <row r="61333"/>
    <row r="61334"/>
    <row r="61335"/>
    <row r="61336"/>
    <row r="61337"/>
    <row r="61338"/>
    <row r="61339"/>
    <row r="61340"/>
    <row r="61341"/>
    <row r="61342"/>
    <row r="61343"/>
    <row r="61344"/>
    <row r="61345"/>
    <row r="61346"/>
    <row r="61347"/>
    <row r="61348"/>
    <row r="61349"/>
    <row r="61350"/>
    <row r="61351"/>
    <row r="61352"/>
    <row r="61353"/>
    <row r="61354"/>
    <row r="61355"/>
    <row r="61356"/>
    <row r="61357"/>
    <row r="61358"/>
    <row r="61359"/>
    <row r="61360"/>
    <row r="61361"/>
    <row r="61362"/>
    <row r="61363"/>
    <row r="61364"/>
    <row r="61365"/>
    <row r="61366"/>
    <row r="61367"/>
    <row r="61368"/>
    <row r="61369"/>
    <row r="61370"/>
    <row r="61371"/>
    <row r="61372"/>
    <row r="61373"/>
    <row r="61374"/>
    <row r="61375"/>
    <row r="61376"/>
    <row r="61377"/>
    <row r="61378"/>
    <row r="61379"/>
    <row r="61380"/>
    <row r="61381"/>
    <row r="61382"/>
    <row r="61383"/>
    <row r="61384"/>
    <row r="61385"/>
    <row r="61386"/>
    <row r="61387"/>
    <row r="61388"/>
    <row r="61389"/>
    <row r="61390"/>
    <row r="61391"/>
    <row r="61392"/>
    <row r="61393"/>
    <row r="61394"/>
    <row r="61395"/>
    <row r="61396"/>
    <row r="61397"/>
    <row r="61398"/>
    <row r="61399"/>
    <row r="61400"/>
    <row r="61401"/>
    <row r="61402"/>
    <row r="61403"/>
    <row r="61404"/>
    <row r="61405"/>
    <row r="61406"/>
    <row r="61407"/>
    <row r="61408"/>
    <row r="61409"/>
    <row r="61410"/>
    <row r="61411"/>
    <row r="61412"/>
    <row r="61413"/>
    <row r="61414"/>
    <row r="61415"/>
    <row r="61416"/>
    <row r="61417"/>
    <row r="61418"/>
    <row r="61419"/>
    <row r="61420"/>
    <row r="61421"/>
    <row r="61422"/>
    <row r="61423"/>
    <row r="61424"/>
    <row r="61425"/>
    <row r="61426"/>
    <row r="61427"/>
    <row r="61428"/>
    <row r="61429"/>
    <row r="61430"/>
    <row r="61431"/>
    <row r="61432"/>
    <row r="61433"/>
    <row r="61434"/>
    <row r="61435"/>
    <row r="61436"/>
    <row r="61437"/>
    <row r="61438"/>
    <row r="61439"/>
    <row r="61440"/>
    <row r="61441"/>
    <row r="61442"/>
    <row r="61443"/>
    <row r="61444"/>
    <row r="61445"/>
    <row r="61446"/>
    <row r="61447"/>
    <row r="61448"/>
    <row r="61449"/>
    <row r="61450"/>
    <row r="61451"/>
    <row r="61452"/>
    <row r="61453"/>
    <row r="61454"/>
    <row r="61455"/>
    <row r="61456"/>
    <row r="61457"/>
    <row r="61458"/>
    <row r="61459"/>
    <row r="61460"/>
    <row r="61461"/>
    <row r="61462"/>
    <row r="61463"/>
    <row r="61464"/>
    <row r="61465"/>
    <row r="61466"/>
    <row r="61467"/>
    <row r="61468"/>
    <row r="61469"/>
    <row r="61470"/>
    <row r="61471"/>
    <row r="61472"/>
    <row r="61473"/>
    <row r="61474"/>
    <row r="61475"/>
    <row r="61476"/>
    <row r="61477"/>
    <row r="61478"/>
    <row r="61479"/>
    <row r="61480"/>
    <row r="61481"/>
    <row r="61482"/>
    <row r="61483"/>
    <row r="61484"/>
    <row r="61485"/>
    <row r="61486"/>
    <row r="61487"/>
    <row r="61488"/>
    <row r="61489"/>
    <row r="61490"/>
    <row r="61491"/>
    <row r="61492"/>
    <row r="61493"/>
    <row r="61494"/>
    <row r="61495"/>
    <row r="61496"/>
    <row r="61497"/>
    <row r="61498"/>
    <row r="61499"/>
    <row r="61500"/>
    <row r="61501"/>
    <row r="61502"/>
    <row r="61503"/>
    <row r="61504"/>
    <row r="61505"/>
    <row r="61506"/>
    <row r="61507"/>
    <row r="61508"/>
    <row r="61509"/>
    <row r="61510"/>
    <row r="61511"/>
    <row r="61512"/>
    <row r="61513"/>
    <row r="61514"/>
    <row r="61515"/>
    <row r="61516"/>
    <row r="61517"/>
    <row r="61518"/>
    <row r="61519"/>
    <row r="61520"/>
    <row r="61521"/>
    <row r="61522"/>
    <row r="61523"/>
    <row r="61524"/>
    <row r="61525"/>
    <row r="61526"/>
    <row r="61527"/>
    <row r="61528"/>
    <row r="61529"/>
    <row r="61530"/>
    <row r="61531"/>
    <row r="61532"/>
    <row r="61533"/>
    <row r="61534"/>
    <row r="61535"/>
    <row r="61536"/>
    <row r="61537"/>
    <row r="61538"/>
    <row r="61539"/>
    <row r="61540"/>
    <row r="61541"/>
    <row r="61542"/>
    <row r="61543"/>
    <row r="61544"/>
    <row r="61545"/>
    <row r="61546"/>
    <row r="61547"/>
    <row r="61548"/>
    <row r="61549"/>
    <row r="61550"/>
    <row r="61551"/>
    <row r="61552"/>
    <row r="61553"/>
    <row r="61554"/>
    <row r="61555"/>
    <row r="61556"/>
    <row r="61557"/>
    <row r="61558"/>
    <row r="61559"/>
    <row r="61560"/>
    <row r="61561"/>
    <row r="61562"/>
    <row r="61563"/>
    <row r="61564"/>
    <row r="61565"/>
    <row r="61566"/>
    <row r="61567"/>
    <row r="61568"/>
    <row r="61569"/>
    <row r="61570"/>
    <row r="61571"/>
    <row r="61572"/>
    <row r="61573"/>
    <row r="61574"/>
    <row r="61575"/>
    <row r="61576"/>
    <row r="61577"/>
    <row r="61578"/>
    <row r="61579"/>
    <row r="61580"/>
    <row r="61581"/>
    <row r="61582"/>
    <row r="61583"/>
    <row r="61584"/>
    <row r="61585"/>
    <row r="61586"/>
    <row r="61587"/>
    <row r="61588"/>
    <row r="61589"/>
    <row r="61590"/>
    <row r="61591"/>
    <row r="61592"/>
    <row r="61593"/>
    <row r="61594"/>
    <row r="61595"/>
    <row r="61596"/>
    <row r="61597"/>
    <row r="61598"/>
    <row r="61599"/>
    <row r="61600"/>
    <row r="61601"/>
    <row r="61602"/>
    <row r="61603"/>
    <row r="61604"/>
    <row r="61605"/>
    <row r="61606"/>
    <row r="61607"/>
    <row r="61608"/>
    <row r="61609"/>
    <row r="61610"/>
    <row r="61611"/>
    <row r="61612"/>
    <row r="61613"/>
    <row r="61614"/>
    <row r="61615"/>
    <row r="61616"/>
    <row r="61617"/>
    <row r="61618"/>
    <row r="61619"/>
    <row r="61620"/>
    <row r="61621"/>
    <row r="61622"/>
    <row r="61623"/>
    <row r="61624"/>
    <row r="61625"/>
    <row r="61626"/>
    <row r="61627"/>
    <row r="61628"/>
    <row r="61629"/>
    <row r="61630"/>
    <row r="61631"/>
    <row r="61632"/>
    <row r="61633"/>
    <row r="61634"/>
    <row r="61635"/>
    <row r="61636"/>
    <row r="61637"/>
    <row r="61638"/>
    <row r="61639"/>
    <row r="61640"/>
    <row r="61641"/>
    <row r="61642"/>
    <row r="61643"/>
    <row r="61644"/>
    <row r="61645"/>
    <row r="61646"/>
    <row r="61647"/>
    <row r="61648"/>
    <row r="61649"/>
    <row r="61650"/>
    <row r="61651"/>
    <row r="61652"/>
    <row r="61653"/>
    <row r="61654"/>
    <row r="61655"/>
    <row r="61656"/>
    <row r="61657"/>
    <row r="61658"/>
    <row r="61659"/>
    <row r="61660"/>
    <row r="61661"/>
    <row r="61662"/>
    <row r="61663"/>
    <row r="61664"/>
    <row r="61665"/>
    <row r="61666"/>
    <row r="61667"/>
    <row r="61668"/>
    <row r="61669"/>
    <row r="61670"/>
    <row r="61671"/>
    <row r="61672"/>
    <row r="61673"/>
    <row r="61674"/>
    <row r="61675"/>
    <row r="61676"/>
    <row r="61677"/>
    <row r="61678"/>
    <row r="61679"/>
    <row r="61680"/>
    <row r="61681"/>
    <row r="61682"/>
    <row r="61683"/>
    <row r="61684"/>
    <row r="61685"/>
    <row r="61686"/>
    <row r="61687"/>
    <row r="61688"/>
    <row r="61689"/>
    <row r="61690"/>
    <row r="61691"/>
    <row r="61692"/>
    <row r="61693"/>
    <row r="61694"/>
    <row r="61695"/>
    <row r="61696"/>
    <row r="61697"/>
    <row r="61698"/>
    <row r="61699"/>
    <row r="61700"/>
    <row r="61701"/>
    <row r="61702"/>
    <row r="61703"/>
    <row r="61704"/>
    <row r="61705"/>
    <row r="61706"/>
    <row r="61707"/>
    <row r="61708"/>
    <row r="61709"/>
    <row r="61710"/>
    <row r="61711"/>
    <row r="61712"/>
    <row r="61713"/>
    <row r="61714"/>
    <row r="61715"/>
    <row r="61716"/>
    <row r="61717"/>
    <row r="61718"/>
    <row r="61719"/>
    <row r="61720"/>
    <row r="61721"/>
    <row r="61722"/>
    <row r="61723"/>
    <row r="61724"/>
    <row r="61725"/>
    <row r="61726"/>
    <row r="61727"/>
    <row r="61728"/>
    <row r="61729"/>
    <row r="61730"/>
    <row r="61731"/>
    <row r="61732"/>
    <row r="61733"/>
    <row r="61734"/>
    <row r="61735"/>
    <row r="61736"/>
    <row r="61737"/>
    <row r="61738"/>
    <row r="61739"/>
    <row r="61740"/>
    <row r="61741"/>
    <row r="61742"/>
    <row r="61743"/>
    <row r="61744"/>
    <row r="61745"/>
    <row r="61746"/>
    <row r="61747"/>
    <row r="61748"/>
    <row r="61749"/>
    <row r="61750"/>
    <row r="61751"/>
    <row r="61752"/>
    <row r="61753"/>
    <row r="61754"/>
    <row r="61755"/>
    <row r="61756"/>
    <row r="61757"/>
    <row r="61758"/>
    <row r="61759"/>
    <row r="61760"/>
    <row r="61761"/>
    <row r="61762"/>
    <row r="61763"/>
    <row r="61764"/>
    <row r="61765"/>
    <row r="61766"/>
    <row r="61767"/>
    <row r="61768"/>
    <row r="61769"/>
    <row r="61770"/>
    <row r="61771"/>
    <row r="61772"/>
    <row r="61773"/>
    <row r="61774"/>
    <row r="61775"/>
    <row r="61776"/>
    <row r="61777"/>
    <row r="61778"/>
    <row r="61779"/>
    <row r="61780"/>
    <row r="61781"/>
    <row r="61782"/>
    <row r="61783"/>
    <row r="61784"/>
    <row r="61785"/>
    <row r="61786"/>
    <row r="61787"/>
    <row r="61788"/>
    <row r="61789"/>
    <row r="61790"/>
    <row r="61791"/>
    <row r="61792"/>
    <row r="61793"/>
    <row r="61794"/>
    <row r="61795"/>
    <row r="61796"/>
    <row r="61797"/>
    <row r="61798"/>
    <row r="61799"/>
    <row r="61800"/>
    <row r="61801"/>
    <row r="61802"/>
    <row r="61803"/>
    <row r="61804"/>
    <row r="61805"/>
    <row r="61806"/>
    <row r="61807"/>
    <row r="61808"/>
    <row r="61809"/>
    <row r="61810"/>
    <row r="61811"/>
    <row r="61812"/>
    <row r="61813"/>
    <row r="61814"/>
    <row r="61815"/>
    <row r="61816"/>
    <row r="61817"/>
    <row r="61818"/>
    <row r="61819"/>
    <row r="61820"/>
    <row r="61821"/>
    <row r="61822"/>
    <row r="61823"/>
    <row r="61824"/>
    <row r="61825"/>
    <row r="61826"/>
    <row r="61827"/>
    <row r="61828"/>
    <row r="61829"/>
    <row r="61830"/>
    <row r="61831"/>
    <row r="61832"/>
    <row r="61833"/>
    <row r="61834"/>
    <row r="61835"/>
    <row r="61836"/>
    <row r="61837"/>
    <row r="61838"/>
    <row r="61839"/>
    <row r="61840"/>
    <row r="61841"/>
    <row r="61842"/>
    <row r="61843"/>
    <row r="61844"/>
    <row r="61845"/>
    <row r="61846"/>
    <row r="61847"/>
    <row r="61848"/>
    <row r="61849"/>
    <row r="61850"/>
    <row r="61851"/>
    <row r="61852"/>
    <row r="61853"/>
    <row r="61854"/>
    <row r="61855"/>
    <row r="61856"/>
    <row r="61857"/>
    <row r="61858"/>
    <row r="61859"/>
    <row r="61860"/>
    <row r="61861"/>
    <row r="61862"/>
    <row r="61863"/>
    <row r="61864"/>
    <row r="61865"/>
    <row r="61866"/>
    <row r="61867"/>
    <row r="61868"/>
    <row r="61869"/>
    <row r="61870"/>
    <row r="61871"/>
    <row r="61872"/>
    <row r="61873"/>
    <row r="61874"/>
    <row r="61875"/>
    <row r="61876"/>
    <row r="61877"/>
    <row r="61878"/>
    <row r="61879"/>
    <row r="61880"/>
    <row r="61881"/>
    <row r="61882"/>
    <row r="61883"/>
    <row r="61884"/>
    <row r="61885"/>
    <row r="61886"/>
    <row r="61887"/>
    <row r="61888"/>
    <row r="61889"/>
    <row r="61890"/>
    <row r="61891"/>
    <row r="61892"/>
    <row r="61893"/>
    <row r="61894"/>
    <row r="61895"/>
    <row r="61896"/>
    <row r="61897"/>
    <row r="61898"/>
    <row r="61899"/>
    <row r="61900"/>
    <row r="61901"/>
    <row r="61902"/>
    <row r="61903"/>
    <row r="61904"/>
    <row r="61905"/>
    <row r="61906"/>
    <row r="61907"/>
    <row r="61908"/>
    <row r="61909"/>
    <row r="61910"/>
    <row r="61911"/>
    <row r="61912"/>
    <row r="61913"/>
    <row r="61914"/>
    <row r="61915"/>
    <row r="61916"/>
    <row r="61917"/>
    <row r="61918"/>
    <row r="61919"/>
    <row r="61920"/>
    <row r="61921"/>
    <row r="61922"/>
    <row r="61923"/>
    <row r="61924"/>
    <row r="61925"/>
    <row r="61926"/>
    <row r="61927"/>
    <row r="61928"/>
    <row r="61929"/>
    <row r="61930"/>
    <row r="61931"/>
    <row r="61932"/>
    <row r="61933"/>
    <row r="61934"/>
    <row r="61935"/>
    <row r="61936"/>
    <row r="61937"/>
    <row r="61938"/>
    <row r="61939"/>
    <row r="61940"/>
    <row r="61941"/>
    <row r="61942"/>
    <row r="61943"/>
    <row r="61944"/>
    <row r="61945"/>
    <row r="61946"/>
    <row r="61947"/>
    <row r="61948"/>
    <row r="61949"/>
    <row r="61950"/>
    <row r="61951"/>
    <row r="61952"/>
    <row r="61953"/>
    <row r="61954"/>
    <row r="61955"/>
    <row r="61956"/>
    <row r="61957"/>
    <row r="61958"/>
    <row r="61959"/>
    <row r="61960"/>
    <row r="61961"/>
    <row r="61962"/>
    <row r="61963"/>
    <row r="61964"/>
    <row r="61965"/>
    <row r="61966"/>
    <row r="61967"/>
    <row r="61968"/>
    <row r="61969"/>
    <row r="61970"/>
    <row r="61971"/>
    <row r="61972"/>
    <row r="61973"/>
    <row r="61974"/>
    <row r="61975"/>
    <row r="61976"/>
    <row r="61977"/>
    <row r="61978"/>
    <row r="61979"/>
    <row r="61980"/>
    <row r="61981"/>
    <row r="61982"/>
    <row r="61983"/>
    <row r="61984"/>
    <row r="61985"/>
    <row r="61986"/>
    <row r="61987"/>
    <row r="61988"/>
    <row r="61989"/>
    <row r="61990"/>
    <row r="61991"/>
    <row r="61992"/>
    <row r="61993"/>
    <row r="61994"/>
    <row r="61995"/>
    <row r="61996"/>
    <row r="61997"/>
    <row r="61998"/>
    <row r="61999"/>
    <row r="62000"/>
    <row r="62001"/>
    <row r="62002"/>
    <row r="62003"/>
    <row r="62004"/>
    <row r="62005"/>
    <row r="62006"/>
    <row r="62007"/>
    <row r="62008"/>
    <row r="62009"/>
    <row r="62010"/>
    <row r="62011"/>
    <row r="62012"/>
    <row r="62013"/>
    <row r="62014"/>
    <row r="62015"/>
    <row r="62016"/>
    <row r="62017"/>
    <row r="62018"/>
    <row r="62019"/>
    <row r="62020"/>
    <row r="62021"/>
    <row r="62022"/>
    <row r="62023"/>
    <row r="62024"/>
    <row r="62025"/>
    <row r="62026"/>
    <row r="62027"/>
    <row r="62028"/>
    <row r="62029"/>
    <row r="62030"/>
    <row r="62031"/>
    <row r="62032"/>
    <row r="62033"/>
    <row r="62034"/>
    <row r="62035"/>
    <row r="62036"/>
    <row r="62037"/>
    <row r="62038"/>
    <row r="62039"/>
    <row r="62040"/>
    <row r="62041"/>
    <row r="62042"/>
    <row r="62043"/>
    <row r="62044"/>
    <row r="62045"/>
    <row r="62046"/>
    <row r="62047"/>
    <row r="62048"/>
    <row r="62049"/>
    <row r="62050"/>
    <row r="62051"/>
    <row r="62052"/>
    <row r="62053"/>
    <row r="62054"/>
    <row r="62055"/>
    <row r="62056"/>
    <row r="62057"/>
    <row r="62058"/>
    <row r="62059"/>
    <row r="62060"/>
    <row r="62061"/>
    <row r="62062"/>
    <row r="62063"/>
    <row r="62064"/>
    <row r="62065"/>
    <row r="62066"/>
    <row r="62067"/>
    <row r="62068"/>
    <row r="62069"/>
    <row r="62070"/>
    <row r="62071"/>
    <row r="62072"/>
    <row r="62073"/>
    <row r="62074"/>
    <row r="62075"/>
    <row r="62076"/>
    <row r="62077"/>
    <row r="62078"/>
    <row r="62079"/>
    <row r="62080"/>
    <row r="62081"/>
    <row r="62082"/>
    <row r="62083"/>
    <row r="62084"/>
    <row r="62085"/>
    <row r="62086"/>
    <row r="62087"/>
    <row r="62088"/>
    <row r="62089"/>
    <row r="62090"/>
    <row r="62091"/>
    <row r="62092"/>
    <row r="62093"/>
    <row r="62094"/>
    <row r="62095"/>
    <row r="62096"/>
    <row r="62097"/>
    <row r="62098"/>
    <row r="62099"/>
    <row r="62100"/>
    <row r="62101"/>
    <row r="62102"/>
    <row r="62103"/>
    <row r="62104"/>
    <row r="62105"/>
    <row r="62106"/>
    <row r="62107"/>
    <row r="62108"/>
    <row r="62109"/>
    <row r="62110"/>
    <row r="62111"/>
    <row r="62112"/>
    <row r="62113"/>
    <row r="62114"/>
    <row r="62115"/>
    <row r="62116"/>
    <row r="62117"/>
    <row r="62118"/>
    <row r="62119"/>
    <row r="62120"/>
    <row r="62121"/>
    <row r="62122"/>
    <row r="62123"/>
    <row r="62124"/>
    <row r="62125"/>
    <row r="62126"/>
    <row r="62127"/>
    <row r="62128"/>
    <row r="62129"/>
    <row r="62130"/>
    <row r="62131"/>
    <row r="62132"/>
    <row r="62133"/>
    <row r="62134"/>
    <row r="62135"/>
    <row r="62136"/>
    <row r="62137"/>
    <row r="62138"/>
    <row r="62139"/>
    <row r="62140"/>
    <row r="62141"/>
    <row r="62142"/>
    <row r="62143"/>
    <row r="62144"/>
    <row r="62145"/>
    <row r="62146"/>
    <row r="62147"/>
    <row r="62148"/>
    <row r="62149"/>
    <row r="62150"/>
    <row r="62151"/>
    <row r="62152"/>
    <row r="62153"/>
    <row r="62154"/>
    <row r="62155"/>
    <row r="62156"/>
    <row r="62157"/>
    <row r="62158"/>
    <row r="62159"/>
    <row r="62160"/>
    <row r="62161"/>
    <row r="62162"/>
    <row r="62163"/>
    <row r="62164"/>
    <row r="62165"/>
    <row r="62166"/>
    <row r="62167"/>
    <row r="62168"/>
    <row r="62169"/>
    <row r="62170"/>
    <row r="62171"/>
    <row r="62172"/>
    <row r="62173"/>
    <row r="62174"/>
    <row r="62175"/>
    <row r="62176"/>
    <row r="62177"/>
    <row r="62178"/>
    <row r="62179"/>
    <row r="62180"/>
    <row r="62181"/>
    <row r="62182"/>
    <row r="62183"/>
    <row r="62184"/>
    <row r="62185"/>
    <row r="62186"/>
    <row r="62187"/>
    <row r="62188"/>
    <row r="62189"/>
    <row r="62190"/>
    <row r="62191"/>
    <row r="62192"/>
    <row r="62193"/>
    <row r="62194"/>
    <row r="62195"/>
    <row r="62196"/>
    <row r="62197"/>
    <row r="62198"/>
    <row r="62199"/>
    <row r="62200"/>
    <row r="62201"/>
    <row r="62202"/>
    <row r="62203"/>
    <row r="62204"/>
    <row r="62205"/>
    <row r="62206"/>
    <row r="62207"/>
    <row r="62208"/>
    <row r="62209"/>
    <row r="62210"/>
    <row r="62211"/>
    <row r="62212"/>
    <row r="62213"/>
    <row r="62214"/>
    <row r="62215"/>
    <row r="62216"/>
    <row r="62217"/>
    <row r="62218"/>
    <row r="62219"/>
    <row r="62220"/>
    <row r="62221"/>
    <row r="62222"/>
    <row r="62223"/>
    <row r="62224"/>
    <row r="62225"/>
    <row r="62226"/>
    <row r="62227"/>
    <row r="62228"/>
    <row r="62229"/>
    <row r="62230"/>
    <row r="62231"/>
    <row r="62232"/>
    <row r="62233"/>
    <row r="62234"/>
    <row r="62235"/>
    <row r="62236"/>
    <row r="62237"/>
    <row r="62238"/>
    <row r="62239"/>
    <row r="62240"/>
    <row r="62241"/>
    <row r="62242"/>
    <row r="62243"/>
    <row r="62244"/>
    <row r="62245"/>
    <row r="62246"/>
    <row r="62247"/>
    <row r="62248"/>
    <row r="62249"/>
    <row r="62250"/>
    <row r="62251"/>
    <row r="62252"/>
    <row r="62253"/>
    <row r="62254"/>
    <row r="62255"/>
    <row r="62256"/>
    <row r="62257"/>
    <row r="62258"/>
    <row r="62259"/>
    <row r="62260"/>
    <row r="62261"/>
    <row r="62262"/>
    <row r="62263"/>
    <row r="62264"/>
    <row r="62265"/>
    <row r="62266"/>
    <row r="62267"/>
    <row r="62268"/>
    <row r="62269"/>
    <row r="62270"/>
    <row r="62271"/>
    <row r="62272"/>
    <row r="62273"/>
    <row r="62274"/>
    <row r="62275"/>
    <row r="62276"/>
    <row r="62277"/>
    <row r="62278"/>
    <row r="62279"/>
    <row r="62280"/>
    <row r="62281"/>
    <row r="62282"/>
    <row r="62283"/>
    <row r="62284"/>
    <row r="62285"/>
    <row r="62286"/>
    <row r="62287"/>
    <row r="62288"/>
    <row r="62289"/>
    <row r="62290"/>
    <row r="62291"/>
    <row r="62292"/>
    <row r="62293"/>
    <row r="62294"/>
    <row r="62295"/>
    <row r="62296"/>
    <row r="62297"/>
    <row r="62298"/>
    <row r="62299"/>
    <row r="62300"/>
    <row r="62301"/>
    <row r="62302"/>
    <row r="62303"/>
    <row r="62304"/>
    <row r="62305"/>
    <row r="62306"/>
    <row r="62307"/>
    <row r="62308"/>
    <row r="62309"/>
    <row r="62310"/>
    <row r="62311"/>
    <row r="62312"/>
    <row r="62313"/>
    <row r="62314"/>
    <row r="62315"/>
    <row r="62316"/>
    <row r="62317"/>
    <row r="62318"/>
    <row r="62319"/>
    <row r="62320"/>
    <row r="62321"/>
    <row r="62322"/>
    <row r="62323"/>
    <row r="62324"/>
    <row r="62325"/>
    <row r="62326"/>
    <row r="62327"/>
    <row r="62328"/>
    <row r="62329"/>
    <row r="62330"/>
    <row r="62331"/>
    <row r="62332"/>
    <row r="62333"/>
    <row r="62334"/>
    <row r="62335"/>
    <row r="62336"/>
    <row r="62337"/>
    <row r="62338"/>
    <row r="62339"/>
    <row r="62340"/>
    <row r="62341"/>
    <row r="62342"/>
    <row r="62343"/>
    <row r="62344"/>
    <row r="62345"/>
    <row r="62346"/>
    <row r="62347"/>
    <row r="62348"/>
    <row r="62349"/>
    <row r="62350"/>
    <row r="62351"/>
    <row r="62352"/>
    <row r="62353"/>
    <row r="62354"/>
    <row r="62355"/>
    <row r="62356"/>
    <row r="62357"/>
    <row r="62358"/>
    <row r="62359"/>
    <row r="62360"/>
    <row r="62361"/>
    <row r="62362"/>
    <row r="62363"/>
    <row r="62364"/>
    <row r="62365"/>
    <row r="62366"/>
    <row r="62367"/>
    <row r="62368"/>
    <row r="62369"/>
    <row r="62370"/>
    <row r="62371"/>
    <row r="62372"/>
    <row r="62373"/>
    <row r="62374"/>
    <row r="62375"/>
    <row r="62376"/>
    <row r="62377"/>
    <row r="62378"/>
    <row r="62379"/>
    <row r="62380"/>
    <row r="62381"/>
    <row r="62382"/>
    <row r="62383"/>
    <row r="62384"/>
    <row r="62385"/>
    <row r="62386"/>
    <row r="62387"/>
    <row r="62388"/>
    <row r="62389"/>
    <row r="62390"/>
    <row r="62391"/>
    <row r="62392"/>
    <row r="62393"/>
    <row r="62394"/>
    <row r="62395"/>
    <row r="62396"/>
    <row r="62397"/>
    <row r="62398"/>
    <row r="62399"/>
    <row r="62400"/>
    <row r="62401"/>
    <row r="62402"/>
    <row r="62403"/>
    <row r="62404"/>
    <row r="62405"/>
    <row r="62406"/>
    <row r="62407"/>
    <row r="62408"/>
    <row r="62409"/>
    <row r="62410"/>
    <row r="62411"/>
    <row r="62412"/>
    <row r="62413"/>
    <row r="62414"/>
    <row r="62415"/>
    <row r="62416"/>
    <row r="62417"/>
    <row r="62418"/>
    <row r="62419"/>
    <row r="62420"/>
    <row r="62421"/>
    <row r="62422"/>
    <row r="62423"/>
    <row r="62424"/>
    <row r="62425"/>
    <row r="62426"/>
    <row r="62427"/>
    <row r="62428"/>
    <row r="62429"/>
    <row r="62430"/>
    <row r="62431"/>
    <row r="62432"/>
    <row r="62433"/>
    <row r="62434"/>
    <row r="62435"/>
    <row r="62436"/>
    <row r="62437"/>
    <row r="62438"/>
    <row r="62439"/>
    <row r="62440"/>
    <row r="62441"/>
    <row r="62442"/>
    <row r="62443"/>
    <row r="62444"/>
    <row r="62445"/>
    <row r="62446"/>
    <row r="62447"/>
    <row r="62448"/>
    <row r="62449"/>
    <row r="62450"/>
    <row r="62451"/>
    <row r="62452"/>
    <row r="62453"/>
    <row r="62454"/>
    <row r="62455"/>
    <row r="62456"/>
    <row r="62457"/>
    <row r="62458"/>
    <row r="62459"/>
    <row r="62460"/>
    <row r="62461"/>
    <row r="62462"/>
    <row r="62463"/>
    <row r="62464"/>
    <row r="62465"/>
    <row r="62466"/>
    <row r="62467"/>
    <row r="62468"/>
    <row r="62469"/>
    <row r="62470"/>
    <row r="62471"/>
    <row r="62472"/>
    <row r="62473"/>
    <row r="62474"/>
    <row r="62475"/>
    <row r="62476"/>
    <row r="62477"/>
    <row r="62478"/>
    <row r="62479"/>
    <row r="62480"/>
    <row r="62481"/>
    <row r="62482"/>
    <row r="62483"/>
    <row r="62484"/>
    <row r="62485"/>
    <row r="62486"/>
    <row r="62487"/>
    <row r="62488"/>
    <row r="62489"/>
    <row r="62490"/>
    <row r="62491"/>
    <row r="62492"/>
    <row r="62493"/>
    <row r="62494"/>
    <row r="62495"/>
    <row r="62496"/>
    <row r="62497"/>
    <row r="62498"/>
    <row r="62499"/>
    <row r="62500"/>
    <row r="62501"/>
    <row r="62502"/>
    <row r="62503"/>
    <row r="62504"/>
    <row r="62505"/>
    <row r="62506"/>
    <row r="62507"/>
    <row r="62508"/>
    <row r="62509"/>
    <row r="62510"/>
    <row r="62511"/>
    <row r="62512"/>
    <row r="62513"/>
    <row r="62514"/>
    <row r="62515"/>
    <row r="62516"/>
    <row r="62517"/>
    <row r="62518"/>
    <row r="62519"/>
    <row r="62520"/>
    <row r="62521"/>
    <row r="62522"/>
    <row r="62523"/>
    <row r="62524"/>
    <row r="62525"/>
    <row r="62526"/>
    <row r="62527"/>
    <row r="62528"/>
    <row r="62529"/>
    <row r="62530"/>
    <row r="62531"/>
    <row r="62532"/>
    <row r="62533"/>
    <row r="62534"/>
    <row r="62535"/>
    <row r="62536"/>
    <row r="62537"/>
    <row r="62538"/>
    <row r="62539"/>
    <row r="62540"/>
    <row r="62541"/>
    <row r="62542"/>
    <row r="62543"/>
    <row r="62544"/>
    <row r="62545"/>
    <row r="62546"/>
    <row r="62547"/>
    <row r="62548"/>
    <row r="62549"/>
    <row r="62550"/>
    <row r="62551"/>
    <row r="62552"/>
    <row r="62553"/>
    <row r="62554"/>
    <row r="62555"/>
    <row r="62556"/>
    <row r="62557"/>
    <row r="62558"/>
    <row r="62559"/>
    <row r="62560"/>
    <row r="62561"/>
    <row r="62562"/>
    <row r="62563"/>
    <row r="62564"/>
    <row r="62565"/>
    <row r="62566"/>
    <row r="62567"/>
    <row r="62568"/>
    <row r="62569"/>
    <row r="62570"/>
    <row r="62571"/>
    <row r="62572"/>
    <row r="62573"/>
    <row r="62574"/>
    <row r="62575"/>
    <row r="62576"/>
    <row r="62577"/>
    <row r="62578"/>
    <row r="62579"/>
    <row r="62580"/>
    <row r="62581"/>
    <row r="62582"/>
    <row r="62583"/>
    <row r="62584"/>
    <row r="62585"/>
    <row r="62586"/>
    <row r="62587"/>
    <row r="62588"/>
    <row r="62589"/>
    <row r="62590"/>
    <row r="62591"/>
    <row r="62592"/>
    <row r="62593"/>
    <row r="62594"/>
    <row r="62595"/>
    <row r="62596"/>
    <row r="62597"/>
    <row r="62598"/>
    <row r="62599"/>
    <row r="62600"/>
    <row r="62601"/>
    <row r="62602"/>
    <row r="62603"/>
    <row r="62604"/>
    <row r="62605"/>
    <row r="62606"/>
    <row r="62607"/>
    <row r="62608"/>
    <row r="62609"/>
    <row r="62610"/>
    <row r="62611"/>
    <row r="62612"/>
    <row r="62613"/>
    <row r="62614"/>
    <row r="62615"/>
    <row r="62616"/>
    <row r="62617"/>
    <row r="62618"/>
    <row r="62619"/>
    <row r="62620"/>
    <row r="62621"/>
    <row r="62622"/>
    <row r="62623"/>
    <row r="62624"/>
    <row r="62625"/>
    <row r="62626"/>
    <row r="62627"/>
    <row r="62628"/>
    <row r="62629"/>
    <row r="62630"/>
    <row r="62631"/>
    <row r="62632"/>
    <row r="62633"/>
    <row r="62634"/>
    <row r="62635"/>
    <row r="62636"/>
    <row r="62637"/>
    <row r="62638"/>
    <row r="62639"/>
    <row r="62640"/>
    <row r="62641"/>
    <row r="62642"/>
    <row r="62643"/>
    <row r="62644"/>
    <row r="62645"/>
    <row r="62646"/>
    <row r="62647"/>
    <row r="62648"/>
    <row r="62649"/>
    <row r="62650"/>
    <row r="62651"/>
    <row r="62652"/>
    <row r="62653"/>
    <row r="62654"/>
    <row r="62655"/>
    <row r="62656"/>
    <row r="62657"/>
    <row r="62658"/>
    <row r="62659"/>
    <row r="62660"/>
    <row r="62661"/>
    <row r="62662"/>
    <row r="62663"/>
    <row r="62664"/>
    <row r="62665"/>
    <row r="62666"/>
    <row r="62667"/>
    <row r="62668"/>
    <row r="62669"/>
    <row r="62670"/>
    <row r="62671"/>
    <row r="62672"/>
    <row r="62673"/>
    <row r="62674"/>
    <row r="62675"/>
    <row r="62676"/>
    <row r="62677"/>
    <row r="62678"/>
    <row r="62679"/>
    <row r="62680"/>
    <row r="62681"/>
    <row r="62682"/>
    <row r="62683"/>
    <row r="62684"/>
    <row r="62685"/>
    <row r="62686"/>
    <row r="62687"/>
    <row r="62688"/>
    <row r="62689"/>
    <row r="62690"/>
    <row r="62691"/>
    <row r="62692"/>
    <row r="62693"/>
    <row r="62694"/>
    <row r="62695"/>
    <row r="62696"/>
    <row r="62697"/>
    <row r="62698"/>
    <row r="62699"/>
    <row r="62700"/>
    <row r="62701"/>
    <row r="62702"/>
    <row r="62703"/>
    <row r="62704"/>
    <row r="62705"/>
    <row r="62706"/>
    <row r="62707"/>
    <row r="62708"/>
    <row r="62709"/>
    <row r="62710"/>
    <row r="62711"/>
    <row r="62712"/>
    <row r="62713"/>
    <row r="62714"/>
    <row r="62715"/>
    <row r="62716"/>
    <row r="62717"/>
    <row r="62718"/>
    <row r="62719"/>
    <row r="62720"/>
    <row r="62721"/>
    <row r="62722"/>
    <row r="62723"/>
    <row r="62724"/>
    <row r="62725"/>
    <row r="62726"/>
    <row r="62727"/>
    <row r="62728"/>
    <row r="62729"/>
    <row r="62730"/>
    <row r="62731"/>
    <row r="62732"/>
    <row r="62733"/>
    <row r="62734"/>
    <row r="62735"/>
    <row r="62736"/>
    <row r="62737"/>
    <row r="62738"/>
    <row r="62739"/>
    <row r="62740"/>
    <row r="62741"/>
    <row r="62742"/>
    <row r="62743"/>
    <row r="62744"/>
    <row r="62745"/>
    <row r="62746"/>
    <row r="62747"/>
    <row r="62748"/>
    <row r="62749"/>
    <row r="62750"/>
    <row r="62751"/>
    <row r="62752"/>
    <row r="62753"/>
    <row r="62754"/>
    <row r="62755"/>
    <row r="62756"/>
    <row r="62757"/>
    <row r="62758"/>
    <row r="62759"/>
    <row r="62760"/>
    <row r="62761"/>
    <row r="62762"/>
    <row r="62763"/>
    <row r="62764"/>
    <row r="62765"/>
    <row r="62766"/>
    <row r="62767"/>
    <row r="62768"/>
    <row r="62769"/>
    <row r="62770"/>
    <row r="62771"/>
    <row r="62772"/>
    <row r="62773"/>
    <row r="62774"/>
    <row r="62775"/>
    <row r="62776"/>
    <row r="62777"/>
    <row r="62778"/>
    <row r="62779"/>
    <row r="62780"/>
    <row r="62781"/>
    <row r="62782"/>
    <row r="62783"/>
    <row r="62784"/>
    <row r="62785"/>
    <row r="62786"/>
    <row r="62787"/>
    <row r="62788"/>
    <row r="62789"/>
    <row r="62790"/>
    <row r="62791"/>
    <row r="62792"/>
    <row r="62793"/>
    <row r="62794"/>
    <row r="62795"/>
    <row r="62796"/>
    <row r="62797"/>
    <row r="62798"/>
    <row r="62799"/>
    <row r="62800"/>
    <row r="62801"/>
    <row r="62802"/>
    <row r="62803"/>
    <row r="62804"/>
    <row r="62805"/>
    <row r="62806"/>
    <row r="62807"/>
    <row r="62808"/>
    <row r="62809"/>
    <row r="62810"/>
    <row r="62811"/>
    <row r="62812"/>
    <row r="62813"/>
    <row r="62814"/>
    <row r="62815"/>
    <row r="62816"/>
    <row r="62817"/>
    <row r="62818"/>
    <row r="62819"/>
    <row r="62820"/>
    <row r="62821"/>
    <row r="62822"/>
    <row r="62823"/>
    <row r="62824"/>
    <row r="62825"/>
    <row r="62826"/>
    <row r="62827"/>
    <row r="62828"/>
    <row r="62829"/>
    <row r="62830"/>
    <row r="62831"/>
    <row r="62832"/>
    <row r="62833"/>
    <row r="62834"/>
    <row r="62835"/>
    <row r="62836"/>
    <row r="62837"/>
    <row r="62838"/>
    <row r="62839"/>
    <row r="62840"/>
    <row r="62841"/>
    <row r="62842"/>
    <row r="62843"/>
    <row r="62844"/>
    <row r="62845"/>
    <row r="62846"/>
    <row r="62847"/>
    <row r="62848"/>
    <row r="62849"/>
    <row r="62850"/>
    <row r="62851"/>
    <row r="62852"/>
    <row r="62853"/>
    <row r="62854"/>
    <row r="62855"/>
    <row r="62856"/>
    <row r="62857"/>
    <row r="62858"/>
    <row r="62859"/>
    <row r="62860"/>
    <row r="62861"/>
    <row r="62862"/>
    <row r="62863"/>
    <row r="62864"/>
    <row r="62865"/>
    <row r="62866"/>
    <row r="62867"/>
    <row r="62868"/>
    <row r="62869"/>
    <row r="62870"/>
    <row r="62871"/>
    <row r="62872"/>
    <row r="62873"/>
    <row r="62874"/>
    <row r="62875"/>
    <row r="62876"/>
    <row r="62877"/>
    <row r="62878"/>
    <row r="62879"/>
    <row r="62880"/>
    <row r="62881"/>
    <row r="62882"/>
    <row r="62883"/>
    <row r="62884"/>
    <row r="62885"/>
    <row r="62886"/>
    <row r="62887"/>
    <row r="62888"/>
    <row r="62889"/>
    <row r="62890"/>
    <row r="62891"/>
    <row r="62892"/>
    <row r="62893"/>
    <row r="62894"/>
    <row r="62895"/>
    <row r="62896"/>
    <row r="62897"/>
    <row r="62898"/>
    <row r="62899"/>
    <row r="62900"/>
    <row r="62901"/>
    <row r="62902"/>
    <row r="62903"/>
    <row r="62904"/>
    <row r="62905"/>
    <row r="62906"/>
    <row r="62907"/>
    <row r="62908"/>
    <row r="62909"/>
    <row r="62910"/>
    <row r="62911"/>
    <row r="62912"/>
    <row r="62913"/>
    <row r="62914"/>
    <row r="62915"/>
    <row r="62916"/>
    <row r="62917"/>
    <row r="62918"/>
    <row r="62919"/>
    <row r="62920"/>
    <row r="62921"/>
    <row r="62922"/>
    <row r="62923"/>
    <row r="62924"/>
    <row r="62925"/>
    <row r="62926"/>
    <row r="62927"/>
    <row r="62928"/>
    <row r="62929"/>
    <row r="62930"/>
    <row r="62931"/>
    <row r="62932"/>
    <row r="62933"/>
    <row r="62934"/>
    <row r="62935"/>
    <row r="62936"/>
    <row r="62937"/>
    <row r="62938"/>
    <row r="62939"/>
    <row r="62940"/>
    <row r="62941"/>
    <row r="62942"/>
    <row r="62943"/>
    <row r="62944"/>
    <row r="62945"/>
    <row r="62946"/>
    <row r="62947"/>
    <row r="62948"/>
    <row r="62949"/>
    <row r="62950"/>
    <row r="62951"/>
    <row r="62952"/>
    <row r="62953"/>
    <row r="62954"/>
    <row r="62955"/>
    <row r="62956"/>
    <row r="62957"/>
    <row r="62958"/>
    <row r="62959"/>
    <row r="62960"/>
    <row r="62961"/>
    <row r="62962"/>
    <row r="62963"/>
    <row r="62964"/>
    <row r="62965"/>
    <row r="62966"/>
    <row r="62967"/>
    <row r="62968"/>
    <row r="62969"/>
    <row r="62970"/>
    <row r="62971"/>
    <row r="62972"/>
    <row r="62973"/>
    <row r="62974"/>
    <row r="62975"/>
    <row r="62976"/>
    <row r="62977"/>
    <row r="62978"/>
    <row r="62979"/>
    <row r="62980"/>
    <row r="62981"/>
    <row r="62982"/>
    <row r="62983"/>
    <row r="62984"/>
    <row r="62985"/>
    <row r="62986"/>
    <row r="62987"/>
    <row r="62988"/>
    <row r="62989"/>
    <row r="62990"/>
    <row r="62991"/>
    <row r="62992"/>
    <row r="62993"/>
    <row r="62994"/>
    <row r="62995"/>
    <row r="62996"/>
    <row r="62997"/>
    <row r="62998"/>
    <row r="62999"/>
    <row r="63000"/>
    <row r="63001"/>
    <row r="63002"/>
    <row r="63003"/>
    <row r="63004"/>
    <row r="63005"/>
    <row r="63006"/>
    <row r="63007"/>
    <row r="63008"/>
    <row r="63009"/>
    <row r="63010"/>
    <row r="63011"/>
    <row r="63012"/>
    <row r="63013"/>
    <row r="63014"/>
    <row r="63015"/>
    <row r="63016"/>
    <row r="63017"/>
    <row r="63018"/>
    <row r="63019"/>
    <row r="63020"/>
    <row r="63021"/>
    <row r="63022"/>
    <row r="63023"/>
    <row r="63024"/>
    <row r="63025"/>
    <row r="63026"/>
    <row r="63027"/>
    <row r="63028"/>
    <row r="63029"/>
    <row r="63030"/>
    <row r="63031"/>
    <row r="63032"/>
    <row r="63033"/>
    <row r="63034"/>
    <row r="63035"/>
    <row r="63036"/>
    <row r="63037"/>
    <row r="63038"/>
    <row r="63039"/>
    <row r="63040"/>
    <row r="63041"/>
    <row r="63042"/>
    <row r="63043"/>
    <row r="63044"/>
    <row r="63045"/>
    <row r="63046"/>
    <row r="63047"/>
    <row r="63048"/>
    <row r="63049"/>
    <row r="63050"/>
    <row r="63051"/>
    <row r="63052"/>
    <row r="63053"/>
    <row r="63054"/>
    <row r="63055"/>
    <row r="63056"/>
    <row r="63057"/>
    <row r="63058"/>
    <row r="63059"/>
    <row r="63060"/>
    <row r="63061"/>
    <row r="63062"/>
    <row r="63063"/>
    <row r="63064"/>
    <row r="63065"/>
    <row r="63066"/>
    <row r="63067"/>
    <row r="63068"/>
    <row r="63069"/>
    <row r="63070"/>
    <row r="63071"/>
    <row r="63072"/>
    <row r="63073"/>
    <row r="63074"/>
    <row r="63075"/>
    <row r="63076"/>
    <row r="63077"/>
    <row r="63078"/>
    <row r="63079"/>
    <row r="63080"/>
    <row r="63081"/>
    <row r="63082"/>
    <row r="63083"/>
    <row r="63084"/>
    <row r="63085"/>
    <row r="63086"/>
    <row r="63087"/>
    <row r="63088"/>
    <row r="63089"/>
    <row r="63090"/>
    <row r="63091"/>
    <row r="63092"/>
    <row r="63093"/>
    <row r="63094"/>
    <row r="63095"/>
    <row r="63096"/>
    <row r="63097"/>
    <row r="63098"/>
    <row r="63099"/>
    <row r="63100"/>
    <row r="63101"/>
    <row r="63102"/>
    <row r="63103"/>
    <row r="63104"/>
    <row r="63105"/>
    <row r="63106"/>
    <row r="63107"/>
    <row r="63108"/>
    <row r="63109"/>
    <row r="63110"/>
    <row r="63111"/>
    <row r="63112"/>
    <row r="63113"/>
    <row r="63114"/>
    <row r="63115"/>
    <row r="63116"/>
    <row r="63117"/>
    <row r="63118"/>
    <row r="63119"/>
    <row r="63120"/>
    <row r="63121"/>
    <row r="63122"/>
    <row r="63123"/>
    <row r="63124"/>
    <row r="63125"/>
    <row r="63126"/>
    <row r="63127"/>
    <row r="63128"/>
    <row r="63129"/>
    <row r="63130"/>
    <row r="63131"/>
    <row r="63132"/>
    <row r="63133"/>
    <row r="63134"/>
    <row r="63135"/>
    <row r="63136"/>
    <row r="63137"/>
    <row r="63138"/>
    <row r="63139"/>
    <row r="63140"/>
    <row r="63141"/>
    <row r="63142"/>
    <row r="63143"/>
    <row r="63144"/>
    <row r="63145"/>
    <row r="63146"/>
    <row r="63147"/>
    <row r="63148"/>
    <row r="63149"/>
    <row r="63150"/>
    <row r="63151"/>
    <row r="63152"/>
    <row r="63153"/>
    <row r="63154"/>
    <row r="63155"/>
    <row r="63156"/>
    <row r="63157"/>
    <row r="63158"/>
    <row r="63159"/>
    <row r="63160"/>
    <row r="63161"/>
    <row r="63162"/>
    <row r="63163"/>
    <row r="63164"/>
    <row r="63165"/>
    <row r="63166"/>
    <row r="63167"/>
    <row r="63168"/>
    <row r="63169"/>
    <row r="63170"/>
    <row r="63171"/>
    <row r="63172"/>
    <row r="63173"/>
    <row r="63174"/>
    <row r="63175"/>
    <row r="63176"/>
    <row r="63177"/>
    <row r="63178"/>
    <row r="63179"/>
    <row r="63180"/>
    <row r="63181"/>
    <row r="63182"/>
    <row r="63183"/>
    <row r="63184"/>
    <row r="63185"/>
    <row r="63186"/>
    <row r="63187"/>
    <row r="63188"/>
    <row r="63189"/>
    <row r="63190"/>
    <row r="63191"/>
    <row r="63192"/>
    <row r="63193"/>
    <row r="63194"/>
    <row r="63195"/>
    <row r="63196"/>
    <row r="63197"/>
    <row r="63198"/>
    <row r="63199"/>
    <row r="63200"/>
    <row r="63201"/>
    <row r="63202"/>
    <row r="63203"/>
    <row r="63204"/>
    <row r="63205"/>
    <row r="63206"/>
    <row r="63207"/>
    <row r="63208"/>
    <row r="63209"/>
    <row r="63210"/>
    <row r="63211"/>
    <row r="63212"/>
    <row r="63213"/>
    <row r="63214"/>
    <row r="63215"/>
    <row r="63216"/>
    <row r="63217"/>
    <row r="63218"/>
    <row r="63219"/>
    <row r="63220"/>
    <row r="63221"/>
    <row r="63222"/>
    <row r="63223"/>
    <row r="63224"/>
    <row r="63225"/>
    <row r="63226"/>
    <row r="63227"/>
    <row r="63228"/>
    <row r="63229"/>
    <row r="63230"/>
    <row r="63231"/>
    <row r="63232"/>
    <row r="63233"/>
    <row r="63234"/>
    <row r="63235"/>
    <row r="63236"/>
    <row r="63237"/>
    <row r="63238"/>
    <row r="63239"/>
    <row r="63240"/>
    <row r="63241"/>
    <row r="63242"/>
    <row r="63243"/>
    <row r="63244"/>
    <row r="63245"/>
    <row r="63246"/>
    <row r="63247"/>
    <row r="63248"/>
    <row r="63249"/>
    <row r="63250"/>
    <row r="63251"/>
    <row r="63252"/>
    <row r="63253"/>
    <row r="63254"/>
    <row r="63255"/>
    <row r="63256"/>
    <row r="63257"/>
    <row r="63258"/>
    <row r="63259"/>
    <row r="63260"/>
    <row r="63261"/>
    <row r="63262"/>
    <row r="63263"/>
    <row r="63264"/>
    <row r="63265"/>
    <row r="63266"/>
    <row r="63267"/>
    <row r="63268"/>
    <row r="63269"/>
    <row r="63270"/>
    <row r="63271"/>
    <row r="63272"/>
    <row r="63273"/>
    <row r="63274"/>
    <row r="63275"/>
    <row r="63276"/>
    <row r="63277"/>
    <row r="63278"/>
    <row r="63279"/>
    <row r="63280"/>
    <row r="63281"/>
    <row r="63282"/>
    <row r="63283"/>
    <row r="63284"/>
    <row r="63285"/>
    <row r="63286"/>
    <row r="63287"/>
    <row r="63288"/>
    <row r="63289"/>
    <row r="63290"/>
    <row r="63291"/>
    <row r="63292"/>
    <row r="63293"/>
    <row r="63294"/>
    <row r="63295"/>
    <row r="63296"/>
    <row r="63297"/>
    <row r="63298"/>
    <row r="63299"/>
    <row r="63300"/>
    <row r="63301"/>
    <row r="63302"/>
    <row r="63303"/>
    <row r="63304"/>
    <row r="63305"/>
    <row r="63306"/>
    <row r="63307"/>
    <row r="63308"/>
    <row r="63309"/>
    <row r="63310"/>
    <row r="63311"/>
    <row r="63312"/>
    <row r="63313"/>
    <row r="63314"/>
    <row r="63315"/>
    <row r="63316"/>
    <row r="63317"/>
    <row r="63318"/>
    <row r="63319"/>
    <row r="63320"/>
    <row r="63321"/>
    <row r="63322"/>
    <row r="63323"/>
    <row r="63324"/>
    <row r="63325"/>
    <row r="63326"/>
    <row r="63327"/>
    <row r="63328"/>
    <row r="63329"/>
    <row r="63330"/>
    <row r="63331"/>
    <row r="63332"/>
    <row r="63333"/>
    <row r="63334"/>
    <row r="63335"/>
    <row r="63336"/>
    <row r="63337"/>
    <row r="63338"/>
    <row r="63339"/>
    <row r="63340"/>
    <row r="63341"/>
    <row r="63342"/>
    <row r="63343"/>
    <row r="63344"/>
    <row r="63345"/>
    <row r="63346"/>
    <row r="63347"/>
    <row r="63348"/>
    <row r="63349"/>
    <row r="63350"/>
    <row r="63351"/>
    <row r="63352"/>
    <row r="63353"/>
    <row r="63354"/>
    <row r="63355"/>
    <row r="63356"/>
    <row r="63357"/>
    <row r="63358"/>
    <row r="63359"/>
    <row r="63360"/>
    <row r="63361"/>
    <row r="63362"/>
    <row r="63363"/>
    <row r="63364"/>
    <row r="63365"/>
    <row r="63366"/>
    <row r="63367"/>
    <row r="63368"/>
    <row r="63369"/>
    <row r="63370"/>
    <row r="63371"/>
    <row r="63372"/>
    <row r="63373"/>
    <row r="63374"/>
    <row r="63375"/>
    <row r="63376"/>
    <row r="63377"/>
    <row r="63378"/>
    <row r="63379"/>
    <row r="63380"/>
    <row r="63381"/>
    <row r="63382"/>
    <row r="63383"/>
    <row r="63384"/>
    <row r="63385"/>
    <row r="63386"/>
    <row r="63387"/>
    <row r="63388"/>
    <row r="63389"/>
    <row r="63390"/>
    <row r="63391"/>
    <row r="63392"/>
    <row r="63393"/>
    <row r="63394"/>
    <row r="63395"/>
    <row r="63396"/>
    <row r="63397"/>
    <row r="63398"/>
    <row r="63399"/>
    <row r="63400"/>
    <row r="63401"/>
    <row r="63402"/>
    <row r="63403"/>
    <row r="63404"/>
    <row r="63405"/>
    <row r="63406"/>
    <row r="63407"/>
    <row r="63408"/>
    <row r="63409"/>
    <row r="63410"/>
    <row r="63411"/>
    <row r="63412"/>
    <row r="63413"/>
    <row r="63414"/>
    <row r="63415"/>
    <row r="63416"/>
    <row r="63417"/>
    <row r="63418"/>
    <row r="63419"/>
    <row r="63420"/>
    <row r="63421"/>
    <row r="63422"/>
    <row r="63423"/>
    <row r="63424"/>
    <row r="63425"/>
    <row r="63426"/>
    <row r="63427"/>
    <row r="63428"/>
    <row r="63429"/>
    <row r="63430"/>
    <row r="63431"/>
    <row r="63432"/>
    <row r="63433"/>
    <row r="63434"/>
    <row r="63435"/>
    <row r="63436"/>
    <row r="63437"/>
    <row r="63438"/>
    <row r="63439"/>
    <row r="63440"/>
    <row r="63441"/>
    <row r="63442"/>
    <row r="63443"/>
    <row r="63444"/>
    <row r="63445"/>
    <row r="63446"/>
    <row r="63447"/>
    <row r="63448"/>
    <row r="63449"/>
    <row r="63450"/>
    <row r="63451"/>
    <row r="63452"/>
    <row r="63453"/>
    <row r="63454"/>
    <row r="63455"/>
    <row r="63456"/>
    <row r="63457"/>
    <row r="63458"/>
    <row r="63459"/>
    <row r="63460"/>
    <row r="63461"/>
    <row r="63462"/>
    <row r="63463"/>
    <row r="63464"/>
    <row r="63465"/>
    <row r="63466"/>
    <row r="63467"/>
    <row r="63468"/>
    <row r="63469"/>
    <row r="63470"/>
    <row r="63471"/>
    <row r="63472"/>
    <row r="63473"/>
    <row r="63474"/>
    <row r="63475"/>
    <row r="63476"/>
    <row r="63477"/>
    <row r="63478"/>
    <row r="63479"/>
    <row r="63480"/>
    <row r="63481"/>
    <row r="63482"/>
    <row r="63483"/>
    <row r="63484"/>
    <row r="63485"/>
    <row r="63486"/>
    <row r="63487"/>
    <row r="63488"/>
    <row r="63489"/>
    <row r="63490"/>
    <row r="63491"/>
    <row r="63492"/>
    <row r="63493"/>
    <row r="63494"/>
    <row r="63495"/>
    <row r="63496"/>
    <row r="63497"/>
    <row r="63498"/>
    <row r="63499"/>
    <row r="63500"/>
    <row r="63501"/>
    <row r="63502"/>
    <row r="63503"/>
    <row r="63504"/>
    <row r="63505"/>
    <row r="63506"/>
    <row r="63507"/>
    <row r="63508"/>
    <row r="63509"/>
    <row r="63510"/>
    <row r="63511"/>
    <row r="63512"/>
    <row r="63513"/>
    <row r="63514"/>
    <row r="63515"/>
    <row r="63516"/>
    <row r="63517"/>
    <row r="63518"/>
    <row r="63519"/>
    <row r="63520"/>
    <row r="63521"/>
    <row r="63522"/>
    <row r="63523"/>
    <row r="63524"/>
    <row r="63525"/>
    <row r="63526"/>
    <row r="63527"/>
    <row r="63528"/>
    <row r="63529"/>
    <row r="63530"/>
    <row r="63531"/>
    <row r="63532"/>
    <row r="63533"/>
    <row r="63534"/>
    <row r="63535"/>
    <row r="63536"/>
    <row r="63537"/>
    <row r="63538"/>
    <row r="63539"/>
    <row r="63540"/>
    <row r="63541"/>
    <row r="63542"/>
    <row r="63543"/>
    <row r="63544"/>
    <row r="63545"/>
    <row r="63546"/>
    <row r="63547"/>
    <row r="63548"/>
    <row r="63549"/>
    <row r="63550"/>
    <row r="63551"/>
    <row r="63552"/>
    <row r="63553"/>
    <row r="63554"/>
    <row r="63555"/>
    <row r="63556"/>
    <row r="63557"/>
    <row r="63558"/>
    <row r="63559"/>
    <row r="63560"/>
    <row r="63561"/>
    <row r="63562"/>
    <row r="63563"/>
    <row r="63564"/>
    <row r="63565"/>
    <row r="63566"/>
    <row r="63567"/>
    <row r="63568"/>
    <row r="63569"/>
    <row r="63570"/>
    <row r="63571"/>
    <row r="63572"/>
    <row r="63573"/>
    <row r="63574"/>
    <row r="63575"/>
    <row r="63576"/>
    <row r="63577"/>
    <row r="63578"/>
    <row r="63579"/>
    <row r="63580"/>
    <row r="63581"/>
    <row r="63582"/>
    <row r="63583"/>
    <row r="63584"/>
    <row r="63585"/>
    <row r="63586"/>
    <row r="63587"/>
    <row r="63588"/>
    <row r="63589"/>
    <row r="63590"/>
    <row r="63591"/>
    <row r="63592"/>
    <row r="63593"/>
    <row r="63594"/>
    <row r="63595"/>
    <row r="63596"/>
    <row r="63597"/>
    <row r="63598"/>
    <row r="63599"/>
    <row r="63600"/>
    <row r="63601"/>
    <row r="63602"/>
    <row r="63603"/>
    <row r="63604"/>
    <row r="63605"/>
    <row r="63606"/>
    <row r="63607"/>
    <row r="63608"/>
    <row r="63609"/>
    <row r="63610"/>
    <row r="63611"/>
    <row r="63612"/>
    <row r="63613"/>
    <row r="63614"/>
    <row r="63615"/>
    <row r="63616"/>
    <row r="63617"/>
    <row r="63618"/>
    <row r="63619"/>
    <row r="63620"/>
    <row r="63621"/>
    <row r="63622"/>
    <row r="63623"/>
    <row r="63624"/>
    <row r="63625"/>
    <row r="63626"/>
    <row r="63627"/>
    <row r="63628"/>
    <row r="63629"/>
    <row r="63630"/>
    <row r="63631"/>
    <row r="63632"/>
    <row r="63633"/>
    <row r="63634"/>
    <row r="63635"/>
    <row r="63636"/>
    <row r="63637"/>
    <row r="63638"/>
    <row r="63639"/>
    <row r="63640"/>
    <row r="63641"/>
    <row r="63642"/>
    <row r="63643"/>
    <row r="63644"/>
    <row r="63645"/>
    <row r="63646"/>
    <row r="63647"/>
    <row r="63648"/>
    <row r="63649"/>
    <row r="63650"/>
    <row r="63651"/>
    <row r="63652"/>
    <row r="63653"/>
    <row r="63654"/>
    <row r="63655"/>
    <row r="63656"/>
    <row r="63657"/>
    <row r="63658"/>
    <row r="63659"/>
    <row r="63660"/>
    <row r="63661"/>
    <row r="63662"/>
    <row r="63663"/>
    <row r="63664"/>
    <row r="63665"/>
    <row r="63666"/>
    <row r="63667"/>
    <row r="63668"/>
    <row r="63669"/>
    <row r="63670"/>
    <row r="63671"/>
    <row r="63672"/>
    <row r="63673"/>
    <row r="63674"/>
    <row r="63675"/>
    <row r="63676"/>
    <row r="63677"/>
    <row r="63678"/>
    <row r="63679"/>
    <row r="63680"/>
    <row r="63681"/>
    <row r="63682"/>
    <row r="63683"/>
    <row r="63684"/>
    <row r="63685"/>
    <row r="63686"/>
    <row r="63687"/>
    <row r="63688"/>
    <row r="63689"/>
    <row r="63690"/>
    <row r="63691"/>
    <row r="63692"/>
    <row r="63693"/>
    <row r="63694"/>
    <row r="63695"/>
    <row r="63696"/>
    <row r="63697"/>
    <row r="63698"/>
    <row r="63699"/>
    <row r="63700"/>
    <row r="63701"/>
    <row r="63702"/>
    <row r="63703"/>
    <row r="63704"/>
    <row r="63705"/>
    <row r="63706"/>
    <row r="63707"/>
    <row r="63708"/>
    <row r="63709"/>
    <row r="63710"/>
    <row r="63711"/>
    <row r="63712"/>
    <row r="63713"/>
    <row r="63714"/>
    <row r="63715"/>
    <row r="63716"/>
    <row r="63717"/>
    <row r="63718"/>
    <row r="63719"/>
    <row r="63720"/>
    <row r="63721"/>
    <row r="63722"/>
    <row r="63723"/>
    <row r="63724"/>
    <row r="63725"/>
    <row r="63726"/>
    <row r="63727"/>
    <row r="63728"/>
    <row r="63729"/>
    <row r="63730"/>
    <row r="63731"/>
    <row r="63732"/>
    <row r="63733"/>
    <row r="63734"/>
    <row r="63735"/>
    <row r="63736"/>
    <row r="63737"/>
    <row r="63738"/>
    <row r="63739"/>
    <row r="63740"/>
    <row r="63741"/>
    <row r="63742"/>
    <row r="63743"/>
    <row r="63744"/>
    <row r="63745"/>
    <row r="63746"/>
    <row r="63747"/>
    <row r="63748"/>
    <row r="63749"/>
    <row r="63750"/>
    <row r="63751"/>
    <row r="63752"/>
    <row r="63753"/>
    <row r="63754"/>
    <row r="63755"/>
    <row r="63756"/>
    <row r="63757"/>
    <row r="63758"/>
    <row r="63759"/>
    <row r="63760"/>
    <row r="63761"/>
    <row r="63762"/>
    <row r="63763"/>
    <row r="63764"/>
    <row r="63765"/>
    <row r="63766"/>
    <row r="63767"/>
    <row r="63768"/>
    <row r="63769"/>
    <row r="63770"/>
    <row r="63771"/>
    <row r="63772"/>
    <row r="63773"/>
    <row r="63774"/>
    <row r="63775"/>
    <row r="63776"/>
    <row r="63777"/>
    <row r="63778"/>
    <row r="63779"/>
    <row r="63780"/>
    <row r="63781"/>
    <row r="63782"/>
    <row r="63783"/>
    <row r="63784"/>
    <row r="63785"/>
    <row r="63786"/>
    <row r="63787"/>
    <row r="63788"/>
    <row r="63789"/>
    <row r="63790"/>
    <row r="63791"/>
    <row r="63792"/>
    <row r="63793"/>
    <row r="63794"/>
    <row r="63795"/>
    <row r="63796"/>
    <row r="63797"/>
    <row r="63798"/>
    <row r="63799"/>
    <row r="63800"/>
    <row r="63801"/>
    <row r="63802"/>
    <row r="63803"/>
    <row r="63804"/>
    <row r="63805"/>
    <row r="63806"/>
    <row r="63807"/>
    <row r="63808"/>
    <row r="63809"/>
    <row r="63810"/>
    <row r="63811"/>
    <row r="63812"/>
    <row r="63813"/>
    <row r="63814"/>
    <row r="63815"/>
    <row r="63816"/>
    <row r="63817"/>
    <row r="63818"/>
    <row r="63819"/>
    <row r="63820"/>
    <row r="63821"/>
    <row r="63822"/>
    <row r="63823"/>
    <row r="63824"/>
    <row r="63825"/>
    <row r="63826"/>
    <row r="63827"/>
    <row r="63828"/>
    <row r="63829"/>
    <row r="63830"/>
    <row r="63831"/>
    <row r="63832"/>
    <row r="63833"/>
    <row r="63834"/>
    <row r="63835"/>
    <row r="63836"/>
    <row r="63837"/>
    <row r="63838"/>
    <row r="63839"/>
    <row r="63840"/>
    <row r="63841"/>
    <row r="63842"/>
    <row r="63843"/>
    <row r="63844"/>
    <row r="63845"/>
    <row r="63846"/>
    <row r="63847"/>
    <row r="63848"/>
    <row r="63849"/>
    <row r="63850"/>
    <row r="63851"/>
    <row r="63852"/>
    <row r="63853"/>
    <row r="63854"/>
    <row r="63855"/>
    <row r="63856"/>
    <row r="63857"/>
    <row r="63858"/>
    <row r="63859"/>
    <row r="63860"/>
    <row r="63861"/>
    <row r="63862"/>
    <row r="63863"/>
    <row r="63864"/>
    <row r="63865"/>
    <row r="63866"/>
    <row r="63867"/>
    <row r="63868"/>
    <row r="63869"/>
    <row r="63870"/>
    <row r="63871"/>
    <row r="63872"/>
    <row r="63873"/>
    <row r="63874"/>
    <row r="63875"/>
    <row r="63876"/>
    <row r="63877"/>
    <row r="63878"/>
    <row r="63879"/>
    <row r="63880"/>
    <row r="63881"/>
    <row r="63882"/>
    <row r="63883"/>
    <row r="63884"/>
    <row r="63885"/>
    <row r="63886"/>
    <row r="63887"/>
    <row r="63888"/>
    <row r="63889"/>
    <row r="63890"/>
    <row r="63891"/>
    <row r="63892"/>
    <row r="63893"/>
    <row r="63894"/>
    <row r="63895"/>
    <row r="63896"/>
    <row r="63897"/>
    <row r="63898"/>
    <row r="63899"/>
    <row r="63900"/>
    <row r="63901"/>
    <row r="63902"/>
    <row r="63903"/>
    <row r="63904"/>
    <row r="63905"/>
    <row r="63906"/>
    <row r="63907"/>
    <row r="63908"/>
    <row r="63909"/>
    <row r="63910"/>
    <row r="63911"/>
    <row r="63912"/>
    <row r="63913"/>
    <row r="63914"/>
    <row r="63915"/>
    <row r="63916"/>
    <row r="63917"/>
    <row r="63918"/>
    <row r="63919"/>
    <row r="63920"/>
    <row r="63921"/>
    <row r="63922"/>
    <row r="63923"/>
    <row r="63924"/>
    <row r="63925"/>
    <row r="63926"/>
    <row r="63927"/>
    <row r="63928"/>
    <row r="63929"/>
    <row r="63930"/>
    <row r="63931"/>
    <row r="63932"/>
    <row r="63933"/>
    <row r="63934"/>
    <row r="63935"/>
    <row r="63936"/>
    <row r="63937"/>
    <row r="63938"/>
    <row r="63939"/>
    <row r="63940"/>
    <row r="63941"/>
    <row r="63942"/>
    <row r="63943"/>
    <row r="63944"/>
    <row r="63945"/>
    <row r="63946"/>
    <row r="63947"/>
    <row r="63948"/>
    <row r="63949"/>
    <row r="63950"/>
    <row r="63951"/>
    <row r="63952"/>
    <row r="63953"/>
    <row r="63954"/>
    <row r="63955"/>
    <row r="63956"/>
    <row r="63957"/>
    <row r="63958"/>
    <row r="63959"/>
    <row r="63960"/>
    <row r="63961"/>
    <row r="63962"/>
    <row r="63963"/>
    <row r="63964"/>
    <row r="63965"/>
    <row r="63966"/>
    <row r="63967"/>
    <row r="63968"/>
    <row r="63969"/>
    <row r="63970"/>
    <row r="63971"/>
    <row r="63972"/>
    <row r="63973"/>
    <row r="63974"/>
    <row r="63975"/>
    <row r="63976"/>
    <row r="63977"/>
    <row r="63978"/>
    <row r="63979"/>
    <row r="63980"/>
    <row r="63981"/>
    <row r="63982"/>
    <row r="63983"/>
    <row r="63984"/>
    <row r="63985"/>
    <row r="63986"/>
    <row r="63987"/>
    <row r="63988"/>
    <row r="63989"/>
    <row r="63990"/>
    <row r="63991"/>
    <row r="63992"/>
    <row r="63993"/>
    <row r="63994"/>
    <row r="63995"/>
    <row r="63996"/>
    <row r="63997"/>
    <row r="63998"/>
    <row r="63999"/>
    <row r="64000"/>
    <row r="64001"/>
    <row r="64002"/>
    <row r="64003"/>
    <row r="64004"/>
    <row r="64005"/>
    <row r="64006"/>
    <row r="64007"/>
    <row r="64008"/>
    <row r="64009"/>
    <row r="64010"/>
    <row r="64011"/>
    <row r="64012"/>
    <row r="64013"/>
    <row r="64014"/>
    <row r="64015"/>
    <row r="64016"/>
    <row r="64017"/>
    <row r="64018"/>
    <row r="64019"/>
    <row r="64020"/>
    <row r="64021"/>
    <row r="64022"/>
    <row r="64023"/>
    <row r="64024"/>
    <row r="64025"/>
    <row r="64026"/>
    <row r="64027"/>
    <row r="64028"/>
    <row r="64029"/>
    <row r="64030"/>
    <row r="64031"/>
    <row r="64032"/>
    <row r="64033"/>
    <row r="64034"/>
    <row r="64035"/>
    <row r="64036"/>
    <row r="64037"/>
    <row r="64038"/>
    <row r="64039"/>
    <row r="64040"/>
    <row r="64041"/>
    <row r="64042"/>
    <row r="64043"/>
    <row r="64044"/>
    <row r="64045"/>
    <row r="64046"/>
    <row r="64047"/>
    <row r="64048"/>
    <row r="64049"/>
    <row r="64050"/>
    <row r="64051"/>
    <row r="64052"/>
    <row r="64053"/>
    <row r="64054"/>
    <row r="64055"/>
    <row r="64056"/>
    <row r="64057"/>
    <row r="64058"/>
    <row r="64059"/>
    <row r="64060"/>
    <row r="64061"/>
    <row r="64062"/>
    <row r="64063"/>
    <row r="64064"/>
    <row r="64065"/>
    <row r="64066"/>
    <row r="64067"/>
    <row r="64068"/>
    <row r="64069"/>
    <row r="64070"/>
    <row r="64071"/>
    <row r="64072"/>
    <row r="64073"/>
    <row r="64074"/>
    <row r="64075"/>
    <row r="64076"/>
    <row r="64077"/>
    <row r="64078"/>
    <row r="64079"/>
    <row r="64080"/>
    <row r="64081"/>
    <row r="64082"/>
    <row r="64083"/>
    <row r="64084"/>
    <row r="64085"/>
    <row r="64086"/>
    <row r="64087"/>
    <row r="64088"/>
    <row r="64089"/>
    <row r="64090"/>
    <row r="64091"/>
    <row r="64092"/>
    <row r="64093"/>
    <row r="64094"/>
    <row r="64095"/>
    <row r="64096"/>
    <row r="64097"/>
    <row r="64098"/>
    <row r="64099"/>
    <row r="64100"/>
    <row r="64101"/>
    <row r="64102"/>
    <row r="64103"/>
    <row r="64104"/>
    <row r="64105"/>
    <row r="64106"/>
    <row r="64107"/>
    <row r="64108"/>
    <row r="64109"/>
    <row r="64110"/>
    <row r="64111"/>
    <row r="64112"/>
    <row r="64113"/>
    <row r="64114"/>
    <row r="64115"/>
    <row r="64116"/>
    <row r="64117"/>
    <row r="64118"/>
    <row r="64119"/>
    <row r="64120"/>
    <row r="64121"/>
    <row r="64122"/>
    <row r="64123"/>
    <row r="64124"/>
    <row r="64125"/>
    <row r="64126"/>
    <row r="64127"/>
    <row r="64128"/>
    <row r="64129"/>
    <row r="64130"/>
    <row r="64131"/>
    <row r="64132"/>
    <row r="64133"/>
    <row r="64134"/>
    <row r="64135"/>
    <row r="64136"/>
    <row r="64137"/>
    <row r="64138"/>
    <row r="64139"/>
    <row r="64140"/>
    <row r="64141"/>
    <row r="64142"/>
    <row r="64143"/>
    <row r="64144"/>
    <row r="64145"/>
    <row r="64146"/>
    <row r="64147"/>
    <row r="64148"/>
    <row r="64149"/>
    <row r="64150"/>
    <row r="64151"/>
    <row r="64152"/>
    <row r="64153"/>
    <row r="64154"/>
    <row r="64155"/>
    <row r="64156"/>
    <row r="64157"/>
    <row r="64158"/>
    <row r="64159"/>
    <row r="64160"/>
    <row r="64161"/>
    <row r="64162"/>
    <row r="64163"/>
    <row r="64164"/>
    <row r="64165"/>
    <row r="64166"/>
    <row r="64167"/>
    <row r="64168"/>
    <row r="64169"/>
    <row r="64170"/>
    <row r="64171"/>
    <row r="64172"/>
    <row r="64173"/>
    <row r="64174"/>
    <row r="64175"/>
    <row r="64176"/>
    <row r="64177"/>
    <row r="64178"/>
    <row r="64179"/>
    <row r="64180"/>
    <row r="64181"/>
    <row r="64182"/>
    <row r="64183"/>
    <row r="64184"/>
    <row r="64185"/>
    <row r="64186"/>
    <row r="64187"/>
    <row r="64188"/>
    <row r="64189"/>
    <row r="64190"/>
    <row r="64191"/>
    <row r="64192"/>
    <row r="64193"/>
    <row r="64194"/>
    <row r="64195"/>
    <row r="64196"/>
    <row r="64197"/>
    <row r="64198"/>
    <row r="64199"/>
    <row r="64200"/>
    <row r="64201"/>
    <row r="64202"/>
    <row r="64203"/>
    <row r="64204"/>
    <row r="64205"/>
    <row r="64206"/>
    <row r="64207"/>
    <row r="64208"/>
    <row r="64209"/>
    <row r="64210"/>
    <row r="64211"/>
    <row r="64212"/>
    <row r="64213"/>
    <row r="64214"/>
    <row r="64215"/>
    <row r="64216"/>
    <row r="64217"/>
    <row r="64218"/>
    <row r="64219"/>
    <row r="64220"/>
    <row r="64221"/>
    <row r="64222"/>
    <row r="64223"/>
    <row r="64224"/>
    <row r="64225"/>
    <row r="64226"/>
    <row r="64227"/>
    <row r="64228"/>
    <row r="64229"/>
    <row r="64230"/>
    <row r="64231"/>
    <row r="64232"/>
    <row r="64233"/>
    <row r="64234"/>
    <row r="64235"/>
    <row r="64236"/>
    <row r="64237"/>
    <row r="64238"/>
    <row r="64239"/>
    <row r="64240"/>
    <row r="64241"/>
    <row r="64242"/>
    <row r="64243"/>
    <row r="64244"/>
    <row r="64245"/>
    <row r="64246"/>
    <row r="64247"/>
    <row r="64248"/>
    <row r="64249"/>
    <row r="64250"/>
    <row r="64251"/>
    <row r="64252"/>
    <row r="64253"/>
    <row r="64254"/>
    <row r="64255"/>
    <row r="64256"/>
    <row r="64257"/>
    <row r="64258"/>
    <row r="64259"/>
    <row r="64260"/>
    <row r="64261"/>
    <row r="64262"/>
    <row r="64263"/>
    <row r="64264"/>
    <row r="64265"/>
    <row r="64266"/>
    <row r="64267"/>
    <row r="64268"/>
    <row r="64269"/>
    <row r="64270"/>
    <row r="64271"/>
    <row r="64272"/>
    <row r="64273"/>
    <row r="64274"/>
    <row r="64275"/>
    <row r="64276"/>
    <row r="64277"/>
    <row r="64278"/>
    <row r="64279"/>
    <row r="64280"/>
    <row r="64281"/>
    <row r="64282"/>
    <row r="64283"/>
    <row r="64284"/>
    <row r="64285"/>
    <row r="64286"/>
    <row r="64287"/>
    <row r="64288"/>
    <row r="64289"/>
    <row r="64290"/>
    <row r="64291"/>
    <row r="64292"/>
    <row r="64293"/>
    <row r="64294"/>
    <row r="64295"/>
    <row r="64296"/>
    <row r="64297"/>
    <row r="64298"/>
    <row r="64299"/>
    <row r="64300"/>
    <row r="64301"/>
    <row r="64302"/>
    <row r="64303"/>
    <row r="64304"/>
    <row r="64305"/>
    <row r="64306"/>
    <row r="64307"/>
    <row r="64308"/>
    <row r="64309"/>
    <row r="64310"/>
    <row r="64311"/>
    <row r="64312"/>
    <row r="64313"/>
    <row r="64314"/>
    <row r="64315"/>
    <row r="64316"/>
    <row r="64317"/>
    <row r="64318"/>
    <row r="64319"/>
    <row r="64320"/>
    <row r="64321"/>
    <row r="64322"/>
    <row r="64323"/>
    <row r="64324"/>
    <row r="64325"/>
    <row r="64326"/>
    <row r="64327"/>
    <row r="64328"/>
    <row r="64329"/>
    <row r="64330"/>
    <row r="64331"/>
    <row r="64332"/>
    <row r="64333"/>
    <row r="64334"/>
    <row r="64335"/>
    <row r="64336"/>
    <row r="64337"/>
    <row r="64338"/>
    <row r="64339"/>
    <row r="64340"/>
    <row r="64341"/>
    <row r="64342"/>
    <row r="64343"/>
    <row r="64344"/>
    <row r="64345"/>
    <row r="64346"/>
    <row r="64347"/>
    <row r="64348"/>
    <row r="64349"/>
    <row r="64350"/>
    <row r="64351"/>
    <row r="64352"/>
    <row r="64353"/>
    <row r="64354"/>
    <row r="64355"/>
    <row r="64356"/>
    <row r="64357"/>
    <row r="64358"/>
    <row r="64359"/>
    <row r="64360"/>
    <row r="64361"/>
    <row r="64362"/>
    <row r="64363"/>
    <row r="64364"/>
    <row r="64365"/>
    <row r="64366"/>
    <row r="64367"/>
    <row r="64368"/>
    <row r="64369"/>
    <row r="64370"/>
    <row r="64371"/>
    <row r="64372"/>
    <row r="64373"/>
    <row r="64374"/>
    <row r="64375"/>
    <row r="64376"/>
    <row r="64377"/>
    <row r="64378"/>
    <row r="64379"/>
    <row r="64380"/>
    <row r="64381"/>
    <row r="64382"/>
    <row r="64383"/>
    <row r="64384"/>
    <row r="64385"/>
    <row r="64386"/>
    <row r="64387"/>
    <row r="64388"/>
    <row r="64389"/>
    <row r="64390"/>
    <row r="64391"/>
    <row r="64392"/>
    <row r="64393"/>
    <row r="64394"/>
    <row r="64395"/>
    <row r="64396"/>
    <row r="64397"/>
    <row r="64398"/>
    <row r="64399"/>
    <row r="64400"/>
    <row r="64401"/>
    <row r="64402"/>
    <row r="64403"/>
    <row r="64404"/>
    <row r="64405"/>
    <row r="64406"/>
    <row r="64407"/>
    <row r="64408"/>
    <row r="64409"/>
    <row r="64410"/>
    <row r="64411"/>
    <row r="64412"/>
    <row r="64413"/>
    <row r="64414"/>
    <row r="64415"/>
    <row r="64416"/>
    <row r="64417"/>
    <row r="64418"/>
    <row r="64419"/>
    <row r="64420"/>
    <row r="64421"/>
    <row r="64422"/>
    <row r="64423"/>
    <row r="64424"/>
    <row r="64425"/>
    <row r="64426"/>
    <row r="64427"/>
    <row r="64428"/>
    <row r="64429"/>
    <row r="64430"/>
    <row r="64431"/>
    <row r="64432"/>
    <row r="64433"/>
    <row r="64434"/>
    <row r="64435"/>
    <row r="64436"/>
    <row r="64437"/>
    <row r="64438"/>
    <row r="64439"/>
    <row r="64440"/>
    <row r="64441"/>
    <row r="64442"/>
    <row r="64443"/>
    <row r="64444"/>
    <row r="64445"/>
    <row r="64446"/>
    <row r="64447"/>
    <row r="64448"/>
    <row r="64449"/>
    <row r="64450"/>
    <row r="64451"/>
    <row r="64452"/>
    <row r="64453"/>
    <row r="64454"/>
    <row r="64455"/>
    <row r="64456"/>
    <row r="64457"/>
    <row r="64458"/>
    <row r="64459"/>
    <row r="64460"/>
    <row r="64461"/>
    <row r="64462"/>
    <row r="64463"/>
    <row r="64464"/>
    <row r="64465"/>
    <row r="64466"/>
    <row r="64467"/>
    <row r="64468"/>
    <row r="64469"/>
    <row r="64470"/>
    <row r="64471"/>
    <row r="64472"/>
    <row r="64473"/>
    <row r="64474"/>
    <row r="64475"/>
    <row r="64476"/>
    <row r="64477"/>
    <row r="64478"/>
    <row r="64479"/>
    <row r="64480"/>
    <row r="64481"/>
    <row r="64482"/>
    <row r="64483"/>
    <row r="64484"/>
    <row r="64485"/>
    <row r="64486"/>
    <row r="64487"/>
    <row r="64488"/>
    <row r="64489"/>
    <row r="64490"/>
    <row r="64491"/>
    <row r="64492"/>
    <row r="64493"/>
    <row r="64494"/>
    <row r="64495"/>
    <row r="64496"/>
    <row r="64497"/>
    <row r="64498"/>
    <row r="64499"/>
    <row r="64500"/>
    <row r="64501"/>
    <row r="64502"/>
    <row r="64503"/>
    <row r="64504"/>
    <row r="64505"/>
    <row r="64506"/>
    <row r="64507"/>
    <row r="64508"/>
    <row r="64509"/>
    <row r="64510"/>
    <row r="64511"/>
    <row r="64512"/>
    <row r="64513"/>
    <row r="64514"/>
    <row r="64515"/>
    <row r="64516"/>
    <row r="64517"/>
    <row r="64518"/>
    <row r="64519"/>
    <row r="64520"/>
    <row r="64521"/>
    <row r="64522"/>
    <row r="64523"/>
    <row r="64524"/>
    <row r="64525"/>
    <row r="64526"/>
    <row r="64527"/>
    <row r="64528"/>
    <row r="64529"/>
    <row r="64530"/>
    <row r="64531"/>
    <row r="64532"/>
    <row r="64533"/>
    <row r="64534"/>
    <row r="64535"/>
    <row r="64536"/>
    <row r="64537"/>
    <row r="64538"/>
    <row r="64539"/>
    <row r="64540"/>
    <row r="64541"/>
    <row r="64542"/>
    <row r="64543"/>
    <row r="64544"/>
    <row r="64545"/>
    <row r="64546"/>
    <row r="64547"/>
    <row r="64548"/>
    <row r="64549"/>
    <row r="64550"/>
    <row r="64551"/>
    <row r="64552"/>
    <row r="64553"/>
    <row r="64554"/>
    <row r="64555"/>
    <row r="64556"/>
    <row r="64557"/>
    <row r="64558"/>
    <row r="64559"/>
    <row r="64560"/>
    <row r="64561"/>
    <row r="64562"/>
    <row r="64563"/>
    <row r="64564"/>
    <row r="64565"/>
    <row r="64566"/>
    <row r="64567"/>
    <row r="64568"/>
    <row r="64569"/>
    <row r="64570"/>
    <row r="64571"/>
    <row r="64572"/>
    <row r="64573"/>
    <row r="64574"/>
    <row r="64575"/>
    <row r="64576"/>
    <row r="64577"/>
    <row r="64578"/>
    <row r="64579"/>
    <row r="64580"/>
    <row r="64581"/>
    <row r="64582"/>
    <row r="64583"/>
    <row r="64584"/>
    <row r="64585"/>
    <row r="64586"/>
    <row r="64587"/>
    <row r="64588"/>
    <row r="64589"/>
    <row r="64590"/>
    <row r="64591"/>
    <row r="64592"/>
    <row r="64593"/>
    <row r="64594"/>
    <row r="64595"/>
    <row r="64596"/>
    <row r="64597"/>
    <row r="64598"/>
    <row r="64599"/>
    <row r="64600"/>
    <row r="64601"/>
    <row r="64602"/>
    <row r="64603"/>
    <row r="64604"/>
    <row r="64605"/>
    <row r="64606"/>
    <row r="64607"/>
    <row r="64608"/>
    <row r="64609"/>
    <row r="64610"/>
    <row r="64611"/>
    <row r="64612"/>
    <row r="64613"/>
    <row r="64614"/>
    <row r="64615"/>
    <row r="64616"/>
    <row r="64617"/>
    <row r="64618"/>
    <row r="64619"/>
    <row r="64620"/>
    <row r="64621"/>
    <row r="64622"/>
    <row r="64623"/>
    <row r="64624"/>
    <row r="64625"/>
    <row r="64626"/>
    <row r="64627"/>
    <row r="64628"/>
    <row r="64629"/>
    <row r="64630"/>
    <row r="64631"/>
    <row r="64632"/>
    <row r="64633"/>
    <row r="64634"/>
    <row r="64635"/>
    <row r="64636"/>
    <row r="64637"/>
    <row r="64638"/>
    <row r="64639"/>
    <row r="64640"/>
    <row r="64641"/>
    <row r="64642"/>
    <row r="64643"/>
    <row r="64644"/>
    <row r="64645"/>
    <row r="64646"/>
    <row r="64647"/>
    <row r="64648"/>
    <row r="64649"/>
    <row r="64650"/>
    <row r="64651"/>
    <row r="64652"/>
    <row r="64653"/>
    <row r="64654"/>
    <row r="64655"/>
    <row r="64656"/>
    <row r="64657"/>
    <row r="64658"/>
    <row r="64659"/>
    <row r="64660"/>
    <row r="64661"/>
    <row r="64662"/>
    <row r="64663"/>
    <row r="64664"/>
    <row r="64665"/>
    <row r="64666"/>
    <row r="64667"/>
    <row r="64668"/>
    <row r="64669"/>
    <row r="64670"/>
    <row r="64671"/>
    <row r="64672"/>
    <row r="64673"/>
    <row r="64674"/>
    <row r="64675"/>
    <row r="64676"/>
    <row r="64677"/>
    <row r="64678"/>
    <row r="64679"/>
    <row r="64680"/>
    <row r="64681"/>
    <row r="64682"/>
    <row r="64683"/>
    <row r="64684"/>
    <row r="64685"/>
    <row r="64686"/>
    <row r="64687"/>
    <row r="64688"/>
    <row r="64689"/>
    <row r="64690"/>
    <row r="64691"/>
    <row r="64692"/>
    <row r="64693"/>
    <row r="64694"/>
    <row r="64695"/>
    <row r="64696"/>
    <row r="64697"/>
    <row r="64698"/>
    <row r="64699"/>
    <row r="64700"/>
    <row r="64701"/>
    <row r="64702"/>
    <row r="64703"/>
    <row r="64704"/>
    <row r="64705"/>
    <row r="64706"/>
    <row r="64707"/>
    <row r="64708"/>
    <row r="64709"/>
    <row r="64710"/>
    <row r="64711"/>
    <row r="64712"/>
    <row r="64713"/>
    <row r="64714"/>
    <row r="64715"/>
    <row r="64716"/>
    <row r="64717"/>
    <row r="64718"/>
    <row r="64719"/>
    <row r="64720"/>
    <row r="64721"/>
    <row r="64722"/>
    <row r="64723"/>
    <row r="64724"/>
    <row r="64725"/>
    <row r="64726"/>
    <row r="64727"/>
    <row r="64728"/>
    <row r="64729"/>
    <row r="64730"/>
    <row r="64731"/>
    <row r="64732"/>
    <row r="64733"/>
    <row r="64734"/>
    <row r="64735"/>
    <row r="64736"/>
    <row r="64737"/>
    <row r="64738"/>
    <row r="64739"/>
    <row r="64740"/>
    <row r="64741"/>
    <row r="64742"/>
    <row r="64743"/>
    <row r="64744"/>
    <row r="64745"/>
    <row r="64746"/>
    <row r="64747"/>
    <row r="64748"/>
    <row r="64749"/>
    <row r="64750"/>
    <row r="64751"/>
    <row r="64752"/>
    <row r="64753"/>
    <row r="64754"/>
    <row r="64755"/>
    <row r="64756"/>
    <row r="64757"/>
    <row r="64758"/>
    <row r="64759"/>
    <row r="64760"/>
    <row r="64761"/>
    <row r="64762"/>
    <row r="64763"/>
    <row r="64764"/>
    <row r="64765"/>
    <row r="64766"/>
    <row r="64767"/>
    <row r="64768"/>
    <row r="64769"/>
    <row r="64770"/>
    <row r="64771"/>
    <row r="64772"/>
    <row r="64773"/>
    <row r="64774"/>
    <row r="64775"/>
    <row r="64776"/>
    <row r="64777"/>
    <row r="64778"/>
    <row r="64779"/>
    <row r="64780"/>
    <row r="64781"/>
    <row r="64782"/>
    <row r="64783"/>
    <row r="64784"/>
    <row r="64785"/>
    <row r="64786"/>
    <row r="64787"/>
    <row r="64788"/>
    <row r="64789"/>
    <row r="64790"/>
    <row r="64791"/>
    <row r="64792"/>
    <row r="64793"/>
    <row r="64794"/>
    <row r="64795"/>
    <row r="64796"/>
    <row r="64797"/>
    <row r="64798"/>
    <row r="64799"/>
    <row r="64800"/>
    <row r="64801"/>
    <row r="64802"/>
    <row r="64803"/>
    <row r="64804"/>
    <row r="64805"/>
    <row r="64806"/>
    <row r="64807"/>
    <row r="64808"/>
    <row r="64809"/>
    <row r="64810"/>
    <row r="64811"/>
    <row r="64812"/>
    <row r="64813"/>
    <row r="64814"/>
    <row r="64815"/>
    <row r="64816"/>
    <row r="64817"/>
    <row r="64818"/>
    <row r="64819"/>
    <row r="64820"/>
    <row r="64821"/>
    <row r="64822"/>
    <row r="64823"/>
    <row r="64824"/>
    <row r="64825"/>
    <row r="64826"/>
    <row r="64827"/>
    <row r="64828"/>
    <row r="64829"/>
    <row r="64830"/>
    <row r="64831"/>
    <row r="64832"/>
    <row r="64833"/>
    <row r="64834"/>
    <row r="64835"/>
    <row r="64836"/>
    <row r="64837"/>
    <row r="64838"/>
    <row r="64839"/>
    <row r="64840"/>
    <row r="64841"/>
    <row r="64842"/>
    <row r="64843"/>
    <row r="64844"/>
    <row r="64845"/>
    <row r="64846"/>
    <row r="64847"/>
    <row r="64848"/>
    <row r="64849"/>
    <row r="64850"/>
    <row r="64851"/>
    <row r="64852"/>
    <row r="64853"/>
    <row r="64854"/>
    <row r="64855"/>
    <row r="64856"/>
    <row r="64857"/>
    <row r="64858"/>
    <row r="64859"/>
    <row r="64860"/>
    <row r="64861"/>
    <row r="64862"/>
    <row r="64863"/>
    <row r="64864"/>
    <row r="64865"/>
    <row r="64866"/>
    <row r="64867"/>
    <row r="64868"/>
    <row r="64869"/>
    <row r="64870"/>
    <row r="64871"/>
    <row r="64872"/>
    <row r="64873"/>
    <row r="64874"/>
    <row r="64875"/>
    <row r="64876"/>
    <row r="64877"/>
    <row r="64878"/>
    <row r="64879"/>
    <row r="64880"/>
    <row r="64881"/>
    <row r="64882"/>
    <row r="64883"/>
    <row r="64884"/>
    <row r="64885"/>
    <row r="64886"/>
    <row r="64887"/>
    <row r="64888"/>
    <row r="64889"/>
    <row r="64890"/>
    <row r="64891"/>
    <row r="64892"/>
    <row r="64893"/>
    <row r="64894"/>
    <row r="64895"/>
    <row r="64896"/>
    <row r="64897"/>
    <row r="64898"/>
    <row r="64899"/>
    <row r="64900"/>
    <row r="64901"/>
    <row r="64902"/>
    <row r="64903"/>
    <row r="64904"/>
    <row r="64905"/>
    <row r="64906"/>
    <row r="64907"/>
    <row r="64908"/>
    <row r="64909"/>
    <row r="64910"/>
    <row r="64911"/>
    <row r="64912"/>
    <row r="64913"/>
    <row r="64914"/>
    <row r="64915"/>
    <row r="64916"/>
    <row r="64917"/>
    <row r="64918"/>
    <row r="64919"/>
    <row r="64920"/>
    <row r="64921"/>
    <row r="64922"/>
    <row r="64923"/>
    <row r="64924"/>
    <row r="64925"/>
    <row r="64926"/>
    <row r="64927"/>
    <row r="64928"/>
    <row r="64929"/>
    <row r="64930"/>
    <row r="64931"/>
    <row r="64932"/>
    <row r="64933"/>
    <row r="64934"/>
    <row r="64935"/>
    <row r="64936"/>
    <row r="64937"/>
    <row r="64938"/>
    <row r="64939"/>
    <row r="64940"/>
    <row r="64941"/>
    <row r="64942"/>
    <row r="64943"/>
    <row r="64944"/>
    <row r="64945"/>
    <row r="64946"/>
    <row r="64947"/>
    <row r="64948"/>
    <row r="64949"/>
    <row r="64950"/>
    <row r="64951"/>
    <row r="64952"/>
    <row r="64953"/>
    <row r="64954"/>
    <row r="64955"/>
    <row r="64956"/>
    <row r="64957"/>
    <row r="64958"/>
    <row r="64959"/>
    <row r="64960"/>
    <row r="64961"/>
    <row r="64962"/>
    <row r="64963"/>
    <row r="64964"/>
    <row r="64965"/>
    <row r="64966"/>
    <row r="64967"/>
    <row r="64968"/>
    <row r="64969"/>
    <row r="64970"/>
    <row r="64971"/>
    <row r="64972"/>
    <row r="64973"/>
    <row r="64974"/>
    <row r="64975"/>
    <row r="64976"/>
    <row r="64977"/>
    <row r="64978"/>
    <row r="64979"/>
    <row r="64980"/>
    <row r="64981"/>
    <row r="64982"/>
    <row r="64983"/>
    <row r="64984"/>
    <row r="64985"/>
    <row r="64986"/>
    <row r="64987"/>
    <row r="64988"/>
    <row r="64989"/>
    <row r="64990"/>
    <row r="64991"/>
    <row r="64992"/>
    <row r="64993"/>
    <row r="64994"/>
    <row r="64995"/>
    <row r="64996"/>
    <row r="64997"/>
    <row r="64998"/>
    <row r="64999"/>
    <row r="65000"/>
    <row r="65001"/>
    <row r="65002"/>
    <row r="65003"/>
    <row r="65004"/>
    <row r="65005"/>
    <row r="65006"/>
    <row r="65007"/>
    <row r="65008"/>
    <row r="65009"/>
    <row r="65010"/>
    <row r="65011"/>
    <row r="65012"/>
    <row r="65013"/>
    <row r="65014"/>
    <row r="65015"/>
    <row r="65016"/>
    <row r="65017"/>
    <row r="65018"/>
    <row r="65019"/>
    <row r="65020"/>
    <row r="65021"/>
    <row r="65022"/>
    <row r="65023"/>
    <row r="65024"/>
    <row r="65025"/>
    <row r="65026"/>
    <row r="65027"/>
    <row r="65028"/>
    <row r="65029"/>
    <row r="65030"/>
    <row r="65031"/>
    <row r="65032"/>
    <row r="65033"/>
    <row r="65034"/>
    <row r="65035"/>
    <row r="65036"/>
    <row r="65037"/>
    <row r="65038"/>
    <row r="65039"/>
    <row r="65040"/>
    <row r="65041"/>
    <row r="65042"/>
    <row r="65043"/>
    <row r="65044"/>
    <row r="65045"/>
    <row r="65046"/>
    <row r="65047"/>
    <row r="65048"/>
    <row r="65049"/>
    <row r="65050"/>
    <row r="65051"/>
    <row r="65052"/>
    <row r="65053"/>
    <row r="65054"/>
    <row r="65055"/>
    <row r="65056"/>
    <row r="65057"/>
    <row r="65058"/>
    <row r="65059"/>
    <row r="65060"/>
    <row r="65061"/>
    <row r="65062"/>
    <row r="65063"/>
    <row r="65064"/>
    <row r="65065"/>
    <row r="65066"/>
    <row r="65067"/>
    <row r="65068"/>
    <row r="65069"/>
    <row r="65070"/>
    <row r="65071"/>
    <row r="65072"/>
    <row r="65073"/>
    <row r="65074"/>
    <row r="65075"/>
    <row r="65076"/>
    <row r="65077"/>
    <row r="65078"/>
    <row r="65079"/>
    <row r="65080"/>
    <row r="65081"/>
    <row r="65082"/>
    <row r="65083"/>
    <row r="65084"/>
    <row r="65085"/>
    <row r="65086"/>
    <row r="65087"/>
    <row r="65088"/>
    <row r="65089"/>
    <row r="65090"/>
    <row r="65091"/>
    <row r="65092"/>
    <row r="65093"/>
    <row r="65094"/>
    <row r="65095"/>
    <row r="65096"/>
    <row r="65097"/>
    <row r="65098"/>
    <row r="65099"/>
    <row r="65100"/>
    <row r="65101"/>
    <row r="65102"/>
    <row r="65103"/>
    <row r="65104"/>
    <row r="65105"/>
    <row r="65106"/>
    <row r="65107"/>
    <row r="65108"/>
    <row r="65109"/>
    <row r="65110"/>
    <row r="65111"/>
    <row r="65112"/>
    <row r="65113"/>
    <row r="65114"/>
    <row r="65115"/>
    <row r="65116"/>
    <row r="65117"/>
    <row r="65118"/>
    <row r="65119"/>
    <row r="65120"/>
    <row r="65121"/>
    <row r="65122"/>
    <row r="65123"/>
    <row r="65124"/>
    <row r="65125"/>
    <row r="65126"/>
    <row r="65127"/>
    <row r="65128"/>
    <row r="65129"/>
    <row r="65130"/>
    <row r="65131"/>
    <row r="65132"/>
    <row r="65133"/>
    <row r="65134"/>
    <row r="65135"/>
    <row r="65136"/>
    <row r="65137"/>
    <row r="65138"/>
    <row r="65139"/>
    <row r="65140"/>
    <row r="65141"/>
    <row r="65142"/>
    <row r="65143"/>
    <row r="65144"/>
    <row r="65145"/>
    <row r="65146"/>
    <row r="65147"/>
    <row r="65148"/>
    <row r="65149"/>
    <row r="65150"/>
    <row r="65151"/>
    <row r="65152"/>
    <row r="65153"/>
    <row r="65154"/>
    <row r="65155"/>
    <row r="65156"/>
    <row r="65157"/>
    <row r="65158"/>
    <row r="65159"/>
    <row r="65160"/>
    <row r="65161"/>
    <row r="65162"/>
    <row r="65163"/>
    <row r="65164"/>
    <row r="65165"/>
    <row r="65166"/>
    <row r="65167"/>
    <row r="65168"/>
    <row r="65169"/>
    <row r="65170"/>
    <row r="65171"/>
    <row r="65172"/>
    <row r="65173"/>
    <row r="65174"/>
    <row r="65175"/>
    <row r="65176"/>
    <row r="65177"/>
    <row r="65178"/>
    <row r="65179"/>
    <row r="65180"/>
    <row r="65181"/>
    <row r="65182"/>
    <row r="65183"/>
    <row r="65184"/>
    <row r="65185"/>
    <row r="65186"/>
    <row r="65187"/>
    <row r="65188"/>
    <row r="65189"/>
    <row r="65190"/>
    <row r="65191"/>
    <row r="65192"/>
    <row r="65193"/>
    <row r="65194"/>
    <row r="65195"/>
    <row r="65196"/>
    <row r="65197"/>
    <row r="65198"/>
    <row r="65199"/>
    <row r="65200"/>
    <row r="65201"/>
    <row r="65202"/>
    <row r="65203"/>
    <row r="65204"/>
    <row r="65205"/>
    <row r="65206"/>
    <row r="65207"/>
    <row r="65208"/>
    <row r="65209"/>
    <row r="65210"/>
    <row r="65211"/>
    <row r="65212"/>
    <row r="65213"/>
    <row r="65214"/>
    <row r="65215"/>
    <row r="65216"/>
    <row r="65217"/>
    <row r="65218"/>
    <row r="65219"/>
    <row r="65220"/>
    <row r="65221"/>
    <row r="65222"/>
    <row r="65223"/>
    <row r="65224"/>
    <row r="65225"/>
    <row r="65226"/>
    <row r="65227"/>
    <row r="65228"/>
    <row r="65229"/>
    <row r="65230"/>
    <row r="65231"/>
    <row r="65232"/>
    <row r="65233"/>
    <row r="65234"/>
    <row r="65235"/>
    <row r="65236"/>
    <row r="65237"/>
    <row r="65238"/>
    <row r="65239"/>
    <row r="65240"/>
    <row r="65241"/>
    <row r="65242"/>
    <row r="65243"/>
    <row r="65244"/>
    <row r="65245"/>
    <row r="65246"/>
    <row r="65247"/>
    <row r="65248"/>
    <row r="65249"/>
    <row r="65250"/>
    <row r="65251"/>
    <row r="65252"/>
    <row r="65253"/>
    <row r="65254"/>
    <row r="65255"/>
    <row r="65256"/>
    <row r="65257"/>
    <row r="65258"/>
    <row r="65259"/>
    <row r="65260"/>
    <row r="65261"/>
    <row r="65262"/>
    <row r="65263"/>
    <row r="65264"/>
    <row r="65265"/>
    <row r="65266"/>
    <row r="65267"/>
    <row r="65268"/>
    <row r="65269"/>
    <row r="65270"/>
    <row r="65271"/>
    <row r="65272"/>
    <row r="65273"/>
    <row r="65274"/>
    <row r="65275"/>
    <row r="65276"/>
    <row r="65277"/>
    <row r="65278"/>
    <row r="65279"/>
    <row r="65280"/>
    <row r="65281"/>
    <row r="65282"/>
    <row r="65283"/>
    <row r="65284"/>
    <row r="65285"/>
    <row r="65286"/>
    <row r="65287"/>
    <row r="65288"/>
    <row r="65289"/>
    <row r="65290"/>
    <row r="65291"/>
    <row r="65292"/>
    <row r="65293"/>
    <row r="65294"/>
    <row r="65295"/>
    <row r="65296"/>
    <row r="65297"/>
    <row r="65298"/>
    <row r="65299"/>
    <row r="65300"/>
    <row r="65301"/>
    <row r="65302"/>
    <row r="65303"/>
    <row r="65304"/>
    <row r="65305"/>
    <row r="65306"/>
    <row r="65307"/>
    <row r="65308"/>
    <row r="65309"/>
    <row r="65310"/>
    <row r="65311"/>
    <row r="65312"/>
    <row r="65313"/>
    <row r="65314"/>
    <row r="65315"/>
    <row r="65316"/>
    <row r="65317"/>
    <row r="65318"/>
    <row r="65319"/>
    <row r="65320"/>
    <row r="65321"/>
    <row r="65322"/>
    <row r="65323"/>
    <row r="65324"/>
    <row r="65325"/>
    <row r="65326"/>
    <row r="65327"/>
    <row r="65328"/>
    <row r="65329"/>
    <row r="65330"/>
    <row r="65331"/>
    <row r="65332"/>
    <row r="65333"/>
    <row r="65334"/>
    <row r="65335"/>
    <row r="65336"/>
    <row r="65337"/>
    <row r="65338"/>
    <row r="65339"/>
    <row r="65340"/>
    <row r="65341"/>
    <row r="65342"/>
    <row r="65343"/>
    <row r="65344"/>
    <row r="65345"/>
    <row r="65346"/>
    <row r="65347"/>
    <row r="65348"/>
    <row r="65349"/>
    <row r="65350"/>
    <row r="65351"/>
    <row r="65352"/>
    <row r="65353"/>
    <row r="65354"/>
    <row r="65355"/>
    <row r="65356"/>
    <row r="65357"/>
    <row r="65358"/>
    <row r="65359"/>
    <row r="65360"/>
    <row r="65361"/>
    <row r="65362"/>
    <row r="65363"/>
    <row r="65364"/>
    <row r="65365"/>
    <row r="65366"/>
    <row r="65367"/>
    <row r="65368"/>
    <row r="65369"/>
    <row r="65370"/>
    <row r="65371"/>
    <row r="65372"/>
    <row r="65373"/>
    <row r="65374"/>
    <row r="65375"/>
    <row r="65376"/>
    <row r="65377"/>
    <row r="65378"/>
    <row r="65379"/>
    <row r="65380"/>
    <row r="65381"/>
    <row r="65382"/>
    <row r="65383"/>
    <row r="65384"/>
    <row r="65385"/>
    <row r="65386"/>
    <row r="65387"/>
    <row r="65388"/>
    <row r="65389"/>
    <row r="65390"/>
    <row r="65391"/>
    <row r="65392"/>
    <row r="65393"/>
    <row r="65394"/>
    <row r="65395"/>
    <row r="65396"/>
    <row r="65397"/>
    <row r="65398"/>
    <row r="65399"/>
    <row r="65400"/>
    <row r="65401"/>
    <row r="65402"/>
    <row r="65403"/>
    <row r="65404"/>
    <row r="65405"/>
    <row r="65406"/>
    <row r="65407"/>
    <row r="65408"/>
    <row r="65409"/>
    <row r="65410"/>
    <row r="65411"/>
    <row r="65412"/>
    <row r="65413"/>
    <row r="65414"/>
    <row r="65415"/>
    <row r="65416"/>
    <row r="65417"/>
    <row r="65418"/>
    <row r="65419"/>
    <row r="65420"/>
    <row r="65421"/>
    <row r="65422"/>
    <row r="65423"/>
    <row r="65424"/>
    <row r="65425"/>
    <row r="65426"/>
    <row r="65427"/>
    <row r="65428"/>
    <row r="65429"/>
    <row r="65430"/>
    <row r="65431"/>
    <row r="65432"/>
    <row r="65433"/>
    <row r="65434"/>
    <row r="65435"/>
    <row r="65436"/>
    <row r="65437"/>
    <row r="65438"/>
    <row r="65439"/>
    <row r="65440"/>
    <row r="65441"/>
    <row r="65442"/>
    <row r="65443"/>
    <row r="65444"/>
    <row r="65445"/>
    <row r="65446"/>
    <row r="65447"/>
    <row r="65448"/>
    <row r="65449"/>
    <row r="65450"/>
    <row r="65451"/>
    <row r="65452"/>
    <row r="65453"/>
    <row r="65454"/>
    <row r="65455"/>
    <row r="65456"/>
    <row r="65457"/>
    <row r="65458"/>
    <row r="65459"/>
    <row r="65460"/>
    <row r="65461"/>
    <row r="65462"/>
    <row r="65463"/>
    <row r="65464"/>
    <row r="65465"/>
    <row r="65466"/>
    <row r="65467"/>
    <row r="65468"/>
    <row r="65469"/>
    <row r="65470"/>
    <row r="65471"/>
    <row r="65472"/>
    <row r="65473"/>
    <row r="65474"/>
    <row r="65475"/>
    <row r="65476"/>
    <row r="65477"/>
    <row r="65478"/>
    <row r="65479"/>
    <row r="65480"/>
    <row r="65481"/>
    <row r="65482"/>
    <row r="65483"/>
    <row r="65484"/>
    <row r="65485"/>
    <row r="65486"/>
    <row r="65487"/>
    <row r="65488"/>
    <row r="65489"/>
    <row r="65490"/>
    <row r="65491"/>
    <row r="65492"/>
    <row r="65493"/>
    <row r="65494"/>
    <row r="65495"/>
    <row r="65496"/>
    <row r="65497"/>
    <row r="65498"/>
    <row r="65499"/>
    <row r="65500"/>
    <row r="65501"/>
    <row r="65502"/>
    <row r="65503"/>
    <row r="65504"/>
    <row r="65505"/>
    <row r="65506"/>
    <row r="65507"/>
    <row r="65508"/>
    <row r="65509"/>
    <row r="65510"/>
    <row r="65511"/>
    <row r="65512"/>
    <row r="65513"/>
    <row r="65514"/>
    <row r="65515"/>
    <row r="65516"/>
    <row r="65517"/>
    <row r="65518"/>
    <row r="65519"/>
    <row r="65520"/>
    <row r="65521"/>
    <row r="65522"/>
    <row r="65523"/>
    <row r="65524"/>
    <row r="65525"/>
    <row r="65526"/>
    <row r="65527"/>
    <row r="65528"/>
    <row r="65529"/>
    <row r="65530"/>
    <row r="65531"/>
    <row r="65532"/>
    <row r="65533"/>
    <row r="65534"/>
    <row r="65535"/>
    <row r="65536"/>
    <row r="65537"/>
    <row r="65538"/>
    <row r="65539"/>
    <row r="65540"/>
    <row r="65541"/>
    <row r="65542"/>
    <row r="65543"/>
    <row r="65544"/>
    <row r="65545"/>
    <row r="65546"/>
    <row r="65547"/>
    <row r="65548"/>
    <row r="65549"/>
    <row r="65550"/>
    <row r="65551"/>
    <row r="65552"/>
    <row r="65553"/>
    <row r="65554"/>
    <row r="65555"/>
    <row r="65556"/>
    <row r="65557"/>
    <row r="65558"/>
    <row r="65559"/>
    <row r="65560"/>
    <row r="65561"/>
    <row r="65562"/>
    <row r="65563"/>
    <row r="65564"/>
    <row r="65565"/>
    <row r="65566"/>
    <row r="65567"/>
    <row r="65568"/>
    <row r="65569"/>
    <row r="65570"/>
    <row r="65571"/>
    <row r="65572"/>
    <row r="65573"/>
    <row r="65574"/>
    <row r="65575"/>
    <row r="65576"/>
    <row r="65577"/>
    <row r="65578"/>
    <row r="65579"/>
    <row r="65580"/>
    <row r="65581"/>
    <row r="65582"/>
    <row r="65583"/>
    <row r="65584"/>
    <row r="65585"/>
    <row r="65586"/>
    <row r="65587"/>
    <row r="65588"/>
    <row r="65589"/>
    <row r="65590"/>
    <row r="65591"/>
    <row r="65592"/>
    <row r="65593"/>
    <row r="65594"/>
    <row r="65595"/>
    <row r="65596"/>
    <row r="65597"/>
    <row r="65598"/>
    <row r="65599"/>
    <row r="65600"/>
    <row r="65601"/>
    <row r="65602"/>
    <row r="65603"/>
    <row r="65604"/>
    <row r="65605"/>
    <row r="65606"/>
    <row r="65607"/>
    <row r="65608"/>
    <row r="65609"/>
    <row r="65610"/>
    <row r="65611"/>
    <row r="65612"/>
    <row r="65613"/>
    <row r="65614"/>
    <row r="65615"/>
    <row r="65616"/>
    <row r="65617"/>
    <row r="65618"/>
    <row r="65619"/>
    <row r="65620"/>
    <row r="65621"/>
    <row r="65622"/>
    <row r="65623"/>
    <row r="65624"/>
    <row r="65625"/>
    <row r="65626"/>
    <row r="65627"/>
    <row r="65628"/>
    <row r="65629"/>
    <row r="65630"/>
    <row r="65631"/>
    <row r="65632"/>
    <row r="65633"/>
    <row r="65634"/>
    <row r="65635"/>
    <row r="65636"/>
    <row r="65637"/>
    <row r="65638"/>
    <row r="65639"/>
    <row r="65640"/>
    <row r="65641"/>
    <row r="65642"/>
    <row r="65643"/>
    <row r="65644"/>
    <row r="65645"/>
    <row r="65646"/>
    <row r="65647"/>
    <row r="65648"/>
    <row r="65649"/>
    <row r="65650"/>
    <row r="65651"/>
    <row r="65652"/>
    <row r="65653"/>
    <row r="65654"/>
    <row r="65655"/>
    <row r="65656"/>
    <row r="65657"/>
    <row r="65658"/>
    <row r="65659"/>
    <row r="65660"/>
    <row r="65661"/>
    <row r="65662"/>
    <row r="65663"/>
    <row r="65664"/>
    <row r="65665"/>
    <row r="65666"/>
    <row r="65667"/>
    <row r="65668"/>
    <row r="65669"/>
    <row r="65670"/>
    <row r="65671"/>
    <row r="65672"/>
    <row r="65673"/>
    <row r="65674"/>
    <row r="65675"/>
    <row r="65676"/>
    <row r="65677"/>
    <row r="65678"/>
    <row r="65679"/>
    <row r="65680"/>
    <row r="65681"/>
    <row r="65682"/>
    <row r="65683"/>
    <row r="65684"/>
    <row r="65685"/>
    <row r="65686"/>
    <row r="65687"/>
    <row r="65688"/>
    <row r="65689"/>
    <row r="65690"/>
    <row r="65691"/>
    <row r="65692"/>
    <row r="65693"/>
    <row r="65694"/>
    <row r="65695"/>
    <row r="65696"/>
    <row r="65697"/>
    <row r="65698"/>
    <row r="65699"/>
    <row r="65706"/>
    <row r="65707"/>
    <row r="65708"/>
    <row r="65709"/>
    <row r="65710"/>
    <row r="65711"/>
    <row r="65712"/>
    <row r="65713"/>
    <row r="65714"/>
    <row r="65715"/>
    <row r="65716"/>
    <row r="65717"/>
    <row r="65718"/>
    <row r="65719"/>
    <row r="65720"/>
    <row r="65721"/>
    <row r="65722"/>
    <row r="65723"/>
    <row r="65724"/>
    <row r="65725"/>
    <row r="65726"/>
    <row r="65727"/>
    <row r="65728"/>
    <row r="65729"/>
    <row r="65730"/>
    <row r="65731"/>
    <row r="65732"/>
    <row r="65733"/>
    <row r="65734"/>
    <row r="65735"/>
    <row r="65736"/>
    <row r="65737"/>
    <row r="65738"/>
    <row r="65739"/>
    <row r="65740"/>
    <row r="65741"/>
    <row r="65742"/>
    <row r="65743"/>
    <row r="65744"/>
    <row r="65745"/>
    <row r="65746"/>
    <row r="65747"/>
    <row r="65748"/>
    <row r="65749"/>
    <row r="65750"/>
    <row r="65751"/>
    <row r="65752"/>
    <row r="65753"/>
    <row r="65754"/>
    <row r="65755"/>
    <row r="65756"/>
    <row r="65757"/>
    <row r="65758"/>
    <row r="65759"/>
    <row r="65760"/>
    <row r="65761"/>
    <row r="65762"/>
    <row r="65763"/>
    <row r="65764"/>
    <row r="65765"/>
    <row r="65766"/>
    <row r="65767"/>
    <row r="65768"/>
    <row r="65769"/>
    <row r="65770"/>
    <row r="65771"/>
    <row r="65772"/>
    <row r="65773"/>
    <row r="65774"/>
    <row r="65775"/>
    <row r="65776"/>
    <row r="65777"/>
    <row r="65778"/>
    <row r="65779"/>
    <row r="65780"/>
    <row r="65781"/>
    <row r="65782"/>
    <row r="65783"/>
    <row r="65784"/>
    <row r="65785"/>
    <row r="65786"/>
    <row r="65787"/>
    <row r="65788"/>
    <row r="65789"/>
    <row r="65790"/>
    <row r="65791"/>
    <row r="65792"/>
    <row r="65793"/>
    <row r="65794"/>
    <row r="65795"/>
    <row r="65796"/>
    <row r="65797"/>
    <row r="65798"/>
    <row r="65799"/>
    <row r="65800"/>
    <row r="65801"/>
    <row r="65802"/>
    <row r="65803"/>
    <row r="65804"/>
    <row r="65805"/>
    <row r="65806"/>
    <row r="65807"/>
    <row r="65808"/>
    <row r="65809"/>
    <row r="65810"/>
    <row r="65811"/>
    <row r="65812"/>
    <row r="65813"/>
    <row r="65814"/>
    <row r="65815"/>
    <row r="65816"/>
    <row r="65817"/>
    <row r="65818"/>
    <row r="65819"/>
    <row r="65820"/>
    <row r="65821"/>
    <row r="65822"/>
    <row r="65823"/>
    <row r="65824"/>
    <row r="65825"/>
    <row r="65826"/>
    <row r="65827"/>
    <row r="65828"/>
    <row r="65829"/>
    <row r="65830"/>
    <row r="65831"/>
    <row r="65832"/>
    <row r="65833"/>
    <row r="65834"/>
    <row r="65835"/>
    <row r="65836"/>
    <row r="65837"/>
    <row r="65838"/>
    <row r="65839"/>
    <row r="65840"/>
    <row r="65841"/>
    <row r="65842"/>
    <row r="65843"/>
    <row r="65844"/>
    <row r="65845"/>
    <row r="65846"/>
    <row r="65847"/>
    <row r="65848"/>
    <row r="65849"/>
    <row r="65850"/>
    <row r="65851"/>
    <row r="65852"/>
    <row r="65853"/>
    <row r="65854"/>
    <row r="65855"/>
    <row r="65856"/>
    <row r="65857"/>
    <row r="65858"/>
    <row r="65859"/>
    <row r="65860"/>
    <row r="65861"/>
    <row r="65862"/>
    <row r="65863"/>
    <row r="65864"/>
    <row r="65865"/>
    <row r="65866"/>
    <row r="65867"/>
    <row r="65868"/>
    <row r="65869"/>
    <row r="65870"/>
    <row r="65871"/>
    <row r="65872"/>
    <row r="65873"/>
    <row r="65874"/>
    <row r="65875"/>
    <row r="65876"/>
    <row r="65877"/>
    <row r="65878"/>
    <row r="65879"/>
    <row r="65880"/>
    <row r="65881"/>
    <row r="65882"/>
    <row r="65883"/>
    <row r="65884"/>
    <row r="65885"/>
    <row r="65886"/>
    <row r="65887"/>
    <row r="65888"/>
    <row r="65889"/>
    <row r="65890"/>
    <row r="65891"/>
    <row r="65892"/>
    <row r="65893"/>
    <row r="65894"/>
    <row r="65895"/>
    <row r="65896"/>
    <row r="65897"/>
    <row r="65898"/>
    <row r="65899"/>
    <row r="65900"/>
    <row r="65901"/>
    <row r="65902"/>
    <row r="65903"/>
    <row r="65904"/>
    <row r="65905"/>
    <row r="65906"/>
    <row r="65907"/>
    <row r="65908"/>
    <row r="65909"/>
    <row r="65910"/>
    <row r="65911"/>
    <row r="65912"/>
    <row r="65913"/>
    <row r="65914"/>
    <row r="65915"/>
    <row r="65916"/>
    <row r="65917"/>
    <row r="65918"/>
    <row r="65919"/>
    <row r="65920"/>
    <row r="65921"/>
    <row r="65922"/>
    <row r="65923"/>
    <row r="65924"/>
    <row r="65925"/>
    <row r="65926"/>
    <row r="65927"/>
    <row r="65928"/>
    <row r="65929"/>
    <row r="65930"/>
    <row r="65931"/>
    <row r="65932"/>
    <row r="65933"/>
    <row r="65934"/>
    <row r="65935"/>
    <row r="65936"/>
    <row r="65937"/>
    <row r="65938"/>
    <row r="65939"/>
    <row r="65940"/>
    <row r="65941"/>
    <row r="65942"/>
    <row r="65943"/>
    <row r="65944"/>
    <row r="65945"/>
    <row r="65946"/>
    <row r="65947"/>
    <row r="65948"/>
    <row r="65949"/>
    <row r="65950"/>
    <row r="65951"/>
    <row r="65952"/>
    <row r="65953"/>
    <row r="65954"/>
    <row r="65955"/>
    <row r="65956"/>
    <row r="65957"/>
    <row r="65958"/>
    <row r="65959"/>
    <row r="65960"/>
    <row r="65961"/>
    <row r="65962"/>
    <row r="65963"/>
    <row r="65964"/>
    <row r="65965"/>
    <row r="65966"/>
    <row r="65967"/>
    <row r="65968"/>
    <row r="65969"/>
    <row r="65970"/>
    <row r="65971"/>
    <row r="65972"/>
    <row r="65973"/>
    <row r="65974"/>
    <row r="65975"/>
    <row r="65976"/>
    <row r="65977"/>
    <row r="65978"/>
    <row r="65979"/>
    <row r="65980"/>
    <row r="65981"/>
    <row r="65982"/>
    <row r="65983"/>
    <row r="65984"/>
    <row r="65985"/>
    <row r="65986"/>
    <row r="65987"/>
    <row r="65988"/>
    <row r="65989"/>
    <row r="65990"/>
    <row r="65991"/>
    <row r="65992"/>
    <row r="65993"/>
    <row r="65994"/>
    <row r="65995"/>
    <row r="65996"/>
    <row r="65997"/>
    <row r="65998"/>
    <row r="65999"/>
    <row r="66000"/>
    <row r="66001"/>
    <row r="66002"/>
    <row r="66003"/>
    <row r="66004"/>
    <row r="66005"/>
    <row r="66006"/>
    <row r="66007"/>
    <row r="66008"/>
    <row r="66009"/>
    <row r="66010"/>
    <row r="66011"/>
    <row r="66012"/>
    <row r="66013"/>
    <row r="66014"/>
    <row r="66015"/>
    <row r="66016"/>
    <row r="66017"/>
    <row r="66018"/>
    <row r="66019"/>
    <row r="66020"/>
    <row r="66021"/>
    <row r="66022"/>
    <row r="66023"/>
    <row r="66024"/>
    <row r="66025"/>
    <row r="66026"/>
    <row r="66027"/>
    <row r="66028"/>
    <row r="66029"/>
    <row r="66030"/>
    <row r="66031"/>
    <row r="66032"/>
    <row r="66033"/>
    <row r="66034"/>
    <row r="66035"/>
    <row r="66036"/>
    <row r="66037"/>
    <row r="66038"/>
  </sheetData>
  <mergeCells count="14">
    <mergeCell ref="D902:E902"/>
    <mergeCell ref="A1:R1"/>
    <mergeCell ref="D605:E605"/>
    <mergeCell ref="D401:E401"/>
    <mergeCell ref="D410:E410"/>
    <mergeCell ref="D596:E596"/>
    <mergeCell ref="D392:E392"/>
    <mergeCell ref="B3:E3"/>
    <mergeCell ref="L3:M3"/>
    <mergeCell ref="N3:O3"/>
    <mergeCell ref="D141:E141"/>
    <mergeCell ref="D150:E150"/>
    <mergeCell ref="D168:E168"/>
    <mergeCell ref="D159:E159"/>
  </mergeCells>
  <phoneticPr fontId="5" type="noConversion"/>
  <conditionalFormatting sqref="A1:A10 C2:E2 M2:O2 B2:B10 F2:L10 P2:R10 C4:E9 M4:O10 E9:E10 C10:D10 E14:E140 F14:R417 A20:R22 A29:R31 A38:R40 A47:R49 A56:R58 A65:R76 A83:R85 A92:R94 A101:R103 A116:R118 A122:R124 A128:R130 A137:R139 E143:E149 C152:E158 A152:B159 C159:D159 A160:D160 C161:E167 A161:B173 C168:D168 C169:E173 A174:D174 C175:E391 A175:B392 D176:F176 A181:R183 A190:R192 A199:R201 A208:R210 A217:R219 A226:R228 A235:R237 A244:R246 A253:R255 A262:R264 A271:R273 A280:R282 A289:R291 A298:R300 A307:R309 A316:R318 A325:R327 A334:R336 A343:R345 A355:R357 A361:R363 A370:R372 A379:R381 A388:R390 C392:D392 A393:D393 C394:E400 A394:B401 C401:D401 A402:D402 C403:E409 A403:B416 C410:D410 C411:E416 A417:D417 A418:R431 A432:D432 F432:R432 A433:R445 A446:D446 F446:R446 A447:R456 A457:D457 F457:R457 A458:R503 S503:IU503 A504:D504 F504:R504 A505:R552 S505:IU597 A511:IU513 S514:XFD525 A538:IU540 A547:IU549 C553:E595 A553:B597 F553:R869 A556:IU558 A565:IU567 A574:IU576 A583:IU585 A592:IU594 C596:D596 C597:E597 A598:D598 C599:E604 A599:B869 S599:IU900 C605:D605 C606:E869 F607:IU609 A634:IU636 A640:IU642 A646:IU648 A652:IU654 A658:IU660 A664:IU666 A670:IU672 A676:IU678 A682:IU684 A688:IU690 A694:IU696 A700:IU702 A706:IU708 A712:IU714 A718:IU720 A724:IU726 A730:IU732 A736:IU738 A742:IU744 A748:IU750 A754:IU756 A760:IU762 A766:IU768 A772:IU774 A778:IU780 A784:IU786 A790:IU792 A796:IU798 A802:IU804 A808:IU810 A814:IU816 A820:IU822 A826:IU828 A832:IU834 A838:IU840 A844:IU846 A850:IU852 A853:R858 A856:IU858 A862:IU864 A868:IU870 G889:N889 N889:N891 A889:B900 O889:R900 D890:N890 M890:M891 G891:N891 C892:N900 S948:IU65421 A14:D151">
    <cfRule type="cellIs" dxfId="21" priority="75" stopIfTrue="1" operator="lessThan">
      <formula>0</formula>
    </cfRule>
  </conditionalFormatting>
  <conditionalFormatting sqref="A11:R13">
    <cfRule type="cellIs" dxfId="20" priority="14" stopIfTrue="1" operator="lessThan">
      <formula>0</formula>
    </cfRule>
  </conditionalFormatting>
  <conditionalFormatting sqref="A871:R888">
    <cfRule type="cellIs" dxfId="19" priority="33" stopIfTrue="1" operator="lessThan">
      <formula>0</formula>
    </cfRule>
  </conditionalFormatting>
  <conditionalFormatting sqref="A892:R900 A948:R65427">
    <cfRule type="cellIs" dxfId="18" priority="72" stopIfTrue="1" operator="lessThan">
      <formula>0</formula>
    </cfRule>
  </conditionalFormatting>
  <conditionalFormatting sqref="A909:N909 P909:IU909 A919:IU925 A918:N918 P918:IU918 A926:N926 P926:IU926 A934:N934 P934:IU934 A938:N938 P938:IU938 A947:N947 P947:IU947 A927:IU933 A910:IU917 A901:IU908 A935:IU937 A939:IU946">
    <cfRule type="cellIs" dxfId="17" priority="13" stopIfTrue="1" operator="lessThan">
      <formula>0</formula>
    </cfRule>
  </conditionalFormatting>
  <conditionalFormatting sqref="O909">
    <cfRule type="cellIs" dxfId="16" priority="12" stopIfTrue="1" operator="lessThan">
      <formula>0</formula>
    </cfRule>
  </conditionalFormatting>
  <conditionalFormatting sqref="O909">
    <cfRule type="cellIs" dxfId="15" priority="11" stopIfTrue="1" operator="lessThan">
      <formula>0</formula>
    </cfRule>
  </conditionalFormatting>
  <conditionalFormatting sqref="O918">
    <cfRule type="cellIs" dxfId="14" priority="10" stopIfTrue="1" operator="lessThan">
      <formula>0</formula>
    </cfRule>
  </conditionalFormatting>
  <conditionalFormatting sqref="O918">
    <cfRule type="cellIs" dxfId="13" priority="9" stopIfTrue="1" operator="lessThan">
      <formula>0</formula>
    </cfRule>
  </conditionalFormatting>
  <conditionalFormatting sqref="O926">
    <cfRule type="cellIs" dxfId="12" priority="8" stopIfTrue="1" operator="lessThan">
      <formula>0</formula>
    </cfRule>
  </conditionalFormatting>
  <conditionalFormatting sqref="O926">
    <cfRule type="cellIs" dxfId="11" priority="7" stopIfTrue="1" operator="lessThan">
      <formula>0</formula>
    </cfRule>
  </conditionalFormatting>
  <conditionalFormatting sqref="O934">
    <cfRule type="cellIs" dxfId="10" priority="6" stopIfTrue="1" operator="lessThan">
      <formula>0</formula>
    </cfRule>
  </conditionalFormatting>
  <conditionalFormatting sqref="O934">
    <cfRule type="cellIs" dxfId="9" priority="5" stopIfTrue="1" operator="lessThan">
      <formula>0</formula>
    </cfRule>
  </conditionalFormatting>
  <conditionalFormatting sqref="O938">
    <cfRule type="cellIs" dxfId="8" priority="4" stopIfTrue="1" operator="lessThan">
      <formula>0</formula>
    </cfRule>
  </conditionalFormatting>
  <conditionalFormatting sqref="O938">
    <cfRule type="cellIs" dxfId="7" priority="3" stopIfTrue="1" operator="lessThan">
      <formula>0</formula>
    </cfRule>
  </conditionalFormatting>
  <conditionalFormatting sqref="O947">
    <cfRule type="cellIs" dxfId="6" priority="2" stopIfTrue="1" operator="lessThan">
      <formula>0</formula>
    </cfRule>
  </conditionalFormatting>
  <conditionalFormatting sqref="O947">
    <cfRule type="cellIs" dxfId="5" priority="1" stopIfTrue="1" operator="lessThan">
      <formula>0</formula>
    </cfRule>
  </conditionalFormatting>
  <printOptions horizontalCentered="1"/>
  <pageMargins left="0.59055118110236227" right="0.31496062992125984" top="0.27559055118110237" bottom="0.35433070866141736" header="0.15748031496062992" footer="0.15748031496062992"/>
  <pageSetup paperSize="9" orientation="landscape" r:id="rId1"/>
  <headerFooter alignWithMargins="0"/>
  <rowBreaks count="2" manualBreakCount="2">
    <brk id="627" max="17" man="1"/>
    <brk id="918" max="17" man="1"/>
  </rowBreaks>
  <ignoredErrors>
    <ignoredError sqref="K624 J606:K606 I519:K519 K445 K369 I348 K360 K354 I350:I351 I353:I354 I359:I360 I364:I367 I374:I375 I522:K522 J520:K520 I528:K528 J526:K526 I531:K531 J529:K529 I570:K570 J568:K568 I573:K573 J571:K571 I579:K579 J577:K577 I586:K586 J580:K580 I591:K591 K364 K366 K373 K375:K376 K382 K384:K385 K391 K399:K400 K408:K409 K415 K423:K424 K430 K438 K451 K462 K469:K470 K472:K473 K479 K485 K487:K488 K490:K491 K497 K499 I521 I527:J527 I530 I569:J569 I572:J572 I578:J578 I581:J581 I588:K589 I587:J587 I590:J590 K467 K456 K378 K387 K411 K426 K441 K475 K481 K493 I582:K582" formula="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2:P249"/>
  <sheetViews>
    <sheetView view="pageBreakPreview" zoomScale="130" zoomScaleSheetLayoutView="130" workbookViewId="0">
      <pane xSplit="1" ySplit="6" topLeftCell="B7" activePane="bottomRight" state="frozen"/>
      <selection activeCell="R7" sqref="R7"/>
      <selection pane="topRight" activeCell="R7" sqref="R7"/>
      <selection pane="bottomLeft" activeCell="R7" sqref="R7"/>
      <selection pane="bottomRight" activeCell="R23" sqref="R23"/>
    </sheetView>
  </sheetViews>
  <sheetFormatPr defaultColWidth="8.88671875" defaultRowHeight="13.5"/>
  <cols>
    <col min="1" max="1" width="4.44140625" style="461" customWidth="1"/>
    <col min="2" max="2" width="5.21875" style="461" customWidth="1"/>
    <col min="3" max="3" width="16.88671875" style="462" customWidth="1"/>
    <col min="4" max="4" width="15.109375" style="461" customWidth="1"/>
    <col min="5" max="5" width="4.88671875" style="464" bestFit="1" customWidth="1"/>
    <col min="6" max="6" width="6" style="461" customWidth="1"/>
    <col min="7" max="8" width="6.77734375" style="461" customWidth="1"/>
    <col min="9" max="9" width="6.77734375" style="466" customWidth="1"/>
    <col min="10" max="14" width="6.77734375" style="461" customWidth="1"/>
    <col min="15" max="15" width="8.88671875" style="1011"/>
    <col min="16" max="16384" width="8.88671875" style="461"/>
  </cols>
  <sheetData>
    <row r="2" spans="1:16" ht="21.75" customHeight="1">
      <c r="A2" s="1437" t="s">
        <v>1540</v>
      </c>
      <c r="B2" s="1437"/>
      <c r="C2" s="1437"/>
      <c r="D2" s="1437"/>
      <c r="E2" s="1437"/>
      <c r="F2" s="1437"/>
      <c r="G2" s="1437"/>
      <c r="H2" s="1437"/>
      <c r="I2" s="1437"/>
      <c r="J2" s="1437"/>
      <c r="K2" s="1437"/>
      <c r="L2" s="1437"/>
      <c r="M2" s="1437"/>
      <c r="N2" s="1437"/>
      <c r="O2" s="1437"/>
    </row>
    <row r="3" spans="1:16" s="465" customFormat="1" ht="15" customHeight="1">
      <c r="A3" s="461"/>
      <c r="B3" s="461"/>
      <c r="C3" s="462"/>
      <c r="D3" s="461"/>
      <c r="E3" s="461"/>
      <c r="F3" s="461"/>
      <c r="G3" s="461"/>
      <c r="H3" s="461"/>
      <c r="I3" s="461"/>
      <c r="J3" s="463"/>
      <c r="K3" s="463"/>
      <c r="L3" s="461"/>
      <c r="M3" s="461"/>
      <c r="N3" s="461"/>
      <c r="O3" s="1011"/>
    </row>
    <row r="4" spans="1:16" s="465" customFormat="1" ht="15" customHeight="1">
      <c r="A4" s="344" t="str">
        <f>내역서!A2</f>
        <v>공사명 : 2026년 교통사고 잦은 곳 개선사업 교통안전표지 공사(남부)</v>
      </c>
      <c r="B4" s="345"/>
      <c r="C4" s="392"/>
      <c r="D4" s="345"/>
      <c r="E4" s="345"/>
      <c r="F4" s="345"/>
      <c r="G4" s="345"/>
      <c r="H4" s="345"/>
      <c r="I4" s="345"/>
      <c r="J4" s="345"/>
      <c r="K4" s="345"/>
      <c r="L4" s="345"/>
      <c r="M4" s="345"/>
      <c r="N4" s="345"/>
      <c r="O4" s="1012"/>
    </row>
    <row r="5" spans="1:16" s="60" customFormat="1" ht="15" customHeight="1">
      <c r="A5" s="346" t="s">
        <v>47</v>
      </c>
      <c r="B5" s="526" t="s">
        <v>2215</v>
      </c>
      <c r="C5" s="527"/>
      <c r="D5" s="347" t="s">
        <v>48</v>
      </c>
      <c r="E5" s="347" t="s">
        <v>289</v>
      </c>
      <c r="F5" s="347" t="s">
        <v>290</v>
      </c>
      <c r="G5" s="348" t="s">
        <v>291</v>
      </c>
      <c r="H5" s="348"/>
      <c r="I5" s="349" t="s">
        <v>292</v>
      </c>
      <c r="J5" s="348"/>
      <c r="K5" s="348" t="s">
        <v>49</v>
      </c>
      <c r="L5" s="348"/>
      <c r="M5" s="348" t="s">
        <v>293</v>
      </c>
      <c r="N5" s="348"/>
      <c r="O5" s="1013" t="s">
        <v>294</v>
      </c>
    </row>
    <row r="6" spans="1:16" s="60" customFormat="1" ht="15" customHeight="1">
      <c r="A6" s="350"/>
      <c r="B6" s="351"/>
      <c r="C6" s="393"/>
      <c r="D6" s="352"/>
      <c r="E6" s="352"/>
      <c r="F6" s="352"/>
      <c r="G6" s="353" t="s">
        <v>50</v>
      </c>
      <c r="H6" s="354" t="s">
        <v>51</v>
      </c>
      <c r="I6" s="353" t="s">
        <v>50</v>
      </c>
      <c r="J6" s="354" t="s">
        <v>51</v>
      </c>
      <c r="K6" s="353" t="s">
        <v>50</v>
      </c>
      <c r="L6" s="354" t="s">
        <v>51</v>
      </c>
      <c r="M6" s="353" t="s">
        <v>50</v>
      </c>
      <c r="N6" s="354" t="s">
        <v>51</v>
      </c>
      <c r="O6" s="1014"/>
    </row>
    <row r="7" spans="1:16" s="575" customFormat="1" ht="14.65" customHeight="1">
      <c r="A7" s="766" t="s">
        <v>1478</v>
      </c>
      <c r="B7" s="767" t="s">
        <v>640</v>
      </c>
      <c r="C7" s="768" t="s">
        <v>2197</v>
      </c>
      <c r="D7" s="769" t="s">
        <v>641</v>
      </c>
      <c r="E7" s="770" t="s">
        <v>559</v>
      </c>
      <c r="F7" s="771"/>
      <c r="G7" s="660"/>
      <c r="H7" s="772"/>
      <c r="I7" s="660"/>
      <c r="J7" s="772"/>
      <c r="K7" s="660"/>
      <c r="L7" s="772"/>
      <c r="M7" s="660"/>
      <c r="N7" s="772"/>
      <c r="O7" s="1017" t="s">
        <v>2128</v>
      </c>
      <c r="P7" s="768" t="s">
        <v>2037</v>
      </c>
    </row>
    <row r="8" spans="1:16" s="575" customFormat="1" ht="14.25" customHeight="1">
      <c r="A8" s="766"/>
      <c r="B8" s="773" t="s">
        <v>655</v>
      </c>
      <c r="C8" s="774"/>
      <c r="D8" s="775"/>
      <c r="E8" s="776" t="s">
        <v>643</v>
      </c>
      <c r="F8" s="771">
        <f>1/3.6</f>
        <v>0.27777777777777779</v>
      </c>
      <c r="G8" s="505"/>
      <c r="H8" s="506"/>
      <c r="I8" s="505">
        <f>공사노임!C5</f>
        <v>226122</v>
      </c>
      <c r="J8" s="506">
        <f>TRUNC(F8*I8)</f>
        <v>62811</v>
      </c>
      <c r="K8" s="505"/>
      <c r="L8" s="506"/>
      <c r="M8" s="505">
        <f>G8+I8+K8</f>
        <v>226122</v>
      </c>
      <c r="N8" s="506">
        <f>H8+J8+L8</f>
        <v>62811</v>
      </c>
      <c r="O8" s="777"/>
    </row>
    <row r="9" spans="1:16" s="575" customFormat="1" ht="14.65" customHeight="1">
      <c r="A9" s="780"/>
      <c r="B9" s="781" t="s">
        <v>644</v>
      </c>
      <c r="C9" s="782"/>
      <c r="D9" s="783"/>
      <c r="E9" s="784"/>
      <c r="F9" s="785"/>
      <c r="G9" s="786"/>
      <c r="H9" s="787"/>
      <c r="I9" s="786"/>
      <c r="J9" s="787">
        <f>SUM(J8:J8)</f>
        <v>62811</v>
      </c>
      <c r="K9" s="786"/>
      <c r="L9" s="787"/>
      <c r="M9" s="786"/>
      <c r="N9" s="787">
        <f>H9+J9+L9</f>
        <v>62811</v>
      </c>
      <c r="O9" s="1016"/>
    </row>
    <row r="10" spans="1:16" s="575" customFormat="1" ht="14.65" customHeight="1">
      <c r="A10" s="766" t="s">
        <v>1479</v>
      </c>
      <c r="B10" s="767" t="s">
        <v>640</v>
      </c>
      <c r="C10" s="359" t="s">
        <v>2203</v>
      </c>
      <c r="D10" s="287" t="s">
        <v>2106</v>
      </c>
      <c r="E10" s="770" t="s">
        <v>559</v>
      </c>
      <c r="F10" s="771"/>
      <c r="G10" s="660"/>
      <c r="H10" s="772"/>
      <c r="I10" s="660"/>
      <c r="J10" s="772"/>
      <c r="K10" s="660"/>
      <c r="L10" s="772"/>
      <c r="M10" s="660"/>
      <c r="N10" s="772"/>
      <c r="O10" s="1017" t="s">
        <v>2196</v>
      </c>
      <c r="P10" s="359" t="s">
        <v>239</v>
      </c>
    </row>
    <row r="11" spans="1:16" s="575" customFormat="1" ht="14.65" customHeight="1">
      <c r="A11" s="766"/>
      <c r="B11" s="767" t="s">
        <v>655</v>
      </c>
      <c r="C11" s="768"/>
      <c r="D11" s="769"/>
      <c r="E11" s="770"/>
      <c r="F11" s="771">
        <f>1/24</f>
        <v>4.1666666666666664E-2</v>
      </c>
      <c r="G11" s="660"/>
      <c r="H11" s="772"/>
      <c r="I11" s="505">
        <f>공사노임!C5</f>
        <v>226122</v>
      </c>
      <c r="J11" s="506">
        <f t="shared" ref="J11:J12" si="0">TRUNC(F11*I11)</f>
        <v>9421</v>
      </c>
      <c r="K11" s="660"/>
      <c r="L11" s="772"/>
      <c r="M11" s="660"/>
      <c r="N11" s="772"/>
      <c r="O11" s="1017"/>
    </row>
    <row r="12" spans="1:16" s="575" customFormat="1" ht="14.65" customHeight="1">
      <c r="A12" s="766"/>
      <c r="B12" s="767" t="s">
        <v>642</v>
      </c>
      <c r="C12" s="768"/>
      <c r="D12" s="769"/>
      <c r="E12" s="770"/>
      <c r="F12" s="771">
        <f>1/24</f>
        <v>4.1666666666666664E-2</v>
      </c>
      <c r="G12" s="660"/>
      <c r="H12" s="772"/>
      <c r="I12" s="505">
        <f>공사노임!C4</f>
        <v>172068</v>
      </c>
      <c r="J12" s="506">
        <f t="shared" si="0"/>
        <v>7169</v>
      </c>
      <c r="K12" s="660"/>
      <c r="L12" s="772"/>
      <c r="M12" s="660"/>
      <c r="N12" s="772"/>
      <c r="O12" s="1017"/>
    </row>
    <row r="13" spans="1:16" s="575" customFormat="1" ht="14.65" customHeight="1">
      <c r="A13" s="766"/>
      <c r="B13" s="773" t="s">
        <v>2200</v>
      </c>
      <c r="C13" s="774"/>
      <c r="D13" s="775" t="s">
        <v>2201</v>
      </c>
      <c r="E13" s="776" t="s">
        <v>2202</v>
      </c>
      <c r="F13" s="788">
        <v>0.4</v>
      </c>
      <c r="G13" s="505"/>
      <c r="H13" s="506"/>
      <c r="I13" s="505"/>
      <c r="J13" s="506"/>
      <c r="K13" s="505"/>
      <c r="L13" s="506">
        <v>0</v>
      </c>
      <c r="M13" s="505">
        <v>0</v>
      </c>
      <c r="N13" s="506">
        <v>0</v>
      </c>
      <c r="O13" s="777"/>
    </row>
    <row r="14" spans="1:16" s="575" customFormat="1" ht="14.65" customHeight="1">
      <c r="A14" s="780"/>
      <c r="B14" s="781" t="s">
        <v>644</v>
      </c>
      <c r="C14" s="782"/>
      <c r="D14" s="783"/>
      <c r="E14" s="784"/>
      <c r="F14" s="785"/>
      <c r="G14" s="786"/>
      <c r="H14" s="787"/>
      <c r="I14" s="786"/>
      <c r="J14" s="787">
        <f>SUM(J11:J13)</f>
        <v>16590</v>
      </c>
      <c r="K14" s="786"/>
      <c r="L14" s="787">
        <f>SUM(L11:L13)</f>
        <v>0</v>
      </c>
      <c r="M14" s="786"/>
      <c r="N14" s="787">
        <f>H14+J14+L14</f>
        <v>16590</v>
      </c>
      <c r="O14" s="1016"/>
    </row>
    <row r="15" spans="1:16" s="60" customFormat="1" ht="14.65" customHeight="1">
      <c r="A15" s="285" t="s">
        <v>1480</v>
      </c>
      <c r="B15" s="286" t="s">
        <v>640</v>
      </c>
      <c r="C15" s="359" t="s">
        <v>2203</v>
      </c>
      <c r="D15" s="287" t="s">
        <v>2106</v>
      </c>
      <c r="E15" s="324" t="s">
        <v>559</v>
      </c>
      <c r="F15" s="288"/>
      <c r="G15" s="289"/>
      <c r="H15" s="290"/>
      <c r="I15" s="289"/>
      <c r="J15" s="290"/>
      <c r="K15" s="289"/>
      <c r="L15" s="290"/>
      <c r="M15" s="289"/>
      <c r="N15" s="290"/>
      <c r="O15" s="1017" t="s">
        <v>2196</v>
      </c>
      <c r="P15" s="359" t="s">
        <v>239</v>
      </c>
    </row>
    <row r="16" spans="1:16" s="60" customFormat="1" ht="14.65" customHeight="1">
      <c r="A16" s="285"/>
      <c r="B16" s="767" t="s">
        <v>655</v>
      </c>
      <c r="C16" s="768"/>
      <c r="D16" s="769"/>
      <c r="E16" s="324"/>
      <c r="F16" s="288">
        <f>1/20</f>
        <v>0.05</v>
      </c>
      <c r="G16" s="289"/>
      <c r="H16" s="290"/>
      <c r="I16" s="505">
        <f>공사노임!C5</f>
        <v>226122</v>
      </c>
      <c r="J16" s="506">
        <f t="shared" ref="J16:J17" si="1">TRUNC(F16*I16)</f>
        <v>11306</v>
      </c>
      <c r="K16" s="289"/>
      <c r="L16" s="290"/>
      <c r="M16" s="289"/>
      <c r="N16" s="290"/>
      <c r="O16" s="1017"/>
      <c r="P16" s="1126"/>
    </row>
    <row r="17" spans="1:16" s="60" customFormat="1" ht="14.65" customHeight="1">
      <c r="A17" s="285"/>
      <c r="B17" s="767" t="s">
        <v>642</v>
      </c>
      <c r="C17" s="768"/>
      <c r="D17" s="769"/>
      <c r="E17" s="324"/>
      <c r="F17" s="288">
        <f t="shared" ref="F17" si="2">1/20</f>
        <v>0.05</v>
      </c>
      <c r="G17" s="289"/>
      <c r="H17" s="290"/>
      <c r="I17" s="505">
        <f>공사노임!C4</f>
        <v>172068</v>
      </c>
      <c r="J17" s="506">
        <f t="shared" si="1"/>
        <v>8603</v>
      </c>
      <c r="K17" s="289"/>
      <c r="L17" s="290"/>
      <c r="M17" s="289"/>
      <c r="N17" s="290"/>
      <c r="O17" s="1017"/>
      <c r="P17" s="1126"/>
    </row>
    <row r="18" spans="1:16" s="60" customFormat="1" ht="14.65" customHeight="1">
      <c r="A18" s="285"/>
      <c r="B18" s="773" t="s">
        <v>2198</v>
      </c>
      <c r="C18" s="774"/>
      <c r="D18" s="775" t="s">
        <v>2199</v>
      </c>
      <c r="E18" s="776" t="s">
        <v>676</v>
      </c>
      <c r="F18" s="788">
        <f>1/24*8</f>
        <v>0.33333333333333331</v>
      </c>
      <c r="G18" s="505"/>
      <c r="H18" s="506"/>
      <c r="I18" s="505"/>
      <c r="J18" s="506"/>
      <c r="K18" s="505">
        <f>기계경비!F70</f>
        <v>39005</v>
      </c>
      <c r="L18" s="506">
        <f>TRUNC(F18*K18)</f>
        <v>13001</v>
      </c>
      <c r="M18" s="505">
        <f>G18+I18+K18</f>
        <v>39005</v>
      </c>
      <c r="N18" s="506">
        <f>H18+J18+L18</f>
        <v>13001</v>
      </c>
      <c r="O18" s="777"/>
    </row>
    <row r="19" spans="1:16" s="60" customFormat="1" ht="14.65" customHeight="1">
      <c r="A19" s="302"/>
      <c r="B19" s="303" t="s">
        <v>644</v>
      </c>
      <c r="C19" s="396"/>
      <c r="D19" s="304"/>
      <c r="E19" s="305"/>
      <c r="F19" s="306"/>
      <c r="G19" s="307"/>
      <c r="H19" s="284"/>
      <c r="I19" s="307"/>
      <c r="J19" s="787">
        <f>SUM(J16:J18)</f>
        <v>19909</v>
      </c>
      <c r="K19" s="307"/>
      <c r="L19" s="787">
        <f>SUM(L16:L18)</f>
        <v>13001</v>
      </c>
      <c r="M19" s="307"/>
      <c r="N19" s="284">
        <f>H19+J19+L19</f>
        <v>32910</v>
      </c>
      <c r="O19" s="1016"/>
    </row>
    <row r="20" spans="1:16" s="60" customFormat="1" ht="14.65" customHeight="1">
      <c r="A20" s="285" t="s">
        <v>1481</v>
      </c>
      <c r="B20" s="286" t="s">
        <v>640</v>
      </c>
      <c r="C20" s="359" t="s">
        <v>2038</v>
      </c>
      <c r="D20" s="287" t="s">
        <v>645</v>
      </c>
      <c r="E20" s="324" t="s">
        <v>559</v>
      </c>
      <c r="F20" s="288"/>
      <c r="G20" s="289"/>
      <c r="H20" s="290"/>
      <c r="I20" s="289"/>
      <c r="J20" s="290"/>
      <c r="K20" s="289"/>
      <c r="L20" s="290"/>
      <c r="M20" s="289"/>
      <c r="N20" s="290"/>
      <c r="O20" s="1015" t="s">
        <v>2128</v>
      </c>
    </row>
    <row r="21" spans="1:16" s="60" customFormat="1" ht="14.65" customHeight="1">
      <c r="A21" s="285"/>
      <c r="B21" s="291" t="s">
        <v>642</v>
      </c>
      <c r="C21" s="394"/>
      <c r="D21" s="296"/>
      <c r="E21" s="292" t="s">
        <v>643</v>
      </c>
      <c r="F21" s="355">
        <v>0.2</v>
      </c>
      <c r="G21" s="294"/>
      <c r="H21" s="295"/>
      <c r="I21" s="294">
        <f>공사노임!C4</f>
        <v>172068</v>
      </c>
      <c r="J21" s="295">
        <f>TRUNC(F21*I21)</f>
        <v>34413</v>
      </c>
      <c r="K21" s="294"/>
      <c r="L21" s="295"/>
      <c r="M21" s="294">
        <f>G21+I21+K21</f>
        <v>172068</v>
      </c>
      <c r="N21" s="295">
        <f>H21+J21+L21</f>
        <v>34413</v>
      </c>
      <c r="O21" s="1018"/>
    </row>
    <row r="22" spans="1:16" s="60" customFormat="1" ht="14.65" customHeight="1">
      <c r="A22" s="302"/>
      <c r="B22" s="303" t="s">
        <v>644</v>
      </c>
      <c r="C22" s="396"/>
      <c r="D22" s="304"/>
      <c r="E22" s="305"/>
      <c r="F22" s="306"/>
      <c r="G22" s="307"/>
      <c r="H22" s="284"/>
      <c r="I22" s="307"/>
      <c r="J22" s="284">
        <f>SUM(J21:J21)</f>
        <v>34413</v>
      </c>
      <c r="K22" s="307"/>
      <c r="L22" s="284"/>
      <c r="M22" s="307"/>
      <c r="N22" s="284">
        <f>H22+J22+L22</f>
        <v>34413</v>
      </c>
      <c r="O22" s="1019"/>
    </row>
    <row r="23" spans="1:16" s="60" customFormat="1" ht="14.65" customHeight="1">
      <c r="A23" s="285" t="s">
        <v>1482</v>
      </c>
      <c r="B23" s="286" t="s">
        <v>640</v>
      </c>
      <c r="C23" s="359" t="s">
        <v>229</v>
      </c>
      <c r="D23" s="287" t="s">
        <v>2137</v>
      </c>
      <c r="E23" s="324" t="s">
        <v>646</v>
      </c>
      <c r="F23" s="288"/>
      <c r="G23" s="289"/>
      <c r="H23" s="290"/>
      <c r="I23" s="289"/>
      <c r="J23" s="290"/>
      <c r="K23" s="289"/>
      <c r="L23" s="290"/>
      <c r="M23" s="289"/>
      <c r="N23" s="290"/>
      <c r="O23" s="1029" t="s">
        <v>2138</v>
      </c>
    </row>
    <row r="24" spans="1:16" s="60" customFormat="1" ht="14.65" customHeight="1">
      <c r="A24" s="285"/>
      <c r="B24" s="291" t="s">
        <v>647</v>
      </c>
      <c r="C24" s="394"/>
      <c r="D24" s="296"/>
      <c r="E24" s="324" t="s">
        <v>646</v>
      </c>
      <c r="F24" s="308">
        <v>1.03</v>
      </c>
      <c r="G24" s="294">
        <f>단가조사!P86</f>
        <v>846000</v>
      </c>
      <c r="H24" s="295">
        <f>TRUNC(F24*G24)</f>
        <v>871380</v>
      </c>
      <c r="I24" s="294"/>
      <c r="J24" s="295"/>
      <c r="K24" s="294"/>
      <c r="L24" s="295"/>
      <c r="M24" s="294">
        <f t="shared" ref="M24:N27" si="3">G24+I24+K24</f>
        <v>846000</v>
      </c>
      <c r="N24" s="295">
        <f t="shared" si="3"/>
        <v>871380</v>
      </c>
      <c r="O24" s="1021"/>
    </row>
    <row r="25" spans="1:16" s="60" customFormat="1" ht="14.65" customHeight="1">
      <c r="A25" s="285"/>
      <c r="B25" s="325" t="s">
        <v>648</v>
      </c>
      <c r="C25" s="395"/>
      <c r="D25" s="326" t="s">
        <v>649</v>
      </c>
      <c r="E25" s="324" t="s">
        <v>196</v>
      </c>
      <c r="F25" s="308">
        <v>5</v>
      </c>
      <c r="G25" s="294">
        <f>단가조사!P87</f>
        <v>1690</v>
      </c>
      <c r="H25" s="295">
        <f>TRUNC(F25*G25)</f>
        <v>8450</v>
      </c>
      <c r="I25" s="294"/>
      <c r="J25" s="295"/>
      <c r="K25" s="294"/>
      <c r="L25" s="295"/>
      <c r="M25" s="294">
        <f t="shared" si="3"/>
        <v>1690</v>
      </c>
      <c r="N25" s="295">
        <f>H25+J25+L25</f>
        <v>8450</v>
      </c>
      <c r="O25" s="1021"/>
    </row>
    <row r="26" spans="1:16" s="60" customFormat="1" ht="14.65" customHeight="1">
      <c r="A26" s="285"/>
      <c r="B26" s="325" t="s">
        <v>650</v>
      </c>
      <c r="C26" s="395"/>
      <c r="D26" s="326"/>
      <c r="E26" s="292" t="s">
        <v>643</v>
      </c>
      <c r="F26" s="308">
        <f>3/4.5</f>
        <v>0.66666666666666663</v>
      </c>
      <c r="G26" s="294"/>
      <c r="H26" s="295"/>
      <c r="I26" s="294">
        <f>공사노임!C7</f>
        <v>268187</v>
      </c>
      <c r="J26" s="295">
        <f>TRUNC(F26*I26)</f>
        <v>178791</v>
      </c>
      <c r="K26" s="294"/>
      <c r="L26" s="295"/>
      <c r="M26" s="294">
        <f t="shared" si="3"/>
        <v>268187</v>
      </c>
      <c r="N26" s="295">
        <f t="shared" si="3"/>
        <v>178791</v>
      </c>
      <c r="O26" s="1022"/>
    </row>
    <row r="27" spans="1:16" s="60" customFormat="1" ht="14.65" customHeight="1">
      <c r="A27" s="285"/>
      <c r="B27" s="325" t="s">
        <v>642</v>
      </c>
      <c r="C27" s="395"/>
      <c r="D27" s="326"/>
      <c r="E27" s="292" t="s">
        <v>643</v>
      </c>
      <c r="F27" s="308">
        <f>1/4.5</f>
        <v>0.22222222222222221</v>
      </c>
      <c r="G27" s="294"/>
      <c r="H27" s="295"/>
      <c r="I27" s="294">
        <f>공사노임!C4</f>
        <v>172068</v>
      </c>
      <c r="J27" s="295">
        <f>TRUNC(F27*I27)</f>
        <v>38237</v>
      </c>
      <c r="K27" s="294"/>
      <c r="L27" s="295"/>
      <c r="M27" s="294">
        <f t="shared" si="3"/>
        <v>172068</v>
      </c>
      <c r="N27" s="295">
        <f t="shared" si="3"/>
        <v>38237</v>
      </c>
      <c r="O27" s="1018"/>
    </row>
    <row r="28" spans="1:16" s="60" customFormat="1" ht="14.65" customHeight="1">
      <c r="A28" s="302"/>
      <c r="B28" s="303" t="s">
        <v>644</v>
      </c>
      <c r="C28" s="396"/>
      <c r="D28" s="304"/>
      <c r="E28" s="305"/>
      <c r="F28" s="306"/>
      <c r="G28" s="307"/>
      <c r="H28" s="284">
        <f>SUM(H24:H27)</f>
        <v>879830</v>
      </c>
      <c r="I28" s="307"/>
      <c r="J28" s="284">
        <f>SUM(J24:J27)</f>
        <v>217028</v>
      </c>
      <c r="K28" s="307"/>
      <c r="L28" s="284"/>
      <c r="M28" s="307"/>
      <c r="N28" s="284">
        <f>H28+J28+L28</f>
        <v>1096858</v>
      </c>
      <c r="O28" s="1019"/>
    </row>
    <row r="29" spans="1:16" s="575" customFormat="1" ht="14.65" customHeight="1">
      <c r="A29" s="766" t="s">
        <v>1483</v>
      </c>
      <c r="B29" s="767" t="s">
        <v>640</v>
      </c>
      <c r="C29" s="768" t="s">
        <v>716</v>
      </c>
      <c r="D29" s="769" t="s">
        <v>651</v>
      </c>
      <c r="E29" s="770" t="s">
        <v>652</v>
      </c>
      <c r="F29" s="771"/>
      <c r="G29" s="660"/>
      <c r="H29" s="772"/>
      <c r="I29" s="660"/>
      <c r="J29" s="772"/>
      <c r="K29" s="660"/>
      <c r="L29" s="772"/>
      <c r="M29" s="660"/>
      <c r="N29" s="772"/>
      <c r="O29" s="1006" t="s">
        <v>2129</v>
      </c>
    </row>
    <row r="30" spans="1:16" s="575" customFormat="1" ht="14.65" customHeight="1">
      <c r="A30" s="766"/>
      <c r="B30" s="773" t="s">
        <v>653</v>
      </c>
      <c r="C30" s="774"/>
      <c r="D30" s="789"/>
      <c r="E30" s="776" t="s">
        <v>654</v>
      </c>
      <c r="F30" s="790">
        <f>(1/22)</f>
        <v>4.5454545454545456E-2</v>
      </c>
      <c r="G30" s="505"/>
      <c r="H30" s="506"/>
      <c r="I30" s="505">
        <f>공사노임!C4</f>
        <v>172068</v>
      </c>
      <c r="J30" s="506">
        <f>TRUNC(F30*I30)</f>
        <v>7821</v>
      </c>
      <c r="K30" s="505"/>
      <c r="L30" s="506"/>
      <c r="M30" s="505">
        <f t="shared" ref="M30:N32" si="4">G30+I30+K30</f>
        <v>172068</v>
      </c>
      <c r="N30" s="506">
        <f t="shared" si="4"/>
        <v>7821</v>
      </c>
      <c r="O30" s="1006"/>
    </row>
    <row r="31" spans="1:16" s="575" customFormat="1" ht="14.65" customHeight="1">
      <c r="A31" s="766"/>
      <c r="B31" s="773" t="s">
        <v>655</v>
      </c>
      <c r="C31" s="774"/>
      <c r="D31" s="775"/>
      <c r="E31" s="776" t="s">
        <v>654</v>
      </c>
      <c r="F31" s="790">
        <f>2/22</f>
        <v>9.0909090909090912E-2</v>
      </c>
      <c r="G31" s="505"/>
      <c r="H31" s="506"/>
      <c r="I31" s="505">
        <f>공사노임!C5</f>
        <v>226122</v>
      </c>
      <c r="J31" s="506">
        <f>TRUNC(F31*I31)</f>
        <v>20556</v>
      </c>
      <c r="K31" s="505"/>
      <c r="L31" s="506"/>
      <c r="M31" s="505">
        <f t="shared" si="4"/>
        <v>226122</v>
      </c>
      <c r="N31" s="506">
        <f t="shared" si="4"/>
        <v>20556</v>
      </c>
      <c r="O31" s="804"/>
    </row>
    <row r="32" spans="1:16" s="575" customFormat="1" ht="14.65" customHeight="1">
      <c r="A32" s="766"/>
      <c r="B32" s="791" t="s">
        <v>656</v>
      </c>
      <c r="C32" s="792"/>
      <c r="D32" s="793" t="s">
        <v>657</v>
      </c>
      <c r="E32" s="794" t="s">
        <v>658</v>
      </c>
      <c r="F32" s="795">
        <v>0.02</v>
      </c>
      <c r="G32" s="796"/>
      <c r="H32" s="797"/>
      <c r="I32" s="796"/>
      <c r="J32" s="797"/>
      <c r="K32" s="796">
        <f>J33</f>
        <v>28377</v>
      </c>
      <c r="L32" s="797">
        <f>TRUNC(K32*F32)</f>
        <v>567</v>
      </c>
      <c r="M32" s="796">
        <f t="shared" si="4"/>
        <v>28377</v>
      </c>
      <c r="N32" s="797">
        <f t="shared" si="4"/>
        <v>567</v>
      </c>
      <c r="O32" s="1023"/>
    </row>
    <row r="33" spans="1:15" s="575" customFormat="1" ht="14.65" customHeight="1">
      <c r="A33" s="780"/>
      <c r="B33" s="781" t="s">
        <v>659</v>
      </c>
      <c r="C33" s="782"/>
      <c r="D33" s="783"/>
      <c r="E33" s="784"/>
      <c r="F33" s="785"/>
      <c r="G33" s="786"/>
      <c r="H33" s="787"/>
      <c r="I33" s="786"/>
      <c r="J33" s="787">
        <f>SUM(J30:J32)</f>
        <v>28377</v>
      </c>
      <c r="K33" s="786"/>
      <c r="L33" s="787">
        <f>SUM(L30:L32)</f>
        <v>567</v>
      </c>
      <c r="M33" s="786"/>
      <c r="N33" s="787">
        <f>H33+J33+L33</f>
        <v>28944</v>
      </c>
      <c r="O33" s="1016"/>
    </row>
    <row r="34" spans="1:15" s="575" customFormat="1" ht="14.65" customHeight="1">
      <c r="A34" s="766" t="s">
        <v>1484</v>
      </c>
      <c r="B34" s="767" t="s">
        <v>660</v>
      </c>
      <c r="C34" s="768" t="s">
        <v>715</v>
      </c>
      <c r="D34" s="769" t="s">
        <v>651</v>
      </c>
      <c r="E34" s="770" t="s">
        <v>652</v>
      </c>
      <c r="F34" s="771"/>
      <c r="G34" s="660"/>
      <c r="H34" s="772"/>
      <c r="I34" s="660"/>
      <c r="J34" s="772"/>
      <c r="K34" s="660"/>
      <c r="L34" s="772"/>
      <c r="M34" s="660"/>
      <c r="N34" s="772"/>
      <c r="O34" s="1006" t="s">
        <v>2204</v>
      </c>
    </row>
    <row r="35" spans="1:15" s="575" customFormat="1" ht="14.65" customHeight="1">
      <c r="A35" s="766"/>
      <c r="B35" s="773" t="s">
        <v>653</v>
      </c>
      <c r="C35" s="774"/>
      <c r="D35" s="789"/>
      <c r="E35" s="776" t="s">
        <v>654</v>
      </c>
      <c r="F35" s="790">
        <f>1/17</f>
        <v>5.8823529411764705E-2</v>
      </c>
      <c r="G35" s="505"/>
      <c r="H35" s="506"/>
      <c r="I35" s="505">
        <f>공사노임!C4</f>
        <v>172068</v>
      </c>
      <c r="J35" s="506">
        <f>TRUNC(F35*I35)</f>
        <v>10121</v>
      </c>
      <c r="K35" s="505"/>
      <c r="L35" s="506"/>
      <c r="M35" s="505">
        <f t="shared" ref="M35:N38" si="5">G35+I35+K35</f>
        <v>172068</v>
      </c>
      <c r="N35" s="506">
        <f t="shared" si="5"/>
        <v>10121</v>
      </c>
      <c r="O35" s="804"/>
    </row>
    <row r="36" spans="1:15" s="575" customFormat="1" ht="14.65" customHeight="1">
      <c r="A36" s="766"/>
      <c r="B36" s="773" t="s">
        <v>655</v>
      </c>
      <c r="C36" s="774"/>
      <c r="D36" s="789"/>
      <c r="E36" s="776" t="s">
        <v>654</v>
      </c>
      <c r="F36" s="790">
        <f>2/17</f>
        <v>0.11764705882352941</v>
      </c>
      <c r="G36" s="505"/>
      <c r="H36" s="506"/>
      <c r="I36" s="505">
        <f>공사노임!C5</f>
        <v>226122</v>
      </c>
      <c r="J36" s="506">
        <f>TRUNC(F36*I36)</f>
        <v>26602</v>
      </c>
      <c r="K36" s="505"/>
      <c r="L36" s="506"/>
      <c r="M36" s="505">
        <f t="shared" si="5"/>
        <v>226122</v>
      </c>
      <c r="N36" s="506">
        <f t="shared" si="5"/>
        <v>26602</v>
      </c>
      <c r="O36" s="804"/>
    </row>
    <row r="37" spans="1:15" s="577" customFormat="1" ht="14.45" customHeight="1">
      <c r="A37" s="766"/>
      <c r="B37" s="773" t="s">
        <v>2091</v>
      </c>
      <c r="C37" s="774"/>
      <c r="D37" s="775" t="s">
        <v>2092</v>
      </c>
      <c r="E37" s="776" t="s">
        <v>676</v>
      </c>
      <c r="F37" s="790">
        <f>1/17*8</f>
        <v>0.47058823529411764</v>
      </c>
      <c r="G37" s="505"/>
      <c r="H37" s="295"/>
      <c r="I37" s="800"/>
      <c r="J37" s="506"/>
      <c r="K37" s="505">
        <f>기계경비!F14</f>
        <v>63045</v>
      </c>
      <c r="L37" s="506">
        <f>TRUNC(F37*K37)</f>
        <v>29668</v>
      </c>
      <c r="M37" s="505">
        <f t="shared" si="5"/>
        <v>63045</v>
      </c>
      <c r="N37" s="506">
        <f>H37+J37+L37</f>
        <v>29668</v>
      </c>
      <c r="O37" s="804"/>
    </row>
    <row r="38" spans="1:15" s="575" customFormat="1" ht="14.65" customHeight="1">
      <c r="A38" s="766"/>
      <c r="B38" s="937" t="s">
        <v>656</v>
      </c>
      <c r="C38" s="938"/>
      <c r="D38" s="793" t="s">
        <v>657</v>
      </c>
      <c r="E38" s="794" t="s">
        <v>658</v>
      </c>
      <c r="F38" s="795">
        <v>0.02</v>
      </c>
      <c r="G38" s="796"/>
      <c r="H38" s="797"/>
      <c r="I38" s="807"/>
      <c r="J38" s="797"/>
      <c r="K38" s="796">
        <f>J39</f>
        <v>36723</v>
      </c>
      <c r="L38" s="797">
        <f>TRUNC(K38*F38)</f>
        <v>734</v>
      </c>
      <c r="M38" s="796">
        <f t="shared" si="5"/>
        <v>36723</v>
      </c>
      <c r="N38" s="797">
        <f t="shared" si="5"/>
        <v>734</v>
      </c>
      <c r="O38" s="1023"/>
    </row>
    <row r="39" spans="1:15" s="575" customFormat="1" ht="14.65" customHeight="1">
      <c r="A39" s="780"/>
      <c r="B39" s="781" t="s">
        <v>659</v>
      </c>
      <c r="C39" s="782"/>
      <c r="D39" s="783"/>
      <c r="E39" s="784"/>
      <c r="F39" s="785"/>
      <c r="G39" s="786"/>
      <c r="H39" s="787">
        <f>SUM(H35:H38)</f>
        <v>0</v>
      </c>
      <c r="I39" s="786"/>
      <c r="J39" s="787">
        <f>SUM(J35:J38)</f>
        <v>36723</v>
      </c>
      <c r="K39" s="786"/>
      <c r="L39" s="787">
        <f>SUM(L35:L38)</f>
        <v>30402</v>
      </c>
      <c r="M39" s="786"/>
      <c r="N39" s="787">
        <f>H39+J39+L39</f>
        <v>67125</v>
      </c>
      <c r="O39" s="1016"/>
    </row>
    <row r="40" spans="1:15" s="575" customFormat="1" ht="15.6" customHeight="1">
      <c r="A40" s="766" t="s">
        <v>1485</v>
      </c>
      <c r="B40" s="767" t="s">
        <v>660</v>
      </c>
      <c r="C40" s="768" t="s">
        <v>714</v>
      </c>
      <c r="D40" s="769" t="s">
        <v>651</v>
      </c>
      <c r="E40" s="770" t="s">
        <v>652</v>
      </c>
      <c r="F40" s="771"/>
      <c r="G40" s="939"/>
      <c r="H40" s="772"/>
      <c r="I40" s="660"/>
      <c r="J40" s="772"/>
      <c r="K40" s="660"/>
      <c r="L40" s="772"/>
      <c r="M40" s="660"/>
      <c r="N40" s="772"/>
      <c r="O40" s="1006" t="s">
        <v>2205</v>
      </c>
    </row>
    <row r="41" spans="1:15" s="575" customFormat="1" ht="15.6" customHeight="1">
      <c r="A41" s="766"/>
      <c r="B41" s="773" t="s">
        <v>653</v>
      </c>
      <c r="C41" s="774"/>
      <c r="D41" s="789"/>
      <c r="E41" s="776" t="s">
        <v>654</v>
      </c>
      <c r="F41" s="790">
        <f>1/6</f>
        <v>0.16666666666666666</v>
      </c>
      <c r="G41" s="505"/>
      <c r="H41" s="506"/>
      <c r="I41" s="505">
        <f>공사노임!C4</f>
        <v>172068</v>
      </c>
      <c r="J41" s="506">
        <f>TRUNC(F41*I41)</f>
        <v>28678</v>
      </c>
      <c r="K41" s="505"/>
      <c r="L41" s="506"/>
      <c r="M41" s="505">
        <f t="shared" ref="M41:N44" si="6">G41+I41+K41</f>
        <v>172068</v>
      </c>
      <c r="N41" s="506">
        <f t="shared" si="6"/>
        <v>28678</v>
      </c>
      <c r="O41" s="804"/>
    </row>
    <row r="42" spans="1:15" s="575" customFormat="1" ht="15.6" customHeight="1">
      <c r="A42" s="766"/>
      <c r="B42" s="798" t="s">
        <v>655</v>
      </c>
      <c r="C42" s="774"/>
      <c r="D42" s="775"/>
      <c r="E42" s="776" t="s">
        <v>654</v>
      </c>
      <c r="F42" s="790">
        <f>1/6</f>
        <v>0.16666666666666666</v>
      </c>
      <c r="G42" s="505"/>
      <c r="H42" s="506"/>
      <c r="I42" s="505">
        <f>공사노임!C5</f>
        <v>226122</v>
      </c>
      <c r="J42" s="506">
        <f>TRUNC(F42*I42)</f>
        <v>37687</v>
      </c>
      <c r="K42" s="505"/>
      <c r="L42" s="506"/>
      <c r="M42" s="505">
        <f t="shared" si="6"/>
        <v>226122</v>
      </c>
      <c r="N42" s="506">
        <f t="shared" si="6"/>
        <v>37687</v>
      </c>
      <c r="O42" s="804"/>
    </row>
    <row r="43" spans="1:15" s="577" customFormat="1" ht="14.45" customHeight="1">
      <c r="A43" s="766"/>
      <c r="B43" s="773" t="s">
        <v>2091</v>
      </c>
      <c r="C43" s="774"/>
      <c r="D43" s="775" t="s">
        <v>2092</v>
      </c>
      <c r="E43" s="776" t="s">
        <v>676</v>
      </c>
      <c r="F43" s="790">
        <f>1/6*8</f>
        <v>1.3333333333333333</v>
      </c>
      <c r="G43" s="505"/>
      <c r="H43" s="295"/>
      <c r="I43" s="800"/>
      <c r="J43" s="506"/>
      <c r="K43" s="505">
        <f>기계경비!F14</f>
        <v>63045</v>
      </c>
      <c r="L43" s="506">
        <f>TRUNC(F43*K43)</f>
        <v>84060</v>
      </c>
      <c r="M43" s="505">
        <f t="shared" si="6"/>
        <v>63045</v>
      </c>
      <c r="N43" s="506">
        <f t="shared" si="6"/>
        <v>84060</v>
      </c>
      <c r="O43" s="1024"/>
    </row>
    <row r="44" spans="1:15" s="575" customFormat="1" ht="15.6" customHeight="1">
      <c r="A44" s="766"/>
      <c r="B44" s="791" t="s">
        <v>656</v>
      </c>
      <c r="C44" s="792"/>
      <c r="D44" s="793" t="s">
        <v>657</v>
      </c>
      <c r="E44" s="794" t="s">
        <v>658</v>
      </c>
      <c r="F44" s="795">
        <v>0.02</v>
      </c>
      <c r="G44" s="796"/>
      <c r="H44" s="797"/>
      <c r="I44" s="796"/>
      <c r="J44" s="797"/>
      <c r="K44" s="796">
        <f>J45</f>
        <v>66365</v>
      </c>
      <c r="L44" s="797">
        <f>TRUNC(K44*F44)</f>
        <v>1327</v>
      </c>
      <c r="M44" s="796">
        <f t="shared" si="6"/>
        <v>66365</v>
      </c>
      <c r="N44" s="797">
        <f t="shared" si="6"/>
        <v>1327</v>
      </c>
      <c r="O44" s="1025"/>
    </row>
    <row r="45" spans="1:15" s="575" customFormat="1" ht="15.6" customHeight="1">
      <c r="A45" s="780"/>
      <c r="B45" s="781" t="s">
        <v>659</v>
      </c>
      <c r="C45" s="782"/>
      <c r="D45" s="783"/>
      <c r="E45" s="784"/>
      <c r="F45" s="785"/>
      <c r="G45" s="786"/>
      <c r="H45" s="787">
        <f>SUM(H41:H44)</f>
        <v>0</v>
      </c>
      <c r="I45" s="786"/>
      <c r="J45" s="787">
        <f>SUM(J41:J44)</f>
        <v>66365</v>
      </c>
      <c r="K45" s="786"/>
      <c r="L45" s="787">
        <f>SUM(L41:L44)</f>
        <v>85387</v>
      </c>
      <c r="M45" s="786"/>
      <c r="N45" s="787">
        <f>H45+J45+L45</f>
        <v>151752</v>
      </c>
      <c r="O45" s="1016"/>
    </row>
    <row r="46" spans="1:15" s="575" customFormat="1" ht="15.6" customHeight="1">
      <c r="A46" s="766" t="s">
        <v>1486</v>
      </c>
      <c r="B46" s="767" t="s">
        <v>660</v>
      </c>
      <c r="C46" s="768" t="s">
        <v>716</v>
      </c>
      <c r="D46" s="769" t="s">
        <v>663</v>
      </c>
      <c r="E46" s="770" t="s">
        <v>652</v>
      </c>
      <c r="F46" s="771"/>
      <c r="G46" s="660"/>
      <c r="H46" s="772"/>
      <c r="I46" s="660"/>
      <c r="J46" s="772"/>
      <c r="K46" s="660"/>
      <c r="L46" s="772"/>
      <c r="M46" s="660"/>
      <c r="N46" s="772"/>
      <c r="O46" s="1006" t="s">
        <v>2129</v>
      </c>
    </row>
    <row r="47" spans="1:15" s="575" customFormat="1" ht="15.6" customHeight="1">
      <c r="A47" s="766"/>
      <c r="B47" s="773" t="s">
        <v>653</v>
      </c>
      <c r="C47" s="774"/>
      <c r="D47" s="775"/>
      <c r="E47" s="776" t="s">
        <v>654</v>
      </c>
      <c r="F47" s="790">
        <f>(1/22)</f>
        <v>4.5454545454545456E-2</v>
      </c>
      <c r="G47" s="505"/>
      <c r="H47" s="506"/>
      <c r="I47" s="505">
        <f>공사노임!C4</f>
        <v>172068</v>
      </c>
      <c r="J47" s="506">
        <f>TRUNC(F47*I47)</f>
        <v>7821</v>
      </c>
      <c r="K47" s="505"/>
      <c r="L47" s="506"/>
      <c r="M47" s="505">
        <f t="shared" ref="M47:N49" si="7">G47+I47+K47</f>
        <v>172068</v>
      </c>
      <c r="N47" s="506">
        <f t="shared" si="7"/>
        <v>7821</v>
      </c>
      <c r="O47" s="804"/>
    </row>
    <row r="48" spans="1:15" s="575" customFormat="1" ht="15.6" customHeight="1">
      <c r="A48" s="766"/>
      <c r="B48" s="798" t="s">
        <v>655</v>
      </c>
      <c r="C48" s="774"/>
      <c r="D48" s="775"/>
      <c r="E48" s="776" t="s">
        <v>654</v>
      </c>
      <c r="F48" s="790">
        <f>(2/22)</f>
        <v>9.0909090909090912E-2</v>
      </c>
      <c r="G48" s="505"/>
      <c r="H48" s="506"/>
      <c r="I48" s="505">
        <f>공사노임!C5</f>
        <v>226122</v>
      </c>
      <c r="J48" s="506">
        <f>TRUNC(F48*I48)</f>
        <v>20556</v>
      </c>
      <c r="K48" s="505"/>
      <c r="L48" s="506"/>
      <c r="M48" s="505">
        <f t="shared" si="7"/>
        <v>226122</v>
      </c>
      <c r="N48" s="506">
        <f t="shared" si="7"/>
        <v>20556</v>
      </c>
      <c r="O48" s="804"/>
    </row>
    <row r="49" spans="1:15" s="575" customFormat="1" ht="15.6" customHeight="1">
      <c r="A49" s="766"/>
      <c r="B49" s="791" t="s">
        <v>656</v>
      </c>
      <c r="C49" s="792"/>
      <c r="D49" s="793" t="s">
        <v>657</v>
      </c>
      <c r="E49" s="794" t="s">
        <v>658</v>
      </c>
      <c r="F49" s="795">
        <v>0.02</v>
      </c>
      <c r="G49" s="796"/>
      <c r="H49" s="797"/>
      <c r="I49" s="796"/>
      <c r="J49" s="797"/>
      <c r="K49" s="796">
        <f>J50</f>
        <v>28377</v>
      </c>
      <c r="L49" s="797">
        <f>TRUNC(K49*F49)</f>
        <v>567</v>
      </c>
      <c r="M49" s="796">
        <f t="shared" si="7"/>
        <v>28377</v>
      </c>
      <c r="N49" s="797">
        <f t="shared" si="7"/>
        <v>567</v>
      </c>
      <c r="O49" s="1023"/>
    </row>
    <row r="50" spans="1:15" s="575" customFormat="1" ht="15.6" customHeight="1">
      <c r="A50" s="780"/>
      <c r="B50" s="781" t="s">
        <v>659</v>
      </c>
      <c r="C50" s="782"/>
      <c r="D50" s="783"/>
      <c r="E50" s="784"/>
      <c r="F50" s="785"/>
      <c r="G50" s="786"/>
      <c r="H50" s="787"/>
      <c r="I50" s="786"/>
      <c r="J50" s="787">
        <f>SUM(J47:J49)</f>
        <v>28377</v>
      </c>
      <c r="K50" s="786"/>
      <c r="L50" s="787">
        <f>SUM(L47:L49)</f>
        <v>567</v>
      </c>
      <c r="M50" s="786"/>
      <c r="N50" s="787">
        <f>H50+J50+L50</f>
        <v>28944</v>
      </c>
      <c r="O50" s="1016"/>
    </row>
    <row r="51" spans="1:15" s="575" customFormat="1" ht="15.6" customHeight="1">
      <c r="A51" s="766" t="s">
        <v>1487</v>
      </c>
      <c r="B51" s="767" t="s">
        <v>660</v>
      </c>
      <c r="C51" s="768" t="s">
        <v>715</v>
      </c>
      <c r="D51" s="769" t="s">
        <v>663</v>
      </c>
      <c r="E51" s="770" t="s">
        <v>652</v>
      </c>
      <c r="F51" s="771"/>
      <c r="G51" s="660"/>
      <c r="H51" s="772"/>
      <c r="I51" s="660"/>
      <c r="J51" s="772"/>
      <c r="K51" s="660"/>
      <c r="L51" s="772"/>
      <c r="M51" s="660"/>
      <c r="N51" s="772"/>
      <c r="O51" s="1006" t="s">
        <v>2204</v>
      </c>
    </row>
    <row r="52" spans="1:15" s="575" customFormat="1" ht="15.6" customHeight="1">
      <c r="A52" s="766"/>
      <c r="B52" s="773" t="s">
        <v>653</v>
      </c>
      <c r="C52" s="774"/>
      <c r="D52" s="789"/>
      <c r="E52" s="776" t="s">
        <v>654</v>
      </c>
      <c r="F52" s="790">
        <f>1/17</f>
        <v>5.8823529411764705E-2</v>
      </c>
      <c r="G52" s="505"/>
      <c r="H52" s="506"/>
      <c r="I52" s="505">
        <f>공사노임!C4</f>
        <v>172068</v>
      </c>
      <c r="J52" s="506">
        <f>TRUNC(F52*I52)</f>
        <v>10121</v>
      </c>
      <c r="K52" s="505"/>
      <c r="L52" s="506"/>
      <c r="M52" s="505">
        <f t="shared" ref="M52:N55" si="8">G52+I52+K52</f>
        <v>172068</v>
      </c>
      <c r="N52" s="506">
        <f t="shared" si="8"/>
        <v>10121</v>
      </c>
      <c r="O52" s="804"/>
    </row>
    <row r="53" spans="1:15" s="575" customFormat="1" ht="15.6" customHeight="1">
      <c r="A53" s="766"/>
      <c r="B53" s="773" t="s">
        <v>655</v>
      </c>
      <c r="C53" s="774"/>
      <c r="D53" s="789"/>
      <c r="E53" s="776" t="s">
        <v>654</v>
      </c>
      <c r="F53" s="790">
        <f>2/17</f>
        <v>0.11764705882352941</v>
      </c>
      <c r="G53" s="505"/>
      <c r="H53" s="506"/>
      <c r="I53" s="505">
        <f>공사노임!C5</f>
        <v>226122</v>
      </c>
      <c r="J53" s="506">
        <f>TRUNC(F53*I53)</f>
        <v>26602</v>
      </c>
      <c r="K53" s="505"/>
      <c r="L53" s="506"/>
      <c r="M53" s="505">
        <f t="shared" si="8"/>
        <v>226122</v>
      </c>
      <c r="N53" s="506">
        <f t="shared" si="8"/>
        <v>26602</v>
      </c>
      <c r="O53" s="804"/>
    </row>
    <row r="54" spans="1:15" s="60" customFormat="1" ht="15.6" customHeight="1">
      <c r="A54" s="285"/>
      <c r="B54" s="291" t="s">
        <v>2091</v>
      </c>
      <c r="C54" s="394"/>
      <c r="D54" s="296" t="s">
        <v>2092</v>
      </c>
      <c r="E54" s="292" t="s">
        <v>676</v>
      </c>
      <c r="F54" s="293">
        <f>1/17*8</f>
        <v>0.47058823529411764</v>
      </c>
      <c r="G54" s="505"/>
      <c r="H54" s="295"/>
      <c r="I54" s="800"/>
      <c r="J54" s="506"/>
      <c r="K54" s="505">
        <f>기계경비!F14</f>
        <v>63045</v>
      </c>
      <c r="L54" s="506">
        <f>TRUNC(F54*K54)</f>
        <v>29668</v>
      </c>
      <c r="M54" s="294">
        <f t="shared" si="8"/>
        <v>63045</v>
      </c>
      <c r="N54" s="295">
        <f t="shared" si="8"/>
        <v>29668</v>
      </c>
      <c r="O54" s="1018"/>
    </row>
    <row r="55" spans="1:15" s="575" customFormat="1" ht="15.6" customHeight="1">
      <c r="A55" s="766"/>
      <c r="B55" s="791" t="s">
        <v>656</v>
      </c>
      <c r="C55" s="792"/>
      <c r="D55" s="793" t="s">
        <v>657</v>
      </c>
      <c r="E55" s="794" t="s">
        <v>658</v>
      </c>
      <c r="F55" s="795">
        <v>0.02</v>
      </c>
      <c r="G55" s="796"/>
      <c r="H55" s="797"/>
      <c r="I55" s="796"/>
      <c r="J55" s="797"/>
      <c r="K55" s="796">
        <f>J56</f>
        <v>36723</v>
      </c>
      <c r="L55" s="797">
        <f>TRUNC(K55*F55)</f>
        <v>734</v>
      </c>
      <c r="M55" s="796">
        <f t="shared" si="8"/>
        <v>36723</v>
      </c>
      <c r="N55" s="797">
        <f t="shared" si="8"/>
        <v>734</v>
      </c>
      <c r="O55" s="1023"/>
    </row>
    <row r="56" spans="1:15" s="575" customFormat="1" ht="15.6" customHeight="1">
      <c r="A56" s="780"/>
      <c r="B56" s="781" t="s">
        <v>659</v>
      </c>
      <c r="C56" s="782"/>
      <c r="D56" s="783"/>
      <c r="E56" s="784"/>
      <c r="F56" s="785"/>
      <c r="G56" s="786"/>
      <c r="H56" s="787">
        <f>SUM(H52:H55)</f>
        <v>0</v>
      </c>
      <c r="I56" s="786"/>
      <c r="J56" s="787">
        <f>SUM(J52:J55)</f>
        <v>36723</v>
      </c>
      <c r="K56" s="786"/>
      <c r="L56" s="787">
        <f>SUM(L52:L55)</f>
        <v>30402</v>
      </c>
      <c r="M56" s="786"/>
      <c r="N56" s="787">
        <f>H56+J56+L56</f>
        <v>67125</v>
      </c>
      <c r="O56" s="1016"/>
    </row>
    <row r="57" spans="1:15" s="575" customFormat="1" ht="15.6" customHeight="1">
      <c r="A57" s="766" t="s">
        <v>1488</v>
      </c>
      <c r="B57" s="767" t="s">
        <v>660</v>
      </c>
      <c r="C57" s="768" t="s">
        <v>714</v>
      </c>
      <c r="D57" s="769" t="s">
        <v>663</v>
      </c>
      <c r="E57" s="770" t="s">
        <v>652</v>
      </c>
      <c r="F57" s="771"/>
      <c r="G57" s="660"/>
      <c r="H57" s="772"/>
      <c r="I57" s="660"/>
      <c r="J57" s="772"/>
      <c r="K57" s="660"/>
      <c r="L57" s="772"/>
      <c r="M57" s="660"/>
      <c r="N57" s="772"/>
      <c r="O57" s="1006" t="s">
        <v>2205</v>
      </c>
    </row>
    <row r="58" spans="1:15" s="575" customFormat="1" ht="15.6" customHeight="1">
      <c r="A58" s="766"/>
      <c r="B58" s="773" t="s">
        <v>653</v>
      </c>
      <c r="C58" s="774"/>
      <c r="D58" s="775"/>
      <c r="E58" s="776" t="s">
        <v>654</v>
      </c>
      <c r="F58" s="790">
        <f>1/6</f>
        <v>0.16666666666666666</v>
      </c>
      <c r="G58" s="505"/>
      <c r="H58" s="506"/>
      <c r="I58" s="505">
        <f>공사노임!C4</f>
        <v>172068</v>
      </c>
      <c r="J58" s="506">
        <f>TRUNC(F58*I58)</f>
        <v>28678</v>
      </c>
      <c r="K58" s="505"/>
      <c r="L58" s="506"/>
      <c r="M58" s="505">
        <f t="shared" ref="M58:N61" si="9">G58+I58+K58</f>
        <v>172068</v>
      </c>
      <c r="N58" s="506">
        <f t="shared" si="9"/>
        <v>28678</v>
      </c>
      <c r="O58" s="804"/>
    </row>
    <row r="59" spans="1:15" s="575" customFormat="1" ht="15.6" customHeight="1">
      <c r="A59" s="766"/>
      <c r="B59" s="773" t="s">
        <v>655</v>
      </c>
      <c r="C59" s="774"/>
      <c r="D59" s="775"/>
      <c r="E59" s="776" t="s">
        <v>654</v>
      </c>
      <c r="F59" s="790">
        <f>1/6</f>
        <v>0.16666666666666666</v>
      </c>
      <c r="G59" s="505"/>
      <c r="H59" s="506"/>
      <c r="I59" s="505">
        <f>공사노임!C5</f>
        <v>226122</v>
      </c>
      <c r="J59" s="506">
        <f>TRUNC(F59*I59)</f>
        <v>37687</v>
      </c>
      <c r="K59" s="505"/>
      <c r="L59" s="506"/>
      <c r="M59" s="505">
        <f t="shared" si="9"/>
        <v>226122</v>
      </c>
      <c r="N59" s="506">
        <f t="shared" si="9"/>
        <v>37687</v>
      </c>
      <c r="O59" s="804"/>
    </row>
    <row r="60" spans="1:15" s="577" customFormat="1" ht="14.45" customHeight="1">
      <c r="A60" s="766"/>
      <c r="B60" s="773" t="s">
        <v>2091</v>
      </c>
      <c r="C60" s="774"/>
      <c r="D60" s="775" t="s">
        <v>2092</v>
      </c>
      <c r="E60" s="776" t="s">
        <v>676</v>
      </c>
      <c r="F60" s="790">
        <f>1/6*8</f>
        <v>1.3333333333333333</v>
      </c>
      <c r="G60" s="505"/>
      <c r="H60" s="295"/>
      <c r="I60" s="800"/>
      <c r="J60" s="506"/>
      <c r="K60" s="505">
        <f>기계경비!F14</f>
        <v>63045</v>
      </c>
      <c r="L60" s="506">
        <f>TRUNC(F60*K60)</f>
        <v>84060</v>
      </c>
      <c r="M60" s="505">
        <f t="shared" si="9"/>
        <v>63045</v>
      </c>
      <c r="N60" s="506">
        <f t="shared" si="9"/>
        <v>84060</v>
      </c>
      <c r="O60" s="1024"/>
    </row>
    <row r="61" spans="1:15" s="575" customFormat="1" ht="15.6" customHeight="1">
      <c r="A61" s="766"/>
      <c r="B61" s="791" t="s">
        <v>656</v>
      </c>
      <c r="C61" s="792"/>
      <c r="D61" s="793" t="s">
        <v>657</v>
      </c>
      <c r="E61" s="794" t="s">
        <v>658</v>
      </c>
      <c r="F61" s="795">
        <v>0.02</v>
      </c>
      <c r="G61" s="796"/>
      <c r="H61" s="797"/>
      <c r="I61" s="796"/>
      <c r="J61" s="797"/>
      <c r="K61" s="796">
        <f>J62</f>
        <v>66365</v>
      </c>
      <c r="L61" s="797">
        <f>TRUNC(K61*F61)</f>
        <v>1327</v>
      </c>
      <c r="M61" s="796">
        <f t="shared" si="9"/>
        <v>66365</v>
      </c>
      <c r="N61" s="797">
        <f t="shared" si="9"/>
        <v>1327</v>
      </c>
      <c r="O61" s="1025"/>
    </row>
    <row r="62" spans="1:15" s="575" customFormat="1" ht="15.6" customHeight="1">
      <c r="A62" s="780"/>
      <c r="B62" s="781" t="s">
        <v>659</v>
      </c>
      <c r="C62" s="782"/>
      <c r="D62" s="783"/>
      <c r="E62" s="784"/>
      <c r="F62" s="785"/>
      <c r="G62" s="786"/>
      <c r="H62" s="787">
        <f>SUM(H58:H61)</f>
        <v>0</v>
      </c>
      <c r="I62" s="786"/>
      <c r="J62" s="787">
        <f>SUM(J58:J61)</f>
        <v>66365</v>
      </c>
      <c r="K62" s="786"/>
      <c r="L62" s="787">
        <f>SUM(L58:L61)</f>
        <v>85387</v>
      </c>
      <c r="M62" s="786"/>
      <c r="N62" s="787">
        <f>H62+J62+L62</f>
        <v>151752</v>
      </c>
      <c r="O62" s="1016"/>
    </row>
    <row r="63" spans="1:15" s="575" customFormat="1" ht="15.6" customHeight="1">
      <c r="A63" s="766" t="s">
        <v>1489</v>
      </c>
      <c r="B63" s="767" t="s">
        <v>660</v>
      </c>
      <c r="C63" s="768" t="s">
        <v>664</v>
      </c>
      <c r="D63" s="769"/>
      <c r="E63" s="770" t="s">
        <v>665</v>
      </c>
      <c r="F63" s="771"/>
      <c r="G63" s="660"/>
      <c r="H63" s="772"/>
      <c r="I63" s="660"/>
      <c r="J63" s="772"/>
      <c r="K63" s="660"/>
      <c r="L63" s="772"/>
      <c r="M63" s="660"/>
      <c r="N63" s="772"/>
      <c r="O63" s="1006"/>
    </row>
    <row r="64" spans="1:15" s="575" customFormat="1" ht="15.6" customHeight="1">
      <c r="A64" s="766"/>
      <c r="B64" s="773" t="s">
        <v>653</v>
      </c>
      <c r="C64" s="774"/>
      <c r="D64" s="775" t="s">
        <v>669</v>
      </c>
      <c r="E64" s="776" t="s">
        <v>654</v>
      </c>
      <c r="F64" s="790">
        <f>(1/22)</f>
        <v>4.5454545454545456E-2</v>
      </c>
      <c r="G64" s="505"/>
      <c r="H64" s="506"/>
      <c r="I64" s="505">
        <f>공사노임!C4</f>
        <v>172068</v>
      </c>
      <c r="J64" s="506">
        <f>TRUNC(F64*I64)</f>
        <v>7821</v>
      </c>
      <c r="K64" s="505"/>
      <c r="L64" s="506"/>
      <c r="M64" s="505">
        <f t="shared" ref="M64:N67" si="10">G64+I64+K64</f>
        <v>172068</v>
      </c>
      <c r="N64" s="506">
        <f t="shared" si="10"/>
        <v>7821</v>
      </c>
      <c r="O64" s="804"/>
    </row>
    <row r="65" spans="1:15" s="575" customFormat="1" ht="15.6" customHeight="1">
      <c r="A65" s="766"/>
      <c r="B65" s="773" t="s">
        <v>655</v>
      </c>
      <c r="C65" s="774"/>
      <c r="D65" s="775" t="s">
        <v>669</v>
      </c>
      <c r="E65" s="776" t="s">
        <v>654</v>
      </c>
      <c r="F65" s="790">
        <f>2/22</f>
        <v>9.0909090909090912E-2</v>
      </c>
      <c r="G65" s="505"/>
      <c r="H65" s="506"/>
      <c r="I65" s="505">
        <f>공사노임!C5</f>
        <v>226122</v>
      </c>
      <c r="J65" s="506">
        <f>TRUNC(F65*I65)</f>
        <v>20556</v>
      </c>
      <c r="K65" s="505"/>
      <c r="L65" s="506"/>
      <c r="M65" s="505">
        <f t="shared" si="10"/>
        <v>226122</v>
      </c>
      <c r="N65" s="506">
        <f t="shared" si="10"/>
        <v>20556</v>
      </c>
      <c r="O65" s="804"/>
    </row>
    <row r="66" spans="1:15" s="60" customFormat="1" ht="14.45" customHeight="1">
      <c r="A66" s="285"/>
      <c r="B66" s="291" t="s">
        <v>674</v>
      </c>
      <c r="C66" s="394"/>
      <c r="D66" s="296" t="s">
        <v>2107</v>
      </c>
      <c r="E66" s="292" t="s">
        <v>676</v>
      </c>
      <c r="F66" s="293">
        <f>1/22*8</f>
        <v>0.36363636363636365</v>
      </c>
      <c r="G66" s="505"/>
      <c r="H66" s="295"/>
      <c r="I66" s="505"/>
      <c r="J66" s="506"/>
      <c r="K66" s="505">
        <f>기계경비!F42</f>
        <v>66197</v>
      </c>
      <c r="L66" s="506">
        <f>TRUNC(F66*K66)</f>
        <v>24071</v>
      </c>
      <c r="M66" s="505">
        <f t="shared" si="10"/>
        <v>66197</v>
      </c>
      <c r="N66" s="506">
        <f t="shared" si="10"/>
        <v>24071</v>
      </c>
      <c r="O66" s="1018"/>
    </row>
    <row r="67" spans="1:15" s="575" customFormat="1" ht="15.6" customHeight="1">
      <c r="A67" s="766"/>
      <c r="B67" s="791" t="s">
        <v>656</v>
      </c>
      <c r="C67" s="792"/>
      <c r="D67" s="793" t="s">
        <v>657</v>
      </c>
      <c r="E67" s="794" t="s">
        <v>658</v>
      </c>
      <c r="F67" s="795">
        <v>0.02</v>
      </c>
      <c r="G67" s="796"/>
      <c r="H67" s="797"/>
      <c r="I67" s="796"/>
      <c r="J67" s="797"/>
      <c r="K67" s="796">
        <f>J68</f>
        <v>28377</v>
      </c>
      <c r="L67" s="797">
        <f>TRUNC(K67*F67)</f>
        <v>567</v>
      </c>
      <c r="M67" s="796">
        <f t="shared" si="10"/>
        <v>28377</v>
      </c>
      <c r="N67" s="797">
        <f t="shared" si="10"/>
        <v>567</v>
      </c>
      <c r="O67" s="1023"/>
    </row>
    <row r="68" spans="1:15" s="575" customFormat="1" ht="15.6" customHeight="1">
      <c r="A68" s="780"/>
      <c r="B68" s="781" t="s">
        <v>659</v>
      </c>
      <c r="C68" s="782"/>
      <c r="D68" s="783"/>
      <c r="E68" s="784"/>
      <c r="F68" s="785"/>
      <c r="G68" s="786"/>
      <c r="H68" s="787">
        <f>SUM(H64:H67)</f>
        <v>0</v>
      </c>
      <c r="I68" s="786"/>
      <c r="J68" s="787">
        <f>SUM(J64:J67)</f>
        <v>28377</v>
      </c>
      <c r="K68" s="786"/>
      <c r="L68" s="787">
        <f>SUM(L64:L67)</f>
        <v>24638</v>
      </c>
      <c r="M68" s="786"/>
      <c r="N68" s="787">
        <f>H68+J68+L68</f>
        <v>53015</v>
      </c>
      <c r="O68" s="1016"/>
    </row>
    <row r="69" spans="1:15" s="575" customFormat="1" ht="15.6" customHeight="1">
      <c r="A69" s="766" t="s">
        <v>1490</v>
      </c>
      <c r="B69" s="767" t="s">
        <v>660</v>
      </c>
      <c r="C69" s="768" t="s">
        <v>666</v>
      </c>
      <c r="D69" s="775"/>
      <c r="E69" s="770" t="s">
        <v>665</v>
      </c>
      <c r="F69" s="771"/>
      <c r="G69" s="660"/>
      <c r="H69" s="772"/>
      <c r="I69" s="660"/>
      <c r="J69" s="772"/>
      <c r="K69" s="660"/>
      <c r="L69" s="772"/>
      <c r="M69" s="660"/>
      <c r="N69" s="772"/>
      <c r="O69" s="1006"/>
    </row>
    <row r="70" spans="1:15" s="575" customFormat="1" ht="15.6" customHeight="1">
      <c r="A70" s="766"/>
      <c r="B70" s="773" t="s">
        <v>653</v>
      </c>
      <c r="C70" s="774"/>
      <c r="D70" s="775"/>
      <c r="E70" s="776" t="s">
        <v>654</v>
      </c>
      <c r="F70" s="790">
        <f>1/17</f>
        <v>5.8823529411764705E-2</v>
      </c>
      <c r="G70" s="505"/>
      <c r="H70" s="506"/>
      <c r="I70" s="505">
        <f>공사노임!C4</f>
        <v>172068</v>
      </c>
      <c r="J70" s="506">
        <f>TRUNC(F70*I70)</f>
        <v>10121</v>
      </c>
      <c r="K70" s="505"/>
      <c r="L70" s="506"/>
      <c r="M70" s="505">
        <f t="shared" ref="M70:N73" si="11">G70+I70+K70</f>
        <v>172068</v>
      </c>
      <c r="N70" s="506">
        <f t="shared" si="11"/>
        <v>10121</v>
      </c>
      <c r="O70" s="1006"/>
    </row>
    <row r="71" spans="1:15" s="575" customFormat="1" ht="15.6" customHeight="1">
      <c r="A71" s="766"/>
      <c r="B71" s="773" t="s">
        <v>655</v>
      </c>
      <c r="C71" s="774"/>
      <c r="D71" s="775"/>
      <c r="E71" s="776" t="s">
        <v>654</v>
      </c>
      <c r="F71" s="790">
        <f>2/17</f>
        <v>0.11764705882352941</v>
      </c>
      <c r="G71" s="505"/>
      <c r="H71" s="506"/>
      <c r="I71" s="505">
        <f>공사노임!C5</f>
        <v>226122</v>
      </c>
      <c r="J71" s="506">
        <f>TRUNC(F71*I71)</f>
        <v>26602</v>
      </c>
      <c r="K71" s="505"/>
      <c r="L71" s="506"/>
      <c r="M71" s="505">
        <f t="shared" si="11"/>
        <v>226122</v>
      </c>
      <c r="N71" s="506">
        <f t="shared" si="11"/>
        <v>26602</v>
      </c>
      <c r="O71" s="804"/>
    </row>
    <row r="72" spans="1:15" s="577" customFormat="1" ht="14.45" customHeight="1">
      <c r="A72" s="766"/>
      <c r="B72" s="773" t="s">
        <v>674</v>
      </c>
      <c r="C72" s="774"/>
      <c r="D72" s="296" t="s">
        <v>2107</v>
      </c>
      <c r="E72" s="776" t="s">
        <v>676</v>
      </c>
      <c r="F72" s="790">
        <f>1/17*8</f>
        <v>0.47058823529411764</v>
      </c>
      <c r="G72" s="505"/>
      <c r="H72" s="295"/>
      <c r="I72" s="505"/>
      <c r="J72" s="506"/>
      <c r="K72" s="505">
        <f>기계경비!F42</f>
        <v>66197</v>
      </c>
      <c r="L72" s="506">
        <f>TRUNC(F72*K72)</f>
        <v>31151</v>
      </c>
      <c r="M72" s="505">
        <f t="shared" si="11"/>
        <v>66197</v>
      </c>
      <c r="N72" s="506">
        <f t="shared" si="11"/>
        <v>31151</v>
      </c>
      <c r="O72" s="1018"/>
    </row>
    <row r="73" spans="1:15" s="575" customFormat="1" ht="15.6" customHeight="1">
      <c r="A73" s="766"/>
      <c r="B73" s="791" t="s">
        <v>656</v>
      </c>
      <c r="C73" s="792"/>
      <c r="D73" s="793" t="s">
        <v>657</v>
      </c>
      <c r="E73" s="794" t="s">
        <v>658</v>
      </c>
      <c r="F73" s="795">
        <v>0.02</v>
      </c>
      <c r="G73" s="796"/>
      <c r="H73" s="797"/>
      <c r="I73" s="807"/>
      <c r="J73" s="797"/>
      <c r="K73" s="796">
        <f>J74</f>
        <v>36723</v>
      </c>
      <c r="L73" s="797">
        <f>TRUNC(K73*F73)</f>
        <v>734</v>
      </c>
      <c r="M73" s="796">
        <f t="shared" si="11"/>
        <v>36723</v>
      </c>
      <c r="N73" s="797">
        <f t="shared" si="11"/>
        <v>734</v>
      </c>
      <c r="O73" s="1023"/>
    </row>
    <row r="74" spans="1:15" s="575" customFormat="1" ht="15.6" customHeight="1">
      <c r="A74" s="780"/>
      <c r="B74" s="781" t="s">
        <v>659</v>
      </c>
      <c r="C74" s="782"/>
      <c r="D74" s="783"/>
      <c r="E74" s="784"/>
      <c r="F74" s="785"/>
      <c r="G74" s="786"/>
      <c r="H74" s="787">
        <f>SUM(H70:H73)</f>
        <v>0</v>
      </c>
      <c r="I74" s="786"/>
      <c r="J74" s="787">
        <f>SUM(J70:J73)</f>
        <v>36723</v>
      </c>
      <c r="K74" s="786"/>
      <c r="L74" s="787">
        <f>SUM(L70:L73)</f>
        <v>31885</v>
      </c>
      <c r="M74" s="786"/>
      <c r="N74" s="787">
        <f>H74+J74+L74</f>
        <v>68608</v>
      </c>
      <c r="O74" s="1016"/>
    </row>
    <row r="75" spans="1:15" s="575" customFormat="1" ht="15.6" customHeight="1">
      <c r="A75" s="766" t="s">
        <v>1491</v>
      </c>
      <c r="B75" s="767" t="s">
        <v>660</v>
      </c>
      <c r="C75" s="768" t="s">
        <v>667</v>
      </c>
      <c r="D75" s="769"/>
      <c r="E75" s="770" t="s">
        <v>665</v>
      </c>
      <c r="F75" s="771"/>
      <c r="G75" s="660"/>
      <c r="H75" s="772"/>
      <c r="I75" s="660"/>
      <c r="J75" s="772"/>
      <c r="K75" s="660"/>
      <c r="L75" s="772"/>
      <c r="M75" s="660"/>
      <c r="N75" s="772"/>
      <c r="O75" s="1006"/>
    </row>
    <row r="76" spans="1:15" s="575" customFormat="1" ht="15.6" customHeight="1">
      <c r="A76" s="766"/>
      <c r="B76" s="773" t="s">
        <v>653</v>
      </c>
      <c r="C76" s="774"/>
      <c r="D76" s="775"/>
      <c r="E76" s="776" t="s">
        <v>654</v>
      </c>
      <c r="F76" s="790">
        <f>1/6</f>
        <v>0.16666666666666666</v>
      </c>
      <c r="G76" s="505"/>
      <c r="H76" s="506"/>
      <c r="I76" s="505">
        <f>공사노임!C4</f>
        <v>172068</v>
      </c>
      <c r="J76" s="506">
        <f>TRUNC(F76*I76)</f>
        <v>28678</v>
      </c>
      <c r="K76" s="505"/>
      <c r="L76" s="506"/>
      <c r="M76" s="505">
        <f t="shared" ref="M76:N79" si="12">G76+I76+K76</f>
        <v>172068</v>
      </c>
      <c r="N76" s="506">
        <f t="shared" si="12"/>
        <v>28678</v>
      </c>
      <c r="O76" s="1006"/>
    </row>
    <row r="77" spans="1:15" s="575" customFormat="1" ht="15.6" customHeight="1">
      <c r="A77" s="766"/>
      <c r="B77" s="773" t="s">
        <v>655</v>
      </c>
      <c r="C77" s="774"/>
      <c r="D77" s="775"/>
      <c r="E77" s="776" t="s">
        <v>654</v>
      </c>
      <c r="F77" s="790">
        <f>1/6</f>
        <v>0.16666666666666666</v>
      </c>
      <c r="G77" s="505"/>
      <c r="H77" s="506"/>
      <c r="I77" s="505">
        <f>공사노임!C5</f>
        <v>226122</v>
      </c>
      <c r="J77" s="506">
        <f>TRUNC(F77*I77)</f>
        <v>37687</v>
      </c>
      <c r="K77" s="505"/>
      <c r="L77" s="506"/>
      <c r="M77" s="505">
        <f t="shared" si="12"/>
        <v>226122</v>
      </c>
      <c r="N77" s="506">
        <f t="shared" si="12"/>
        <v>37687</v>
      </c>
      <c r="O77" s="804"/>
    </row>
    <row r="78" spans="1:15" s="577" customFormat="1" ht="14.45" customHeight="1">
      <c r="A78" s="766"/>
      <c r="B78" s="773" t="s">
        <v>674</v>
      </c>
      <c r="C78" s="774"/>
      <c r="D78" s="296" t="s">
        <v>2107</v>
      </c>
      <c r="E78" s="776" t="s">
        <v>676</v>
      </c>
      <c r="F78" s="790">
        <f>1/6*8</f>
        <v>1.3333333333333333</v>
      </c>
      <c r="G78" s="505"/>
      <c r="H78" s="295"/>
      <c r="I78" s="505"/>
      <c r="J78" s="506"/>
      <c r="K78" s="505">
        <f>기계경비!F42</f>
        <v>66197</v>
      </c>
      <c r="L78" s="506">
        <f>TRUNC(F78*K78)</f>
        <v>88262</v>
      </c>
      <c r="M78" s="505">
        <f t="shared" si="12"/>
        <v>66197</v>
      </c>
      <c r="N78" s="506">
        <f t="shared" si="12"/>
        <v>88262</v>
      </c>
      <c r="O78" s="804"/>
    </row>
    <row r="79" spans="1:15" s="575" customFormat="1" ht="15.6" customHeight="1">
      <c r="A79" s="766"/>
      <c r="B79" s="791" t="s">
        <v>656</v>
      </c>
      <c r="C79" s="792"/>
      <c r="D79" s="793" t="s">
        <v>657</v>
      </c>
      <c r="E79" s="794" t="s">
        <v>658</v>
      </c>
      <c r="F79" s="795">
        <v>0.02</v>
      </c>
      <c r="G79" s="796"/>
      <c r="H79" s="797"/>
      <c r="I79" s="796"/>
      <c r="J79" s="797"/>
      <c r="K79" s="796">
        <f>J80</f>
        <v>66365</v>
      </c>
      <c r="L79" s="797">
        <f>TRUNC(K79*F79)</f>
        <v>1327</v>
      </c>
      <c r="M79" s="796">
        <f t="shared" si="12"/>
        <v>66365</v>
      </c>
      <c r="N79" s="797">
        <f t="shared" si="12"/>
        <v>1327</v>
      </c>
      <c r="O79" s="1023"/>
    </row>
    <row r="80" spans="1:15" s="575" customFormat="1" ht="15.6" customHeight="1">
      <c r="A80" s="780"/>
      <c r="B80" s="781" t="s">
        <v>659</v>
      </c>
      <c r="C80" s="782"/>
      <c r="D80" s="783"/>
      <c r="E80" s="784"/>
      <c r="F80" s="785"/>
      <c r="G80" s="786"/>
      <c r="H80" s="787">
        <f>SUM(H76:H79)</f>
        <v>0</v>
      </c>
      <c r="I80" s="786"/>
      <c r="J80" s="787">
        <f>SUM(J76:J79)</f>
        <v>66365</v>
      </c>
      <c r="K80" s="786"/>
      <c r="L80" s="787">
        <f>SUM(L76:L79)</f>
        <v>89589</v>
      </c>
      <c r="M80" s="786"/>
      <c r="N80" s="787">
        <f>H80+J80+L80</f>
        <v>155954</v>
      </c>
      <c r="O80" s="1016"/>
    </row>
    <row r="81" spans="1:15" s="575" customFormat="1" ht="14.45" customHeight="1">
      <c r="A81" s="766" t="s">
        <v>1492</v>
      </c>
      <c r="B81" s="767" t="s">
        <v>660</v>
      </c>
      <c r="C81" s="768" t="s">
        <v>668</v>
      </c>
      <c r="D81" s="769"/>
      <c r="E81" s="770" t="s">
        <v>665</v>
      </c>
      <c r="F81" s="771"/>
      <c r="G81" s="660"/>
      <c r="H81" s="772"/>
      <c r="I81" s="660"/>
      <c r="J81" s="772"/>
      <c r="K81" s="660"/>
      <c r="L81" s="772"/>
      <c r="M81" s="660"/>
      <c r="N81" s="772"/>
      <c r="O81" s="1006" t="s">
        <v>2129</v>
      </c>
    </row>
    <row r="82" spans="1:15" s="575" customFormat="1" ht="14.45" customHeight="1">
      <c r="A82" s="766"/>
      <c r="B82" s="773" t="s">
        <v>653</v>
      </c>
      <c r="C82" s="774"/>
      <c r="D82" s="775" t="s">
        <v>669</v>
      </c>
      <c r="E82" s="776" t="s">
        <v>654</v>
      </c>
      <c r="F82" s="790">
        <f>1/12</f>
        <v>8.3333333333333329E-2</v>
      </c>
      <c r="G82" s="505"/>
      <c r="H82" s="506"/>
      <c r="I82" s="505">
        <f>공사노임!C4</f>
        <v>172068</v>
      </c>
      <c r="J82" s="506">
        <f>TRUNC(F82*I82)</f>
        <v>14339</v>
      </c>
      <c r="K82" s="505"/>
      <c r="L82" s="506"/>
      <c r="M82" s="505">
        <f t="shared" ref="M82:N85" si="13">G82+I82+K82</f>
        <v>172068</v>
      </c>
      <c r="N82" s="506">
        <f t="shared" si="13"/>
        <v>14339</v>
      </c>
      <c r="O82" s="804"/>
    </row>
    <row r="83" spans="1:15" s="575" customFormat="1" ht="14.45" customHeight="1">
      <c r="A83" s="766"/>
      <c r="B83" s="778" t="s">
        <v>655</v>
      </c>
      <c r="C83" s="779"/>
      <c r="D83" s="775" t="s">
        <v>669</v>
      </c>
      <c r="E83" s="770" t="s">
        <v>654</v>
      </c>
      <c r="F83" s="799">
        <f>2/12</f>
        <v>0.16666666666666666</v>
      </c>
      <c r="G83" s="800"/>
      <c r="H83" s="506"/>
      <c r="I83" s="800">
        <f>공사노임!C5</f>
        <v>226122</v>
      </c>
      <c r="J83" s="506">
        <f>TRUNC(F83*I83)</f>
        <v>37687</v>
      </c>
      <c r="K83" s="800"/>
      <c r="L83" s="506"/>
      <c r="M83" s="505">
        <f t="shared" si="13"/>
        <v>226122</v>
      </c>
      <c r="N83" s="506">
        <f t="shared" si="13"/>
        <v>37687</v>
      </c>
      <c r="O83" s="1024"/>
    </row>
    <row r="84" spans="1:15" s="575" customFormat="1" ht="14.45" customHeight="1">
      <c r="A84" s="766"/>
      <c r="B84" s="773" t="s">
        <v>674</v>
      </c>
      <c r="C84" s="774"/>
      <c r="D84" s="775" t="s">
        <v>675</v>
      </c>
      <c r="E84" s="776" t="s">
        <v>676</v>
      </c>
      <c r="F84" s="790">
        <f>1/12*8</f>
        <v>0.66666666666666663</v>
      </c>
      <c r="G84" s="800"/>
      <c r="H84" s="295"/>
      <c r="I84" s="800"/>
      <c r="J84" s="506"/>
      <c r="K84" s="800">
        <f>기계경비!F56</f>
        <v>71210</v>
      </c>
      <c r="L84" s="506">
        <f>TRUNC(F84*K84)</f>
        <v>47473</v>
      </c>
      <c r="M84" s="505">
        <f t="shared" ref="M84" si="14">G84+I84+K84</f>
        <v>71210</v>
      </c>
      <c r="N84" s="506">
        <f t="shared" ref="N84" si="15">H84+J84+L84</f>
        <v>47473</v>
      </c>
      <c r="O84" s="1024"/>
    </row>
    <row r="85" spans="1:15" s="575" customFormat="1" ht="14.45" customHeight="1">
      <c r="A85" s="766"/>
      <c r="B85" s="778" t="s">
        <v>656</v>
      </c>
      <c r="C85" s="779"/>
      <c r="D85" s="793" t="s">
        <v>657</v>
      </c>
      <c r="E85" s="770" t="s">
        <v>658</v>
      </c>
      <c r="F85" s="795">
        <v>0.02</v>
      </c>
      <c r="G85" s="800"/>
      <c r="H85" s="506"/>
      <c r="I85" s="800"/>
      <c r="J85" s="506"/>
      <c r="K85" s="800">
        <f>J86</f>
        <v>52026</v>
      </c>
      <c r="L85" s="506">
        <f>TRUNC(F85*K85)</f>
        <v>1040</v>
      </c>
      <c r="M85" s="505">
        <f t="shared" si="13"/>
        <v>52026</v>
      </c>
      <c r="N85" s="506">
        <f t="shared" si="13"/>
        <v>1040</v>
      </c>
      <c r="O85" s="1024"/>
    </row>
    <row r="86" spans="1:15" s="575" customFormat="1" ht="14.45" customHeight="1">
      <c r="A86" s="780"/>
      <c r="B86" s="781" t="s">
        <v>659</v>
      </c>
      <c r="C86" s="782"/>
      <c r="D86" s="783"/>
      <c r="E86" s="784"/>
      <c r="F86" s="785"/>
      <c r="G86" s="786"/>
      <c r="H86" s="787">
        <f>SUM(H82:H85)</f>
        <v>0</v>
      </c>
      <c r="I86" s="786"/>
      <c r="J86" s="787">
        <f>SUM(J82:J85)</f>
        <v>52026</v>
      </c>
      <c r="K86" s="786"/>
      <c r="L86" s="787">
        <f>SUM(L82:L85)</f>
        <v>48513</v>
      </c>
      <c r="M86" s="786"/>
      <c r="N86" s="787">
        <f>H86+J86+L86</f>
        <v>100539</v>
      </c>
      <c r="O86" s="1016"/>
    </row>
    <row r="87" spans="1:15" s="577" customFormat="1" ht="14.45" customHeight="1">
      <c r="A87" s="766" t="s">
        <v>1493</v>
      </c>
      <c r="B87" s="767" t="s">
        <v>660</v>
      </c>
      <c r="C87" s="768" t="s">
        <v>670</v>
      </c>
      <c r="D87" s="769"/>
      <c r="E87" s="770" t="s">
        <v>665</v>
      </c>
      <c r="F87" s="771"/>
      <c r="G87" s="660"/>
      <c r="H87" s="772"/>
      <c r="I87" s="660"/>
      <c r="J87" s="772"/>
      <c r="K87" s="660"/>
      <c r="L87" s="772"/>
      <c r="M87" s="660"/>
      <c r="N87" s="772"/>
      <c r="O87" s="1006"/>
    </row>
    <row r="88" spans="1:15" s="577" customFormat="1" ht="14.45" customHeight="1">
      <c r="A88" s="766"/>
      <c r="B88" s="773" t="s">
        <v>653</v>
      </c>
      <c r="C88" s="774"/>
      <c r="D88" s="775" t="s">
        <v>913</v>
      </c>
      <c r="E88" s="776" t="s">
        <v>654</v>
      </c>
      <c r="F88" s="790">
        <f>F82*0.5</f>
        <v>4.1666666666666664E-2</v>
      </c>
      <c r="G88" s="505"/>
      <c r="H88" s="506"/>
      <c r="I88" s="505">
        <f>공사노임!C4</f>
        <v>172068</v>
      </c>
      <c r="J88" s="506">
        <f>TRUNC(F88*I88)</f>
        <v>7169</v>
      </c>
      <c r="K88" s="505"/>
      <c r="L88" s="506"/>
      <c r="M88" s="505">
        <f t="shared" ref="M88:N91" si="16">G88+I88+K88</f>
        <v>172068</v>
      </c>
      <c r="N88" s="506">
        <f t="shared" si="16"/>
        <v>7169</v>
      </c>
      <c r="O88" s="804"/>
    </row>
    <row r="89" spans="1:15" s="577" customFormat="1" ht="14.45" customHeight="1">
      <c r="A89" s="766"/>
      <c r="B89" s="778" t="s">
        <v>655</v>
      </c>
      <c r="C89" s="779"/>
      <c r="D89" s="775" t="s">
        <v>913</v>
      </c>
      <c r="E89" s="770" t="s">
        <v>654</v>
      </c>
      <c r="F89" s="799">
        <f>F83*0.5</f>
        <v>8.3333333333333329E-2</v>
      </c>
      <c r="G89" s="800"/>
      <c r="H89" s="506"/>
      <c r="I89" s="800">
        <f>공사노임!C5</f>
        <v>226122</v>
      </c>
      <c r="J89" s="506">
        <f>TRUNC(F89*I89)</f>
        <v>18843</v>
      </c>
      <c r="K89" s="800"/>
      <c r="L89" s="506"/>
      <c r="M89" s="505">
        <f t="shared" si="16"/>
        <v>226122</v>
      </c>
      <c r="N89" s="506">
        <f t="shared" si="16"/>
        <v>18843</v>
      </c>
      <c r="O89" s="804"/>
    </row>
    <row r="90" spans="1:15" s="577" customFormat="1" ht="14.45" customHeight="1">
      <c r="A90" s="766"/>
      <c r="B90" s="773" t="s">
        <v>674</v>
      </c>
      <c r="C90" s="774"/>
      <c r="D90" s="775" t="s">
        <v>675</v>
      </c>
      <c r="E90" s="776" t="s">
        <v>676</v>
      </c>
      <c r="F90" s="790">
        <f>F84*0.5</f>
        <v>0.33333333333333331</v>
      </c>
      <c r="G90" s="800"/>
      <c r="H90" s="295"/>
      <c r="I90" s="800"/>
      <c r="J90" s="506"/>
      <c r="K90" s="800">
        <f>기계경비!F56</f>
        <v>71210</v>
      </c>
      <c r="L90" s="506">
        <f>TRUNC(F90*K90)</f>
        <v>23736</v>
      </c>
      <c r="M90" s="505">
        <f t="shared" si="16"/>
        <v>71210</v>
      </c>
      <c r="N90" s="506">
        <f t="shared" si="16"/>
        <v>23736</v>
      </c>
      <c r="O90" s="1024"/>
    </row>
    <row r="91" spans="1:15" s="577" customFormat="1" ht="14.45" customHeight="1">
      <c r="A91" s="766"/>
      <c r="B91" s="778" t="s">
        <v>656</v>
      </c>
      <c r="C91" s="779"/>
      <c r="D91" s="793" t="s">
        <v>657</v>
      </c>
      <c r="E91" s="805" t="s">
        <v>658</v>
      </c>
      <c r="F91" s="806">
        <v>0.02</v>
      </c>
      <c r="G91" s="807"/>
      <c r="H91" s="808"/>
      <c r="I91" s="800"/>
      <c r="J91" s="506"/>
      <c r="K91" s="800">
        <f>J92</f>
        <v>26012</v>
      </c>
      <c r="L91" s="506">
        <f>TRUNC(F91*K91)</f>
        <v>520</v>
      </c>
      <c r="M91" s="505">
        <f t="shared" si="16"/>
        <v>26012</v>
      </c>
      <c r="N91" s="506">
        <f t="shared" si="16"/>
        <v>520</v>
      </c>
      <c r="O91" s="1024"/>
    </row>
    <row r="92" spans="1:15" s="577" customFormat="1" ht="14.45" customHeight="1">
      <c r="A92" s="780"/>
      <c r="B92" s="781" t="s">
        <v>659</v>
      </c>
      <c r="C92" s="782"/>
      <c r="D92" s="783"/>
      <c r="E92" s="784"/>
      <c r="F92" s="785"/>
      <c r="G92" s="786"/>
      <c r="H92" s="787">
        <f>SUM(H88:H91)</f>
        <v>0</v>
      </c>
      <c r="I92" s="786"/>
      <c r="J92" s="787">
        <f>SUM(J88:J91)</f>
        <v>26012</v>
      </c>
      <c r="K92" s="786"/>
      <c r="L92" s="787">
        <f>SUM(L88:L91)</f>
        <v>24256</v>
      </c>
      <c r="M92" s="786"/>
      <c r="N92" s="787">
        <f>H92+J92+L92</f>
        <v>50268</v>
      </c>
      <c r="O92" s="1016"/>
    </row>
    <row r="93" spans="1:15" s="577" customFormat="1" ht="14.45" customHeight="1">
      <c r="A93" s="766" t="s">
        <v>1494</v>
      </c>
      <c r="B93" s="767" t="s">
        <v>660</v>
      </c>
      <c r="C93" s="768" t="s">
        <v>671</v>
      </c>
      <c r="D93" s="769"/>
      <c r="E93" s="770" t="s">
        <v>665</v>
      </c>
      <c r="F93" s="771"/>
      <c r="G93" s="660"/>
      <c r="H93" s="772"/>
      <c r="I93" s="660"/>
      <c r="J93" s="772"/>
      <c r="K93" s="660"/>
      <c r="L93" s="772"/>
      <c r="M93" s="660"/>
      <c r="N93" s="772"/>
      <c r="O93" s="1006"/>
    </row>
    <row r="94" spans="1:15" s="577" customFormat="1" ht="14.45" customHeight="1">
      <c r="A94" s="766"/>
      <c r="B94" s="773" t="s">
        <v>653</v>
      </c>
      <c r="C94" s="774"/>
      <c r="D94" s="775" t="s">
        <v>672</v>
      </c>
      <c r="E94" s="776" t="s">
        <v>654</v>
      </c>
      <c r="F94" s="790">
        <f>F82+F88</f>
        <v>0.125</v>
      </c>
      <c r="G94" s="505"/>
      <c r="H94" s="506"/>
      <c r="I94" s="505">
        <f>공사노임!C4</f>
        <v>172068</v>
      </c>
      <c r="J94" s="506">
        <f>TRUNC(F94*I94)</f>
        <v>21508</v>
      </c>
      <c r="K94" s="505"/>
      <c r="L94" s="506"/>
      <c r="M94" s="505">
        <f t="shared" ref="M94:N97" si="17">G94+I94+K94</f>
        <v>172068</v>
      </c>
      <c r="N94" s="506">
        <f t="shared" si="17"/>
        <v>21508</v>
      </c>
      <c r="O94" s="804"/>
    </row>
    <row r="95" spans="1:15" s="577" customFormat="1" ht="14.45" customHeight="1">
      <c r="A95" s="766"/>
      <c r="B95" s="778" t="s">
        <v>655</v>
      </c>
      <c r="C95" s="779"/>
      <c r="D95" s="775" t="s">
        <v>672</v>
      </c>
      <c r="E95" s="770" t="s">
        <v>654</v>
      </c>
      <c r="F95" s="790">
        <f>F83+F89</f>
        <v>0.25</v>
      </c>
      <c r="G95" s="800"/>
      <c r="H95" s="506"/>
      <c r="I95" s="800">
        <f>공사노임!C5</f>
        <v>226122</v>
      </c>
      <c r="J95" s="506">
        <f>TRUNC(F95*I95)</f>
        <v>56530</v>
      </c>
      <c r="K95" s="800"/>
      <c r="L95" s="506"/>
      <c r="M95" s="505">
        <f t="shared" si="17"/>
        <v>226122</v>
      </c>
      <c r="N95" s="506">
        <f t="shared" si="17"/>
        <v>56530</v>
      </c>
      <c r="O95" s="1024"/>
    </row>
    <row r="96" spans="1:15" s="577" customFormat="1" ht="14.45" customHeight="1">
      <c r="A96" s="766"/>
      <c r="B96" s="773" t="s">
        <v>674</v>
      </c>
      <c r="C96" s="774"/>
      <c r="D96" s="775" t="s">
        <v>675</v>
      </c>
      <c r="E96" s="776" t="s">
        <v>676</v>
      </c>
      <c r="F96" s="790">
        <f>F84+F90</f>
        <v>1</v>
      </c>
      <c r="G96" s="800"/>
      <c r="H96" s="295"/>
      <c r="I96" s="800"/>
      <c r="J96" s="506"/>
      <c r="K96" s="800">
        <f>기계경비!F56</f>
        <v>71210</v>
      </c>
      <c r="L96" s="506">
        <f>TRUNC(F96*K96)</f>
        <v>71210</v>
      </c>
      <c r="M96" s="505">
        <f t="shared" si="17"/>
        <v>71210</v>
      </c>
      <c r="N96" s="506">
        <f t="shared" si="17"/>
        <v>71210</v>
      </c>
      <c r="O96" s="1024"/>
    </row>
    <row r="97" spans="1:15" s="577" customFormat="1" ht="14.45" customHeight="1">
      <c r="A97" s="766"/>
      <c r="B97" s="778" t="s">
        <v>656</v>
      </c>
      <c r="C97" s="779"/>
      <c r="D97" s="793" t="s">
        <v>657</v>
      </c>
      <c r="E97" s="770" t="s">
        <v>658</v>
      </c>
      <c r="F97" s="795">
        <v>0.02</v>
      </c>
      <c r="G97" s="800"/>
      <c r="H97" s="506"/>
      <c r="I97" s="800"/>
      <c r="J97" s="506"/>
      <c r="K97" s="800">
        <f>J98</f>
        <v>78038</v>
      </c>
      <c r="L97" s="506">
        <f>TRUNC(F97*K97)</f>
        <v>1560</v>
      </c>
      <c r="M97" s="505">
        <f t="shared" si="17"/>
        <v>78038</v>
      </c>
      <c r="N97" s="506">
        <f t="shared" si="17"/>
        <v>1560</v>
      </c>
      <c r="O97" s="1024"/>
    </row>
    <row r="98" spans="1:15" s="577" customFormat="1" ht="14.45" customHeight="1">
      <c r="A98" s="780"/>
      <c r="B98" s="781" t="s">
        <v>659</v>
      </c>
      <c r="C98" s="782"/>
      <c r="D98" s="783"/>
      <c r="E98" s="784"/>
      <c r="F98" s="785"/>
      <c r="G98" s="786"/>
      <c r="H98" s="787">
        <f>SUM(H94:H97)</f>
        <v>0</v>
      </c>
      <c r="I98" s="786"/>
      <c r="J98" s="787">
        <f>SUM(J94:J97)</f>
        <v>78038</v>
      </c>
      <c r="K98" s="786"/>
      <c r="L98" s="787">
        <f>SUM(L94:L97)</f>
        <v>72770</v>
      </c>
      <c r="M98" s="786"/>
      <c r="N98" s="787">
        <f>H98+J98+L98</f>
        <v>150808</v>
      </c>
      <c r="O98" s="1016"/>
    </row>
    <row r="99" spans="1:15" s="60" customFormat="1" ht="14.45" customHeight="1">
      <c r="A99" s="766" t="s">
        <v>1495</v>
      </c>
      <c r="B99" s="767" t="s">
        <v>660</v>
      </c>
      <c r="C99" s="768" t="s">
        <v>662</v>
      </c>
      <c r="D99" s="769" t="s">
        <v>673</v>
      </c>
      <c r="E99" s="770" t="s">
        <v>652</v>
      </c>
      <c r="F99" s="771"/>
      <c r="G99" s="660"/>
      <c r="H99" s="772"/>
      <c r="I99" s="660"/>
      <c r="J99" s="772"/>
      <c r="K99" s="660"/>
      <c r="L99" s="772"/>
      <c r="M99" s="660"/>
      <c r="N99" s="772"/>
      <c r="O99" s="1006"/>
    </row>
    <row r="100" spans="1:15" s="60" customFormat="1" ht="14.45" customHeight="1">
      <c r="A100" s="766"/>
      <c r="B100" s="773" t="s">
        <v>653</v>
      </c>
      <c r="C100" s="774"/>
      <c r="D100" s="775"/>
      <c r="E100" s="776" t="s">
        <v>654</v>
      </c>
      <c r="F100" s="790">
        <v>0.125</v>
      </c>
      <c r="G100" s="505"/>
      <c r="H100" s="506"/>
      <c r="I100" s="505">
        <f>공사노임!C4</f>
        <v>172068</v>
      </c>
      <c r="J100" s="506">
        <f>TRUNC(F100*I100)</f>
        <v>21508</v>
      </c>
      <c r="K100" s="505"/>
      <c r="L100" s="506"/>
      <c r="M100" s="505">
        <f t="shared" ref="M100:N103" si="18">G100+I100+K100</f>
        <v>172068</v>
      </c>
      <c r="N100" s="506">
        <f t="shared" si="18"/>
        <v>21508</v>
      </c>
      <c r="O100" s="804"/>
    </row>
    <row r="101" spans="1:15" s="60" customFormat="1" ht="14.45" customHeight="1">
      <c r="A101" s="285"/>
      <c r="B101" s="291" t="s">
        <v>655</v>
      </c>
      <c r="C101" s="394"/>
      <c r="D101" s="296"/>
      <c r="E101" s="292" t="s">
        <v>654</v>
      </c>
      <c r="F101" s="327">
        <v>0.375</v>
      </c>
      <c r="G101" s="294"/>
      <c r="H101" s="295"/>
      <c r="I101" s="294">
        <f>공사노임!C5</f>
        <v>226122</v>
      </c>
      <c r="J101" s="295">
        <f>TRUNC(F101*I101)</f>
        <v>84795</v>
      </c>
      <c r="K101" s="294"/>
      <c r="L101" s="295"/>
      <c r="M101" s="294">
        <f>G101+I101+K101</f>
        <v>226122</v>
      </c>
      <c r="N101" s="295">
        <f>H101+J101+L101</f>
        <v>84795</v>
      </c>
      <c r="O101" s="1022"/>
    </row>
    <row r="102" spans="1:15" s="60" customFormat="1" ht="14.45" customHeight="1">
      <c r="A102" s="285"/>
      <c r="B102" s="291" t="s">
        <v>674</v>
      </c>
      <c r="C102" s="394"/>
      <c r="D102" s="296" t="s">
        <v>675</v>
      </c>
      <c r="E102" s="292" t="s">
        <v>676</v>
      </c>
      <c r="F102" s="357">
        <f>0.125*8</f>
        <v>1</v>
      </c>
      <c r="G102" s="800"/>
      <c r="H102" s="295"/>
      <c r="I102" s="800"/>
      <c r="J102" s="506"/>
      <c r="K102" s="800">
        <f>기계경비!F56</f>
        <v>71210</v>
      </c>
      <c r="L102" s="506">
        <f>TRUNC(F102*K102)</f>
        <v>71210</v>
      </c>
      <c r="M102" s="294">
        <f t="shared" si="18"/>
        <v>71210</v>
      </c>
      <c r="N102" s="295">
        <f t="shared" si="18"/>
        <v>71210</v>
      </c>
      <c r="O102" s="1022"/>
    </row>
    <row r="103" spans="1:15" s="60" customFormat="1" ht="14.45" customHeight="1">
      <c r="A103" s="285"/>
      <c r="B103" s="325" t="s">
        <v>656</v>
      </c>
      <c r="C103" s="395"/>
      <c r="D103" s="298" t="s">
        <v>657</v>
      </c>
      <c r="E103" s="324" t="s">
        <v>658</v>
      </c>
      <c r="F103" s="309">
        <v>0.02</v>
      </c>
      <c r="G103" s="356"/>
      <c r="H103" s="295"/>
      <c r="I103" s="356"/>
      <c r="J103" s="295"/>
      <c r="K103" s="356">
        <f>J104</f>
        <v>106303</v>
      </c>
      <c r="L103" s="295">
        <f>TRUNC(F103*K103)</f>
        <v>2126</v>
      </c>
      <c r="M103" s="294">
        <f t="shared" si="18"/>
        <v>106303</v>
      </c>
      <c r="N103" s="295">
        <f t="shared" si="18"/>
        <v>2126</v>
      </c>
      <c r="O103" s="1022"/>
    </row>
    <row r="104" spans="1:15" s="60" customFormat="1" ht="14.45" customHeight="1">
      <c r="A104" s="302"/>
      <c r="B104" s="303" t="s">
        <v>659</v>
      </c>
      <c r="C104" s="396"/>
      <c r="D104" s="304"/>
      <c r="E104" s="305"/>
      <c r="F104" s="306"/>
      <c r="G104" s="307"/>
      <c r="H104" s="284">
        <f>SUM(H100:H103)</f>
        <v>0</v>
      </c>
      <c r="I104" s="307"/>
      <c r="J104" s="284">
        <f>SUM(J100:J103)</f>
        <v>106303</v>
      </c>
      <c r="K104" s="307"/>
      <c r="L104" s="284">
        <f>SUM(L100:L103)</f>
        <v>73336</v>
      </c>
      <c r="M104" s="307"/>
      <c r="N104" s="284">
        <f>H104+J104+L104</f>
        <v>179639</v>
      </c>
      <c r="O104" s="1019"/>
    </row>
    <row r="105" spans="1:15" s="60" customFormat="1" ht="14.45" customHeight="1">
      <c r="A105" s="285" t="s">
        <v>1496</v>
      </c>
      <c r="B105" s="286" t="s">
        <v>660</v>
      </c>
      <c r="C105" s="359" t="s">
        <v>715</v>
      </c>
      <c r="D105" s="287" t="s">
        <v>673</v>
      </c>
      <c r="E105" s="324" t="s">
        <v>652</v>
      </c>
      <c r="F105" s="288"/>
      <c r="G105" s="289"/>
      <c r="H105" s="290"/>
      <c r="I105" s="289"/>
      <c r="J105" s="290"/>
      <c r="K105" s="289"/>
      <c r="L105" s="290"/>
      <c r="M105" s="289"/>
      <c r="N105" s="290"/>
      <c r="O105" s="1020"/>
    </row>
    <row r="106" spans="1:15" s="60" customFormat="1" ht="14.45" customHeight="1">
      <c r="A106" s="285"/>
      <c r="B106" s="291" t="s">
        <v>653</v>
      </c>
      <c r="C106" s="394"/>
      <c r="D106" s="296" t="s">
        <v>913</v>
      </c>
      <c r="E106" s="292" t="s">
        <v>654</v>
      </c>
      <c r="F106" s="293">
        <f>F100*0.5</f>
        <v>6.25E-2</v>
      </c>
      <c r="G106" s="294"/>
      <c r="H106" s="295"/>
      <c r="I106" s="294">
        <f>공사노임!C4</f>
        <v>172068</v>
      </c>
      <c r="J106" s="295">
        <f>TRUNC(F106*I106)</f>
        <v>10754</v>
      </c>
      <c r="K106" s="294"/>
      <c r="L106" s="295"/>
      <c r="M106" s="294">
        <f t="shared" ref="M106:N109" si="19">G106+I106+K106</f>
        <v>172068</v>
      </c>
      <c r="N106" s="295">
        <f t="shared" si="19"/>
        <v>10754</v>
      </c>
      <c r="O106" s="1018"/>
    </row>
    <row r="107" spans="1:15" s="60" customFormat="1" ht="14.45" customHeight="1">
      <c r="A107" s="285"/>
      <c r="B107" s="291" t="s">
        <v>655</v>
      </c>
      <c r="C107" s="394"/>
      <c r="D107" s="296" t="s">
        <v>2105</v>
      </c>
      <c r="E107" s="324" t="s">
        <v>654</v>
      </c>
      <c r="F107" s="293">
        <f>F101*0.5</f>
        <v>0.1875</v>
      </c>
      <c r="G107" s="294"/>
      <c r="H107" s="295"/>
      <c r="I107" s="294">
        <f>공사노임!C5</f>
        <v>226122</v>
      </c>
      <c r="J107" s="295">
        <f>TRUNC(F107*I107)</f>
        <v>42397</v>
      </c>
      <c r="K107" s="294"/>
      <c r="L107" s="295"/>
      <c r="M107" s="294">
        <f>G107+I107+K107</f>
        <v>226122</v>
      </c>
      <c r="N107" s="295">
        <f>H107+J107+L107</f>
        <v>42397</v>
      </c>
      <c r="O107" s="1018"/>
    </row>
    <row r="108" spans="1:15" s="60" customFormat="1" ht="14.45" customHeight="1">
      <c r="A108" s="285"/>
      <c r="B108" s="291" t="s">
        <v>674</v>
      </c>
      <c r="C108" s="394"/>
      <c r="D108" s="296" t="s">
        <v>675</v>
      </c>
      <c r="E108" s="324" t="s">
        <v>676</v>
      </c>
      <c r="F108" s="357">
        <v>0.5</v>
      </c>
      <c r="G108" s="800"/>
      <c r="H108" s="295"/>
      <c r="I108" s="800"/>
      <c r="J108" s="506"/>
      <c r="K108" s="800">
        <f>기계경비!F56</f>
        <v>71210</v>
      </c>
      <c r="L108" s="506">
        <f>TRUNC(F108*K108)</f>
        <v>35605</v>
      </c>
      <c r="M108" s="294">
        <f t="shared" si="19"/>
        <v>71210</v>
      </c>
      <c r="N108" s="295">
        <f t="shared" si="19"/>
        <v>35605</v>
      </c>
      <c r="O108" s="1022"/>
    </row>
    <row r="109" spans="1:15" s="60" customFormat="1" ht="14.45" customHeight="1">
      <c r="A109" s="285"/>
      <c r="B109" s="325" t="s">
        <v>656</v>
      </c>
      <c r="C109" s="395"/>
      <c r="D109" s="298" t="s">
        <v>657</v>
      </c>
      <c r="E109" s="324" t="s">
        <v>658</v>
      </c>
      <c r="F109" s="309">
        <v>0.02</v>
      </c>
      <c r="G109" s="356"/>
      <c r="H109" s="295"/>
      <c r="I109" s="356"/>
      <c r="J109" s="295"/>
      <c r="K109" s="356">
        <f>J110</f>
        <v>53151</v>
      </c>
      <c r="L109" s="295">
        <f>TRUNC(F109*K109)</f>
        <v>1063</v>
      </c>
      <c r="M109" s="294">
        <f t="shared" si="19"/>
        <v>53151</v>
      </c>
      <c r="N109" s="295">
        <f t="shared" si="19"/>
        <v>1063</v>
      </c>
      <c r="O109" s="1022"/>
    </row>
    <row r="110" spans="1:15" s="60" customFormat="1" ht="14.45" customHeight="1">
      <c r="A110" s="302"/>
      <c r="B110" s="303" t="s">
        <v>659</v>
      </c>
      <c r="C110" s="396"/>
      <c r="D110" s="304"/>
      <c r="E110" s="305"/>
      <c r="F110" s="306"/>
      <c r="G110" s="307"/>
      <c r="H110" s="284">
        <f>SUM(H106:H109)</f>
        <v>0</v>
      </c>
      <c r="I110" s="307"/>
      <c r="J110" s="284">
        <f>SUM(J106:J109)</f>
        <v>53151</v>
      </c>
      <c r="K110" s="307"/>
      <c r="L110" s="284">
        <f>SUM(L106:L109)</f>
        <v>36668</v>
      </c>
      <c r="M110" s="307"/>
      <c r="N110" s="284">
        <f>H110+J110+L110</f>
        <v>89819</v>
      </c>
      <c r="O110" s="1019"/>
    </row>
    <row r="111" spans="1:15" s="60" customFormat="1" ht="14.45" customHeight="1">
      <c r="A111" s="285" t="s">
        <v>1497</v>
      </c>
      <c r="B111" s="286" t="s">
        <v>660</v>
      </c>
      <c r="C111" s="359" t="s">
        <v>714</v>
      </c>
      <c r="D111" s="287" t="s">
        <v>673</v>
      </c>
      <c r="E111" s="324" t="s">
        <v>652</v>
      </c>
      <c r="F111" s="288"/>
      <c r="G111" s="289"/>
      <c r="H111" s="290"/>
      <c r="I111" s="289"/>
      <c r="J111" s="290"/>
      <c r="K111" s="289"/>
      <c r="L111" s="290"/>
      <c r="M111" s="289"/>
      <c r="N111" s="290"/>
      <c r="O111" s="1020"/>
    </row>
    <row r="112" spans="1:15" s="60" customFormat="1" ht="14.45" customHeight="1">
      <c r="A112" s="285"/>
      <c r="B112" s="291" t="s">
        <v>653</v>
      </c>
      <c r="C112" s="394"/>
      <c r="D112" s="296" t="s">
        <v>672</v>
      </c>
      <c r="E112" s="292" t="s">
        <v>654</v>
      </c>
      <c r="F112" s="293">
        <f>F100+F106</f>
        <v>0.1875</v>
      </c>
      <c r="G112" s="294"/>
      <c r="H112" s="295"/>
      <c r="I112" s="294">
        <f>공사노임!C4</f>
        <v>172068</v>
      </c>
      <c r="J112" s="295">
        <f>TRUNC(F112*I112)</f>
        <v>32262</v>
      </c>
      <c r="K112" s="294"/>
      <c r="L112" s="295"/>
      <c r="M112" s="294">
        <f t="shared" ref="M112:N115" si="20">G112+I112+K112</f>
        <v>172068</v>
      </c>
      <c r="N112" s="295">
        <f t="shared" si="20"/>
        <v>32262</v>
      </c>
      <c r="O112" s="1018"/>
    </row>
    <row r="113" spans="1:15" s="60" customFormat="1" ht="14.45" customHeight="1">
      <c r="A113" s="285"/>
      <c r="B113" s="291" t="s">
        <v>655</v>
      </c>
      <c r="C113" s="394"/>
      <c r="D113" s="296" t="s">
        <v>672</v>
      </c>
      <c r="E113" s="324" t="s">
        <v>654</v>
      </c>
      <c r="F113" s="327">
        <f>F101+F107</f>
        <v>0.5625</v>
      </c>
      <c r="G113" s="294"/>
      <c r="H113" s="295"/>
      <c r="I113" s="294">
        <f>공사노임!C5</f>
        <v>226122</v>
      </c>
      <c r="J113" s="295">
        <f>TRUNC(F113*I113)</f>
        <v>127193</v>
      </c>
      <c r="K113" s="294"/>
      <c r="L113" s="295"/>
      <c r="M113" s="294">
        <f>G113+I113+K113</f>
        <v>226122</v>
      </c>
      <c r="N113" s="295">
        <f>H113+J113+L113</f>
        <v>127193</v>
      </c>
      <c r="O113" s="1022"/>
    </row>
    <row r="114" spans="1:15" s="60" customFormat="1" ht="14.45" customHeight="1">
      <c r="A114" s="285"/>
      <c r="B114" s="291" t="s">
        <v>674</v>
      </c>
      <c r="C114" s="394"/>
      <c r="D114" s="296" t="s">
        <v>675</v>
      </c>
      <c r="E114" s="324" t="s">
        <v>676</v>
      </c>
      <c r="F114" s="358">
        <v>1.5</v>
      </c>
      <c r="G114" s="800"/>
      <c r="H114" s="295"/>
      <c r="I114" s="800"/>
      <c r="J114" s="506"/>
      <c r="K114" s="800">
        <f>기계경비!F56</f>
        <v>71210</v>
      </c>
      <c r="L114" s="506">
        <f>TRUNC(F114*K114)</f>
        <v>106815</v>
      </c>
      <c r="M114" s="294">
        <f t="shared" si="20"/>
        <v>71210</v>
      </c>
      <c r="N114" s="295">
        <f t="shared" si="20"/>
        <v>106815</v>
      </c>
      <c r="O114" s="1022"/>
    </row>
    <row r="115" spans="1:15" s="60" customFormat="1" ht="14.45" customHeight="1">
      <c r="A115" s="285"/>
      <c r="B115" s="325" t="s">
        <v>656</v>
      </c>
      <c r="C115" s="395"/>
      <c r="D115" s="298" t="s">
        <v>657</v>
      </c>
      <c r="E115" s="324" t="s">
        <v>658</v>
      </c>
      <c r="F115" s="309">
        <v>0.02</v>
      </c>
      <c r="G115" s="356"/>
      <c r="H115" s="295"/>
      <c r="I115" s="356"/>
      <c r="J115" s="295"/>
      <c r="K115" s="356">
        <f>J116</f>
        <v>159455</v>
      </c>
      <c r="L115" s="295">
        <f>TRUNC(F115*K115)</f>
        <v>3189</v>
      </c>
      <c r="M115" s="294">
        <f t="shared" si="20"/>
        <v>159455</v>
      </c>
      <c r="N115" s="295">
        <f t="shared" si="20"/>
        <v>3189</v>
      </c>
      <c r="O115" s="1022"/>
    </row>
    <row r="116" spans="1:15" s="60" customFormat="1" ht="14.45" customHeight="1">
      <c r="A116" s="302"/>
      <c r="B116" s="303" t="s">
        <v>659</v>
      </c>
      <c r="C116" s="396"/>
      <c r="D116" s="304"/>
      <c r="E116" s="305"/>
      <c r="F116" s="306"/>
      <c r="G116" s="307"/>
      <c r="H116" s="284">
        <f>SUM(H112:H115)</f>
        <v>0</v>
      </c>
      <c r="I116" s="307"/>
      <c r="J116" s="284">
        <f>SUM(J112:J115)</f>
        <v>159455</v>
      </c>
      <c r="K116" s="307"/>
      <c r="L116" s="284">
        <f>SUM(L112:L115)</f>
        <v>110004</v>
      </c>
      <c r="M116" s="307"/>
      <c r="N116" s="284">
        <f>H116+J116+L116</f>
        <v>269459</v>
      </c>
      <c r="O116" s="1019"/>
    </row>
    <row r="117" spans="1:15" s="60" customFormat="1" ht="14.45" customHeight="1">
      <c r="A117" s="766" t="s">
        <v>1498</v>
      </c>
      <c r="B117" s="767" t="s">
        <v>660</v>
      </c>
      <c r="C117" s="768" t="s">
        <v>548</v>
      </c>
      <c r="D117" s="769" t="s">
        <v>53</v>
      </c>
      <c r="E117" s="770" t="s">
        <v>678</v>
      </c>
      <c r="F117" s="771"/>
      <c r="G117" s="660"/>
      <c r="H117" s="772"/>
      <c r="I117" s="660"/>
      <c r="J117" s="772"/>
      <c r="K117" s="660"/>
      <c r="L117" s="772"/>
      <c r="M117" s="660"/>
      <c r="N117" s="772"/>
      <c r="O117" s="1006"/>
    </row>
    <row r="118" spans="1:15" s="60" customFormat="1" ht="14.45" customHeight="1">
      <c r="A118" s="766"/>
      <c r="B118" s="773" t="s">
        <v>653</v>
      </c>
      <c r="C118" s="774"/>
      <c r="D118" s="775"/>
      <c r="E118" s="776" t="s">
        <v>654</v>
      </c>
      <c r="F118" s="790">
        <f>F30</f>
        <v>4.5454545454545456E-2</v>
      </c>
      <c r="G118" s="505"/>
      <c r="H118" s="506"/>
      <c r="I118" s="505">
        <f>공사노임!C4</f>
        <v>172068</v>
      </c>
      <c r="J118" s="506">
        <f>TRUNC(F118*I118)</f>
        <v>7821</v>
      </c>
      <c r="K118" s="505"/>
      <c r="L118" s="506"/>
      <c r="M118" s="505">
        <f t="shared" ref="M118:N121" si="21">G118+I118+K118</f>
        <v>172068</v>
      </c>
      <c r="N118" s="506">
        <f t="shared" si="21"/>
        <v>7821</v>
      </c>
      <c r="O118" s="804"/>
    </row>
    <row r="119" spans="1:15" s="60" customFormat="1" ht="14.45" customHeight="1">
      <c r="A119" s="766"/>
      <c r="B119" s="778" t="s">
        <v>655</v>
      </c>
      <c r="C119" s="779"/>
      <c r="D119" s="775"/>
      <c r="E119" s="770" t="s">
        <v>654</v>
      </c>
      <c r="F119" s="799">
        <f>F31</f>
        <v>9.0909090909090912E-2</v>
      </c>
      <c r="G119" s="800"/>
      <c r="H119" s="506"/>
      <c r="I119" s="800">
        <f>공사노임!C5</f>
        <v>226122</v>
      </c>
      <c r="J119" s="506">
        <f>TRUNC(F119*I119)</f>
        <v>20556</v>
      </c>
      <c r="K119" s="800"/>
      <c r="L119" s="506"/>
      <c r="M119" s="505">
        <f t="shared" si="21"/>
        <v>226122</v>
      </c>
      <c r="N119" s="506">
        <f t="shared" si="21"/>
        <v>20556</v>
      </c>
      <c r="O119" s="1024"/>
    </row>
    <row r="120" spans="1:15" s="60" customFormat="1" ht="14.45" customHeight="1">
      <c r="A120" s="766"/>
      <c r="B120" s="778" t="s">
        <v>674</v>
      </c>
      <c r="C120" s="779"/>
      <c r="D120" s="940" t="s">
        <v>679</v>
      </c>
      <c r="E120" s="770" t="s">
        <v>676</v>
      </c>
      <c r="F120" s="1037">
        <f>1/22*8</f>
        <v>0.36363636363636365</v>
      </c>
      <c r="G120" s="800"/>
      <c r="H120" s="295"/>
      <c r="I120" s="800"/>
      <c r="J120" s="506"/>
      <c r="K120" s="800">
        <f>기계경비!F42</f>
        <v>66197</v>
      </c>
      <c r="L120" s="506">
        <f>TRUNC(F120*K120)</f>
        <v>24071</v>
      </c>
      <c r="M120" s="505">
        <f t="shared" si="21"/>
        <v>66197</v>
      </c>
      <c r="N120" s="506">
        <f t="shared" si="21"/>
        <v>24071</v>
      </c>
      <c r="O120" s="804"/>
    </row>
    <row r="121" spans="1:15" s="60" customFormat="1" ht="14.45" customHeight="1">
      <c r="A121" s="766"/>
      <c r="B121" s="325" t="s">
        <v>656</v>
      </c>
      <c r="C121" s="395"/>
      <c r="D121" s="1036" t="s">
        <v>657</v>
      </c>
      <c r="E121" s="324" t="s">
        <v>396</v>
      </c>
      <c r="F121" s="309">
        <v>0.02</v>
      </c>
      <c r="G121" s="356"/>
      <c r="H121" s="295"/>
      <c r="I121" s="356"/>
      <c r="J121" s="295"/>
      <c r="K121" s="356">
        <f>J122</f>
        <v>28377</v>
      </c>
      <c r="L121" s="295">
        <f>TRUNC(F121*K121)</f>
        <v>567</v>
      </c>
      <c r="M121" s="294">
        <f t="shared" si="21"/>
        <v>28377</v>
      </c>
      <c r="N121" s="295">
        <f t="shared" si="21"/>
        <v>567</v>
      </c>
      <c r="O121" s="1023"/>
    </row>
    <row r="122" spans="1:15" s="60" customFormat="1" ht="14.45" customHeight="1">
      <c r="A122" s="780"/>
      <c r="B122" s="781" t="s">
        <v>659</v>
      </c>
      <c r="C122" s="782"/>
      <c r="D122" s="783"/>
      <c r="E122" s="784"/>
      <c r="F122" s="785"/>
      <c r="G122" s="786"/>
      <c r="H122" s="787">
        <f>SUM(H118:H121)</f>
        <v>0</v>
      </c>
      <c r="I122" s="786"/>
      <c r="J122" s="787">
        <f>SUM(J118:J121)</f>
        <v>28377</v>
      </c>
      <c r="K122" s="786"/>
      <c r="L122" s="787">
        <f>SUM(L118:L121)</f>
        <v>24638</v>
      </c>
      <c r="M122" s="786"/>
      <c r="N122" s="787">
        <f>H122+J122+L122</f>
        <v>53015</v>
      </c>
      <c r="O122" s="1016"/>
    </row>
    <row r="123" spans="1:15" s="60" customFormat="1" ht="14.45" customHeight="1">
      <c r="A123" s="766" t="s">
        <v>2094</v>
      </c>
      <c r="B123" s="767" t="s">
        <v>388</v>
      </c>
      <c r="C123" s="768" t="s">
        <v>548</v>
      </c>
      <c r="D123" s="769" t="s">
        <v>577</v>
      </c>
      <c r="E123" s="770" t="s">
        <v>678</v>
      </c>
      <c r="F123" s="771"/>
      <c r="G123" s="660"/>
      <c r="H123" s="772"/>
      <c r="I123" s="660"/>
      <c r="J123" s="772"/>
      <c r="K123" s="660"/>
      <c r="L123" s="772"/>
      <c r="M123" s="660"/>
      <c r="N123" s="772"/>
      <c r="O123" s="1006"/>
    </row>
    <row r="124" spans="1:15" s="60" customFormat="1" ht="14.45" customHeight="1">
      <c r="A124" s="766"/>
      <c r="B124" s="773" t="s">
        <v>642</v>
      </c>
      <c r="C124" s="774"/>
      <c r="D124" s="775"/>
      <c r="E124" s="776" t="s">
        <v>395</v>
      </c>
      <c r="F124" s="790">
        <f>F35</f>
        <v>5.8823529411764705E-2</v>
      </c>
      <c r="G124" s="505"/>
      <c r="H124" s="506"/>
      <c r="I124" s="505">
        <f>공사노임!C9</f>
        <v>222306</v>
      </c>
      <c r="J124" s="506">
        <f>TRUNC(F124*I124)</f>
        <v>13076</v>
      </c>
      <c r="K124" s="505"/>
      <c r="L124" s="506"/>
      <c r="M124" s="505">
        <f t="shared" ref="M124:M127" si="22">G124+I124+K124</f>
        <v>222306</v>
      </c>
      <c r="N124" s="506">
        <f t="shared" ref="N124:N127" si="23">H124+J124+L124</f>
        <v>13076</v>
      </c>
      <c r="O124" s="804"/>
    </row>
    <row r="125" spans="1:15" s="60" customFormat="1" ht="14.45" customHeight="1">
      <c r="A125" s="766"/>
      <c r="B125" s="778" t="s">
        <v>655</v>
      </c>
      <c r="C125" s="779"/>
      <c r="D125" s="775"/>
      <c r="E125" s="770" t="s">
        <v>395</v>
      </c>
      <c r="F125" s="790">
        <f>F36</f>
        <v>0.11764705882352941</v>
      </c>
      <c r="G125" s="800"/>
      <c r="H125" s="506"/>
      <c r="I125" s="800">
        <f>공사노임!C11</f>
        <v>263017</v>
      </c>
      <c r="J125" s="506">
        <f>TRUNC(F125*I125)</f>
        <v>30943</v>
      </c>
      <c r="K125" s="800"/>
      <c r="L125" s="506"/>
      <c r="M125" s="505">
        <f t="shared" si="22"/>
        <v>263017</v>
      </c>
      <c r="N125" s="506">
        <f t="shared" si="23"/>
        <v>30943</v>
      </c>
      <c r="O125" s="1024"/>
    </row>
    <row r="126" spans="1:15" s="60" customFormat="1" ht="14.45" customHeight="1">
      <c r="A126" s="766"/>
      <c r="B126" s="778" t="s">
        <v>674</v>
      </c>
      <c r="C126" s="779"/>
      <c r="D126" s="940" t="s">
        <v>679</v>
      </c>
      <c r="E126" s="770" t="s">
        <v>676</v>
      </c>
      <c r="F126" s="1037">
        <f>1/17*8</f>
        <v>0.47058823529411764</v>
      </c>
      <c r="G126" s="800"/>
      <c r="H126" s="295"/>
      <c r="I126" s="800"/>
      <c r="J126" s="506"/>
      <c r="K126" s="800">
        <f>기계경비!F42</f>
        <v>66197</v>
      </c>
      <c r="L126" s="506">
        <f>TRUNC(F126*K126)</f>
        <v>31151</v>
      </c>
      <c r="M126" s="505">
        <f t="shared" si="22"/>
        <v>66197</v>
      </c>
      <c r="N126" s="506">
        <f t="shared" si="23"/>
        <v>31151</v>
      </c>
      <c r="O126" s="804"/>
    </row>
    <row r="127" spans="1:15" s="60" customFormat="1" ht="14.45" customHeight="1">
      <c r="A127" s="766"/>
      <c r="B127" s="325" t="s">
        <v>656</v>
      </c>
      <c r="C127" s="395"/>
      <c r="D127" s="1036" t="s">
        <v>657</v>
      </c>
      <c r="E127" s="324" t="s">
        <v>396</v>
      </c>
      <c r="F127" s="309">
        <v>0.02</v>
      </c>
      <c r="G127" s="356"/>
      <c r="H127" s="295"/>
      <c r="I127" s="356"/>
      <c r="J127" s="295"/>
      <c r="K127" s="356">
        <f>J128</f>
        <v>44019</v>
      </c>
      <c r="L127" s="295">
        <f>TRUNC(F127*K127)</f>
        <v>880</v>
      </c>
      <c r="M127" s="294">
        <f t="shared" si="22"/>
        <v>44019</v>
      </c>
      <c r="N127" s="295">
        <f t="shared" si="23"/>
        <v>880</v>
      </c>
      <c r="O127" s="1023"/>
    </row>
    <row r="128" spans="1:15" s="60" customFormat="1" ht="14.45" customHeight="1">
      <c r="A128" s="780"/>
      <c r="B128" s="781" t="s">
        <v>397</v>
      </c>
      <c r="C128" s="782"/>
      <c r="D128" s="783"/>
      <c r="E128" s="784"/>
      <c r="F128" s="785"/>
      <c r="G128" s="786"/>
      <c r="H128" s="787">
        <f>SUM(H124:H127)</f>
        <v>0</v>
      </c>
      <c r="I128" s="786"/>
      <c r="J128" s="787">
        <f>SUM(J124:J127)</f>
        <v>44019</v>
      </c>
      <c r="K128" s="786"/>
      <c r="L128" s="787">
        <f>SUM(L124:L127)</f>
        <v>32031</v>
      </c>
      <c r="M128" s="786"/>
      <c r="N128" s="787">
        <f>H128+J128+L128</f>
        <v>76050</v>
      </c>
      <c r="O128" s="1016"/>
    </row>
    <row r="129" spans="1:15" s="60" customFormat="1" ht="14.45" customHeight="1">
      <c r="A129" s="766" t="s">
        <v>2095</v>
      </c>
      <c r="B129" s="767" t="s">
        <v>388</v>
      </c>
      <c r="C129" s="768" t="s">
        <v>548</v>
      </c>
      <c r="D129" s="769" t="s">
        <v>2093</v>
      </c>
      <c r="E129" s="770" t="s">
        <v>678</v>
      </c>
      <c r="F129" s="771"/>
      <c r="G129" s="660"/>
      <c r="H129" s="772"/>
      <c r="I129" s="660"/>
      <c r="J129" s="772"/>
      <c r="K129" s="660"/>
      <c r="L129" s="772"/>
      <c r="M129" s="660"/>
      <c r="N129" s="772"/>
      <c r="O129" s="1006"/>
    </row>
    <row r="130" spans="1:15" s="60" customFormat="1" ht="14.45" customHeight="1">
      <c r="A130" s="766"/>
      <c r="B130" s="773" t="s">
        <v>642</v>
      </c>
      <c r="C130" s="774"/>
      <c r="D130" s="775"/>
      <c r="E130" s="776" t="s">
        <v>395</v>
      </c>
      <c r="F130" s="790">
        <f>F41</f>
        <v>0.16666666666666666</v>
      </c>
      <c r="G130" s="505"/>
      <c r="H130" s="506"/>
      <c r="I130" s="505">
        <f>공사노임!C15</f>
        <v>273676</v>
      </c>
      <c r="J130" s="506">
        <f>TRUNC(F130*I130)</f>
        <v>45612</v>
      </c>
      <c r="K130" s="505"/>
      <c r="L130" s="506"/>
      <c r="M130" s="505">
        <f t="shared" ref="M130:M133" si="24">G130+I130+K130</f>
        <v>273676</v>
      </c>
      <c r="N130" s="506">
        <f t="shared" ref="N130:N133" si="25">H130+J130+L130</f>
        <v>45612</v>
      </c>
      <c r="O130" s="804"/>
    </row>
    <row r="131" spans="1:15" s="60" customFormat="1" ht="14.45" customHeight="1">
      <c r="A131" s="766"/>
      <c r="B131" s="778" t="s">
        <v>655</v>
      </c>
      <c r="C131" s="779"/>
      <c r="D131" s="775"/>
      <c r="E131" s="770" t="s">
        <v>395</v>
      </c>
      <c r="F131" s="790">
        <f>F42</f>
        <v>0.16666666666666666</v>
      </c>
      <c r="G131" s="800"/>
      <c r="H131" s="506"/>
      <c r="I131" s="800">
        <f>공사노임!C16</f>
        <v>110951</v>
      </c>
      <c r="J131" s="506">
        <f>TRUNC(F131*I131)</f>
        <v>18491</v>
      </c>
      <c r="K131" s="800"/>
      <c r="L131" s="506"/>
      <c r="M131" s="505">
        <f t="shared" si="24"/>
        <v>110951</v>
      </c>
      <c r="N131" s="506">
        <f t="shared" si="25"/>
        <v>18491</v>
      </c>
      <c r="O131" s="1024"/>
    </row>
    <row r="132" spans="1:15" s="60" customFormat="1" ht="14.45" customHeight="1">
      <c r="A132" s="766"/>
      <c r="B132" s="778" t="s">
        <v>674</v>
      </c>
      <c r="C132" s="779"/>
      <c r="D132" s="940" t="s">
        <v>679</v>
      </c>
      <c r="E132" s="770" t="s">
        <v>676</v>
      </c>
      <c r="F132" s="941">
        <f>1/6*8</f>
        <v>1.3333333333333333</v>
      </c>
      <c r="G132" s="800"/>
      <c r="H132" s="295"/>
      <c r="I132" s="800"/>
      <c r="J132" s="506"/>
      <c r="K132" s="800">
        <f>기계경비!F42</f>
        <v>66197</v>
      </c>
      <c r="L132" s="506">
        <f>TRUNC(F132*K132)</f>
        <v>88262</v>
      </c>
      <c r="M132" s="505">
        <f t="shared" si="24"/>
        <v>66197</v>
      </c>
      <c r="N132" s="506">
        <f t="shared" si="25"/>
        <v>88262</v>
      </c>
      <c r="O132" s="1024"/>
    </row>
    <row r="133" spans="1:15" s="60" customFormat="1" ht="14.45" customHeight="1">
      <c r="A133" s="766"/>
      <c r="B133" s="325" t="s">
        <v>656</v>
      </c>
      <c r="C133" s="395"/>
      <c r="D133" s="1036" t="s">
        <v>657</v>
      </c>
      <c r="E133" s="324" t="s">
        <v>396</v>
      </c>
      <c r="F133" s="1038">
        <v>0.02</v>
      </c>
      <c r="G133" s="356"/>
      <c r="H133" s="295"/>
      <c r="I133" s="356"/>
      <c r="J133" s="295"/>
      <c r="K133" s="356">
        <f>J134</f>
        <v>64103</v>
      </c>
      <c r="L133" s="295">
        <f>TRUNC(F133*K133)</f>
        <v>1282</v>
      </c>
      <c r="M133" s="294">
        <f t="shared" si="24"/>
        <v>64103</v>
      </c>
      <c r="N133" s="295">
        <f t="shared" si="25"/>
        <v>1282</v>
      </c>
      <c r="O133" s="1025"/>
    </row>
    <row r="134" spans="1:15" s="60" customFormat="1" ht="14.45" customHeight="1">
      <c r="A134" s="780"/>
      <c r="B134" s="781" t="s">
        <v>397</v>
      </c>
      <c r="C134" s="782"/>
      <c r="D134" s="783"/>
      <c r="E134" s="784"/>
      <c r="F134" s="785"/>
      <c r="G134" s="786"/>
      <c r="H134" s="787">
        <f>SUM(H130:H133)</f>
        <v>0</v>
      </c>
      <c r="I134" s="786"/>
      <c r="J134" s="787">
        <f>SUM(J130:J133)</f>
        <v>64103</v>
      </c>
      <c r="K134" s="786"/>
      <c r="L134" s="787">
        <f>SUM(L130:L133)</f>
        <v>89544</v>
      </c>
      <c r="M134" s="786"/>
      <c r="N134" s="787">
        <f>H134+J134+L134</f>
        <v>153647</v>
      </c>
      <c r="O134" s="1016"/>
    </row>
    <row r="135" spans="1:15" s="60" customFormat="1" ht="15" customHeight="1">
      <c r="A135" s="285" t="s">
        <v>1499</v>
      </c>
      <c r="B135" s="286" t="s">
        <v>660</v>
      </c>
      <c r="C135" s="359" t="s">
        <v>717</v>
      </c>
      <c r="D135" s="287" t="s">
        <v>680</v>
      </c>
      <c r="E135" s="324" t="s">
        <v>678</v>
      </c>
      <c r="F135" s="288"/>
      <c r="G135" s="289"/>
      <c r="H135" s="290"/>
      <c r="I135" s="289"/>
      <c r="J135" s="290"/>
      <c r="K135" s="289"/>
      <c r="L135" s="290"/>
      <c r="M135" s="289"/>
      <c r="N135" s="290"/>
      <c r="O135" s="1020"/>
    </row>
    <row r="136" spans="1:15" s="60" customFormat="1" ht="15" customHeight="1">
      <c r="A136" s="285"/>
      <c r="B136" s="291" t="s">
        <v>653</v>
      </c>
      <c r="C136" s="394"/>
      <c r="D136" s="296" t="s">
        <v>681</v>
      </c>
      <c r="E136" s="292" t="s">
        <v>654</v>
      </c>
      <c r="F136" s="293">
        <f>F41*0.5</f>
        <v>8.3333333333333329E-2</v>
      </c>
      <c r="G136" s="294"/>
      <c r="H136" s="295"/>
      <c r="I136" s="294">
        <f>공사노임!C4</f>
        <v>172068</v>
      </c>
      <c r="J136" s="295">
        <f>TRUNC(F136*I136)</f>
        <v>14339</v>
      </c>
      <c r="K136" s="294"/>
      <c r="L136" s="295"/>
      <c r="M136" s="294">
        <f>G136+I136+K136</f>
        <v>172068</v>
      </c>
      <c r="N136" s="295">
        <f>H136+J136+L136</f>
        <v>14339</v>
      </c>
      <c r="O136" s="1018"/>
    </row>
    <row r="137" spans="1:15" s="60" customFormat="1" ht="15" customHeight="1">
      <c r="A137" s="285"/>
      <c r="B137" s="325" t="s">
        <v>655</v>
      </c>
      <c r="C137" s="395"/>
      <c r="D137" s="296" t="s">
        <v>681</v>
      </c>
      <c r="E137" s="324" t="s">
        <v>654</v>
      </c>
      <c r="F137" s="327">
        <f>F42*0.5</f>
        <v>8.3333333333333329E-2</v>
      </c>
      <c r="G137" s="356"/>
      <c r="H137" s="295"/>
      <c r="I137" s="356">
        <f>공사노임!C5</f>
        <v>226122</v>
      </c>
      <c r="J137" s="295">
        <f>TRUNC(F137*I137)</f>
        <v>18843</v>
      </c>
      <c r="K137" s="356"/>
      <c r="L137" s="295"/>
      <c r="M137" s="294">
        <f>G137+I137+K137</f>
        <v>226122</v>
      </c>
      <c r="N137" s="295">
        <f>H137+J137+L137</f>
        <v>18843</v>
      </c>
      <c r="O137" s="1022"/>
    </row>
    <row r="138" spans="1:15" s="60" customFormat="1" ht="15" customHeight="1">
      <c r="A138" s="285"/>
      <c r="B138" s="325" t="s">
        <v>940</v>
      </c>
      <c r="C138" s="395"/>
      <c r="D138" s="326"/>
      <c r="E138" s="324" t="s">
        <v>139</v>
      </c>
      <c r="F138" s="327">
        <v>0.14000000000000001</v>
      </c>
      <c r="G138" s="356"/>
      <c r="H138" s="295"/>
      <c r="I138" s="356">
        <f>공사노임!C17</f>
        <v>103691</v>
      </c>
      <c r="J138" s="295">
        <f>TRUNC(F138*I138)</f>
        <v>14516</v>
      </c>
      <c r="K138" s="356"/>
      <c r="L138" s="295"/>
      <c r="M138" s="294"/>
      <c r="N138" s="295"/>
      <c r="O138" s="1022"/>
    </row>
    <row r="139" spans="1:15" s="60" customFormat="1" ht="15" customHeight="1">
      <c r="A139" s="285"/>
      <c r="B139" s="325" t="s">
        <v>525</v>
      </c>
      <c r="C139" s="395"/>
      <c r="D139" s="326"/>
      <c r="E139" s="324" t="s">
        <v>139</v>
      </c>
      <c r="F139" s="327">
        <v>0.05</v>
      </c>
      <c r="G139" s="356"/>
      <c r="H139" s="295"/>
      <c r="I139" s="356">
        <f>공사노임!C16</f>
        <v>110951</v>
      </c>
      <c r="J139" s="295">
        <f>TRUNC(F139*I139)</f>
        <v>5547</v>
      </c>
      <c r="K139" s="356"/>
      <c r="L139" s="295"/>
      <c r="M139" s="294"/>
      <c r="N139" s="295"/>
      <c r="O139" s="1022"/>
    </row>
    <row r="140" spans="1:15" s="60" customFormat="1" ht="15" customHeight="1">
      <c r="A140" s="302"/>
      <c r="B140" s="303" t="s">
        <v>659</v>
      </c>
      <c r="C140" s="396"/>
      <c r="D140" s="304"/>
      <c r="E140" s="305"/>
      <c r="F140" s="306"/>
      <c r="G140" s="307"/>
      <c r="H140" s="284"/>
      <c r="I140" s="307"/>
      <c r="J140" s="284">
        <f>SUM(J136:J139)</f>
        <v>53245</v>
      </c>
      <c r="K140" s="307"/>
      <c r="L140" s="284">
        <f>SUM(L136:L139)</f>
        <v>0</v>
      </c>
      <c r="M140" s="307"/>
      <c r="N140" s="284">
        <f>H140+J140+L140</f>
        <v>53245</v>
      </c>
      <c r="O140" s="1019"/>
    </row>
    <row r="141" spans="1:15" s="60" customFormat="1" ht="15" customHeight="1">
      <c r="A141" s="285" t="s">
        <v>1500</v>
      </c>
      <c r="B141" s="286" t="s">
        <v>660</v>
      </c>
      <c r="C141" s="359" t="s">
        <v>682</v>
      </c>
      <c r="D141" s="287" t="s">
        <v>680</v>
      </c>
      <c r="E141" s="324" t="s">
        <v>678</v>
      </c>
      <c r="F141" s="288"/>
      <c r="G141" s="289"/>
      <c r="H141" s="290"/>
      <c r="I141" s="289"/>
      <c r="J141" s="290"/>
      <c r="K141" s="289"/>
      <c r="L141" s="290"/>
      <c r="M141" s="289"/>
      <c r="N141" s="290"/>
      <c r="O141" s="1020"/>
    </row>
    <row r="142" spans="1:15" s="60" customFormat="1" ht="15" customHeight="1">
      <c r="A142" s="285"/>
      <c r="B142" s="291" t="s">
        <v>653</v>
      </c>
      <c r="C142" s="394"/>
      <c r="D142" s="296" t="s">
        <v>681</v>
      </c>
      <c r="E142" s="292" t="s">
        <v>654</v>
      </c>
      <c r="F142" s="293">
        <f>F41*0.5</f>
        <v>8.3333333333333329E-2</v>
      </c>
      <c r="G142" s="294"/>
      <c r="H142" s="295"/>
      <c r="I142" s="294">
        <f>공사노임!C4</f>
        <v>172068</v>
      </c>
      <c r="J142" s="295">
        <f>TRUNC(F142*I142)</f>
        <v>14339</v>
      </c>
      <c r="K142" s="294"/>
      <c r="L142" s="295"/>
      <c r="M142" s="294">
        <f t="shared" ref="M142:N147" si="26">G142+I142+K142</f>
        <v>172068</v>
      </c>
      <c r="N142" s="295">
        <f t="shared" si="26"/>
        <v>14339</v>
      </c>
      <c r="O142" s="1018"/>
    </row>
    <row r="143" spans="1:15" s="60" customFormat="1" ht="15" customHeight="1">
      <c r="A143" s="285"/>
      <c r="B143" s="325" t="s">
        <v>655</v>
      </c>
      <c r="C143" s="395"/>
      <c r="D143" s="296" t="s">
        <v>681</v>
      </c>
      <c r="E143" s="324" t="s">
        <v>654</v>
      </c>
      <c r="F143" s="327">
        <f>F42*0.5</f>
        <v>8.3333333333333329E-2</v>
      </c>
      <c r="G143" s="356"/>
      <c r="H143" s="295"/>
      <c r="I143" s="356">
        <f>공사노임!C5</f>
        <v>226122</v>
      </c>
      <c r="J143" s="295">
        <f>TRUNC(F143*I143)</f>
        <v>18843</v>
      </c>
      <c r="K143" s="356"/>
      <c r="L143" s="295"/>
      <c r="M143" s="294">
        <f t="shared" si="26"/>
        <v>226122</v>
      </c>
      <c r="N143" s="295">
        <f t="shared" si="26"/>
        <v>18843</v>
      </c>
      <c r="O143" s="1022"/>
    </row>
    <row r="144" spans="1:15" s="60" customFormat="1" ht="15" customHeight="1">
      <c r="A144" s="285"/>
      <c r="B144" s="325" t="s">
        <v>940</v>
      </c>
      <c r="C144" s="395"/>
      <c r="D144" s="326"/>
      <c r="E144" s="324" t="s">
        <v>139</v>
      </c>
      <c r="F144" s="327">
        <v>0.14000000000000001</v>
      </c>
      <c r="G144" s="356"/>
      <c r="H144" s="295"/>
      <c r="I144" s="356">
        <f>공사노임!C17</f>
        <v>103691</v>
      </c>
      <c r="J144" s="295">
        <f>TRUNC(F144*I144)</f>
        <v>14516</v>
      </c>
      <c r="K144" s="356"/>
      <c r="L144" s="295"/>
      <c r="M144" s="294"/>
      <c r="N144" s="295"/>
      <c r="O144" s="1022"/>
    </row>
    <row r="145" spans="1:15" s="60" customFormat="1" ht="15" customHeight="1">
      <c r="A145" s="285"/>
      <c r="B145" s="325" t="s">
        <v>525</v>
      </c>
      <c r="C145" s="395"/>
      <c r="D145" s="326"/>
      <c r="E145" s="324" t="s">
        <v>139</v>
      </c>
      <c r="F145" s="327">
        <v>0.05</v>
      </c>
      <c r="G145" s="356"/>
      <c r="H145" s="295"/>
      <c r="I145" s="356">
        <f>공사노임!C16</f>
        <v>110951</v>
      </c>
      <c r="J145" s="295">
        <f>TRUNC(F145*I145)</f>
        <v>5547</v>
      </c>
      <c r="K145" s="356"/>
      <c r="L145" s="295"/>
      <c r="M145" s="294"/>
      <c r="N145" s="295"/>
      <c r="O145" s="1022"/>
    </row>
    <row r="146" spans="1:15" s="60" customFormat="1" ht="15" customHeight="1">
      <c r="A146" s="285"/>
      <c r="B146" s="325" t="s">
        <v>674</v>
      </c>
      <c r="C146" s="395"/>
      <c r="D146" s="326" t="s">
        <v>679</v>
      </c>
      <c r="E146" s="324" t="s">
        <v>676</v>
      </c>
      <c r="F146" s="360">
        <f>F132/2</f>
        <v>0.66666666666666663</v>
      </c>
      <c r="G146" s="800"/>
      <c r="H146" s="506"/>
      <c r="I146" s="800"/>
      <c r="J146" s="506"/>
      <c r="K146" s="800">
        <f>기계경비!F42</f>
        <v>66197</v>
      </c>
      <c r="L146" s="295">
        <f>TRUNC(F146*K146)</f>
        <v>44131</v>
      </c>
      <c r="M146" s="294">
        <f t="shared" si="26"/>
        <v>66197</v>
      </c>
      <c r="N146" s="295">
        <f t="shared" si="26"/>
        <v>44131</v>
      </c>
      <c r="O146" s="1022"/>
    </row>
    <row r="147" spans="1:15" s="60" customFormat="1" ht="15" customHeight="1">
      <c r="A147" s="285"/>
      <c r="B147" s="325" t="s">
        <v>656</v>
      </c>
      <c r="C147" s="395"/>
      <c r="D147" s="1036" t="s">
        <v>657</v>
      </c>
      <c r="E147" s="324" t="s">
        <v>396</v>
      </c>
      <c r="F147" s="1038">
        <v>0.02</v>
      </c>
      <c r="G147" s="356"/>
      <c r="H147" s="295"/>
      <c r="I147" s="356"/>
      <c r="J147" s="295"/>
      <c r="K147" s="356">
        <f>J148</f>
        <v>53245</v>
      </c>
      <c r="L147" s="295">
        <f>TRUNC(F147*K147)</f>
        <v>1064</v>
      </c>
      <c r="M147" s="294">
        <f t="shared" si="26"/>
        <v>53245</v>
      </c>
      <c r="N147" s="295">
        <f t="shared" si="26"/>
        <v>1064</v>
      </c>
      <c r="O147" s="1027"/>
    </row>
    <row r="148" spans="1:15" s="60" customFormat="1" ht="15" customHeight="1">
      <c r="A148" s="302"/>
      <c r="B148" s="303" t="s">
        <v>659</v>
      </c>
      <c r="C148" s="396"/>
      <c r="D148" s="304"/>
      <c r="E148" s="305"/>
      <c r="F148" s="306"/>
      <c r="G148" s="307"/>
      <c r="H148" s="284"/>
      <c r="I148" s="307"/>
      <c r="J148" s="284">
        <f>SUM(J142:J147)</f>
        <v>53245</v>
      </c>
      <c r="K148" s="307"/>
      <c r="L148" s="284">
        <f>SUM(L142:L147)</f>
        <v>45195</v>
      </c>
      <c r="M148" s="307"/>
      <c r="N148" s="284">
        <f>H148+J148+L148</f>
        <v>98440</v>
      </c>
      <c r="O148" s="1019"/>
    </row>
    <row r="149" spans="1:15" s="60" customFormat="1" ht="15" customHeight="1">
      <c r="A149" s="285" t="s">
        <v>1501</v>
      </c>
      <c r="B149" s="286" t="s">
        <v>660</v>
      </c>
      <c r="C149" s="359" t="s">
        <v>683</v>
      </c>
      <c r="D149" s="287" t="s">
        <v>684</v>
      </c>
      <c r="E149" s="324" t="s">
        <v>678</v>
      </c>
      <c r="F149" s="288"/>
      <c r="G149" s="289"/>
      <c r="H149" s="290"/>
      <c r="I149" s="289"/>
      <c r="J149" s="290"/>
      <c r="K149" s="289"/>
      <c r="L149" s="290"/>
      <c r="M149" s="289"/>
      <c r="N149" s="290"/>
      <c r="O149" s="1020" t="s">
        <v>2131</v>
      </c>
    </row>
    <row r="150" spans="1:15" s="60" customFormat="1" ht="15" customHeight="1">
      <c r="A150" s="285"/>
      <c r="B150" s="291" t="s">
        <v>685</v>
      </c>
      <c r="C150" s="394"/>
      <c r="D150" s="361" t="s">
        <v>936</v>
      </c>
      <c r="E150" s="324" t="s">
        <v>678</v>
      </c>
      <c r="F150" s="308">
        <v>1.03</v>
      </c>
      <c r="G150" s="294">
        <f>단가조사!P81</f>
        <v>10346</v>
      </c>
      <c r="H150" s="295">
        <f>TRUNC(F150*G150)</f>
        <v>10656</v>
      </c>
      <c r="I150" s="294"/>
      <c r="J150" s="295"/>
      <c r="K150" s="294"/>
      <c r="L150" s="295"/>
      <c r="M150" s="294">
        <f t="shared" ref="M150:N154" si="27">G150+I150+K150</f>
        <v>10346</v>
      </c>
      <c r="N150" s="295">
        <f t="shared" si="27"/>
        <v>10656</v>
      </c>
      <c r="O150" s="1021"/>
    </row>
    <row r="151" spans="1:15" s="60" customFormat="1" ht="15" customHeight="1">
      <c r="A151" s="285"/>
      <c r="B151" s="325" t="s">
        <v>686</v>
      </c>
      <c r="C151" s="395"/>
      <c r="D151" s="361" t="s">
        <v>687</v>
      </c>
      <c r="E151" s="324" t="s">
        <v>688</v>
      </c>
      <c r="F151" s="293">
        <v>3.7999999999999999E-2</v>
      </c>
      <c r="G151" s="294">
        <f>단가조사!P82</f>
        <v>264746</v>
      </c>
      <c r="H151" s="295">
        <f>TRUNC(F151*G151)</f>
        <v>10060</v>
      </c>
      <c r="I151" s="294"/>
      <c r="J151" s="295"/>
      <c r="K151" s="294"/>
      <c r="L151" s="295"/>
      <c r="M151" s="294">
        <f t="shared" si="27"/>
        <v>264746</v>
      </c>
      <c r="N151" s="295">
        <f t="shared" si="27"/>
        <v>10060</v>
      </c>
      <c r="O151" s="1026"/>
    </row>
    <row r="152" spans="1:15" s="60" customFormat="1" ht="15" customHeight="1">
      <c r="A152" s="285"/>
      <c r="B152" s="325" t="s">
        <v>689</v>
      </c>
      <c r="C152" s="394"/>
      <c r="D152" s="361" t="s">
        <v>931</v>
      </c>
      <c r="E152" s="324" t="s">
        <v>658</v>
      </c>
      <c r="F152" s="1035">
        <v>0.04</v>
      </c>
      <c r="G152" s="356">
        <f>H150+H151</f>
        <v>20716</v>
      </c>
      <c r="H152" s="295">
        <f>TRUNC(F152*G152)</f>
        <v>828</v>
      </c>
      <c r="I152" s="356"/>
      <c r="J152" s="295"/>
      <c r="K152" s="356"/>
      <c r="L152" s="295"/>
      <c r="M152" s="294">
        <f t="shared" si="27"/>
        <v>20716</v>
      </c>
      <c r="N152" s="295">
        <f t="shared" si="27"/>
        <v>828</v>
      </c>
      <c r="O152" s="1026"/>
    </row>
    <row r="153" spans="1:15" s="60" customFormat="1" ht="15" customHeight="1">
      <c r="A153" s="285"/>
      <c r="B153" s="291" t="s">
        <v>692</v>
      </c>
      <c r="C153" s="397"/>
      <c r="D153" s="298" t="s">
        <v>574</v>
      </c>
      <c r="E153" s="292" t="s">
        <v>395</v>
      </c>
      <c r="F153" s="365">
        <f>5/50</f>
        <v>0.1</v>
      </c>
      <c r="G153" s="294"/>
      <c r="H153" s="295"/>
      <c r="I153" s="294">
        <f>공사노임!C6</f>
        <v>275790</v>
      </c>
      <c r="J153" s="295">
        <f>TRUNC(F153*I153)</f>
        <v>27579</v>
      </c>
      <c r="K153" s="294"/>
      <c r="L153" s="295"/>
      <c r="M153" s="294">
        <f t="shared" si="27"/>
        <v>275790</v>
      </c>
      <c r="N153" s="295">
        <f t="shared" si="27"/>
        <v>27579</v>
      </c>
      <c r="O153" s="1018"/>
    </row>
    <row r="154" spans="1:15" s="60" customFormat="1" ht="15" customHeight="1">
      <c r="A154" s="285"/>
      <c r="B154" s="1180" t="s">
        <v>642</v>
      </c>
      <c r="C154" s="1171"/>
      <c r="D154" s="1172" t="s">
        <v>574</v>
      </c>
      <c r="E154" s="1173" t="s">
        <v>395</v>
      </c>
      <c r="F154" s="1174">
        <v>0.04</v>
      </c>
      <c r="G154" s="1175"/>
      <c r="H154" s="1176"/>
      <c r="I154" s="1175">
        <f>공사노임!C4</f>
        <v>172068</v>
      </c>
      <c r="J154" s="1177">
        <f>TRUNC(F154*I154)</f>
        <v>6882</v>
      </c>
      <c r="K154" s="1175"/>
      <c r="L154" s="1176"/>
      <c r="M154" s="1178">
        <f t="shared" si="27"/>
        <v>172068</v>
      </c>
      <c r="N154" s="1177">
        <f t="shared" si="27"/>
        <v>6882</v>
      </c>
      <c r="O154" s="1179"/>
    </row>
    <row r="155" spans="1:15" s="60" customFormat="1" ht="15" customHeight="1">
      <c r="A155" s="302"/>
      <c r="B155" s="303" t="s">
        <v>659</v>
      </c>
      <c r="C155" s="396"/>
      <c r="D155" s="362"/>
      <c r="E155" s="363"/>
      <c r="F155" s="364"/>
      <c r="G155" s="307"/>
      <c r="H155" s="284">
        <f>SUM(H150:H152)</f>
        <v>21544</v>
      </c>
      <c r="I155" s="307"/>
      <c r="J155" s="1181">
        <f>SUM(J150:J154)</f>
        <v>34461</v>
      </c>
      <c r="K155" s="307"/>
      <c r="L155" s="284"/>
      <c r="M155" s="307"/>
      <c r="N155" s="284">
        <f>H155+J155+L155</f>
        <v>56005</v>
      </c>
      <c r="O155" s="1019"/>
    </row>
    <row r="156" spans="1:15" s="60" customFormat="1" ht="15" customHeight="1">
      <c r="A156" s="285" t="s">
        <v>1502</v>
      </c>
      <c r="B156" s="286" t="s">
        <v>660</v>
      </c>
      <c r="C156" s="359" t="s">
        <v>683</v>
      </c>
      <c r="D156" s="287" t="s">
        <v>690</v>
      </c>
      <c r="E156" s="324" t="s">
        <v>678</v>
      </c>
      <c r="F156" s="288"/>
      <c r="G156" s="289"/>
      <c r="H156" s="290"/>
      <c r="I156" s="289"/>
      <c r="J156" s="290"/>
      <c r="K156" s="289"/>
      <c r="L156" s="290"/>
      <c r="M156" s="289"/>
      <c r="N156" s="290"/>
      <c r="O156" s="1020" t="s">
        <v>2131</v>
      </c>
    </row>
    <row r="157" spans="1:15" s="60" customFormat="1" ht="15" customHeight="1">
      <c r="A157" s="285"/>
      <c r="B157" s="291" t="s">
        <v>691</v>
      </c>
      <c r="C157" s="394"/>
      <c r="D157" s="296" t="s">
        <v>2119</v>
      </c>
      <c r="E157" s="324" t="s">
        <v>658</v>
      </c>
      <c r="F157" s="293">
        <v>0.32700000000000001</v>
      </c>
      <c r="G157" s="294">
        <f>H150+H151</f>
        <v>20716</v>
      </c>
      <c r="H157" s="295">
        <f>TRUNC(F157*G157)</f>
        <v>6774</v>
      </c>
      <c r="I157" s="294"/>
      <c r="J157" s="295"/>
      <c r="K157" s="294"/>
      <c r="L157" s="295"/>
      <c r="M157" s="294">
        <f t="shared" ref="M157:N160" si="28">G157+I157+K157</f>
        <v>20716</v>
      </c>
      <c r="N157" s="295">
        <f t="shared" si="28"/>
        <v>6774</v>
      </c>
      <c r="O157" s="1018"/>
    </row>
    <row r="158" spans="1:15" s="60" customFormat="1" ht="15" customHeight="1">
      <c r="A158" s="285"/>
      <c r="B158" s="325" t="s">
        <v>689</v>
      </c>
      <c r="C158" s="395"/>
      <c r="D158" s="296" t="s">
        <v>2120</v>
      </c>
      <c r="E158" s="324" t="s">
        <v>658</v>
      </c>
      <c r="F158" s="293">
        <v>0.11</v>
      </c>
      <c r="G158" s="294">
        <f>G157</f>
        <v>20716</v>
      </c>
      <c r="H158" s="295">
        <f>TRUNC(F158*G158)</f>
        <v>2278</v>
      </c>
      <c r="I158" s="294"/>
      <c r="J158" s="295"/>
      <c r="K158" s="294"/>
      <c r="L158" s="295"/>
      <c r="M158" s="294">
        <f t="shared" si="28"/>
        <v>20716</v>
      </c>
      <c r="N158" s="295">
        <f t="shared" si="28"/>
        <v>2278</v>
      </c>
      <c r="O158" s="1022"/>
    </row>
    <row r="159" spans="1:15" s="60" customFormat="1" ht="15" customHeight="1">
      <c r="A159" s="285"/>
      <c r="B159" s="297" t="s">
        <v>692</v>
      </c>
      <c r="C159" s="397"/>
      <c r="D159" s="298" t="s">
        <v>693</v>
      </c>
      <c r="E159" s="299" t="s">
        <v>654</v>
      </c>
      <c r="F159" s="365">
        <f>5/50</f>
        <v>0.1</v>
      </c>
      <c r="G159" s="294"/>
      <c r="H159" s="295"/>
      <c r="I159" s="294">
        <f>공사노임!C6</f>
        <v>275790</v>
      </c>
      <c r="J159" s="295">
        <f>TRUNC(F159*I159)</f>
        <v>27579</v>
      </c>
      <c r="K159" s="294"/>
      <c r="L159" s="295"/>
      <c r="M159" s="294">
        <f t="shared" si="28"/>
        <v>275790</v>
      </c>
      <c r="N159" s="295">
        <f t="shared" si="28"/>
        <v>27579</v>
      </c>
      <c r="O159" s="1022"/>
    </row>
    <row r="160" spans="1:15" s="60" customFormat="1" ht="15" customHeight="1">
      <c r="A160" s="285"/>
      <c r="B160" s="325" t="s">
        <v>653</v>
      </c>
      <c r="C160" s="395"/>
      <c r="D160" s="326" t="s">
        <v>693</v>
      </c>
      <c r="E160" s="324" t="s">
        <v>654</v>
      </c>
      <c r="F160" s="357">
        <f>2/50</f>
        <v>0.04</v>
      </c>
      <c r="G160" s="300"/>
      <c r="H160" s="301"/>
      <c r="I160" s="300">
        <f>공사노임!C4</f>
        <v>172068</v>
      </c>
      <c r="J160" s="295">
        <f>TRUNC(F160*I160)</f>
        <v>6882</v>
      </c>
      <c r="K160" s="300"/>
      <c r="L160" s="301"/>
      <c r="M160" s="294">
        <f t="shared" si="28"/>
        <v>172068</v>
      </c>
      <c r="N160" s="295">
        <f t="shared" si="28"/>
        <v>6882</v>
      </c>
      <c r="O160" s="1027"/>
    </row>
    <row r="161" spans="1:16" s="60" customFormat="1" ht="15" customHeight="1">
      <c r="A161" s="302"/>
      <c r="B161" s="303" t="s">
        <v>659</v>
      </c>
      <c r="C161" s="396"/>
      <c r="D161" s="304"/>
      <c r="E161" s="305"/>
      <c r="F161" s="306"/>
      <c r="G161" s="307"/>
      <c r="H161" s="284">
        <f>SUM(H157:H160)</f>
        <v>9052</v>
      </c>
      <c r="I161" s="307"/>
      <c r="J161" s="284">
        <f>SUM(J157:J160)</f>
        <v>34461</v>
      </c>
      <c r="K161" s="307"/>
      <c r="L161" s="284"/>
      <c r="M161" s="307"/>
      <c r="N161" s="284">
        <f>H161+J161+L161</f>
        <v>43513</v>
      </c>
      <c r="O161" s="1019"/>
    </row>
    <row r="162" spans="1:16" s="60" customFormat="1" ht="15.75" customHeight="1">
      <c r="A162" s="285" t="s">
        <v>1503</v>
      </c>
      <c r="B162" s="286" t="s">
        <v>660</v>
      </c>
      <c r="C162" s="359" t="s">
        <v>2207</v>
      </c>
      <c r="D162" s="287" t="s">
        <v>694</v>
      </c>
      <c r="E162" s="324" t="s">
        <v>695</v>
      </c>
      <c r="F162" s="288"/>
      <c r="G162" s="289"/>
      <c r="H162" s="290"/>
      <c r="I162" s="289"/>
      <c r="J162" s="290"/>
      <c r="K162" s="289"/>
      <c r="L162" s="290"/>
      <c r="M162" s="289"/>
      <c r="N162" s="290"/>
      <c r="O162" s="1022" t="s">
        <v>2132</v>
      </c>
      <c r="P162" s="60" t="s">
        <v>2206</v>
      </c>
    </row>
    <row r="163" spans="1:16" s="60" customFormat="1" ht="15.75" customHeight="1">
      <c r="A163" s="285"/>
      <c r="B163" s="291" t="s">
        <v>696</v>
      </c>
      <c r="C163" s="394"/>
      <c r="D163" s="296"/>
      <c r="E163" s="324" t="s">
        <v>697</v>
      </c>
      <c r="F163" s="332">
        <v>309</v>
      </c>
      <c r="G163" s="294">
        <f>단가조사!P78</f>
        <v>182</v>
      </c>
      <c r="H163" s="295">
        <f>TRUNC(F163*G163)</f>
        <v>56238</v>
      </c>
      <c r="I163" s="294"/>
      <c r="J163" s="295"/>
      <c r="K163" s="294"/>
      <c r="L163" s="295"/>
      <c r="M163" s="294">
        <f t="shared" ref="M163:N167" si="29">G163+I163+K163</f>
        <v>182</v>
      </c>
      <c r="N163" s="295">
        <f t="shared" si="29"/>
        <v>56238</v>
      </c>
      <c r="O163" s="1021"/>
    </row>
    <row r="164" spans="1:16" s="60" customFormat="1" ht="15.75" customHeight="1">
      <c r="A164" s="285"/>
      <c r="B164" s="325" t="s">
        <v>698</v>
      </c>
      <c r="C164" s="395"/>
      <c r="D164" s="326"/>
      <c r="E164" s="324" t="s">
        <v>695</v>
      </c>
      <c r="F164" s="308">
        <v>0.5</v>
      </c>
      <c r="G164" s="294">
        <f>단가조사!P79</f>
        <v>35000</v>
      </c>
      <c r="H164" s="295">
        <f>TRUNC(F164*G164)</f>
        <v>17500</v>
      </c>
      <c r="I164" s="294"/>
      <c r="J164" s="295"/>
      <c r="K164" s="294"/>
      <c r="L164" s="295"/>
      <c r="M164" s="294">
        <f t="shared" si="29"/>
        <v>35000</v>
      </c>
      <c r="N164" s="295">
        <f t="shared" si="29"/>
        <v>17500</v>
      </c>
      <c r="O164" s="1026"/>
    </row>
    <row r="165" spans="1:16" s="60" customFormat="1" ht="15" customHeight="1">
      <c r="A165" s="285"/>
      <c r="B165" s="325" t="s">
        <v>699</v>
      </c>
      <c r="C165" s="395"/>
      <c r="D165" s="326" t="s">
        <v>700</v>
      </c>
      <c r="E165" s="324" t="s">
        <v>695</v>
      </c>
      <c r="F165" s="308">
        <v>0.68</v>
      </c>
      <c r="G165" s="294">
        <f>단가조사!P80</f>
        <v>30000</v>
      </c>
      <c r="H165" s="295">
        <f>TRUNC(F165*G165)</f>
        <v>20400</v>
      </c>
      <c r="I165" s="294"/>
      <c r="J165" s="295"/>
      <c r="K165" s="294"/>
      <c r="L165" s="295"/>
      <c r="M165" s="294">
        <f t="shared" si="29"/>
        <v>30000</v>
      </c>
      <c r="N165" s="295">
        <f t="shared" si="29"/>
        <v>20400</v>
      </c>
      <c r="O165" s="1026"/>
    </row>
    <row r="166" spans="1:16" s="60" customFormat="1" ht="15" customHeight="1">
      <c r="A166" s="285"/>
      <c r="B166" s="325" t="s">
        <v>701</v>
      </c>
      <c r="C166" s="395"/>
      <c r="D166" s="326"/>
      <c r="E166" s="292" t="s">
        <v>654</v>
      </c>
      <c r="F166" s="308">
        <v>0.85</v>
      </c>
      <c r="G166" s="294"/>
      <c r="H166" s="295"/>
      <c r="I166" s="294">
        <f>공사노임!C8</f>
        <v>273540</v>
      </c>
      <c r="J166" s="295">
        <f>TRUNC(F166*I166)</f>
        <v>232509</v>
      </c>
      <c r="K166" s="294"/>
      <c r="L166" s="295"/>
      <c r="M166" s="294">
        <f t="shared" si="29"/>
        <v>273540</v>
      </c>
      <c r="N166" s="295">
        <f t="shared" si="29"/>
        <v>232509</v>
      </c>
      <c r="O166" s="1022"/>
    </row>
    <row r="167" spans="1:16" s="60" customFormat="1" ht="15" customHeight="1">
      <c r="A167" s="285"/>
      <c r="B167" s="325" t="s">
        <v>653</v>
      </c>
      <c r="C167" s="395"/>
      <c r="D167" s="326"/>
      <c r="E167" s="292" t="s">
        <v>654</v>
      </c>
      <c r="F167" s="308">
        <v>0.82</v>
      </c>
      <c r="G167" s="294"/>
      <c r="H167" s="295"/>
      <c r="I167" s="294">
        <f>공사노임!C4</f>
        <v>172068</v>
      </c>
      <c r="J167" s="295">
        <f>TRUNC(F167*I167)</f>
        <v>141095</v>
      </c>
      <c r="K167" s="294"/>
      <c r="L167" s="295"/>
      <c r="M167" s="294">
        <f t="shared" si="29"/>
        <v>172068</v>
      </c>
      <c r="N167" s="295">
        <f t="shared" si="29"/>
        <v>141095</v>
      </c>
      <c r="O167" s="1018"/>
    </row>
    <row r="168" spans="1:16" s="60" customFormat="1" ht="15" customHeight="1">
      <c r="A168" s="302"/>
      <c r="B168" s="303" t="s">
        <v>659</v>
      </c>
      <c r="C168" s="396"/>
      <c r="D168" s="304"/>
      <c r="E168" s="305"/>
      <c r="F168" s="306"/>
      <c r="G168" s="307"/>
      <c r="H168" s="284">
        <f>SUM(H163:H167)</f>
        <v>94138</v>
      </c>
      <c r="I168" s="307"/>
      <c r="J168" s="284">
        <f>SUM(J163:J167)</f>
        <v>373604</v>
      </c>
      <c r="K168" s="307"/>
      <c r="L168" s="284"/>
      <c r="M168" s="307"/>
      <c r="N168" s="284">
        <f>H168+J168+L168</f>
        <v>467742</v>
      </c>
      <c r="O168" s="1019"/>
    </row>
    <row r="169" spans="1:16" s="60" customFormat="1" ht="15" customHeight="1">
      <c r="A169" s="285" t="s">
        <v>1504</v>
      </c>
      <c r="B169" s="286" t="s">
        <v>660</v>
      </c>
      <c r="C169" s="359" t="s">
        <v>2207</v>
      </c>
      <c r="D169" s="287" t="s">
        <v>702</v>
      </c>
      <c r="E169" s="324" t="s">
        <v>695</v>
      </c>
      <c r="F169" s="288"/>
      <c r="G169" s="289"/>
      <c r="H169" s="290"/>
      <c r="I169" s="289"/>
      <c r="J169" s="290"/>
      <c r="K169" s="289"/>
      <c r="L169" s="290"/>
      <c r="M169" s="289"/>
      <c r="N169" s="290"/>
      <c r="O169" s="1022" t="s">
        <v>2132</v>
      </c>
      <c r="P169" s="60" t="s">
        <v>2206</v>
      </c>
    </row>
    <row r="170" spans="1:16" s="60" customFormat="1" ht="15" customHeight="1">
      <c r="A170" s="285"/>
      <c r="B170" s="291" t="s">
        <v>696</v>
      </c>
      <c r="C170" s="394"/>
      <c r="D170" s="296" t="s">
        <v>703</v>
      </c>
      <c r="E170" s="324" t="s">
        <v>697</v>
      </c>
      <c r="F170" s="332">
        <v>309</v>
      </c>
      <c r="G170" s="294">
        <f>단가조사!P78</f>
        <v>182</v>
      </c>
      <c r="H170" s="295">
        <f>TRUNC(F170*G170)</f>
        <v>56238</v>
      </c>
      <c r="I170" s="294"/>
      <c r="J170" s="295"/>
      <c r="K170" s="294"/>
      <c r="L170" s="295"/>
      <c r="M170" s="294">
        <f t="shared" ref="M170:N174" si="30">G170+I170+K170</f>
        <v>182</v>
      </c>
      <c r="N170" s="295">
        <f t="shared" si="30"/>
        <v>56238</v>
      </c>
      <c r="O170" s="1021"/>
    </row>
    <row r="171" spans="1:16" s="60" customFormat="1" ht="15" customHeight="1">
      <c r="A171" s="285"/>
      <c r="B171" s="325" t="s">
        <v>698</v>
      </c>
      <c r="C171" s="395"/>
      <c r="D171" s="326"/>
      <c r="E171" s="324" t="s">
        <v>695</v>
      </c>
      <c r="F171" s="308">
        <v>0.5</v>
      </c>
      <c r="G171" s="294">
        <f>단가조사!P79</f>
        <v>35000</v>
      </c>
      <c r="H171" s="295">
        <f>TRUNC(F171*G171)</f>
        <v>17500</v>
      </c>
      <c r="I171" s="294"/>
      <c r="J171" s="295"/>
      <c r="K171" s="294"/>
      <c r="L171" s="295"/>
      <c r="M171" s="294">
        <f t="shared" si="30"/>
        <v>35000</v>
      </c>
      <c r="N171" s="295">
        <f t="shared" si="30"/>
        <v>17500</v>
      </c>
      <c r="O171" s="1026"/>
    </row>
    <row r="172" spans="1:16" s="60" customFormat="1" ht="15" customHeight="1">
      <c r="A172" s="285"/>
      <c r="B172" s="325" t="s">
        <v>699</v>
      </c>
      <c r="C172" s="395"/>
      <c r="D172" s="326" t="s">
        <v>700</v>
      </c>
      <c r="E172" s="324" t="s">
        <v>695</v>
      </c>
      <c r="F172" s="308">
        <v>0.68</v>
      </c>
      <c r="G172" s="294">
        <f>단가조사!P80</f>
        <v>30000</v>
      </c>
      <c r="H172" s="295">
        <f>TRUNC(F172*G172)</f>
        <v>20400</v>
      </c>
      <c r="I172" s="294"/>
      <c r="J172" s="295"/>
      <c r="K172" s="294"/>
      <c r="L172" s="295"/>
      <c r="M172" s="294">
        <f t="shared" si="30"/>
        <v>30000</v>
      </c>
      <c r="N172" s="295">
        <f t="shared" si="30"/>
        <v>20400</v>
      </c>
      <c r="O172" s="1026"/>
    </row>
    <row r="173" spans="1:16" s="60" customFormat="1" ht="15" customHeight="1">
      <c r="A173" s="285"/>
      <c r="B173" s="325" t="s">
        <v>701</v>
      </c>
      <c r="C173" s="395"/>
      <c r="D173" s="326"/>
      <c r="E173" s="292" t="s">
        <v>654</v>
      </c>
      <c r="F173" s="308">
        <v>0.87</v>
      </c>
      <c r="G173" s="294"/>
      <c r="H173" s="295"/>
      <c r="I173" s="294">
        <f>공사노임!C8</f>
        <v>273540</v>
      </c>
      <c r="J173" s="295">
        <f>TRUNC(F173*I173)</f>
        <v>237979</v>
      </c>
      <c r="K173" s="294"/>
      <c r="L173" s="295"/>
      <c r="M173" s="294">
        <f t="shared" si="30"/>
        <v>273540</v>
      </c>
      <c r="N173" s="295">
        <f t="shared" si="30"/>
        <v>237979</v>
      </c>
      <c r="O173" s="1022"/>
    </row>
    <row r="174" spans="1:16" s="60" customFormat="1" ht="15" customHeight="1">
      <c r="A174" s="285"/>
      <c r="B174" s="325" t="s">
        <v>653</v>
      </c>
      <c r="C174" s="395"/>
      <c r="D174" s="326"/>
      <c r="E174" s="292" t="s">
        <v>654</v>
      </c>
      <c r="F174" s="308">
        <v>0.99</v>
      </c>
      <c r="G174" s="294"/>
      <c r="H174" s="295"/>
      <c r="I174" s="294">
        <f>공사노임!C4</f>
        <v>172068</v>
      </c>
      <c r="J174" s="295">
        <f>TRUNC(F174*I174)</f>
        <v>170347</v>
      </c>
      <c r="K174" s="294"/>
      <c r="L174" s="295"/>
      <c r="M174" s="294">
        <f t="shared" si="30"/>
        <v>172068</v>
      </c>
      <c r="N174" s="295">
        <f t="shared" si="30"/>
        <v>170347</v>
      </c>
      <c r="O174" s="1018"/>
    </row>
    <row r="175" spans="1:16" s="60" customFormat="1" ht="15" customHeight="1">
      <c r="A175" s="302"/>
      <c r="B175" s="303" t="s">
        <v>659</v>
      </c>
      <c r="C175" s="396"/>
      <c r="D175" s="304"/>
      <c r="E175" s="305"/>
      <c r="F175" s="306"/>
      <c r="G175" s="307"/>
      <c r="H175" s="284">
        <f>SUM(H170:H174)</f>
        <v>94138</v>
      </c>
      <c r="I175" s="307"/>
      <c r="J175" s="284">
        <f>SUM(J170:J174)</f>
        <v>408326</v>
      </c>
      <c r="K175" s="307"/>
      <c r="L175" s="284"/>
      <c r="M175" s="307"/>
      <c r="N175" s="284">
        <f>H175+J175+L175</f>
        <v>502464</v>
      </c>
      <c r="O175" s="1019"/>
    </row>
    <row r="176" spans="1:16" s="60" customFormat="1" ht="15" customHeight="1">
      <c r="A176" s="285" t="s">
        <v>1505</v>
      </c>
      <c r="B176" s="286" t="s">
        <v>660</v>
      </c>
      <c r="C176" s="359" t="s">
        <v>704</v>
      </c>
      <c r="D176" s="287" t="s">
        <v>702</v>
      </c>
      <c r="E176" s="324" t="s">
        <v>695</v>
      </c>
      <c r="F176" s="288"/>
      <c r="G176" s="289"/>
      <c r="H176" s="290"/>
      <c r="I176" s="289"/>
      <c r="J176" s="290"/>
      <c r="K176" s="289"/>
      <c r="L176" s="290"/>
      <c r="M176" s="289"/>
      <c r="N176" s="290"/>
      <c r="O176" s="1022" t="s">
        <v>2133</v>
      </c>
    </row>
    <row r="177" spans="1:16" s="60" customFormat="1" ht="15" customHeight="1">
      <c r="A177" s="285"/>
      <c r="B177" s="325" t="s">
        <v>705</v>
      </c>
      <c r="C177" s="395"/>
      <c r="D177" s="326" t="s">
        <v>700</v>
      </c>
      <c r="E177" s="324" t="s">
        <v>695</v>
      </c>
      <c r="F177" s="308">
        <v>1</v>
      </c>
      <c r="G177" s="294">
        <f>단가조사!P89</f>
        <v>101370</v>
      </c>
      <c r="H177" s="295">
        <f>TRUNC(F177*G177)</f>
        <v>101370</v>
      </c>
      <c r="I177" s="294"/>
      <c r="J177" s="295"/>
      <c r="K177" s="294"/>
      <c r="L177" s="295"/>
      <c r="M177" s="294">
        <f t="shared" ref="M177:N179" si="31">G177+I177+K177</f>
        <v>101370</v>
      </c>
      <c r="N177" s="295">
        <f t="shared" si="31"/>
        <v>101370</v>
      </c>
      <c r="O177" s="1022"/>
    </row>
    <row r="178" spans="1:16" s="60" customFormat="1" ht="14.25" customHeight="1">
      <c r="A178" s="285"/>
      <c r="B178" s="325" t="s">
        <v>701</v>
      </c>
      <c r="C178" s="395"/>
      <c r="D178" s="326"/>
      <c r="E178" s="292" t="s">
        <v>654</v>
      </c>
      <c r="F178" s="308">
        <f>3/20</f>
        <v>0.15</v>
      </c>
      <c r="G178" s="294"/>
      <c r="H178" s="295"/>
      <c r="I178" s="294">
        <f>공사노임!C8</f>
        <v>273540</v>
      </c>
      <c r="J178" s="295">
        <f>TRUNC(F178*I178)</f>
        <v>41031</v>
      </c>
      <c r="K178" s="294"/>
      <c r="L178" s="295"/>
      <c r="M178" s="294">
        <f t="shared" si="31"/>
        <v>273540</v>
      </c>
      <c r="N178" s="295">
        <f t="shared" si="31"/>
        <v>41031</v>
      </c>
      <c r="O178" s="1022"/>
    </row>
    <row r="179" spans="1:16" s="60" customFormat="1" ht="15" customHeight="1">
      <c r="A179" s="285"/>
      <c r="B179" s="325" t="s">
        <v>653</v>
      </c>
      <c r="C179" s="395"/>
      <c r="D179" s="326"/>
      <c r="E179" s="292" t="s">
        <v>654</v>
      </c>
      <c r="F179" s="308">
        <f>3/20</f>
        <v>0.15</v>
      </c>
      <c r="G179" s="294"/>
      <c r="H179" s="295"/>
      <c r="I179" s="294">
        <f>공사노임!C4</f>
        <v>172068</v>
      </c>
      <c r="J179" s="295">
        <f>TRUNC(F179*I179)</f>
        <v>25810</v>
      </c>
      <c r="K179" s="294"/>
      <c r="L179" s="295"/>
      <c r="M179" s="294">
        <f t="shared" si="31"/>
        <v>172068</v>
      </c>
      <c r="N179" s="295">
        <f t="shared" si="31"/>
        <v>25810</v>
      </c>
      <c r="O179" s="1018"/>
    </row>
    <row r="180" spans="1:16" s="60" customFormat="1" ht="15" customHeight="1">
      <c r="A180" s="302"/>
      <c r="B180" s="303" t="s">
        <v>659</v>
      </c>
      <c r="C180" s="396"/>
      <c r="D180" s="304"/>
      <c r="E180" s="305"/>
      <c r="F180" s="306"/>
      <c r="G180" s="307"/>
      <c r="H180" s="284">
        <f>SUM(H177:H179)</f>
        <v>101370</v>
      </c>
      <c r="I180" s="307"/>
      <c r="J180" s="284">
        <f>SUM(J177:J179)</f>
        <v>66841</v>
      </c>
      <c r="K180" s="307"/>
      <c r="L180" s="284"/>
      <c r="M180" s="307"/>
      <c r="N180" s="284">
        <f>H180+J180+L180</f>
        <v>168211</v>
      </c>
      <c r="O180" s="1019"/>
    </row>
    <row r="181" spans="1:16" s="60" customFormat="1" ht="15" customHeight="1">
      <c r="A181" s="285" t="s">
        <v>1506</v>
      </c>
      <c r="B181" s="286" t="s">
        <v>660</v>
      </c>
      <c r="C181" s="359" t="s">
        <v>2209</v>
      </c>
      <c r="D181" s="287" t="s">
        <v>2115</v>
      </c>
      <c r="E181" s="324" t="s">
        <v>933</v>
      </c>
      <c r="F181" s="288"/>
      <c r="G181" s="289"/>
      <c r="H181" s="290"/>
      <c r="I181" s="289"/>
      <c r="J181" s="290"/>
      <c r="K181" s="289"/>
      <c r="L181" s="290"/>
      <c r="M181" s="289"/>
      <c r="N181" s="290"/>
      <c r="O181" s="1020" t="s">
        <v>2208</v>
      </c>
      <c r="P181" s="359" t="s">
        <v>706</v>
      </c>
    </row>
    <row r="182" spans="1:16" s="60" customFormat="1" ht="15" customHeight="1">
      <c r="A182" s="1155"/>
      <c r="B182" s="1156" t="s">
        <v>2261</v>
      </c>
      <c r="C182" s="1157"/>
      <c r="D182" s="1158" t="s">
        <v>2262</v>
      </c>
      <c r="E182" s="1159" t="s">
        <v>447</v>
      </c>
      <c r="F182" s="1160">
        <v>1.08</v>
      </c>
      <c r="G182" s="1161">
        <f>[54]단가조사!P88</f>
        <v>10000</v>
      </c>
      <c r="H182" s="1162">
        <f>TRUNC(F182*G182)</f>
        <v>10800</v>
      </c>
      <c r="I182" s="1161"/>
      <c r="J182" s="1162"/>
      <c r="K182" s="1161"/>
      <c r="L182" s="1162"/>
      <c r="M182" s="1161">
        <f t="shared" ref="M182:N183" si="32">G182+I182+K182</f>
        <v>10000</v>
      </c>
      <c r="N182" s="1162">
        <f t="shared" si="32"/>
        <v>10800</v>
      </c>
      <c r="O182" s="1163"/>
    </row>
    <row r="183" spans="1:16" s="60" customFormat="1" ht="15" customHeight="1">
      <c r="A183" s="1155"/>
      <c r="B183" s="1164" t="s">
        <v>455</v>
      </c>
      <c r="C183" s="1165"/>
      <c r="D183" s="1166"/>
      <c r="E183" s="1167" t="s">
        <v>2263</v>
      </c>
      <c r="F183" s="1160">
        <v>4.3999999999999997E-2</v>
      </c>
      <c r="G183" s="1161">
        <f>[54]단가조사!P79</f>
        <v>35000</v>
      </c>
      <c r="H183" s="1162">
        <f>TRUNC(F183*G183)</f>
        <v>1540</v>
      </c>
      <c r="I183" s="1161"/>
      <c r="J183" s="1162"/>
      <c r="K183" s="1161"/>
      <c r="L183" s="1162"/>
      <c r="M183" s="1161">
        <f t="shared" si="32"/>
        <v>35000</v>
      </c>
      <c r="N183" s="1162">
        <f t="shared" si="32"/>
        <v>1540</v>
      </c>
      <c r="O183" s="1168"/>
    </row>
    <row r="184" spans="1:16" s="60" customFormat="1" ht="15" customHeight="1">
      <c r="A184" s="285"/>
      <c r="B184" s="325" t="s">
        <v>2109</v>
      </c>
      <c r="C184" s="395"/>
      <c r="D184" s="326"/>
      <c r="E184" s="324" t="s">
        <v>139</v>
      </c>
      <c r="F184" s="391">
        <f>2/110</f>
        <v>1.8181818181818181E-2</v>
      </c>
      <c r="G184" s="294"/>
      <c r="H184" s="295"/>
      <c r="I184" s="294">
        <f>공사노임!C10</f>
        <v>273308</v>
      </c>
      <c r="J184" s="295">
        <f>TRUNC(F184*I184)</f>
        <v>4969</v>
      </c>
      <c r="K184" s="294"/>
      <c r="L184" s="295"/>
      <c r="M184" s="294">
        <f t="shared" ref="M184" si="33">G184+I184+K184</f>
        <v>273308</v>
      </c>
      <c r="N184" s="295">
        <f t="shared" ref="N184" si="34">H184+J184+L184</f>
        <v>4969</v>
      </c>
      <c r="O184" s="1022"/>
    </row>
    <row r="185" spans="1:16" s="60" customFormat="1" ht="15" customHeight="1">
      <c r="A185" s="285"/>
      <c r="B185" s="325" t="s">
        <v>655</v>
      </c>
      <c r="C185" s="395"/>
      <c r="D185" s="326"/>
      <c r="E185" s="324" t="s">
        <v>139</v>
      </c>
      <c r="F185" s="391">
        <f>1/110</f>
        <v>9.0909090909090905E-3</v>
      </c>
      <c r="G185" s="294"/>
      <c r="H185" s="295"/>
      <c r="I185" s="294">
        <f>공사노임!C5</f>
        <v>226122</v>
      </c>
      <c r="J185" s="295">
        <f>TRUNC(F185*I185)</f>
        <v>2055</v>
      </c>
      <c r="K185" s="294"/>
      <c r="L185" s="295"/>
      <c r="M185" s="294">
        <f t="shared" ref="M185:N186" si="35">G185+I185+K185</f>
        <v>226122</v>
      </c>
      <c r="N185" s="295">
        <f t="shared" si="35"/>
        <v>2055</v>
      </c>
      <c r="O185" s="1022"/>
    </row>
    <row r="186" spans="1:16" s="60" customFormat="1" ht="15" customHeight="1">
      <c r="A186" s="285"/>
      <c r="B186" s="325" t="s">
        <v>653</v>
      </c>
      <c r="C186" s="395"/>
      <c r="D186" s="326"/>
      <c r="E186" s="292" t="s">
        <v>139</v>
      </c>
      <c r="F186" s="391">
        <f>1/110</f>
        <v>9.0909090909090905E-3</v>
      </c>
      <c r="G186" s="294"/>
      <c r="H186" s="295"/>
      <c r="I186" s="294">
        <f>공사노임!C4</f>
        <v>172068</v>
      </c>
      <c r="J186" s="295">
        <f>TRUNC(F186*I186)</f>
        <v>1564</v>
      </c>
      <c r="K186" s="294"/>
      <c r="L186" s="295"/>
      <c r="M186" s="294">
        <f t="shared" si="35"/>
        <v>172068</v>
      </c>
      <c r="N186" s="295">
        <f t="shared" si="35"/>
        <v>1564</v>
      </c>
      <c r="O186" s="1018"/>
    </row>
    <row r="187" spans="1:16" s="60" customFormat="1" ht="15" customHeight="1">
      <c r="A187" s="285"/>
      <c r="B187" s="325" t="s">
        <v>2226</v>
      </c>
      <c r="C187" s="395"/>
      <c r="D187" s="326" t="s">
        <v>2111</v>
      </c>
      <c r="E187" s="324" t="s">
        <v>141</v>
      </c>
      <c r="F187" s="391">
        <f>1/110*8</f>
        <v>7.2727272727272724E-2</v>
      </c>
      <c r="G187" s="356"/>
      <c r="H187" s="295"/>
      <c r="I187" s="356"/>
      <c r="J187" s="295"/>
      <c r="K187" s="356">
        <f>기계경비!F112</f>
        <v>96893</v>
      </c>
      <c r="L187" s="295">
        <f>TRUNC(F187*K187)</f>
        <v>7046</v>
      </c>
      <c r="M187" s="294">
        <f t="shared" ref="M187:M190" si="36">G187+I187+K187</f>
        <v>96893</v>
      </c>
      <c r="N187" s="295">
        <f t="shared" ref="N187:N190" si="37">H187+J187+L187</f>
        <v>7046</v>
      </c>
      <c r="O187" s="1022"/>
    </row>
    <row r="188" spans="1:16" s="60" customFormat="1" ht="15" customHeight="1">
      <c r="A188" s="285"/>
      <c r="B188" s="291" t="s">
        <v>707</v>
      </c>
      <c r="C188" s="395"/>
      <c r="D188" s="326" t="s">
        <v>140</v>
      </c>
      <c r="E188" s="324" t="s">
        <v>141</v>
      </c>
      <c r="F188" s="391">
        <f>1/110*8</f>
        <v>7.2727272727272724E-2</v>
      </c>
      <c r="G188" s="356"/>
      <c r="H188" s="295"/>
      <c r="I188" s="294"/>
      <c r="J188" s="295"/>
      <c r="K188" s="356">
        <f>기계경비!F70</f>
        <v>39005</v>
      </c>
      <c r="L188" s="295">
        <f>TRUNC(F188*K188)</f>
        <v>2836</v>
      </c>
      <c r="M188" s="294">
        <f t="shared" si="36"/>
        <v>39005</v>
      </c>
      <c r="N188" s="295">
        <f t="shared" si="37"/>
        <v>2836</v>
      </c>
      <c r="O188" s="1018"/>
    </row>
    <row r="189" spans="1:16" s="60" customFormat="1" ht="15" customHeight="1">
      <c r="A189" s="285"/>
      <c r="B189" s="291" t="s">
        <v>2112</v>
      </c>
      <c r="C189" s="394"/>
      <c r="D189" s="296" t="s">
        <v>2113</v>
      </c>
      <c r="E189" s="324" t="s">
        <v>141</v>
      </c>
      <c r="F189" s="391">
        <f>1/110*8</f>
        <v>7.2727272727272724E-2</v>
      </c>
      <c r="G189" s="356"/>
      <c r="H189" s="295"/>
      <c r="I189" s="294"/>
      <c r="J189" s="295"/>
      <c r="K189" s="294">
        <f>기계경비!F14</f>
        <v>63045</v>
      </c>
      <c r="L189" s="295">
        <f>TRUNC(F189*K189)</f>
        <v>4585</v>
      </c>
      <c r="M189" s="294">
        <f t="shared" si="36"/>
        <v>63045</v>
      </c>
      <c r="N189" s="295">
        <f t="shared" si="37"/>
        <v>4585</v>
      </c>
      <c r="O189" s="1018"/>
    </row>
    <row r="190" spans="1:16" s="60" customFormat="1" ht="15" customHeight="1">
      <c r="A190" s="285"/>
      <c r="B190" s="297" t="s">
        <v>2114</v>
      </c>
      <c r="C190" s="397"/>
      <c r="D190" s="298" t="s">
        <v>657</v>
      </c>
      <c r="E190" s="1009" t="s">
        <v>2116</v>
      </c>
      <c r="F190" s="1007">
        <v>0.02</v>
      </c>
      <c r="G190" s="1008"/>
      <c r="H190" s="301"/>
      <c r="I190" s="300"/>
      <c r="J190" s="301"/>
      <c r="K190" s="1008">
        <f>J191</f>
        <v>8588</v>
      </c>
      <c r="L190" s="301">
        <f>K190*F190</f>
        <v>171.76</v>
      </c>
      <c r="M190" s="294">
        <f t="shared" si="36"/>
        <v>8588</v>
      </c>
      <c r="N190" s="295">
        <f t="shared" si="37"/>
        <v>171.76</v>
      </c>
      <c r="O190" s="1018"/>
    </row>
    <row r="191" spans="1:16" s="60" customFormat="1" ht="15" customHeight="1">
      <c r="A191" s="302"/>
      <c r="B191" s="303" t="s">
        <v>659</v>
      </c>
      <c r="C191" s="396"/>
      <c r="D191" s="304"/>
      <c r="E191" s="305"/>
      <c r="F191" s="306"/>
      <c r="G191" s="307"/>
      <c r="H191" s="284">
        <f>SUM(H182:H190)</f>
        <v>12340</v>
      </c>
      <c r="I191" s="307"/>
      <c r="J191" s="284">
        <f>SUM(J182:J190)</f>
        <v>8588</v>
      </c>
      <c r="K191" s="307"/>
      <c r="L191" s="284">
        <f>SUM(L182:L190)</f>
        <v>14638.76</v>
      </c>
      <c r="M191" s="307"/>
      <c r="N191" s="366">
        <f>H191+J191+L191</f>
        <v>35566.76</v>
      </c>
      <c r="O191" s="1034"/>
    </row>
    <row r="192" spans="1:16" s="60" customFormat="1" ht="15" customHeight="1">
      <c r="A192" s="285" t="s">
        <v>1507</v>
      </c>
      <c r="B192" s="286" t="s">
        <v>660</v>
      </c>
      <c r="C192" s="359" t="s">
        <v>2210</v>
      </c>
      <c r="D192" s="287"/>
      <c r="E192" s="324" t="s">
        <v>695</v>
      </c>
      <c r="F192" s="288"/>
      <c r="G192" s="289"/>
      <c r="H192" s="290"/>
      <c r="I192" s="289"/>
      <c r="J192" s="290"/>
      <c r="K192" s="289"/>
      <c r="L192" s="290"/>
      <c r="M192" s="289"/>
      <c r="N192" s="290"/>
      <c r="O192" s="1020" t="s">
        <v>2139</v>
      </c>
      <c r="P192" s="60" t="s">
        <v>2219</v>
      </c>
    </row>
    <row r="193" spans="1:16" s="60" customFormat="1" ht="15" customHeight="1">
      <c r="A193" s="285"/>
      <c r="B193" s="291"/>
      <c r="C193" s="394"/>
      <c r="D193" s="296"/>
      <c r="E193" s="292"/>
      <c r="F193" s="355"/>
      <c r="G193" s="294"/>
      <c r="H193" s="295"/>
      <c r="I193" s="294"/>
      <c r="J193" s="295"/>
      <c r="K193" s="294"/>
      <c r="L193" s="295"/>
      <c r="M193" s="294"/>
      <c r="N193" s="295"/>
      <c r="O193" s="1022"/>
    </row>
    <row r="194" spans="1:16" s="60" customFormat="1" ht="15" customHeight="1">
      <c r="A194" s="285"/>
      <c r="B194" s="325" t="s">
        <v>143</v>
      </c>
      <c r="C194" s="395"/>
      <c r="D194" s="326"/>
      <c r="E194" s="324" t="s">
        <v>139</v>
      </c>
      <c r="F194" s="308">
        <f>2/2.7</f>
        <v>0.7407407407407407</v>
      </c>
      <c r="G194" s="294"/>
      <c r="H194" s="295"/>
      <c r="I194" s="294">
        <f>공사노임!C9</f>
        <v>222306</v>
      </c>
      <c r="J194" s="295">
        <f>TRUNC(F194*I194)</f>
        <v>164671</v>
      </c>
      <c r="K194" s="294"/>
      <c r="L194" s="295"/>
      <c r="M194" s="294">
        <f t="shared" ref="M194:N196" si="38">G194+I194+K194</f>
        <v>222306</v>
      </c>
      <c r="N194" s="295">
        <f t="shared" si="38"/>
        <v>164671</v>
      </c>
      <c r="O194" s="1022"/>
    </row>
    <row r="195" spans="1:16" s="60" customFormat="1" ht="15" customHeight="1">
      <c r="A195" s="285"/>
      <c r="B195" s="325" t="s">
        <v>144</v>
      </c>
      <c r="C195" s="395"/>
      <c r="D195" s="326"/>
      <c r="E195" s="292" t="s">
        <v>139</v>
      </c>
      <c r="F195" s="308">
        <f>1/2.7</f>
        <v>0.37037037037037035</v>
      </c>
      <c r="G195" s="294"/>
      <c r="H195" s="295"/>
      <c r="I195" s="294">
        <f>공사노임!C4</f>
        <v>172068</v>
      </c>
      <c r="J195" s="295">
        <f>TRUNC(F195*I195)</f>
        <v>63728</v>
      </c>
      <c r="K195" s="294"/>
      <c r="L195" s="295"/>
      <c r="M195" s="294">
        <f t="shared" si="38"/>
        <v>172068</v>
      </c>
      <c r="N195" s="295">
        <f t="shared" si="38"/>
        <v>63728</v>
      </c>
      <c r="O195" s="1018"/>
    </row>
    <row r="196" spans="1:16" s="60" customFormat="1" ht="15" customHeight="1">
      <c r="A196" s="285"/>
      <c r="B196" s="325" t="s">
        <v>2212</v>
      </c>
      <c r="C196" s="395" t="s">
        <v>2211</v>
      </c>
      <c r="D196" s="296" t="s">
        <v>2213</v>
      </c>
      <c r="E196" s="324" t="s">
        <v>142</v>
      </c>
      <c r="F196" s="332">
        <f>2/2.7*8</f>
        <v>5.9259259259259256</v>
      </c>
      <c r="G196" s="294"/>
      <c r="H196" s="295"/>
      <c r="I196" s="294"/>
      <c r="J196" s="295"/>
      <c r="K196" s="294">
        <f>기계경비!F98</f>
        <v>343</v>
      </c>
      <c r="L196" s="295">
        <f>TRUNC(F196*K196)</f>
        <v>2032</v>
      </c>
      <c r="M196" s="294">
        <f t="shared" si="38"/>
        <v>343</v>
      </c>
      <c r="N196" s="295">
        <f t="shared" si="38"/>
        <v>2032</v>
      </c>
      <c r="O196" s="1022"/>
    </row>
    <row r="197" spans="1:16" s="60" customFormat="1" ht="15" customHeight="1">
      <c r="A197" s="302"/>
      <c r="B197" s="303" t="s">
        <v>708</v>
      </c>
      <c r="C197" s="396"/>
      <c r="D197" s="304"/>
      <c r="E197" s="305"/>
      <c r="F197" s="306"/>
      <c r="G197" s="307"/>
      <c r="H197" s="284">
        <f>SUM(H193:H196)</f>
        <v>0</v>
      </c>
      <c r="I197" s="307"/>
      <c r="J197" s="284">
        <f>SUM(J193:J196)</f>
        <v>228399</v>
      </c>
      <c r="K197" s="307"/>
      <c r="L197" s="284">
        <f>SUM(L193:L196)</f>
        <v>2032</v>
      </c>
      <c r="M197" s="307"/>
      <c r="N197" s="284">
        <f>H197+J197+L197</f>
        <v>230431</v>
      </c>
      <c r="O197" s="1019"/>
    </row>
    <row r="198" spans="1:16" s="60" customFormat="1" ht="15" customHeight="1">
      <c r="A198" s="285" t="s">
        <v>1508</v>
      </c>
      <c r="B198" s="286" t="s">
        <v>709</v>
      </c>
      <c r="C198" s="359" t="s">
        <v>2214</v>
      </c>
      <c r="D198" s="287"/>
      <c r="E198" s="324" t="s">
        <v>710</v>
      </c>
      <c r="F198" s="288"/>
      <c r="G198" s="289"/>
      <c r="H198" s="290"/>
      <c r="I198" s="289"/>
      <c r="J198" s="290"/>
      <c r="K198" s="289"/>
      <c r="L198" s="290"/>
      <c r="M198" s="289"/>
      <c r="N198" s="290"/>
      <c r="O198" s="1020" t="s">
        <v>2140</v>
      </c>
      <c r="P198" s="60" t="s">
        <v>2219</v>
      </c>
    </row>
    <row r="199" spans="1:16" s="60" customFormat="1" ht="15" customHeight="1">
      <c r="A199" s="285"/>
      <c r="B199" s="291"/>
      <c r="C199" s="394"/>
      <c r="D199" s="296"/>
      <c r="E199" s="292"/>
      <c r="F199" s="355"/>
      <c r="G199" s="294"/>
      <c r="H199" s="295"/>
      <c r="I199" s="294"/>
      <c r="J199" s="295"/>
      <c r="K199" s="294"/>
      <c r="L199" s="295"/>
      <c r="M199" s="294"/>
      <c r="N199" s="295"/>
      <c r="O199" s="1022"/>
    </row>
    <row r="200" spans="1:16" s="60" customFormat="1" ht="15" customHeight="1">
      <c r="A200" s="285"/>
      <c r="B200" s="325" t="s">
        <v>143</v>
      </c>
      <c r="C200" s="395"/>
      <c r="D200" s="326"/>
      <c r="E200" s="324" t="s">
        <v>139</v>
      </c>
      <c r="F200" s="308">
        <f>2/2.3</f>
        <v>0.86956521739130443</v>
      </c>
      <c r="G200" s="294"/>
      <c r="H200" s="295"/>
      <c r="I200" s="294">
        <f>공사노임!C9</f>
        <v>222306</v>
      </c>
      <c r="J200" s="295">
        <f>TRUNC(F200*I200)</f>
        <v>193309</v>
      </c>
      <c r="K200" s="294"/>
      <c r="L200" s="295"/>
      <c r="M200" s="294">
        <f t="shared" ref="M200:N202" si="39">G200+I200+K200</f>
        <v>222306</v>
      </c>
      <c r="N200" s="295">
        <f t="shared" si="39"/>
        <v>193309</v>
      </c>
      <c r="O200" s="1022"/>
    </row>
    <row r="201" spans="1:16" s="60" customFormat="1" ht="15" customHeight="1">
      <c r="A201" s="285"/>
      <c r="B201" s="325" t="s">
        <v>144</v>
      </c>
      <c r="C201" s="395"/>
      <c r="D201" s="326"/>
      <c r="E201" s="292" t="s">
        <v>139</v>
      </c>
      <c r="F201" s="308">
        <f>1/2.3</f>
        <v>0.43478260869565222</v>
      </c>
      <c r="G201" s="294"/>
      <c r="H201" s="295"/>
      <c r="I201" s="294">
        <f>공사노임!C4</f>
        <v>172068</v>
      </c>
      <c r="J201" s="295">
        <f>TRUNC(F201*I201)</f>
        <v>74812</v>
      </c>
      <c r="K201" s="294"/>
      <c r="L201" s="295"/>
      <c r="M201" s="294">
        <f t="shared" si="39"/>
        <v>172068</v>
      </c>
      <c r="N201" s="295">
        <f t="shared" si="39"/>
        <v>74812</v>
      </c>
      <c r="O201" s="1018"/>
    </row>
    <row r="202" spans="1:16" s="60" customFormat="1" ht="15" customHeight="1">
      <c r="A202" s="285"/>
      <c r="B202" s="325" t="s">
        <v>2212</v>
      </c>
      <c r="C202" s="395"/>
      <c r="D202" s="296" t="s">
        <v>2213</v>
      </c>
      <c r="E202" s="324" t="s">
        <v>142</v>
      </c>
      <c r="F202" s="332">
        <f>2/2.3*8</f>
        <v>6.9565217391304355</v>
      </c>
      <c r="G202" s="294"/>
      <c r="H202" s="295"/>
      <c r="I202" s="294"/>
      <c r="J202" s="295"/>
      <c r="K202" s="294">
        <f>기계경비!F98</f>
        <v>343</v>
      </c>
      <c r="L202" s="295">
        <f>TRUNC(F202*K202)</f>
        <v>2386</v>
      </c>
      <c r="M202" s="294">
        <f t="shared" si="39"/>
        <v>343</v>
      </c>
      <c r="N202" s="295">
        <f t="shared" si="39"/>
        <v>2386</v>
      </c>
      <c r="O202" s="1022"/>
    </row>
    <row r="203" spans="1:16" s="60" customFormat="1" ht="15" customHeight="1">
      <c r="A203" s="302"/>
      <c r="B203" s="303" t="s">
        <v>708</v>
      </c>
      <c r="C203" s="396"/>
      <c r="D203" s="304"/>
      <c r="E203" s="305"/>
      <c r="F203" s="306"/>
      <c r="G203" s="307"/>
      <c r="H203" s="284">
        <f>SUM(H199:H202)</f>
        <v>0</v>
      </c>
      <c r="I203" s="307"/>
      <c r="J203" s="284">
        <f>SUM(J199:J202)</f>
        <v>268121</v>
      </c>
      <c r="K203" s="307"/>
      <c r="L203" s="284">
        <f>SUM(L199:L202)</f>
        <v>2386</v>
      </c>
      <c r="M203" s="307"/>
      <c r="N203" s="284">
        <f>H203+J203+L203</f>
        <v>270507</v>
      </c>
      <c r="O203" s="1019"/>
    </row>
    <row r="204" spans="1:16" s="60" customFormat="1" ht="15" customHeight="1">
      <c r="A204" s="285" t="s">
        <v>1509</v>
      </c>
      <c r="B204" s="286" t="s">
        <v>65</v>
      </c>
      <c r="C204" s="359" t="s">
        <v>2220</v>
      </c>
      <c r="D204" s="287" t="s">
        <v>2221</v>
      </c>
      <c r="E204" s="324" t="s">
        <v>559</v>
      </c>
      <c r="F204" s="288"/>
      <c r="G204" s="289"/>
      <c r="H204" s="290"/>
      <c r="I204" s="289"/>
      <c r="J204" s="290"/>
      <c r="K204" s="289"/>
      <c r="L204" s="290"/>
      <c r="M204" s="289"/>
      <c r="N204" s="290"/>
      <c r="O204" s="1020" t="s">
        <v>2134</v>
      </c>
    </row>
    <row r="205" spans="1:16" s="60" customFormat="1" ht="15" customHeight="1">
      <c r="A205" s="285"/>
      <c r="B205" s="291" t="s">
        <v>145</v>
      </c>
      <c r="C205" s="394"/>
      <c r="D205" s="296" t="s">
        <v>137</v>
      </c>
      <c r="E205" s="292" t="s">
        <v>2126</v>
      </c>
      <c r="F205" s="332">
        <v>510</v>
      </c>
      <c r="G205" s="294">
        <f>단가조사!P78</f>
        <v>182</v>
      </c>
      <c r="H205" s="295">
        <f>TRUNC(F205*G205)</f>
        <v>92820</v>
      </c>
      <c r="I205" s="294"/>
      <c r="J205" s="295"/>
      <c r="K205" s="294"/>
      <c r="L205" s="295"/>
      <c r="M205" s="294">
        <f t="shared" ref="M205:N207" si="40">G205+I205+K205</f>
        <v>182</v>
      </c>
      <c r="N205" s="295">
        <f t="shared" si="40"/>
        <v>92820</v>
      </c>
      <c r="O205" s="1021"/>
    </row>
    <row r="206" spans="1:16" s="60" customFormat="1" ht="15" customHeight="1">
      <c r="A206" s="285"/>
      <c r="B206" s="325" t="s">
        <v>146</v>
      </c>
      <c r="C206" s="395"/>
      <c r="D206" s="326"/>
      <c r="E206" s="324" t="s">
        <v>559</v>
      </c>
      <c r="F206" s="355">
        <v>1.1000000000000001</v>
      </c>
      <c r="G206" s="294">
        <f>단가조사!P79</f>
        <v>35000</v>
      </c>
      <c r="H206" s="295">
        <f>TRUNC(F206*G206)</f>
        <v>38500</v>
      </c>
      <c r="I206" s="294"/>
      <c r="J206" s="295"/>
      <c r="K206" s="294"/>
      <c r="L206" s="295"/>
      <c r="M206" s="294">
        <f t="shared" si="40"/>
        <v>35000</v>
      </c>
      <c r="N206" s="295">
        <f t="shared" si="40"/>
        <v>38500</v>
      </c>
      <c r="O206" s="1026"/>
    </row>
    <row r="207" spans="1:16" s="60" customFormat="1" ht="15" customHeight="1">
      <c r="A207" s="285"/>
      <c r="B207" s="325" t="s">
        <v>144</v>
      </c>
      <c r="C207" s="395"/>
      <c r="D207" s="326"/>
      <c r="E207" s="324" t="s">
        <v>139</v>
      </c>
      <c r="F207" s="357">
        <v>0.66</v>
      </c>
      <c r="G207" s="294"/>
      <c r="H207" s="295"/>
      <c r="I207" s="294">
        <f>공사노임!C4</f>
        <v>172068</v>
      </c>
      <c r="J207" s="295">
        <f>TRUNC(F207*I207)</f>
        <v>113564</v>
      </c>
      <c r="K207" s="294"/>
      <c r="L207" s="295"/>
      <c r="M207" s="294">
        <f t="shared" si="40"/>
        <v>172068</v>
      </c>
      <c r="N207" s="295">
        <f t="shared" si="40"/>
        <v>113564</v>
      </c>
      <c r="O207" s="1018"/>
    </row>
    <row r="208" spans="1:16" s="60" customFormat="1" ht="15" customHeight="1">
      <c r="A208" s="302"/>
      <c r="B208" s="303" t="s">
        <v>711</v>
      </c>
      <c r="C208" s="396"/>
      <c r="D208" s="304"/>
      <c r="E208" s="305"/>
      <c r="F208" s="306"/>
      <c r="G208" s="307"/>
      <c r="H208" s="284">
        <f>SUM(H205:H207)</f>
        <v>131320</v>
      </c>
      <c r="I208" s="307"/>
      <c r="J208" s="284">
        <f>SUM(J205:J207)</f>
        <v>113564</v>
      </c>
      <c r="K208" s="307"/>
      <c r="L208" s="284">
        <f>SUM(L205:L207)</f>
        <v>0</v>
      </c>
      <c r="M208" s="307"/>
      <c r="N208" s="284">
        <f>H208+J208+L208</f>
        <v>244884</v>
      </c>
      <c r="O208" s="1019"/>
    </row>
    <row r="209" spans="1:15" s="60" customFormat="1" ht="15" customHeight="1">
      <c r="A209" s="285" t="s">
        <v>1510</v>
      </c>
      <c r="B209" s="286" t="s">
        <v>65</v>
      </c>
      <c r="C209" s="359" t="s">
        <v>712</v>
      </c>
      <c r="D209" s="287"/>
      <c r="E209" s="324" t="s">
        <v>713</v>
      </c>
      <c r="F209" s="288"/>
      <c r="G209" s="289"/>
      <c r="H209" s="290"/>
      <c r="I209" s="289"/>
      <c r="J209" s="290"/>
      <c r="K209" s="289"/>
      <c r="L209" s="290"/>
      <c r="M209" s="289"/>
      <c r="N209" s="290"/>
      <c r="O209" s="1020"/>
    </row>
    <row r="210" spans="1:15" s="60" customFormat="1" ht="15" customHeight="1">
      <c r="A210" s="285"/>
      <c r="B210" s="291" t="s">
        <v>144</v>
      </c>
      <c r="C210" s="394"/>
      <c r="D210" s="296" t="s">
        <v>661</v>
      </c>
      <c r="E210" s="292" t="s">
        <v>139</v>
      </c>
      <c r="F210" s="367">
        <f>F52</f>
        <v>5.8823529411764705E-2</v>
      </c>
      <c r="G210" s="294"/>
      <c r="H210" s="295"/>
      <c r="I210" s="294">
        <f>공사노임!C4</f>
        <v>172068</v>
      </c>
      <c r="J210" s="295">
        <f>TRUNC(F210*I210)</f>
        <v>10121</v>
      </c>
      <c r="K210" s="294"/>
      <c r="L210" s="295"/>
      <c r="M210" s="294">
        <f t="shared" ref="M210:N212" si="41">G210+I210+K210</f>
        <v>172068</v>
      </c>
      <c r="N210" s="295">
        <f t="shared" si="41"/>
        <v>10121</v>
      </c>
      <c r="O210" s="1018"/>
    </row>
    <row r="211" spans="1:15" s="60" customFormat="1" ht="15" customHeight="1">
      <c r="A211" s="285"/>
      <c r="B211" s="291" t="s">
        <v>655</v>
      </c>
      <c r="C211" s="394"/>
      <c r="D211" s="296" t="s">
        <v>661</v>
      </c>
      <c r="E211" s="292" t="s">
        <v>654</v>
      </c>
      <c r="F211" s="367">
        <f>F53</f>
        <v>0.11764705882352941</v>
      </c>
      <c r="G211" s="294"/>
      <c r="H211" s="295"/>
      <c r="I211" s="294">
        <f>공사노임!C5</f>
        <v>226122</v>
      </c>
      <c r="J211" s="295">
        <f>TRUNC(F211*I211)</f>
        <v>26602</v>
      </c>
      <c r="K211" s="294"/>
      <c r="L211" s="295"/>
      <c r="M211" s="294">
        <f t="shared" si="41"/>
        <v>226122</v>
      </c>
      <c r="N211" s="295">
        <f t="shared" si="41"/>
        <v>26602</v>
      </c>
      <c r="O211" s="1018"/>
    </row>
    <row r="212" spans="1:15" s="60" customFormat="1" ht="15" customHeight="1">
      <c r="A212" s="285"/>
      <c r="B212" s="297" t="s">
        <v>656</v>
      </c>
      <c r="C212" s="397"/>
      <c r="D212" s="298" t="s">
        <v>657</v>
      </c>
      <c r="E212" s="299" t="s">
        <v>658</v>
      </c>
      <c r="F212" s="309">
        <v>0.02</v>
      </c>
      <c r="G212" s="300"/>
      <c r="H212" s="301"/>
      <c r="I212" s="300"/>
      <c r="J212" s="301"/>
      <c r="K212" s="300">
        <f>J213</f>
        <v>36723</v>
      </c>
      <c r="L212" s="301">
        <f>TRUNC(K212*F212)</f>
        <v>734</v>
      </c>
      <c r="M212" s="300">
        <f t="shared" si="41"/>
        <v>36723</v>
      </c>
      <c r="N212" s="301">
        <f t="shared" si="41"/>
        <v>734</v>
      </c>
      <c r="O212" s="1027"/>
    </row>
    <row r="213" spans="1:15" s="60" customFormat="1" ht="15" customHeight="1">
      <c r="A213" s="302"/>
      <c r="B213" s="303" t="s">
        <v>659</v>
      </c>
      <c r="C213" s="396"/>
      <c r="D213" s="304"/>
      <c r="E213" s="305"/>
      <c r="F213" s="306"/>
      <c r="G213" s="307"/>
      <c r="H213" s="284"/>
      <c r="I213" s="307"/>
      <c r="J213" s="284">
        <f>SUM(J210:J212)</f>
        <v>36723</v>
      </c>
      <c r="K213" s="307"/>
      <c r="L213" s="284">
        <f>SUM(L210:L212)</f>
        <v>734</v>
      </c>
      <c r="M213" s="307"/>
      <c r="N213" s="284">
        <f>H213+J213+L213</f>
        <v>37457</v>
      </c>
      <c r="O213" s="1019"/>
    </row>
    <row r="214" spans="1:15" s="576" customFormat="1">
      <c r="A214" s="766" t="s">
        <v>1511</v>
      </c>
      <c r="B214" s="767" t="s">
        <v>1258</v>
      </c>
      <c r="C214" s="801" t="s">
        <v>1259</v>
      </c>
      <c r="D214" s="769"/>
      <c r="E214" s="770" t="s">
        <v>1260</v>
      </c>
      <c r="F214" s="771"/>
      <c r="G214" s="660"/>
      <c r="H214" s="772"/>
      <c r="I214" s="660"/>
      <c r="J214" s="772"/>
      <c r="K214" s="660"/>
      <c r="L214" s="772"/>
      <c r="M214" s="660"/>
      <c r="N214" s="772"/>
      <c r="O214" s="1006" t="s">
        <v>2130</v>
      </c>
    </row>
    <row r="215" spans="1:15" s="576" customFormat="1">
      <c r="A215" s="766"/>
      <c r="B215" s="773" t="s">
        <v>1261</v>
      </c>
      <c r="C215" s="802"/>
      <c r="D215" s="803" t="s">
        <v>2104</v>
      </c>
      <c r="E215" s="776" t="s">
        <v>1262</v>
      </c>
      <c r="F215" s="790">
        <f>(1/22)</f>
        <v>4.5454545454545456E-2</v>
      </c>
      <c r="G215" s="505"/>
      <c r="H215" s="506"/>
      <c r="I215" s="505">
        <f>공사노임!C4</f>
        <v>172068</v>
      </c>
      <c r="J215" s="506">
        <f>TRUNC(F215*I215)</f>
        <v>7821</v>
      </c>
      <c r="K215" s="505"/>
      <c r="L215" s="506"/>
      <c r="M215" s="505">
        <f t="shared" ref="M215:N217" si="42">G215+I215+K215</f>
        <v>172068</v>
      </c>
      <c r="N215" s="506">
        <f t="shared" si="42"/>
        <v>7821</v>
      </c>
      <c r="O215" s="804"/>
    </row>
    <row r="216" spans="1:15" s="576" customFormat="1">
      <c r="A216" s="766"/>
      <c r="B216" s="773" t="s">
        <v>1263</v>
      </c>
      <c r="C216" s="802"/>
      <c r="D216" s="803" t="s">
        <v>1271</v>
      </c>
      <c r="E216" s="776" t="s">
        <v>1262</v>
      </c>
      <c r="F216" s="790">
        <f>2/22</f>
        <v>9.0909090909090912E-2</v>
      </c>
      <c r="G216" s="505"/>
      <c r="H216" s="506"/>
      <c r="I216" s="505">
        <f>공사노임!C5</f>
        <v>226122</v>
      </c>
      <c r="J216" s="506">
        <f>TRUNC(F216*I216)</f>
        <v>20556</v>
      </c>
      <c r="K216" s="505"/>
      <c r="L216" s="506"/>
      <c r="M216" s="505">
        <f t="shared" si="42"/>
        <v>226122</v>
      </c>
      <c r="N216" s="506">
        <f t="shared" si="42"/>
        <v>20556</v>
      </c>
      <c r="O216" s="804"/>
    </row>
    <row r="217" spans="1:15">
      <c r="A217" s="285"/>
      <c r="B217" s="297" t="s">
        <v>1264</v>
      </c>
      <c r="C217" s="479"/>
      <c r="D217" s="298" t="s">
        <v>1265</v>
      </c>
      <c r="E217" s="299" t="s">
        <v>1266</v>
      </c>
      <c r="F217" s="309">
        <v>0.02</v>
      </c>
      <c r="G217" s="300"/>
      <c r="H217" s="301"/>
      <c r="I217" s="300"/>
      <c r="J217" s="301"/>
      <c r="K217" s="300">
        <f>J218</f>
        <v>28377</v>
      </c>
      <c r="L217" s="301">
        <f>TRUNC(K217*F217)</f>
        <v>567</v>
      </c>
      <c r="M217" s="300">
        <f t="shared" si="42"/>
        <v>28377</v>
      </c>
      <c r="N217" s="301">
        <f t="shared" si="42"/>
        <v>567</v>
      </c>
      <c r="O217" s="1027"/>
    </row>
    <row r="218" spans="1:15">
      <c r="A218" s="302"/>
      <c r="B218" s="303" t="s">
        <v>1267</v>
      </c>
      <c r="C218" s="303"/>
      <c r="D218" s="304"/>
      <c r="E218" s="305"/>
      <c r="F218" s="306"/>
      <c r="G218" s="307"/>
      <c r="H218" s="284"/>
      <c r="I218" s="307"/>
      <c r="J218" s="284">
        <f>SUM(J215:J217)</f>
        <v>28377</v>
      </c>
      <c r="K218" s="307"/>
      <c r="L218" s="284">
        <f>SUM(L215:L217)</f>
        <v>567</v>
      </c>
      <c r="M218" s="307"/>
      <c r="N218" s="284">
        <f>H218+J218+L218</f>
        <v>28944</v>
      </c>
      <c r="O218" s="1019"/>
    </row>
    <row r="219" spans="1:15">
      <c r="A219" s="285" t="s">
        <v>1512</v>
      </c>
      <c r="B219" s="286" t="s">
        <v>1258</v>
      </c>
      <c r="C219" s="477" t="s">
        <v>1268</v>
      </c>
      <c r="D219" s="287"/>
      <c r="E219" s="324" t="s">
        <v>1269</v>
      </c>
      <c r="F219" s="288"/>
      <c r="G219" s="289"/>
      <c r="H219" s="290"/>
      <c r="I219" s="289"/>
      <c r="J219" s="290"/>
      <c r="K219" s="289"/>
      <c r="L219" s="290"/>
      <c r="M219" s="289"/>
      <c r="N219" s="290"/>
      <c r="O219" s="1006" t="s">
        <v>2222</v>
      </c>
    </row>
    <row r="220" spans="1:15">
      <c r="A220" s="285"/>
      <c r="B220" s="291" t="s">
        <v>1261</v>
      </c>
      <c r="C220" s="478"/>
      <c r="D220" s="803" t="s">
        <v>2104</v>
      </c>
      <c r="E220" s="292" t="s">
        <v>1262</v>
      </c>
      <c r="F220" s="293">
        <f>1/17</f>
        <v>5.8823529411764705E-2</v>
      </c>
      <c r="G220" s="294"/>
      <c r="H220" s="295"/>
      <c r="I220" s="294">
        <f>공사노임!C4</f>
        <v>172068</v>
      </c>
      <c r="J220" s="295">
        <f>TRUNC(F220*I220)</f>
        <v>10121</v>
      </c>
      <c r="K220" s="294"/>
      <c r="L220" s="295"/>
      <c r="M220" s="294">
        <f t="shared" ref="M220:N223" si="43">G220+I220+K220</f>
        <v>172068</v>
      </c>
      <c r="N220" s="295">
        <f t="shared" si="43"/>
        <v>10121</v>
      </c>
      <c r="O220" s="1018"/>
    </row>
    <row r="221" spans="1:15">
      <c r="A221" s="285"/>
      <c r="B221" s="291" t="s">
        <v>1263</v>
      </c>
      <c r="C221" s="478"/>
      <c r="D221" s="803" t="s">
        <v>1271</v>
      </c>
      <c r="E221" s="292" t="s">
        <v>1262</v>
      </c>
      <c r="F221" s="293">
        <f>2/17</f>
        <v>0.11764705882352941</v>
      </c>
      <c r="G221" s="294"/>
      <c r="H221" s="295"/>
      <c r="I221" s="294">
        <f>공사노임!C5</f>
        <v>226122</v>
      </c>
      <c r="J221" s="295">
        <f>TRUNC(F221*I221)</f>
        <v>26602</v>
      </c>
      <c r="K221" s="294"/>
      <c r="L221" s="295"/>
      <c r="M221" s="294">
        <f t="shared" si="43"/>
        <v>226122</v>
      </c>
      <c r="N221" s="295">
        <f t="shared" si="43"/>
        <v>26602</v>
      </c>
      <c r="O221" s="1018"/>
    </row>
    <row r="222" spans="1:15" s="577" customFormat="1" ht="14.45" customHeight="1">
      <c r="A222" s="766"/>
      <c r="B222" s="773" t="s">
        <v>2091</v>
      </c>
      <c r="C222" s="774"/>
      <c r="D222" s="775" t="s">
        <v>2092</v>
      </c>
      <c r="E222" s="776" t="s">
        <v>676</v>
      </c>
      <c r="F222" s="790">
        <f>(1/17)*8</f>
        <v>0.47058823529411764</v>
      </c>
      <c r="G222" s="505"/>
      <c r="H222" s="76"/>
      <c r="I222" s="505"/>
      <c r="J222" s="295"/>
      <c r="K222" s="505">
        <f>기계경비!F14</f>
        <v>63045</v>
      </c>
      <c r="L222" s="506">
        <f>TRUNC(F222*K222)</f>
        <v>29668</v>
      </c>
      <c r="M222" s="505">
        <f t="shared" si="43"/>
        <v>63045</v>
      </c>
      <c r="N222" s="506">
        <f t="shared" si="43"/>
        <v>29668</v>
      </c>
      <c r="O222" s="804"/>
    </row>
    <row r="223" spans="1:15">
      <c r="A223" s="285"/>
      <c r="B223" s="1438" t="s">
        <v>1264</v>
      </c>
      <c r="C223" s="1439"/>
      <c r="D223" s="298" t="s">
        <v>1265</v>
      </c>
      <c r="E223" s="299" t="s">
        <v>1266</v>
      </c>
      <c r="F223" s="309">
        <v>0.02</v>
      </c>
      <c r="G223" s="300"/>
      <c r="H223" s="301"/>
      <c r="I223" s="300"/>
      <c r="J223" s="301"/>
      <c r="K223" s="300">
        <f>J224</f>
        <v>36723</v>
      </c>
      <c r="L223" s="301">
        <f>TRUNC(K223*F223)</f>
        <v>734</v>
      </c>
      <c r="M223" s="300">
        <f t="shared" si="43"/>
        <v>36723</v>
      </c>
      <c r="N223" s="301">
        <f t="shared" si="43"/>
        <v>734</v>
      </c>
      <c r="O223" s="1027"/>
    </row>
    <row r="224" spans="1:15">
      <c r="A224" s="302"/>
      <c r="B224" s="303" t="s">
        <v>1267</v>
      </c>
      <c r="C224" s="303"/>
      <c r="D224" s="304"/>
      <c r="E224" s="305"/>
      <c r="F224" s="306"/>
      <c r="G224" s="307"/>
      <c r="H224" s="284">
        <f>SUM(H220:H223)</f>
        <v>0</v>
      </c>
      <c r="I224" s="307"/>
      <c r="J224" s="284">
        <f>SUM(J220:J223)</f>
        <v>36723</v>
      </c>
      <c r="K224" s="307"/>
      <c r="L224" s="284">
        <f>SUM(L220:L223)</f>
        <v>30402</v>
      </c>
      <c r="M224" s="307"/>
      <c r="N224" s="284">
        <f>H224+J224+L224</f>
        <v>67125</v>
      </c>
      <c r="O224" s="1019"/>
    </row>
    <row r="225" spans="1:16">
      <c r="A225" s="285" t="s">
        <v>1513</v>
      </c>
      <c r="B225" s="286" t="s">
        <v>1258</v>
      </c>
      <c r="C225" s="477" t="s">
        <v>1270</v>
      </c>
      <c r="D225" s="287"/>
      <c r="E225" s="324" t="s">
        <v>1269</v>
      </c>
      <c r="F225" s="288"/>
      <c r="G225" s="289"/>
      <c r="H225" s="290"/>
      <c r="I225" s="289"/>
      <c r="J225" s="290"/>
      <c r="K225" s="289"/>
      <c r="L225" s="290"/>
      <c r="M225" s="289"/>
      <c r="N225" s="290"/>
      <c r="O225" s="1006" t="s">
        <v>2223</v>
      </c>
    </row>
    <row r="226" spans="1:16">
      <c r="A226" s="285"/>
      <c r="B226" s="291" t="s">
        <v>1261</v>
      </c>
      <c r="C226" s="478"/>
      <c r="D226" s="803" t="s">
        <v>2104</v>
      </c>
      <c r="E226" s="292" t="s">
        <v>1262</v>
      </c>
      <c r="F226" s="293">
        <f>1/6</f>
        <v>0.16666666666666666</v>
      </c>
      <c r="G226" s="294"/>
      <c r="H226" s="295"/>
      <c r="I226" s="294">
        <f>공사노임!C4</f>
        <v>172068</v>
      </c>
      <c r="J226" s="295">
        <f>TRUNC(F226*I226)</f>
        <v>28678</v>
      </c>
      <c r="K226" s="294"/>
      <c r="L226" s="295"/>
      <c r="M226" s="294">
        <f t="shared" ref="M226:N229" si="44">G226+I226+K226</f>
        <v>172068</v>
      </c>
      <c r="N226" s="295">
        <f t="shared" si="44"/>
        <v>28678</v>
      </c>
      <c r="O226" s="1018"/>
    </row>
    <row r="227" spans="1:16">
      <c r="A227" s="285"/>
      <c r="B227" s="343" t="s">
        <v>1263</v>
      </c>
      <c r="C227" s="478"/>
      <c r="D227" s="803" t="s">
        <v>1271</v>
      </c>
      <c r="E227" s="292" t="s">
        <v>1262</v>
      </c>
      <c r="F227" s="293">
        <f>1/6</f>
        <v>0.16666666666666666</v>
      </c>
      <c r="G227" s="294"/>
      <c r="H227" s="295"/>
      <c r="I227" s="294">
        <f>공사노임!C5</f>
        <v>226122</v>
      </c>
      <c r="J227" s="295">
        <f>TRUNC(F227*I227)</f>
        <v>37687</v>
      </c>
      <c r="K227" s="294"/>
      <c r="L227" s="295"/>
      <c r="M227" s="294">
        <f t="shared" si="44"/>
        <v>226122</v>
      </c>
      <c r="N227" s="295">
        <f t="shared" si="44"/>
        <v>37687</v>
      </c>
      <c r="O227" s="1018"/>
    </row>
    <row r="228" spans="1:16">
      <c r="A228" s="285"/>
      <c r="B228" s="773" t="s">
        <v>2091</v>
      </c>
      <c r="C228" s="774"/>
      <c r="D228" s="775" t="s">
        <v>2092</v>
      </c>
      <c r="E228" s="776" t="s">
        <v>676</v>
      </c>
      <c r="F228" s="790">
        <f>(1/6)*8</f>
        <v>1.3333333333333333</v>
      </c>
      <c r="G228" s="505"/>
      <c r="H228" s="76"/>
      <c r="I228" s="505"/>
      <c r="J228" s="295"/>
      <c r="K228" s="505">
        <f>기계경비!F14</f>
        <v>63045</v>
      </c>
      <c r="L228" s="506">
        <f>TRUNC(F228*K228)</f>
        <v>84060</v>
      </c>
      <c r="M228" s="505">
        <f t="shared" si="44"/>
        <v>63045</v>
      </c>
      <c r="N228" s="506">
        <f t="shared" si="44"/>
        <v>84060</v>
      </c>
      <c r="O228" s="1027"/>
    </row>
    <row r="229" spans="1:16">
      <c r="A229" s="285"/>
      <c r="B229" s="297" t="s">
        <v>1264</v>
      </c>
      <c r="C229" s="479"/>
      <c r="D229" s="298" t="s">
        <v>1265</v>
      </c>
      <c r="E229" s="299" t="s">
        <v>1266</v>
      </c>
      <c r="F229" s="309">
        <v>0.02</v>
      </c>
      <c r="G229" s="300"/>
      <c r="H229" s="301"/>
      <c r="I229" s="300"/>
      <c r="J229" s="301"/>
      <c r="K229" s="300">
        <f>J230</f>
        <v>66365</v>
      </c>
      <c r="L229" s="301">
        <f>TRUNC(K229*F229)</f>
        <v>1327</v>
      </c>
      <c r="M229" s="300">
        <f t="shared" si="44"/>
        <v>66365</v>
      </c>
      <c r="N229" s="301">
        <f t="shared" si="44"/>
        <v>1327</v>
      </c>
      <c r="O229" s="1027"/>
    </row>
    <row r="230" spans="1:16">
      <c r="A230" s="302"/>
      <c r="B230" s="303" t="s">
        <v>1267</v>
      </c>
      <c r="C230" s="303"/>
      <c r="D230" s="304"/>
      <c r="E230" s="305"/>
      <c r="F230" s="306"/>
      <c r="G230" s="307"/>
      <c r="H230" s="284">
        <f>SUM(H226:H229)</f>
        <v>0</v>
      </c>
      <c r="I230" s="307"/>
      <c r="J230" s="284">
        <f>SUM(J226:J229)</f>
        <v>66365</v>
      </c>
      <c r="K230" s="307"/>
      <c r="L230" s="284">
        <f>SUM(L226:L229)</f>
        <v>85387</v>
      </c>
      <c r="M230" s="307"/>
      <c r="N230" s="284">
        <f>H230+J230+L230</f>
        <v>151752</v>
      </c>
      <c r="O230" s="1019"/>
    </row>
    <row r="231" spans="1:16">
      <c r="A231" s="285" t="s">
        <v>1514</v>
      </c>
      <c r="B231" s="286" t="s">
        <v>660</v>
      </c>
      <c r="C231" s="359" t="s">
        <v>2224</v>
      </c>
      <c r="D231" s="287" t="s">
        <v>2125</v>
      </c>
      <c r="E231" s="324" t="s">
        <v>932</v>
      </c>
      <c r="F231" s="288"/>
      <c r="G231" s="289"/>
      <c r="H231" s="290"/>
      <c r="I231" s="289"/>
      <c r="J231" s="290"/>
      <c r="K231" s="289"/>
      <c r="L231" s="290"/>
      <c r="M231" s="289"/>
      <c r="N231" s="290"/>
      <c r="O231" s="1028" t="s">
        <v>2225</v>
      </c>
      <c r="P231" s="359" t="s">
        <v>2124</v>
      </c>
    </row>
    <row r="232" spans="1:16">
      <c r="A232" s="285"/>
      <c r="B232" s="325" t="s">
        <v>2141</v>
      </c>
      <c r="C232" s="395"/>
      <c r="D232" s="525"/>
      <c r="E232" s="324" t="s">
        <v>139</v>
      </c>
      <c r="F232" s="391">
        <f>2/260</f>
        <v>7.6923076923076927E-3</v>
      </c>
      <c r="G232" s="294"/>
      <c r="H232" s="295"/>
      <c r="I232" s="294">
        <f>공사노임!C10</f>
        <v>273308</v>
      </c>
      <c r="J232" s="295">
        <f>TRUNC(F232*I232)</f>
        <v>2102</v>
      </c>
      <c r="K232" s="294"/>
      <c r="L232" s="295"/>
      <c r="M232" s="294">
        <f>G232+I232+K232</f>
        <v>273308</v>
      </c>
      <c r="N232" s="295">
        <f>H232+J232+L232</f>
        <v>2102</v>
      </c>
      <c r="O232" s="1022"/>
    </row>
    <row r="233" spans="1:16">
      <c r="A233" s="285"/>
      <c r="B233" s="325" t="s">
        <v>653</v>
      </c>
      <c r="C233" s="395"/>
      <c r="D233" s="525"/>
      <c r="E233" s="292" t="s">
        <v>139</v>
      </c>
      <c r="F233" s="391">
        <f>1/260</f>
        <v>3.8461538461538464E-3</v>
      </c>
      <c r="G233" s="294"/>
      <c r="H233" s="295"/>
      <c r="I233" s="294">
        <f>공사노임!C4</f>
        <v>172068</v>
      </c>
      <c r="J233" s="295">
        <f>TRUNC(F233*I233)</f>
        <v>661</v>
      </c>
      <c r="K233" s="294"/>
      <c r="L233" s="295"/>
      <c r="M233" s="294">
        <f>G233+I233+K233</f>
        <v>172068</v>
      </c>
      <c r="N233" s="295">
        <f>H233+J233+L233</f>
        <v>661</v>
      </c>
      <c r="O233" s="1018"/>
    </row>
    <row r="234" spans="1:16">
      <c r="A234" s="285"/>
      <c r="B234" s="773" t="s">
        <v>2091</v>
      </c>
      <c r="C234" s="774"/>
      <c r="D234" s="775" t="s">
        <v>2092</v>
      </c>
      <c r="E234" s="776" t="s">
        <v>676</v>
      </c>
      <c r="F234" s="790">
        <f>1/260*8</f>
        <v>3.0769230769230771E-2</v>
      </c>
      <c r="G234" s="505"/>
      <c r="H234" s="76"/>
      <c r="I234" s="505"/>
      <c r="J234" s="295"/>
      <c r="K234" s="505">
        <f>기계경비!F14</f>
        <v>63045</v>
      </c>
      <c r="L234" s="506">
        <f>TRUNC(F234*K234)</f>
        <v>1939</v>
      </c>
      <c r="M234" s="505">
        <f t="shared" ref="M234" si="45">G234+I234+K234</f>
        <v>63045</v>
      </c>
      <c r="N234" s="506">
        <f t="shared" ref="N234" si="46">H234+J234+L234</f>
        <v>1939</v>
      </c>
      <c r="O234" s="804"/>
    </row>
    <row r="235" spans="1:16">
      <c r="A235" s="302"/>
      <c r="B235" s="303" t="s">
        <v>659</v>
      </c>
      <c r="C235" s="396"/>
      <c r="D235" s="304"/>
      <c r="E235" s="305"/>
      <c r="F235" s="306"/>
      <c r="G235" s="307"/>
      <c r="H235" s="284">
        <f>SUM(H232:H234)</f>
        <v>0</v>
      </c>
      <c r="I235" s="307"/>
      <c r="J235" s="284">
        <f>SUM(J232:J234)</f>
        <v>2763</v>
      </c>
      <c r="K235" s="307"/>
      <c r="L235" s="284">
        <f>SUM(L232:L234)</f>
        <v>1939</v>
      </c>
      <c r="M235" s="307"/>
      <c r="N235" s="366">
        <f>H235+J235+L235</f>
        <v>4702</v>
      </c>
      <c r="O235" s="1019"/>
    </row>
    <row r="236" spans="1:16" ht="14.25">
      <c r="A236" s="61" t="s">
        <v>1515</v>
      </c>
      <c r="B236" s="62" t="s">
        <v>388</v>
      </c>
      <c r="C236" s="63" t="s">
        <v>389</v>
      </c>
      <c r="D236" s="64" t="s">
        <v>390</v>
      </c>
      <c r="E236" s="65" t="s">
        <v>407</v>
      </c>
      <c r="F236" s="66"/>
      <c r="G236" s="67"/>
      <c r="H236" s="68"/>
      <c r="I236" s="67"/>
      <c r="J236" s="68"/>
      <c r="K236" s="67"/>
      <c r="L236" s="68"/>
      <c r="M236" s="67"/>
      <c r="N236" s="68"/>
      <c r="O236" s="1029" t="s">
        <v>2135</v>
      </c>
    </row>
    <row r="237" spans="1:16">
      <c r="A237" s="69"/>
      <c r="B237" s="70" t="s">
        <v>391</v>
      </c>
      <c r="C237" s="71" t="s">
        <v>392</v>
      </c>
      <c r="D237" s="72" t="s">
        <v>393</v>
      </c>
      <c r="E237" s="73" t="s">
        <v>197</v>
      </c>
      <c r="F237" s="74">
        <v>0.1</v>
      </c>
      <c r="G237" s="75">
        <f>단가조사!P93</f>
        <v>340</v>
      </c>
      <c r="H237" s="76">
        <f>TRUNC(F237*G237)</f>
        <v>34</v>
      </c>
      <c r="I237" s="75"/>
      <c r="J237" s="76"/>
      <c r="K237" s="75"/>
      <c r="L237" s="76"/>
      <c r="M237" s="75">
        <f t="shared" ref="M237:N239" si="47">G237+I237+K237</f>
        <v>340</v>
      </c>
      <c r="N237" s="76">
        <f t="shared" si="47"/>
        <v>34</v>
      </c>
      <c r="O237" s="1030"/>
    </row>
    <row r="238" spans="1:16">
      <c r="A238" s="69"/>
      <c r="B238" s="77" t="s">
        <v>404</v>
      </c>
      <c r="C238" s="78"/>
      <c r="D238" s="79" t="s">
        <v>405</v>
      </c>
      <c r="E238" s="65" t="s">
        <v>406</v>
      </c>
      <c r="F238" s="81">
        <v>0.05</v>
      </c>
      <c r="G238" s="92">
        <f>단가조사!P92</f>
        <v>2087.2777777777778</v>
      </c>
      <c r="H238" s="76">
        <f>TRUNC(F238*G238)</f>
        <v>104</v>
      </c>
      <c r="I238" s="92"/>
      <c r="J238" s="76"/>
      <c r="K238" s="92"/>
      <c r="L238" s="76"/>
      <c r="M238" s="75">
        <f>G238+I238+K238</f>
        <v>2087.2777777777778</v>
      </c>
      <c r="N238" s="76">
        <f>H238+J238+L238</f>
        <v>104</v>
      </c>
      <c r="O238" s="1031"/>
    </row>
    <row r="239" spans="1:16">
      <c r="A239" s="69"/>
      <c r="B239" s="545" t="s">
        <v>394</v>
      </c>
      <c r="C239" s="71"/>
      <c r="D239" s="90"/>
      <c r="E239" s="73" t="s">
        <v>395</v>
      </c>
      <c r="F239" s="91">
        <v>6.0000000000000001E-3</v>
      </c>
      <c r="G239" s="75"/>
      <c r="H239" s="76"/>
      <c r="I239" s="75">
        <f>공사노임!C11</f>
        <v>263017</v>
      </c>
      <c r="J239" s="76">
        <f>TRUNC(F239*I239)</f>
        <v>1578</v>
      </c>
      <c r="K239" s="75"/>
      <c r="L239" s="76"/>
      <c r="M239" s="75">
        <f t="shared" si="47"/>
        <v>263017</v>
      </c>
      <c r="N239" s="76">
        <f t="shared" si="47"/>
        <v>1578</v>
      </c>
      <c r="O239" s="1031"/>
    </row>
    <row r="240" spans="1:16">
      <c r="A240" s="538"/>
      <c r="B240" s="60" t="s">
        <v>1688</v>
      </c>
      <c r="C240" s="539"/>
      <c r="D240" s="540"/>
      <c r="E240" s="541" t="s">
        <v>1689</v>
      </c>
      <c r="F240" s="542">
        <v>1E-3</v>
      </c>
      <c r="G240" s="543"/>
      <c r="H240" s="544"/>
      <c r="I240" s="543">
        <f>공사노임!C4</f>
        <v>172068</v>
      </c>
      <c r="J240" s="76">
        <f>TRUNC(F240*I240)</f>
        <v>172</v>
      </c>
      <c r="K240" s="543"/>
      <c r="L240" s="544"/>
      <c r="M240" s="543">
        <f>G240+I240+K240</f>
        <v>172068</v>
      </c>
      <c r="N240" s="544">
        <f>H240+J240+L240</f>
        <v>172</v>
      </c>
      <c r="O240" s="1032"/>
    </row>
    <row r="241" spans="1:15">
      <c r="A241" s="538"/>
      <c r="B241" s="60" t="s">
        <v>2121</v>
      </c>
      <c r="C241" s="539"/>
      <c r="D241" s="79" t="s">
        <v>2122</v>
      </c>
      <c r="E241" s="65" t="s">
        <v>396</v>
      </c>
      <c r="F241" s="93">
        <v>0.03</v>
      </c>
      <c r="G241" s="543"/>
      <c r="H241" s="544"/>
      <c r="I241" s="543"/>
      <c r="J241" s="544"/>
      <c r="K241" s="543">
        <f>J242</f>
        <v>1750</v>
      </c>
      <c r="L241" s="544">
        <f>K241*F241</f>
        <v>52.5</v>
      </c>
      <c r="M241" s="543">
        <f>G241+I241+K241</f>
        <v>1750</v>
      </c>
      <c r="N241" s="544">
        <f>H241+J241+L241</f>
        <v>52.5</v>
      </c>
      <c r="O241" s="1032"/>
    </row>
    <row r="242" spans="1:15">
      <c r="A242" s="82"/>
      <c r="B242" s="83" t="s">
        <v>397</v>
      </c>
      <c r="C242" s="84"/>
      <c r="D242" s="85"/>
      <c r="E242" s="86"/>
      <c r="F242" s="87"/>
      <c r="G242" s="88"/>
      <c r="H242" s="89">
        <f>SUM(H237:H241)</f>
        <v>138</v>
      </c>
      <c r="I242" s="88"/>
      <c r="J242" s="89">
        <f>SUM(J237:J241)</f>
        <v>1750</v>
      </c>
      <c r="K242" s="88"/>
      <c r="L242" s="89">
        <f>SUM(L237:L241)</f>
        <v>52.5</v>
      </c>
      <c r="M242" s="88"/>
      <c r="N242" s="89">
        <f>H242+J242+L242</f>
        <v>1940.5</v>
      </c>
      <c r="O242" s="1033"/>
    </row>
    <row r="243" spans="1:15" ht="14.25">
      <c r="A243" s="69" t="s">
        <v>1516</v>
      </c>
      <c r="B243" s="62" t="s">
        <v>388</v>
      </c>
      <c r="C243" s="63" t="s">
        <v>398</v>
      </c>
      <c r="D243" s="64" t="s">
        <v>399</v>
      </c>
      <c r="E243" s="65" t="s">
        <v>407</v>
      </c>
      <c r="F243" s="66"/>
      <c r="G243" s="67"/>
      <c r="H243" s="68"/>
      <c r="I243" s="67"/>
      <c r="J243" s="68"/>
      <c r="K243" s="67"/>
      <c r="L243" s="68"/>
      <c r="M243" s="67"/>
      <c r="N243" s="68"/>
      <c r="O243" s="1029" t="s">
        <v>2136</v>
      </c>
    </row>
    <row r="244" spans="1:15">
      <c r="A244" s="69"/>
      <c r="B244" s="70" t="s">
        <v>398</v>
      </c>
      <c r="C244" s="71"/>
      <c r="D244" s="90" t="s">
        <v>400</v>
      </c>
      <c r="E244" s="73" t="s">
        <v>401</v>
      </c>
      <c r="F244" s="91">
        <v>0.16600000000000001</v>
      </c>
      <c r="G244" s="75">
        <f>단가조사!P90</f>
        <v>5833.333333333333</v>
      </c>
      <c r="H244" s="76">
        <f>TRUNC(F244*G244)</f>
        <v>968</v>
      </c>
      <c r="I244" s="75"/>
      <c r="J244" s="76"/>
      <c r="K244" s="75"/>
      <c r="L244" s="76"/>
      <c r="M244" s="75">
        <f t="shared" ref="M244:N248" si="48">G244+I244+K244</f>
        <v>5833.333333333333</v>
      </c>
      <c r="N244" s="76">
        <f t="shared" si="48"/>
        <v>968</v>
      </c>
      <c r="O244" s="1030"/>
    </row>
    <row r="245" spans="1:15">
      <c r="A245" s="69"/>
      <c r="B245" s="77" t="s">
        <v>402</v>
      </c>
      <c r="C245" s="78"/>
      <c r="D245" s="79" t="s">
        <v>403</v>
      </c>
      <c r="E245" s="73" t="s">
        <v>401</v>
      </c>
      <c r="F245" s="80">
        <v>8.0000000000000002E-3</v>
      </c>
      <c r="G245" s="92">
        <f>단가조사!P91</f>
        <v>2700</v>
      </c>
      <c r="H245" s="76">
        <f>TRUNC(F245*G245)</f>
        <v>21</v>
      </c>
      <c r="I245" s="92"/>
      <c r="J245" s="76"/>
      <c r="K245" s="92"/>
      <c r="L245" s="76"/>
      <c r="M245" s="75">
        <f t="shared" si="48"/>
        <v>2700</v>
      </c>
      <c r="N245" s="76">
        <f t="shared" si="48"/>
        <v>21</v>
      </c>
      <c r="O245" s="1031"/>
    </row>
    <row r="246" spans="1:15">
      <c r="A246" s="69"/>
      <c r="B246" s="77" t="s">
        <v>394</v>
      </c>
      <c r="C246" s="78"/>
      <c r="D246" s="79"/>
      <c r="E246" s="65" t="s">
        <v>395</v>
      </c>
      <c r="F246" s="1010">
        <f>0.02*2</f>
        <v>0.04</v>
      </c>
      <c r="G246" s="75"/>
      <c r="H246" s="76"/>
      <c r="I246" s="75">
        <f>공사노임!C11</f>
        <v>263017</v>
      </c>
      <c r="J246" s="76">
        <f>TRUNC(F246*I246)</f>
        <v>10520</v>
      </c>
      <c r="K246" s="92"/>
      <c r="L246" s="76"/>
      <c r="M246" s="75">
        <f t="shared" si="48"/>
        <v>263017</v>
      </c>
      <c r="N246" s="76">
        <f t="shared" si="48"/>
        <v>10520</v>
      </c>
      <c r="O246" s="1022"/>
    </row>
    <row r="247" spans="1:15">
      <c r="A247" s="69"/>
      <c r="B247" s="60" t="s">
        <v>1688</v>
      </c>
      <c r="C247" s="71"/>
      <c r="D247" s="90"/>
      <c r="E247" s="73" t="s">
        <v>1689</v>
      </c>
      <c r="F247" s="542">
        <f>0.004*2</f>
        <v>8.0000000000000002E-3</v>
      </c>
      <c r="G247" s="543"/>
      <c r="H247" s="76"/>
      <c r="I247" s="543">
        <f>공사노임!C4</f>
        <v>172068</v>
      </c>
      <c r="J247" s="76">
        <f>TRUNC(F247*I247)</f>
        <v>1376</v>
      </c>
      <c r="K247" s="75"/>
      <c r="L247" s="544"/>
      <c r="M247" s="543">
        <f>G247+I247+K247</f>
        <v>172068</v>
      </c>
      <c r="N247" s="544">
        <f>H247+J247+L247</f>
        <v>1376</v>
      </c>
      <c r="O247" s="1022"/>
    </row>
    <row r="248" spans="1:15">
      <c r="A248" s="69"/>
      <c r="B248" s="60" t="s">
        <v>2121</v>
      </c>
      <c r="C248" s="78"/>
      <c r="D248" s="79" t="s">
        <v>2123</v>
      </c>
      <c r="E248" s="65" t="s">
        <v>396</v>
      </c>
      <c r="F248" s="93">
        <v>0.02</v>
      </c>
      <c r="G248" s="92"/>
      <c r="H248" s="76"/>
      <c r="I248" s="92"/>
      <c r="J248" s="76"/>
      <c r="K248" s="75">
        <f>J249</f>
        <v>11896</v>
      </c>
      <c r="L248" s="76">
        <f>TRUNC(F248*K248)</f>
        <v>237</v>
      </c>
      <c r="M248" s="75">
        <f t="shared" si="48"/>
        <v>11896</v>
      </c>
      <c r="N248" s="76">
        <f t="shared" si="48"/>
        <v>237</v>
      </c>
      <c r="O248" s="1022"/>
    </row>
    <row r="249" spans="1:15">
      <c r="A249" s="82"/>
      <c r="B249" s="83" t="s">
        <v>397</v>
      </c>
      <c r="C249" s="84"/>
      <c r="D249" s="85"/>
      <c r="E249" s="86"/>
      <c r="F249" s="87"/>
      <c r="G249" s="88"/>
      <c r="H249" s="89">
        <f>SUM(H244:H248)</f>
        <v>989</v>
      </c>
      <c r="I249" s="88"/>
      <c r="J249" s="89">
        <f>SUM(J244:J248)</f>
        <v>11896</v>
      </c>
      <c r="K249" s="88"/>
      <c r="L249" s="89">
        <f>SUM(L244:L248)</f>
        <v>237</v>
      </c>
      <c r="M249" s="88"/>
      <c r="N249" s="89">
        <f>SUM(N244:N248)</f>
        <v>13122</v>
      </c>
      <c r="O249" s="1033"/>
    </row>
  </sheetData>
  <mergeCells count="2">
    <mergeCell ref="A2:O2"/>
    <mergeCell ref="B223:C223"/>
  </mergeCells>
  <phoneticPr fontId="5" type="noConversion"/>
  <printOptions horizontalCentered="1"/>
  <pageMargins left="0.47244094488188981" right="0.47244094488188981" top="0.23622047244094491" bottom="0.51181102362204722" header="0.15748031496062992" footer="0.15748031496062992"/>
  <pageSetup paperSize="9" fitToHeight="0" orientation="landscape"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R173"/>
  <sheetViews>
    <sheetView zoomScale="130" zoomScaleNormal="130" workbookViewId="0">
      <pane ySplit="4" topLeftCell="A68" activePane="bottomLeft" state="frozen"/>
      <selection activeCell="G74" sqref="G74"/>
      <selection pane="bottomLeft" activeCell="G74" sqref="G74"/>
    </sheetView>
  </sheetViews>
  <sheetFormatPr defaultColWidth="8.88671875" defaultRowHeight="13.5"/>
  <cols>
    <col min="1" max="1" width="5" style="129" customWidth="1"/>
    <col min="2" max="2" width="3.88671875" style="126" customWidth="1"/>
    <col min="3" max="3" width="11.109375" style="191" customWidth="1"/>
    <col min="4" max="4" width="8.33203125" style="191" customWidth="1"/>
    <col min="5" max="5" width="6.6640625" style="124" customWidth="1"/>
    <col min="6" max="6" width="3.88671875" style="126" customWidth="1"/>
    <col min="7" max="7" width="5.5546875" style="124" customWidth="1"/>
    <col min="8" max="8" width="4.109375" style="124" customWidth="1"/>
    <col min="9" max="9" width="5" style="124" customWidth="1"/>
    <col min="10" max="10" width="5.5546875" style="124" customWidth="1"/>
    <col min="11" max="17" width="4.109375" style="124" customWidth="1"/>
    <col min="18" max="18" width="3.88671875" style="124" customWidth="1"/>
    <col min="19" max="16384" width="8.88671875" style="124"/>
  </cols>
  <sheetData>
    <row r="1" spans="1:18" ht="31.5">
      <c r="A1" s="122" t="s">
        <v>46</v>
      </c>
      <c r="B1" s="123"/>
      <c r="C1" s="123"/>
      <c r="D1" s="123"/>
      <c r="E1" s="123"/>
      <c r="F1" s="123"/>
      <c r="G1" s="123"/>
      <c r="H1" s="123"/>
      <c r="I1" s="123"/>
      <c r="J1" s="123"/>
      <c r="K1" s="123"/>
      <c r="L1" s="123"/>
      <c r="M1" s="123"/>
      <c r="N1" s="123"/>
      <c r="O1" s="123"/>
      <c r="P1" s="123"/>
      <c r="Q1" s="123"/>
      <c r="R1" s="123"/>
    </row>
    <row r="2" spans="1:18" ht="13.5" customHeight="1">
      <c r="A2" s="125" t="str">
        <f>내역서!A2</f>
        <v>공사명 : 2026년 교통사고 잦은 곳 개선사업 교통안전표지 공사(남부)</v>
      </c>
      <c r="C2" s="127"/>
      <c r="D2" s="127"/>
      <c r="E2" s="128"/>
      <c r="G2" s="128"/>
      <c r="H2" s="128"/>
      <c r="I2" s="128"/>
      <c r="J2" s="128"/>
      <c r="K2" s="128"/>
      <c r="L2" s="128"/>
      <c r="M2" s="128"/>
      <c r="N2" s="128"/>
      <c r="O2" s="128"/>
      <c r="P2" s="128"/>
      <c r="Q2" s="128"/>
      <c r="R2" s="129"/>
    </row>
    <row r="3" spans="1:18" ht="13.5" customHeight="1">
      <c r="A3" s="1415"/>
      <c r="B3" s="1444" t="s">
        <v>412</v>
      </c>
      <c r="C3" s="1445"/>
      <c r="D3" s="1445"/>
      <c r="E3" s="1446"/>
      <c r="F3" s="1415" t="s">
        <v>4</v>
      </c>
      <c r="G3" s="1415" t="s">
        <v>333</v>
      </c>
      <c r="H3" s="1415" t="s">
        <v>230</v>
      </c>
      <c r="I3" s="1441" t="s">
        <v>231</v>
      </c>
      <c r="J3" s="1442"/>
      <c r="K3" s="1443"/>
      <c r="L3" s="1441" t="s">
        <v>207</v>
      </c>
      <c r="M3" s="1443"/>
      <c r="N3" s="130" t="s">
        <v>232</v>
      </c>
      <c r="O3" s="1441" t="s">
        <v>233</v>
      </c>
      <c r="P3" s="1442"/>
      <c r="Q3" s="1443"/>
      <c r="R3" s="1415" t="s">
        <v>379</v>
      </c>
    </row>
    <row r="4" spans="1:18" ht="13.5" customHeight="1">
      <c r="A4" s="1440"/>
      <c r="B4" s="1447"/>
      <c r="C4" s="1448"/>
      <c r="D4" s="1448"/>
      <c r="E4" s="1449"/>
      <c r="F4" s="1440"/>
      <c r="G4" s="1440"/>
      <c r="H4" s="1440"/>
      <c r="I4" s="408" t="s">
        <v>194</v>
      </c>
      <c r="J4" s="409" t="s">
        <v>413</v>
      </c>
      <c r="K4" s="410" t="s">
        <v>114</v>
      </c>
      <c r="L4" s="411" t="s">
        <v>374</v>
      </c>
      <c r="M4" s="412" t="s">
        <v>52</v>
      </c>
      <c r="N4" s="413" t="s">
        <v>414</v>
      </c>
      <c r="O4" s="411" t="s">
        <v>238</v>
      </c>
      <c r="P4" s="409" t="s">
        <v>239</v>
      </c>
      <c r="Q4" s="412" t="s">
        <v>234</v>
      </c>
      <c r="R4" s="1440"/>
    </row>
    <row r="5" spans="1:18" ht="13.5" customHeight="1">
      <c r="A5" s="467"/>
      <c r="B5" s="415"/>
      <c r="C5" s="53"/>
      <c r="D5" s="53"/>
      <c r="E5" s="416"/>
      <c r="F5" s="467"/>
      <c r="G5" s="467"/>
      <c r="H5" s="467"/>
      <c r="I5" s="131"/>
      <c r="J5" s="132"/>
      <c r="K5" s="133"/>
      <c r="L5" s="134"/>
      <c r="M5" s="135"/>
      <c r="N5" s="136"/>
      <c r="O5" s="134"/>
      <c r="P5" s="132"/>
      <c r="Q5" s="135"/>
      <c r="R5" s="416"/>
    </row>
    <row r="6" spans="1:18" s="148" customFormat="1" ht="13.5" customHeight="1">
      <c r="A6" s="554" t="s">
        <v>1520</v>
      </c>
      <c r="B6" s="137" t="s">
        <v>201</v>
      </c>
      <c r="C6" s="328" t="s">
        <v>61</v>
      </c>
      <c r="D6" s="328">
        <v>900</v>
      </c>
      <c r="E6" s="138" t="s">
        <v>62</v>
      </c>
      <c r="F6" s="139" t="s">
        <v>202</v>
      </c>
      <c r="G6" s="140">
        <f>재료산출!I14</f>
        <v>2.6340000000000003</v>
      </c>
      <c r="H6" s="140">
        <f>재료산출!$G$11</f>
        <v>0.35</v>
      </c>
      <c r="I6" s="141"/>
      <c r="J6" s="142"/>
      <c r="K6" s="143"/>
      <c r="L6" s="144"/>
      <c r="M6" s="145"/>
      <c r="N6" s="146"/>
      <c r="O6" s="144"/>
      <c r="P6" s="142"/>
      <c r="Q6" s="145"/>
      <c r="R6" s="147"/>
    </row>
    <row r="7" spans="1:18" s="148" customFormat="1" ht="13.5" customHeight="1">
      <c r="A7" s="554" t="s">
        <v>1521</v>
      </c>
      <c r="B7" s="137" t="s">
        <v>203</v>
      </c>
      <c r="C7" s="328" t="s">
        <v>61</v>
      </c>
      <c r="D7" s="328">
        <v>900</v>
      </c>
      <c r="E7" s="138" t="s">
        <v>62</v>
      </c>
      <c r="F7" s="139" t="s">
        <v>202</v>
      </c>
      <c r="G7" s="140">
        <f>재료산출!I17</f>
        <v>2.6340000000000003</v>
      </c>
      <c r="H7" s="140">
        <f>재료산출!$G$11</f>
        <v>0.35</v>
      </c>
      <c r="I7" s="141">
        <f>G7</f>
        <v>2.6340000000000003</v>
      </c>
      <c r="J7" s="142"/>
      <c r="K7" s="143"/>
      <c r="L7" s="144"/>
      <c r="M7" s="145"/>
      <c r="N7" s="146"/>
      <c r="O7" s="144"/>
      <c r="P7" s="142"/>
      <c r="Q7" s="145"/>
      <c r="R7" s="147"/>
    </row>
    <row r="8" spans="1:18" s="148" customFormat="1" ht="13.5" customHeight="1">
      <c r="A8" s="554" t="s">
        <v>1342</v>
      </c>
      <c r="B8" s="137" t="s">
        <v>201</v>
      </c>
      <c r="C8" s="328" t="s">
        <v>69</v>
      </c>
      <c r="D8" s="328">
        <v>800</v>
      </c>
      <c r="E8" s="138" t="s">
        <v>62</v>
      </c>
      <c r="F8" s="139" t="s">
        <v>202</v>
      </c>
      <c r="G8" s="140">
        <f>재료산출!I26</f>
        <v>2.1790000000000003</v>
      </c>
      <c r="H8" s="140">
        <f>재료산출!$G$23</f>
        <v>0.27700000000000002</v>
      </c>
      <c r="I8" s="141"/>
      <c r="J8" s="142"/>
      <c r="K8" s="143"/>
      <c r="L8" s="144"/>
      <c r="M8" s="145"/>
      <c r="N8" s="146"/>
      <c r="O8" s="144"/>
      <c r="P8" s="142"/>
      <c r="Q8" s="145"/>
      <c r="R8" s="147"/>
    </row>
    <row r="9" spans="1:18" s="148" customFormat="1" ht="13.5" customHeight="1">
      <c r="A9" s="554" t="s">
        <v>1522</v>
      </c>
      <c r="B9" s="137" t="s">
        <v>203</v>
      </c>
      <c r="C9" s="328" t="s">
        <v>69</v>
      </c>
      <c r="D9" s="328">
        <v>800</v>
      </c>
      <c r="E9" s="138" t="s">
        <v>62</v>
      </c>
      <c r="F9" s="139" t="s">
        <v>202</v>
      </c>
      <c r="G9" s="140">
        <f>재료산출!I29</f>
        <v>2.1790000000000003</v>
      </c>
      <c r="H9" s="140">
        <f>재료산출!$G$23</f>
        <v>0.27700000000000002</v>
      </c>
      <c r="I9" s="141">
        <f>G9</f>
        <v>2.1790000000000003</v>
      </c>
      <c r="J9" s="142"/>
      <c r="K9" s="143"/>
      <c r="L9" s="144"/>
      <c r="M9" s="145"/>
      <c r="N9" s="146"/>
      <c r="O9" s="144"/>
      <c r="P9" s="142"/>
      <c r="Q9" s="145"/>
      <c r="R9" s="147"/>
    </row>
    <row r="10" spans="1:18" s="148" customFormat="1" ht="13.5" customHeight="1">
      <c r="A10" s="554" t="s">
        <v>1344</v>
      </c>
      <c r="B10" s="137" t="s">
        <v>201</v>
      </c>
      <c r="C10" s="328" t="s">
        <v>70</v>
      </c>
      <c r="D10" s="328" t="s">
        <v>73</v>
      </c>
      <c r="E10" s="138" t="s">
        <v>62</v>
      </c>
      <c r="F10" s="139" t="s">
        <v>202</v>
      </c>
      <c r="G10" s="140">
        <f>재료산출!I38</f>
        <v>2.266</v>
      </c>
      <c r="H10" s="140">
        <f>재료산출!$G$35</f>
        <v>0.28199999999999997</v>
      </c>
      <c r="I10" s="141"/>
      <c r="J10" s="142"/>
      <c r="K10" s="143"/>
      <c r="L10" s="144"/>
      <c r="M10" s="145"/>
      <c r="N10" s="146"/>
      <c r="O10" s="144"/>
      <c r="P10" s="142"/>
      <c r="Q10" s="145"/>
      <c r="R10" s="147"/>
    </row>
    <row r="11" spans="1:18" s="148" customFormat="1" ht="13.5" customHeight="1">
      <c r="A11" s="554" t="s">
        <v>1345</v>
      </c>
      <c r="B11" s="137" t="s">
        <v>203</v>
      </c>
      <c r="C11" s="328" t="s">
        <v>70</v>
      </c>
      <c r="D11" s="328" t="s">
        <v>73</v>
      </c>
      <c r="E11" s="138" t="s">
        <v>62</v>
      </c>
      <c r="F11" s="139" t="s">
        <v>202</v>
      </c>
      <c r="G11" s="140">
        <f>재료산출!I41</f>
        <v>2.266</v>
      </c>
      <c r="H11" s="140">
        <f>재료산출!$G$35</f>
        <v>0.28199999999999997</v>
      </c>
      <c r="I11" s="141">
        <f>G11</f>
        <v>2.266</v>
      </c>
      <c r="J11" s="142"/>
      <c r="K11" s="143"/>
      <c r="L11" s="144"/>
      <c r="M11" s="145"/>
      <c r="N11" s="146"/>
      <c r="O11" s="144"/>
      <c r="P11" s="142"/>
      <c r="Q11" s="145"/>
      <c r="R11" s="147"/>
    </row>
    <row r="12" spans="1:18" s="148" customFormat="1" ht="13.5" customHeight="1">
      <c r="A12" s="554" t="s">
        <v>1346</v>
      </c>
      <c r="B12" s="137" t="s">
        <v>201</v>
      </c>
      <c r="C12" s="328" t="s">
        <v>71</v>
      </c>
      <c r="D12" s="328" t="s">
        <v>74</v>
      </c>
      <c r="E12" s="138" t="s">
        <v>62</v>
      </c>
      <c r="F12" s="139" t="s">
        <v>202</v>
      </c>
      <c r="G12" s="140">
        <f>재료산출!I49</f>
        <v>2.23</v>
      </c>
      <c r="H12" s="140">
        <f>재료산출!$G$47</f>
        <v>0.27500000000000002</v>
      </c>
      <c r="I12" s="141"/>
      <c r="J12" s="142"/>
      <c r="K12" s="143"/>
      <c r="L12" s="144"/>
      <c r="M12" s="145"/>
      <c r="N12" s="146"/>
      <c r="O12" s="144"/>
      <c r="P12" s="142"/>
      <c r="Q12" s="145"/>
      <c r="R12" s="147"/>
    </row>
    <row r="13" spans="1:18" s="148" customFormat="1" ht="13.5" customHeight="1">
      <c r="A13" s="554" t="s">
        <v>1347</v>
      </c>
      <c r="B13" s="137" t="s">
        <v>203</v>
      </c>
      <c r="C13" s="328" t="s">
        <v>71</v>
      </c>
      <c r="D13" s="328" t="s">
        <v>74</v>
      </c>
      <c r="E13" s="138" t="s">
        <v>62</v>
      </c>
      <c r="F13" s="139" t="s">
        <v>202</v>
      </c>
      <c r="G13" s="140">
        <f>재료산출!I52</f>
        <v>2.23</v>
      </c>
      <c r="H13" s="140">
        <f>재료산출!$G$47</f>
        <v>0.27500000000000002</v>
      </c>
      <c r="I13" s="141">
        <f>G13</f>
        <v>2.23</v>
      </c>
      <c r="J13" s="142"/>
      <c r="K13" s="143"/>
      <c r="L13" s="144"/>
      <c r="M13" s="145"/>
      <c r="N13" s="146"/>
      <c r="O13" s="144"/>
      <c r="P13" s="142"/>
      <c r="Q13" s="145"/>
      <c r="R13" s="147"/>
    </row>
    <row r="14" spans="1:18" s="148" customFormat="1" ht="13.5" customHeight="1">
      <c r="A14" s="554" t="s">
        <v>1348</v>
      </c>
      <c r="B14" s="137" t="s">
        <v>201</v>
      </c>
      <c r="C14" s="328" t="s">
        <v>72</v>
      </c>
      <c r="D14" s="328" t="s">
        <v>77</v>
      </c>
      <c r="E14" s="138" t="s">
        <v>62</v>
      </c>
      <c r="F14" s="139" t="s">
        <v>202</v>
      </c>
      <c r="G14" s="140">
        <f>재료산출!I60</f>
        <v>1.6040000000000001</v>
      </c>
      <c r="H14" s="140">
        <f>재료산출!$G$58</f>
        <v>0.16</v>
      </c>
      <c r="I14" s="141"/>
      <c r="J14" s="142"/>
      <c r="K14" s="143"/>
      <c r="L14" s="144"/>
      <c r="M14" s="145"/>
      <c r="N14" s="146"/>
      <c r="O14" s="144"/>
      <c r="P14" s="142"/>
      <c r="Q14" s="145"/>
      <c r="R14" s="147"/>
    </row>
    <row r="15" spans="1:18" s="148" customFormat="1" ht="13.5" customHeight="1">
      <c r="A15" s="554" t="s">
        <v>1349</v>
      </c>
      <c r="B15" s="137" t="s">
        <v>203</v>
      </c>
      <c r="C15" s="328" t="s">
        <v>72</v>
      </c>
      <c r="D15" s="328" t="s">
        <v>77</v>
      </c>
      <c r="E15" s="138" t="s">
        <v>62</v>
      </c>
      <c r="F15" s="139" t="s">
        <v>202</v>
      </c>
      <c r="G15" s="140">
        <f>재료산출!I63</f>
        <v>1.6040000000000001</v>
      </c>
      <c r="H15" s="140">
        <f>재료산출!$G$58</f>
        <v>0.16</v>
      </c>
      <c r="I15" s="141">
        <f>G15</f>
        <v>1.6040000000000001</v>
      </c>
      <c r="J15" s="142"/>
      <c r="K15" s="143"/>
      <c r="L15" s="144"/>
      <c r="M15" s="145"/>
      <c r="N15" s="146"/>
      <c r="O15" s="144"/>
      <c r="P15" s="142"/>
      <c r="Q15" s="145"/>
      <c r="R15" s="147"/>
    </row>
    <row r="16" spans="1:18" s="148" customFormat="1" ht="13.5" customHeight="1">
      <c r="A16" s="554" t="s">
        <v>1350</v>
      </c>
      <c r="B16" s="137" t="s">
        <v>201</v>
      </c>
      <c r="C16" s="328" t="s">
        <v>72</v>
      </c>
      <c r="D16" s="328" t="s">
        <v>78</v>
      </c>
      <c r="E16" s="138" t="s">
        <v>62</v>
      </c>
      <c r="F16" s="139" t="s">
        <v>202</v>
      </c>
      <c r="G16" s="140">
        <f>재료산출!I71</f>
        <v>1.3880000000000001</v>
      </c>
      <c r="H16" s="140">
        <f>재료산출!$G$69</f>
        <v>0.12</v>
      </c>
      <c r="I16" s="141"/>
      <c r="J16" s="142"/>
      <c r="K16" s="143"/>
      <c r="L16" s="144"/>
      <c r="M16" s="145"/>
      <c r="N16" s="146"/>
      <c r="O16" s="144"/>
      <c r="P16" s="142"/>
      <c r="Q16" s="145"/>
      <c r="R16" s="147"/>
    </row>
    <row r="17" spans="1:18" s="148" customFormat="1" ht="13.5" customHeight="1">
      <c r="A17" s="554" t="s">
        <v>1351</v>
      </c>
      <c r="B17" s="137" t="s">
        <v>203</v>
      </c>
      <c r="C17" s="328" t="s">
        <v>72</v>
      </c>
      <c r="D17" s="328" t="s">
        <v>78</v>
      </c>
      <c r="E17" s="138" t="s">
        <v>62</v>
      </c>
      <c r="F17" s="139" t="s">
        <v>202</v>
      </c>
      <c r="G17" s="140">
        <f>재료산출!I74</f>
        <v>1.3880000000000001</v>
      </c>
      <c r="H17" s="140">
        <f>재료산출!$G$69</f>
        <v>0.12</v>
      </c>
      <c r="I17" s="141">
        <f>G17</f>
        <v>1.3880000000000001</v>
      </c>
      <c r="J17" s="142"/>
      <c r="K17" s="143"/>
      <c r="L17" s="144"/>
      <c r="M17" s="145"/>
      <c r="N17" s="146"/>
      <c r="O17" s="144"/>
      <c r="P17" s="142"/>
      <c r="Q17" s="145"/>
      <c r="R17" s="147"/>
    </row>
    <row r="18" spans="1:18" s="148" customFormat="1" ht="13.5" customHeight="1">
      <c r="A18" s="554" t="s">
        <v>1352</v>
      </c>
      <c r="B18" s="137" t="s">
        <v>201</v>
      </c>
      <c r="C18" s="328" t="s">
        <v>72</v>
      </c>
      <c r="D18" s="328" t="s">
        <v>79</v>
      </c>
      <c r="E18" s="138" t="s">
        <v>62</v>
      </c>
      <c r="F18" s="139" t="s">
        <v>202</v>
      </c>
      <c r="G18" s="140">
        <f>재료산출!I82</f>
        <v>1.712</v>
      </c>
      <c r="H18" s="140">
        <f>재료산출!$G$80</f>
        <v>0.18</v>
      </c>
      <c r="I18" s="141"/>
      <c r="J18" s="142"/>
      <c r="K18" s="143"/>
      <c r="L18" s="144"/>
      <c r="M18" s="145"/>
      <c r="N18" s="146"/>
      <c r="O18" s="144"/>
      <c r="P18" s="142"/>
      <c r="Q18" s="145"/>
      <c r="R18" s="147"/>
    </row>
    <row r="19" spans="1:18" s="148" customFormat="1" ht="13.5" customHeight="1">
      <c r="A19" s="554" t="s">
        <v>1353</v>
      </c>
      <c r="B19" s="137" t="s">
        <v>203</v>
      </c>
      <c r="C19" s="328" t="s">
        <v>72</v>
      </c>
      <c r="D19" s="328" t="s">
        <v>79</v>
      </c>
      <c r="E19" s="138" t="s">
        <v>62</v>
      </c>
      <c r="F19" s="139" t="s">
        <v>202</v>
      </c>
      <c r="G19" s="140">
        <f>재료산출!I85</f>
        <v>1.712</v>
      </c>
      <c r="H19" s="140">
        <f>재료산출!$G$80</f>
        <v>0.18</v>
      </c>
      <c r="I19" s="141">
        <f>G19</f>
        <v>1.712</v>
      </c>
      <c r="J19" s="142"/>
      <c r="K19" s="143"/>
      <c r="L19" s="144"/>
      <c r="M19" s="145"/>
      <c r="N19" s="146"/>
      <c r="O19" s="144"/>
      <c r="P19" s="142"/>
      <c r="Q19" s="145"/>
      <c r="R19" s="147"/>
    </row>
    <row r="20" spans="1:18" s="148" customFormat="1" ht="13.5" customHeight="1">
      <c r="A20" s="554" t="s">
        <v>1354</v>
      </c>
      <c r="B20" s="137" t="s">
        <v>201</v>
      </c>
      <c r="C20" s="328" t="s">
        <v>72</v>
      </c>
      <c r="D20" s="328" t="s">
        <v>415</v>
      </c>
      <c r="E20" s="138" t="s">
        <v>62</v>
      </c>
      <c r="F20" s="139" t="s">
        <v>202</v>
      </c>
      <c r="G20" s="140">
        <f>재료산출!I93</f>
        <v>1.804</v>
      </c>
      <c r="H20" s="140">
        <f>재료산출!$G$91</f>
        <v>0.24</v>
      </c>
      <c r="I20" s="141"/>
      <c r="J20" s="142"/>
      <c r="K20" s="143"/>
      <c r="L20" s="144"/>
      <c r="M20" s="145"/>
      <c r="N20" s="146"/>
      <c r="O20" s="144"/>
      <c r="P20" s="142"/>
      <c r="Q20" s="145"/>
      <c r="R20" s="147"/>
    </row>
    <row r="21" spans="1:18" s="148" customFormat="1" ht="13.5" customHeight="1">
      <c r="A21" s="554" t="s">
        <v>1355</v>
      </c>
      <c r="B21" s="137" t="s">
        <v>416</v>
      </c>
      <c r="C21" s="328" t="s">
        <v>72</v>
      </c>
      <c r="D21" s="328" t="s">
        <v>415</v>
      </c>
      <c r="E21" s="138" t="s">
        <v>62</v>
      </c>
      <c r="F21" s="139" t="s">
        <v>202</v>
      </c>
      <c r="G21" s="140">
        <f>재료산출!I96</f>
        <v>1.804</v>
      </c>
      <c r="H21" s="140">
        <f>재료산출!$G$91</f>
        <v>0.24</v>
      </c>
      <c r="I21" s="141">
        <f>G21</f>
        <v>1.804</v>
      </c>
      <c r="J21" s="142"/>
      <c r="K21" s="143"/>
      <c r="L21" s="144"/>
      <c r="M21" s="145"/>
      <c r="N21" s="146"/>
      <c r="O21" s="144"/>
      <c r="P21" s="142"/>
      <c r="Q21" s="145"/>
      <c r="R21" s="147"/>
    </row>
    <row r="22" spans="1:18" s="148" customFormat="1" ht="13.5" customHeight="1">
      <c r="A22" s="554" t="s">
        <v>1356</v>
      </c>
      <c r="B22" s="137" t="s">
        <v>201</v>
      </c>
      <c r="C22" s="328" t="s">
        <v>72</v>
      </c>
      <c r="D22" s="328" t="s">
        <v>578</v>
      </c>
      <c r="E22" s="138" t="s">
        <v>62</v>
      </c>
      <c r="F22" s="139" t="s">
        <v>202</v>
      </c>
      <c r="G22" s="140">
        <f>재료산출!I104</f>
        <v>2.5220000000000002</v>
      </c>
      <c r="H22" s="140">
        <f>재료산출!$G$102</f>
        <v>0.33</v>
      </c>
      <c r="I22" s="141"/>
      <c r="J22" s="142"/>
      <c r="K22" s="143"/>
      <c r="L22" s="144"/>
      <c r="M22" s="145"/>
      <c r="N22" s="146"/>
      <c r="O22" s="144"/>
      <c r="P22" s="142"/>
      <c r="Q22" s="145"/>
      <c r="R22" s="147"/>
    </row>
    <row r="23" spans="1:18" s="148" customFormat="1" ht="13.5" customHeight="1">
      <c r="A23" s="554" t="s">
        <v>1357</v>
      </c>
      <c r="B23" s="137" t="s">
        <v>203</v>
      </c>
      <c r="C23" s="328" t="s">
        <v>72</v>
      </c>
      <c r="D23" s="328" t="s">
        <v>578</v>
      </c>
      <c r="E23" s="138" t="s">
        <v>62</v>
      </c>
      <c r="F23" s="139" t="s">
        <v>202</v>
      </c>
      <c r="G23" s="140">
        <f>재료산출!I107</f>
        <v>2.5220000000000002</v>
      </c>
      <c r="H23" s="140">
        <f>재료산출!$G$102</f>
        <v>0.33</v>
      </c>
      <c r="I23" s="141">
        <f>G23</f>
        <v>2.5220000000000002</v>
      </c>
      <c r="J23" s="142"/>
      <c r="K23" s="143"/>
      <c r="L23" s="144"/>
      <c r="M23" s="145"/>
      <c r="N23" s="146"/>
      <c r="O23" s="144"/>
      <c r="P23" s="142"/>
      <c r="Q23" s="145"/>
      <c r="R23" s="147"/>
    </row>
    <row r="24" spans="1:18" s="148" customFormat="1" ht="13.5" customHeight="1">
      <c r="A24" s="554" t="s">
        <v>1358</v>
      </c>
      <c r="B24" s="137" t="s">
        <v>201</v>
      </c>
      <c r="C24" s="328" t="s">
        <v>72</v>
      </c>
      <c r="D24" s="328" t="s">
        <v>80</v>
      </c>
      <c r="E24" s="138" t="s">
        <v>62</v>
      </c>
      <c r="F24" s="139" t="s">
        <v>202</v>
      </c>
      <c r="G24" s="140">
        <f>재료산출!I115</f>
        <v>2.6840000000000002</v>
      </c>
      <c r="H24" s="140">
        <f>재료산출!$G$113</f>
        <v>0.36</v>
      </c>
      <c r="I24" s="141"/>
      <c r="J24" s="142"/>
      <c r="K24" s="143"/>
      <c r="L24" s="144"/>
      <c r="M24" s="145"/>
      <c r="N24" s="146"/>
      <c r="O24" s="144"/>
      <c r="P24" s="142"/>
      <c r="Q24" s="145"/>
      <c r="R24" s="147"/>
    </row>
    <row r="25" spans="1:18" s="148" customFormat="1" ht="13.5" customHeight="1">
      <c r="A25" s="554" t="s">
        <v>1359</v>
      </c>
      <c r="B25" s="137" t="s">
        <v>203</v>
      </c>
      <c r="C25" s="328" t="s">
        <v>72</v>
      </c>
      <c r="D25" s="328" t="s">
        <v>80</v>
      </c>
      <c r="E25" s="138" t="s">
        <v>62</v>
      </c>
      <c r="F25" s="139" t="s">
        <v>202</v>
      </c>
      <c r="G25" s="140">
        <f>재료산출!I118</f>
        <v>2.6840000000000002</v>
      </c>
      <c r="H25" s="140">
        <f>재료산출!$G$113</f>
        <v>0.36</v>
      </c>
      <c r="I25" s="141">
        <f>G25</f>
        <v>2.6840000000000002</v>
      </c>
      <c r="J25" s="142"/>
      <c r="K25" s="143"/>
      <c r="L25" s="144"/>
      <c r="M25" s="145"/>
      <c r="N25" s="146"/>
      <c r="O25" s="144"/>
      <c r="P25" s="142"/>
      <c r="Q25" s="145"/>
      <c r="R25" s="147"/>
    </row>
    <row r="26" spans="1:18" s="148" customFormat="1" ht="13.5" customHeight="1">
      <c r="A26" s="554" t="s">
        <v>1360</v>
      </c>
      <c r="B26" s="137" t="s">
        <v>201</v>
      </c>
      <c r="C26" s="328" t="s">
        <v>81</v>
      </c>
      <c r="D26" s="328" t="s">
        <v>80</v>
      </c>
      <c r="E26" s="138" t="s">
        <v>62</v>
      </c>
      <c r="F26" s="139" t="s">
        <v>202</v>
      </c>
      <c r="G26" s="140">
        <f>재료산출!I127</f>
        <v>2.2160000000000002</v>
      </c>
      <c r="H26" s="140">
        <f>(재료산출!$G$124+재료산출!$G$125)/2</f>
        <v>0.27</v>
      </c>
      <c r="I26" s="141"/>
      <c r="J26" s="142"/>
      <c r="K26" s="143"/>
      <c r="L26" s="144"/>
      <c r="M26" s="145"/>
      <c r="N26" s="146"/>
      <c r="O26" s="144"/>
      <c r="P26" s="142"/>
      <c r="Q26" s="145"/>
      <c r="R26" s="147"/>
    </row>
    <row r="27" spans="1:18" s="148" customFormat="1" ht="13.5" customHeight="1">
      <c r="A27" s="554" t="s">
        <v>1361</v>
      </c>
      <c r="B27" s="137" t="s">
        <v>203</v>
      </c>
      <c r="C27" s="328" t="s">
        <v>81</v>
      </c>
      <c r="D27" s="328" t="s">
        <v>80</v>
      </c>
      <c r="E27" s="138" t="s">
        <v>62</v>
      </c>
      <c r="F27" s="139" t="s">
        <v>202</v>
      </c>
      <c r="G27" s="140">
        <f>재료산출!I130</f>
        <v>2.2160000000000002</v>
      </c>
      <c r="H27" s="140">
        <f>(재료산출!$G$124+재료산출!$G$125)/2</f>
        <v>0.27</v>
      </c>
      <c r="I27" s="141">
        <f>G27</f>
        <v>2.2160000000000002</v>
      </c>
      <c r="J27" s="142"/>
      <c r="K27" s="143"/>
      <c r="L27" s="144"/>
      <c r="M27" s="145"/>
      <c r="N27" s="146"/>
      <c r="O27" s="144"/>
      <c r="P27" s="142"/>
      <c r="Q27" s="145"/>
      <c r="R27" s="147"/>
    </row>
    <row r="28" spans="1:18" s="148" customFormat="1" ht="13.5" customHeight="1">
      <c r="A28" s="554" t="s">
        <v>1362</v>
      </c>
      <c r="B28" s="137" t="s">
        <v>201</v>
      </c>
      <c r="C28" s="328" t="s">
        <v>82</v>
      </c>
      <c r="D28" s="328" t="s">
        <v>83</v>
      </c>
      <c r="E28" s="138" t="s">
        <v>84</v>
      </c>
      <c r="F28" s="139" t="s">
        <v>55</v>
      </c>
      <c r="G28" s="140">
        <f>재료산출!I139</f>
        <v>3.6150000000000002</v>
      </c>
      <c r="H28" s="140"/>
      <c r="I28" s="141"/>
      <c r="J28" s="142"/>
      <c r="K28" s="143"/>
      <c r="L28" s="144"/>
      <c r="M28" s="145"/>
      <c r="N28" s="146"/>
      <c r="O28" s="144"/>
      <c r="P28" s="142"/>
      <c r="Q28" s="145"/>
      <c r="R28" s="147"/>
    </row>
    <row r="29" spans="1:18" s="148" customFormat="1" ht="13.5" customHeight="1">
      <c r="A29" s="554" t="s">
        <v>1363</v>
      </c>
      <c r="B29" s="137" t="s">
        <v>201</v>
      </c>
      <c r="C29" s="328" t="s">
        <v>82</v>
      </c>
      <c r="D29" s="328" t="s">
        <v>86</v>
      </c>
      <c r="E29" s="138" t="s">
        <v>84</v>
      </c>
      <c r="F29" s="139" t="s">
        <v>55</v>
      </c>
      <c r="G29" s="140">
        <f>재료산출!I148</f>
        <v>6.327</v>
      </c>
      <c r="H29" s="140"/>
      <c r="I29" s="141"/>
      <c r="J29" s="142"/>
      <c r="K29" s="143"/>
      <c r="L29" s="144"/>
      <c r="M29" s="145"/>
      <c r="N29" s="146"/>
      <c r="O29" s="144"/>
      <c r="P29" s="142"/>
      <c r="Q29" s="145"/>
      <c r="R29" s="147"/>
    </row>
    <row r="30" spans="1:18" s="148" customFormat="1" ht="13.5" customHeight="1">
      <c r="A30" s="554" t="s">
        <v>1364</v>
      </c>
      <c r="B30" s="137" t="s">
        <v>201</v>
      </c>
      <c r="C30" s="328" t="s">
        <v>82</v>
      </c>
      <c r="D30" s="328" t="s">
        <v>87</v>
      </c>
      <c r="E30" s="138" t="s">
        <v>84</v>
      </c>
      <c r="F30" s="139" t="s">
        <v>55</v>
      </c>
      <c r="G30" s="140">
        <f>재료산출!I157</f>
        <v>8.1349999999999998</v>
      </c>
      <c r="H30" s="140"/>
      <c r="I30" s="141"/>
      <c r="J30" s="142"/>
      <c r="K30" s="143"/>
      <c r="L30" s="144"/>
      <c r="M30" s="145"/>
      <c r="N30" s="146"/>
      <c r="O30" s="144"/>
      <c r="P30" s="142"/>
      <c r="Q30" s="145"/>
      <c r="R30" s="147"/>
    </row>
    <row r="31" spans="1:18" s="148" customFormat="1" ht="13.5" customHeight="1">
      <c r="A31" s="554" t="s">
        <v>1365</v>
      </c>
      <c r="B31" s="137" t="s">
        <v>203</v>
      </c>
      <c r="C31" s="328" t="s">
        <v>82</v>
      </c>
      <c r="D31" s="328" t="s">
        <v>83</v>
      </c>
      <c r="E31" s="138" t="s">
        <v>84</v>
      </c>
      <c r="F31" s="139" t="s">
        <v>55</v>
      </c>
      <c r="G31" s="140">
        <f>재료산출!I160</f>
        <v>3.6150000000000002</v>
      </c>
      <c r="H31" s="140"/>
      <c r="I31" s="141"/>
      <c r="J31" s="142">
        <f>G31</f>
        <v>3.6150000000000002</v>
      </c>
      <c r="K31" s="143"/>
      <c r="L31" s="144"/>
      <c r="M31" s="145"/>
      <c r="N31" s="146"/>
      <c r="O31" s="144"/>
      <c r="P31" s="142"/>
      <c r="Q31" s="145"/>
      <c r="R31" s="147"/>
    </row>
    <row r="32" spans="1:18" s="148" customFormat="1" ht="13.5" customHeight="1">
      <c r="A32" s="554" t="s">
        <v>1366</v>
      </c>
      <c r="B32" s="137" t="s">
        <v>203</v>
      </c>
      <c r="C32" s="328" t="s">
        <v>82</v>
      </c>
      <c r="D32" s="328" t="s">
        <v>86</v>
      </c>
      <c r="E32" s="138" t="s">
        <v>84</v>
      </c>
      <c r="F32" s="139" t="s">
        <v>55</v>
      </c>
      <c r="G32" s="140">
        <f>재료산출!I163</f>
        <v>6.327</v>
      </c>
      <c r="H32" s="140"/>
      <c r="I32" s="141"/>
      <c r="J32" s="142">
        <f>G32</f>
        <v>6.327</v>
      </c>
      <c r="K32" s="143"/>
      <c r="L32" s="144"/>
      <c r="M32" s="145"/>
      <c r="N32" s="146"/>
      <c r="O32" s="144"/>
      <c r="P32" s="142"/>
      <c r="Q32" s="145"/>
      <c r="R32" s="147"/>
    </row>
    <row r="33" spans="1:18" s="148" customFormat="1" ht="13.5" customHeight="1">
      <c r="A33" s="554" t="s">
        <v>1367</v>
      </c>
      <c r="B33" s="137" t="s">
        <v>203</v>
      </c>
      <c r="C33" s="328" t="s">
        <v>82</v>
      </c>
      <c r="D33" s="328" t="s">
        <v>87</v>
      </c>
      <c r="E33" s="138" t="s">
        <v>84</v>
      </c>
      <c r="F33" s="139" t="s">
        <v>55</v>
      </c>
      <c r="G33" s="140">
        <f>재료산출!I166</f>
        <v>8.1349999999999998</v>
      </c>
      <c r="H33" s="140"/>
      <c r="I33" s="141"/>
      <c r="J33" s="142">
        <f>G33</f>
        <v>8.1349999999999998</v>
      </c>
      <c r="K33" s="143"/>
      <c r="L33" s="144"/>
      <c r="M33" s="145"/>
      <c r="N33" s="146"/>
      <c r="O33" s="144"/>
      <c r="P33" s="142"/>
      <c r="Q33" s="145"/>
      <c r="R33" s="147"/>
    </row>
    <row r="34" spans="1:18" s="148" customFormat="1" ht="13.5" customHeight="1">
      <c r="A34" s="554" t="s">
        <v>1368</v>
      </c>
      <c r="B34" s="137" t="s">
        <v>200</v>
      </c>
      <c r="C34" s="328" t="s">
        <v>82</v>
      </c>
      <c r="D34" s="1450" t="s">
        <v>529</v>
      </c>
      <c r="E34" s="1451"/>
      <c r="F34" s="139" t="s">
        <v>55</v>
      </c>
      <c r="G34" s="140">
        <f>재료산출!I168</f>
        <v>0</v>
      </c>
      <c r="H34" s="140"/>
      <c r="I34" s="141"/>
      <c r="J34" s="142"/>
      <c r="K34" s="143"/>
      <c r="L34" s="144"/>
      <c r="M34" s="145"/>
      <c r="N34" s="146"/>
      <c r="O34" s="144"/>
      <c r="P34" s="142"/>
      <c r="Q34" s="145"/>
      <c r="R34" s="147"/>
    </row>
    <row r="35" spans="1:18" s="148" customFormat="1" ht="13.5" customHeight="1">
      <c r="A35" s="554" t="s">
        <v>1369</v>
      </c>
      <c r="B35" s="137" t="s">
        <v>88</v>
      </c>
      <c r="C35" s="328" t="s">
        <v>82</v>
      </c>
      <c r="D35" s="149" t="s">
        <v>485</v>
      </c>
      <c r="E35" s="407"/>
      <c r="F35" s="139" t="s">
        <v>55</v>
      </c>
      <c r="G35" s="150">
        <f>재료산출!I171</f>
        <v>6.0256666666666661</v>
      </c>
      <c r="H35" s="140"/>
      <c r="I35" s="141"/>
      <c r="J35" s="151">
        <f>G35</f>
        <v>6.0256666666666661</v>
      </c>
      <c r="K35" s="143"/>
      <c r="L35" s="144"/>
      <c r="M35" s="145"/>
      <c r="N35" s="146"/>
      <c r="O35" s="144"/>
      <c r="P35" s="142"/>
      <c r="Q35" s="145"/>
      <c r="R35" s="147"/>
    </row>
    <row r="36" spans="1:18" s="148" customFormat="1" ht="13.5" customHeight="1">
      <c r="A36" s="554" t="s">
        <v>1370</v>
      </c>
      <c r="B36" s="137" t="s">
        <v>201</v>
      </c>
      <c r="C36" s="328" t="s">
        <v>90</v>
      </c>
      <c r="D36" s="328" t="s">
        <v>83</v>
      </c>
      <c r="E36" s="138" t="s">
        <v>84</v>
      </c>
      <c r="F36" s="139" t="s">
        <v>55</v>
      </c>
      <c r="G36" s="140">
        <f>재료산출!I182</f>
        <v>14.782999999999999</v>
      </c>
      <c r="H36" s="140"/>
      <c r="I36" s="141"/>
      <c r="J36" s="142"/>
      <c r="K36" s="143"/>
      <c r="L36" s="144">
        <f>재료산출!$G$177</f>
        <v>0.72000000000000008</v>
      </c>
      <c r="M36" s="145"/>
      <c r="N36" s="146">
        <f>재료산출!$G$178</f>
        <v>7.2000000000000022E-2</v>
      </c>
      <c r="O36" s="144">
        <f>재료산출!$G$179</f>
        <v>0.16200000000000001</v>
      </c>
      <c r="P36" s="142">
        <f>재료산출!$G$180</f>
        <v>8.9999999999999983E-2</v>
      </c>
      <c r="Q36" s="145">
        <f>재료산출!$G$181</f>
        <v>7.2000000000000022E-2</v>
      </c>
      <c r="R36" s="147"/>
    </row>
    <row r="37" spans="1:18" s="148" customFormat="1" ht="13.5" customHeight="1">
      <c r="A37" s="554" t="s">
        <v>1301</v>
      </c>
      <c r="B37" s="137" t="s">
        <v>201</v>
      </c>
      <c r="C37" s="328" t="s">
        <v>90</v>
      </c>
      <c r="D37" s="328" t="s">
        <v>86</v>
      </c>
      <c r="E37" s="138" t="s">
        <v>84</v>
      </c>
      <c r="F37" s="139" t="s">
        <v>55</v>
      </c>
      <c r="G37" s="140">
        <f>재료산출!I193</f>
        <v>17.494</v>
      </c>
      <c r="H37" s="140"/>
      <c r="I37" s="141"/>
      <c r="J37" s="142"/>
      <c r="K37" s="143"/>
      <c r="L37" s="144">
        <f>재료산출!$G$188</f>
        <v>0.72000000000000008</v>
      </c>
      <c r="M37" s="145"/>
      <c r="N37" s="146">
        <f>재료산출!$G$189</f>
        <v>7.2000000000000022E-2</v>
      </c>
      <c r="O37" s="144">
        <f>재료산출!$G$190</f>
        <v>0.16200000000000001</v>
      </c>
      <c r="P37" s="142">
        <f>재료산출!$G$191</f>
        <v>8.9999999999999983E-2</v>
      </c>
      <c r="Q37" s="145">
        <f>재료산출!$G$192</f>
        <v>7.2000000000000022E-2</v>
      </c>
      <c r="R37" s="147"/>
    </row>
    <row r="38" spans="1:18" s="148" customFormat="1" ht="13.5" customHeight="1">
      <c r="A38" s="554" t="s">
        <v>1302</v>
      </c>
      <c r="B38" s="137" t="s">
        <v>201</v>
      </c>
      <c r="C38" s="328" t="s">
        <v>90</v>
      </c>
      <c r="D38" s="328" t="s">
        <v>87</v>
      </c>
      <c r="E38" s="138" t="s">
        <v>84</v>
      </c>
      <c r="F38" s="139" t="s">
        <v>55</v>
      </c>
      <c r="G38" s="140">
        <f>재료산출!I204</f>
        <v>20.206</v>
      </c>
      <c r="H38" s="140"/>
      <c r="I38" s="141"/>
      <c r="J38" s="142"/>
      <c r="K38" s="143"/>
      <c r="L38" s="144">
        <f>재료산출!$G$199</f>
        <v>0.72000000000000008</v>
      </c>
      <c r="M38" s="145"/>
      <c r="N38" s="146">
        <f>재료산출!$G$200</f>
        <v>7.2000000000000022E-2</v>
      </c>
      <c r="O38" s="144">
        <f>재료산출!$G$201</f>
        <v>0.16200000000000001</v>
      </c>
      <c r="P38" s="142">
        <f>재료산출!$G$202</f>
        <v>8.9999999999999983E-2</v>
      </c>
      <c r="Q38" s="145">
        <f>재료산출!$G$203</f>
        <v>7.2000000000000022E-2</v>
      </c>
      <c r="R38" s="147"/>
    </row>
    <row r="39" spans="1:18" s="148" customFormat="1" ht="13.5" customHeight="1">
      <c r="A39" s="554" t="s">
        <v>1476</v>
      </c>
      <c r="B39" s="137" t="s">
        <v>88</v>
      </c>
      <c r="C39" s="328" t="s">
        <v>90</v>
      </c>
      <c r="D39" s="146" t="s">
        <v>531</v>
      </c>
      <c r="E39" s="147"/>
      <c r="F39" s="139" t="s">
        <v>55</v>
      </c>
      <c r="G39" s="140">
        <f>재료산출!I207</f>
        <v>17.494333333333334</v>
      </c>
      <c r="H39" s="140"/>
      <c r="I39" s="141"/>
      <c r="J39" s="151">
        <f>G39</f>
        <v>17.494333333333334</v>
      </c>
      <c r="K39" s="143"/>
      <c r="L39" s="144"/>
      <c r="M39" s="145"/>
      <c r="N39" s="146"/>
      <c r="O39" s="144"/>
      <c r="P39" s="142"/>
      <c r="Q39" s="145"/>
      <c r="R39" s="147"/>
    </row>
    <row r="40" spans="1:18" s="148" customFormat="1" ht="13.5" customHeight="1">
      <c r="A40" s="555" t="s">
        <v>1477</v>
      </c>
      <c r="B40" s="152" t="s">
        <v>953</v>
      </c>
      <c r="C40" s="153" t="s">
        <v>987</v>
      </c>
      <c r="D40" s="162"/>
      <c r="E40" s="154"/>
      <c r="F40" s="155" t="s">
        <v>55</v>
      </c>
      <c r="G40" s="156">
        <f>재료산출!I215</f>
        <v>1.536</v>
      </c>
      <c r="H40" s="156"/>
      <c r="I40" s="157"/>
      <c r="J40" s="158"/>
      <c r="K40" s="159"/>
      <c r="L40" s="160"/>
      <c r="M40" s="161"/>
      <c r="N40" s="162"/>
      <c r="O40" s="160">
        <f>재료산출!G210</f>
        <v>9.6000000000000002E-2</v>
      </c>
      <c r="P40" s="158">
        <f>재료산출!G212+재료산출!G213</f>
        <v>0.14400000000000002</v>
      </c>
      <c r="Q40" s="161"/>
      <c r="R40" s="154"/>
    </row>
    <row r="41" spans="1:18" s="148" customFormat="1" ht="13.5" customHeight="1">
      <c r="A41" s="556" t="s">
        <v>1523</v>
      </c>
      <c r="B41" s="163" t="s">
        <v>201</v>
      </c>
      <c r="C41" s="164" t="s">
        <v>61</v>
      </c>
      <c r="D41" s="164">
        <v>1170</v>
      </c>
      <c r="E41" s="165" t="s">
        <v>62</v>
      </c>
      <c r="F41" s="166" t="s">
        <v>202</v>
      </c>
      <c r="G41" s="167">
        <f>재료산출!I224</f>
        <v>4.4550000000000001</v>
      </c>
      <c r="H41" s="167">
        <f>재료산출!$G$221</f>
        <v>0.59199999999999997</v>
      </c>
      <c r="I41" s="168"/>
      <c r="J41" s="169"/>
      <c r="K41" s="170"/>
      <c r="L41" s="171"/>
      <c r="M41" s="172"/>
      <c r="N41" s="173"/>
      <c r="O41" s="171"/>
      <c r="P41" s="169"/>
      <c r="Q41" s="172"/>
      <c r="R41" s="174"/>
    </row>
    <row r="42" spans="1:18" s="148" customFormat="1" ht="13.5" customHeight="1">
      <c r="A42" s="554" t="s">
        <v>1524</v>
      </c>
      <c r="B42" s="137" t="s">
        <v>203</v>
      </c>
      <c r="C42" s="328" t="s">
        <v>61</v>
      </c>
      <c r="D42" s="328">
        <v>1170</v>
      </c>
      <c r="E42" s="138" t="s">
        <v>62</v>
      </c>
      <c r="F42" s="139" t="s">
        <v>202</v>
      </c>
      <c r="G42" s="140">
        <f>재료산출!I227</f>
        <v>4.4550000000000001</v>
      </c>
      <c r="H42" s="140">
        <f>재료산출!$G$221</f>
        <v>0.59199999999999997</v>
      </c>
      <c r="I42" s="141">
        <f>G42</f>
        <v>4.4550000000000001</v>
      </c>
      <c r="J42" s="142"/>
      <c r="K42" s="143"/>
      <c r="L42" s="144"/>
      <c r="M42" s="145"/>
      <c r="N42" s="146"/>
      <c r="O42" s="144"/>
      <c r="P42" s="142"/>
      <c r="Q42" s="145"/>
      <c r="R42" s="147"/>
    </row>
    <row r="43" spans="1:18" s="148" customFormat="1" ht="13.5" customHeight="1">
      <c r="A43" s="554" t="s">
        <v>1373</v>
      </c>
      <c r="B43" s="137" t="s">
        <v>201</v>
      </c>
      <c r="C43" s="328" t="s">
        <v>61</v>
      </c>
      <c r="D43" s="328">
        <v>1350</v>
      </c>
      <c r="E43" s="138" t="s">
        <v>62</v>
      </c>
      <c r="F43" s="139" t="s">
        <v>202</v>
      </c>
      <c r="G43" s="140">
        <f>재료산출!I236</f>
        <v>5.6870000000000003</v>
      </c>
      <c r="H43" s="140">
        <f>재료산출!$G$233</f>
        <v>0.78900000000000003</v>
      </c>
      <c r="I43" s="141"/>
      <c r="J43" s="142"/>
      <c r="K43" s="143"/>
      <c r="L43" s="144"/>
      <c r="M43" s="145"/>
      <c r="N43" s="146"/>
      <c r="O43" s="144"/>
      <c r="P43" s="142"/>
      <c r="Q43" s="145"/>
      <c r="R43" s="147"/>
    </row>
    <row r="44" spans="1:18" s="148" customFormat="1" ht="13.5" customHeight="1">
      <c r="A44" s="554" t="s">
        <v>1374</v>
      </c>
      <c r="B44" s="137" t="s">
        <v>203</v>
      </c>
      <c r="C44" s="328" t="s">
        <v>61</v>
      </c>
      <c r="D44" s="328">
        <v>1350</v>
      </c>
      <c r="E44" s="138" t="s">
        <v>62</v>
      </c>
      <c r="F44" s="139" t="s">
        <v>202</v>
      </c>
      <c r="G44" s="140">
        <f>재료산출!I239</f>
        <v>5.6870000000000003</v>
      </c>
      <c r="H44" s="140">
        <f>재료산출!$G$233</f>
        <v>0.78900000000000003</v>
      </c>
      <c r="I44" s="141">
        <f>G44</f>
        <v>5.6870000000000003</v>
      </c>
      <c r="J44" s="142"/>
      <c r="K44" s="143"/>
      <c r="L44" s="144"/>
      <c r="M44" s="145"/>
      <c r="N44" s="146"/>
      <c r="O44" s="144"/>
      <c r="P44" s="142"/>
      <c r="Q44" s="145"/>
      <c r="R44" s="147"/>
    </row>
    <row r="45" spans="1:18" s="148" customFormat="1" ht="13.5" customHeight="1">
      <c r="A45" s="554" t="s">
        <v>1525</v>
      </c>
      <c r="B45" s="137" t="s">
        <v>201</v>
      </c>
      <c r="C45" s="328" t="s">
        <v>69</v>
      </c>
      <c r="D45" s="328">
        <v>1040</v>
      </c>
      <c r="E45" s="138" t="s">
        <v>62</v>
      </c>
      <c r="F45" s="139" t="s">
        <v>202</v>
      </c>
      <c r="G45" s="140">
        <f>재료산출!I248</f>
        <v>3.6970000000000001</v>
      </c>
      <c r="H45" s="140">
        <f>재료산출!$G$245</f>
        <v>0.46800000000000003</v>
      </c>
      <c r="I45" s="141"/>
      <c r="J45" s="142"/>
      <c r="K45" s="143"/>
      <c r="L45" s="144"/>
      <c r="M45" s="145"/>
      <c r="N45" s="146"/>
      <c r="O45" s="144"/>
      <c r="P45" s="142"/>
      <c r="Q45" s="145"/>
      <c r="R45" s="147"/>
    </row>
    <row r="46" spans="1:18" s="148" customFormat="1" ht="13.5" customHeight="1">
      <c r="A46" s="556" t="s">
        <v>1376</v>
      </c>
      <c r="B46" s="137" t="s">
        <v>203</v>
      </c>
      <c r="C46" s="328" t="s">
        <v>69</v>
      </c>
      <c r="D46" s="328">
        <v>1040</v>
      </c>
      <c r="E46" s="138" t="s">
        <v>62</v>
      </c>
      <c r="F46" s="139" t="s">
        <v>202</v>
      </c>
      <c r="G46" s="140">
        <f>재료산출!I251</f>
        <v>3.6970000000000001</v>
      </c>
      <c r="H46" s="140">
        <f>재료산출!$G$245</f>
        <v>0.46800000000000003</v>
      </c>
      <c r="I46" s="141">
        <f>G46</f>
        <v>3.6970000000000001</v>
      </c>
      <c r="J46" s="142"/>
      <c r="K46" s="143"/>
      <c r="L46" s="144"/>
      <c r="M46" s="145"/>
      <c r="N46" s="146"/>
      <c r="O46" s="144"/>
      <c r="P46" s="142"/>
      <c r="Q46" s="145"/>
      <c r="R46" s="147"/>
    </row>
    <row r="47" spans="1:18" s="148" customFormat="1" ht="13.5" customHeight="1">
      <c r="A47" s="554" t="s">
        <v>1377</v>
      </c>
      <c r="B47" s="137" t="s">
        <v>201</v>
      </c>
      <c r="C47" s="328" t="s">
        <v>69</v>
      </c>
      <c r="D47" s="328">
        <v>1200</v>
      </c>
      <c r="E47" s="138" t="s">
        <v>62</v>
      </c>
      <c r="F47" s="139" t="s">
        <v>202</v>
      </c>
      <c r="G47" s="140">
        <f>재료산출!I260</f>
        <v>4.7069999999999999</v>
      </c>
      <c r="H47" s="140">
        <f>재료산출!$G$257</f>
        <v>0.623</v>
      </c>
      <c r="I47" s="141"/>
      <c r="J47" s="142"/>
      <c r="K47" s="143"/>
      <c r="L47" s="144"/>
      <c r="M47" s="145"/>
      <c r="N47" s="146"/>
      <c r="O47" s="144"/>
      <c r="P47" s="142"/>
      <c r="Q47" s="145"/>
      <c r="R47" s="147"/>
    </row>
    <row r="48" spans="1:18" s="148" customFormat="1" ht="13.5" customHeight="1">
      <c r="A48" s="554" t="s">
        <v>1378</v>
      </c>
      <c r="B48" s="137" t="s">
        <v>203</v>
      </c>
      <c r="C48" s="328" t="s">
        <v>69</v>
      </c>
      <c r="D48" s="328">
        <v>1200</v>
      </c>
      <c r="E48" s="138" t="s">
        <v>62</v>
      </c>
      <c r="F48" s="139" t="s">
        <v>202</v>
      </c>
      <c r="G48" s="140">
        <f>재료산출!I263</f>
        <v>4.7069999999999999</v>
      </c>
      <c r="H48" s="140">
        <f>재료산출!$G$257</f>
        <v>0.623</v>
      </c>
      <c r="I48" s="141">
        <f>G48</f>
        <v>4.7069999999999999</v>
      </c>
      <c r="J48" s="142"/>
      <c r="K48" s="143"/>
      <c r="L48" s="144"/>
      <c r="M48" s="145"/>
      <c r="N48" s="146"/>
      <c r="O48" s="144"/>
      <c r="P48" s="142"/>
      <c r="Q48" s="145"/>
      <c r="R48" s="147"/>
    </row>
    <row r="49" spans="1:18" s="148" customFormat="1" ht="13.5" customHeight="1">
      <c r="A49" s="554" t="s">
        <v>1379</v>
      </c>
      <c r="B49" s="137" t="s">
        <v>201</v>
      </c>
      <c r="C49" s="328" t="s">
        <v>70</v>
      </c>
      <c r="D49" s="328" t="s">
        <v>101</v>
      </c>
      <c r="E49" s="138" t="s">
        <v>62</v>
      </c>
      <c r="F49" s="139" t="s">
        <v>202</v>
      </c>
      <c r="G49" s="140">
        <f>재료산출!I272</f>
        <v>3.8330000000000002</v>
      </c>
      <c r="H49" s="140">
        <f>재료산출!$G$269</f>
        <v>0.47699999999999998</v>
      </c>
      <c r="I49" s="141"/>
      <c r="J49" s="142"/>
      <c r="K49" s="143"/>
      <c r="L49" s="144"/>
      <c r="M49" s="145"/>
      <c r="N49" s="146"/>
      <c r="O49" s="144"/>
      <c r="P49" s="142"/>
      <c r="Q49" s="145"/>
      <c r="R49" s="147"/>
    </row>
    <row r="50" spans="1:18" s="148" customFormat="1" ht="13.5" customHeight="1">
      <c r="A50" s="554" t="s">
        <v>1380</v>
      </c>
      <c r="B50" s="137" t="s">
        <v>203</v>
      </c>
      <c r="C50" s="328" t="s">
        <v>70</v>
      </c>
      <c r="D50" s="328" t="s">
        <v>101</v>
      </c>
      <c r="E50" s="138" t="s">
        <v>62</v>
      </c>
      <c r="F50" s="139" t="s">
        <v>202</v>
      </c>
      <c r="G50" s="140">
        <f>재료산출!I275</f>
        <v>3.8330000000000002</v>
      </c>
      <c r="H50" s="140">
        <f>재료산출!$G$269</f>
        <v>0.47699999999999998</v>
      </c>
      <c r="I50" s="141">
        <f>G50</f>
        <v>3.8330000000000002</v>
      </c>
      <c r="J50" s="142"/>
      <c r="K50" s="143"/>
      <c r="L50" s="144"/>
      <c r="M50" s="145"/>
      <c r="N50" s="146"/>
      <c r="O50" s="144"/>
      <c r="P50" s="142"/>
      <c r="Q50" s="145"/>
      <c r="R50" s="147"/>
    </row>
    <row r="51" spans="1:18" s="148" customFormat="1" ht="13.5" customHeight="1">
      <c r="A51" s="556" t="s">
        <v>1381</v>
      </c>
      <c r="B51" s="137" t="s">
        <v>201</v>
      </c>
      <c r="C51" s="328" t="s">
        <v>70</v>
      </c>
      <c r="D51" s="328" t="s">
        <v>102</v>
      </c>
      <c r="E51" s="138" t="s">
        <v>62</v>
      </c>
      <c r="F51" s="139" t="s">
        <v>202</v>
      </c>
      <c r="G51" s="140">
        <f>재료산출!I284</f>
        <v>4.774</v>
      </c>
      <c r="H51" s="140">
        <f>재료산출!$G$281</f>
        <v>0.63500000000000001</v>
      </c>
      <c r="I51" s="141"/>
      <c r="J51" s="142"/>
      <c r="K51" s="143"/>
      <c r="L51" s="144"/>
      <c r="M51" s="145"/>
      <c r="N51" s="146"/>
      <c r="O51" s="144"/>
      <c r="P51" s="142"/>
      <c r="Q51" s="145"/>
      <c r="R51" s="147"/>
    </row>
    <row r="52" spans="1:18" s="148" customFormat="1" ht="13.5" customHeight="1">
      <c r="A52" s="554" t="s">
        <v>1382</v>
      </c>
      <c r="B52" s="137" t="s">
        <v>203</v>
      </c>
      <c r="C52" s="328" t="s">
        <v>70</v>
      </c>
      <c r="D52" s="328" t="s">
        <v>102</v>
      </c>
      <c r="E52" s="138" t="s">
        <v>62</v>
      </c>
      <c r="F52" s="139" t="s">
        <v>202</v>
      </c>
      <c r="G52" s="140">
        <f>재료산출!I287</f>
        <v>4.774</v>
      </c>
      <c r="H52" s="140">
        <f>재료산출!$G$281</f>
        <v>0.63500000000000001</v>
      </c>
      <c r="I52" s="141">
        <f>G52</f>
        <v>4.774</v>
      </c>
      <c r="J52" s="142"/>
      <c r="K52" s="143"/>
      <c r="L52" s="144"/>
      <c r="M52" s="145"/>
      <c r="N52" s="146"/>
      <c r="O52" s="144"/>
      <c r="P52" s="142"/>
      <c r="Q52" s="145"/>
      <c r="R52" s="147"/>
    </row>
    <row r="53" spans="1:18" s="148" customFormat="1" ht="13.5" customHeight="1">
      <c r="A53" s="554" t="s">
        <v>1383</v>
      </c>
      <c r="B53" s="137" t="s">
        <v>201</v>
      </c>
      <c r="C53" s="328" t="s">
        <v>71</v>
      </c>
      <c r="D53" s="328" t="s">
        <v>590</v>
      </c>
      <c r="E53" s="138" t="s">
        <v>62</v>
      </c>
      <c r="F53" s="139" t="s">
        <v>202</v>
      </c>
      <c r="G53" s="140">
        <f>재료산출!I295</f>
        <v>4.6880000000000006</v>
      </c>
      <c r="H53" s="140">
        <f>재료산출!$G$293</f>
        <v>0.64500000000000002</v>
      </c>
      <c r="I53" s="141"/>
      <c r="J53" s="142"/>
      <c r="K53" s="143"/>
      <c r="L53" s="144"/>
      <c r="M53" s="145"/>
      <c r="N53" s="146"/>
      <c r="O53" s="144"/>
      <c r="P53" s="142"/>
      <c r="Q53" s="145"/>
      <c r="R53" s="147"/>
    </row>
    <row r="54" spans="1:18" s="148" customFormat="1" ht="13.5" customHeight="1">
      <c r="A54" s="554" t="s">
        <v>1384</v>
      </c>
      <c r="B54" s="137" t="s">
        <v>203</v>
      </c>
      <c r="C54" s="328" t="s">
        <v>71</v>
      </c>
      <c r="D54" s="328" t="s">
        <v>590</v>
      </c>
      <c r="E54" s="138" t="s">
        <v>62</v>
      </c>
      <c r="F54" s="139" t="s">
        <v>202</v>
      </c>
      <c r="G54" s="140">
        <f>재료산출!I298</f>
        <v>4.6880000000000006</v>
      </c>
      <c r="H54" s="140">
        <f>재료산출!$G$293</f>
        <v>0.64500000000000002</v>
      </c>
      <c r="I54" s="141">
        <f>G54</f>
        <v>4.6880000000000006</v>
      </c>
      <c r="J54" s="142"/>
      <c r="K54" s="143"/>
      <c r="L54" s="144"/>
      <c r="M54" s="145"/>
      <c r="N54" s="146"/>
      <c r="O54" s="144"/>
      <c r="P54" s="142"/>
      <c r="Q54" s="145"/>
      <c r="R54" s="147"/>
    </row>
    <row r="55" spans="1:18" s="148" customFormat="1" ht="13.5" customHeight="1">
      <c r="A55" s="554" t="s">
        <v>1385</v>
      </c>
      <c r="B55" s="137" t="s">
        <v>201</v>
      </c>
      <c r="C55" s="328" t="s">
        <v>71</v>
      </c>
      <c r="D55" s="328" t="s">
        <v>591</v>
      </c>
      <c r="E55" s="138" t="s">
        <v>62</v>
      </c>
      <c r="F55" s="139" t="s">
        <v>202</v>
      </c>
      <c r="G55" s="140">
        <f>재료산출!I306</f>
        <v>4.6920000000000002</v>
      </c>
      <c r="H55" s="140">
        <f>재료산출!$G$304</f>
        <v>0.62</v>
      </c>
      <c r="I55" s="141"/>
      <c r="J55" s="142"/>
      <c r="K55" s="143"/>
      <c r="L55" s="144"/>
      <c r="M55" s="145"/>
      <c r="N55" s="146"/>
      <c r="O55" s="144"/>
      <c r="P55" s="142"/>
      <c r="Q55" s="145"/>
      <c r="R55" s="147"/>
    </row>
    <row r="56" spans="1:18" s="148" customFormat="1" ht="13.5" customHeight="1">
      <c r="A56" s="556" t="s">
        <v>1386</v>
      </c>
      <c r="B56" s="137" t="s">
        <v>203</v>
      </c>
      <c r="C56" s="328" t="s">
        <v>71</v>
      </c>
      <c r="D56" s="328" t="s">
        <v>591</v>
      </c>
      <c r="E56" s="138" t="s">
        <v>62</v>
      </c>
      <c r="F56" s="139" t="s">
        <v>202</v>
      </c>
      <c r="G56" s="140">
        <f>재료산출!I309</f>
        <v>4.6920000000000002</v>
      </c>
      <c r="H56" s="140">
        <f>재료산출!$G$304</f>
        <v>0.62</v>
      </c>
      <c r="I56" s="141">
        <f>G56</f>
        <v>4.6920000000000002</v>
      </c>
      <c r="J56" s="142"/>
      <c r="K56" s="143"/>
      <c r="L56" s="144"/>
      <c r="M56" s="145"/>
      <c r="N56" s="146"/>
      <c r="O56" s="144"/>
      <c r="P56" s="142"/>
      <c r="Q56" s="145"/>
      <c r="R56" s="147"/>
    </row>
    <row r="57" spans="1:18" s="148" customFormat="1" ht="13.5" customHeight="1">
      <c r="A57" s="554" t="s">
        <v>1387</v>
      </c>
      <c r="B57" s="137" t="s">
        <v>201</v>
      </c>
      <c r="C57" s="328" t="s">
        <v>72</v>
      </c>
      <c r="D57" s="328" t="s">
        <v>815</v>
      </c>
      <c r="E57" s="138" t="s">
        <v>62</v>
      </c>
      <c r="F57" s="139" t="s">
        <v>202</v>
      </c>
      <c r="G57" s="140">
        <f>재료산출!I317</f>
        <v>4.2</v>
      </c>
      <c r="H57" s="140">
        <f>재료산출!$G$315</f>
        <v>0.63</v>
      </c>
      <c r="I57" s="141"/>
      <c r="J57" s="142"/>
      <c r="K57" s="143"/>
      <c r="L57" s="144"/>
      <c r="M57" s="145"/>
      <c r="N57" s="146"/>
      <c r="O57" s="144"/>
      <c r="P57" s="142"/>
      <c r="Q57" s="145"/>
      <c r="R57" s="147"/>
    </row>
    <row r="58" spans="1:18" s="148" customFormat="1" ht="13.5" customHeight="1">
      <c r="A58" s="554" t="s">
        <v>1388</v>
      </c>
      <c r="B58" s="137" t="s">
        <v>203</v>
      </c>
      <c r="C58" s="328" t="s">
        <v>72</v>
      </c>
      <c r="D58" s="328" t="s">
        <v>815</v>
      </c>
      <c r="E58" s="138" t="s">
        <v>62</v>
      </c>
      <c r="F58" s="139" t="s">
        <v>202</v>
      </c>
      <c r="G58" s="140">
        <f>재료산출!I320</f>
        <v>4.2</v>
      </c>
      <c r="H58" s="140">
        <f>재료산출!$G$315</f>
        <v>0.63</v>
      </c>
      <c r="I58" s="141">
        <f>G58</f>
        <v>4.2</v>
      </c>
      <c r="J58" s="142"/>
      <c r="K58" s="143"/>
      <c r="L58" s="144"/>
      <c r="M58" s="145"/>
      <c r="N58" s="146"/>
      <c r="O58" s="144"/>
      <c r="P58" s="142"/>
      <c r="Q58" s="145"/>
      <c r="R58" s="147"/>
    </row>
    <row r="59" spans="1:18" s="148" customFormat="1" ht="13.5" customHeight="1">
      <c r="A59" s="554" t="s">
        <v>1389</v>
      </c>
      <c r="B59" s="137" t="s">
        <v>201</v>
      </c>
      <c r="C59" s="328" t="s">
        <v>72</v>
      </c>
      <c r="D59" s="328" t="s">
        <v>107</v>
      </c>
      <c r="E59" s="138" t="s">
        <v>62</v>
      </c>
      <c r="F59" s="139" t="s">
        <v>202</v>
      </c>
      <c r="G59" s="140">
        <f>재료산출!I328</f>
        <v>2.0430000000000001</v>
      </c>
      <c r="H59" s="140">
        <f>재료산출!$G$326</f>
        <v>0.20200000000000001</v>
      </c>
      <c r="I59" s="141"/>
      <c r="J59" s="142"/>
      <c r="K59" s="143"/>
      <c r="L59" s="144"/>
      <c r="M59" s="145"/>
      <c r="N59" s="146"/>
      <c r="O59" s="144"/>
      <c r="P59" s="142"/>
      <c r="Q59" s="145"/>
      <c r="R59" s="147"/>
    </row>
    <row r="60" spans="1:18" s="148" customFormat="1" ht="13.5" customHeight="1">
      <c r="A60" s="554" t="s">
        <v>1390</v>
      </c>
      <c r="B60" s="137" t="s">
        <v>203</v>
      </c>
      <c r="C60" s="328" t="s">
        <v>72</v>
      </c>
      <c r="D60" s="328" t="s">
        <v>107</v>
      </c>
      <c r="E60" s="138" t="s">
        <v>62</v>
      </c>
      <c r="F60" s="139" t="s">
        <v>202</v>
      </c>
      <c r="G60" s="140">
        <f>재료산출!I331</f>
        <v>2.0430000000000001</v>
      </c>
      <c r="H60" s="140">
        <f>재료산출!$G$326</f>
        <v>0.20200000000000001</v>
      </c>
      <c r="I60" s="141">
        <f>G60</f>
        <v>2.0430000000000001</v>
      </c>
      <c r="J60" s="142"/>
      <c r="K60" s="143"/>
      <c r="L60" s="144"/>
      <c r="M60" s="145"/>
      <c r="N60" s="146"/>
      <c r="O60" s="144"/>
      <c r="P60" s="142"/>
      <c r="Q60" s="145"/>
      <c r="R60" s="147"/>
    </row>
    <row r="61" spans="1:18" s="148" customFormat="1" ht="13.5" customHeight="1">
      <c r="A61" s="556" t="s">
        <v>1391</v>
      </c>
      <c r="B61" s="137" t="s">
        <v>201</v>
      </c>
      <c r="C61" s="328" t="s">
        <v>72</v>
      </c>
      <c r="D61" s="328" t="s">
        <v>108</v>
      </c>
      <c r="E61" s="138" t="s">
        <v>62</v>
      </c>
      <c r="F61" s="139" t="s">
        <v>202</v>
      </c>
      <c r="G61" s="140">
        <f>재료산출!I339</f>
        <v>2.5910000000000002</v>
      </c>
      <c r="H61" s="140">
        <f>재료산출!$G$337</f>
        <v>0.30399999999999999</v>
      </c>
      <c r="I61" s="141"/>
      <c r="J61" s="142"/>
      <c r="K61" s="143"/>
      <c r="L61" s="144"/>
      <c r="M61" s="145"/>
      <c r="N61" s="146"/>
      <c r="O61" s="144"/>
      <c r="P61" s="142"/>
      <c r="Q61" s="145"/>
      <c r="R61" s="147"/>
    </row>
    <row r="62" spans="1:18" s="148" customFormat="1" ht="13.5" customHeight="1">
      <c r="A62" s="554" t="s">
        <v>1392</v>
      </c>
      <c r="B62" s="137" t="s">
        <v>203</v>
      </c>
      <c r="C62" s="328" t="s">
        <v>72</v>
      </c>
      <c r="D62" s="328" t="s">
        <v>108</v>
      </c>
      <c r="E62" s="138" t="s">
        <v>62</v>
      </c>
      <c r="F62" s="139" t="s">
        <v>202</v>
      </c>
      <c r="G62" s="140">
        <f>재료산출!I342</f>
        <v>2.5910000000000002</v>
      </c>
      <c r="H62" s="140">
        <f>재료산출!$G$337</f>
        <v>0.30399999999999999</v>
      </c>
      <c r="I62" s="141">
        <f>G62</f>
        <v>2.5910000000000002</v>
      </c>
      <c r="J62" s="142"/>
      <c r="K62" s="143"/>
      <c r="L62" s="144"/>
      <c r="M62" s="145"/>
      <c r="N62" s="146"/>
      <c r="O62" s="144"/>
      <c r="P62" s="142"/>
      <c r="Q62" s="145"/>
      <c r="R62" s="147"/>
    </row>
    <row r="63" spans="1:18" s="148" customFormat="1" ht="13.5" customHeight="1">
      <c r="A63" s="554" t="s">
        <v>1393</v>
      </c>
      <c r="B63" s="137" t="s">
        <v>201</v>
      </c>
      <c r="C63" s="328" t="s">
        <v>72</v>
      </c>
      <c r="D63" s="328" t="s">
        <v>579</v>
      </c>
      <c r="E63" s="138" t="s">
        <v>62</v>
      </c>
      <c r="F63" s="139" t="s">
        <v>202</v>
      </c>
      <c r="G63" s="140">
        <f>재료산출!I350</f>
        <v>4.4669999999999996</v>
      </c>
      <c r="H63" s="140">
        <f>재료산출!$G$348</f>
        <v>0.55700000000000005</v>
      </c>
      <c r="I63" s="141"/>
      <c r="J63" s="142"/>
      <c r="K63" s="143"/>
      <c r="L63" s="144"/>
      <c r="M63" s="145"/>
      <c r="N63" s="146"/>
      <c r="O63" s="144"/>
      <c r="P63" s="142"/>
      <c r="Q63" s="145"/>
      <c r="R63" s="147"/>
    </row>
    <row r="64" spans="1:18" s="148" customFormat="1" ht="13.5" customHeight="1">
      <c r="A64" s="554" t="s">
        <v>1394</v>
      </c>
      <c r="B64" s="137" t="s">
        <v>203</v>
      </c>
      <c r="C64" s="328" t="s">
        <v>72</v>
      </c>
      <c r="D64" s="328" t="s">
        <v>579</v>
      </c>
      <c r="E64" s="138" t="s">
        <v>62</v>
      </c>
      <c r="F64" s="139" t="s">
        <v>202</v>
      </c>
      <c r="G64" s="140">
        <f>재료산출!I353</f>
        <v>4.4669999999999996</v>
      </c>
      <c r="H64" s="140">
        <f>재료산출!$G$348</f>
        <v>0.55700000000000005</v>
      </c>
      <c r="I64" s="141">
        <f>G64</f>
        <v>4.4669999999999996</v>
      </c>
      <c r="J64" s="142"/>
      <c r="K64" s="143"/>
      <c r="L64" s="144"/>
      <c r="M64" s="145"/>
      <c r="N64" s="146"/>
      <c r="O64" s="144"/>
      <c r="P64" s="142"/>
      <c r="Q64" s="145"/>
      <c r="R64" s="147"/>
    </row>
    <row r="65" spans="1:18" s="148" customFormat="1" ht="13.5" customHeight="1">
      <c r="A65" s="554" t="s">
        <v>1395</v>
      </c>
      <c r="B65" s="137" t="s">
        <v>201</v>
      </c>
      <c r="C65" s="328" t="s">
        <v>72</v>
      </c>
      <c r="D65" s="328" t="s">
        <v>109</v>
      </c>
      <c r="E65" s="138" t="s">
        <v>62</v>
      </c>
      <c r="F65" s="139" t="s">
        <v>202</v>
      </c>
      <c r="G65" s="140">
        <f>재료산출!I361</f>
        <v>4.74</v>
      </c>
      <c r="H65" s="140">
        <f>재료산출!$G$359</f>
        <v>0.60799999999999998</v>
      </c>
      <c r="I65" s="141"/>
      <c r="J65" s="142"/>
      <c r="K65" s="143"/>
      <c r="L65" s="144"/>
      <c r="M65" s="145"/>
      <c r="N65" s="146"/>
      <c r="O65" s="144"/>
      <c r="P65" s="142"/>
      <c r="Q65" s="145"/>
      <c r="R65" s="147"/>
    </row>
    <row r="66" spans="1:18" s="148" customFormat="1" ht="13.5" customHeight="1">
      <c r="A66" s="556" t="s">
        <v>1396</v>
      </c>
      <c r="B66" s="137" t="s">
        <v>203</v>
      </c>
      <c r="C66" s="328" t="s">
        <v>72</v>
      </c>
      <c r="D66" s="328" t="s">
        <v>109</v>
      </c>
      <c r="E66" s="138" t="s">
        <v>62</v>
      </c>
      <c r="F66" s="139" t="s">
        <v>202</v>
      </c>
      <c r="G66" s="140">
        <f>재료산출!I364</f>
        <v>4.74</v>
      </c>
      <c r="H66" s="140">
        <f>재료산출!$G$359</f>
        <v>0.60799999999999998</v>
      </c>
      <c r="I66" s="141">
        <f>G66</f>
        <v>4.74</v>
      </c>
      <c r="J66" s="142"/>
      <c r="K66" s="143"/>
      <c r="L66" s="144"/>
      <c r="M66" s="145"/>
      <c r="N66" s="146"/>
      <c r="O66" s="144"/>
      <c r="P66" s="142"/>
      <c r="Q66" s="145"/>
      <c r="R66" s="147"/>
    </row>
    <row r="67" spans="1:18" s="148" customFormat="1" ht="13.5" customHeight="1">
      <c r="A67" s="554" t="s">
        <v>1397</v>
      </c>
      <c r="B67" s="137" t="s">
        <v>201</v>
      </c>
      <c r="C67" s="328" t="s">
        <v>72</v>
      </c>
      <c r="D67" s="328" t="s">
        <v>110</v>
      </c>
      <c r="E67" s="138" t="s">
        <v>62</v>
      </c>
      <c r="F67" s="139" t="s">
        <v>202</v>
      </c>
      <c r="G67" s="140">
        <f>재료산출!I372</f>
        <v>2.5440000000000005</v>
      </c>
      <c r="H67" s="140">
        <f>재료산출!$G$370</f>
        <v>0.27</v>
      </c>
      <c r="I67" s="141"/>
      <c r="J67" s="142"/>
      <c r="K67" s="143"/>
      <c r="L67" s="144"/>
      <c r="M67" s="145"/>
      <c r="N67" s="146"/>
      <c r="O67" s="144"/>
      <c r="P67" s="142"/>
      <c r="Q67" s="145"/>
      <c r="R67" s="147"/>
    </row>
    <row r="68" spans="1:18" s="148" customFormat="1" ht="13.5" customHeight="1">
      <c r="A68" s="554" t="s">
        <v>1398</v>
      </c>
      <c r="B68" s="137" t="s">
        <v>203</v>
      </c>
      <c r="C68" s="328" t="s">
        <v>72</v>
      </c>
      <c r="D68" s="328" t="s">
        <v>110</v>
      </c>
      <c r="E68" s="138" t="s">
        <v>62</v>
      </c>
      <c r="F68" s="139" t="s">
        <v>202</v>
      </c>
      <c r="G68" s="140">
        <f>재료산출!I375</f>
        <v>2.5440000000000005</v>
      </c>
      <c r="H68" s="140">
        <f>재료산출!$G$370</f>
        <v>0.27</v>
      </c>
      <c r="I68" s="141">
        <f>G68</f>
        <v>2.5440000000000005</v>
      </c>
      <c r="J68" s="142"/>
      <c r="K68" s="143"/>
      <c r="L68" s="144"/>
      <c r="M68" s="145"/>
      <c r="N68" s="146"/>
      <c r="O68" s="144"/>
      <c r="P68" s="142"/>
      <c r="Q68" s="145"/>
      <c r="R68" s="147"/>
    </row>
    <row r="69" spans="1:18" s="148" customFormat="1" ht="13.5" customHeight="1">
      <c r="A69" s="554" t="s">
        <v>1303</v>
      </c>
      <c r="B69" s="137" t="s">
        <v>201</v>
      </c>
      <c r="C69" s="328" t="s">
        <v>72</v>
      </c>
      <c r="D69" s="328" t="s">
        <v>111</v>
      </c>
      <c r="E69" s="138" t="s">
        <v>62</v>
      </c>
      <c r="F69" s="139" t="s">
        <v>202</v>
      </c>
      <c r="G69" s="140">
        <f>재료산출!I383</f>
        <v>3.2729999999999997</v>
      </c>
      <c r="H69" s="140">
        <f>재료산출!$G$381</f>
        <v>0.40500000000000003</v>
      </c>
      <c r="I69" s="141"/>
      <c r="J69" s="142"/>
      <c r="K69" s="143"/>
      <c r="L69" s="144"/>
      <c r="M69" s="145"/>
      <c r="N69" s="146"/>
      <c r="O69" s="144"/>
      <c r="P69" s="142"/>
      <c r="Q69" s="145"/>
      <c r="R69" s="147"/>
    </row>
    <row r="70" spans="1:18" s="148" customFormat="1" ht="13.5" customHeight="1">
      <c r="A70" s="554" t="s">
        <v>1304</v>
      </c>
      <c r="B70" s="137" t="s">
        <v>203</v>
      </c>
      <c r="C70" s="328" t="s">
        <v>72</v>
      </c>
      <c r="D70" s="328" t="s">
        <v>111</v>
      </c>
      <c r="E70" s="138" t="s">
        <v>62</v>
      </c>
      <c r="F70" s="139" t="s">
        <v>202</v>
      </c>
      <c r="G70" s="140">
        <f>재료산출!I386</f>
        <v>3.2729999999999997</v>
      </c>
      <c r="H70" s="140">
        <f>재료산출!$G$381</f>
        <v>0.40500000000000003</v>
      </c>
      <c r="I70" s="141">
        <f>G70</f>
        <v>3.2729999999999997</v>
      </c>
      <c r="J70" s="142"/>
      <c r="K70" s="143"/>
      <c r="L70" s="144"/>
      <c r="M70" s="145"/>
      <c r="N70" s="146"/>
      <c r="O70" s="144"/>
      <c r="P70" s="142"/>
      <c r="Q70" s="145"/>
      <c r="R70" s="147"/>
    </row>
    <row r="71" spans="1:18" s="148" customFormat="1" ht="13.5" customHeight="1">
      <c r="A71" s="556" t="s">
        <v>1305</v>
      </c>
      <c r="B71" s="137" t="s">
        <v>201</v>
      </c>
      <c r="C71" s="328" t="s">
        <v>72</v>
      </c>
      <c r="D71" s="328" t="s">
        <v>818</v>
      </c>
      <c r="E71" s="138" t="s">
        <v>62</v>
      </c>
      <c r="F71" s="139" t="s">
        <v>202</v>
      </c>
      <c r="G71" s="140">
        <f>재료산출!I394</f>
        <v>7.1199999999999992</v>
      </c>
      <c r="H71" s="140">
        <f>재료산출!$G$392</f>
        <v>1.0640000000000001</v>
      </c>
      <c r="I71" s="141"/>
      <c r="J71" s="142"/>
      <c r="K71" s="143"/>
      <c r="L71" s="144"/>
      <c r="M71" s="145"/>
      <c r="N71" s="146"/>
      <c r="O71" s="144"/>
      <c r="P71" s="142"/>
      <c r="Q71" s="145"/>
      <c r="R71" s="147"/>
    </row>
    <row r="72" spans="1:18" s="148" customFormat="1" ht="13.5" customHeight="1">
      <c r="A72" s="554" t="s">
        <v>1306</v>
      </c>
      <c r="B72" s="137" t="s">
        <v>203</v>
      </c>
      <c r="C72" s="328" t="s">
        <v>72</v>
      </c>
      <c r="D72" s="328" t="s">
        <v>818</v>
      </c>
      <c r="E72" s="138" t="s">
        <v>62</v>
      </c>
      <c r="F72" s="139" t="s">
        <v>202</v>
      </c>
      <c r="G72" s="140">
        <f>재료산출!I397</f>
        <v>7.1199999999999992</v>
      </c>
      <c r="H72" s="140">
        <f>재료산출!$G$392</f>
        <v>1.0640000000000001</v>
      </c>
      <c r="I72" s="141">
        <f>G72</f>
        <v>7.1199999999999992</v>
      </c>
      <c r="J72" s="142"/>
      <c r="K72" s="143"/>
      <c r="L72" s="144"/>
      <c r="M72" s="145"/>
      <c r="N72" s="146"/>
      <c r="O72" s="144"/>
      <c r="P72" s="142"/>
      <c r="Q72" s="145"/>
      <c r="R72" s="147"/>
    </row>
    <row r="73" spans="1:18" s="148" customFormat="1" ht="13.5" customHeight="1">
      <c r="A73" s="554" t="s">
        <v>1307</v>
      </c>
      <c r="B73" s="137" t="s">
        <v>201</v>
      </c>
      <c r="C73" s="328" t="s">
        <v>81</v>
      </c>
      <c r="D73" s="328" t="s">
        <v>109</v>
      </c>
      <c r="E73" s="138" t="s">
        <v>62</v>
      </c>
      <c r="F73" s="139" t="s">
        <v>202</v>
      </c>
      <c r="G73" s="140">
        <f>재료산출!I406</f>
        <v>3.444</v>
      </c>
      <c r="H73" s="140">
        <f>재료산출!$G$403</f>
        <v>0.30399999999999999</v>
      </c>
      <c r="I73" s="141"/>
      <c r="J73" s="142"/>
      <c r="K73" s="143"/>
      <c r="L73" s="144"/>
      <c r="M73" s="145"/>
      <c r="N73" s="146"/>
      <c r="O73" s="144"/>
      <c r="P73" s="142"/>
      <c r="Q73" s="145"/>
      <c r="R73" s="147"/>
    </row>
    <row r="74" spans="1:18" s="148" customFormat="1" ht="13.5" customHeight="1">
      <c r="A74" s="554" t="s">
        <v>1308</v>
      </c>
      <c r="B74" s="137" t="s">
        <v>203</v>
      </c>
      <c r="C74" s="328" t="s">
        <v>81</v>
      </c>
      <c r="D74" s="328" t="s">
        <v>109</v>
      </c>
      <c r="E74" s="138" t="s">
        <v>62</v>
      </c>
      <c r="F74" s="139" t="s">
        <v>202</v>
      </c>
      <c r="G74" s="140">
        <f>재료산출!I409</f>
        <v>3.444</v>
      </c>
      <c r="H74" s="140">
        <f>재료산출!$G$403</f>
        <v>0.30399999999999999</v>
      </c>
      <c r="I74" s="141">
        <f>G74</f>
        <v>3.444</v>
      </c>
      <c r="J74" s="142"/>
      <c r="K74" s="143"/>
      <c r="L74" s="144"/>
      <c r="M74" s="145"/>
      <c r="N74" s="146"/>
      <c r="O74" s="144"/>
      <c r="P74" s="142"/>
      <c r="Q74" s="145"/>
      <c r="R74" s="147"/>
    </row>
    <row r="75" spans="1:18" s="148" customFormat="1" ht="13.5" customHeight="1">
      <c r="A75" s="554" t="s">
        <v>1309</v>
      </c>
      <c r="B75" s="137" t="s">
        <v>201</v>
      </c>
      <c r="C75" s="328" t="s">
        <v>81</v>
      </c>
      <c r="D75" s="328" t="s">
        <v>113</v>
      </c>
      <c r="E75" s="138" t="s">
        <v>62</v>
      </c>
      <c r="F75" s="139" t="s">
        <v>202</v>
      </c>
      <c r="G75" s="140">
        <f>재료산출!I418</f>
        <v>4.4109999999999996</v>
      </c>
      <c r="H75" s="140">
        <f>재료산출!$G$415</f>
        <v>0.40500000000000003</v>
      </c>
      <c r="I75" s="141"/>
      <c r="J75" s="142"/>
      <c r="K75" s="143"/>
      <c r="L75" s="144"/>
      <c r="M75" s="145"/>
      <c r="N75" s="146"/>
      <c r="O75" s="144"/>
      <c r="P75" s="142"/>
      <c r="Q75" s="145"/>
      <c r="R75" s="147"/>
    </row>
    <row r="76" spans="1:18" s="148" customFormat="1" ht="13.5" customHeight="1">
      <c r="A76" s="556" t="s">
        <v>1310</v>
      </c>
      <c r="B76" s="137" t="s">
        <v>203</v>
      </c>
      <c r="C76" s="328" t="s">
        <v>81</v>
      </c>
      <c r="D76" s="328" t="s">
        <v>113</v>
      </c>
      <c r="E76" s="138" t="s">
        <v>62</v>
      </c>
      <c r="F76" s="139" t="s">
        <v>202</v>
      </c>
      <c r="G76" s="140">
        <f>재료산출!I421</f>
        <v>4.4109999999999996</v>
      </c>
      <c r="H76" s="140">
        <f>재료산출!$G$415</f>
        <v>0.40500000000000003</v>
      </c>
      <c r="I76" s="141">
        <f>G76</f>
        <v>4.4109999999999996</v>
      </c>
      <c r="J76" s="142"/>
      <c r="K76" s="143"/>
      <c r="L76" s="144"/>
      <c r="M76" s="145"/>
      <c r="N76" s="146"/>
      <c r="O76" s="144"/>
      <c r="P76" s="142"/>
      <c r="Q76" s="145"/>
      <c r="R76" s="147"/>
    </row>
    <row r="77" spans="1:18" s="148" customFormat="1" ht="13.5" customHeight="1">
      <c r="A77" s="554" t="s">
        <v>1311</v>
      </c>
      <c r="B77" s="137" t="s">
        <v>201</v>
      </c>
      <c r="C77" s="328" t="s">
        <v>82</v>
      </c>
      <c r="D77" s="328" t="s">
        <v>83</v>
      </c>
      <c r="E77" s="138" t="s">
        <v>84</v>
      </c>
      <c r="F77" s="139" t="s">
        <v>55</v>
      </c>
      <c r="G77" s="140">
        <f>재료산출!I430</f>
        <v>4.9710000000000001</v>
      </c>
      <c r="H77" s="140"/>
      <c r="I77" s="141"/>
      <c r="J77" s="142"/>
      <c r="K77" s="143"/>
      <c r="L77" s="144"/>
      <c r="M77" s="145"/>
      <c r="N77" s="146"/>
      <c r="O77" s="144"/>
      <c r="P77" s="142"/>
      <c r="Q77" s="145"/>
      <c r="R77" s="147"/>
    </row>
    <row r="78" spans="1:18" s="148" customFormat="1" ht="13.5" customHeight="1">
      <c r="A78" s="554" t="s">
        <v>1312</v>
      </c>
      <c r="B78" s="137" t="s">
        <v>201</v>
      </c>
      <c r="C78" s="328" t="s">
        <v>82</v>
      </c>
      <c r="D78" s="328" t="s">
        <v>86</v>
      </c>
      <c r="E78" s="138" t="s">
        <v>84</v>
      </c>
      <c r="F78" s="139" t="s">
        <v>55</v>
      </c>
      <c r="G78" s="140">
        <f>재료산출!I439</f>
        <v>9.0389999999999997</v>
      </c>
      <c r="H78" s="140"/>
      <c r="I78" s="141"/>
      <c r="J78" s="142"/>
      <c r="K78" s="143"/>
      <c r="L78" s="144"/>
      <c r="M78" s="145"/>
      <c r="N78" s="146"/>
      <c r="O78" s="144"/>
      <c r="P78" s="142"/>
      <c r="Q78" s="145"/>
      <c r="R78" s="147"/>
    </row>
    <row r="79" spans="1:18" s="148" customFormat="1" ht="13.5" customHeight="1">
      <c r="A79" s="554" t="s">
        <v>1313</v>
      </c>
      <c r="B79" s="137" t="s">
        <v>203</v>
      </c>
      <c r="C79" s="328" t="s">
        <v>82</v>
      </c>
      <c r="D79" s="328" t="s">
        <v>83</v>
      </c>
      <c r="E79" s="138" t="s">
        <v>84</v>
      </c>
      <c r="F79" s="139" t="s">
        <v>55</v>
      </c>
      <c r="G79" s="140">
        <f>재료산출!I442</f>
        <v>4.9710000000000001</v>
      </c>
      <c r="H79" s="140"/>
      <c r="I79" s="141"/>
      <c r="J79" s="142">
        <f>G79</f>
        <v>4.9710000000000001</v>
      </c>
      <c r="K79" s="143"/>
      <c r="L79" s="144"/>
      <c r="M79" s="145"/>
      <c r="N79" s="146"/>
      <c r="O79" s="144"/>
      <c r="P79" s="142"/>
      <c r="Q79" s="145"/>
      <c r="R79" s="147"/>
    </row>
    <row r="80" spans="1:18" s="148" customFormat="1" ht="13.5" customHeight="1">
      <c r="A80" s="554" t="s">
        <v>1314</v>
      </c>
      <c r="B80" s="137" t="s">
        <v>203</v>
      </c>
      <c r="C80" s="328" t="s">
        <v>82</v>
      </c>
      <c r="D80" s="328" t="s">
        <v>86</v>
      </c>
      <c r="E80" s="138" t="s">
        <v>84</v>
      </c>
      <c r="F80" s="139" t="s">
        <v>55</v>
      </c>
      <c r="G80" s="140">
        <f>재료산출!I445</f>
        <v>9.0389999999999997</v>
      </c>
      <c r="H80" s="140"/>
      <c r="I80" s="141"/>
      <c r="J80" s="142">
        <f>G80</f>
        <v>9.0389999999999997</v>
      </c>
      <c r="K80" s="143"/>
      <c r="L80" s="144"/>
      <c r="M80" s="145"/>
      <c r="N80" s="146"/>
      <c r="O80" s="144"/>
      <c r="P80" s="142"/>
      <c r="Q80" s="145"/>
      <c r="R80" s="147"/>
    </row>
    <row r="81" spans="1:18" s="148" customFormat="1" ht="13.5" customHeight="1">
      <c r="A81" s="556" t="s">
        <v>1315</v>
      </c>
      <c r="B81" s="137" t="s">
        <v>200</v>
      </c>
      <c r="C81" s="328" t="s">
        <v>82</v>
      </c>
      <c r="D81" s="149" t="s">
        <v>600</v>
      </c>
      <c r="E81" s="175"/>
      <c r="F81" s="139" t="s">
        <v>55</v>
      </c>
      <c r="G81" s="140">
        <f>재료산출!I447</f>
        <v>0</v>
      </c>
      <c r="H81" s="140"/>
      <c r="I81" s="141"/>
      <c r="J81" s="142"/>
      <c r="K81" s="143"/>
      <c r="L81" s="144"/>
      <c r="M81" s="145"/>
      <c r="N81" s="146"/>
      <c r="O81" s="144"/>
      <c r="P81" s="142"/>
      <c r="Q81" s="145"/>
      <c r="R81" s="147"/>
    </row>
    <row r="82" spans="1:18" s="148" customFormat="1" ht="13.5" customHeight="1">
      <c r="A82" s="554" t="s">
        <v>1316</v>
      </c>
      <c r="B82" s="137" t="s">
        <v>88</v>
      </c>
      <c r="C82" s="328" t="s">
        <v>82</v>
      </c>
      <c r="D82" s="149" t="s">
        <v>600</v>
      </c>
      <c r="E82" s="138"/>
      <c r="F82" s="139" t="s">
        <v>55</v>
      </c>
      <c r="G82" s="140">
        <f>재료산출!I450</f>
        <v>7.0049999999999999</v>
      </c>
      <c r="H82" s="140"/>
      <c r="I82" s="141"/>
      <c r="J82" s="142">
        <f>G82</f>
        <v>7.0049999999999999</v>
      </c>
      <c r="K82" s="143"/>
      <c r="L82" s="144"/>
      <c r="M82" s="145"/>
      <c r="N82" s="146"/>
      <c r="O82" s="144"/>
      <c r="P82" s="142"/>
      <c r="Q82" s="145"/>
      <c r="R82" s="147"/>
    </row>
    <row r="83" spans="1:18" s="148" customFormat="1" ht="13.5" customHeight="1">
      <c r="A83" s="554" t="s">
        <v>1317</v>
      </c>
      <c r="B83" s="137" t="s">
        <v>201</v>
      </c>
      <c r="C83" s="328" t="s">
        <v>265</v>
      </c>
      <c r="D83" s="328"/>
      <c r="E83" s="138" t="s">
        <v>84</v>
      </c>
      <c r="F83" s="139" t="s">
        <v>55</v>
      </c>
      <c r="G83" s="140">
        <f>재료산출!I460</f>
        <v>23.821999999999999</v>
      </c>
      <c r="H83" s="140"/>
      <c r="I83" s="141"/>
      <c r="J83" s="142"/>
      <c r="K83" s="143"/>
      <c r="L83" s="144"/>
      <c r="M83" s="145"/>
      <c r="N83" s="146"/>
      <c r="O83" s="144"/>
      <c r="P83" s="142"/>
      <c r="Q83" s="145"/>
      <c r="R83" s="147"/>
    </row>
    <row r="84" spans="1:18" s="148" customFormat="1" ht="13.5" customHeight="1">
      <c r="A84" s="554" t="s">
        <v>1318</v>
      </c>
      <c r="B84" s="137" t="s">
        <v>203</v>
      </c>
      <c r="C84" s="328" t="s">
        <v>265</v>
      </c>
      <c r="D84" s="328"/>
      <c r="E84" s="138" t="s">
        <v>84</v>
      </c>
      <c r="F84" s="139" t="s">
        <v>55</v>
      </c>
      <c r="G84" s="140">
        <f>재료산출!I463</f>
        <v>23.821999999999999</v>
      </c>
      <c r="H84" s="140"/>
      <c r="I84" s="141"/>
      <c r="J84" s="142">
        <f>G84</f>
        <v>23.821999999999999</v>
      </c>
      <c r="K84" s="143"/>
      <c r="L84" s="144"/>
      <c r="M84" s="145"/>
      <c r="N84" s="146"/>
      <c r="O84" s="144"/>
      <c r="P84" s="142"/>
      <c r="Q84" s="145"/>
      <c r="R84" s="147"/>
    </row>
    <row r="85" spans="1:18" s="148" customFormat="1" ht="13.5" customHeight="1">
      <c r="A85" s="554" t="s">
        <v>1319</v>
      </c>
      <c r="B85" s="137" t="s">
        <v>200</v>
      </c>
      <c r="C85" s="328" t="s">
        <v>265</v>
      </c>
      <c r="D85" s="328"/>
      <c r="E85" s="138" t="s">
        <v>84</v>
      </c>
      <c r="F85" s="139" t="s">
        <v>55</v>
      </c>
      <c r="G85" s="140">
        <f>재료산출!I465</f>
        <v>0</v>
      </c>
      <c r="H85" s="140"/>
      <c r="I85" s="141"/>
      <c r="J85" s="142"/>
      <c r="K85" s="143"/>
      <c r="L85" s="144"/>
      <c r="M85" s="145"/>
      <c r="N85" s="146"/>
      <c r="O85" s="144"/>
      <c r="P85" s="142"/>
      <c r="Q85" s="145"/>
      <c r="R85" s="147"/>
    </row>
    <row r="86" spans="1:18" s="148" customFormat="1" ht="13.5" customHeight="1">
      <c r="A86" s="556" t="s">
        <v>1320</v>
      </c>
      <c r="B86" s="137" t="s">
        <v>88</v>
      </c>
      <c r="C86" s="328" t="s">
        <v>265</v>
      </c>
      <c r="D86" s="328"/>
      <c r="E86" s="138" t="s">
        <v>84</v>
      </c>
      <c r="F86" s="139" t="s">
        <v>55</v>
      </c>
      <c r="G86" s="140">
        <f>재료산출!I468</f>
        <v>23.821999999999999</v>
      </c>
      <c r="H86" s="140"/>
      <c r="I86" s="141"/>
      <c r="J86" s="142">
        <f>G86</f>
        <v>23.821999999999999</v>
      </c>
      <c r="K86" s="143"/>
      <c r="L86" s="144"/>
      <c r="M86" s="145"/>
      <c r="N86" s="146"/>
      <c r="O86" s="144"/>
      <c r="P86" s="142"/>
      <c r="Q86" s="145"/>
      <c r="R86" s="147"/>
    </row>
    <row r="87" spans="1:18" s="148" customFormat="1" ht="13.5" customHeight="1">
      <c r="A87" s="554" t="s">
        <v>1321</v>
      </c>
      <c r="B87" s="137" t="s">
        <v>201</v>
      </c>
      <c r="C87" s="328" t="s">
        <v>90</v>
      </c>
      <c r="D87" s="328" t="s">
        <v>83</v>
      </c>
      <c r="E87" s="138" t="s">
        <v>84</v>
      </c>
      <c r="F87" s="139" t="s">
        <v>55</v>
      </c>
      <c r="G87" s="140">
        <f>재료산출!I478</f>
        <v>17.350000000000001</v>
      </c>
      <c r="H87" s="140"/>
      <c r="I87" s="141"/>
      <c r="J87" s="142"/>
      <c r="K87" s="143"/>
      <c r="L87" s="144">
        <f>재료산출!$G$473</f>
        <v>0.72000000000000008</v>
      </c>
      <c r="M87" s="145"/>
      <c r="N87" s="146">
        <f>재료산출!$G$474</f>
        <v>7.2000000000000022E-2</v>
      </c>
      <c r="O87" s="144">
        <f>재료산출!$G$475</f>
        <v>0.16200000000000001</v>
      </c>
      <c r="P87" s="142">
        <f>재료산출!$G$476</f>
        <v>8.9999999999999983E-2</v>
      </c>
      <c r="Q87" s="145">
        <f>재료산출!$G$477</f>
        <v>7.2000000000000022E-2</v>
      </c>
      <c r="R87" s="147"/>
    </row>
    <row r="88" spans="1:18" s="148" customFormat="1" ht="13.5" customHeight="1">
      <c r="A88" s="554" t="s">
        <v>1322</v>
      </c>
      <c r="B88" s="137" t="s">
        <v>201</v>
      </c>
      <c r="C88" s="328" t="s">
        <v>90</v>
      </c>
      <c r="D88" s="328" t="s">
        <v>86</v>
      </c>
      <c r="E88" s="138" t="s">
        <v>84</v>
      </c>
      <c r="F88" s="139" t="s">
        <v>55</v>
      </c>
      <c r="G88" s="140">
        <f>재료산출!I488</f>
        <v>21.868000000000002</v>
      </c>
      <c r="H88" s="140"/>
      <c r="I88" s="141"/>
      <c r="J88" s="142"/>
      <c r="K88" s="143"/>
      <c r="L88" s="144">
        <f>재료산출!$G$483</f>
        <v>0.72000000000000008</v>
      </c>
      <c r="M88" s="145"/>
      <c r="N88" s="146">
        <f>재료산출!$G$484</f>
        <v>7.2000000000000022E-2</v>
      </c>
      <c r="O88" s="144">
        <f>재료산출!$G$485</f>
        <v>0.16200000000000001</v>
      </c>
      <c r="P88" s="142">
        <f>재료산출!$G$486</f>
        <v>8.9999999999999983E-2</v>
      </c>
      <c r="Q88" s="145">
        <f>재료산출!$G$487</f>
        <v>7.2000000000000022E-2</v>
      </c>
      <c r="R88" s="147"/>
    </row>
    <row r="89" spans="1:18" s="148" customFormat="1" ht="13.5" customHeight="1">
      <c r="A89" s="554" t="s">
        <v>1541</v>
      </c>
      <c r="B89" s="137" t="s">
        <v>88</v>
      </c>
      <c r="C89" s="328" t="s">
        <v>90</v>
      </c>
      <c r="D89" s="146" t="s">
        <v>599</v>
      </c>
      <c r="E89" s="138"/>
      <c r="F89" s="139" t="s">
        <v>55</v>
      </c>
      <c r="G89" s="140">
        <f>재료산출!I491</f>
        <v>19.609000000000002</v>
      </c>
      <c r="H89" s="140"/>
      <c r="I89" s="141"/>
      <c r="J89" s="142">
        <f>G89</f>
        <v>19.609000000000002</v>
      </c>
      <c r="K89" s="143"/>
      <c r="L89" s="144"/>
      <c r="M89" s="145"/>
      <c r="N89" s="146"/>
      <c r="O89" s="144"/>
      <c r="P89" s="142"/>
      <c r="Q89" s="145"/>
      <c r="R89" s="147"/>
    </row>
    <row r="90" spans="1:18" s="148" customFormat="1" ht="13.5" customHeight="1">
      <c r="A90" s="554" t="s">
        <v>1324</v>
      </c>
      <c r="B90" s="137" t="s">
        <v>201</v>
      </c>
      <c r="C90" s="328" t="s">
        <v>527</v>
      </c>
      <c r="D90" s="328"/>
      <c r="E90" s="138" t="s">
        <v>84</v>
      </c>
      <c r="F90" s="139" t="s">
        <v>55</v>
      </c>
      <c r="G90" s="140">
        <f>재료산출!I512</f>
        <v>126.65600000000001</v>
      </c>
      <c r="H90" s="140"/>
      <c r="I90" s="141"/>
      <c r="J90" s="142"/>
      <c r="K90" s="143"/>
      <c r="L90" s="144">
        <f>재료산출!$G$507</f>
        <v>4.08</v>
      </c>
      <c r="M90" s="145"/>
      <c r="N90" s="146">
        <f>재료산출!$G$508</f>
        <v>0.86699999999999988</v>
      </c>
      <c r="O90" s="144">
        <f>재료산출!$G$509</f>
        <v>1.8560000000000001</v>
      </c>
      <c r="P90" s="142">
        <f>재료산출!$G$510</f>
        <v>0.98900000000000021</v>
      </c>
      <c r="Q90" s="145">
        <f>재료산출!$G$511</f>
        <v>0.86699999999999988</v>
      </c>
      <c r="R90" s="147"/>
    </row>
    <row r="91" spans="1:18" s="148" customFormat="1" ht="13.5" customHeight="1">
      <c r="A91" s="554" t="s">
        <v>1325</v>
      </c>
      <c r="B91" s="137" t="s">
        <v>203</v>
      </c>
      <c r="C91" s="328" t="s">
        <v>527</v>
      </c>
      <c r="D91" s="328"/>
      <c r="E91" s="138" t="s">
        <v>84</v>
      </c>
      <c r="F91" s="139" t="s">
        <v>55</v>
      </c>
      <c r="G91" s="140">
        <f>재료산출!I515</f>
        <v>126.65600000000001</v>
      </c>
      <c r="H91" s="140"/>
      <c r="I91" s="141"/>
      <c r="J91" s="142">
        <f>G91</f>
        <v>126.65600000000001</v>
      </c>
      <c r="K91" s="143"/>
      <c r="L91" s="144">
        <f>재료산출!$G$507</f>
        <v>4.08</v>
      </c>
      <c r="M91" s="145"/>
      <c r="N91" s="146">
        <f>재료산출!$G$508</f>
        <v>0.86699999999999988</v>
      </c>
      <c r="O91" s="144">
        <f>재료산출!$G$509</f>
        <v>1.8560000000000001</v>
      </c>
      <c r="P91" s="142">
        <f>재료산출!$G$510</f>
        <v>0.98900000000000021</v>
      </c>
      <c r="Q91" s="145">
        <f>재료산출!$G$511</f>
        <v>0.86699999999999988</v>
      </c>
      <c r="R91" s="147"/>
    </row>
    <row r="92" spans="1:18" s="148" customFormat="1" ht="13.5" customHeight="1">
      <c r="A92" s="556" t="s">
        <v>1326</v>
      </c>
      <c r="B92" s="137" t="s">
        <v>200</v>
      </c>
      <c r="C92" s="328" t="s">
        <v>527</v>
      </c>
      <c r="D92" s="328"/>
      <c r="E92" s="138"/>
      <c r="F92" s="139" t="s">
        <v>55</v>
      </c>
      <c r="G92" s="140">
        <f>재료산출!I517</f>
        <v>0</v>
      </c>
      <c r="H92" s="140"/>
      <c r="I92" s="141"/>
      <c r="J92" s="142"/>
      <c r="K92" s="143"/>
      <c r="L92" s="144">
        <f>재료산출!$G$507</f>
        <v>4.08</v>
      </c>
      <c r="M92" s="145"/>
      <c r="N92" s="146">
        <f>재료산출!$G$508</f>
        <v>0.86699999999999988</v>
      </c>
      <c r="O92" s="144">
        <f>재료산출!$G$509</f>
        <v>1.8560000000000001</v>
      </c>
      <c r="P92" s="142">
        <f>재료산출!$G$510</f>
        <v>0.98900000000000021</v>
      </c>
      <c r="Q92" s="145">
        <f>재료산출!$G$511</f>
        <v>0.86699999999999988</v>
      </c>
      <c r="R92" s="147"/>
    </row>
    <row r="93" spans="1:18" s="148" customFormat="1" ht="13.5" customHeight="1">
      <c r="A93" s="554" t="s">
        <v>1327</v>
      </c>
      <c r="B93" s="137" t="s">
        <v>88</v>
      </c>
      <c r="C93" s="328" t="s">
        <v>527</v>
      </c>
      <c r="D93" s="328"/>
      <c r="E93" s="138"/>
      <c r="F93" s="139" t="s">
        <v>55</v>
      </c>
      <c r="G93" s="140">
        <f>재료산출!I520</f>
        <v>126.65600000000001</v>
      </c>
      <c r="H93" s="140"/>
      <c r="I93" s="141"/>
      <c r="J93" s="142">
        <f>G93</f>
        <v>126.65600000000001</v>
      </c>
      <c r="K93" s="143"/>
      <c r="L93" s="144"/>
      <c r="M93" s="145"/>
      <c r="N93" s="146"/>
      <c r="O93" s="144"/>
      <c r="P93" s="142"/>
      <c r="Q93" s="145"/>
      <c r="R93" s="147"/>
    </row>
    <row r="94" spans="1:18" s="148" customFormat="1" ht="13.5" customHeight="1">
      <c r="A94" s="554" t="s">
        <v>1328</v>
      </c>
      <c r="B94" s="137" t="s">
        <v>953</v>
      </c>
      <c r="C94" s="328" t="s">
        <v>949</v>
      </c>
      <c r="D94" s="146"/>
      <c r="E94" s="138"/>
      <c r="F94" s="139" t="s">
        <v>55</v>
      </c>
      <c r="G94" s="140">
        <f>재료산출!I528</f>
        <v>1.962</v>
      </c>
      <c r="H94" s="140"/>
      <c r="I94" s="141"/>
      <c r="J94" s="142"/>
      <c r="K94" s="143"/>
      <c r="L94" s="144"/>
      <c r="M94" s="145"/>
      <c r="N94" s="146"/>
      <c r="O94" s="144">
        <f>재료산출!G524</f>
        <v>0.20399999999999999</v>
      </c>
      <c r="P94" s="142">
        <f>재료산출!G525+재료산출!G526</f>
        <v>0.42</v>
      </c>
      <c r="Q94" s="145"/>
      <c r="R94" s="147"/>
    </row>
    <row r="95" spans="1:18" s="148" customFormat="1" ht="13.5" customHeight="1">
      <c r="A95" s="554" t="s">
        <v>1329</v>
      </c>
      <c r="B95" s="152" t="s">
        <v>953</v>
      </c>
      <c r="C95" s="153" t="s">
        <v>991</v>
      </c>
      <c r="D95" s="162"/>
      <c r="E95" s="176"/>
      <c r="F95" s="155" t="s">
        <v>55</v>
      </c>
      <c r="G95" s="156">
        <f>재료산출!I536</f>
        <v>1.536</v>
      </c>
      <c r="H95" s="156"/>
      <c r="I95" s="157"/>
      <c r="J95" s="158"/>
      <c r="K95" s="159"/>
      <c r="L95" s="160"/>
      <c r="M95" s="161"/>
      <c r="N95" s="162"/>
      <c r="O95" s="177">
        <f>재료산출!G531</f>
        <v>0.14399999999999999</v>
      </c>
      <c r="P95" s="158">
        <f>재료산출!G533+재료산출!G534</f>
        <v>0.21599999999999997</v>
      </c>
      <c r="Q95" s="161"/>
      <c r="R95" s="154"/>
    </row>
    <row r="96" spans="1:18" s="148" customFormat="1" ht="13.5" customHeight="1">
      <c r="A96" s="556" t="s">
        <v>1526</v>
      </c>
      <c r="B96" s="163" t="s">
        <v>201</v>
      </c>
      <c r="C96" s="164" t="s">
        <v>268</v>
      </c>
      <c r="D96" s="164" t="s">
        <v>576</v>
      </c>
      <c r="E96" s="165" t="s">
        <v>269</v>
      </c>
      <c r="F96" s="166" t="s">
        <v>202</v>
      </c>
      <c r="G96" s="167">
        <f>재료산출!I545</f>
        <v>61.064999999999998</v>
      </c>
      <c r="H96" s="167">
        <f>재료산출!$G$543</f>
        <v>5.8</v>
      </c>
      <c r="I96" s="168"/>
      <c r="J96" s="169"/>
      <c r="K96" s="170"/>
      <c r="L96" s="171"/>
      <c r="M96" s="172"/>
      <c r="N96" s="173"/>
      <c r="O96" s="171"/>
      <c r="P96" s="169"/>
      <c r="Q96" s="172"/>
      <c r="R96" s="174"/>
    </row>
    <row r="97" spans="1:18" s="148" customFormat="1" ht="13.5" customHeight="1">
      <c r="A97" s="554" t="s">
        <v>1527</v>
      </c>
      <c r="B97" s="137" t="s">
        <v>201</v>
      </c>
      <c r="C97" s="328" t="s">
        <v>268</v>
      </c>
      <c r="D97" s="328" t="s">
        <v>576</v>
      </c>
      <c r="E97" s="138" t="s">
        <v>112</v>
      </c>
      <c r="F97" s="139" t="s">
        <v>202</v>
      </c>
      <c r="G97" s="140">
        <f>재료산출!I554</f>
        <v>61.064999999999998</v>
      </c>
      <c r="H97" s="140">
        <f>재료산출!$G$552</f>
        <v>5.8</v>
      </c>
      <c r="I97" s="141"/>
      <c r="J97" s="142"/>
      <c r="K97" s="143"/>
      <c r="L97" s="144"/>
      <c r="M97" s="145"/>
      <c r="N97" s="146"/>
      <c r="O97" s="144"/>
      <c r="P97" s="142"/>
      <c r="Q97" s="145"/>
      <c r="R97" s="147"/>
    </row>
    <row r="98" spans="1:18" s="148" customFormat="1" ht="13.5" customHeight="1">
      <c r="A98" s="554" t="s">
        <v>1401</v>
      </c>
      <c r="B98" s="137" t="s">
        <v>203</v>
      </c>
      <c r="C98" s="328" t="s">
        <v>268</v>
      </c>
      <c r="D98" s="328" t="s">
        <v>576</v>
      </c>
      <c r="E98" s="138" t="s">
        <v>270</v>
      </c>
      <c r="F98" s="139" t="s">
        <v>202</v>
      </c>
      <c r="G98" s="140">
        <f>재료산출!I557</f>
        <v>61.064999999999998</v>
      </c>
      <c r="H98" s="140">
        <f>재료산출!$G$543</f>
        <v>5.8</v>
      </c>
      <c r="I98" s="141">
        <f>G98</f>
        <v>61.064999999999998</v>
      </c>
      <c r="J98" s="142"/>
      <c r="K98" s="143"/>
      <c r="L98" s="144"/>
      <c r="M98" s="145"/>
      <c r="N98" s="146"/>
      <c r="O98" s="144"/>
      <c r="P98" s="142"/>
      <c r="Q98" s="145"/>
      <c r="R98" s="147"/>
    </row>
    <row r="99" spans="1:18" s="148" customFormat="1" ht="13.5" customHeight="1">
      <c r="A99" s="554" t="s">
        <v>1402</v>
      </c>
      <c r="B99" s="137" t="s">
        <v>203</v>
      </c>
      <c r="C99" s="328" t="s">
        <v>268</v>
      </c>
      <c r="D99" s="328" t="s">
        <v>576</v>
      </c>
      <c r="E99" s="138" t="s">
        <v>112</v>
      </c>
      <c r="F99" s="139" t="s">
        <v>202</v>
      </c>
      <c r="G99" s="140">
        <f>재료산출!I560</f>
        <v>61.064999999999998</v>
      </c>
      <c r="H99" s="140">
        <f>재료산출!$G$552</f>
        <v>5.8</v>
      </c>
      <c r="I99" s="141">
        <f>G99</f>
        <v>61.064999999999998</v>
      </c>
      <c r="J99" s="142"/>
      <c r="K99" s="143"/>
      <c r="L99" s="144"/>
      <c r="M99" s="145"/>
      <c r="N99" s="146"/>
      <c r="O99" s="144"/>
      <c r="P99" s="142"/>
      <c r="Q99" s="145"/>
      <c r="R99" s="147"/>
    </row>
    <row r="100" spans="1:18" s="148" customFormat="1" ht="13.5" customHeight="1">
      <c r="A100" s="556" t="s">
        <v>1403</v>
      </c>
      <c r="B100" s="137" t="s">
        <v>201</v>
      </c>
      <c r="C100" s="328" t="s">
        <v>268</v>
      </c>
      <c r="D100" s="328" t="s">
        <v>271</v>
      </c>
      <c r="E100" s="138" t="s">
        <v>269</v>
      </c>
      <c r="F100" s="139" t="s">
        <v>202</v>
      </c>
      <c r="G100" s="140">
        <f>재료산출!I569</f>
        <v>79.800000000000011</v>
      </c>
      <c r="H100" s="140">
        <f>재료산출!$G$567</f>
        <v>7.92</v>
      </c>
      <c r="I100" s="141"/>
      <c r="J100" s="142"/>
      <c r="K100" s="143"/>
      <c r="L100" s="144"/>
      <c r="M100" s="145"/>
      <c r="N100" s="146"/>
      <c r="O100" s="144"/>
      <c r="P100" s="142"/>
      <c r="Q100" s="145"/>
      <c r="R100" s="147"/>
    </row>
    <row r="101" spans="1:18" s="148" customFormat="1" ht="13.5" customHeight="1">
      <c r="A101" s="554" t="s">
        <v>1404</v>
      </c>
      <c r="B101" s="137" t="s">
        <v>201</v>
      </c>
      <c r="C101" s="328" t="s">
        <v>268</v>
      </c>
      <c r="D101" s="328" t="s">
        <v>271</v>
      </c>
      <c r="E101" s="138" t="s">
        <v>112</v>
      </c>
      <c r="F101" s="139" t="s">
        <v>202</v>
      </c>
      <c r="G101" s="140">
        <f>재료산출!I578</f>
        <v>79.800000000000011</v>
      </c>
      <c r="H101" s="140">
        <f>재료산출!$G$576</f>
        <v>7.92</v>
      </c>
      <c r="I101" s="141"/>
      <c r="J101" s="142"/>
      <c r="K101" s="143"/>
      <c r="L101" s="144"/>
      <c r="M101" s="145"/>
      <c r="N101" s="146"/>
      <c r="O101" s="144"/>
      <c r="P101" s="142"/>
      <c r="Q101" s="145"/>
      <c r="R101" s="147"/>
    </row>
    <row r="102" spans="1:18" s="148" customFormat="1" ht="13.5" customHeight="1">
      <c r="A102" s="554" t="s">
        <v>1405</v>
      </c>
      <c r="B102" s="137" t="s">
        <v>203</v>
      </c>
      <c r="C102" s="328" t="s">
        <v>268</v>
      </c>
      <c r="D102" s="328" t="s">
        <v>271</v>
      </c>
      <c r="E102" s="138" t="s">
        <v>270</v>
      </c>
      <c r="F102" s="139" t="s">
        <v>202</v>
      </c>
      <c r="G102" s="140">
        <f>재료산출!I581</f>
        <v>79.800000000000011</v>
      </c>
      <c r="H102" s="140">
        <f>재료산출!$G$567</f>
        <v>7.92</v>
      </c>
      <c r="I102" s="141">
        <f>G102</f>
        <v>79.800000000000011</v>
      </c>
      <c r="J102" s="142"/>
      <c r="K102" s="143"/>
      <c r="L102" s="144"/>
      <c r="M102" s="145"/>
      <c r="N102" s="146"/>
      <c r="O102" s="144"/>
      <c r="P102" s="142"/>
      <c r="Q102" s="145"/>
      <c r="R102" s="147"/>
    </row>
    <row r="103" spans="1:18" s="148" customFormat="1" ht="13.5" customHeight="1">
      <c r="A103" s="554" t="s">
        <v>1406</v>
      </c>
      <c r="B103" s="137" t="s">
        <v>203</v>
      </c>
      <c r="C103" s="328" t="s">
        <v>417</v>
      </c>
      <c r="D103" s="328" t="s">
        <v>271</v>
      </c>
      <c r="E103" s="138" t="s">
        <v>112</v>
      </c>
      <c r="F103" s="139" t="s">
        <v>202</v>
      </c>
      <c r="G103" s="140">
        <f>재료산출!I585</f>
        <v>79.800000000000011</v>
      </c>
      <c r="H103" s="140">
        <f>재료산출!$G$576</f>
        <v>7.92</v>
      </c>
      <c r="I103" s="141">
        <f>G103</f>
        <v>79.800000000000011</v>
      </c>
      <c r="J103" s="142"/>
      <c r="K103" s="143"/>
      <c r="L103" s="144"/>
      <c r="M103" s="145"/>
      <c r="N103" s="146"/>
      <c r="O103" s="144"/>
      <c r="P103" s="142"/>
      <c r="Q103" s="145"/>
      <c r="R103" s="147"/>
    </row>
    <row r="104" spans="1:18" s="148" customFormat="1" ht="13.5" customHeight="1">
      <c r="A104" s="556" t="s">
        <v>1407</v>
      </c>
      <c r="B104" s="468" t="s">
        <v>953</v>
      </c>
      <c r="C104" s="469" t="s">
        <v>996</v>
      </c>
      <c r="D104" s="185"/>
      <c r="E104" s="178"/>
      <c r="F104" s="470" t="s">
        <v>55</v>
      </c>
      <c r="G104" s="179">
        <f>재료산출!I593</f>
        <v>9.1199999999999992</v>
      </c>
      <c r="H104" s="179"/>
      <c r="I104" s="180"/>
      <c r="J104" s="181"/>
      <c r="K104" s="182"/>
      <c r="L104" s="183"/>
      <c r="M104" s="184"/>
      <c r="N104" s="185"/>
      <c r="O104" s="183">
        <f>재료산출!G588</f>
        <v>0.26400000000000001</v>
      </c>
      <c r="P104" s="181">
        <f>재료산출!G590+재료산출!G591</f>
        <v>0.627</v>
      </c>
      <c r="Q104" s="184"/>
      <c r="R104" s="186"/>
    </row>
    <row r="105" spans="1:18" s="148" customFormat="1" ht="13.5" customHeight="1">
      <c r="A105" s="554" t="s">
        <v>1408</v>
      </c>
      <c r="B105" s="137" t="s">
        <v>99</v>
      </c>
      <c r="C105" s="328" t="s">
        <v>551</v>
      </c>
      <c r="D105" s="187"/>
      <c r="E105" s="138"/>
      <c r="F105" s="188" t="s">
        <v>418</v>
      </c>
      <c r="G105" s="140">
        <v>0</v>
      </c>
      <c r="H105" s="140">
        <v>0</v>
      </c>
      <c r="I105" s="141"/>
      <c r="J105" s="142"/>
      <c r="K105" s="143"/>
      <c r="L105" s="144"/>
      <c r="M105" s="145"/>
      <c r="N105" s="146"/>
      <c r="O105" s="144"/>
      <c r="P105" s="142"/>
      <c r="Q105" s="145"/>
      <c r="R105" s="147"/>
    </row>
    <row r="106" spans="1:18" s="148" customFormat="1" ht="13.5" customHeight="1">
      <c r="A106" s="554" t="s">
        <v>1409</v>
      </c>
      <c r="B106" s="137" t="s">
        <v>99</v>
      </c>
      <c r="C106" s="328" t="s">
        <v>549</v>
      </c>
      <c r="D106" s="187"/>
      <c r="E106" s="138"/>
      <c r="F106" s="188" t="s">
        <v>418</v>
      </c>
      <c r="G106" s="140">
        <v>0</v>
      </c>
      <c r="H106" s="140">
        <v>0</v>
      </c>
      <c r="I106" s="141"/>
      <c r="J106" s="142"/>
      <c r="K106" s="143"/>
      <c r="L106" s="144"/>
      <c r="M106" s="145"/>
      <c r="N106" s="146"/>
      <c r="O106" s="144"/>
      <c r="P106" s="142"/>
      <c r="Q106" s="145"/>
      <c r="R106" s="147"/>
    </row>
    <row r="107" spans="1:18" s="148" customFormat="1" ht="13.5" customHeight="1">
      <c r="A107" s="554" t="s">
        <v>1410</v>
      </c>
      <c r="B107" s="137" t="s">
        <v>99</v>
      </c>
      <c r="C107" s="328" t="s">
        <v>550</v>
      </c>
      <c r="D107" s="187"/>
      <c r="E107" s="138"/>
      <c r="F107" s="188" t="s">
        <v>418</v>
      </c>
      <c r="G107" s="140">
        <v>0</v>
      </c>
      <c r="H107" s="140">
        <v>0</v>
      </c>
      <c r="I107" s="141"/>
      <c r="J107" s="142"/>
      <c r="K107" s="143"/>
      <c r="L107" s="144"/>
      <c r="M107" s="145"/>
      <c r="N107" s="146"/>
      <c r="O107" s="144"/>
      <c r="P107" s="142"/>
      <c r="Q107" s="145"/>
      <c r="R107" s="147"/>
    </row>
    <row r="108" spans="1:18" s="148" customFormat="1" ht="13.5" customHeight="1">
      <c r="A108" s="556" t="s">
        <v>1411</v>
      </c>
      <c r="B108" s="137" t="s">
        <v>99</v>
      </c>
      <c r="C108" s="330" t="s">
        <v>552</v>
      </c>
      <c r="D108" s="331"/>
      <c r="E108" s="178"/>
      <c r="F108" s="188" t="s">
        <v>418</v>
      </c>
      <c r="G108" s="179">
        <v>0</v>
      </c>
      <c r="H108" s="179">
        <v>0</v>
      </c>
      <c r="I108" s="180"/>
      <c r="J108" s="181"/>
      <c r="K108" s="182"/>
      <c r="L108" s="183"/>
      <c r="M108" s="184"/>
      <c r="N108" s="185"/>
      <c r="O108" s="183"/>
      <c r="P108" s="181"/>
      <c r="Q108" s="184"/>
      <c r="R108" s="186"/>
    </row>
    <row r="109" spans="1:18" s="148" customFormat="1" ht="13.5" customHeight="1">
      <c r="A109" s="554" t="s">
        <v>1412</v>
      </c>
      <c r="B109" s="137" t="s">
        <v>99</v>
      </c>
      <c r="C109" s="330" t="s">
        <v>553</v>
      </c>
      <c r="D109" s="331"/>
      <c r="E109" s="178"/>
      <c r="F109" s="188" t="s">
        <v>418</v>
      </c>
      <c r="G109" s="179">
        <v>0</v>
      </c>
      <c r="H109" s="179">
        <v>0</v>
      </c>
      <c r="I109" s="180"/>
      <c r="J109" s="181"/>
      <c r="K109" s="182"/>
      <c r="L109" s="183"/>
      <c r="M109" s="184"/>
      <c r="N109" s="185"/>
      <c r="O109" s="183"/>
      <c r="P109" s="181"/>
      <c r="Q109" s="184"/>
      <c r="R109" s="186"/>
    </row>
    <row r="110" spans="1:18" s="148" customFormat="1" ht="13.5" customHeight="1">
      <c r="A110" s="554" t="s">
        <v>1413</v>
      </c>
      <c r="B110" s="152" t="s">
        <v>99</v>
      </c>
      <c r="C110" s="153" t="s">
        <v>554</v>
      </c>
      <c r="D110" s="189"/>
      <c r="E110" s="176"/>
      <c r="F110" s="190" t="s">
        <v>418</v>
      </c>
      <c r="G110" s="156">
        <v>0</v>
      </c>
      <c r="H110" s="156">
        <v>0</v>
      </c>
      <c r="I110" s="157"/>
      <c r="J110" s="158"/>
      <c r="K110" s="159"/>
      <c r="L110" s="160"/>
      <c r="M110" s="161"/>
      <c r="N110" s="162"/>
      <c r="O110" s="160"/>
      <c r="P110" s="158"/>
      <c r="Q110" s="161"/>
      <c r="R110" s="154"/>
    </row>
    <row r="111" spans="1:18" s="148" customFormat="1" ht="13.5" customHeight="1">
      <c r="A111" s="556" t="s">
        <v>1528</v>
      </c>
      <c r="B111" s="163" t="s">
        <v>201</v>
      </c>
      <c r="C111" s="164" t="s">
        <v>593</v>
      </c>
      <c r="D111" s="164" t="s">
        <v>113</v>
      </c>
      <c r="E111" s="165" t="s">
        <v>62</v>
      </c>
      <c r="F111" s="166" t="s">
        <v>202</v>
      </c>
      <c r="G111" s="167">
        <f>재료산출!I601</f>
        <v>6.3140000000000001</v>
      </c>
      <c r="H111" s="167">
        <f>재료산출!$G$599</f>
        <v>0.81</v>
      </c>
      <c r="I111" s="168"/>
      <c r="J111" s="169"/>
      <c r="K111" s="170"/>
      <c r="L111" s="171"/>
      <c r="M111" s="172"/>
      <c r="N111" s="173"/>
      <c r="O111" s="171"/>
      <c r="P111" s="169"/>
      <c r="Q111" s="172"/>
      <c r="R111" s="174"/>
    </row>
    <row r="112" spans="1:18" s="148" customFormat="1" ht="13.5" customHeight="1">
      <c r="A112" s="554" t="s">
        <v>1415</v>
      </c>
      <c r="B112" s="137" t="s">
        <v>203</v>
      </c>
      <c r="C112" s="328" t="s">
        <v>594</v>
      </c>
      <c r="D112" s="328" t="s">
        <v>113</v>
      </c>
      <c r="E112" s="138" t="s">
        <v>62</v>
      </c>
      <c r="F112" s="139" t="s">
        <v>202</v>
      </c>
      <c r="G112" s="140">
        <f>재료산출!I604</f>
        <v>6.3140000000000001</v>
      </c>
      <c r="H112" s="140">
        <f>재료산출!$G$599</f>
        <v>0.81</v>
      </c>
      <c r="I112" s="141">
        <f>G112</f>
        <v>6.3140000000000001</v>
      </c>
      <c r="J112" s="142"/>
      <c r="K112" s="143"/>
      <c r="L112" s="144"/>
      <c r="M112" s="145"/>
      <c r="N112" s="146"/>
      <c r="O112" s="144"/>
      <c r="P112" s="142"/>
      <c r="Q112" s="145"/>
      <c r="R112" s="147"/>
    </row>
    <row r="113" spans="1:18" s="148" customFormat="1" ht="13.5" customHeight="1">
      <c r="A113" s="556" t="s">
        <v>1763</v>
      </c>
      <c r="B113" s="137" t="s">
        <v>201</v>
      </c>
      <c r="C113" s="328" t="s">
        <v>273</v>
      </c>
      <c r="D113" s="328" t="s">
        <v>592</v>
      </c>
      <c r="E113" s="138" t="s">
        <v>112</v>
      </c>
      <c r="F113" s="139" t="s">
        <v>202</v>
      </c>
      <c r="G113" s="140">
        <f>재료산출!I612</f>
        <v>6.4399999999999995</v>
      </c>
      <c r="H113" s="140">
        <f>재료산출!$G$610</f>
        <v>0</v>
      </c>
      <c r="I113" s="141"/>
      <c r="J113" s="142"/>
      <c r="K113" s="143"/>
      <c r="L113" s="144"/>
      <c r="M113" s="145"/>
      <c r="N113" s="146"/>
      <c r="O113" s="144"/>
      <c r="P113" s="142"/>
      <c r="Q113" s="145"/>
      <c r="R113" s="147"/>
    </row>
    <row r="114" spans="1:18" s="148" customFormat="1" ht="13.5" customHeight="1">
      <c r="A114" s="556" t="s">
        <v>1750</v>
      </c>
      <c r="B114" s="137" t="s">
        <v>203</v>
      </c>
      <c r="C114" s="328" t="s">
        <v>273</v>
      </c>
      <c r="D114" s="328" t="s">
        <v>592</v>
      </c>
      <c r="E114" s="138" t="s">
        <v>112</v>
      </c>
      <c r="F114" s="139" t="s">
        <v>202</v>
      </c>
      <c r="G114" s="140">
        <f>재료산출!I615</f>
        <v>6.4399999999999995</v>
      </c>
      <c r="H114" s="140">
        <f>재료산출!$G$610</f>
        <v>0</v>
      </c>
      <c r="I114" s="141">
        <f>G114</f>
        <v>6.4399999999999995</v>
      </c>
      <c r="J114" s="142"/>
      <c r="K114" s="143"/>
      <c r="L114" s="144"/>
      <c r="M114" s="145"/>
      <c r="N114" s="146"/>
      <c r="O114" s="144"/>
      <c r="P114" s="142"/>
      <c r="Q114" s="145"/>
      <c r="R114" s="147"/>
    </row>
    <row r="115" spans="1:18" s="148" customFormat="1" ht="13.5" customHeight="1">
      <c r="A115" s="554" t="s">
        <v>1418</v>
      </c>
      <c r="B115" s="137" t="s">
        <v>201</v>
      </c>
      <c r="C115" s="328" t="s">
        <v>273</v>
      </c>
      <c r="D115" s="328" t="s">
        <v>274</v>
      </c>
      <c r="E115" s="138" t="s">
        <v>112</v>
      </c>
      <c r="F115" s="139" t="s">
        <v>202</v>
      </c>
      <c r="G115" s="140">
        <f>재료산출!I623</f>
        <v>11.58</v>
      </c>
      <c r="H115" s="140">
        <f>재료산출!$G$621</f>
        <v>1.7</v>
      </c>
      <c r="I115" s="141"/>
      <c r="J115" s="142"/>
      <c r="K115" s="143"/>
      <c r="L115" s="144"/>
      <c r="M115" s="145"/>
      <c r="N115" s="146"/>
      <c r="O115" s="144"/>
      <c r="P115" s="142"/>
      <c r="Q115" s="145"/>
      <c r="R115" s="147"/>
    </row>
    <row r="116" spans="1:18" s="148" customFormat="1" ht="13.5" customHeight="1">
      <c r="A116" s="556" t="s">
        <v>1419</v>
      </c>
      <c r="B116" s="137" t="s">
        <v>203</v>
      </c>
      <c r="C116" s="328" t="s">
        <v>273</v>
      </c>
      <c r="D116" s="328" t="s">
        <v>274</v>
      </c>
      <c r="E116" s="138" t="s">
        <v>112</v>
      </c>
      <c r="F116" s="139" t="s">
        <v>202</v>
      </c>
      <c r="G116" s="140">
        <f>재료산출!I626</f>
        <v>11.58</v>
      </c>
      <c r="H116" s="140">
        <f>재료산출!$G$621</f>
        <v>1.7</v>
      </c>
      <c r="I116" s="141">
        <f>G116</f>
        <v>11.58</v>
      </c>
      <c r="J116" s="142"/>
      <c r="K116" s="143"/>
      <c r="L116" s="144"/>
      <c r="M116" s="145"/>
      <c r="N116" s="146"/>
      <c r="O116" s="144"/>
      <c r="P116" s="142"/>
      <c r="Q116" s="145"/>
      <c r="R116" s="147"/>
    </row>
    <row r="117" spans="1:18" s="148" customFormat="1" ht="13.5" customHeight="1">
      <c r="A117" s="556" t="s">
        <v>1420</v>
      </c>
      <c r="B117" s="137" t="s">
        <v>201</v>
      </c>
      <c r="C117" s="328" t="s">
        <v>273</v>
      </c>
      <c r="D117" s="328" t="s">
        <v>275</v>
      </c>
      <c r="E117" s="138" t="s">
        <v>112</v>
      </c>
      <c r="F117" s="139" t="s">
        <v>202</v>
      </c>
      <c r="G117" s="140">
        <f>재료산출!I634</f>
        <v>10.5</v>
      </c>
      <c r="H117" s="140">
        <f>재료산출!$G$632</f>
        <v>1.5</v>
      </c>
      <c r="I117" s="141"/>
      <c r="J117" s="142"/>
      <c r="K117" s="143"/>
      <c r="L117" s="144"/>
      <c r="M117" s="145"/>
      <c r="N117" s="146"/>
      <c r="O117" s="144"/>
      <c r="P117" s="142"/>
      <c r="Q117" s="145"/>
      <c r="R117" s="147"/>
    </row>
    <row r="118" spans="1:18" s="148" customFormat="1" ht="13.5" customHeight="1">
      <c r="A118" s="554" t="s">
        <v>1421</v>
      </c>
      <c r="B118" s="137" t="s">
        <v>203</v>
      </c>
      <c r="C118" s="328" t="s">
        <v>273</v>
      </c>
      <c r="D118" s="328" t="s">
        <v>275</v>
      </c>
      <c r="E118" s="138" t="s">
        <v>112</v>
      </c>
      <c r="F118" s="139" t="s">
        <v>202</v>
      </c>
      <c r="G118" s="140">
        <f>재료산출!I637</f>
        <v>10.5</v>
      </c>
      <c r="H118" s="140">
        <f>재료산출!$G$632</f>
        <v>1.5</v>
      </c>
      <c r="I118" s="141">
        <f>G118</f>
        <v>10.5</v>
      </c>
      <c r="J118" s="142"/>
      <c r="K118" s="143"/>
      <c r="L118" s="144"/>
      <c r="M118" s="145"/>
      <c r="N118" s="146"/>
      <c r="O118" s="144"/>
      <c r="P118" s="142"/>
      <c r="Q118" s="145"/>
      <c r="R118" s="147"/>
    </row>
    <row r="119" spans="1:18" s="148" customFormat="1" ht="13.5" customHeight="1">
      <c r="A119" s="556" t="s">
        <v>1422</v>
      </c>
      <c r="B119" s="137" t="s">
        <v>201</v>
      </c>
      <c r="C119" s="328" t="s">
        <v>273</v>
      </c>
      <c r="D119" s="328" t="s">
        <v>576</v>
      </c>
      <c r="E119" s="138" t="s">
        <v>112</v>
      </c>
      <c r="F119" s="139" t="s">
        <v>202</v>
      </c>
      <c r="G119" s="140">
        <f>재료산출!I645</f>
        <v>54.475000000000001</v>
      </c>
      <c r="H119" s="140">
        <f>재료산출!$G$643</f>
        <v>6</v>
      </c>
      <c r="I119" s="141"/>
      <c r="J119" s="142"/>
      <c r="K119" s="143"/>
      <c r="L119" s="144"/>
      <c r="M119" s="145"/>
      <c r="N119" s="146"/>
      <c r="O119" s="144"/>
      <c r="P119" s="142"/>
      <c r="Q119" s="145"/>
      <c r="R119" s="147"/>
    </row>
    <row r="120" spans="1:18" s="148" customFormat="1" ht="13.5" customHeight="1">
      <c r="A120" s="556" t="s">
        <v>1423</v>
      </c>
      <c r="B120" s="137" t="s">
        <v>203</v>
      </c>
      <c r="C120" s="328" t="s">
        <v>273</v>
      </c>
      <c r="D120" s="328" t="s">
        <v>576</v>
      </c>
      <c r="E120" s="138" t="s">
        <v>112</v>
      </c>
      <c r="F120" s="139" t="s">
        <v>202</v>
      </c>
      <c r="G120" s="140">
        <f>재료산출!I648</f>
        <v>54.475000000000001</v>
      </c>
      <c r="H120" s="140">
        <f>재료산출!$G$643</f>
        <v>6</v>
      </c>
      <c r="I120" s="141">
        <f>G120</f>
        <v>54.475000000000001</v>
      </c>
      <c r="J120" s="142"/>
      <c r="K120" s="143"/>
      <c r="L120" s="144"/>
      <c r="M120" s="145"/>
      <c r="N120" s="146"/>
      <c r="O120" s="144"/>
      <c r="P120" s="142"/>
      <c r="Q120" s="145"/>
      <c r="R120" s="147"/>
    </row>
    <row r="121" spans="1:18" s="148" customFormat="1" ht="13.5" customHeight="1">
      <c r="A121" s="554" t="s">
        <v>1424</v>
      </c>
      <c r="B121" s="137" t="s">
        <v>201</v>
      </c>
      <c r="C121" s="328" t="s">
        <v>276</v>
      </c>
      <c r="D121" s="328" t="s">
        <v>277</v>
      </c>
      <c r="E121" s="138" t="s">
        <v>278</v>
      </c>
      <c r="F121" s="139" t="s">
        <v>55</v>
      </c>
      <c r="G121" s="140">
        <f>재료산출!I657</f>
        <v>9.9429999999999996</v>
      </c>
      <c r="H121" s="140"/>
      <c r="I121" s="141"/>
      <c r="J121" s="142"/>
      <c r="K121" s="143"/>
      <c r="L121" s="144"/>
      <c r="M121" s="145"/>
      <c r="N121" s="146"/>
      <c r="O121" s="144"/>
      <c r="P121" s="142"/>
      <c r="Q121" s="145"/>
      <c r="R121" s="147"/>
    </row>
    <row r="122" spans="1:18" s="148" customFormat="1" ht="13.5" customHeight="1">
      <c r="A122" s="556" t="s">
        <v>1425</v>
      </c>
      <c r="B122" s="137" t="s">
        <v>203</v>
      </c>
      <c r="C122" s="328" t="s">
        <v>276</v>
      </c>
      <c r="D122" s="328" t="s">
        <v>277</v>
      </c>
      <c r="E122" s="138" t="s">
        <v>278</v>
      </c>
      <c r="F122" s="139" t="s">
        <v>55</v>
      </c>
      <c r="G122" s="140">
        <f>재료산출!I660</f>
        <v>9.9429999999999996</v>
      </c>
      <c r="H122" s="140"/>
      <c r="I122" s="141"/>
      <c r="J122" s="142">
        <f>G122</f>
        <v>9.9429999999999996</v>
      </c>
      <c r="K122" s="143"/>
      <c r="L122" s="144"/>
      <c r="M122" s="145"/>
      <c r="N122" s="146"/>
      <c r="O122" s="144"/>
      <c r="P122" s="142"/>
      <c r="Q122" s="145"/>
      <c r="R122" s="147"/>
    </row>
    <row r="123" spans="1:18" s="148" customFormat="1" ht="13.5" customHeight="1">
      <c r="A123" s="556" t="s">
        <v>1426</v>
      </c>
      <c r="B123" s="137" t="s">
        <v>200</v>
      </c>
      <c r="C123" s="328" t="s">
        <v>276</v>
      </c>
      <c r="D123" s="328" t="s">
        <v>277</v>
      </c>
      <c r="E123" s="138" t="s">
        <v>278</v>
      </c>
      <c r="F123" s="139" t="s">
        <v>55</v>
      </c>
      <c r="G123" s="140">
        <f>재료산출!I662</f>
        <v>0</v>
      </c>
      <c r="H123" s="140"/>
      <c r="I123" s="141"/>
      <c r="J123" s="142"/>
      <c r="K123" s="143"/>
      <c r="L123" s="144"/>
      <c r="M123" s="145"/>
      <c r="N123" s="146"/>
      <c r="O123" s="144"/>
      <c r="P123" s="142"/>
      <c r="Q123" s="145"/>
      <c r="R123" s="147"/>
    </row>
    <row r="124" spans="1:18" s="148" customFormat="1" ht="13.5" customHeight="1">
      <c r="A124" s="554" t="s">
        <v>1427</v>
      </c>
      <c r="B124" s="137" t="s">
        <v>88</v>
      </c>
      <c r="C124" s="328" t="s">
        <v>276</v>
      </c>
      <c r="D124" s="328" t="s">
        <v>277</v>
      </c>
      <c r="E124" s="138" t="s">
        <v>278</v>
      </c>
      <c r="F124" s="139" t="s">
        <v>55</v>
      </c>
      <c r="G124" s="140">
        <f>재료산출!I665</f>
        <v>9.9429999999999996</v>
      </c>
      <c r="H124" s="140"/>
      <c r="I124" s="141"/>
      <c r="J124" s="142">
        <f>G124</f>
        <v>9.9429999999999996</v>
      </c>
      <c r="K124" s="143"/>
      <c r="L124" s="144"/>
      <c r="M124" s="145"/>
      <c r="N124" s="146"/>
      <c r="O124" s="144"/>
      <c r="P124" s="142"/>
      <c r="Q124" s="145"/>
      <c r="R124" s="147"/>
    </row>
    <row r="125" spans="1:18" s="148" customFormat="1" ht="13.5" customHeight="1">
      <c r="A125" s="556" t="s">
        <v>1428</v>
      </c>
      <c r="B125" s="137" t="s">
        <v>201</v>
      </c>
      <c r="C125" s="328" t="s">
        <v>279</v>
      </c>
      <c r="D125" s="328" t="s">
        <v>601</v>
      </c>
      <c r="E125" s="138" t="s">
        <v>266</v>
      </c>
      <c r="F125" s="139" t="s">
        <v>55</v>
      </c>
      <c r="G125" s="140">
        <f>재료산출!I676</f>
        <v>27.78</v>
      </c>
      <c r="H125" s="140"/>
      <c r="I125" s="141"/>
      <c r="J125" s="142"/>
      <c r="K125" s="143"/>
      <c r="L125" s="144">
        <f>재료산출!$G$671</f>
        <v>1.92</v>
      </c>
      <c r="M125" s="145"/>
      <c r="N125" s="146">
        <f>재료산출!$G$672</f>
        <v>0.28799999999999998</v>
      </c>
      <c r="O125" s="144">
        <f>재료산출!$G$673</f>
        <v>0.51200000000000012</v>
      </c>
      <c r="P125" s="142">
        <f>재료산출!$G$674</f>
        <v>0.22400000000000014</v>
      </c>
      <c r="Q125" s="145">
        <f>재료산출!$G$675</f>
        <v>0.28799999999999998</v>
      </c>
      <c r="R125" s="147"/>
    </row>
    <row r="126" spans="1:18" s="148" customFormat="1" ht="13.5" customHeight="1">
      <c r="A126" s="556" t="s">
        <v>1429</v>
      </c>
      <c r="B126" s="137" t="s">
        <v>88</v>
      </c>
      <c r="C126" s="328" t="s">
        <v>279</v>
      </c>
      <c r="D126" s="328" t="s">
        <v>601</v>
      </c>
      <c r="E126" s="138" t="s">
        <v>555</v>
      </c>
      <c r="F126" s="139" t="s">
        <v>55</v>
      </c>
      <c r="G126" s="140">
        <f>재료산출!I679</f>
        <v>27.78</v>
      </c>
      <c r="H126" s="140"/>
      <c r="I126" s="141"/>
      <c r="J126" s="142">
        <f>G126</f>
        <v>27.78</v>
      </c>
      <c r="K126" s="143"/>
      <c r="L126" s="144"/>
      <c r="M126" s="145"/>
      <c r="N126" s="146"/>
      <c r="O126" s="144"/>
      <c r="P126" s="142"/>
      <c r="Q126" s="145"/>
      <c r="R126" s="147"/>
    </row>
    <row r="127" spans="1:18" s="148" customFormat="1" ht="13.5" customHeight="1">
      <c r="A127" s="556" t="s">
        <v>1529</v>
      </c>
      <c r="B127" s="163" t="s">
        <v>201</v>
      </c>
      <c r="C127" s="164" t="s">
        <v>280</v>
      </c>
      <c r="D127" s="164" t="s">
        <v>281</v>
      </c>
      <c r="E127" s="165"/>
      <c r="F127" s="166" t="s">
        <v>202</v>
      </c>
      <c r="G127" s="167">
        <f>재료산출!I681</f>
        <v>0</v>
      </c>
      <c r="H127" s="167"/>
      <c r="I127" s="168"/>
      <c r="J127" s="169"/>
      <c r="K127" s="170"/>
      <c r="L127" s="171"/>
      <c r="M127" s="172"/>
      <c r="N127" s="173"/>
      <c r="O127" s="171"/>
      <c r="P127" s="169"/>
      <c r="Q127" s="172"/>
      <c r="R127" s="174"/>
    </row>
    <row r="128" spans="1:18" s="148" customFormat="1" ht="13.5" customHeight="1">
      <c r="A128" s="554" t="s">
        <v>1431</v>
      </c>
      <c r="B128" s="137" t="s">
        <v>203</v>
      </c>
      <c r="C128" s="328" t="s">
        <v>280</v>
      </c>
      <c r="D128" s="328" t="s">
        <v>281</v>
      </c>
      <c r="E128" s="138"/>
      <c r="F128" s="139" t="s">
        <v>202</v>
      </c>
      <c r="G128" s="140">
        <f>재료산출!I683</f>
        <v>0</v>
      </c>
      <c r="H128" s="140"/>
      <c r="I128" s="141"/>
      <c r="J128" s="142"/>
      <c r="K128" s="143"/>
      <c r="L128" s="144"/>
      <c r="M128" s="145"/>
      <c r="N128" s="146"/>
      <c r="O128" s="144"/>
      <c r="P128" s="142"/>
      <c r="Q128" s="145"/>
      <c r="R128" s="147"/>
    </row>
    <row r="129" spans="1:18" s="148" customFormat="1" ht="13.5" customHeight="1">
      <c r="A129" s="554" t="s">
        <v>1432</v>
      </c>
      <c r="B129" s="137" t="s">
        <v>201</v>
      </c>
      <c r="C129" s="328" t="s">
        <v>283</v>
      </c>
      <c r="D129" s="146" t="s">
        <v>284</v>
      </c>
      <c r="E129" s="138"/>
      <c r="F129" s="139" t="s">
        <v>202</v>
      </c>
      <c r="G129" s="140">
        <f>재료산출!I685</f>
        <v>0</v>
      </c>
      <c r="H129" s="140"/>
      <c r="I129" s="141"/>
      <c r="J129" s="142"/>
      <c r="K129" s="143"/>
      <c r="L129" s="144"/>
      <c r="M129" s="145"/>
      <c r="N129" s="146"/>
      <c r="O129" s="144"/>
      <c r="P129" s="142"/>
      <c r="Q129" s="145"/>
      <c r="R129" s="147"/>
    </row>
    <row r="130" spans="1:18" s="148" customFormat="1" ht="13.5" customHeight="1">
      <c r="A130" s="556" t="s">
        <v>1433</v>
      </c>
      <c r="B130" s="137" t="s">
        <v>203</v>
      </c>
      <c r="C130" s="328" t="s">
        <v>283</v>
      </c>
      <c r="D130" s="146" t="s">
        <v>284</v>
      </c>
      <c r="E130" s="138"/>
      <c r="F130" s="139" t="s">
        <v>202</v>
      </c>
      <c r="G130" s="140">
        <f>재료산출!I687</f>
        <v>0</v>
      </c>
      <c r="H130" s="140"/>
      <c r="I130" s="141"/>
      <c r="J130" s="142"/>
      <c r="K130" s="143"/>
      <c r="L130" s="144"/>
      <c r="M130" s="145"/>
      <c r="N130" s="146"/>
      <c r="O130" s="144"/>
      <c r="P130" s="142"/>
      <c r="Q130" s="145"/>
      <c r="R130" s="147"/>
    </row>
    <row r="131" spans="1:18" s="148" customFormat="1" ht="13.5" customHeight="1">
      <c r="A131" s="554" t="s">
        <v>1434</v>
      </c>
      <c r="B131" s="137" t="s">
        <v>200</v>
      </c>
      <c r="C131" s="328" t="s">
        <v>283</v>
      </c>
      <c r="D131" s="146" t="s">
        <v>284</v>
      </c>
      <c r="E131" s="138"/>
      <c r="F131" s="139" t="s">
        <v>202</v>
      </c>
      <c r="G131" s="140">
        <f>재료산출!I689</f>
        <v>0</v>
      </c>
      <c r="H131" s="140"/>
      <c r="I131" s="141"/>
      <c r="J131" s="142"/>
      <c r="K131" s="143"/>
      <c r="L131" s="144"/>
      <c r="M131" s="145"/>
      <c r="N131" s="146"/>
      <c r="O131" s="144"/>
      <c r="P131" s="142"/>
      <c r="Q131" s="145"/>
      <c r="R131" s="147"/>
    </row>
    <row r="132" spans="1:18" s="148" customFormat="1" ht="13.5" customHeight="1">
      <c r="A132" s="554" t="s">
        <v>1435</v>
      </c>
      <c r="B132" s="137" t="s">
        <v>88</v>
      </c>
      <c r="C132" s="328" t="s">
        <v>283</v>
      </c>
      <c r="D132" s="146" t="s">
        <v>284</v>
      </c>
      <c r="E132" s="138"/>
      <c r="F132" s="139" t="s">
        <v>202</v>
      </c>
      <c r="G132" s="140">
        <f>재료산출!I691</f>
        <v>0</v>
      </c>
      <c r="H132" s="140"/>
      <c r="I132" s="141"/>
      <c r="J132" s="142"/>
      <c r="K132" s="143"/>
      <c r="L132" s="144"/>
      <c r="M132" s="145"/>
      <c r="N132" s="146"/>
      <c r="O132" s="144"/>
      <c r="P132" s="142"/>
      <c r="Q132" s="145"/>
      <c r="R132" s="147"/>
    </row>
    <row r="133" spans="1:18" s="148" customFormat="1" ht="13.5" customHeight="1">
      <c r="A133" s="556" t="s">
        <v>1436</v>
      </c>
      <c r="B133" s="152" t="s">
        <v>286</v>
      </c>
      <c r="C133" s="153" t="s">
        <v>556</v>
      </c>
      <c r="D133" s="153"/>
      <c r="E133" s="176"/>
      <c r="F133" s="155" t="s">
        <v>272</v>
      </c>
      <c r="G133" s="156">
        <f>재료산출!I695</f>
        <v>0</v>
      </c>
      <c r="H133" s="156"/>
      <c r="I133" s="157"/>
      <c r="J133" s="158"/>
      <c r="K133" s="159"/>
      <c r="L133" s="160"/>
      <c r="M133" s="161"/>
      <c r="N133" s="162"/>
      <c r="O133" s="160"/>
      <c r="P133" s="158"/>
      <c r="Q133" s="161"/>
      <c r="R133" s="154"/>
    </row>
    <row r="134" spans="1:18" s="148" customFormat="1" ht="13.5" customHeight="1">
      <c r="A134" s="556" t="s">
        <v>1530</v>
      </c>
      <c r="B134" s="163" t="s">
        <v>88</v>
      </c>
      <c r="C134" s="164" t="s">
        <v>61</v>
      </c>
      <c r="D134" s="164">
        <v>900</v>
      </c>
      <c r="E134" s="165"/>
      <c r="F134" s="166" t="s">
        <v>202</v>
      </c>
      <c r="G134" s="167">
        <f>재료산출!I698</f>
        <v>2.6340000000000003</v>
      </c>
      <c r="H134" s="167"/>
      <c r="I134" s="168">
        <f t="shared" ref="I134:I173" si="0">G134</f>
        <v>2.6340000000000003</v>
      </c>
      <c r="J134" s="169"/>
      <c r="K134" s="170"/>
      <c r="L134" s="171"/>
      <c r="M134" s="172"/>
      <c r="N134" s="173"/>
      <c r="O134" s="171"/>
      <c r="P134" s="169"/>
      <c r="Q134" s="172"/>
      <c r="R134" s="174"/>
    </row>
    <row r="135" spans="1:18" s="148" customFormat="1" ht="13.5" customHeight="1">
      <c r="A135" s="554" t="s">
        <v>1531</v>
      </c>
      <c r="B135" s="137" t="s">
        <v>88</v>
      </c>
      <c r="C135" s="328" t="s">
        <v>69</v>
      </c>
      <c r="D135" s="328">
        <v>800</v>
      </c>
      <c r="E135" s="138"/>
      <c r="F135" s="139" t="s">
        <v>202</v>
      </c>
      <c r="G135" s="140">
        <f>재료산출!I701</f>
        <v>2.1790000000000003</v>
      </c>
      <c r="H135" s="140"/>
      <c r="I135" s="141">
        <f t="shared" si="0"/>
        <v>2.1790000000000003</v>
      </c>
      <c r="J135" s="142"/>
      <c r="K135" s="143"/>
      <c r="L135" s="144"/>
      <c r="M135" s="145"/>
      <c r="N135" s="146"/>
      <c r="O135" s="144"/>
      <c r="P135" s="142"/>
      <c r="Q135" s="145"/>
      <c r="R135" s="147"/>
    </row>
    <row r="136" spans="1:18" s="148" customFormat="1" ht="13.5" customHeight="1">
      <c r="A136" s="554" t="s">
        <v>1439</v>
      </c>
      <c r="B136" s="137" t="s">
        <v>88</v>
      </c>
      <c r="C136" s="328" t="s">
        <v>70</v>
      </c>
      <c r="D136" s="328" t="s">
        <v>73</v>
      </c>
      <c r="E136" s="138"/>
      <c r="F136" s="139" t="s">
        <v>202</v>
      </c>
      <c r="G136" s="140">
        <f>재료산출!I704</f>
        <v>2.266</v>
      </c>
      <c r="H136" s="140"/>
      <c r="I136" s="141">
        <f t="shared" si="0"/>
        <v>2.266</v>
      </c>
      <c r="J136" s="142"/>
      <c r="K136" s="143"/>
      <c r="L136" s="144"/>
      <c r="M136" s="145"/>
      <c r="N136" s="146"/>
      <c r="O136" s="144"/>
      <c r="P136" s="142"/>
      <c r="Q136" s="145"/>
      <c r="R136" s="147"/>
    </row>
    <row r="137" spans="1:18" s="148" customFormat="1" ht="13.5" customHeight="1">
      <c r="A137" s="556" t="s">
        <v>1440</v>
      </c>
      <c r="B137" s="137" t="s">
        <v>88</v>
      </c>
      <c r="C137" s="328" t="s">
        <v>71</v>
      </c>
      <c r="D137" s="328" t="s">
        <v>74</v>
      </c>
      <c r="E137" s="138"/>
      <c r="F137" s="139" t="s">
        <v>202</v>
      </c>
      <c r="G137" s="140">
        <f>재료산출!I707</f>
        <v>2.23</v>
      </c>
      <c r="H137" s="140"/>
      <c r="I137" s="141">
        <f t="shared" si="0"/>
        <v>2.23</v>
      </c>
      <c r="J137" s="142"/>
      <c r="K137" s="143"/>
      <c r="L137" s="144"/>
      <c r="M137" s="145"/>
      <c r="N137" s="146"/>
      <c r="O137" s="144"/>
      <c r="P137" s="142"/>
      <c r="Q137" s="145"/>
      <c r="R137" s="147"/>
    </row>
    <row r="138" spans="1:18" s="148" customFormat="1" ht="13.5" customHeight="1">
      <c r="A138" s="554" t="s">
        <v>1442</v>
      </c>
      <c r="B138" s="137" t="s">
        <v>88</v>
      </c>
      <c r="C138" s="328" t="s">
        <v>72</v>
      </c>
      <c r="D138" s="328" t="s">
        <v>75</v>
      </c>
      <c r="E138" s="138"/>
      <c r="F138" s="139" t="s">
        <v>202</v>
      </c>
      <c r="G138" s="140">
        <f>재료산출!I710</f>
        <v>0.63700000000000001</v>
      </c>
      <c r="H138" s="140"/>
      <c r="I138" s="141">
        <f t="shared" si="0"/>
        <v>0.63700000000000001</v>
      </c>
      <c r="J138" s="142"/>
      <c r="K138" s="143"/>
      <c r="L138" s="144"/>
      <c r="M138" s="145"/>
      <c r="N138" s="146"/>
      <c r="O138" s="144"/>
      <c r="P138" s="142"/>
      <c r="Q138" s="145"/>
      <c r="R138" s="147"/>
    </row>
    <row r="139" spans="1:18" s="148" customFormat="1" ht="13.5" customHeight="1">
      <c r="A139" s="554" t="s">
        <v>1443</v>
      </c>
      <c r="B139" s="137" t="s">
        <v>88</v>
      </c>
      <c r="C139" s="328" t="s">
        <v>72</v>
      </c>
      <c r="D139" s="328" t="s">
        <v>76</v>
      </c>
      <c r="E139" s="138"/>
      <c r="F139" s="139" t="s">
        <v>202</v>
      </c>
      <c r="G139" s="140">
        <f>재료산출!I713</f>
        <v>1.274</v>
      </c>
      <c r="H139" s="140"/>
      <c r="I139" s="141">
        <f t="shared" si="0"/>
        <v>1.274</v>
      </c>
      <c r="J139" s="142"/>
      <c r="K139" s="143"/>
      <c r="L139" s="144"/>
      <c r="M139" s="145"/>
      <c r="N139" s="146"/>
      <c r="O139" s="144"/>
      <c r="P139" s="142"/>
      <c r="Q139" s="145"/>
      <c r="R139" s="147"/>
    </row>
    <row r="140" spans="1:18" s="148" customFormat="1" ht="13.5" customHeight="1">
      <c r="A140" s="556" t="s">
        <v>1444</v>
      </c>
      <c r="B140" s="137" t="s">
        <v>88</v>
      </c>
      <c r="C140" s="328" t="s">
        <v>72</v>
      </c>
      <c r="D140" s="328" t="s">
        <v>77</v>
      </c>
      <c r="E140" s="138"/>
      <c r="F140" s="139" t="s">
        <v>202</v>
      </c>
      <c r="G140" s="140">
        <f>재료산출!I716</f>
        <v>1.6040000000000001</v>
      </c>
      <c r="H140" s="140"/>
      <c r="I140" s="141">
        <f t="shared" si="0"/>
        <v>1.6040000000000001</v>
      </c>
      <c r="J140" s="142"/>
      <c r="K140" s="143"/>
      <c r="L140" s="144"/>
      <c r="M140" s="145"/>
      <c r="N140" s="146"/>
      <c r="O140" s="144"/>
      <c r="P140" s="142"/>
      <c r="Q140" s="145"/>
      <c r="R140" s="147"/>
    </row>
    <row r="141" spans="1:18" s="148" customFormat="1" ht="13.5" customHeight="1">
      <c r="A141" s="554" t="s">
        <v>1445</v>
      </c>
      <c r="B141" s="137" t="s">
        <v>88</v>
      </c>
      <c r="C141" s="328" t="s">
        <v>72</v>
      </c>
      <c r="D141" s="328" t="s">
        <v>78</v>
      </c>
      <c r="E141" s="138"/>
      <c r="F141" s="139" t="s">
        <v>202</v>
      </c>
      <c r="G141" s="140">
        <f>재료산출!I719</f>
        <v>1.3880000000000001</v>
      </c>
      <c r="H141" s="140"/>
      <c r="I141" s="141">
        <f t="shared" si="0"/>
        <v>1.3880000000000001</v>
      </c>
      <c r="J141" s="142"/>
      <c r="K141" s="143"/>
      <c r="L141" s="144"/>
      <c r="M141" s="145"/>
      <c r="N141" s="146"/>
      <c r="O141" s="144"/>
      <c r="P141" s="142"/>
      <c r="Q141" s="145"/>
      <c r="R141" s="147"/>
    </row>
    <row r="142" spans="1:18" s="148" customFormat="1" ht="13.5" customHeight="1">
      <c r="A142" s="554" t="s">
        <v>1446</v>
      </c>
      <c r="B142" s="137" t="s">
        <v>88</v>
      </c>
      <c r="C142" s="328" t="s">
        <v>72</v>
      </c>
      <c r="D142" s="328" t="s">
        <v>79</v>
      </c>
      <c r="E142" s="138"/>
      <c r="F142" s="139" t="s">
        <v>202</v>
      </c>
      <c r="G142" s="140">
        <f>재료산출!I722</f>
        <v>1.712</v>
      </c>
      <c r="H142" s="140"/>
      <c r="I142" s="141">
        <f t="shared" si="0"/>
        <v>1.712</v>
      </c>
      <c r="J142" s="142"/>
      <c r="K142" s="143"/>
      <c r="L142" s="144"/>
      <c r="M142" s="145"/>
      <c r="N142" s="146"/>
      <c r="O142" s="144"/>
      <c r="P142" s="142"/>
      <c r="Q142" s="145"/>
      <c r="R142" s="147"/>
    </row>
    <row r="143" spans="1:18" s="148" customFormat="1" ht="13.5" customHeight="1">
      <c r="A143" s="556" t="s">
        <v>1447</v>
      </c>
      <c r="B143" s="137" t="s">
        <v>88</v>
      </c>
      <c r="C143" s="328" t="s">
        <v>72</v>
      </c>
      <c r="D143" s="328" t="s">
        <v>578</v>
      </c>
      <c r="E143" s="138"/>
      <c r="F143" s="139" t="s">
        <v>202</v>
      </c>
      <c r="G143" s="140">
        <f>재료산출!I725</f>
        <v>2.5220000000000002</v>
      </c>
      <c r="H143" s="140"/>
      <c r="I143" s="141">
        <f t="shared" si="0"/>
        <v>2.5220000000000002</v>
      </c>
      <c r="J143" s="142"/>
      <c r="K143" s="143"/>
      <c r="L143" s="144"/>
      <c r="M143" s="145"/>
      <c r="N143" s="146"/>
      <c r="O143" s="144"/>
      <c r="P143" s="142"/>
      <c r="Q143" s="145"/>
      <c r="R143" s="147"/>
    </row>
    <row r="144" spans="1:18" s="148" customFormat="1" ht="13.5" customHeight="1">
      <c r="A144" s="554" t="s">
        <v>1448</v>
      </c>
      <c r="B144" s="137" t="s">
        <v>88</v>
      </c>
      <c r="C144" s="328" t="s">
        <v>72</v>
      </c>
      <c r="D144" s="328" t="s">
        <v>80</v>
      </c>
      <c r="E144" s="138"/>
      <c r="F144" s="139" t="s">
        <v>202</v>
      </c>
      <c r="G144" s="140">
        <f>재료산출!I728</f>
        <v>2.6840000000000002</v>
      </c>
      <c r="H144" s="140"/>
      <c r="I144" s="141">
        <f t="shared" si="0"/>
        <v>2.6840000000000002</v>
      </c>
      <c r="J144" s="142"/>
      <c r="K144" s="143"/>
      <c r="L144" s="144"/>
      <c r="M144" s="145"/>
      <c r="N144" s="146"/>
      <c r="O144" s="144"/>
      <c r="P144" s="142"/>
      <c r="Q144" s="145"/>
      <c r="R144" s="147"/>
    </row>
    <row r="145" spans="1:18" s="148" customFormat="1" ht="13.5" customHeight="1">
      <c r="A145" s="554" t="s">
        <v>1449</v>
      </c>
      <c r="B145" s="137" t="s">
        <v>88</v>
      </c>
      <c r="C145" s="328" t="s">
        <v>81</v>
      </c>
      <c r="D145" s="328" t="s">
        <v>80</v>
      </c>
      <c r="E145" s="138"/>
      <c r="F145" s="139" t="s">
        <v>202</v>
      </c>
      <c r="G145" s="140">
        <f>재료산출!I731</f>
        <v>2.2160000000000002</v>
      </c>
      <c r="H145" s="140"/>
      <c r="I145" s="141">
        <f t="shared" si="0"/>
        <v>2.2160000000000002</v>
      </c>
      <c r="J145" s="142"/>
      <c r="K145" s="143"/>
      <c r="L145" s="144"/>
      <c r="M145" s="145"/>
      <c r="N145" s="146"/>
      <c r="O145" s="144"/>
      <c r="P145" s="142"/>
      <c r="Q145" s="145"/>
      <c r="R145" s="147"/>
    </row>
    <row r="146" spans="1:18" s="148" customFormat="1" ht="13.5" customHeight="1">
      <c r="A146" s="556" t="s">
        <v>1450</v>
      </c>
      <c r="B146" s="137" t="s">
        <v>88</v>
      </c>
      <c r="C146" s="328" t="s">
        <v>61</v>
      </c>
      <c r="D146" s="328">
        <v>1170</v>
      </c>
      <c r="E146" s="138"/>
      <c r="F146" s="139" t="s">
        <v>202</v>
      </c>
      <c r="G146" s="140">
        <f>재료산출!I734</f>
        <v>4.4550000000000001</v>
      </c>
      <c r="H146" s="140"/>
      <c r="I146" s="141">
        <f t="shared" si="0"/>
        <v>4.4550000000000001</v>
      </c>
      <c r="J146" s="142"/>
      <c r="K146" s="143"/>
      <c r="L146" s="144"/>
      <c r="M146" s="145"/>
      <c r="N146" s="146"/>
      <c r="O146" s="144"/>
      <c r="P146" s="142"/>
      <c r="Q146" s="145"/>
      <c r="R146" s="147"/>
    </row>
    <row r="147" spans="1:18" s="148" customFormat="1" ht="13.5" customHeight="1">
      <c r="A147" s="554" t="s">
        <v>1451</v>
      </c>
      <c r="B147" s="137" t="s">
        <v>88</v>
      </c>
      <c r="C147" s="328" t="s">
        <v>61</v>
      </c>
      <c r="D147" s="328">
        <v>1350</v>
      </c>
      <c r="E147" s="138"/>
      <c r="F147" s="139" t="s">
        <v>202</v>
      </c>
      <c r="G147" s="140">
        <f>재료산출!I737</f>
        <v>5.6870000000000003</v>
      </c>
      <c r="H147" s="140"/>
      <c r="I147" s="141">
        <f t="shared" si="0"/>
        <v>5.6870000000000003</v>
      </c>
      <c r="J147" s="142"/>
      <c r="K147" s="143"/>
      <c r="L147" s="144"/>
      <c r="M147" s="145"/>
      <c r="N147" s="146"/>
      <c r="O147" s="144"/>
      <c r="P147" s="142"/>
      <c r="Q147" s="145"/>
      <c r="R147" s="147"/>
    </row>
    <row r="148" spans="1:18" s="148" customFormat="1" ht="13.5" customHeight="1">
      <c r="A148" s="554" t="s">
        <v>1452</v>
      </c>
      <c r="B148" s="137" t="s">
        <v>88</v>
      </c>
      <c r="C148" s="328" t="s">
        <v>69</v>
      </c>
      <c r="D148" s="328">
        <v>1040</v>
      </c>
      <c r="E148" s="138"/>
      <c r="F148" s="139" t="s">
        <v>202</v>
      </c>
      <c r="G148" s="140">
        <f>재료산출!I740</f>
        <v>3.6970000000000001</v>
      </c>
      <c r="H148" s="140"/>
      <c r="I148" s="141">
        <f t="shared" si="0"/>
        <v>3.6970000000000001</v>
      </c>
      <c r="J148" s="142"/>
      <c r="K148" s="143"/>
      <c r="L148" s="144"/>
      <c r="M148" s="145"/>
      <c r="N148" s="146"/>
      <c r="O148" s="144"/>
      <c r="P148" s="142"/>
      <c r="Q148" s="145"/>
      <c r="R148" s="147"/>
    </row>
    <row r="149" spans="1:18" s="148" customFormat="1" ht="13.5" customHeight="1">
      <c r="A149" s="556" t="s">
        <v>1453</v>
      </c>
      <c r="B149" s="137" t="s">
        <v>88</v>
      </c>
      <c r="C149" s="328" t="s">
        <v>69</v>
      </c>
      <c r="D149" s="328">
        <v>1200</v>
      </c>
      <c r="E149" s="138"/>
      <c r="F149" s="139" t="s">
        <v>202</v>
      </c>
      <c r="G149" s="140">
        <f>재료산출!I743</f>
        <v>4.7069999999999999</v>
      </c>
      <c r="H149" s="140"/>
      <c r="I149" s="141">
        <f t="shared" si="0"/>
        <v>4.7069999999999999</v>
      </c>
      <c r="J149" s="142"/>
      <c r="K149" s="143"/>
      <c r="L149" s="144"/>
      <c r="M149" s="145"/>
      <c r="N149" s="146"/>
      <c r="O149" s="144"/>
      <c r="P149" s="142"/>
      <c r="Q149" s="145"/>
      <c r="R149" s="147"/>
    </row>
    <row r="150" spans="1:18" s="148" customFormat="1" ht="13.5" customHeight="1">
      <c r="A150" s="554" t="s">
        <v>1454</v>
      </c>
      <c r="B150" s="137" t="s">
        <v>88</v>
      </c>
      <c r="C150" s="328" t="s">
        <v>70</v>
      </c>
      <c r="D150" s="328" t="s">
        <v>101</v>
      </c>
      <c r="E150" s="138"/>
      <c r="F150" s="139" t="s">
        <v>202</v>
      </c>
      <c r="G150" s="140">
        <f>재료산출!I746</f>
        <v>3.8330000000000002</v>
      </c>
      <c r="H150" s="140"/>
      <c r="I150" s="141">
        <f t="shared" si="0"/>
        <v>3.8330000000000002</v>
      </c>
      <c r="J150" s="142"/>
      <c r="K150" s="143"/>
      <c r="L150" s="144"/>
      <c r="M150" s="145"/>
      <c r="N150" s="146"/>
      <c r="O150" s="144"/>
      <c r="P150" s="142"/>
      <c r="Q150" s="145"/>
      <c r="R150" s="147"/>
    </row>
    <row r="151" spans="1:18" s="148" customFormat="1" ht="13.5" customHeight="1">
      <c r="A151" s="554" t="s">
        <v>1455</v>
      </c>
      <c r="B151" s="137" t="s">
        <v>88</v>
      </c>
      <c r="C151" s="328" t="s">
        <v>70</v>
      </c>
      <c r="D151" s="328" t="s">
        <v>102</v>
      </c>
      <c r="E151" s="138"/>
      <c r="F151" s="139" t="s">
        <v>202</v>
      </c>
      <c r="G151" s="140">
        <f>재료산출!I749</f>
        <v>4.774</v>
      </c>
      <c r="H151" s="140"/>
      <c r="I151" s="141">
        <f t="shared" si="0"/>
        <v>4.774</v>
      </c>
      <c r="J151" s="142"/>
      <c r="K151" s="143"/>
      <c r="L151" s="144"/>
      <c r="M151" s="145"/>
      <c r="N151" s="146"/>
      <c r="O151" s="144"/>
      <c r="P151" s="142"/>
      <c r="Q151" s="145"/>
      <c r="R151" s="147"/>
    </row>
    <row r="152" spans="1:18" s="148" customFormat="1" ht="13.5" customHeight="1">
      <c r="A152" s="556" t="s">
        <v>1456</v>
      </c>
      <c r="B152" s="137" t="s">
        <v>88</v>
      </c>
      <c r="C152" s="328" t="s">
        <v>71</v>
      </c>
      <c r="D152" s="328" t="s">
        <v>590</v>
      </c>
      <c r="E152" s="138"/>
      <c r="F152" s="139" t="s">
        <v>202</v>
      </c>
      <c r="G152" s="140">
        <f>재료산출!I752</f>
        <v>4.6880000000000006</v>
      </c>
      <c r="H152" s="140"/>
      <c r="I152" s="141">
        <f t="shared" si="0"/>
        <v>4.6880000000000006</v>
      </c>
      <c r="J152" s="142"/>
      <c r="K152" s="143"/>
      <c r="L152" s="144"/>
      <c r="M152" s="145"/>
      <c r="N152" s="146"/>
      <c r="O152" s="144"/>
      <c r="P152" s="142"/>
      <c r="Q152" s="145"/>
      <c r="R152" s="147"/>
    </row>
    <row r="153" spans="1:18" s="148" customFormat="1" ht="13.5" customHeight="1">
      <c r="A153" s="554" t="s">
        <v>1457</v>
      </c>
      <c r="B153" s="137" t="s">
        <v>88</v>
      </c>
      <c r="C153" s="328" t="s">
        <v>71</v>
      </c>
      <c r="D153" s="328" t="s">
        <v>591</v>
      </c>
      <c r="E153" s="138"/>
      <c r="F153" s="139" t="s">
        <v>202</v>
      </c>
      <c r="G153" s="140">
        <f>재료산출!I755</f>
        <v>4.6920000000000002</v>
      </c>
      <c r="H153" s="140"/>
      <c r="I153" s="141">
        <f t="shared" si="0"/>
        <v>4.6920000000000002</v>
      </c>
      <c r="J153" s="142"/>
      <c r="K153" s="143"/>
      <c r="L153" s="144"/>
      <c r="M153" s="145"/>
      <c r="N153" s="146"/>
      <c r="O153" s="144"/>
      <c r="P153" s="142"/>
      <c r="Q153" s="145"/>
      <c r="R153" s="147"/>
    </row>
    <row r="154" spans="1:18" s="148" customFormat="1" ht="13.5" customHeight="1">
      <c r="A154" s="554" t="s">
        <v>1458</v>
      </c>
      <c r="B154" s="137" t="s">
        <v>88</v>
      </c>
      <c r="C154" s="328" t="s">
        <v>72</v>
      </c>
      <c r="D154" s="328" t="s">
        <v>419</v>
      </c>
      <c r="E154" s="138"/>
      <c r="F154" s="139" t="s">
        <v>202</v>
      </c>
      <c r="G154" s="140">
        <f>재료산출!I758</f>
        <v>1.3120000000000001</v>
      </c>
      <c r="H154" s="140"/>
      <c r="I154" s="141">
        <f t="shared" si="0"/>
        <v>1.3120000000000001</v>
      </c>
      <c r="J154" s="142"/>
      <c r="K154" s="143"/>
      <c r="L154" s="144"/>
      <c r="M154" s="145"/>
      <c r="N154" s="146"/>
      <c r="O154" s="144"/>
      <c r="P154" s="142"/>
      <c r="Q154" s="145"/>
      <c r="R154" s="147"/>
    </row>
    <row r="155" spans="1:18" s="148" customFormat="1" ht="13.5" customHeight="1">
      <c r="A155" s="556" t="s">
        <v>1459</v>
      </c>
      <c r="B155" s="137" t="s">
        <v>88</v>
      </c>
      <c r="C155" s="328" t="s">
        <v>72</v>
      </c>
      <c r="D155" s="328" t="s">
        <v>420</v>
      </c>
      <c r="E155" s="138"/>
      <c r="F155" s="139" t="s">
        <v>202</v>
      </c>
      <c r="G155" s="140">
        <f>재료산출!I761</f>
        <v>2.1419999999999999</v>
      </c>
      <c r="H155" s="140"/>
      <c r="I155" s="141">
        <f t="shared" si="0"/>
        <v>2.1419999999999999</v>
      </c>
      <c r="J155" s="142"/>
      <c r="K155" s="143"/>
      <c r="L155" s="144"/>
      <c r="M155" s="145"/>
      <c r="N155" s="146"/>
      <c r="O155" s="144"/>
      <c r="P155" s="142"/>
      <c r="Q155" s="145"/>
      <c r="R155" s="147"/>
    </row>
    <row r="156" spans="1:18" s="148" customFormat="1" ht="13.5" customHeight="1">
      <c r="A156" s="554" t="s">
        <v>1460</v>
      </c>
      <c r="B156" s="137" t="s">
        <v>88</v>
      </c>
      <c r="C156" s="328" t="s">
        <v>72</v>
      </c>
      <c r="D156" s="328" t="s">
        <v>421</v>
      </c>
      <c r="E156" s="138"/>
      <c r="F156" s="139" t="s">
        <v>202</v>
      </c>
      <c r="G156" s="140">
        <f>재료산출!I764</f>
        <v>1.7769999999999999</v>
      </c>
      <c r="H156" s="140"/>
      <c r="I156" s="141">
        <f t="shared" si="0"/>
        <v>1.7769999999999999</v>
      </c>
      <c r="J156" s="142"/>
      <c r="K156" s="143"/>
      <c r="L156" s="144"/>
      <c r="M156" s="145"/>
      <c r="N156" s="146"/>
      <c r="O156" s="144"/>
      <c r="P156" s="142"/>
      <c r="Q156" s="145"/>
      <c r="R156" s="147"/>
    </row>
    <row r="157" spans="1:18" s="148" customFormat="1" ht="13.5" customHeight="1">
      <c r="A157" s="554" t="s">
        <v>1461</v>
      </c>
      <c r="B157" s="137" t="s">
        <v>88</v>
      </c>
      <c r="C157" s="328" t="s">
        <v>72</v>
      </c>
      <c r="D157" s="328" t="s">
        <v>422</v>
      </c>
      <c r="E157" s="138"/>
      <c r="F157" s="139" t="s">
        <v>202</v>
      </c>
      <c r="G157" s="140">
        <f>재료산출!I767</f>
        <v>1.585</v>
      </c>
      <c r="H157" s="140"/>
      <c r="I157" s="141">
        <f t="shared" si="0"/>
        <v>1.585</v>
      </c>
      <c r="J157" s="142"/>
      <c r="K157" s="143"/>
      <c r="L157" s="144"/>
      <c r="M157" s="145"/>
      <c r="N157" s="146"/>
      <c r="O157" s="144"/>
      <c r="P157" s="142"/>
      <c r="Q157" s="145"/>
      <c r="R157" s="147"/>
    </row>
    <row r="158" spans="1:18" s="148" customFormat="1" ht="13.5" customHeight="1">
      <c r="A158" s="556" t="s">
        <v>1462</v>
      </c>
      <c r="B158" s="137" t="s">
        <v>88</v>
      </c>
      <c r="C158" s="328" t="s">
        <v>72</v>
      </c>
      <c r="D158" s="328" t="s">
        <v>815</v>
      </c>
      <c r="E158" s="138"/>
      <c r="F158" s="139" t="s">
        <v>202</v>
      </c>
      <c r="G158" s="140">
        <f>재료산출!I770</f>
        <v>4.2</v>
      </c>
      <c r="H158" s="140"/>
      <c r="I158" s="141">
        <f t="shared" si="0"/>
        <v>4.2</v>
      </c>
      <c r="J158" s="142"/>
      <c r="K158" s="143"/>
      <c r="L158" s="144"/>
      <c r="M158" s="145"/>
      <c r="N158" s="146"/>
      <c r="O158" s="144"/>
      <c r="P158" s="142"/>
      <c r="Q158" s="145"/>
      <c r="R158" s="147"/>
    </row>
    <row r="159" spans="1:18" s="148" customFormat="1" ht="13.5" customHeight="1">
      <c r="A159" s="554" t="s">
        <v>1463</v>
      </c>
      <c r="B159" s="137" t="s">
        <v>88</v>
      </c>
      <c r="C159" s="328" t="s">
        <v>72</v>
      </c>
      <c r="D159" s="328" t="s">
        <v>107</v>
      </c>
      <c r="E159" s="138"/>
      <c r="F159" s="139" t="s">
        <v>202</v>
      </c>
      <c r="G159" s="140">
        <f>재료산출!I773</f>
        <v>2.0430000000000001</v>
      </c>
      <c r="H159" s="140"/>
      <c r="I159" s="141">
        <f t="shared" si="0"/>
        <v>2.0430000000000001</v>
      </c>
      <c r="J159" s="142"/>
      <c r="K159" s="143"/>
      <c r="L159" s="144"/>
      <c r="M159" s="145"/>
      <c r="N159" s="146"/>
      <c r="O159" s="144"/>
      <c r="P159" s="142"/>
      <c r="Q159" s="145"/>
      <c r="R159" s="147"/>
    </row>
    <row r="160" spans="1:18" s="148" customFormat="1" ht="13.5" customHeight="1">
      <c r="A160" s="554" t="s">
        <v>1464</v>
      </c>
      <c r="B160" s="137" t="s">
        <v>88</v>
      </c>
      <c r="C160" s="328" t="s">
        <v>72</v>
      </c>
      <c r="D160" s="328" t="s">
        <v>108</v>
      </c>
      <c r="E160" s="138"/>
      <c r="F160" s="139" t="s">
        <v>202</v>
      </c>
      <c r="G160" s="140">
        <f>재료산출!I776</f>
        <v>2.5910000000000002</v>
      </c>
      <c r="H160" s="140"/>
      <c r="I160" s="141">
        <f t="shared" si="0"/>
        <v>2.5910000000000002</v>
      </c>
      <c r="J160" s="142"/>
      <c r="K160" s="143"/>
      <c r="L160" s="144"/>
      <c r="M160" s="145"/>
      <c r="N160" s="146"/>
      <c r="O160" s="144"/>
      <c r="P160" s="142"/>
      <c r="Q160" s="145"/>
      <c r="R160" s="147"/>
    </row>
    <row r="161" spans="1:18" s="148" customFormat="1" ht="13.5" customHeight="1">
      <c r="A161" s="556" t="s">
        <v>1465</v>
      </c>
      <c r="B161" s="137" t="s">
        <v>88</v>
      </c>
      <c r="C161" s="328" t="s">
        <v>72</v>
      </c>
      <c r="D161" s="328" t="s">
        <v>579</v>
      </c>
      <c r="E161" s="138"/>
      <c r="F161" s="139" t="s">
        <v>202</v>
      </c>
      <c r="G161" s="140">
        <f>재료산출!I779</f>
        <v>4.4669999999999996</v>
      </c>
      <c r="H161" s="140"/>
      <c r="I161" s="141">
        <f t="shared" si="0"/>
        <v>4.4669999999999996</v>
      </c>
      <c r="J161" s="142"/>
      <c r="K161" s="143"/>
      <c r="L161" s="144"/>
      <c r="M161" s="145"/>
      <c r="N161" s="146"/>
      <c r="O161" s="144"/>
      <c r="P161" s="142"/>
      <c r="Q161" s="145"/>
      <c r="R161" s="147"/>
    </row>
    <row r="162" spans="1:18" s="148" customFormat="1" ht="13.5" customHeight="1">
      <c r="A162" s="554" t="s">
        <v>1466</v>
      </c>
      <c r="B162" s="137" t="s">
        <v>88</v>
      </c>
      <c r="C162" s="328" t="s">
        <v>72</v>
      </c>
      <c r="D162" s="328" t="s">
        <v>109</v>
      </c>
      <c r="E162" s="138"/>
      <c r="F162" s="139" t="s">
        <v>202</v>
      </c>
      <c r="G162" s="140">
        <f>재료산출!I782</f>
        <v>4.74</v>
      </c>
      <c r="H162" s="140"/>
      <c r="I162" s="141">
        <f t="shared" si="0"/>
        <v>4.74</v>
      </c>
      <c r="J162" s="142"/>
      <c r="K162" s="143"/>
      <c r="L162" s="144"/>
      <c r="M162" s="145"/>
      <c r="N162" s="146"/>
      <c r="O162" s="144"/>
      <c r="P162" s="142"/>
      <c r="Q162" s="145"/>
      <c r="R162" s="147"/>
    </row>
    <row r="163" spans="1:18" s="148" customFormat="1" ht="13.5" customHeight="1">
      <c r="A163" s="554" t="s">
        <v>1467</v>
      </c>
      <c r="B163" s="137" t="s">
        <v>88</v>
      </c>
      <c r="C163" s="328" t="s">
        <v>72</v>
      </c>
      <c r="D163" s="328" t="s">
        <v>110</v>
      </c>
      <c r="E163" s="138"/>
      <c r="F163" s="139" t="s">
        <v>202</v>
      </c>
      <c r="G163" s="140">
        <f>재료산출!I785</f>
        <v>2.5440000000000005</v>
      </c>
      <c r="H163" s="140"/>
      <c r="I163" s="141">
        <f t="shared" si="0"/>
        <v>2.5440000000000005</v>
      </c>
      <c r="J163" s="142"/>
      <c r="K163" s="143"/>
      <c r="L163" s="144"/>
      <c r="M163" s="145"/>
      <c r="N163" s="146"/>
      <c r="O163" s="144"/>
      <c r="P163" s="142"/>
      <c r="Q163" s="145"/>
      <c r="R163" s="147"/>
    </row>
    <row r="164" spans="1:18" s="148" customFormat="1" ht="13.5" customHeight="1">
      <c r="A164" s="556" t="s">
        <v>1330</v>
      </c>
      <c r="B164" s="137" t="s">
        <v>88</v>
      </c>
      <c r="C164" s="328" t="s">
        <v>72</v>
      </c>
      <c r="D164" s="328" t="s">
        <v>111</v>
      </c>
      <c r="E164" s="138"/>
      <c r="F164" s="139" t="s">
        <v>202</v>
      </c>
      <c r="G164" s="140">
        <f>재료산출!I788</f>
        <v>3.2729999999999997</v>
      </c>
      <c r="H164" s="140"/>
      <c r="I164" s="141">
        <f t="shared" si="0"/>
        <v>3.2729999999999997</v>
      </c>
      <c r="J164" s="142"/>
      <c r="K164" s="143"/>
      <c r="L164" s="144"/>
      <c r="M164" s="145"/>
      <c r="N164" s="146"/>
      <c r="O164" s="144"/>
      <c r="P164" s="142"/>
      <c r="Q164" s="145"/>
      <c r="R164" s="147"/>
    </row>
    <row r="165" spans="1:18" s="148" customFormat="1" ht="13.5" customHeight="1">
      <c r="A165" s="554" t="s">
        <v>1331</v>
      </c>
      <c r="B165" s="137" t="s">
        <v>88</v>
      </c>
      <c r="C165" s="328" t="s">
        <v>72</v>
      </c>
      <c r="D165" s="328" t="s">
        <v>818</v>
      </c>
      <c r="E165" s="138"/>
      <c r="F165" s="139" t="s">
        <v>202</v>
      </c>
      <c r="G165" s="140">
        <f>재료산출!I791</f>
        <v>7.1199999999999992</v>
      </c>
      <c r="H165" s="140"/>
      <c r="I165" s="141">
        <f t="shared" si="0"/>
        <v>7.1199999999999992</v>
      </c>
      <c r="J165" s="142"/>
      <c r="K165" s="143"/>
      <c r="L165" s="144"/>
      <c r="M165" s="145"/>
      <c r="N165" s="146"/>
      <c r="O165" s="144"/>
      <c r="P165" s="142"/>
      <c r="Q165" s="145"/>
      <c r="R165" s="147"/>
    </row>
    <row r="166" spans="1:18" s="148" customFormat="1" ht="13.5" customHeight="1">
      <c r="A166" s="554" t="s">
        <v>1332</v>
      </c>
      <c r="B166" s="137" t="s">
        <v>88</v>
      </c>
      <c r="C166" s="328" t="s">
        <v>81</v>
      </c>
      <c r="D166" s="328" t="s">
        <v>109</v>
      </c>
      <c r="E166" s="138"/>
      <c r="F166" s="139" t="s">
        <v>202</v>
      </c>
      <c r="G166" s="140">
        <f>재료산출!I794</f>
        <v>3.444</v>
      </c>
      <c r="H166" s="140"/>
      <c r="I166" s="141">
        <f t="shared" si="0"/>
        <v>3.444</v>
      </c>
      <c r="J166" s="142"/>
      <c r="K166" s="143"/>
      <c r="L166" s="144"/>
      <c r="M166" s="145"/>
      <c r="N166" s="146"/>
      <c r="O166" s="144"/>
      <c r="P166" s="142"/>
      <c r="Q166" s="145"/>
      <c r="R166" s="147"/>
    </row>
    <row r="167" spans="1:18" s="148" customFormat="1" ht="13.5" customHeight="1">
      <c r="A167" s="556" t="s">
        <v>1333</v>
      </c>
      <c r="B167" s="137" t="s">
        <v>88</v>
      </c>
      <c r="C167" s="328" t="s">
        <v>81</v>
      </c>
      <c r="D167" s="328" t="s">
        <v>113</v>
      </c>
      <c r="E167" s="138"/>
      <c r="F167" s="139" t="s">
        <v>202</v>
      </c>
      <c r="G167" s="140">
        <f>재료산출!I797</f>
        <v>4.4109999999999996</v>
      </c>
      <c r="H167" s="140"/>
      <c r="I167" s="141">
        <f t="shared" si="0"/>
        <v>4.4109999999999996</v>
      </c>
      <c r="J167" s="142"/>
      <c r="K167" s="143"/>
      <c r="L167" s="144"/>
      <c r="M167" s="145"/>
      <c r="N167" s="146"/>
      <c r="O167" s="144"/>
      <c r="P167" s="142"/>
      <c r="Q167" s="145"/>
      <c r="R167" s="147"/>
    </row>
    <row r="168" spans="1:18" s="148" customFormat="1" ht="13.5" customHeight="1">
      <c r="A168" s="554" t="s">
        <v>1334</v>
      </c>
      <c r="B168" s="137" t="s">
        <v>88</v>
      </c>
      <c r="C168" s="328" t="s">
        <v>268</v>
      </c>
      <c r="D168" s="328" t="s">
        <v>576</v>
      </c>
      <c r="E168" s="138"/>
      <c r="F168" s="139" t="s">
        <v>202</v>
      </c>
      <c r="G168" s="140">
        <f>재료산출!I800</f>
        <v>61.064999999999998</v>
      </c>
      <c r="H168" s="140"/>
      <c r="I168" s="141">
        <f t="shared" si="0"/>
        <v>61.064999999999998</v>
      </c>
      <c r="J168" s="142"/>
      <c r="K168" s="143"/>
      <c r="L168" s="144"/>
      <c r="M168" s="145"/>
      <c r="N168" s="146"/>
      <c r="O168" s="144"/>
      <c r="P168" s="142"/>
      <c r="Q168" s="145"/>
      <c r="R168" s="147"/>
    </row>
    <row r="169" spans="1:18" s="148" customFormat="1" ht="13.5" customHeight="1">
      <c r="A169" s="554" t="s">
        <v>1335</v>
      </c>
      <c r="B169" s="137" t="s">
        <v>88</v>
      </c>
      <c r="C169" s="328" t="s">
        <v>268</v>
      </c>
      <c r="D169" s="328" t="s">
        <v>271</v>
      </c>
      <c r="E169" s="138"/>
      <c r="F169" s="139" t="s">
        <v>202</v>
      </c>
      <c r="G169" s="140">
        <f>재료산출!I803</f>
        <v>79.800000000000011</v>
      </c>
      <c r="H169" s="140"/>
      <c r="I169" s="141">
        <f t="shared" si="0"/>
        <v>79.800000000000011</v>
      </c>
      <c r="J169" s="142"/>
      <c r="K169" s="143"/>
      <c r="L169" s="144"/>
      <c r="M169" s="145"/>
      <c r="N169" s="146"/>
      <c r="O169" s="144"/>
      <c r="P169" s="142"/>
      <c r="Q169" s="145"/>
      <c r="R169" s="147"/>
    </row>
    <row r="170" spans="1:18" s="148" customFormat="1" ht="13.5" customHeight="1">
      <c r="A170" s="556" t="s">
        <v>1336</v>
      </c>
      <c r="B170" s="137" t="s">
        <v>88</v>
      </c>
      <c r="C170" s="328" t="s">
        <v>273</v>
      </c>
      <c r="D170" s="328" t="s">
        <v>113</v>
      </c>
      <c r="E170" s="138"/>
      <c r="F170" s="139" t="s">
        <v>202</v>
      </c>
      <c r="G170" s="140">
        <f>재료산출!I806</f>
        <v>6.3140000000000001</v>
      </c>
      <c r="H170" s="140"/>
      <c r="I170" s="141">
        <f t="shared" si="0"/>
        <v>6.3140000000000001</v>
      </c>
      <c r="J170" s="142"/>
      <c r="K170" s="143"/>
      <c r="L170" s="144"/>
      <c r="M170" s="145"/>
      <c r="N170" s="146"/>
      <c r="O170" s="144"/>
      <c r="P170" s="142"/>
      <c r="Q170" s="145"/>
      <c r="R170" s="147"/>
    </row>
    <row r="171" spans="1:18" s="148" customFormat="1" ht="13.5" customHeight="1">
      <c r="A171" s="554" t="s">
        <v>1337</v>
      </c>
      <c r="B171" s="137" t="s">
        <v>88</v>
      </c>
      <c r="C171" s="328" t="s">
        <v>273</v>
      </c>
      <c r="D171" s="328" t="s">
        <v>592</v>
      </c>
      <c r="E171" s="138"/>
      <c r="F171" s="139" t="s">
        <v>202</v>
      </c>
      <c r="G171" s="140">
        <f>재료산출!I612</f>
        <v>6.4399999999999995</v>
      </c>
      <c r="H171" s="140"/>
      <c r="I171" s="141">
        <f t="shared" si="0"/>
        <v>6.4399999999999995</v>
      </c>
      <c r="J171" s="142"/>
      <c r="K171" s="143"/>
      <c r="L171" s="144"/>
      <c r="M171" s="145"/>
      <c r="N171" s="146"/>
      <c r="O171" s="144"/>
      <c r="P171" s="142"/>
      <c r="Q171" s="145"/>
      <c r="R171" s="147"/>
    </row>
    <row r="172" spans="1:18" s="148" customFormat="1" ht="13.5" customHeight="1">
      <c r="A172" s="554" t="s">
        <v>1338</v>
      </c>
      <c r="B172" s="137" t="s">
        <v>88</v>
      </c>
      <c r="C172" s="328" t="s">
        <v>273</v>
      </c>
      <c r="D172" s="328" t="s">
        <v>274</v>
      </c>
      <c r="E172" s="138"/>
      <c r="F172" s="139" t="s">
        <v>202</v>
      </c>
      <c r="G172" s="140">
        <f>재료산출!I812</f>
        <v>11.58</v>
      </c>
      <c r="H172" s="140"/>
      <c r="I172" s="141">
        <f t="shared" si="0"/>
        <v>11.58</v>
      </c>
      <c r="J172" s="142"/>
      <c r="K172" s="143"/>
      <c r="L172" s="144"/>
      <c r="M172" s="145"/>
      <c r="N172" s="146"/>
      <c r="O172" s="144"/>
      <c r="P172" s="142"/>
      <c r="Q172" s="145"/>
      <c r="R172" s="147"/>
    </row>
    <row r="173" spans="1:18" s="148" customFormat="1" ht="13.5" customHeight="1">
      <c r="A173" s="556" t="s">
        <v>1339</v>
      </c>
      <c r="B173" s="152" t="s">
        <v>88</v>
      </c>
      <c r="C173" s="153" t="s">
        <v>273</v>
      </c>
      <c r="D173" s="153" t="s">
        <v>275</v>
      </c>
      <c r="E173" s="176"/>
      <c r="F173" s="155" t="s">
        <v>202</v>
      </c>
      <c r="G173" s="156">
        <f>재료산출!I815</f>
        <v>10.5</v>
      </c>
      <c r="H173" s="156"/>
      <c r="I173" s="157">
        <f t="shared" si="0"/>
        <v>10.5</v>
      </c>
      <c r="J173" s="158"/>
      <c r="K173" s="159"/>
      <c r="L173" s="160"/>
      <c r="M173" s="161"/>
      <c r="N173" s="162"/>
      <c r="O173" s="160"/>
      <c r="P173" s="158"/>
      <c r="Q173" s="161"/>
      <c r="R173" s="154"/>
    </row>
  </sheetData>
  <mergeCells count="10">
    <mergeCell ref="A3:A4"/>
    <mergeCell ref="B3:E4"/>
    <mergeCell ref="D34:E34"/>
    <mergeCell ref="L3:M3"/>
    <mergeCell ref="O3:Q3"/>
    <mergeCell ref="R3:R4"/>
    <mergeCell ref="F3:F4"/>
    <mergeCell ref="G3:G4"/>
    <mergeCell ref="H3:H4"/>
    <mergeCell ref="I3:K3"/>
  </mergeCells>
  <phoneticPr fontId="5" type="noConversion"/>
  <printOptions horizontalCentered="1"/>
  <pageMargins left="0.39370078740157483" right="0.39370078740157483" top="0.6692913385826772" bottom="0.59055118110236227" header="0.31496062992125984" footer="0.31496062992125984"/>
  <pageSetup paperSize="9" scale="90" orientation="portrait" r:id="rId1"/>
  <headerFooter alignWithMargins="0">
    <oddFooter>&amp;C&amp;P</oddFooter>
  </headerFooter>
  <ignoredErrors>
    <ignoredError sqref="L88:Q88 H97:H103 H115 H113 H116:H119" formula="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J815"/>
  <sheetViews>
    <sheetView zoomScale="130" zoomScaleNormal="130" workbookViewId="0">
      <pane xSplit="1" ySplit="5" topLeftCell="B6" activePane="bottomRight" state="frozen"/>
      <selection activeCell="G74" sqref="G74"/>
      <selection pane="topRight" activeCell="G74" sqref="G74"/>
      <selection pane="bottomLeft" activeCell="G74" sqref="G74"/>
      <selection pane="bottomRight" activeCell="G74" sqref="G74"/>
    </sheetView>
  </sheetViews>
  <sheetFormatPr defaultColWidth="8.88671875" defaultRowHeight="16.5"/>
  <cols>
    <col min="1" max="1" width="5" style="532" customWidth="1"/>
    <col min="2" max="2" width="7.77734375" style="53" customWidth="1"/>
    <col min="3" max="3" width="11.109375" style="475" customWidth="1"/>
    <col min="4" max="4" width="8.88671875" style="53"/>
    <col min="5" max="5" width="27.77734375" style="242" customWidth="1"/>
    <col min="6" max="6" width="5.5546875" style="242" customWidth="1"/>
    <col min="7" max="7" width="7.77734375" style="53" customWidth="1"/>
    <col min="8" max="8" width="5.5546875" style="53" customWidth="1"/>
    <col min="9" max="9" width="5.5546875" style="53" customWidth="1" collapsed="1"/>
    <col min="10" max="10" width="7.77734375" style="241" customWidth="1"/>
    <col min="11" max="11" width="8.88671875" style="53" customWidth="1"/>
    <col min="12" max="16384" width="8.88671875" style="53"/>
  </cols>
  <sheetData>
    <row r="1" spans="1:10" ht="25.35" customHeight="1">
      <c r="A1" s="1414" t="s">
        <v>1257</v>
      </c>
      <c r="B1" s="1414"/>
      <c r="C1" s="1414"/>
      <c r="D1" s="1414"/>
      <c r="E1" s="1414"/>
      <c r="F1" s="1414"/>
      <c r="G1" s="1414"/>
      <c r="H1" s="1414"/>
      <c r="I1" s="1414"/>
      <c r="J1" s="1414"/>
    </row>
    <row r="2" spans="1:10" ht="12" customHeight="1">
      <c r="A2" s="528"/>
      <c r="B2" s="528"/>
      <c r="C2" s="471"/>
      <c r="D2" s="472"/>
      <c r="E2" s="192"/>
      <c r="F2" s="193"/>
      <c r="G2" s="193"/>
      <c r="H2" s="473"/>
      <c r="I2" s="473"/>
      <c r="J2" s="474"/>
    </row>
    <row r="3" spans="1:10" ht="12" customHeight="1">
      <c r="A3" s="529"/>
      <c r="B3" s="195"/>
      <c r="C3" s="432"/>
      <c r="D3" s="194"/>
      <c r="E3" s="195"/>
      <c r="F3" s="194"/>
      <c r="G3" s="196"/>
      <c r="H3" s="197"/>
      <c r="I3" s="198"/>
      <c r="J3" s="199"/>
    </row>
    <row r="4" spans="1:10" ht="12" customHeight="1">
      <c r="A4" s="530" t="s">
        <v>999</v>
      </c>
      <c r="B4" s="1452" t="s">
        <v>1000</v>
      </c>
      <c r="C4" s="1453"/>
      <c r="D4" s="200"/>
      <c r="E4" s="201" t="s">
        <v>1001</v>
      </c>
      <c r="F4" s="200" t="s">
        <v>1002</v>
      </c>
      <c r="G4" s="202" t="s">
        <v>1003</v>
      </c>
      <c r="H4" s="203" t="s">
        <v>1004</v>
      </c>
      <c r="I4" s="204"/>
      <c r="J4" s="205" t="s">
        <v>1005</v>
      </c>
    </row>
    <row r="5" spans="1:10" ht="12" customHeight="1">
      <c r="A5" s="531"/>
      <c r="B5" s="206"/>
      <c r="C5" s="433"/>
      <c r="D5" s="208"/>
      <c r="E5" s="206"/>
      <c r="F5" s="208"/>
      <c r="G5" s="209"/>
      <c r="H5" s="210" t="s">
        <v>1006</v>
      </c>
      <c r="I5" s="211" t="s">
        <v>1007</v>
      </c>
      <c r="J5" s="207"/>
    </row>
    <row r="6" spans="1:10" ht="12" customHeight="1">
      <c r="A6" s="557" t="s">
        <v>1520</v>
      </c>
      <c r="B6" s="212" t="s">
        <v>201</v>
      </c>
      <c r="C6" s="213" t="s">
        <v>61</v>
      </c>
      <c r="D6" s="329" t="s">
        <v>62</v>
      </c>
      <c r="E6" s="214" t="s">
        <v>1219</v>
      </c>
      <c r="F6" s="215" t="s">
        <v>202</v>
      </c>
      <c r="G6" s="216"/>
      <c r="H6" s="217"/>
      <c r="I6" s="218"/>
      <c r="J6" s="219"/>
    </row>
    <row r="7" spans="1:10" ht="12" customHeight="1">
      <c r="A7" s="558"/>
      <c r="B7" s="173" t="s">
        <v>1220</v>
      </c>
      <c r="C7" s="218" t="s">
        <v>1221</v>
      </c>
      <c r="D7" s="188" t="s">
        <v>227</v>
      </c>
      <c r="E7" s="220" t="s">
        <v>122</v>
      </c>
      <c r="F7" s="188" t="s">
        <v>120</v>
      </c>
      <c r="G7" s="221">
        <v>1</v>
      </c>
      <c r="H7" s="222">
        <v>1.8939999999999999</v>
      </c>
      <c r="I7" s="218">
        <f>H7*G7</f>
        <v>1.8939999999999999</v>
      </c>
      <c r="J7" s="219"/>
    </row>
    <row r="8" spans="1:10" ht="12" customHeight="1">
      <c r="A8" s="558"/>
      <c r="B8" s="146" t="s">
        <v>1222</v>
      </c>
      <c r="C8" s="407" t="s">
        <v>1223</v>
      </c>
      <c r="D8" s="188" t="s">
        <v>224</v>
      </c>
      <c r="E8" s="220" t="s">
        <v>123</v>
      </c>
      <c r="F8" s="188" t="s">
        <v>116</v>
      </c>
      <c r="G8" s="221">
        <v>1</v>
      </c>
      <c r="H8" s="222">
        <v>0.46</v>
      </c>
      <c r="I8" s="218">
        <f>H8*G8</f>
        <v>0.46</v>
      </c>
      <c r="J8" s="175"/>
    </row>
    <row r="9" spans="1:10" ht="12" customHeight="1">
      <c r="A9" s="558"/>
      <c r="B9" s="146" t="s">
        <v>1222</v>
      </c>
      <c r="C9" s="407" t="s">
        <v>1224</v>
      </c>
      <c r="D9" s="188" t="s">
        <v>224</v>
      </c>
      <c r="E9" s="220" t="s">
        <v>117</v>
      </c>
      <c r="F9" s="188" t="s">
        <v>116</v>
      </c>
      <c r="G9" s="221">
        <v>4</v>
      </c>
      <c r="H9" s="222">
        <v>7.0000000000000007E-2</v>
      </c>
      <c r="I9" s="218">
        <f>H9*G9</f>
        <v>0.28000000000000003</v>
      </c>
      <c r="J9" s="175"/>
    </row>
    <row r="10" spans="1:10" ht="12" customHeight="1">
      <c r="A10" s="558"/>
      <c r="B10" s="146" t="s">
        <v>118</v>
      </c>
      <c r="C10" s="407"/>
      <c r="D10" s="188" t="s">
        <v>225</v>
      </c>
      <c r="E10" s="220" t="s">
        <v>602</v>
      </c>
      <c r="F10" s="188" t="s">
        <v>121</v>
      </c>
      <c r="G10" s="221">
        <v>2</v>
      </c>
      <c r="H10" s="222"/>
      <c r="I10" s="407"/>
      <c r="J10" s="175"/>
    </row>
    <row r="11" spans="1:10" ht="12" customHeight="1">
      <c r="A11" s="558"/>
      <c r="B11" s="146" t="s">
        <v>119</v>
      </c>
      <c r="C11" s="407"/>
      <c r="D11" s="188" t="s">
        <v>62</v>
      </c>
      <c r="E11" s="220" t="s">
        <v>124</v>
      </c>
      <c r="F11" s="188" t="s">
        <v>1225</v>
      </c>
      <c r="G11" s="221">
        <v>0.35</v>
      </c>
      <c r="H11" s="222"/>
      <c r="I11" s="407"/>
      <c r="J11" s="175" t="s">
        <v>1226</v>
      </c>
    </row>
    <row r="12" spans="1:10" ht="12" customHeight="1">
      <c r="A12" s="558"/>
      <c r="B12" s="146" t="s">
        <v>119</v>
      </c>
      <c r="C12" s="407"/>
      <c r="D12" s="188" t="s">
        <v>62</v>
      </c>
      <c r="E12" s="220" t="s">
        <v>124</v>
      </c>
      <c r="F12" s="188" t="s">
        <v>1225</v>
      </c>
      <c r="G12" s="221">
        <v>0.35</v>
      </c>
      <c r="H12" s="222"/>
      <c r="I12" s="407"/>
      <c r="J12" s="175"/>
    </row>
    <row r="13" spans="1:10" ht="12" customHeight="1">
      <c r="A13" s="558"/>
      <c r="B13" s="146" t="s">
        <v>1227</v>
      </c>
      <c r="C13" s="407"/>
      <c r="D13" s="188" t="s">
        <v>1228</v>
      </c>
      <c r="E13" s="220" t="s">
        <v>1229</v>
      </c>
      <c r="F13" s="188" t="s">
        <v>1225</v>
      </c>
      <c r="G13" s="221">
        <v>0.11600000000000001</v>
      </c>
      <c r="H13" s="222"/>
      <c r="I13" s="407"/>
      <c r="J13" s="175"/>
    </row>
    <row r="14" spans="1:10" ht="12" customHeight="1">
      <c r="A14" s="559"/>
      <c r="B14" s="435" t="s">
        <v>263</v>
      </c>
      <c r="C14" s="436"/>
      <c r="D14" s="223"/>
      <c r="E14" s="224"/>
      <c r="F14" s="223"/>
      <c r="G14" s="437"/>
      <c r="H14" s="438" t="s">
        <v>942</v>
      </c>
      <c r="I14" s="439">
        <f>SUM(I6:I13)</f>
        <v>2.6340000000000003</v>
      </c>
      <c r="J14" s="239" t="s">
        <v>1230</v>
      </c>
    </row>
    <row r="15" spans="1:10" ht="12" customHeight="1">
      <c r="A15" s="557" t="s">
        <v>1341</v>
      </c>
      <c r="B15" s="212" t="s">
        <v>203</v>
      </c>
      <c r="C15" s="213" t="s">
        <v>61</v>
      </c>
      <c r="D15" s="329" t="s">
        <v>62</v>
      </c>
      <c r="E15" s="214" t="s">
        <v>1219</v>
      </c>
      <c r="F15" s="215" t="s">
        <v>202</v>
      </c>
      <c r="G15" s="216"/>
      <c r="H15" s="225"/>
      <c r="I15" s="218"/>
      <c r="J15" s="219"/>
    </row>
    <row r="16" spans="1:10" ht="12" customHeight="1">
      <c r="A16" s="558"/>
      <c r="B16" s="146" t="s">
        <v>941</v>
      </c>
      <c r="C16" s="407"/>
      <c r="D16" s="188"/>
      <c r="E16" s="220"/>
      <c r="F16" s="188" t="s">
        <v>1231</v>
      </c>
      <c r="G16" s="226">
        <f>I14</f>
        <v>2.6340000000000003</v>
      </c>
      <c r="H16" s="222"/>
      <c r="I16" s="227">
        <f>G16</f>
        <v>2.6340000000000003</v>
      </c>
      <c r="J16" s="175"/>
    </row>
    <row r="17" spans="1:10" ht="12" customHeight="1">
      <c r="A17" s="559"/>
      <c r="B17" s="435" t="s">
        <v>263</v>
      </c>
      <c r="C17" s="436"/>
      <c r="D17" s="223"/>
      <c r="E17" s="224"/>
      <c r="F17" s="223"/>
      <c r="G17" s="437"/>
      <c r="H17" s="438" t="s">
        <v>942</v>
      </c>
      <c r="I17" s="439">
        <f>SUM(I15:I16)</f>
        <v>2.6340000000000003</v>
      </c>
      <c r="J17" s="239"/>
    </row>
    <row r="18" spans="1:10" ht="12" customHeight="1">
      <c r="A18" s="557" t="s">
        <v>1342</v>
      </c>
      <c r="B18" s="212" t="s">
        <v>201</v>
      </c>
      <c r="C18" s="213" t="s">
        <v>69</v>
      </c>
      <c r="D18" s="329" t="s">
        <v>62</v>
      </c>
      <c r="E18" s="214" t="s">
        <v>1232</v>
      </c>
      <c r="F18" s="215" t="s">
        <v>202</v>
      </c>
      <c r="G18" s="216"/>
      <c r="H18" s="225"/>
      <c r="I18" s="218"/>
      <c r="J18" s="219"/>
    </row>
    <row r="19" spans="1:10" ht="12" customHeight="1">
      <c r="A19" s="558"/>
      <c r="B19" s="173" t="s">
        <v>1233</v>
      </c>
      <c r="C19" s="218" t="s">
        <v>1234</v>
      </c>
      <c r="D19" s="188" t="s">
        <v>227</v>
      </c>
      <c r="E19" s="220" t="s">
        <v>150</v>
      </c>
      <c r="F19" s="188" t="s">
        <v>120</v>
      </c>
      <c r="G19" s="221">
        <v>1</v>
      </c>
      <c r="H19" s="222">
        <v>1.496</v>
      </c>
      <c r="I19" s="218">
        <f>H19*G19</f>
        <v>1.496</v>
      </c>
      <c r="J19" s="219"/>
    </row>
    <row r="20" spans="1:10" ht="12" customHeight="1">
      <c r="A20" s="558"/>
      <c r="B20" s="146" t="s">
        <v>1235</v>
      </c>
      <c r="C20" s="407" t="s">
        <v>1236</v>
      </c>
      <c r="D20" s="188" t="s">
        <v>224</v>
      </c>
      <c r="E20" s="220" t="s">
        <v>151</v>
      </c>
      <c r="F20" s="188" t="s">
        <v>116</v>
      </c>
      <c r="G20" s="221">
        <v>1</v>
      </c>
      <c r="H20" s="222">
        <v>0.40300000000000002</v>
      </c>
      <c r="I20" s="218">
        <f>H20*G20</f>
        <v>0.40300000000000002</v>
      </c>
      <c r="J20" s="175"/>
    </row>
    <row r="21" spans="1:10" ht="12" customHeight="1">
      <c r="A21" s="558"/>
      <c r="B21" s="146" t="s">
        <v>1235</v>
      </c>
      <c r="C21" s="407" t="s">
        <v>1237</v>
      </c>
      <c r="D21" s="188" t="s">
        <v>224</v>
      </c>
      <c r="E21" s="220" t="s">
        <v>117</v>
      </c>
      <c r="F21" s="188" t="s">
        <v>116</v>
      </c>
      <c r="G21" s="221">
        <v>4</v>
      </c>
      <c r="H21" s="222">
        <v>7.0000000000000007E-2</v>
      </c>
      <c r="I21" s="218">
        <f>H21*G21</f>
        <v>0.28000000000000003</v>
      </c>
      <c r="J21" s="175"/>
    </row>
    <row r="22" spans="1:10" ht="12" customHeight="1">
      <c r="A22" s="558"/>
      <c r="B22" s="146" t="s">
        <v>118</v>
      </c>
      <c r="C22" s="407"/>
      <c r="D22" s="188" t="s">
        <v>225</v>
      </c>
      <c r="E22" s="220" t="s">
        <v>602</v>
      </c>
      <c r="F22" s="188" t="s">
        <v>121</v>
      </c>
      <c r="G22" s="221">
        <v>2</v>
      </c>
      <c r="H22" s="222"/>
      <c r="I22" s="407"/>
      <c r="J22" s="175"/>
    </row>
    <row r="23" spans="1:10" ht="12" customHeight="1">
      <c r="A23" s="558"/>
      <c r="B23" s="146" t="s">
        <v>119</v>
      </c>
      <c r="C23" s="407"/>
      <c r="D23" s="188" t="s">
        <v>62</v>
      </c>
      <c r="E23" s="220" t="s">
        <v>152</v>
      </c>
      <c r="F23" s="188" t="s">
        <v>1238</v>
      </c>
      <c r="G23" s="221">
        <v>0.27700000000000002</v>
      </c>
      <c r="H23" s="222"/>
      <c r="I23" s="407"/>
      <c r="J23" s="175"/>
    </row>
    <row r="24" spans="1:10" ht="12" customHeight="1">
      <c r="A24" s="558"/>
      <c r="B24" s="146" t="s">
        <v>119</v>
      </c>
      <c r="C24" s="407"/>
      <c r="D24" s="188" t="s">
        <v>62</v>
      </c>
      <c r="E24" s="220" t="s">
        <v>152</v>
      </c>
      <c r="F24" s="188" t="s">
        <v>1238</v>
      </c>
      <c r="G24" s="221">
        <v>0.27700000000000002</v>
      </c>
      <c r="H24" s="222"/>
      <c r="I24" s="407"/>
      <c r="J24" s="175"/>
    </row>
    <row r="25" spans="1:10" ht="12" customHeight="1">
      <c r="A25" s="558"/>
      <c r="B25" s="146" t="s">
        <v>1239</v>
      </c>
      <c r="C25" s="407"/>
      <c r="D25" s="188" t="s">
        <v>1240</v>
      </c>
      <c r="E25" s="220" t="s">
        <v>1241</v>
      </c>
      <c r="F25" s="188" t="s">
        <v>1238</v>
      </c>
      <c r="G25" s="221">
        <v>9.1999999999999998E-2</v>
      </c>
      <c r="H25" s="222"/>
      <c r="I25" s="407"/>
      <c r="J25" s="175"/>
    </row>
    <row r="26" spans="1:10" ht="12" customHeight="1">
      <c r="A26" s="559"/>
      <c r="B26" s="435" t="s">
        <v>263</v>
      </c>
      <c r="C26" s="436"/>
      <c r="D26" s="223"/>
      <c r="E26" s="224"/>
      <c r="F26" s="223"/>
      <c r="G26" s="437"/>
      <c r="H26" s="438" t="s">
        <v>1242</v>
      </c>
      <c r="I26" s="439">
        <f>SUM(I18:I25)</f>
        <v>2.1790000000000003</v>
      </c>
      <c r="J26" s="239"/>
    </row>
    <row r="27" spans="1:10" ht="12" customHeight="1">
      <c r="A27" s="557" t="s">
        <v>1544</v>
      </c>
      <c r="B27" s="212" t="s">
        <v>203</v>
      </c>
      <c r="C27" s="213" t="s">
        <v>69</v>
      </c>
      <c r="D27" s="329" t="s">
        <v>62</v>
      </c>
      <c r="E27" s="214" t="s">
        <v>1243</v>
      </c>
      <c r="F27" s="215" t="s">
        <v>202</v>
      </c>
      <c r="G27" s="216"/>
      <c r="H27" s="225"/>
      <c r="I27" s="218"/>
      <c r="J27" s="219"/>
    </row>
    <row r="28" spans="1:10" ht="12" customHeight="1">
      <c r="A28" s="558"/>
      <c r="B28" s="146" t="s">
        <v>941</v>
      </c>
      <c r="C28" s="407"/>
      <c r="D28" s="188"/>
      <c r="E28" s="220"/>
      <c r="F28" s="188" t="s">
        <v>1244</v>
      </c>
      <c r="G28" s="226">
        <f>I26</f>
        <v>2.1790000000000003</v>
      </c>
      <c r="H28" s="222"/>
      <c r="I28" s="227">
        <f>G28</f>
        <v>2.1790000000000003</v>
      </c>
      <c r="J28" s="175"/>
    </row>
    <row r="29" spans="1:10" ht="12" customHeight="1">
      <c r="A29" s="559"/>
      <c r="B29" s="435" t="s">
        <v>263</v>
      </c>
      <c r="C29" s="436"/>
      <c r="D29" s="223"/>
      <c r="E29" s="224"/>
      <c r="F29" s="223"/>
      <c r="G29" s="437"/>
      <c r="H29" s="438" t="s">
        <v>1242</v>
      </c>
      <c r="I29" s="439">
        <f>SUM(I27:I28)</f>
        <v>2.1790000000000003</v>
      </c>
      <c r="J29" s="239"/>
    </row>
    <row r="30" spans="1:10" ht="12" customHeight="1">
      <c r="A30" s="557" t="s">
        <v>1545</v>
      </c>
      <c r="B30" s="212" t="s">
        <v>201</v>
      </c>
      <c r="C30" s="213" t="s">
        <v>70</v>
      </c>
      <c r="D30" s="329" t="s">
        <v>62</v>
      </c>
      <c r="E30" s="214" t="s">
        <v>603</v>
      </c>
      <c r="F30" s="215" t="s">
        <v>202</v>
      </c>
      <c r="G30" s="216"/>
      <c r="H30" s="225"/>
      <c r="I30" s="218"/>
      <c r="J30" s="219"/>
    </row>
    <row r="31" spans="1:10" ht="12" customHeight="1">
      <c r="A31" s="558"/>
      <c r="B31" s="173" t="s">
        <v>1233</v>
      </c>
      <c r="C31" s="218" t="s">
        <v>1234</v>
      </c>
      <c r="D31" s="188" t="s">
        <v>227</v>
      </c>
      <c r="E31" s="220" t="s">
        <v>161</v>
      </c>
      <c r="F31" s="188" t="s">
        <v>120</v>
      </c>
      <c r="G31" s="221">
        <v>1</v>
      </c>
      <c r="H31" s="222">
        <v>1.526</v>
      </c>
      <c r="I31" s="218">
        <f>H31*G31</f>
        <v>1.526</v>
      </c>
      <c r="J31" s="219"/>
    </row>
    <row r="32" spans="1:10" ht="12" customHeight="1">
      <c r="A32" s="558"/>
      <c r="B32" s="146" t="s">
        <v>1235</v>
      </c>
      <c r="C32" s="407" t="s">
        <v>1236</v>
      </c>
      <c r="D32" s="188" t="s">
        <v>224</v>
      </c>
      <c r="E32" s="220" t="s">
        <v>125</v>
      </c>
      <c r="F32" s="188" t="s">
        <v>116</v>
      </c>
      <c r="G32" s="221">
        <v>1</v>
      </c>
      <c r="H32" s="222">
        <v>0.46</v>
      </c>
      <c r="I32" s="218">
        <f>H32*G32</f>
        <v>0.46</v>
      </c>
      <c r="J32" s="175"/>
    </row>
    <row r="33" spans="1:10" ht="12" customHeight="1">
      <c r="A33" s="558"/>
      <c r="B33" s="146" t="s">
        <v>1235</v>
      </c>
      <c r="C33" s="407" t="s">
        <v>1237</v>
      </c>
      <c r="D33" s="188" t="s">
        <v>224</v>
      </c>
      <c r="E33" s="220" t="s">
        <v>117</v>
      </c>
      <c r="F33" s="188" t="s">
        <v>116</v>
      </c>
      <c r="G33" s="221">
        <v>4</v>
      </c>
      <c r="H33" s="222">
        <v>7.0000000000000007E-2</v>
      </c>
      <c r="I33" s="218">
        <f>H33*G33</f>
        <v>0.28000000000000003</v>
      </c>
      <c r="J33" s="175"/>
    </row>
    <row r="34" spans="1:10" ht="12" customHeight="1">
      <c r="A34" s="558"/>
      <c r="B34" s="146" t="s">
        <v>118</v>
      </c>
      <c r="C34" s="407"/>
      <c r="D34" s="188" t="s">
        <v>225</v>
      </c>
      <c r="E34" s="220" t="s">
        <v>602</v>
      </c>
      <c r="F34" s="188" t="s">
        <v>121</v>
      </c>
      <c r="G34" s="221">
        <v>2</v>
      </c>
      <c r="H34" s="222"/>
      <c r="I34" s="407"/>
      <c r="J34" s="175"/>
    </row>
    <row r="35" spans="1:10" ht="12" customHeight="1">
      <c r="A35" s="558"/>
      <c r="B35" s="146" t="s">
        <v>119</v>
      </c>
      <c r="C35" s="407"/>
      <c r="D35" s="188" t="s">
        <v>1245</v>
      </c>
      <c r="E35" s="220" t="s">
        <v>126</v>
      </c>
      <c r="F35" s="188" t="s">
        <v>1238</v>
      </c>
      <c r="G35" s="221">
        <v>0.28199999999999997</v>
      </c>
      <c r="H35" s="222"/>
      <c r="I35" s="407"/>
      <c r="J35" s="175"/>
    </row>
    <row r="36" spans="1:10" ht="12" customHeight="1">
      <c r="A36" s="558"/>
      <c r="B36" s="146" t="s">
        <v>119</v>
      </c>
      <c r="C36" s="407"/>
      <c r="D36" s="188" t="s">
        <v>1245</v>
      </c>
      <c r="E36" s="220" t="s">
        <v>126</v>
      </c>
      <c r="F36" s="188" t="s">
        <v>1225</v>
      </c>
      <c r="G36" s="221">
        <v>0.28199999999999997</v>
      </c>
      <c r="H36" s="222"/>
      <c r="I36" s="407"/>
      <c r="J36" s="175"/>
    </row>
    <row r="37" spans="1:10" ht="12" customHeight="1">
      <c r="A37" s="558"/>
      <c r="B37" s="146" t="s">
        <v>1227</v>
      </c>
      <c r="C37" s="407"/>
      <c r="D37" s="188" t="s">
        <v>1228</v>
      </c>
      <c r="E37" s="220" t="s">
        <v>604</v>
      </c>
      <c r="F37" s="188" t="s">
        <v>1225</v>
      </c>
      <c r="G37" s="221">
        <v>9.4E-2</v>
      </c>
      <c r="H37" s="222"/>
      <c r="I37" s="407"/>
      <c r="J37" s="175"/>
    </row>
    <row r="38" spans="1:10" ht="12" customHeight="1">
      <c r="A38" s="559"/>
      <c r="B38" s="435" t="s">
        <v>263</v>
      </c>
      <c r="C38" s="436"/>
      <c r="D38" s="223"/>
      <c r="E38" s="224"/>
      <c r="F38" s="223"/>
      <c r="G38" s="437"/>
      <c r="H38" s="438" t="s">
        <v>942</v>
      </c>
      <c r="I38" s="439">
        <f>SUM(I30:I37)</f>
        <v>2.266</v>
      </c>
      <c r="J38" s="239"/>
    </row>
    <row r="39" spans="1:10" ht="12" customHeight="1">
      <c r="A39" s="557" t="s">
        <v>1546</v>
      </c>
      <c r="B39" s="212" t="s">
        <v>203</v>
      </c>
      <c r="C39" s="213" t="s">
        <v>70</v>
      </c>
      <c r="D39" s="329" t="s">
        <v>62</v>
      </c>
      <c r="E39" s="214" t="s">
        <v>603</v>
      </c>
      <c r="F39" s="215" t="s">
        <v>202</v>
      </c>
      <c r="G39" s="216"/>
      <c r="H39" s="225"/>
      <c r="I39" s="218"/>
      <c r="J39" s="219"/>
    </row>
    <row r="40" spans="1:10" ht="12" customHeight="1">
      <c r="A40" s="558"/>
      <c r="B40" s="146" t="s">
        <v>941</v>
      </c>
      <c r="C40" s="407"/>
      <c r="D40" s="188"/>
      <c r="E40" s="220"/>
      <c r="F40" s="188" t="s">
        <v>1231</v>
      </c>
      <c r="G40" s="226">
        <f>I38</f>
        <v>2.266</v>
      </c>
      <c r="H40" s="222"/>
      <c r="I40" s="227">
        <f>G40</f>
        <v>2.266</v>
      </c>
      <c r="J40" s="175"/>
    </row>
    <row r="41" spans="1:10" ht="12" customHeight="1">
      <c r="A41" s="559"/>
      <c r="B41" s="435" t="s">
        <v>263</v>
      </c>
      <c r="C41" s="436"/>
      <c r="D41" s="223"/>
      <c r="E41" s="224"/>
      <c r="F41" s="223"/>
      <c r="G41" s="437"/>
      <c r="H41" s="438" t="s">
        <v>942</v>
      </c>
      <c r="I41" s="439">
        <f>SUM(I39:I40)</f>
        <v>2.266</v>
      </c>
      <c r="J41" s="239"/>
    </row>
    <row r="42" spans="1:10" ht="12" customHeight="1">
      <c r="A42" s="557" t="s">
        <v>1547</v>
      </c>
      <c r="B42" s="212" t="s">
        <v>201</v>
      </c>
      <c r="C42" s="213" t="s">
        <v>71</v>
      </c>
      <c r="D42" s="329" t="s">
        <v>62</v>
      </c>
      <c r="E42" s="214" t="s">
        <v>1246</v>
      </c>
      <c r="F42" s="215" t="s">
        <v>202</v>
      </c>
      <c r="G42" s="216"/>
      <c r="H42" s="225"/>
      <c r="I42" s="218"/>
      <c r="J42" s="219"/>
    </row>
    <row r="43" spans="1:10" ht="12" customHeight="1">
      <c r="A43" s="558"/>
      <c r="B43" s="173" t="s">
        <v>1220</v>
      </c>
      <c r="C43" s="218" t="s">
        <v>1221</v>
      </c>
      <c r="D43" s="215" t="s">
        <v>227</v>
      </c>
      <c r="E43" s="228" t="s">
        <v>1247</v>
      </c>
      <c r="F43" s="215" t="s">
        <v>120</v>
      </c>
      <c r="G43" s="216">
        <v>1</v>
      </c>
      <c r="H43" s="222">
        <v>1.49</v>
      </c>
      <c r="I43" s="218">
        <f>H43*G43</f>
        <v>1.49</v>
      </c>
      <c r="J43" s="219"/>
    </row>
    <row r="44" spans="1:10" ht="12" customHeight="1">
      <c r="A44" s="558"/>
      <c r="B44" s="146" t="s">
        <v>1222</v>
      </c>
      <c r="C44" s="407" t="s">
        <v>1223</v>
      </c>
      <c r="D44" s="188" t="s">
        <v>224</v>
      </c>
      <c r="E44" s="220" t="s">
        <v>123</v>
      </c>
      <c r="F44" s="188" t="s">
        <v>116</v>
      </c>
      <c r="G44" s="221">
        <v>1</v>
      </c>
      <c r="H44" s="222">
        <v>0.46</v>
      </c>
      <c r="I44" s="218">
        <f>H44*G44</f>
        <v>0.46</v>
      </c>
      <c r="J44" s="175"/>
    </row>
    <row r="45" spans="1:10" ht="12" customHeight="1">
      <c r="A45" s="558"/>
      <c r="B45" s="146" t="s">
        <v>1222</v>
      </c>
      <c r="C45" s="407" t="s">
        <v>1224</v>
      </c>
      <c r="D45" s="188" t="s">
        <v>224</v>
      </c>
      <c r="E45" s="220" t="s">
        <v>117</v>
      </c>
      <c r="F45" s="188" t="s">
        <v>116</v>
      </c>
      <c r="G45" s="221">
        <v>4</v>
      </c>
      <c r="H45" s="222">
        <v>7.0000000000000007E-2</v>
      </c>
      <c r="I45" s="218">
        <f>H45*G45</f>
        <v>0.28000000000000003</v>
      </c>
      <c r="J45" s="175"/>
    </row>
    <row r="46" spans="1:10" ht="12" customHeight="1">
      <c r="A46" s="558"/>
      <c r="B46" s="146" t="s">
        <v>118</v>
      </c>
      <c r="C46" s="407"/>
      <c r="D46" s="188" t="s">
        <v>1248</v>
      </c>
      <c r="E46" s="220" t="s">
        <v>602</v>
      </c>
      <c r="F46" s="188" t="s">
        <v>121</v>
      </c>
      <c r="G46" s="221">
        <v>2</v>
      </c>
      <c r="H46" s="222"/>
      <c r="I46" s="407"/>
      <c r="J46" s="175"/>
    </row>
    <row r="47" spans="1:10" ht="12" customHeight="1">
      <c r="A47" s="558"/>
      <c r="B47" s="146" t="s">
        <v>119</v>
      </c>
      <c r="C47" s="407"/>
      <c r="D47" s="188" t="s">
        <v>62</v>
      </c>
      <c r="E47" s="220" t="s">
        <v>605</v>
      </c>
      <c r="F47" s="188" t="s">
        <v>1225</v>
      </c>
      <c r="G47" s="221">
        <v>0.27500000000000002</v>
      </c>
      <c r="H47" s="222"/>
      <c r="I47" s="407"/>
      <c r="J47" s="175"/>
    </row>
    <row r="48" spans="1:10" ht="12" customHeight="1">
      <c r="A48" s="558"/>
      <c r="B48" s="146" t="s">
        <v>119</v>
      </c>
      <c r="C48" s="407"/>
      <c r="D48" s="188" t="s">
        <v>62</v>
      </c>
      <c r="E48" s="220" t="s">
        <v>605</v>
      </c>
      <c r="F48" s="188" t="s">
        <v>1249</v>
      </c>
      <c r="G48" s="221">
        <v>0.27500000000000002</v>
      </c>
      <c r="H48" s="222"/>
      <c r="I48" s="407"/>
      <c r="J48" s="175"/>
    </row>
    <row r="49" spans="1:10" ht="12" customHeight="1">
      <c r="A49" s="559"/>
      <c r="B49" s="435" t="s">
        <v>263</v>
      </c>
      <c r="C49" s="436"/>
      <c r="D49" s="223"/>
      <c r="E49" s="224"/>
      <c r="F49" s="223"/>
      <c r="G49" s="437"/>
      <c r="H49" s="438" t="s">
        <v>1015</v>
      </c>
      <c r="I49" s="439">
        <f>SUM(I42:I48)</f>
        <v>2.23</v>
      </c>
      <c r="J49" s="239"/>
    </row>
    <row r="50" spans="1:10" ht="12" customHeight="1">
      <c r="A50" s="557" t="s">
        <v>1548</v>
      </c>
      <c r="B50" s="212" t="s">
        <v>203</v>
      </c>
      <c r="C50" s="213" t="s">
        <v>71</v>
      </c>
      <c r="D50" s="329" t="s">
        <v>62</v>
      </c>
      <c r="E50" s="214" t="s">
        <v>1020</v>
      </c>
      <c r="F50" s="215" t="s">
        <v>202</v>
      </c>
      <c r="G50" s="216"/>
      <c r="H50" s="225"/>
      <c r="I50" s="218"/>
      <c r="J50" s="219"/>
    </row>
    <row r="51" spans="1:10" ht="12" customHeight="1">
      <c r="A51" s="558"/>
      <c r="B51" s="146" t="s">
        <v>1016</v>
      </c>
      <c r="C51" s="407"/>
      <c r="D51" s="188"/>
      <c r="E51" s="220"/>
      <c r="F51" s="188" t="s">
        <v>1017</v>
      </c>
      <c r="G51" s="226">
        <f>I49</f>
        <v>2.23</v>
      </c>
      <c r="H51" s="222"/>
      <c r="I51" s="227">
        <f>G51</f>
        <v>2.23</v>
      </c>
      <c r="J51" s="175"/>
    </row>
    <row r="52" spans="1:10" ht="12" customHeight="1">
      <c r="A52" s="559"/>
      <c r="B52" s="435" t="s">
        <v>263</v>
      </c>
      <c r="C52" s="436"/>
      <c r="D52" s="223"/>
      <c r="E52" s="224"/>
      <c r="F52" s="223"/>
      <c r="G52" s="437"/>
      <c r="H52" s="438" t="s">
        <v>1015</v>
      </c>
      <c r="I52" s="439">
        <f>SUM(I50:I51)</f>
        <v>2.23</v>
      </c>
      <c r="J52" s="239"/>
    </row>
    <row r="53" spans="1:10" ht="12" customHeight="1">
      <c r="A53" s="557" t="s">
        <v>1549</v>
      </c>
      <c r="B53" s="212" t="s">
        <v>201</v>
      </c>
      <c r="C53" s="213" t="s">
        <v>72</v>
      </c>
      <c r="D53" s="329" t="s">
        <v>62</v>
      </c>
      <c r="E53" s="214" t="s">
        <v>1022</v>
      </c>
      <c r="F53" s="215" t="s">
        <v>202</v>
      </c>
      <c r="G53" s="216"/>
      <c r="H53" s="225"/>
      <c r="I53" s="218"/>
      <c r="J53" s="219"/>
    </row>
    <row r="54" spans="1:10" ht="12" customHeight="1">
      <c r="A54" s="558"/>
      <c r="B54" s="173" t="s">
        <v>1008</v>
      </c>
      <c r="C54" s="218" t="s">
        <v>1009</v>
      </c>
      <c r="D54" s="215" t="s">
        <v>227</v>
      </c>
      <c r="E54" s="228" t="s">
        <v>159</v>
      </c>
      <c r="F54" s="215" t="s">
        <v>120</v>
      </c>
      <c r="G54" s="216">
        <v>1</v>
      </c>
      <c r="H54" s="222">
        <v>0.86399999999999999</v>
      </c>
      <c r="I54" s="218">
        <f>H54*G54</f>
        <v>0.86399999999999999</v>
      </c>
      <c r="J54" s="219"/>
    </row>
    <row r="55" spans="1:10" ht="12" customHeight="1">
      <c r="A55" s="558"/>
      <c r="B55" s="146" t="s">
        <v>1010</v>
      </c>
      <c r="C55" s="407" t="s">
        <v>1011</v>
      </c>
      <c r="D55" s="188" t="s">
        <v>224</v>
      </c>
      <c r="E55" s="220" t="s">
        <v>156</v>
      </c>
      <c r="F55" s="188" t="s">
        <v>116</v>
      </c>
      <c r="G55" s="221">
        <v>2</v>
      </c>
      <c r="H55" s="222">
        <v>0.23</v>
      </c>
      <c r="I55" s="218">
        <f>H55*G55</f>
        <v>0.46</v>
      </c>
      <c r="J55" s="175"/>
    </row>
    <row r="56" spans="1:10" ht="12" customHeight="1">
      <c r="A56" s="558"/>
      <c r="B56" s="146" t="s">
        <v>1010</v>
      </c>
      <c r="C56" s="407" t="s">
        <v>1012</v>
      </c>
      <c r="D56" s="188" t="s">
        <v>224</v>
      </c>
      <c r="E56" s="220" t="s">
        <v>117</v>
      </c>
      <c r="F56" s="188" t="s">
        <v>116</v>
      </c>
      <c r="G56" s="221">
        <v>4</v>
      </c>
      <c r="H56" s="222">
        <v>7.0000000000000007E-2</v>
      </c>
      <c r="I56" s="218">
        <f>H56*G56</f>
        <v>0.28000000000000003</v>
      </c>
      <c r="J56" s="175"/>
    </row>
    <row r="57" spans="1:10" ht="12" customHeight="1">
      <c r="A57" s="558"/>
      <c r="B57" s="146" t="s">
        <v>118</v>
      </c>
      <c r="C57" s="407"/>
      <c r="D57" s="188" t="s">
        <v>1021</v>
      </c>
      <c r="E57" s="220" t="s">
        <v>602</v>
      </c>
      <c r="F57" s="188" t="s">
        <v>121</v>
      </c>
      <c r="G57" s="221">
        <v>2</v>
      </c>
      <c r="H57" s="222"/>
      <c r="I57" s="407"/>
      <c r="J57" s="175"/>
    </row>
    <row r="58" spans="1:10" ht="12" customHeight="1">
      <c r="A58" s="558"/>
      <c r="B58" s="146" t="s">
        <v>119</v>
      </c>
      <c r="C58" s="407"/>
      <c r="D58" s="188" t="s">
        <v>1018</v>
      </c>
      <c r="E58" s="220" t="s">
        <v>281</v>
      </c>
      <c r="F58" s="188" t="s">
        <v>1250</v>
      </c>
      <c r="G58" s="221">
        <v>0.16</v>
      </c>
      <c r="H58" s="222"/>
      <c r="I58" s="407"/>
      <c r="J58" s="175"/>
    </row>
    <row r="59" spans="1:10" ht="12" customHeight="1">
      <c r="A59" s="558"/>
      <c r="B59" s="146" t="s">
        <v>119</v>
      </c>
      <c r="C59" s="407"/>
      <c r="D59" s="188" t="s">
        <v>1018</v>
      </c>
      <c r="E59" s="220" t="s">
        <v>281</v>
      </c>
      <c r="F59" s="188" t="s">
        <v>1250</v>
      </c>
      <c r="G59" s="221">
        <v>0.16</v>
      </c>
      <c r="H59" s="222"/>
      <c r="I59" s="407"/>
      <c r="J59" s="175"/>
    </row>
    <row r="60" spans="1:10" ht="12" customHeight="1">
      <c r="A60" s="559"/>
      <c r="B60" s="435" t="s">
        <v>263</v>
      </c>
      <c r="C60" s="436"/>
      <c r="D60" s="223"/>
      <c r="E60" s="224"/>
      <c r="F60" s="223"/>
      <c r="G60" s="437"/>
      <c r="H60" s="438" t="s">
        <v>1019</v>
      </c>
      <c r="I60" s="439">
        <f>SUM(I53:I59)</f>
        <v>1.6040000000000001</v>
      </c>
      <c r="J60" s="239"/>
    </row>
    <row r="61" spans="1:10" ht="12" customHeight="1">
      <c r="A61" s="557" t="s">
        <v>1550</v>
      </c>
      <c r="B61" s="212" t="s">
        <v>203</v>
      </c>
      <c r="C61" s="213" t="s">
        <v>72</v>
      </c>
      <c r="D61" s="329" t="s">
        <v>62</v>
      </c>
      <c r="E61" s="214" t="s">
        <v>1022</v>
      </c>
      <c r="F61" s="215" t="s">
        <v>202</v>
      </c>
      <c r="G61" s="216"/>
      <c r="H61" s="225"/>
      <c r="I61" s="218"/>
      <c r="J61" s="219"/>
    </row>
    <row r="62" spans="1:10" ht="12" customHeight="1">
      <c r="A62" s="558"/>
      <c r="B62" s="146" t="s">
        <v>1016</v>
      </c>
      <c r="C62" s="407"/>
      <c r="D62" s="188"/>
      <c r="E62" s="220"/>
      <c r="F62" s="188" t="s">
        <v>1017</v>
      </c>
      <c r="G62" s="226">
        <f>I60</f>
        <v>1.6040000000000001</v>
      </c>
      <c r="H62" s="222"/>
      <c r="I62" s="227">
        <f>G62</f>
        <v>1.6040000000000001</v>
      </c>
      <c r="J62" s="175"/>
    </row>
    <row r="63" spans="1:10" ht="12" customHeight="1">
      <c r="A63" s="559"/>
      <c r="B63" s="435" t="s">
        <v>263</v>
      </c>
      <c r="C63" s="436"/>
      <c r="D63" s="223"/>
      <c r="E63" s="224"/>
      <c r="F63" s="223"/>
      <c r="G63" s="437"/>
      <c r="H63" s="438" t="s">
        <v>1015</v>
      </c>
      <c r="I63" s="439">
        <f>SUM(I61:I62)</f>
        <v>1.6040000000000001</v>
      </c>
      <c r="J63" s="239"/>
    </row>
    <row r="64" spans="1:10" ht="12" customHeight="1">
      <c r="A64" s="557" t="s">
        <v>1551</v>
      </c>
      <c r="B64" s="212" t="s">
        <v>201</v>
      </c>
      <c r="C64" s="213" t="s">
        <v>72</v>
      </c>
      <c r="D64" s="329" t="s">
        <v>62</v>
      </c>
      <c r="E64" s="214" t="s">
        <v>1023</v>
      </c>
      <c r="F64" s="215" t="s">
        <v>202</v>
      </c>
      <c r="G64" s="216"/>
      <c r="H64" s="225"/>
      <c r="I64" s="218"/>
      <c r="J64" s="219"/>
    </row>
    <row r="65" spans="1:10" ht="12" customHeight="1">
      <c r="A65" s="558"/>
      <c r="B65" s="173" t="s">
        <v>1008</v>
      </c>
      <c r="C65" s="218" t="s">
        <v>1009</v>
      </c>
      <c r="D65" s="188" t="s">
        <v>227</v>
      </c>
      <c r="E65" s="220" t="s">
        <v>154</v>
      </c>
      <c r="F65" s="188" t="s">
        <v>120</v>
      </c>
      <c r="G65" s="221">
        <v>1</v>
      </c>
      <c r="H65" s="222">
        <v>0.64800000000000002</v>
      </c>
      <c r="I65" s="218">
        <f>H65*G65</f>
        <v>0.64800000000000002</v>
      </c>
      <c r="J65" s="219"/>
    </row>
    <row r="66" spans="1:10" ht="12" customHeight="1">
      <c r="A66" s="558"/>
      <c r="B66" s="146" t="s">
        <v>1010</v>
      </c>
      <c r="C66" s="407" t="s">
        <v>1011</v>
      </c>
      <c r="D66" s="188" t="s">
        <v>224</v>
      </c>
      <c r="E66" s="220" t="s">
        <v>153</v>
      </c>
      <c r="F66" s="188" t="s">
        <v>116</v>
      </c>
      <c r="G66" s="221">
        <v>2</v>
      </c>
      <c r="H66" s="222">
        <v>0.23</v>
      </c>
      <c r="I66" s="218">
        <f>H66*G66</f>
        <v>0.46</v>
      </c>
      <c r="J66" s="175"/>
    </row>
    <row r="67" spans="1:10" ht="12" customHeight="1">
      <c r="A67" s="558"/>
      <c r="B67" s="146" t="s">
        <v>1010</v>
      </c>
      <c r="C67" s="407" t="s">
        <v>1012</v>
      </c>
      <c r="D67" s="188" t="s">
        <v>224</v>
      </c>
      <c r="E67" s="220" t="s">
        <v>117</v>
      </c>
      <c r="F67" s="188" t="s">
        <v>116</v>
      </c>
      <c r="G67" s="221">
        <v>4</v>
      </c>
      <c r="H67" s="222">
        <v>7.0000000000000007E-2</v>
      </c>
      <c r="I67" s="218">
        <f>H67*G67</f>
        <v>0.28000000000000003</v>
      </c>
      <c r="J67" s="175"/>
    </row>
    <row r="68" spans="1:10" ht="12" customHeight="1">
      <c r="A68" s="558"/>
      <c r="B68" s="146" t="s">
        <v>118</v>
      </c>
      <c r="C68" s="407"/>
      <c r="D68" s="188" t="s">
        <v>1021</v>
      </c>
      <c r="E68" s="220" t="s">
        <v>602</v>
      </c>
      <c r="F68" s="188" t="s">
        <v>121</v>
      </c>
      <c r="G68" s="221">
        <v>2</v>
      </c>
      <c r="H68" s="222"/>
      <c r="I68" s="407"/>
      <c r="J68" s="175"/>
    </row>
    <row r="69" spans="1:10" ht="12" customHeight="1">
      <c r="A69" s="558"/>
      <c r="B69" s="146" t="s">
        <v>119</v>
      </c>
      <c r="C69" s="407"/>
      <c r="D69" s="188" t="s">
        <v>62</v>
      </c>
      <c r="E69" s="220" t="s">
        <v>155</v>
      </c>
      <c r="F69" s="188" t="s">
        <v>1249</v>
      </c>
      <c r="G69" s="221">
        <v>0.12</v>
      </c>
      <c r="H69" s="222"/>
      <c r="I69" s="407"/>
      <c r="J69" s="175"/>
    </row>
    <row r="70" spans="1:10" ht="12" customHeight="1">
      <c r="A70" s="558"/>
      <c r="B70" s="146" t="s">
        <v>119</v>
      </c>
      <c r="C70" s="407"/>
      <c r="D70" s="188" t="s">
        <v>62</v>
      </c>
      <c r="E70" s="220" t="s">
        <v>155</v>
      </c>
      <c r="F70" s="188" t="s">
        <v>1249</v>
      </c>
      <c r="G70" s="221">
        <v>0.12</v>
      </c>
      <c r="H70" s="222"/>
      <c r="I70" s="407"/>
      <c r="J70" s="175"/>
    </row>
    <row r="71" spans="1:10" ht="12" customHeight="1">
      <c r="A71" s="559"/>
      <c r="B71" s="435" t="s">
        <v>263</v>
      </c>
      <c r="C71" s="436"/>
      <c r="D71" s="223"/>
      <c r="E71" s="224"/>
      <c r="F71" s="223"/>
      <c r="G71" s="437"/>
      <c r="H71" s="438" t="s">
        <v>1015</v>
      </c>
      <c r="I71" s="439">
        <f>SUM(I64:I70)</f>
        <v>1.3880000000000001</v>
      </c>
      <c r="J71" s="239"/>
    </row>
    <row r="72" spans="1:10" ht="12" customHeight="1">
      <c r="A72" s="557" t="s">
        <v>1552</v>
      </c>
      <c r="B72" s="212" t="s">
        <v>203</v>
      </c>
      <c r="C72" s="213" t="s">
        <v>72</v>
      </c>
      <c r="D72" s="329" t="s">
        <v>62</v>
      </c>
      <c r="E72" s="214" t="s">
        <v>1023</v>
      </c>
      <c r="F72" s="215" t="s">
        <v>202</v>
      </c>
      <c r="G72" s="216"/>
      <c r="H72" s="225"/>
      <c r="I72" s="218"/>
      <c r="J72" s="219"/>
    </row>
    <row r="73" spans="1:10" ht="12" customHeight="1">
      <c r="A73" s="558"/>
      <c r="B73" s="146" t="s">
        <v>1016</v>
      </c>
      <c r="C73" s="407"/>
      <c r="D73" s="188"/>
      <c r="E73" s="220"/>
      <c r="F73" s="188" t="s">
        <v>1017</v>
      </c>
      <c r="G73" s="226">
        <f>I71</f>
        <v>1.3880000000000001</v>
      </c>
      <c r="H73" s="222"/>
      <c r="I73" s="227">
        <f>G73</f>
        <v>1.3880000000000001</v>
      </c>
      <c r="J73" s="175"/>
    </row>
    <row r="74" spans="1:10" ht="12" customHeight="1">
      <c r="A74" s="559"/>
      <c r="B74" s="435" t="s">
        <v>263</v>
      </c>
      <c r="C74" s="436"/>
      <c r="D74" s="223"/>
      <c r="E74" s="224"/>
      <c r="F74" s="223"/>
      <c r="G74" s="437"/>
      <c r="H74" s="438" t="s">
        <v>1015</v>
      </c>
      <c r="I74" s="439">
        <f>SUM(I72:I73)</f>
        <v>1.3880000000000001</v>
      </c>
      <c r="J74" s="239"/>
    </row>
    <row r="75" spans="1:10" ht="12" customHeight="1">
      <c r="A75" s="557" t="s">
        <v>1553</v>
      </c>
      <c r="B75" s="212" t="s">
        <v>201</v>
      </c>
      <c r="C75" s="213" t="s">
        <v>72</v>
      </c>
      <c r="D75" s="329" t="s">
        <v>62</v>
      </c>
      <c r="E75" s="214" t="s">
        <v>1024</v>
      </c>
      <c r="F75" s="215" t="s">
        <v>202</v>
      </c>
      <c r="G75" s="216"/>
      <c r="H75" s="225"/>
      <c r="I75" s="218"/>
      <c r="J75" s="219"/>
    </row>
    <row r="76" spans="1:10" ht="12" customHeight="1">
      <c r="A76" s="558"/>
      <c r="B76" s="173" t="s">
        <v>1008</v>
      </c>
      <c r="C76" s="218" t="s">
        <v>1009</v>
      </c>
      <c r="D76" s="188" t="s">
        <v>227</v>
      </c>
      <c r="E76" s="220" t="s">
        <v>157</v>
      </c>
      <c r="F76" s="188" t="s">
        <v>120</v>
      </c>
      <c r="G76" s="221">
        <v>1</v>
      </c>
      <c r="H76" s="222">
        <v>0.97199999999999998</v>
      </c>
      <c r="I76" s="218">
        <f>H76*G76</f>
        <v>0.97199999999999998</v>
      </c>
      <c r="J76" s="219"/>
    </row>
    <row r="77" spans="1:10" ht="12" customHeight="1">
      <c r="A77" s="558"/>
      <c r="B77" s="146" t="s">
        <v>1010</v>
      </c>
      <c r="C77" s="407" t="s">
        <v>1011</v>
      </c>
      <c r="D77" s="188" t="s">
        <v>224</v>
      </c>
      <c r="E77" s="220" t="s">
        <v>153</v>
      </c>
      <c r="F77" s="188" t="s">
        <v>116</v>
      </c>
      <c r="G77" s="221">
        <v>2</v>
      </c>
      <c r="H77" s="222">
        <v>0.23</v>
      </c>
      <c r="I77" s="218">
        <f>H77*G77</f>
        <v>0.46</v>
      </c>
      <c r="J77" s="175"/>
    </row>
    <row r="78" spans="1:10" ht="12" customHeight="1">
      <c r="A78" s="558"/>
      <c r="B78" s="146" t="s">
        <v>1010</v>
      </c>
      <c r="C78" s="407" t="s">
        <v>1012</v>
      </c>
      <c r="D78" s="188" t="s">
        <v>224</v>
      </c>
      <c r="E78" s="220" t="s">
        <v>117</v>
      </c>
      <c r="F78" s="188" t="s">
        <v>116</v>
      </c>
      <c r="G78" s="221">
        <v>4</v>
      </c>
      <c r="H78" s="222">
        <v>7.0000000000000007E-2</v>
      </c>
      <c r="I78" s="218">
        <f>H78*G78</f>
        <v>0.28000000000000003</v>
      </c>
      <c r="J78" s="175"/>
    </row>
    <row r="79" spans="1:10" ht="12" customHeight="1">
      <c r="A79" s="558"/>
      <c r="B79" s="146" t="s">
        <v>118</v>
      </c>
      <c r="C79" s="407"/>
      <c r="D79" s="188" t="s">
        <v>1021</v>
      </c>
      <c r="E79" s="220" t="s">
        <v>602</v>
      </c>
      <c r="F79" s="188" t="s">
        <v>121</v>
      </c>
      <c r="G79" s="221">
        <v>2</v>
      </c>
      <c r="H79" s="222"/>
      <c r="I79" s="407"/>
      <c r="J79" s="175"/>
    </row>
    <row r="80" spans="1:10" ht="12" customHeight="1">
      <c r="A80" s="558"/>
      <c r="B80" s="146" t="s">
        <v>119</v>
      </c>
      <c r="C80" s="407"/>
      <c r="D80" s="188" t="s">
        <v>62</v>
      </c>
      <c r="E80" s="220" t="s">
        <v>158</v>
      </c>
      <c r="F80" s="188" t="s">
        <v>1249</v>
      </c>
      <c r="G80" s="221">
        <v>0.18</v>
      </c>
      <c r="H80" s="222"/>
      <c r="I80" s="407"/>
      <c r="J80" s="175"/>
    </row>
    <row r="81" spans="1:10" ht="12" customHeight="1">
      <c r="A81" s="558"/>
      <c r="B81" s="146" t="s">
        <v>119</v>
      </c>
      <c r="C81" s="407"/>
      <c r="D81" s="188" t="s">
        <v>62</v>
      </c>
      <c r="E81" s="220" t="s">
        <v>158</v>
      </c>
      <c r="F81" s="188" t="s">
        <v>1249</v>
      </c>
      <c r="G81" s="221">
        <v>0.18</v>
      </c>
      <c r="H81" s="222"/>
      <c r="I81" s="407"/>
      <c r="J81" s="175"/>
    </row>
    <row r="82" spans="1:10" ht="12" customHeight="1">
      <c r="A82" s="559"/>
      <c r="B82" s="435" t="s">
        <v>263</v>
      </c>
      <c r="C82" s="436"/>
      <c r="D82" s="223"/>
      <c r="E82" s="224"/>
      <c r="F82" s="223"/>
      <c r="G82" s="437"/>
      <c r="H82" s="438" t="s">
        <v>1015</v>
      </c>
      <c r="I82" s="439">
        <f>SUM(I75:I81)</f>
        <v>1.712</v>
      </c>
      <c r="J82" s="239"/>
    </row>
    <row r="83" spans="1:10" ht="12" customHeight="1">
      <c r="A83" s="557" t="s">
        <v>1554</v>
      </c>
      <c r="B83" s="212" t="s">
        <v>203</v>
      </c>
      <c r="C83" s="213" t="s">
        <v>72</v>
      </c>
      <c r="D83" s="329" t="s">
        <v>62</v>
      </c>
      <c r="E83" s="214" t="s">
        <v>1024</v>
      </c>
      <c r="F83" s="215" t="s">
        <v>202</v>
      </c>
      <c r="G83" s="216"/>
      <c r="H83" s="225"/>
      <c r="I83" s="218"/>
      <c r="J83" s="219"/>
    </row>
    <row r="84" spans="1:10" ht="12" customHeight="1">
      <c r="A84" s="558"/>
      <c r="B84" s="146" t="s">
        <v>1016</v>
      </c>
      <c r="C84" s="407"/>
      <c r="D84" s="188"/>
      <c r="E84" s="220"/>
      <c r="F84" s="188" t="s">
        <v>1017</v>
      </c>
      <c r="G84" s="226">
        <f>I82</f>
        <v>1.712</v>
      </c>
      <c r="H84" s="222"/>
      <c r="I84" s="227">
        <f>G84</f>
        <v>1.712</v>
      </c>
      <c r="J84" s="175"/>
    </row>
    <row r="85" spans="1:10" ht="12" customHeight="1">
      <c r="A85" s="559"/>
      <c r="B85" s="435" t="s">
        <v>263</v>
      </c>
      <c r="C85" s="436"/>
      <c r="D85" s="223"/>
      <c r="E85" s="224"/>
      <c r="F85" s="223"/>
      <c r="G85" s="437"/>
      <c r="H85" s="438" t="s">
        <v>1015</v>
      </c>
      <c r="I85" s="439">
        <f>SUM(I83:I84)</f>
        <v>1.712</v>
      </c>
      <c r="J85" s="239"/>
    </row>
    <row r="86" spans="1:10" ht="12" customHeight="1">
      <c r="A86" s="557" t="s">
        <v>1555</v>
      </c>
      <c r="B86" s="212" t="s">
        <v>201</v>
      </c>
      <c r="C86" s="213" t="s">
        <v>1025</v>
      </c>
      <c r="D86" s="329" t="s">
        <v>62</v>
      </c>
      <c r="E86" s="214" t="s">
        <v>1026</v>
      </c>
      <c r="F86" s="215" t="s">
        <v>202</v>
      </c>
      <c r="G86" s="216"/>
      <c r="H86" s="225"/>
      <c r="I86" s="218"/>
      <c r="J86" s="219"/>
    </row>
    <row r="87" spans="1:10" ht="12" customHeight="1">
      <c r="A87" s="558"/>
      <c r="B87" s="173" t="s">
        <v>1008</v>
      </c>
      <c r="C87" s="218" t="s">
        <v>1009</v>
      </c>
      <c r="D87" s="215" t="s">
        <v>227</v>
      </c>
      <c r="E87" s="228" t="s">
        <v>1027</v>
      </c>
      <c r="F87" s="215" t="s">
        <v>120</v>
      </c>
      <c r="G87" s="216">
        <v>1</v>
      </c>
      <c r="H87" s="222">
        <v>1.294</v>
      </c>
      <c r="I87" s="218">
        <f>H87*G87</f>
        <v>1.294</v>
      </c>
      <c r="J87" s="219"/>
    </row>
    <row r="88" spans="1:10" ht="12" customHeight="1">
      <c r="A88" s="558"/>
      <c r="B88" s="146" t="s">
        <v>1010</v>
      </c>
      <c r="C88" s="407" t="s">
        <v>1011</v>
      </c>
      <c r="D88" s="188" t="s">
        <v>224</v>
      </c>
      <c r="E88" s="220" t="s">
        <v>1028</v>
      </c>
      <c r="F88" s="188" t="s">
        <v>116</v>
      </c>
      <c r="G88" s="221">
        <v>1</v>
      </c>
      <c r="H88" s="222">
        <v>0.23</v>
      </c>
      <c r="I88" s="218">
        <f>H88*G88</f>
        <v>0.23</v>
      </c>
      <c r="J88" s="175"/>
    </row>
    <row r="89" spans="1:10" ht="12" customHeight="1">
      <c r="A89" s="558"/>
      <c r="B89" s="146" t="s">
        <v>1010</v>
      </c>
      <c r="C89" s="407" t="s">
        <v>1012</v>
      </c>
      <c r="D89" s="188" t="s">
        <v>224</v>
      </c>
      <c r="E89" s="220" t="s">
        <v>117</v>
      </c>
      <c r="F89" s="188" t="s">
        <v>116</v>
      </c>
      <c r="G89" s="221">
        <v>4</v>
      </c>
      <c r="H89" s="222">
        <v>7.0000000000000007E-2</v>
      </c>
      <c r="I89" s="218">
        <f>H89*G89</f>
        <v>0.28000000000000003</v>
      </c>
      <c r="J89" s="175"/>
    </row>
    <row r="90" spans="1:10" ht="12" customHeight="1">
      <c r="A90" s="558"/>
      <c r="B90" s="146" t="s">
        <v>118</v>
      </c>
      <c r="C90" s="407"/>
      <c r="D90" s="188" t="s">
        <v>1021</v>
      </c>
      <c r="E90" s="220" t="s">
        <v>602</v>
      </c>
      <c r="F90" s="188" t="s">
        <v>121</v>
      </c>
      <c r="G90" s="221">
        <v>2</v>
      </c>
      <c r="H90" s="222"/>
      <c r="I90" s="407"/>
      <c r="J90" s="175"/>
    </row>
    <row r="91" spans="1:10" ht="12" customHeight="1">
      <c r="A91" s="558"/>
      <c r="B91" s="146" t="s">
        <v>119</v>
      </c>
      <c r="C91" s="407"/>
      <c r="D91" s="188" t="s">
        <v>62</v>
      </c>
      <c r="E91" s="220" t="s">
        <v>1029</v>
      </c>
      <c r="F91" s="188" t="s">
        <v>1249</v>
      </c>
      <c r="G91" s="221">
        <v>0.24</v>
      </c>
      <c r="H91" s="222"/>
      <c r="I91" s="407"/>
      <c r="J91" s="175"/>
    </row>
    <row r="92" spans="1:10" ht="12" customHeight="1">
      <c r="A92" s="558"/>
      <c r="B92" s="146" t="s">
        <v>119</v>
      </c>
      <c r="C92" s="407"/>
      <c r="D92" s="188" t="s">
        <v>62</v>
      </c>
      <c r="E92" s="220" t="s">
        <v>1029</v>
      </c>
      <c r="F92" s="188" t="s">
        <v>1249</v>
      </c>
      <c r="G92" s="221">
        <v>0.24</v>
      </c>
      <c r="H92" s="222"/>
      <c r="I92" s="407"/>
      <c r="J92" s="175"/>
    </row>
    <row r="93" spans="1:10" ht="12" customHeight="1">
      <c r="A93" s="559"/>
      <c r="B93" s="435" t="s">
        <v>263</v>
      </c>
      <c r="C93" s="436"/>
      <c r="D93" s="223"/>
      <c r="E93" s="224"/>
      <c r="F93" s="223"/>
      <c r="G93" s="437"/>
      <c r="H93" s="438" t="s">
        <v>1015</v>
      </c>
      <c r="I93" s="439">
        <f>SUM(I86:I92)</f>
        <v>1.804</v>
      </c>
      <c r="J93" s="239"/>
    </row>
    <row r="94" spans="1:10" ht="12" customHeight="1">
      <c r="A94" s="557" t="s">
        <v>1556</v>
      </c>
      <c r="B94" s="212" t="s">
        <v>203</v>
      </c>
      <c r="C94" s="213" t="s">
        <v>1025</v>
      </c>
      <c r="D94" s="329" t="s">
        <v>62</v>
      </c>
      <c r="E94" s="214" t="s">
        <v>1026</v>
      </c>
      <c r="F94" s="215" t="s">
        <v>202</v>
      </c>
      <c r="G94" s="216"/>
      <c r="H94" s="225"/>
      <c r="I94" s="218"/>
      <c r="J94" s="219"/>
    </row>
    <row r="95" spans="1:10" ht="12" customHeight="1">
      <c r="A95" s="558"/>
      <c r="B95" s="146" t="s">
        <v>1016</v>
      </c>
      <c r="C95" s="407"/>
      <c r="D95" s="188"/>
      <c r="E95" s="220"/>
      <c r="F95" s="188" t="s">
        <v>1017</v>
      </c>
      <c r="G95" s="226">
        <f>I93</f>
        <v>1.804</v>
      </c>
      <c r="H95" s="222"/>
      <c r="I95" s="227">
        <f>G95</f>
        <v>1.804</v>
      </c>
      <c r="J95" s="175"/>
    </row>
    <row r="96" spans="1:10" ht="12" customHeight="1">
      <c r="A96" s="559"/>
      <c r="B96" s="435" t="s">
        <v>263</v>
      </c>
      <c r="C96" s="436"/>
      <c r="D96" s="223"/>
      <c r="E96" s="224"/>
      <c r="F96" s="223"/>
      <c r="G96" s="437"/>
      <c r="H96" s="438" t="s">
        <v>1015</v>
      </c>
      <c r="I96" s="439">
        <f>SUM(I94:I95)</f>
        <v>1.804</v>
      </c>
      <c r="J96" s="239"/>
    </row>
    <row r="97" spans="1:10" ht="12" customHeight="1">
      <c r="A97" s="557" t="s">
        <v>1557</v>
      </c>
      <c r="B97" s="212" t="s">
        <v>201</v>
      </c>
      <c r="C97" s="213" t="s">
        <v>72</v>
      </c>
      <c r="D97" s="329" t="s">
        <v>62</v>
      </c>
      <c r="E97" s="214" t="s">
        <v>1030</v>
      </c>
      <c r="F97" s="215" t="s">
        <v>202</v>
      </c>
      <c r="G97" s="216"/>
      <c r="H97" s="225"/>
      <c r="I97" s="218"/>
      <c r="J97" s="219"/>
    </row>
    <row r="98" spans="1:10" ht="12" customHeight="1">
      <c r="A98" s="558"/>
      <c r="B98" s="173" t="s">
        <v>1008</v>
      </c>
      <c r="C98" s="218" t="s">
        <v>1009</v>
      </c>
      <c r="D98" s="188" t="s">
        <v>227</v>
      </c>
      <c r="E98" s="220" t="s">
        <v>1031</v>
      </c>
      <c r="F98" s="188" t="s">
        <v>120</v>
      </c>
      <c r="G98" s="221">
        <v>1</v>
      </c>
      <c r="H98" s="222">
        <v>1.782</v>
      </c>
      <c r="I98" s="218">
        <f>H98*G98</f>
        <v>1.782</v>
      </c>
      <c r="J98" s="219"/>
    </row>
    <row r="99" spans="1:10" ht="12" customHeight="1">
      <c r="A99" s="558"/>
      <c r="B99" s="146" t="s">
        <v>1010</v>
      </c>
      <c r="C99" s="407" t="s">
        <v>1011</v>
      </c>
      <c r="D99" s="188" t="s">
        <v>224</v>
      </c>
      <c r="E99" s="220" t="s">
        <v>153</v>
      </c>
      <c r="F99" s="188" t="s">
        <v>116</v>
      </c>
      <c r="G99" s="221">
        <v>2</v>
      </c>
      <c r="H99" s="222">
        <v>0.23</v>
      </c>
      <c r="I99" s="218">
        <f>H99*G99</f>
        <v>0.46</v>
      </c>
      <c r="J99" s="175"/>
    </row>
    <row r="100" spans="1:10" ht="12" customHeight="1">
      <c r="A100" s="558"/>
      <c r="B100" s="146" t="s">
        <v>1010</v>
      </c>
      <c r="C100" s="407" t="s">
        <v>1012</v>
      </c>
      <c r="D100" s="188" t="s">
        <v>224</v>
      </c>
      <c r="E100" s="220" t="s">
        <v>117</v>
      </c>
      <c r="F100" s="188" t="s">
        <v>116</v>
      </c>
      <c r="G100" s="221">
        <v>4</v>
      </c>
      <c r="H100" s="222">
        <v>7.0000000000000007E-2</v>
      </c>
      <c r="I100" s="218">
        <f>H100*G100</f>
        <v>0.28000000000000003</v>
      </c>
      <c r="J100" s="175"/>
    </row>
    <row r="101" spans="1:10" ht="12" customHeight="1">
      <c r="A101" s="558"/>
      <c r="B101" s="146" t="s">
        <v>118</v>
      </c>
      <c r="C101" s="407"/>
      <c r="D101" s="188" t="s">
        <v>1021</v>
      </c>
      <c r="E101" s="220" t="s">
        <v>602</v>
      </c>
      <c r="F101" s="188" t="s">
        <v>121</v>
      </c>
      <c r="G101" s="221">
        <v>2</v>
      </c>
      <c r="H101" s="222"/>
      <c r="I101" s="407"/>
      <c r="J101" s="175"/>
    </row>
    <row r="102" spans="1:10" ht="12" customHeight="1">
      <c r="A102" s="558"/>
      <c r="B102" s="146" t="s">
        <v>119</v>
      </c>
      <c r="C102" s="407"/>
      <c r="D102" s="188" t="s">
        <v>62</v>
      </c>
      <c r="E102" s="220" t="s">
        <v>1032</v>
      </c>
      <c r="F102" s="188" t="s">
        <v>1249</v>
      </c>
      <c r="G102" s="221">
        <v>0.33</v>
      </c>
      <c r="H102" s="222"/>
      <c r="I102" s="407"/>
      <c r="J102" s="175"/>
    </row>
    <row r="103" spans="1:10" ht="12" customHeight="1">
      <c r="A103" s="558"/>
      <c r="B103" s="146" t="s">
        <v>119</v>
      </c>
      <c r="C103" s="407"/>
      <c r="D103" s="188" t="s">
        <v>62</v>
      </c>
      <c r="E103" s="220" t="s">
        <v>1032</v>
      </c>
      <c r="F103" s="188" t="s">
        <v>1249</v>
      </c>
      <c r="G103" s="221">
        <v>0.33</v>
      </c>
      <c r="H103" s="222"/>
      <c r="I103" s="407"/>
      <c r="J103" s="175"/>
    </row>
    <row r="104" spans="1:10" ht="12" customHeight="1">
      <c r="A104" s="559"/>
      <c r="B104" s="435" t="s">
        <v>263</v>
      </c>
      <c r="C104" s="436"/>
      <c r="D104" s="223"/>
      <c r="E104" s="224"/>
      <c r="F104" s="223"/>
      <c r="G104" s="437"/>
      <c r="H104" s="438" t="s">
        <v>1015</v>
      </c>
      <c r="I104" s="439">
        <f>SUM(I97:I103)</f>
        <v>2.5220000000000002</v>
      </c>
      <c r="J104" s="239"/>
    </row>
    <row r="105" spans="1:10" ht="12" customHeight="1">
      <c r="A105" s="557" t="s">
        <v>1558</v>
      </c>
      <c r="B105" s="212" t="s">
        <v>203</v>
      </c>
      <c r="C105" s="213" t="s">
        <v>72</v>
      </c>
      <c r="D105" s="329" t="s">
        <v>62</v>
      </c>
      <c r="E105" s="214" t="s">
        <v>1030</v>
      </c>
      <c r="F105" s="215" t="s">
        <v>202</v>
      </c>
      <c r="G105" s="216"/>
      <c r="H105" s="225"/>
      <c r="I105" s="218"/>
      <c r="J105" s="219"/>
    </row>
    <row r="106" spans="1:10" ht="12" customHeight="1">
      <c r="A106" s="558"/>
      <c r="B106" s="146" t="s">
        <v>1016</v>
      </c>
      <c r="C106" s="407"/>
      <c r="D106" s="188"/>
      <c r="E106" s="220"/>
      <c r="F106" s="188" t="s">
        <v>1017</v>
      </c>
      <c r="G106" s="226">
        <f>I104</f>
        <v>2.5220000000000002</v>
      </c>
      <c r="H106" s="222"/>
      <c r="I106" s="227">
        <f>G106</f>
        <v>2.5220000000000002</v>
      </c>
      <c r="J106" s="175"/>
    </row>
    <row r="107" spans="1:10" ht="12" customHeight="1">
      <c r="A107" s="559"/>
      <c r="B107" s="435" t="s">
        <v>263</v>
      </c>
      <c r="C107" s="436"/>
      <c r="D107" s="223"/>
      <c r="E107" s="224"/>
      <c r="F107" s="223"/>
      <c r="G107" s="437"/>
      <c r="H107" s="438" t="s">
        <v>1015</v>
      </c>
      <c r="I107" s="439">
        <f>SUM(I105:I106)</f>
        <v>2.5220000000000002</v>
      </c>
      <c r="J107" s="239"/>
    </row>
    <row r="108" spans="1:10" ht="12" customHeight="1">
      <c r="A108" s="557" t="s">
        <v>1559</v>
      </c>
      <c r="B108" s="212" t="s">
        <v>201</v>
      </c>
      <c r="C108" s="213" t="s">
        <v>72</v>
      </c>
      <c r="D108" s="329" t="s">
        <v>62</v>
      </c>
      <c r="E108" s="214" t="s">
        <v>1033</v>
      </c>
      <c r="F108" s="215" t="s">
        <v>202</v>
      </c>
      <c r="G108" s="216"/>
      <c r="H108" s="225"/>
      <c r="I108" s="218"/>
      <c r="J108" s="219"/>
    </row>
    <row r="109" spans="1:10" ht="12" customHeight="1">
      <c r="A109" s="558"/>
      <c r="B109" s="173" t="s">
        <v>1008</v>
      </c>
      <c r="C109" s="218" t="s">
        <v>1009</v>
      </c>
      <c r="D109" s="188" t="s">
        <v>227</v>
      </c>
      <c r="E109" s="220" t="s">
        <v>127</v>
      </c>
      <c r="F109" s="188" t="s">
        <v>120</v>
      </c>
      <c r="G109" s="221">
        <v>1</v>
      </c>
      <c r="H109" s="222">
        <v>1.944</v>
      </c>
      <c r="I109" s="218">
        <f>H109*G109</f>
        <v>1.944</v>
      </c>
      <c r="J109" s="219"/>
    </row>
    <row r="110" spans="1:10" ht="12" customHeight="1">
      <c r="A110" s="558"/>
      <c r="B110" s="146" t="s">
        <v>1010</v>
      </c>
      <c r="C110" s="407" t="s">
        <v>1011</v>
      </c>
      <c r="D110" s="188" t="s">
        <v>224</v>
      </c>
      <c r="E110" s="220" t="s">
        <v>125</v>
      </c>
      <c r="F110" s="188" t="s">
        <v>116</v>
      </c>
      <c r="G110" s="221">
        <v>1</v>
      </c>
      <c r="H110" s="222">
        <v>0.46</v>
      </c>
      <c r="I110" s="218">
        <f>H110*G110</f>
        <v>0.46</v>
      </c>
      <c r="J110" s="175"/>
    </row>
    <row r="111" spans="1:10" ht="12" customHeight="1">
      <c r="A111" s="558"/>
      <c r="B111" s="146" t="s">
        <v>1010</v>
      </c>
      <c r="C111" s="407" t="s">
        <v>1012</v>
      </c>
      <c r="D111" s="188" t="s">
        <v>224</v>
      </c>
      <c r="E111" s="220" t="s">
        <v>117</v>
      </c>
      <c r="F111" s="188" t="s">
        <v>116</v>
      </c>
      <c r="G111" s="221">
        <v>4</v>
      </c>
      <c r="H111" s="222">
        <v>7.0000000000000007E-2</v>
      </c>
      <c r="I111" s="218">
        <f>H111*G111</f>
        <v>0.28000000000000003</v>
      </c>
      <c r="J111" s="175"/>
    </row>
    <row r="112" spans="1:10" ht="12" customHeight="1">
      <c r="A112" s="558"/>
      <c r="B112" s="146" t="s">
        <v>118</v>
      </c>
      <c r="C112" s="407"/>
      <c r="D112" s="188" t="s">
        <v>1021</v>
      </c>
      <c r="E112" s="220" t="s">
        <v>602</v>
      </c>
      <c r="F112" s="188" t="s">
        <v>121</v>
      </c>
      <c r="G112" s="221">
        <v>2</v>
      </c>
      <c r="H112" s="222"/>
      <c r="I112" s="407"/>
      <c r="J112" s="175"/>
    </row>
    <row r="113" spans="1:10" ht="12" customHeight="1">
      <c r="A113" s="558"/>
      <c r="B113" s="146" t="s">
        <v>119</v>
      </c>
      <c r="C113" s="407"/>
      <c r="D113" s="188" t="s">
        <v>62</v>
      </c>
      <c r="E113" s="220" t="s">
        <v>282</v>
      </c>
      <c r="F113" s="188" t="s">
        <v>1249</v>
      </c>
      <c r="G113" s="221">
        <v>0.36</v>
      </c>
      <c r="H113" s="222"/>
      <c r="I113" s="407"/>
      <c r="J113" s="175"/>
    </row>
    <row r="114" spans="1:10" ht="12" customHeight="1">
      <c r="A114" s="558"/>
      <c r="B114" s="146" t="s">
        <v>119</v>
      </c>
      <c r="C114" s="407"/>
      <c r="D114" s="188" t="s">
        <v>62</v>
      </c>
      <c r="E114" s="220" t="s">
        <v>282</v>
      </c>
      <c r="F114" s="188" t="s">
        <v>1249</v>
      </c>
      <c r="G114" s="221">
        <v>0.36</v>
      </c>
      <c r="H114" s="222"/>
      <c r="I114" s="407"/>
      <c r="J114" s="175"/>
    </row>
    <row r="115" spans="1:10" ht="12" customHeight="1">
      <c r="A115" s="559"/>
      <c r="B115" s="435" t="s">
        <v>263</v>
      </c>
      <c r="C115" s="436"/>
      <c r="D115" s="223"/>
      <c r="E115" s="224"/>
      <c r="F115" s="223"/>
      <c r="G115" s="437"/>
      <c r="H115" s="438" t="s">
        <v>1015</v>
      </c>
      <c r="I115" s="439">
        <f>SUM(I108:I114)</f>
        <v>2.6840000000000002</v>
      </c>
      <c r="J115" s="239"/>
    </row>
    <row r="116" spans="1:10" ht="12" customHeight="1">
      <c r="A116" s="557" t="s">
        <v>1560</v>
      </c>
      <c r="B116" s="212" t="s">
        <v>203</v>
      </c>
      <c r="C116" s="213" t="s">
        <v>72</v>
      </c>
      <c r="D116" s="329" t="s">
        <v>62</v>
      </c>
      <c r="E116" s="214" t="s">
        <v>1033</v>
      </c>
      <c r="F116" s="215" t="s">
        <v>202</v>
      </c>
      <c r="G116" s="216"/>
      <c r="H116" s="225"/>
      <c r="I116" s="218"/>
      <c r="J116" s="219"/>
    </row>
    <row r="117" spans="1:10" ht="12" customHeight="1">
      <c r="A117" s="558"/>
      <c r="B117" s="146" t="s">
        <v>1016</v>
      </c>
      <c r="C117" s="407"/>
      <c r="D117" s="188"/>
      <c r="E117" s="220"/>
      <c r="F117" s="188" t="s">
        <v>1017</v>
      </c>
      <c r="G117" s="226">
        <f>I115</f>
        <v>2.6840000000000002</v>
      </c>
      <c r="H117" s="222"/>
      <c r="I117" s="227">
        <f>G117</f>
        <v>2.6840000000000002</v>
      </c>
      <c r="J117" s="175"/>
    </row>
    <row r="118" spans="1:10" ht="12" customHeight="1">
      <c r="A118" s="559"/>
      <c r="B118" s="435" t="s">
        <v>263</v>
      </c>
      <c r="C118" s="436"/>
      <c r="D118" s="223"/>
      <c r="E118" s="224"/>
      <c r="F118" s="223"/>
      <c r="G118" s="437"/>
      <c r="H118" s="438" t="s">
        <v>1015</v>
      </c>
      <c r="I118" s="439">
        <f>SUM(I116:I117)</f>
        <v>2.6840000000000002</v>
      </c>
      <c r="J118" s="239"/>
    </row>
    <row r="119" spans="1:10" ht="11.25" customHeight="1">
      <c r="A119" s="557" t="s">
        <v>1561</v>
      </c>
      <c r="B119" s="212" t="s">
        <v>201</v>
      </c>
      <c r="C119" s="213" t="s">
        <v>81</v>
      </c>
      <c r="D119" s="329" t="s">
        <v>62</v>
      </c>
      <c r="E119" s="214" t="s">
        <v>1033</v>
      </c>
      <c r="F119" s="215" t="s">
        <v>202</v>
      </c>
      <c r="G119" s="216"/>
      <c r="H119" s="225"/>
      <c r="I119" s="218"/>
      <c r="J119" s="219"/>
    </row>
    <row r="120" spans="1:10" ht="11.25" customHeight="1">
      <c r="A120" s="558"/>
      <c r="B120" s="173" t="s">
        <v>1008</v>
      </c>
      <c r="C120" s="218" t="s">
        <v>1009</v>
      </c>
      <c r="D120" s="188" t="s">
        <v>227</v>
      </c>
      <c r="E120" s="220" t="s">
        <v>1034</v>
      </c>
      <c r="F120" s="188" t="s">
        <v>120</v>
      </c>
      <c r="G120" s="221">
        <v>1</v>
      </c>
      <c r="H120" s="222">
        <v>1.944</v>
      </c>
      <c r="I120" s="218">
        <f>H120*G120</f>
        <v>1.944</v>
      </c>
      <c r="J120" s="219"/>
    </row>
    <row r="121" spans="1:10" ht="11.25" customHeight="1">
      <c r="A121" s="558"/>
      <c r="B121" s="146" t="s">
        <v>1010</v>
      </c>
      <c r="C121" s="407" t="s">
        <v>1011</v>
      </c>
      <c r="D121" s="188" t="s">
        <v>224</v>
      </c>
      <c r="E121" s="220" t="s">
        <v>125</v>
      </c>
      <c r="F121" s="188" t="s">
        <v>116</v>
      </c>
      <c r="G121" s="221">
        <v>1</v>
      </c>
      <c r="H121" s="222">
        <v>0.46</v>
      </c>
      <c r="I121" s="218">
        <f>H121*G121</f>
        <v>0.46</v>
      </c>
      <c r="J121" s="175"/>
    </row>
    <row r="122" spans="1:10" ht="11.25" customHeight="1">
      <c r="A122" s="558"/>
      <c r="B122" s="146" t="s">
        <v>1010</v>
      </c>
      <c r="C122" s="407" t="s">
        <v>1012</v>
      </c>
      <c r="D122" s="188" t="s">
        <v>224</v>
      </c>
      <c r="E122" s="220" t="s">
        <v>117</v>
      </c>
      <c r="F122" s="188" t="s">
        <v>116</v>
      </c>
      <c r="G122" s="221">
        <v>4</v>
      </c>
      <c r="H122" s="222">
        <v>7.0000000000000007E-2</v>
      </c>
      <c r="I122" s="218">
        <f>H122*G122</f>
        <v>0.28000000000000003</v>
      </c>
      <c r="J122" s="175"/>
    </row>
    <row r="123" spans="1:10" ht="11.25" customHeight="1">
      <c r="A123" s="558"/>
      <c r="B123" s="146" t="s">
        <v>118</v>
      </c>
      <c r="C123" s="407"/>
      <c r="D123" s="188" t="s">
        <v>1021</v>
      </c>
      <c r="E123" s="220" t="s">
        <v>602</v>
      </c>
      <c r="F123" s="188" t="s">
        <v>121</v>
      </c>
      <c r="G123" s="221">
        <v>2</v>
      </c>
      <c r="H123" s="222"/>
      <c r="I123" s="407"/>
      <c r="J123" s="175"/>
    </row>
    <row r="124" spans="1:10" ht="11.25" customHeight="1">
      <c r="A124" s="558"/>
      <c r="B124" s="146" t="s">
        <v>119</v>
      </c>
      <c r="C124" s="407"/>
      <c r="D124" s="188" t="s">
        <v>62</v>
      </c>
      <c r="E124" s="220" t="s">
        <v>1035</v>
      </c>
      <c r="F124" s="188" t="s">
        <v>1249</v>
      </c>
      <c r="G124" s="221">
        <v>0.18</v>
      </c>
      <c r="H124" s="222"/>
      <c r="I124" s="407"/>
      <c r="J124" s="175"/>
    </row>
    <row r="125" spans="1:10" ht="11.25" customHeight="1">
      <c r="A125" s="558"/>
      <c r="B125" s="146" t="s">
        <v>119</v>
      </c>
      <c r="C125" s="407"/>
      <c r="D125" s="188" t="s">
        <v>62</v>
      </c>
      <c r="E125" s="220" t="s">
        <v>1035</v>
      </c>
      <c r="F125" s="188" t="s">
        <v>1249</v>
      </c>
      <c r="G125" s="221">
        <v>0.36</v>
      </c>
      <c r="H125" s="222"/>
      <c r="I125" s="407"/>
      <c r="J125" s="175"/>
    </row>
    <row r="126" spans="1:10" ht="11.25" customHeight="1">
      <c r="A126" s="558"/>
      <c r="B126" s="173" t="s">
        <v>1008</v>
      </c>
      <c r="C126" s="218" t="s">
        <v>1009</v>
      </c>
      <c r="D126" s="188" t="s">
        <v>227</v>
      </c>
      <c r="E126" s="220" t="s">
        <v>1036</v>
      </c>
      <c r="F126" s="188" t="s">
        <v>120</v>
      </c>
      <c r="G126" s="221">
        <v>4</v>
      </c>
      <c r="H126" s="222">
        <v>0.11700000000000001</v>
      </c>
      <c r="I126" s="407">
        <v>0.46800000000000003</v>
      </c>
      <c r="J126" s="175"/>
    </row>
    <row r="127" spans="1:10" ht="11.25" customHeight="1">
      <c r="A127" s="559"/>
      <c r="B127" s="435" t="s">
        <v>263</v>
      </c>
      <c r="C127" s="436"/>
      <c r="D127" s="223"/>
      <c r="E127" s="224"/>
      <c r="F127" s="223"/>
      <c r="G127" s="437"/>
      <c r="H127" s="438" t="s">
        <v>1015</v>
      </c>
      <c r="I127" s="439">
        <f>SUM(I119:I125)-I126</f>
        <v>2.2160000000000002</v>
      </c>
      <c r="J127" s="239"/>
    </row>
    <row r="128" spans="1:10" ht="12" customHeight="1">
      <c r="A128" s="557" t="s">
        <v>1562</v>
      </c>
      <c r="B128" s="212" t="s">
        <v>203</v>
      </c>
      <c r="C128" s="213" t="s">
        <v>81</v>
      </c>
      <c r="D128" s="329" t="s">
        <v>62</v>
      </c>
      <c r="E128" s="214" t="s">
        <v>1033</v>
      </c>
      <c r="F128" s="215" t="s">
        <v>202</v>
      </c>
      <c r="G128" s="216"/>
      <c r="H128" s="225"/>
      <c r="I128" s="218"/>
      <c r="J128" s="219"/>
    </row>
    <row r="129" spans="1:10" ht="12" customHeight="1">
      <c r="A129" s="558"/>
      <c r="B129" s="146" t="s">
        <v>1016</v>
      </c>
      <c r="C129" s="407"/>
      <c r="D129" s="188"/>
      <c r="E129" s="220"/>
      <c r="F129" s="188" t="s">
        <v>1017</v>
      </c>
      <c r="G129" s="226">
        <f>I127</f>
        <v>2.2160000000000002</v>
      </c>
      <c r="H129" s="222"/>
      <c r="I129" s="227">
        <f>G129</f>
        <v>2.2160000000000002</v>
      </c>
      <c r="J129" s="175"/>
    </row>
    <row r="130" spans="1:10" ht="12" customHeight="1">
      <c r="A130" s="559"/>
      <c r="B130" s="435" t="s">
        <v>263</v>
      </c>
      <c r="C130" s="436"/>
      <c r="D130" s="223"/>
      <c r="E130" s="224"/>
      <c r="F130" s="223"/>
      <c r="G130" s="437"/>
      <c r="H130" s="438" t="s">
        <v>1015</v>
      </c>
      <c r="I130" s="439">
        <f>SUM(I128:I129)</f>
        <v>2.2160000000000002</v>
      </c>
      <c r="J130" s="239"/>
    </row>
    <row r="131" spans="1:10" ht="12" customHeight="1">
      <c r="A131" s="557" t="s">
        <v>1563</v>
      </c>
      <c r="B131" s="212" t="s">
        <v>201</v>
      </c>
      <c r="C131" s="213" t="s">
        <v>82</v>
      </c>
      <c r="D131" s="329" t="s">
        <v>84</v>
      </c>
      <c r="E131" s="229" t="s">
        <v>1037</v>
      </c>
      <c r="F131" s="215" t="s">
        <v>55</v>
      </c>
      <c r="G131" s="216"/>
      <c r="H131" s="225"/>
      <c r="I131" s="218"/>
      <c r="J131" s="219"/>
    </row>
    <row r="132" spans="1:10" ht="12" customHeight="1">
      <c r="A132" s="558"/>
      <c r="B132" s="146" t="s">
        <v>1038</v>
      </c>
      <c r="C132" s="407" t="s">
        <v>1039</v>
      </c>
      <c r="D132" s="188" t="s">
        <v>128</v>
      </c>
      <c r="E132" s="320" t="s">
        <v>500</v>
      </c>
      <c r="F132" s="188" t="s">
        <v>120</v>
      </c>
      <c r="G132" s="221">
        <v>1</v>
      </c>
      <c r="H132" s="314">
        <v>2.2589999999999999</v>
      </c>
      <c r="I132" s="218">
        <f>H132*G132</f>
        <v>2.2589999999999999</v>
      </c>
      <c r="J132" s="175"/>
    </row>
    <row r="133" spans="1:10" ht="12" customHeight="1">
      <c r="A133" s="558"/>
      <c r="B133" s="146" t="s">
        <v>1040</v>
      </c>
      <c r="C133" s="407" t="s">
        <v>1041</v>
      </c>
      <c r="D133" s="188" t="s">
        <v>128</v>
      </c>
      <c r="E133" s="320" t="s">
        <v>501</v>
      </c>
      <c r="F133" s="188" t="s">
        <v>120</v>
      </c>
      <c r="G133" s="221">
        <v>1</v>
      </c>
      <c r="H133" s="323">
        <v>1.3560000000000001</v>
      </c>
      <c r="I133" s="218">
        <f>H133*G133</f>
        <v>1.3560000000000001</v>
      </c>
      <c r="J133" s="175"/>
    </row>
    <row r="134" spans="1:10" ht="12" customHeight="1">
      <c r="A134" s="558"/>
      <c r="B134" s="146" t="s">
        <v>129</v>
      </c>
      <c r="C134" s="407"/>
      <c r="D134" s="188" t="s">
        <v>32</v>
      </c>
      <c r="E134" s="320" t="s">
        <v>147</v>
      </c>
      <c r="F134" s="188" t="s">
        <v>121</v>
      </c>
      <c r="G134" s="221">
        <v>1</v>
      </c>
      <c r="H134" s="222"/>
      <c r="I134" s="407"/>
      <c r="J134" s="175"/>
    </row>
    <row r="135" spans="1:10" ht="12" customHeight="1">
      <c r="A135" s="558"/>
      <c r="B135" s="146" t="s">
        <v>118</v>
      </c>
      <c r="C135" s="407"/>
      <c r="D135" s="188" t="s">
        <v>1042</v>
      </c>
      <c r="E135" s="320" t="s">
        <v>606</v>
      </c>
      <c r="F135" s="188" t="s">
        <v>121</v>
      </c>
      <c r="G135" s="221">
        <v>4</v>
      </c>
      <c r="H135" s="222"/>
      <c r="I135" s="407"/>
      <c r="J135" s="175"/>
    </row>
    <row r="136" spans="1:10" ht="12" customHeight="1">
      <c r="A136" s="558"/>
      <c r="B136" s="146" t="s">
        <v>130</v>
      </c>
      <c r="C136" s="407"/>
      <c r="D136" s="188" t="s">
        <v>36</v>
      </c>
      <c r="E136" s="320" t="s">
        <v>131</v>
      </c>
      <c r="F136" s="188" t="s">
        <v>100</v>
      </c>
      <c r="G136" s="221">
        <v>2</v>
      </c>
      <c r="H136" s="222"/>
      <c r="I136" s="407"/>
      <c r="J136" s="175"/>
    </row>
    <row r="137" spans="1:10" ht="12" customHeight="1">
      <c r="A137" s="558"/>
      <c r="B137" s="146" t="s">
        <v>287</v>
      </c>
      <c r="C137" s="407"/>
      <c r="D137" s="188" t="s">
        <v>33</v>
      </c>
      <c r="E137" s="220" t="s">
        <v>132</v>
      </c>
      <c r="F137" s="188" t="s">
        <v>1251</v>
      </c>
      <c r="G137" s="221">
        <v>0.28299999999999997</v>
      </c>
      <c r="H137" s="222"/>
      <c r="I137" s="407"/>
      <c r="J137" s="175"/>
    </row>
    <row r="138" spans="1:10" ht="12" customHeight="1">
      <c r="A138" s="558"/>
      <c r="B138" s="146" t="s">
        <v>287</v>
      </c>
      <c r="C138" s="407"/>
      <c r="D138" s="188" t="s">
        <v>34</v>
      </c>
      <c r="E138" s="220" t="s">
        <v>133</v>
      </c>
      <c r="F138" s="188" t="s">
        <v>1251</v>
      </c>
      <c r="G138" s="221">
        <v>0.28299999999999997</v>
      </c>
      <c r="H138" s="222"/>
      <c r="I138" s="407"/>
      <c r="J138" s="175"/>
    </row>
    <row r="139" spans="1:10" ht="12" customHeight="1">
      <c r="A139" s="559"/>
      <c r="B139" s="435" t="s">
        <v>263</v>
      </c>
      <c r="C139" s="436"/>
      <c r="D139" s="223"/>
      <c r="E139" s="224"/>
      <c r="F139" s="223"/>
      <c r="G139" s="437"/>
      <c r="H139" s="438" t="s">
        <v>1043</v>
      </c>
      <c r="I139" s="439">
        <f>SUM(I131:I138)</f>
        <v>3.6150000000000002</v>
      </c>
      <c r="J139" s="239"/>
    </row>
    <row r="140" spans="1:10" ht="12" customHeight="1">
      <c r="A140" s="557" t="s">
        <v>1564</v>
      </c>
      <c r="B140" s="212" t="s">
        <v>201</v>
      </c>
      <c r="C140" s="213" t="s">
        <v>82</v>
      </c>
      <c r="D140" s="329" t="s">
        <v>84</v>
      </c>
      <c r="E140" s="214" t="s">
        <v>1044</v>
      </c>
      <c r="F140" s="215" t="s">
        <v>55</v>
      </c>
      <c r="G140" s="216"/>
      <c r="H140" s="225"/>
      <c r="I140" s="218"/>
      <c r="J140" s="219"/>
    </row>
    <row r="141" spans="1:10" ht="12" customHeight="1">
      <c r="A141" s="558"/>
      <c r="B141" s="146" t="s">
        <v>1038</v>
      </c>
      <c r="C141" s="407" t="s">
        <v>1039</v>
      </c>
      <c r="D141" s="188" t="s">
        <v>128</v>
      </c>
      <c r="E141" s="320" t="s">
        <v>502</v>
      </c>
      <c r="F141" s="188" t="s">
        <v>120</v>
      </c>
      <c r="G141" s="221">
        <v>1</v>
      </c>
      <c r="H141" s="323">
        <v>4.9710000000000001</v>
      </c>
      <c r="I141" s="218">
        <f>H141*G141</f>
        <v>4.9710000000000001</v>
      </c>
      <c r="J141" s="175"/>
    </row>
    <row r="142" spans="1:10" ht="12" customHeight="1">
      <c r="A142" s="558"/>
      <c r="B142" s="146" t="s">
        <v>1040</v>
      </c>
      <c r="C142" s="407" t="s">
        <v>1041</v>
      </c>
      <c r="D142" s="188" t="s">
        <v>128</v>
      </c>
      <c r="E142" s="320" t="s">
        <v>501</v>
      </c>
      <c r="F142" s="188" t="s">
        <v>120</v>
      </c>
      <c r="G142" s="221">
        <v>1</v>
      </c>
      <c r="H142" s="323">
        <v>1.3560000000000001</v>
      </c>
      <c r="I142" s="218">
        <f>H142*G142</f>
        <v>1.3560000000000001</v>
      </c>
      <c r="J142" s="175"/>
    </row>
    <row r="143" spans="1:10" ht="12" customHeight="1">
      <c r="A143" s="558"/>
      <c r="B143" s="146" t="s">
        <v>129</v>
      </c>
      <c r="C143" s="407"/>
      <c r="D143" s="188" t="s">
        <v>32</v>
      </c>
      <c r="E143" s="320" t="s">
        <v>147</v>
      </c>
      <c r="F143" s="188" t="s">
        <v>121</v>
      </c>
      <c r="G143" s="221">
        <v>1</v>
      </c>
      <c r="H143" s="222"/>
      <c r="I143" s="407"/>
      <c r="J143" s="175"/>
    </row>
    <row r="144" spans="1:10" ht="12" customHeight="1">
      <c r="A144" s="558"/>
      <c r="B144" s="146" t="s">
        <v>118</v>
      </c>
      <c r="C144" s="407"/>
      <c r="D144" s="188" t="s">
        <v>1042</v>
      </c>
      <c r="E144" s="320" t="s">
        <v>606</v>
      </c>
      <c r="F144" s="188" t="s">
        <v>121</v>
      </c>
      <c r="G144" s="221">
        <v>4</v>
      </c>
      <c r="H144" s="222"/>
      <c r="I144" s="407"/>
      <c r="J144" s="175"/>
    </row>
    <row r="145" spans="1:10" ht="12" customHeight="1">
      <c r="A145" s="558"/>
      <c r="B145" s="146" t="s">
        <v>130</v>
      </c>
      <c r="C145" s="407"/>
      <c r="D145" s="188" t="s">
        <v>36</v>
      </c>
      <c r="E145" s="220" t="s">
        <v>131</v>
      </c>
      <c r="F145" s="188" t="s">
        <v>100</v>
      </c>
      <c r="G145" s="221">
        <v>2</v>
      </c>
      <c r="H145" s="222"/>
      <c r="I145" s="407"/>
      <c r="J145" s="175"/>
    </row>
    <row r="146" spans="1:10" ht="12" customHeight="1">
      <c r="A146" s="558"/>
      <c r="B146" s="146" t="s">
        <v>287</v>
      </c>
      <c r="C146" s="407"/>
      <c r="D146" s="188" t="s">
        <v>33</v>
      </c>
      <c r="E146" s="220" t="s">
        <v>1045</v>
      </c>
      <c r="F146" s="188" t="s">
        <v>1251</v>
      </c>
      <c r="G146" s="221">
        <v>0.28299999999999997</v>
      </c>
      <c r="H146" s="222"/>
      <c r="I146" s="407"/>
      <c r="J146" s="175"/>
    </row>
    <row r="147" spans="1:10" ht="12" customHeight="1">
      <c r="A147" s="558"/>
      <c r="B147" s="146" t="s">
        <v>287</v>
      </c>
      <c r="C147" s="407"/>
      <c r="D147" s="188" t="s">
        <v>34</v>
      </c>
      <c r="E147" s="220" t="s">
        <v>133</v>
      </c>
      <c r="F147" s="188" t="s">
        <v>1251</v>
      </c>
      <c r="G147" s="221">
        <v>0.28299999999999997</v>
      </c>
      <c r="H147" s="222"/>
      <c r="I147" s="407"/>
      <c r="J147" s="175"/>
    </row>
    <row r="148" spans="1:10" ht="12" customHeight="1">
      <c r="A148" s="559"/>
      <c r="B148" s="435" t="s">
        <v>263</v>
      </c>
      <c r="C148" s="436"/>
      <c r="D148" s="223"/>
      <c r="E148" s="224"/>
      <c r="F148" s="223"/>
      <c r="G148" s="437"/>
      <c r="H148" s="438" t="s">
        <v>1043</v>
      </c>
      <c r="I148" s="439">
        <f>SUM(I140:I147)</f>
        <v>6.327</v>
      </c>
      <c r="J148" s="239"/>
    </row>
    <row r="149" spans="1:10" ht="12" customHeight="1">
      <c r="A149" s="557" t="s">
        <v>1565</v>
      </c>
      <c r="B149" s="212" t="s">
        <v>201</v>
      </c>
      <c r="C149" s="213" t="s">
        <v>82</v>
      </c>
      <c r="D149" s="329" t="s">
        <v>84</v>
      </c>
      <c r="E149" s="214" t="s">
        <v>1046</v>
      </c>
      <c r="F149" s="215" t="s">
        <v>55</v>
      </c>
      <c r="G149" s="216"/>
      <c r="H149" s="225"/>
      <c r="I149" s="218"/>
      <c r="J149" s="219"/>
    </row>
    <row r="150" spans="1:10" ht="12" customHeight="1">
      <c r="A150" s="558"/>
      <c r="B150" s="146" t="s">
        <v>1038</v>
      </c>
      <c r="C150" s="407" t="s">
        <v>1039</v>
      </c>
      <c r="D150" s="188" t="s">
        <v>128</v>
      </c>
      <c r="E150" s="320" t="s">
        <v>503</v>
      </c>
      <c r="F150" s="321" t="s">
        <v>120</v>
      </c>
      <c r="G150" s="322">
        <v>1</v>
      </c>
      <c r="H150" s="323">
        <v>6.7789999999999999</v>
      </c>
      <c r="I150" s="218">
        <f>H150*G150</f>
        <v>6.7789999999999999</v>
      </c>
      <c r="J150" s="175"/>
    </row>
    <row r="151" spans="1:10" ht="12" customHeight="1">
      <c r="A151" s="558"/>
      <c r="B151" s="146" t="s">
        <v>1040</v>
      </c>
      <c r="C151" s="407" t="s">
        <v>1041</v>
      </c>
      <c r="D151" s="188" t="s">
        <v>128</v>
      </c>
      <c r="E151" s="320" t="s">
        <v>501</v>
      </c>
      <c r="F151" s="321" t="s">
        <v>120</v>
      </c>
      <c r="G151" s="322">
        <v>1</v>
      </c>
      <c r="H151" s="323">
        <v>1.3560000000000001</v>
      </c>
      <c r="I151" s="218">
        <f>H151*G151</f>
        <v>1.3560000000000001</v>
      </c>
      <c r="J151" s="175"/>
    </row>
    <row r="152" spans="1:10" ht="12" customHeight="1">
      <c r="A152" s="558"/>
      <c r="B152" s="146" t="s">
        <v>129</v>
      </c>
      <c r="C152" s="407"/>
      <c r="D152" s="188" t="s">
        <v>32</v>
      </c>
      <c r="E152" s="220" t="s">
        <v>147</v>
      </c>
      <c r="F152" s="188" t="s">
        <v>121</v>
      </c>
      <c r="G152" s="221">
        <v>1</v>
      </c>
      <c r="H152" s="222"/>
      <c r="I152" s="407"/>
      <c r="J152" s="175"/>
    </row>
    <row r="153" spans="1:10" ht="12" customHeight="1">
      <c r="A153" s="558"/>
      <c r="B153" s="146" t="s">
        <v>118</v>
      </c>
      <c r="C153" s="407"/>
      <c r="D153" s="188" t="s">
        <v>1042</v>
      </c>
      <c r="E153" s="220" t="s">
        <v>606</v>
      </c>
      <c r="F153" s="188" t="s">
        <v>121</v>
      </c>
      <c r="G153" s="221">
        <v>4</v>
      </c>
      <c r="H153" s="222"/>
      <c r="I153" s="407"/>
      <c r="J153" s="175"/>
    </row>
    <row r="154" spans="1:10" ht="12" customHeight="1">
      <c r="A154" s="558"/>
      <c r="B154" s="146" t="s">
        <v>130</v>
      </c>
      <c r="C154" s="407"/>
      <c r="D154" s="188" t="s">
        <v>36</v>
      </c>
      <c r="E154" s="220" t="s">
        <v>131</v>
      </c>
      <c r="F154" s="188" t="s">
        <v>100</v>
      </c>
      <c r="G154" s="221">
        <v>2</v>
      </c>
      <c r="H154" s="222"/>
      <c r="I154" s="407"/>
      <c r="J154" s="175"/>
    </row>
    <row r="155" spans="1:10" ht="12" customHeight="1">
      <c r="A155" s="558"/>
      <c r="B155" s="146" t="s">
        <v>287</v>
      </c>
      <c r="C155" s="407"/>
      <c r="D155" s="188" t="s">
        <v>33</v>
      </c>
      <c r="E155" s="220" t="s">
        <v>1045</v>
      </c>
      <c r="F155" s="188" t="s">
        <v>1251</v>
      </c>
      <c r="G155" s="221">
        <v>0.28299999999999997</v>
      </c>
      <c r="H155" s="222"/>
      <c r="I155" s="407"/>
      <c r="J155" s="175"/>
    </row>
    <row r="156" spans="1:10" ht="12" customHeight="1">
      <c r="A156" s="558"/>
      <c r="B156" s="146" t="s">
        <v>287</v>
      </c>
      <c r="C156" s="407"/>
      <c r="D156" s="188" t="s">
        <v>34</v>
      </c>
      <c r="E156" s="220" t="s">
        <v>133</v>
      </c>
      <c r="F156" s="188" t="s">
        <v>1251</v>
      </c>
      <c r="G156" s="221">
        <v>0.28299999999999997</v>
      </c>
      <c r="H156" s="222"/>
      <c r="I156" s="407"/>
      <c r="J156" s="175"/>
    </row>
    <row r="157" spans="1:10" ht="12" customHeight="1">
      <c r="A157" s="559"/>
      <c r="B157" s="435" t="s">
        <v>263</v>
      </c>
      <c r="C157" s="436"/>
      <c r="D157" s="223"/>
      <c r="E157" s="224"/>
      <c r="F157" s="223"/>
      <c r="G157" s="437"/>
      <c r="H157" s="438" t="s">
        <v>1043</v>
      </c>
      <c r="I157" s="439">
        <f>SUM(I149:I156)</f>
        <v>8.1349999999999998</v>
      </c>
      <c r="J157" s="239"/>
    </row>
    <row r="158" spans="1:10" ht="12" customHeight="1">
      <c r="A158" s="557" t="s">
        <v>1566</v>
      </c>
      <c r="B158" s="212" t="s">
        <v>203</v>
      </c>
      <c r="C158" s="213" t="s">
        <v>82</v>
      </c>
      <c r="D158" s="329" t="s">
        <v>84</v>
      </c>
      <c r="E158" s="214" t="s">
        <v>1047</v>
      </c>
      <c r="F158" s="215" t="s">
        <v>55</v>
      </c>
      <c r="G158" s="216"/>
      <c r="H158" s="225"/>
      <c r="I158" s="218"/>
      <c r="J158" s="219"/>
    </row>
    <row r="159" spans="1:10" ht="12" customHeight="1">
      <c r="A159" s="558"/>
      <c r="B159" s="146" t="s">
        <v>1048</v>
      </c>
      <c r="C159" s="407"/>
      <c r="D159" s="188" t="s">
        <v>1049</v>
      </c>
      <c r="E159" s="220"/>
      <c r="F159" s="188" t="s">
        <v>1050</v>
      </c>
      <c r="G159" s="226">
        <f>I139</f>
        <v>3.6150000000000002</v>
      </c>
      <c r="H159" s="222"/>
      <c r="I159" s="227">
        <f>G159</f>
        <v>3.6150000000000002</v>
      </c>
      <c r="J159" s="175"/>
    </row>
    <row r="160" spans="1:10" ht="12" customHeight="1">
      <c r="A160" s="559"/>
      <c r="B160" s="435" t="s">
        <v>263</v>
      </c>
      <c r="C160" s="436"/>
      <c r="D160" s="223"/>
      <c r="E160" s="224"/>
      <c r="F160" s="223"/>
      <c r="G160" s="437"/>
      <c r="H160" s="438" t="s">
        <v>1051</v>
      </c>
      <c r="I160" s="439">
        <f>SUM(I158:I159)</f>
        <v>3.6150000000000002</v>
      </c>
      <c r="J160" s="239"/>
    </row>
    <row r="161" spans="1:10" ht="12" customHeight="1">
      <c r="A161" s="557" t="s">
        <v>1567</v>
      </c>
      <c r="B161" s="212" t="s">
        <v>203</v>
      </c>
      <c r="C161" s="213" t="s">
        <v>82</v>
      </c>
      <c r="D161" s="329" t="s">
        <v>84</v>
      </c>
      <c r="E161" s="214" t="s">
        <v>1052</v>
      </c>
      <c r="F161" s="215" t="s">
        <v>55</v>
      </c>
      <c r="G161" s="216"/>
      <c r="H161" s="225"/>
      <c r="I161" s="218"/>
      <c r="J161" s="219"/>
    </row>
    <row r="162" spans="1:10" ht="12" customHeight="1">
      <c r="A162" s="558"/>
      <c r="B162" s="146" t="s">
        <v>1048</v>
      </c>
      <c r="C162" s="407"/>
      <c r="D162" s="188" t="s">
        <v>1049</v>
      </c>
      <c r="E162" s="220"/>
      <c r="F162" s="188" t="s">
        <v>1050</v>
      </c>
      <c r="G162" s="226">
        <f>I148</f>
        <v>6.327</v>
      </c>
      <c r="H162" s="222"/>
      <c r="I162" s="227">
        <f>G162</f>
        <v>6.327</v>
      </c>
      <c r="J162" s="175"/>
    </row>
    <row r="163" spans="1:10" ht="12" customHeight="1">
      <c r="A163" s="559"/>
      <c r="B163" s="435" t="s">
        <v>263</v>
      </c>
      <c r="C163" s="436"/>
      <c r="D163" s="223"/>
      <c r="E163" s="224"/>
      <c r="F163" s="223"/>
      <c r="G163" s="437"/>
      <c r="H163" s="438" t="s">
        <v>1051</v>
      </c>
      <c r="I163" s="439">
        <f>SUM(I161:I162)</f>
        <v>6.327</v>
      </c>
      <c r="J163" s="239"/>
    </row>
    <row r="164" spans="1:10" ht="12" customHeight="1">
      <c r="A164" s="557" t="s">
        <v>1568</v>
      </c>
      <c r="B164" s="212" t="s">
        <v>203</v>
      </c>
      <c r="C164" s="213" t="s">
        <v>82</v>
      </c>
      <c r="D164" s="329" t="s">
        <v>84</v>
      </c>
      <c r="E164" s="229" t="s">
        <v>1053</v>
      </c>
      <c r="F164" s="215" t="s">
        <v>55</v>
      </c>
      <c r="G164" s="216"/>
      <c r="H164" s="225"/>
      <c r="I164" s="218"/>
      <c r="J164" s="219"/>
    </row>
    <row r="165" spans="1:10" ht="12" customHeight="1">
      <c r="A165" s="558"/>
      <c r="B165" s="146" t="s">
        <v>1048</v>
      </c>
      <c r="C165" s="407"/>
      <c r="D165" s="188" t="s">
        <v>1049</v>
      </c>
      <c r="E165" s="220"/>
      <c r="F165" s="188" t="s">
        <v>1050</v>
      </c>
      <c r="G165" s="226">
        <f>I157</f>
        <v>8.1349999999999998</v>
      </c>
      <c r="H165" s="222"/>
      <c r="I165" s="227">
        <f>G165</f>
        <v>8.1349999999999998</v>
      </c>
      <c r="J165" s="175"/>
    </row>
    <row r="166" spans="1:10" ht="12" customHeight="1">
      <c r="A166" s="559"/>
      <c r="B166" s="435" t="s">
        <v>263</v>
      </c>
      <c r="C166" s="436"/>
      <c r="D166" s="223"/>
      <c r="E166" s="224"/>
      <c r="F166" s="223"/>
      <c r="G166" s="437"/>
      <c r="H166" s="438" t="s">
        <v>1051</v>
      </c>
      <c r="I166" s="439">
        <f>SUM(I164:I165)</f>
        <v>8.1349999999999998</v>
      </c>
      <c r="J166" s="239"/>
    </row>
    <row r="167" spans="1:10" ht="12" customHeight="1">
      <c r="A167" s="557" t="s">
        <v>1569</v>
      </c>
      <c r="B167" s="212" t="s">
        <v>200</v>
      </c>
      <c r="C167" s="213" t="s">
        <v>82</v>
      </c>
      <c r="D167" s="329"/>
      <c r="E167" s="329" t="s">
        <v>1570</v>
      </c>
      <c r="F167" s="215" t="s">
        <v>55</v>
      </c>
      <c r="G167" s="216"/>
      <c r="H167" s="225"/>
      <c r="I167" s="218"/>
      <c r="J167" s="219"/>
    </row>
    <row r="168" spans="1:10" ht="12" customHeight="1">
      <c r="A168" s="559"/>
      <c r="B168" s="435" t="s">
        <v>263</v>
      </c>
      <c r="C168" s="436"/>
      <c r="D168" s="223"/>
      <c r="E168" s="224"/>
      <c r="F168" s="223"/>
      <c r="G168" s="437"/>
      <c r="H168" s="438" t="s">
        <v>1051</v>
      </c>
      <c r="I168" s="439">
        <f>SUM(I167:I167)</f>
        <v>0</v>
      </c>
      <c r="J168" s="239"/>
    </row>
    <row r="169" spans="1:10" ht="12" customHeight="1">
      <c r="A169" s="557" t="s">
        <v>1571</v>
      </c>
      <c r="B169" s="212" t="s">
        <v>88</v>
      </c>
      <c r="C169" s="213" t="s">
        <v>82</v>
      </c>
      <c r="D169" s="329" t="s">
        <v>1049</v>
      </c>
      <c r="E169" s="329" t="s">
        <v>1570</v>
      </c>
      <c r="F169" s="215" t="s">
        <v>55</v>
      </c>
      <c r="G169" s="216"/>
      <c r="H169" s="225"/>
      <c r="I169" s="218"/>
      <c r="J169" s="219"/>
    </row>
    <row r="170" spans="1:10" ht="12" customHeight="1">
      <c r="A170" s="558"/>
      <c r="B170" s="173" t="s">
        <v>1048</v>
      </c>
      <c r="C170" s="218"/>
      <c r="D170" s="188" t="s">
        <v>128</v>
      </c>
      <c r="E170" s="228"/>
      <c r="F170" s="188" t="s">
        <v>1054</v>
      </c>
      <c r="G170" s="230">
        <f>(I139+I148+I157)/3</f>
        <v>6.0256666666666661</v>
      </c>
      <c r="H170" s="222"/>
      <c r="I170" s="231">
        <f>G170</f>
        <v>6.0256666666666661</v>
      </c>
      <c r="J170" s="219"/>
    </row>
    <row r="171" spans="1:10" ht="12" customHeight="1">
      <c r="A171" s="559"/>
      <c r="B171" s="435" t="s">
        <v>263</v>
      </c>
      <c r="C171" s="436"/>
      <c r="D171" s="223"/>
      <c r="E171" s="224"/>
      <c r="F171" s="223"/>
      <c r="G171" s="437"/>
      <c r="H171" s="438" t="s">
        <v>1055</v>
      </c>
      <c r="I171" s="439">
        <f>SUM(I169:I170)</f>
        <v>6.0256666666666661</v>
      </c>
      <c r="J171" s="239"/>
    </row>
    <row r="172" spans="1:10" ht="12" customHeight="1">
      <c r="A172" s="557" t="s">
        <v>1572</v>
      </c>
      <c r="B172" s="212" t="s">
        <v>201</v>
      </c>
      <c r="C172" s="213" t="s">
        <v>90</v>
      </c>
      <c r="D172" s="329" t="s">
        <v>84</v>
      </c>
      <c r="E172" s="229" t="s">
        <v>1056</v>
      </c>
      <c r="F172" s="215" t="s">
        <v>55</v>
      </c>
      <c r="G172" s="216"/>
      <c r="H172" s="225"/>
      <c r="I172" s="218"/>
      <c r="J172" s="219"/>
    </row>
    <row r="173" spans="1:10" ht="12" customHeight="1">
      <c r="A173" s="558"/>
      <c r="B173" s="146" t="s">
        <v>1038</v>
      </c>
      <c r="C173" s="407" t="s">
        <v>1057</v>
      </c>
      <c r="D173" s="188" t="s">
        <v>128</v>
      </c>
      <c r="E173" s="320" t="s">
        <v>504</v>
      </c>
      <c r="F173" s="321" t="s">
        <v>120</v>
      </c>
      <c r="G173" s="322">
        <v>1</v>
      </c>
      <c r="H173" s="323">
        <v>13.558999999999999</v>
      </c>
      <c r="I173" s="218">
        <f>H173*G173</f>
        <v>13.558999999999999</v>
      </c>
      <c r="J173" s="175"/>
    </row>
    <row r="174" spans="1:10" ht="12" customHeight="1">
      <c r="A174" s="558"/>
      <c r="B174" s="146" t="s">
        <v>148</v>
      </c>
      <c r="C174" s="407"/>
      <c r="D174" s="188" t="s">
        <v>32</v>
      </c>
      <c r="E174" s="220" t="s">
        <v>149</v>
      </c>
      <c r="F174" s="188" t="s">
        <v>120</v>
      </c>
      <c r="G174" s="221">
        <v>2</v>
      </c>
      <c r="H174" s="222">
        <v>0.61199999999999999</v>
      </c>
      <c r="I174" s="218">
        <f>H174*G174</f>
        <v>1.224</v>
      </c>
      <c r="J174" s="175"/>
    </row>
    <row r="175" spans="1:10" ht="12" customHeight="1">
      <c r="A175" s="558"/>
      <c r="B175" s="146" t="s">
        <v>130</v>
      </c>
      <c r="C175" s="407"/>
      <c r="D175" s="188" t="s">
        <v>36</v>
      </c>
      <c r="E175" s="220" t="s">
        <v>131</v>
      </c>
      <c r="F175" s="188" t="s">
        <v>100</v>
      </c>
      <c r="G175" s="221">
        <v>1</v>
      </c>
      <c r="H175" s="222"/>
      <c r="I175" s="407"/>
      <c r="J175" s="175"/>
    </row>
    <row r="176" spans="1:10" ht="12" customHeight="1">
      <c r="A176" s="558"/>
      <c r="B176" s="146" t="s">
        <v>287</v>
      </c>
      <c r="C176" s="407"/>
      <c r="D176" s="188"/>
      <c r="E176" s="220" t="s">
        <v>115</v>
      </c>
      <c r="F176" s="188" t="s">
        <v>1251</v>
      </c>
      <c r="G176" s="221">
        <v>0</v>
      </c>
      <c r="H176" s="222"/>
      <c r="I176" s="407"/>
      <c r="J176" s="175"/>
    </row>
    <row r="177" spans="1:10" ht="12" customHeight="1">
      <c r="A177" s="558"/>
      <c r="B177" s="146" t="s">
        <v>1058</v>
      </c>
      <c r="C177" s="407" t="s">
        <v>1059</v>
      </c>
      <c r="D177" s="188"/>
      <c r="E177" s="220" t="s">
        <v>1060</v>
      </c>
      <c r="F177" s="188" t="s">
        <v>1251</v>
      </c>
      <c r="G177" s="221">
        <f>기초설계!$K$8</f>
        <v>0.72000000000000008</v>
      </c>
      <c r="H177" s="222"/>
      <c r="I177" s="407"/>
      <c r="J177" s="175"/>
    </row>
    <row r="178" spans="1:10" ht="12" customHeight="1">
      <c r="A178" s="558"/>
      <c r="B178" s="146" t="s">
        <v>91</v>
      </c>
      <c r="C178" s="407"/>
      <c r="D178" s="188" t="s">
        <v>92</v>
      </c>
      <c r="E178" s="220"/>
      <c r="F178" s="188" t="s">
        <v>1252</v>
      </c>
      <c r="G178" s="221">
        <f>기초설계!$K$7</f>
        <v>7.2000000000000022E-2</v>
      </c>
      <c r="H178" s="222"/>
      <c r="I178" s="407"/>
      <c r="J178" s="175"/>
    </row>
    <row r="179" spans="1:10" ht="12" customHeight="1">
      <c r="A179" s="558"/>
      <c r="B179" s="146" t="s">
        <v>1061</v>
      </c>
      <c r="C179" s="407" t="s">
        <v>1062</v>
      </c>
      <c r="D179" s="188"/>
      <c r="E179" s="220" t="s">
        <v>1295</v>
      </c>
      <c r="F179" s="188" t="s">
        <v>1252</v>
      </c>
      <c r="G179" s="221">
        <f>기초설계!$K$4</f>
        <v>0.16200000000000001</v>
      </c>
      <c r="H179" s="222"/>
      <c r="I179" s="407"/>
      <c r="J179" s="175"/>
    </row>
    <row r="180" spans="1:10" ht="12" customHeight="1">
      <c r="A180" s="558"/>
      <c r="B180" s="146" t="s">
        <v>1061</v>
      </c>
      <c r="C180" s="407" t="s">
        <v>1064</v>
      </c>
      <c r="D180" s="188"/>
      <c r="E180" s="220"/>
      <c r="F180" s="188" t="s">
        <v>1252</v>
      </c>
      <c r="G180" s="221">
        <f>기초설계!$K$5</f>
        <v>8.9999999999999983E-2</v>
      </c>
      <c r="H180" s="222"/>
      <c r="I180" s="407"/>
      <c r="J180" s="175"/>
    </row>
    <row r="181" spans="1:10" ht="12" customHeight="1">
      <c r="A181" s="560"/>
      <c r="B181" s="146" t="s">
        <v>1061</v>
      </c>
      <c r="C181" s="407" t="s">
        <v>1065</v>
      </c>
      <c r="D181" s="188"/>
      <c r="E181" s="220"/>
      <c r="F181" s="188" t="s">
        <v>1252</v>
      </c>
      <c r="G181" s="221">
        <f>기초설계!$K$6</f>
        <v>7.2000000000000022E-2</v>
      </c>
      <c r="H181" s="222"/>
      <c r="I181" s="407"/>
      <c r="J181" s="175"/>
    </row>
    <row r="182" spans="1:10" ht="12" customHeight="1">
      <c r="A182" s="559"/>
      <c r="B182" s="435" t="s">
        <v>263</v>
      </c>
      <c r="C182" s="436"/>
      <c r="D182" s="223"/>
      <c r="E182" s="224"/>
      <c r="F182" s="223"/>
      <c r="G182" s="437"/>
      <c r="H182" s="438" t="s">
        <v>1043</v>
      </c>
      <c r="I182" s="439">
        <f>SUM(I172:I181)</f>
        <v>14.782999999999999</v>
      </c>
      <c r="J182" s="239"/>
    </row>
    <row r="183" spans="1:10" ht="12" customHeight="1">
      <c r="A183" s="557" t="s">
        <v>1573</v>
      </c>
      <c r="B183" s="212" t="s">
        <v>201</v>
      </c>
      <c r="C183" s="213" t="s">
        <v>90</v>
      </c>
      <c r="D183" s="329" t="s">
        <v>84</v>
      </c>
      <c r="E183" s="214" t="s">
        <v>1044</v>
      </c>
      <c r="F183" s="215" t="s">
        <v>55</v>
      </c>
      <c r="G183" s="216"/>
      <c r="H183" s="225"/>
      <c r="I183" s="218"/>
      <c r="J183" s="219"/>
    </row>
    <row r="184" spans="1:10" ht="12" customHeight="1">
      <c r="A184" s="558"/>
      <c r="B184" s="146" t="s">
        <v>1038</v>
      </c>
      <c r="C184" s="407" t="s">
        <v>1057</v>
      </c>
      <c r="D184" s="188" t="s">
        <v>128</v>
      </c>
      <c r="E184" s="320" t="s">
        <v>505</v>
      </c>
      <c r="F184" s="321" t="s">
        <v>120</v>
      </c>
      <c r="G184" s="322">
        <v>1</v>
      </c>
      <c r="H184" s="323">
        <v>16.27</v>
      </c>
      <c r="I184" s="218">
        <f>H184*G184</f>
        <v>16.27</v>
      </c>
      <c r="J184" s="175"/>
    </row>
    <row r="185" spans="1:10" ht="12" customHeight="1">
      <c r="A185" s="558"/>
      <c r="B185" s="146" t="s">
        <v>148</v>
      </c>
      <c r="C185" s="407"/>
      <c r="D185" s="188" t="s">
        <v>32</v>
      </c>
      <c r="E185" s="220" t="s">
        <v>149</v>
      </c>
      <c r="F185" s="188" t="s">
        <v>120</v>
      </c>
      <c r="G185" s="221">
        <v>2</v>
      </c>
      <c r="H185" s="222">
        <v>0.61199999999999999</v>
      </c>
      <c r="I185" s="218">
        <f>H185*G185</f>
        <v>1.224</v>
      </c>
      <c r="J185" s="175"/>
    </row>
    <row r="186" spans="1:10" ht="12" customHeight="1">
      <c r="A186" s="558"/>
      <c r="B186" s="146" t="s">
        <v>130</v>
      </c>
      <c r="C186" s="407"/>
      <c r="D186" s="188" t="s">
        <v>36</v>
      </c>
      <c r="E186" s="220" t="s">
        <v>131</v>
      </c>
      <c r="F186" s="188" t="s">
        <v>100</v>
      </c>
      <c r="G186" s="221">
        <v>1</v>
      </c>
      <c r="H186" s="222"/>
      <c r="I186" s="407"/>
      <c r="J186" s="175"/>
    </row>
    <row r="187" spans="1:10" ht="12" customHeight="1">
      <c r="A187" s="558"/>
      <c r="B187" s="146" t="s">
        <v>287</v>
      </c>
      <c r="C187" s="407"/>
      <c r="D187" s="188"/>
      <c r="E187" s="220" t="s">
        <v>115</v>
      </c>
      <c r="F187" s="188" t="s">
        <v>1251</v>
      </c>
      <c r="G187" s="221">
        <v>0</v>
      </c>
      <c r="H187" s="222"/>
      <c r="I187" s="407"/>
      <c r="J187" s="175"/>
    </row>
    <row r="188" spans="1:10" ht="12" customHeight="1">
      <c r="A188" s="558"/>
      <c r="B188" s="146" t="s">
        <v>1058</v>
      </c>
      <c r="C188" s="407" t="s">
        <v>1059</v>
      </c>
      <c r="D188" s="188"/>
      <c r="E188" s="220" t="s">
        <v>1060</v>
      </c>
      <c r="F188" s="188" t="s">
        <v>1251</v>
      </c>
      <c r="G188" s="221">
        <f>기초설계!$K$8</f>
        <v>0.72000000000000008</v>
      </c>
      <c r="H188" s="222"/>
      <c r="I188" s="407"/>
      <c r="J188" s="175"/>
    </row>
    <row r="189" spans="1:10" ht="12" customHeight="1">
      <c r="A189" s="558"/>
      <c r="B189" s="146" t="s">
        <v>91</v>
      </c>
      <c r="C189" s="407"/>
      <c r="D189" s="188" t="s">
        <v>92</v>
      </c>
      <c r="E189" s="220"/>
      <c r="F189" s="188" t="s">
        <v>1252</v>
      </c>
      <c r="G189" s="221">
        <f>기초설계!$K$7</f>
        <v>7.2000000000000022E-2</v>
      </c>
      <c r="H189" s="222"/>
      <c r="I189" s="407"/>
      <c r="J189" s="175"/>
    </row>
    <row r="190" spans="1:10" ht="12" customHeight="1">
      <c r="A190" s="558"/>
      <c r="B190" s="146" t="s">
        <v>1061</v>
      </c>
      <c r="C190" s="407" t="s">
        <v>1062</v>
      </c>
      <c r="D190" s="188"/>
      <c r="E190" s="220" t="s">
        <v>1063</v>
      </c>
      <c r="F190" s="188" t="s">
        <v>1252</v>
      </c>
      <c r="G190" s="221">
        <f>기초설계!$K$4</f>
        <v>0.16200000000000001</v>
      </c>
      <c r="H190" s="222"/>
      <c r="I190" s="407"/>
      <c r="J190" s="175"/>
    </row>
    <row r="191" spans="1:10" ht="12" customHeight="1">
      <c r="A191" s="558"/>
      <c r="B191" s="146" t="s">
        <v>1061</v>
      </c>
      <c r="C191" s="407" t="s">
        <v>1064</v>
      </c>
      <c r="D191" s="188"/>
      <c r="E191" s="220"/>
      <c r="F191" s="188" t="s">
        <v>1252</v>
      </c>
      <c r="G191" s="221">
        <f>기초설계!$K$5</f>
        <v>8.9999999999999983E-2</v>
      </c>
      <c r="H191" s="222"/>
      <c r="I191" s="407"/>
      <c r="J191" s="175"/>
    </row>
    <row r="192" spans="1:10" ht="12" customHeight="1">
      <c r="A192" s="560"/>
      <c r="B192" s="146" t="s">
        <v>1061</v>
      </c>
      <c r="C192" s="407" t="s">
        <v>1065</v>
      </c>
      <c r="D192" s="188"/>
      <c r="E192" s="220"/>
      <c r="F192" s="188" t="s">
        <v>1252</v>
      </c>
      <c r="G192" s="221">
        <f>기초설계!$K$6</f>
        <v>7.2000000000000022E-2</v>
      </c>
      <c r="H192" s="222"/>
      <c r="I192" s="407"/>
      <c r="J192" s="175"/>
    </row>
    <row r="193" spans="1:10" ht="12" customHeight="1">
      <c r="A193" s="559"/>
      <c r="B193" s="435" t="s">
        <v>263</v>
      </c>
      <c r="C193" s="436"/>
      <c r="D193" s="223"/>
      <c r="E193" s="224"/>
      <c r="F193" s="223"/>
      <c r="G193" s="437"/>
      <c r="H193" s="438" t="s">
        <v>1043</v>
      </c>
      <c r="I193" s="439">
        <f>SUM(I183:I192)</f>
        <v>17.494</v>
      </c>
      <c r="J193" s="239"/>
    </row>
    <row r="194" spans="1:10" ht="12" customHeight="1">
      <c r="A194" s="557" t="s">
        <v>1574</v>
      </c>
      <c r="B194" s="212" t="s">
        <v>201</v>
      </c>
      <c r="C194" s="213" t="s">
        <v>90</v>
      </c>
      <c r="D194" s="329" t="s">
        <v>84</v>
      </c>
      <c r="E194" s="214" t="s">
        <v>1046</v>
      </c>
      <c r="F194" s="215" t="s">
        <v>55</v>
      </c>
      <c r="G194" s="216"/>
      <c r="H194" s="225"/>
      <c r="I194" s="218"/>
      <c r="J194" s="219"/>
    </row>
    <row r="195" spans="1:10" ht="12" customHeight="1">
      <c r="A195" s="558"/>
      <c r="B195" s="146" t="s">
        <v>1038</v>
      </c>
      <c r="C195" s="407" t="s">
        <v>1057</v>
      </c>
      <c r="D195" s="188" t="s">
        <v>128</v>
      </c>
      <c r="E195" s="320" t="s">
        <v>506</v>
      </c>
      <c r="F195" s="321" t="s">
        <v>120</v>
      </c>
      <c r="G195" s="322">
        <v>1</v>
      </c>
      <c r="H195" s="314">
        <v>18.981999999999999</v>
      </c>
      <c r="I195" s="218">
        <f>H195*G195</f>
        <v>18.981999999999999</v>
      </c>
      <c r="J195" s="175"/>
    </row>
    <row r="196" spans="1:10" ht="12" customHeight="1">
      <c r="A196" s="558"/>
      <c r="B196" s="146" t="s">
        <v>148</v>
      </c>
      <c r="C196" s="407"/>
      <c r="D196" s="188" t="s">
        <v>32</v>
      </c>
      <c r="E196" s="220" t="s">
        <v>149</v>
      </c>
      <c r="F196" s="188" t="s">
        <v>120</v>
      </c>
      <c r="G196" s="221">
        <v>2</v>
      </c>
      <c r="H196" s="222">
        <v>0.61199999999999999</v>
      </c>
      <c r="I196" s="218">
        <f>H196*G196</f>
        <v>1.224</v>
      </c>
      <c r="J196" s="175"/>
    </row>
    <row r="197" spans="1:10" ht="12" customHeight="1">
      <c r="A197" s="558"/>
      <c r="B197" s="146" t="s">
        <v>130</v>
      </c>
      <c r="C197" s="407"/>
      <c r="D197" s="188" t="s">
        <v>36</v>
      </c>
      <c r="E197" s="220" t="s">
        <v>131</v>
      </c>
      <c r="F197" s="188" t="s">
        <v>100</v>
      </c>
      <c r="G197" s="221">
        <v>1</v>
      </c>
      <c r="H197" s="222"/>
      <c r="I197" s="407"/>
      <c r="J197" s="175"/>
    </row>
    <row r="198" spans="1:10" ht="12" customHeight="1">
      <c r="A198" s="558"/>
      <c r="B198" s="146" t="s">
        <v>287</v>
      </c>
      <c r="C198" s="407"/>
      <c r="D198" s="188"/>
      <c r="E198" s="220" t="s">
        <v>115</v>
      </c>
      <c r="F198" s="188" t="s">
        <v>1251</v>
      </c>
      <c r="G198" s="221">
        <v>0</v>
      </c>
      <c r="H198" s="222"/>
      <c r="I198" s="407"/>
      <c r="J198" s="175"/>
    </row>
    <row r="199" spans="1:10" ht="12" customHeight="1">
      <c r="A199" s="558"/>
      <c r="B199" s="146" t="s">
        <v>1058</v>
      </c>
      <c r="C199" s="407" t="s">
        <v>1059</v>
      </c>
      <c r="D199" s="188"/>
      <c r="E199" s="220" t="s">
        <v>1060</v>
      </c>
      <c r="F199" s="188" t="s">
        <v>1251</v>
      </c>
      <c r="G199" s="221">
        <f>기초설계!$K$8</f>
        <v>0.72000000000000008</v>
      </c>
      <c r="H199" s="222"/>
      <c r="I199" s="407"/>
      <c r="J199" s="175"/>
    </row>
    <row r="200" spans="1:10" ht="12" customHeight="1">
      <c r="A200" s="558"/>
      <c r="B200" s="146" t="s">
        <v>91</v>
      </c>
      <c r="C200" s="407"/>
      <c r="D200" s="188" t="s">
        <v>92</v>
      </c>
      <c r="E200" s="220"/>
      <c r="F200" s="188" t="s">
        <v>1252</v>
      </c>
      <c r="G200" s="221">
        <f>기초설계!$K$7</f>
        <v>7.2000000000000022E-2</v>
      </c>
      <c r="H200" s="222"/>
      <c r="I200" s="407"/>
      <c r="J200" s="175"/>
    </row>
    <row r="201" spans="1:10" ht="12" customHeight="1">
      <c r="A201" s="558"/>
      <c r="B201" s="146" t="s">
        <v>1061</v>
      </c>
      <c r="C201" s="407" t="s">
        <v>1062</v>
      </c>
      <c r="D201" s="188"/>
      <c r="E201" s="220" t="s">
        <v>1063</v>
      </c>
      <c r="F201" s="188" t="s">
        <v>1252</v>
      </c>
      <c r="G201" s="221">
        <f>기초설계!$K$4</f>
        <v>0.16200000000000001</v>
      </c>
      <c r="H201" s="222"/>
      <c r="I201" s="407"/>
      <c r="J201" s="175"/>
    </row>
    <row r="202" spans="1:10" ht="12" customHeight="1">
      <c r="A202" s="558"/>
      <c r="B202" s="146" t="s">
        <v>1061</v>
      </c>
      <c r="C202" s="407" t="s">
        <v>1064</v>
      </c>
      <c r="D202" s="188"/>
      <c r="E202" s="220"/>
      <c r="F202" s="188" t="s">
        <v>1252</v>
      </c>
      <c r="G202" s="221">
        <f>기초설계!$K$5</f>
        <v>8.9999999999999983E-2</v>
      </c>
      <c r="H202" s="222"/>
      <c r="I202" s="407"/>
      <c r="J202" s="175"/>
    </row>
    <row r="203" spans="1:10" ht="12" customHeight="1">
      <c r="A203" s="560"/>
      <c r="B203" s="146" t="s">
        <v>1061</v>
      </c>
      <c r="C203" s="407" t="s">
        <v>1065</v>
      </c>
      <c r="D203" s="188"/>
      <c r="E203" s="220"/>
      <c r="F203" s="188" t="s">
        <v>1252</v>
      </c>
      <c r="G203" s="221">
        <f>기초설계!$K$6</f>
        <v>7.2000000000000022E-2</v>
      </c>
      <c r="H203" s="222"/>
      <c r="I203" s="407"/>
      <c r="J203" s="175"/>
    </row>
    <row r="204" spans="1:10" ht="12" customHeight="1">
      <c r="A204" s="559"/>
      <c r="B204" s="435" t="s">
        <v>263</v>
      </c>
      <c r="C204" s="436"/>
      <c r="D204" s="223"/>
      <c r="E204" s="224"/>
      <c r="F204" s="223"/>
      <c r="G204" s="437"/>
      <c r="H204" s="438" t="s">
        <v>1043</v>
      </c>
      <c r="I204" s="439">
        <f>SUM(I194:I203)</f>
        <v>20.206</v>
      </c>
      <c r="J204" s="239"/>
    </row>
    <row r="205" spans="1:10" ht="12" customHeight="1">
      <c r="A205" s="557" t="s">
        <v>1542</v>
      </c>
      <c r="B205" s="212" t="s">
        <v>88</v>
      </c>
      <c r="C205" s="213" t="s">
        <v>90</v>
      </c>
      <c r="D205" s="329" t="s">
        <v>1049</v>
      </c>
      <c r="E205" s="329" t="s">
        <v>1575</v>
      </c>
      <c r="F205" s="215" t="s">
        <v>55</v>
      </c>
      <c r="G205" s="216"/>
      <c r="H205" s="225"/>
      <c r="I205" s="218"/>
      <c r="J205" s="219"/>
    </row>
    <row r="206" spans="1:10" ht="12" customHeight="1">
      <c r="A206" s="558"/>
      <c r="B206" s="146" t="s">
        <v>1048</v>
      </c>
      <c r="C206" s="407"/>
      <c r="D206" s="188" t="s">
        <v>1066</v>
      </c>
      <c r="E206" s="220"/>
      <c r="F206" s="188" t="s">
        <v>1050</v>
      </c>
      <c r="G206" s="221">
        <f>(I182+I193+I204)/3</f>
        <v>17.494333333333334</v>
      </c>
      <c r="H206" s="225"/>
      <c r="I206" s="218">
        <f>G206</f>
        <v>17.494333333333334</v>
      </c>
      <c r="J206" s="175"/>
    </row>
    <row r="207" spans="1:10" ht="12" customHeight="1">
      <c r="A207" s="559"/>
      <c r="B207" s="435" t="s">
        <v>263</v>
      </c>
      <c r="C207" s="436"/>
      <c r="D207" s="223"/>
      <c r="E207" s="224"/>
      <c r="F207" s="223"/>
      <c r="G207" s="437"/>
      <c r="H207" s="438" t="s">
        <v>1051</v>
      </c>
      <c r="I207" s="439">
        <f>SUM(I205:I206)</f>
        <v>17.494333333333334</v>
      </c>
      <c r="J207" s="239"/>
    </row>
    <row r="208" spans="1:10" ht="12" customHeight="1">
      <c r="A208" s="557" t="s">
        <v>1543</v>
      </c>
      <c r="B208" s="214" t="s">
        <v>1067</v>
      </c>
      <c r="C208" s="310" t="s">
        <v>1068</v>
      </c>
      <c r="D208" s="329"/>
      <c r="E208" s="329"/>
      <c r="F208" s="215" t="s">
        <v>55</v>
      </c>
      <c r="G208" s="216"/>
      <c r="H208" s="225"/>
      <c r="I208" s="218"/>
      <c r="J208" s="219"/>
    </row>
    <row r="209" spans="1:10" ht="12" customHeight="1">
      <c r="A209" s="558"/>
      <c r="B209" s="173" t="s">
        <v>1069</v>
      </c>
      <c r="C209" s="218" t="s">
        <v>1070</v>
      </c>
      <c r="D209" s="215"/>
      <c r="E209" s="228" t="s">
        <v>1071</v>
      </c>
      <c r="F209" s="188" t="s">
        <v>1253</v>
      </c>
      <c r="G209" s="216">
        <v>4.8000000000000001E-2</v>
      </c>
      <c r="H209" s="222"/>
      <c r="I209" s="407"/>
      <c r="J209" s="219"/>
    </row>
    <row r="210" spans="1:10" ht="12" customHeight="1">
      <c r="A210" s="558"/>
      <c r="B210" s="146" t="s">
        <v>1072</v>
      </c>
      <c r="C210" s="407" t="s">
        <v>1073</v>
      </c>
      <c r="D210" s="188"/>
      <c r="E210" s="220" t="s">
        <v>1074</v>
      </c>
      <c r="F210" s="188" t="s">
        <v>1253</v>
      </c>
      <c r="G210" s="221">
        <v>9.6000000000000002E-2</v>
      </c>
      <c r="H210" s="222"/>
      <c r="I210" s="407"/>
      <c r="J210" s="175"/>
    </row>
    <row r="211" spans="1:10" ht="12" customHeight="1">
      <c r="A211" s="558"/>
      <c r="B211" s="146" t="s">
        <v>1048</v>
      </c>
      <c r="C211" s="407" t="s">
        <v>1075</v>
      </c>
      <c r="D211" s="188" t="s">
        <v>1076</v>
      </c>
      <c r="E211" s="220" t="s">
        <v>607</v>
      </c>
      <c r="F211" s="188" t="s">
        <v>226</v>
      </c>
      <c r="G211" s="221">
        <v>1.536</v>
      </c>
      <c r="H211" s="222"/>
      <c r="I211" s="407">
        <f>G211</f>
        <v>1.536</v>
      </c>
      <c r="J211" s="175"/>
    </row>
    <row r="212" spans="1:10" ht="12" customHeight="1">
      <c r="A212" s="558"/>
      <c r="B212" s="146" t="s">
        <v>1077</v>
      </c>
      <c r="C212" s="407" t="s">
        <v>1078</v>
      </c>
      <c r="D212" s="188"/>
      <c r="E212" s="220" t="s">
        <v>1079</v>
      </c>
      <c r="F212" s="188" t="s">
        <v>1253</v>
      </c>
      <c r="G212" s="221">
        <v>4.8000000000000001E-2</v>
      </c>
      <c r="H212" s="222"/>
      <c r="I212" s="407"/>
      <c r="J212" s="175"/>
    </row>
    <row r="213" spans="1:10" ht="12" customHeight="1">
      <c r="A213" s="558"/>
      <c r="B213" s="146" t="s">
        <v>1072</v>
      </c>
      <c r="C213" s="407" t="s">
        <v>1078</v>
      </c>
      <c r="D213" s="188"/>
      <c r="E213" s="220" t="s">
        <v>1080</v>
      </c>
      <c r="F213" s="188" t="s">
        <v>1253</v>
      </c>
      <c r="G213" s="221">
        <v>9.6000000000000002E-2</v>
      </c>
      <c r="H213" s="222"/>
      <c r="I213" s="407"/>
      <c r="J213" s="175"/>
    </row>
    <row r="214" spans="1:10" ht="12" customHeight="1">
      <c r="A214" s="558"/>
      <c r="B214" s="146" t="s">
        <v>1072</v>
      </c>
      <c r="C214" s="407" t="s">
        <v>1081</v>
      </c>
      <c r="D214" s="188"/>
      <c r="E214" s="220" t="s">
        <v>115</v>
      </c>
      <c r="F214" s="188" t="s">
        <v>1253</v>
      </c>
      <c r="G214" s="221">
        <v>4.8000000000000001E-2</v>
      </c>
      <c r="H214" s="222"/>
      <c r="I214" s="407"/>
      <c r="J214" s="175"/>
    </row>
    <row r="215" spans="1:10" ht="12" customHeight="1">
      <c r="A215" s="559"/>
      <c r="B215" s="435" t="s">
        <v>263</v>
      </c>
      <c r="C215" s="436"/>
      <c r="D215" s="223"/>
      <c r="E215" s="224"/>
      <c r="F215" s="223"/>
      <c r="G215" s="437"/>
      <c r="H215" s="438" t="s">
        <v>1051</v>
      </c>
      <c r="I215" s="439">
        <f>SUM(I208:I214)</f>
        <v>1.536</v>
      </c>
      <c r="J215" s="239"/>
    </row>
    <row r="216" spans="1:10" ht="12.75" customHeight="1">
      <c r="A216" s="557" t="s">
        <v>1371</v>
      </c>
      <c r="B216" s="212" t="s">
        <v>201</v>
      </c>
      <c r="C216" s="213" t="s">
        <v>61</v>
      </c>
      <c r="D216" s="329" t="s">
        <v>62</v>
      </c>
      <c r="E216" s="214" t="s">
        <v>1082</v>
      </c>
      <c r="F216" s="215" t="s">
        <v>202</v>
      </c>
      <c r="G216" s="216"/>
      <c r="H216" s="225"/>
      <c r="I216" s="218"/>
      <c r="J216" s="219"/>
    </row>
    <row r="217" spans="1:10" ht="12.75" customHeight="1">
      <c r="A217" s="558"/>
      <c r="B217" s="173" t="s">
        <v>1008</v>
      </c>
      <c r="C217" s="218" t="s">
        <v>1009</v>
      </c>
      <c r="D217" s="188" t="s">
        <v>227</v>
      </c>
      <c r="E217" s="220" t="s">
        <v>173</v>
      </c>
      <c r="F217" s="188" t="s">
        <v>120</v>
      </c>
      <c r="G217" s="221">
        <v>1</v>
      </c>
      <c r="H217" s="222">
        <v>3.2010000000000001</v>
      </c>
      <c r="I217" s="218">
        <f>H217*G217</f>
        <v>3.2010000000000001</v>
      </c>
      <c r="J217" s="219"/>
    </row>
    <row r="218" spans="1:10" ht="12.75" customHeight="1">
      <c r="A218" s="558"/>
      <c r="B218" s="146" t="s">
        <v>1010</v>
      </c>
      <c r="C218" s="407" t="s">
        <v>1011</v>
      </c>
      <c r="D218" s="188" t="s">
        <v>224</v>
      </c>
      <c r="E218" s="220" t="s">
        <v>174</v>
      </c>
      <c r="F218" s="188" t="s">
        <v>116</v>
      </c>
      <c r="G218" s="221">
        <v>1</v>
      </c>
      <c r="H218" s="222">
        <v>0.83399999999999996</v>
      </c>
      <c r="I218" s="218">
        <f>H218*G218</f>
        <v>0.83399999999999996</v>
      </c>
      <c r="J218" s="175"/>
    </row>
    <row r="219" spans="1:10" ht="12.75" customHeight="1">
      <c r="A219" s="558"/>
      <c r="B219" s="146" t="s">
        <v>1010</v>
      </c>
      <c r="C219" s="407" t="s">
        <v>1012</v>
      </c>
      <c r="D219" s="188" t="s">
        <v>224</v>
      </c>
      <c r="E219" s="220" t="s">
        <v>117</v>
      </c>
      <c r="F219" s="188" t="s">
        <v>116</v>
      </c>
      <c r="G219" s="221">
        <v>6</v>
      </c>
      <c r="H219" s="222">
        <v>7.0000000000000007E-2</v>
      </c>
      <c r="I219" s="218">
        <f>H219*G219</f>
        <v>0.42000000000000004</v>
      </c>
      <c r="J219" s="175"/>
    </row>
    <row r="220" spans="1:10" ht="12.75" customHeight="1">
      <c r="A220" s="558"/>
      <c r="B220" s="146" t="s">
        <v>118</v>
      </c>
      <c r="C220" s="407"/>
      <c r="D220" s="188" t="s">
        <v>225</v>
      </c>
      <c r="E220" s="220" t="s">
        <v>602</v>
      </c>
      <c r="F220" s="188" t="s">
        <v>121</v>
      </c>
      <c r="G220" s="221">
        <v>3</v>
      </c>
      <c r="H220" s="222"/>
      <c r="I220" s="407"/>
      <c r="J220" s="175"/>
    </row>
    <row r="221" spans="1:10" ht="12.75" customHeight="1">
      <c r="A221" s="558"/>
      <c r="B221" s="146" t="s">
        <v>119</v>
      </c>
      <c r="C221" s="407"/>
      <c r="D221" s="188" t="s">
        <v>62</v>
      </c>
      <c r="E221" s="220" t="s">
        <v>175</v>
      </c>
      <c r="F221" s="188" t="s">
        <v>1249</v>
      </c>
      <c r="G221" s="221">
        <v>0.59199999999999997</v>
      </c>
      <c r="H221" s="222"/>
      <c r="I221" s="407"/>
      <c r="J221" s="175"/>
    </row>
    <row r="222" spans="1:10" ht="12.75" customHeight="1">
      <c r="A222" s="558"/>
      <c r="B222" s="146" t="s">
        <v>119</v>
      </c>
      <c r="C222" s="407"/>
      <c r="D222" s="188" t="s">
        <v>62</v>
      </c>
      <c r="E222" s="220" t="s">
        <v>175</v>
      </c>
      <c r="F222" s="188" t="s">
        <v>1249</v>
      </c>
      <c r="G222" s="221">
        <v>0.59199999999999997</v>
      </c>
      <c r="H222" s="222"/>
      <c r="I222" s="407"/>
      <c r="J222" s="175"/>
    </row>
    <row r="223" spans="1:10" ht="12.75" customHeight="1">
      <c r="A223" s="558"/>
      <c r="B223" s="146" t="s">
        <v>1013</v>
      </c>
      <c r="C223" s="407"/>
      <c r="D223" s="188" t="s">
        <v>1014</v>
      </c>
      <c r="E223" s="220" t="s">
        <v>1083</v>
      </c>
      <c r="F223" s="188" t="s">
        <v>1249</v>
      </c>
      <c r="G223" s="221">
        <v>0.19700000000000001</v>
      </c>
      <c r="H223" s="222"/>
      <c r="I223" s="407"/>
      <c r="J223" s="175"/>
    </row>
    <row r="224" spans="1:10" ht="12.75" customHeight="1">
      <c r="A224" s="559"/>
      <c r="B224" s="435" t="s">
        <v>263</v>
      </c>
      <c r="C224" s="436"/>
      <c r="D224" s="223"/>
      <c r="E224" s="224"/>
      <c r="F224" s="223"/>
      <c r="G224" s="437"/>
      <c r="H224" s="438" t="s">
        <v>1015</v>
      </c>
      <c r="I224" s="439">
        <f>SUM(I216:I223)</f>
        <v>4.4550000000000001</v>
      </c>
      <c r="J224" s="239"/>
    </row>
    <row r="225" spans="1:10" ht="12.75" customHeight="1">
      <c r="A225" s="557" t="s">
        <v>1372</v>
      </c>
      <c r="B225" s="212" t="s">
        <v>203</v>
      </c>
      <c r="C225" s="213" t="s">
        <v>61</v>
      </c>
      <c r="D225" s="329" t="s">
        <v>62</v>
      </c>
      <c r="E225" s="214" t="s">
        <v>1082</v>
      </c>
      <c r="F225" s="215" t="s">
        <v>202</v>
      </c>
      <c r="G225" s="216"/>
      <c r="H225" s="225"/>
      <c r="I225" s="218"/>
      <c r="J225" s="219"/>
    </row>
    <row r="226" spans="1:10" ht="12.75" customHeight="1">
      <c r="A226" s="558"/>
      <c r="B226" s="146" t="s">
        <v>1016</v>
      </c>
      <c r="C226" s="407"/>
      <c r="D226" s="188"/>
      <c r="E226" s="220"/>
      <c r="F226" s="188" t="s">
        <v>1017</v>
      </c>
      <c r="G226" s="226">
        <f>I224</f>
        <v>4.4550000000000001</v>
      </c>
      <c r="H226" s="222"/>
      <c r="I226" s="227">
        <f>G226</f>
        <v>4.4550000000000001</v>
      </c>
      <c r="J226" s="175"/>
    </row>
    <row r="227" spans="1:10" ht="12.75" customHeight="1">
      <c r="A227" s="559"/>
      <c r="B227" s="435" t="s">
        <v>263</v>
      </c>
      <c r="C227" s="436"/>
      <c r="D227" s="223"/>
      <c r="E227" s="224"/>
      <c r="F227" s="223"/>
      <c r="G227" s="437"/>
      <c r="H227" s="438" t="s">
        <v>1015</v>
      </c>
      <c r="I227" s="439">
        <f>SUM(I225:I226)</f>
        <v>4.4550000000000001</v>
      </c>
      <c r="J227" s="239"/>
    </row>
    <row r="228" spans="1:10" ht="12.75" customHeight="1">
      <c r="A228" s="557" t="s">
        <v>1576</v>
      </c>
      <c r="B228" s="212" t="s">
        <v>201</v>
      </c>
      <c r="C228" s="213" t="s">
        <v>1084</v>
      </c>
      <c r="D228" s="329" t="s">
        <v>62</v>
      </c>
      <c r="E228" s="214" t="s">
        <v>1085</v>
      </c>
      <c r="F228" s="215" t="s">
        <v>202</v>
      </c>
      <c r="G228" s="216"/>
      <c r="H228" s="225"/>
      <c r="I228" s="218"/>
      <c r="J228" s="219"/>
    </row>
    <row r="229" spans="1:10" ht="12.75" customHeight="1">
      <c r="A229" s="558"/>
      <c r="B229" s="173" t="s">
        <v>1008</v>
      </c>
      <c r="C229" s="218" t="s">
        <v>1009</v>
      </c>
      <c r="D229" s="215" t="s">
        <v>227</v>
      </c>
      <c r="E229" s="228" t="s">
        <v>176</v>
      </c>
      <c r="F229" s="215" t="s">
        <v>120</v>
      </c>
      <c r="G229" s="216">
        <v>1</v>
      </c>
      <c r="H229" s="222">
        <v>4.2610000000000001</v>
      </c>
      <c r="I229" s="218">
        <f>H229*G229</f>
        <v>4.2610000000000001</v>
      </c>
      <c r="J229" s="219"/>
    </row>
    <row r="230" spans="1:10" ht="12.75" customHeight="1">
      <c r="A230" s="558"/>
      <c r="B230" s="146" t="s">
        <v>1010</v>
      </c>
      <c r="C230" s="407" t="s">
        <v>1011</v>
      </c>
      <c r="D230" s="188" t="s">
        <v>224</v>
      </c>
      <c r="E230" s="220" t="s">
        <v>177</v>
      </c>
      <c r="F230" s="188" t="s">
        <v>116</v>
      </c>
      <c r="G230" s="221">
        <v>1</v>
      </c>
      <c r="H230" s="222">
        <v>1.006</v>
      </c>
      <c r="I230" s="218">
        <f>H230*G230</f>
        <v>1.006</v>
      </c>
      <c r="J230" s="175"/>
    </row>
    <row r="231" spans="1:10" ht="12.75" customHeight="1">
      <c r="A231" s="558"/>
      <c r="B231" s="146" t="s">
        <v>1010</v>
      </c>
      <c r="C231" s="407" t="s">
        <v>1012</v>
      </c>
      <c r="D231" s="188" t="s">
        <v>224</v>
      </c>
      <c r="E231" s="220" t="s">
        <v>117</v>
      </c>
      <c r="F231" s="188" t="s">
        <v>116</v>
      </c>
      <c r="G231" s="221">
        <v>6</v>
      </c>
      <c r="H231" s="222">
        <v>7.0000000000000007E-2</v>
      </c>
      <c r="I231" s="218">
        <f>H231*G231</f>
        <v>0.42000000000000004</v>
      </c>
      <c r="J231" s="175"/>
    </row>
    <row r="232" spans="1:10" ht="12.75" customHeight="1">
      <c r="A232" s="558"/>
      <c r="B232" s="146" t="s">
        <v>118</v>
      </c>
      <c r="C232" s="407"/>
      <c r="D232" s="188" t="s">
        <v>225</v>
      </c>
      <c r="E232" s="220" t="s">
        <v>602</v>
      </c>
      <c r="F232" s="188" t="s">
        <v>121</v>
      </c>
      <c r="G232" s="221">
        <v>3</v>
      </c>
      <c r="H232" s="222"/>
      <c r="I232" s="407"/>
      <c r="J232" s="175"/>
    </row>
    <row r="233" spans="1:10" ht="12.75" customHeight="1">
      <c r="A233" s="558"/>
      <c r="B233" s="146" t="s">
        <v>119</v>
      </c>
      <c r="C233" s="407"/>
      <c r="D233" s="188" t="s">
        <v>62</v>
      </c>
      <c r="E233" s="220" t="s">
        <v>178</v>
      </c>
      <c r="F233" s="188" t="s">
        <v>1249</v>
      </c>
      <c r="G233" s="221">
        <v>0.78900000000000003</v>
      </c>
      <c r="H233" s="222"/>
      <c r="I233" s="407"/>
      <c r="J233" s="175"/>
    </row>
    <row r="234" spans="1:10" ht="12.75" customHeight="1">
      <c r="A234" s="558"/>
      <c r="B234" s="146" t="s">
        <v>119</v>
      </c>
      <c r="C234" s="407"/>
      <c r="D234" s="188" t="s">
        <v>62</v>
      </c>
      <c r="E234" s="220" t="s">
        <v>178</v>
      </c>
      <c r="F234" s="188" t="s">
        <v>1249</v>
      </c>
      <c r="G234" s="221">
        <v>0.78900000000000003</v>
      </c>
      <c r="H234" s="222"/>
      <c r="I234" s="407"/>
      <c r="J234" s="175"/>
    </row>
    <row r="235" spans="1:10" ht="12.75" customHeight="1">
      <c r="A235" s="558"/>
      <c r="B235" s="146" t="s">
        <v>1013</v>
      </c>
      <c r="C235" s="407"/>
      <c r="D235" s="188" t="s">
        <v>1014</v>
      </c>
      <c r="E235" s="220" t="s">
        <v>1086</v>
      </c>
      <c r="F235" s="188" t="s">
        <v>1249</v>
      </c>
      <c r="G235" s="221">
        <v>0.26300000000000001</v>
      </c>
      <c r="H235" s="222"/>
      <c r="I235" s="407"/>
      <c r="J235" s="175"/>
    </row>
    <row r="236" spans="1:10" ht="12.75" customHeight="1">
      <c r="A236" s="559"/>
      <c r="B236" s="435" t="s">
        <v>263</v>
      </c>
      <c r="C236" s="436"/>
      <c r="D236" s="223"/>
      <c r="E236" s="224"/>
      <c r="F236" s="223"/>
      <c r="G236" s="437"/>
      <c r="H236" s="438" t="s">
        <v>1015</v>
      </c>
      <c r="I236" s="439">
        <f>SUM(I228:I235)</f>
        <v>5.6870000000000003</v>
      </c>
      <c r="J236" s="239"/>
    </row>
    <row r="237" spans="1:10" ht="12.75" customHeight="1">
      <c r="A237" s="557" t="s">
        <v>1577</v>
      </c>
      <c r="B237" s="212" t="s">
        <v>203</v>
      </c>
      <c r="C237" s="213" t="s">
        <v>61</v>
      </c>
      <c r="D237" s="329" t="s">
        <v>62</v>
      </c>
      <c r="E237" s="214" t="s">
        <v>1085</v>
      </c>
      <c r="F237" s="215" t="s">
        <v>202</v>
      </c>
      <c r="G237" s="216"/>
      <c r="H237" s="225"/>
      <c r="I237" s="218"/>
      <c r="J237" s="219"/>
    </row>
    <row r="238" spans="1:10" ht="12.75" customHeight="1">
      <c r="A238" s="558"/>
      <c r="B238" s="146" t="s">
        <v>1016</v>
      </c>
      <c r="C238" s="407"/>
      <c r="D238" s="188"/>
      <c r="E238" s="220"/>
      <c r="F238" s="188" t="s">
        <v>1017</v>
      </c>
      <c r="G238" s="226">
        <f>I236</f>
        <v>5.6870000000000003</v>
      </c>
      <c r="H238" s="222"/>
      <c r="I238" s="227">
        <f>G238</f>
        <v>5.6870000000000003</v>
      </c>
      <c r="J238" s="175"/>
    </row>
    <row r="239" spans="1:10" ht="12.75" customHeight="1">
      <c r="A239" s="559"/>
      <c r="B239" s="435" t="s">
        <v>263</v>
      </c>
      <c r="C239" s="436"/>
      <c r="D239" s="223"/>
      <c r="E239" s="224"/>
      <c r="F239" s="223"/>
      <c r="G239" s="437"/>
      <c r="H239" s="438" t="s">
        <v>1015</v>
      </c>
      <c r="I239" s="439">
        <f>SUM(I237:I238)</f>
        <v>5.6870000000000003</v>
      </c>
      <c r="J239" s="239"/>
    </row>
    <row r="240" spans="1:10" ht="12" customHeight="1">
      <c r="A240" s="557" t="s">
        <v>1578</v>
      </c>
      <c r="B240" s="212" t="s">
        <v>201</v>
      </c>
      <c r="C240" s="213" t="s">
        <v>69</v>
      </c>
      <c r="D240" s="329" t="s">
        <v>62</v>
      </c>
      <c r="E240" s="214" t="s">
        <v>1087</v>
      </c>
      <c r="F240" s="215" t="s">
        <v>202</v>
      </c>
      <c r="G240" s="216"/>
      <c r="H240" s="225"/>
      <c r="I240" s="218"/>
      <c r="J240" s="219"/>
    </row>
    <row r="241" spans="1:10" ht="12" customHeight="1">
      <c r="A241" s="558"/>
      <c r="B241" s="173" t="s">
        <v>1008</v>
      </c>
      <c r="C241" s="218" t="s">
        <v>1009</v>
      </c>
      <c r="D241" s="188" t="s">
        <v>227</v>
      </c>
      <c r="E241" s="220" t="s">
        <v>179</v>
      </c>
      <c r="F241" s="188" t="s">
        <v>120</v>
      </c>
      <c r="G241" s="221">
        <v>1</v>
      </c>
      <c r="H241" s="222">
        <v>2.5289999999999999</v>
      </c>
      <c r="I241" s="218">
        <f>H241*G241</f>
        <v>2.5289999999999999</v>
      </c>
      <c r="J241" s="219"/>
    </row>
    <row r="242" spans="1:10" ht="12" customHeight="1">
      <c r="A242" s="558"/>
      <c r="B242" s="146" t="s">
        <v>1010</v>
      </c>
      <c r="C242" s="407" t="s">
        <v>1011</v>
      </c>
      <c r="D242" s="188" t="s">
        <v>224</v>
      </c>
      <c r="E242" s="220" t="s">
        <v>180</v>
      </c>
      <c r="F242" s="188" t="s">
        <v>116</v>
      </c>
      <c r="G242" s="221">
        <v>1</v>
      </c>
      <c r="H242" s="222">
        <v>0.748</v>
      </c>
      <c r="I242" s="218">
        <f>H242*G242</f>
        <v>0.748</v>
      </c>
      <c r="J242" s="175"/>
    </row>
    <row r="243" spans="1:10" ht="12" customHeight="1">
      <c r="A243" s="558"/>
      <c r="B243" s="146" t="s">
        <v>1010</v>
      </c>
      <c r="C243" s="407" t="s">
        <v>1012</v>
      </c>
      <c r="D243" s="188" t="s">
        <v>224</v>
      </c>
      <c r="E243" s="220" t="s">
        <v>117</v>
      </c>
      <c r="F243" s="188" t="s">
        <v>116</v>
      </c>
      <c r="G243" s="221">
        <v>6</v>
      </c>
      <c r="H243" s="222">
        <v>7.0000000000000007E-2</v>
      </c>
      <c r="I243" s="218">
        <f>H243*G243</f>
        <v>0.42000000000000004</v>
      </c>
      <c r="J243" s="175"/>
    </row>
    <row r="244" spans="1:10" ht="12" customHeight="1">
      <c r="A244" s="558"/>
      <c r="B244" s="146" t="s">
        <v>118</v>
      </c>
      <c r="C244" s="407"/>
      <c r="D244" s="188" t="s">
        <v>225</v>
      </c>
      <c r="E244" s="220" t="s">
        <v>602</v>
      </c>
      <c r="F244" s="188" t="s">
        <v>121</v>
      </c>
      <c r="G244" s="221">
        <v>3</v>
      </c>
      <c r="H244" s="222"/>
      <c r="I244" s="407"/>
      <c r="J244" s="175"/>
    </row>
    <row r="245" spans="1:10" ht="12" customHeight="1">
      <c r="A245" s="558"/>
      <c r="B245" s="146" t="s">
        <v>119</v>
      </c>
      <c r="C245" s="407"/>
      <c r="D245" s="188" t="s">
        <v>62</v>
      </c>
      <c r="E245" s="220" t="s">
        <v>181</v>
      </c>
      <c r="F245" s="188" t="s">
        <v>1249</v>
      </c>
      <c r="G245" s="221">
        <v>0.46800000000000003</v>
      </c>
      <c r="H245" s="222"/>
      <c r="I245" s="407"/>
      <c r="J245" s="175"/>
    </row>
    <row r="246" spans="1:10" ht="12" customHeight="1">
      <c r="A246" s="558"/>
      <c r="B246" s="146" t="s">
        <v>119</v>
      </c>
      <c r="C246" s="407"/>
      <c r="D246" s="188" t="s">
        <v>62</v>
      </c>
      <c r="E246" s="220" t="s">
        <v>181</v>
      </c>
      <c r="F246" s="188" t="s">
        <v>1249</v>
      </c>
      <c r="G246" s="221">
        <v>0.46800000000000003</v>
      </c>
      <c r="H246" s="222"/>
      <c r="I246" s="407"/>
      <c r="J246" s="175"/>
    </row>
    <row r="247" spans="1:10" ht="12" customHeight="1">
      <c r="A247" s="558"/>
      <c r="B247" s="146" t="s">
        <v>1013</v>
      </c>
      <c r="C247" s="407"/>
      <c r="D247" s="188" t="s">
        <v>1014</v>
      </c>
      <c r="E247" s="220" t="s">
        <v>1088</v>
      </c>
      <c r="F247" s="188" t="s">
        <v>1249</v>
      </c>
      <c r="G247" s="221">
        <v>0.156</v>
      </c>
      <c r="H247" s="222"/>
      <c r="I247" s="407"/>
      <c r="J247" s="175"/>
    </row>
    <row r="248" spans="1:10" ht="12" customHeight="1">
      <c r="A248" s="559"/>
      <c r="B248" s="435" t="s">
        <v>263</v>
      </c>
      <c r="C248" s="436"/>
      <c r="D248" s="223"/>
      <c r="E248" s="224"/>
      <c r="F248" s="223"/>
      <c r="G248" s="437"/>
      <c r="H248" s="438" t="s">
        <v>1015</v>
      </c>
      <c r="I248" s="439">
        <f>SUM(I240:I247)</f>
        <v>3.6970000000000001</v>
      </c>
      <c r="J248" s="239"/>
    </row>
    <row r="249" spans="1:10" ht="12" customHeight="1">
      <c r="A249" s="557" t="s">
        <v>1579</v>
      </c>
      <c r="B249" s="212" t="s">
        <v>203</v>
      </c>
      <c r="C249" s="213" t="s">
        <v>69</v>
      </c>
      <c r="D249" s="329" t="s">
        <v>62</v>
      </c>
      <c r="E249" s="214" t="s">
        <v>1087</v>
      </c>
      <c r="F249" s="215" t="s">
        <v>202</v>
      </c>
      <c r="G249" s="216"/>
      <c r="H249" s="225"/>
      <c r="I249" s="218"/>
      <c r="J249" s="219"/>
    </row>
    <row r="250" spans="1:10" ht="12" customHeight="1">
      <c r="A250" s="558"/>
      <c r="B250" s="146" t="s">
        <v>1016</v>
      </c>
      <c r="C250" s="407"/>
      <c r="D250" s="188"/>
      <c r="E250" s="220"/>
      <c r="F250" s="188" t="s">
        <v>1017</v>
      </c>
      <c r="G250" s="226">
        <f>I248</f>
        <v>3.6970000000000001</v>
      </c>
      <c r="H250" s="222"/>
      <c r="I250" s="227">
        <f>G250</f>
        <v>3.6970000000000001</v>
      </c>
      <c r="J250" s="175"/>
    </row>
    <row r="251" spans="1:10" ht="12" customHeight="1">
      <c r="A251" s="559"/>
      <c r="B251" s="435" t="s">
        <v>263</v>
      </c>
      <c r="C251" s="436"/>
      <c r="D251" s="223"/>
      <c r="E251" s="224"/>
      <c r="F251" s="223"/>
      <c r="G251" s="437"/>
      <c r="H251" s="438" t="s">
        <v>1015</v>
      </c>
      <c r="I251" s="439">
        <f>SUM(I249:I250)</f>
        <v>3.6970000000000001</v>
      </c>
      <c r="J251" s="239"/>
    </row>
    <row r="252" spans="1:10" ht="12" customHeight="1">
      <c r="A252" s="557" t="s">
        <v>1580</v>
      </c>
      <c r="B252" s="212" t="s">
        <v>201</v>
      </c>
      <c r="C252" s="213" t="s">
        <v>69</v>
      </c>
      <c r="D252" s="329" t="s">
        <v>62</v>
      </c>
      <c r="E252" s="214" t="s">
        <v>1089</v>
      </c>
      <c r="F252" s="215" t="s">
        <v>202</v>
      </c>
      <c r="G252" s="216"/>
      <c r="H252" s="225"/>
      <c r="I252" s="218"/>
      <c r="J252" s="219"/>
    </row>
    <row r="253" spans="1:10" ht="12" customHeight="1">
      <c r="A253" s="558"/>
      <c r="B253" s="173" t="s">
        <v>1008</v>
      </c>
      <c r="C253" s="218" t="s">
        <v>1009</v>
      </c>
      <c r="D253" s="188" t="s">
        <v>227</v>
      </c>
      <c r="E253" s="220" t="s">
        <v>163</v>
      </c>
      <c r="F253" s="188" t="s">
        <v>120</v>
      </c>
      <c r="G253" s="221">
        <v>1</v>
      </c>
      <c r="H253" s="222">
        <v>3.367</v>
      </c>
      <c r="I253" s="218">
        <f>H253*G253</f>
        <v>3.367</v>
      </c>
      <c r="J253" s="219"/>
    </row>
    <row r="254" spans="1:10" ht="12" customHeight="1">
      <c r="A254" s="558"/>
      <c r="B254" s="146" t="s">
        <v>1010</v>
      </c>
      <c r="C254" s="407" t="s">
        <v>1011</v>
      </c>
      <c r="D254" s="188" t="s">
        <v>224</v>
      </c>
      <c r="E254" s="220" t="s">
        <v>164</v>
      </c>
      <c r="F254" s="188" t="s">
        <v>116</v>
      </c>
      <c r="G254" s="221">
        <v>1</v>
      </c>
      <c r="H254" s="222">
        <v>0.92</v>
      </c>
      <c r="I254" s="218">
        <f>H254*G254</f>
        <v>0.92</v>
      </c>
      <c r="J254" s="175"/>
    </row>
    <row r="255" spans="1:10" ht="12" customHeight="1">
      <c r="A255" s="558"/>
      <c r="B255" s="146" t="s">
        <v>1010</v>
      </c>
      <c r="C255" s="407" t="s">
        <v>1012</v>
      </c>
      <c r="D255" s="188" t="s">
        <v>224</v>
      </c>
      <c r="E255" s="220" t="s">
        <v>117</v>
      </c>
      <c r="F255" s="188" t="s">
        <v>116</v>
      </c>
      <c r="G255" s="221">
        <v>6</v>
      </c>
      <c r="H255" s="222">
        <v>7.0000000000000007E-2</v>
      </c>
      <c r="I255" s="218">
        <f>H255*G255</f>
        <v>0.42000000000000004</v>
      </c>
      <c r="J255" s="175"/>
    </row>
    <row r="256" spans="1:10" ht="12" customHeight="1">
      <c r="A256" s="558"/>
      <c r="B256" s="146" t="s">
        <v>118</v>
      </c>
      <c r="C256" s="407"/>
      <c r="D256" s="188" t="s">
        <v>225</v>
      </c>
      <c r="E256" s="220" t="s">
        <v>602</v>
      </c>
      <c r="F256" s="188" t="s">
        <v>121</v>
      </c>
      <c r="G256" s="221">
        <v>3</v>
      </c>
      <c r="H256" s="222"/>
      <c r="I256" s="407"/>
      <c r="J256" s="175"/>
    </row>
    <row r="257" spans="1:10" ht="12" customHeight="1">
      <c r="A257" s="558"/>
      <c r="B257" s="146" t="s">
        <v>119</v>
      </c>
      <c r="C257" s="407"/>
      <c r="D257" s="188" t="s">
        <v>62</v>
      </c>
      <c r="E257" s="220" t="s">
        <v>165</v>
      </c>
      <c r="F257" s="188" t="s">
        <v>1249</v>
      </c>
      <c r="G257" s="221">
        <v>0.623</v>
      </c>
      <c r="H257" s="222"/>
      <c r="I257" s="407"/>
      <c r="J257" s="175"/>
    </row>
    <row r="258" spans="1:10" ht="12" customHeight="1">
      <c r="A258" s="558"/>
      <c r="B258" s="146" t="s">
        <v>119</v>
      </c>
      <c r="C258" s="407"/>
      <c r="D258" s="188" t="s">
        <v>62</v>
      </c>
      <c r="E258" s="220" t="s">
        <v>165</v>
      </c>
      <c r="F258" s="188" t="s">
        <v>1249</v>
      </c>
      <c r="G258" s="221">
        <v>0.623</v>
      </c>
      <c r="H258" s="222"/>
      <c r="I258" s="407"/>
      <c r="J258" s="175"/>
    </row>
    <row r="259" spans="1:10" ht="12" customHeight="1">
      <c r="A259" s="558"/>
      <c r="B259" s="146" t="s">
        <v>1013</v>
      </c>
      <c r="C259" s="407"/>
      <c r="D259" s="188" t="s">
        <v>1014</v>
      </c>
      <c r="E259" s="220" t="s">
        <v>1090</v>
      </c>
      <c r="F259" s="188" t="s">
        <v>1249</v>
      </c>
      <c r="G259" s="221">
        <v>0.20699999999999999</v>
      </c>
      <c r="H259" s="222"/>
      <c r="I259" s="407"/>
      <c r="J259" s="175"/>
    </row>
    <row r="260" spans="1:10" ht="12" customHeight="1">
      <c r="A260" s="559"/>
      <c r="B260" s="435" t="s">
        <v>263</v>
      </c>
      <c r="C260" s="436"/>
      <c r="D260" s="223"/>
      <c r="E260" s="224"/>
      <c r="F260" s="223"/>
      <c r="G260" s="437"/>
      <c r="H260" s="438" t="s">
        <v>1015</v>
      </c>
      <c r="I260" s="439">
        <f>SUM(I252:I259)</f>
        <v>4.7069999999999999</v>
      </c>
      <c r="J260" s="239"/>
    </row>
    <row r="261" spans="1:10" ht="12" customHeight="1">
      <c r="A261" s="557" t="s">
        <v>1581</v>
      </c>
      <c r="B261" s="212" t="s">
        <v>203</v>
      </c>
      <c r="C261" s="213" t="s">
        <v>69</v>
      </c>
      <c r="D261" s="329" t="s">
        <v>62</v>
      </c>
      <c r="E261" s="214" t="s">
        <v>1089</v>
      </c>
      <c r="F261" s="215" t="s">
        <v>202</v>
      </c>
      <c r="G261" s="216"/>
      <c r="H261" s="225"/>
      <c r="I261" s="218"/>
      <c r="J261" s="219"/>
    </row>
    <row r="262" spans="1:10" ht="12" customHeight="1">
      <c r="A262" s="558"/>
      <c r="B262" s="146" t="s">
        <v>1016</v>
      </c>
      <c r="C262" s="407"/>
      <c r="D262" s="188"/>
      <c r="E262" s="220"/>
      <c r="F262" s="188" t="s">
        <v>1017</v>
      </c>
      <c r="G262" s="226">
        <f>I260</f>
        <v>4.7069999999999999</v>
      </c>
      <c r="H262" s="222"/>
      <c r="I262" s="227">
        <f>G262</f>
        <v>4.7069999999999999</v>
      </c>
      <c r="J262" s="175"/>
    </row>
    <row r="263" spans="1:10" ht="12" customHeight="1">
      <c r="A263" s="559"/>
      <c r="B263" s="435" t="s">
        <v>263</v>
      </c>
      <c r="C263" s="436"/>
      <c r="D263" s="223"/>
      <c r="E263" s="224"/>
      <c r="F263" s="223"/>
      <c r="G263" s="437"/>
      <c r="H263" s="438" t="s">
        <v>1015</v>
      </c>
      <c r="I263" s="439">
        <f>SUM(I261:I262)</f>
        <v>4.7069999999999999</v>
      </c>
      <c r="J263" s="239"/>
    </row>
    <row r="264" spans="1:10" ht="12" customHeight="1">
      <c r="A264" s="557" t="s">
        <v>1582</v>
      </c>
      <c r="B264" s="212" t="s">
        <v>201</v>
      </c>
      <c r="C264" s="213" t="s">
        <v>70</v>
      </c>
      <c r="D264" s="329" t="s">
        <v>62</v>
      </c>
      <c r="E264" s="214" t="s">
        <v>608</v>
      </c>
      <c r="F264" s="215" t="s">
        <v>202</v>
      </c>
      <c r="G264" s="216"/>
      <c r="H264" s="225"/>
      <c r="I264" s="218"/>
      <c r="J264" s="219"/>
    </row>
    <row r="265" spans="1:10" ht="12" customHeight="1">
      <c r="A265" s="558"/>
      <c r="B265" s="173" t="s">
        <v>1008</v>
      </c>
      <c r="C265" s="218" t="s">
        <v>1009</v>
      </c>
      <c r="D265" s="188" t="s">
        <v>227</v>
      </c>
      <c r="E265" s="220" t="s">
        <v>160</v>
      </c>
      <c r="F265" s="188" t="s">
        <v>120</v>
      </c>
      <c r="G265" s="221">
        <v>1</v>
      </c>
      <c r="H265" s="222">
        <v>2.5790000000000002</v>
      </c>
      <c r="I265" s="218">
        <f>H265*G265</f>
        <v>2.5790000000000002</v>
      </c>
      <c r="J265" s="219"/>
    </row>
    <row r="266" spans="1:10" ht="12" customHeight="1">
      <c r="A266" s="558"/>
      <c r="B266" s="146" t="s">
        <v>1010</v>
      </c>
      <c r="C266" s="407" t="s">
        <v>1011</v>
      </c>
      <c r="D266" s="188" t="s">
        <v>224</v>
      </c>
      <c r="E266" s="220" t="s">
        <v>182</v>
      </c>
      <c r="F266" s="188" t="s">
        <v>116</v>
      </c>
      <c r="G266" s="221">
        <v>1</v>
      </c>
      <c r="H266" s="222">
        <v>0.83399999999999996</v>
      </c>
      <c r="I266" s="218">
        <f>H266*G266</f>
        <v>0.83399999999999996</v>
      </c>
      <c r="J266" s="175"/>
    </row>
    <row r="267" spans="1:10" ht="12" customHeight="1">
      <c r="A267" s="558"/>
      <c r="B267" s="146" t="s">
        <v>1010</v>
      </c>
      <c r="C267" s="407" t="s">
        <v>1012</v>
      </c>
      <c r="D267" s="188" t="s">
        <v>224</v>
      </c>
      <c r="E267" s="220" t="s">
        <v>117</v>
      </c>
      <c r="F267" s="188" t="s">
        <v>116</v>
      </c>
      <c r="G267" s="221">
        <v>6</v>
      </c>
      <c r="H267" s="222">
        <v>7.0000000000000007E-2</v>
      </c>
      <c r="I267" s="218">
        <f>H267*G267</f>
        <v>0.42000000000000004</v>
      </c>
      <c r="J267" s="175"/>
    </row>
    <row r="268" spans="1:10" ht="12" customHeight="1">
      <c r="A268" s="558"/>
      <c r="B268" s="146" t="s">
        <v>118</v>
      </c>
      <c r="C268" s="407"/>
      <c r="D268" s="188" t="s">
        <v>225</v>
      </c>
      <c r="E268" s="220" t="s">
        <v>602</v>
      </c>
      <c r="F268" s="188" t="s">
        <v>121</v>
      </c>
      <c r="G268" s="221">
        <v>3</v>
      </c>
      <c r="H268" s="222"/>
      <c r="I268" s="407"/>
      <c r="J268" s="175"/>
    </row>
    <row r="269" spans="1:10" ht="12" customHeight="1">
      <c r="A269" s="558"/>
      <c r="B269" s="146" t="s">
        <v>119</v>
      </c>
      <c r="C269" s="407"/>
      <c r="D269" s="188" t="s">
        <v>62</v>
      </c>
      <c r="E269" s="220" t="s">
        <v>183</v>
      </c>
      <c r="F269" s="188" t="s">
        <v>1249</v>
      </c>
      <c r="G269" s="221">
        <v>0.47699999999999998</v>
      </c>
      <c r="H269" s="222"/>
      <c r="I269" s="407"/>
      <c r="J269" s="175"/>
    </row>
    <row r="270" spans="1:10" ht="12" customHeight="1">
      <c r="A270" s="558"/>
      <c r="B270" s="146" t="s">
        <v>119</v>
      </c>
      <c r="C270" s="407"/>
      <c r="D270" s="188" t="s">
        <v>62</v>
      </c>
      <c r="E270" s="220" t="s">
        <v>183</v>
      </c>
      <c r="F270" s="188" t="s">
        <v>1249</v>
      </c>
      <c r="G270" s="221">
        <v>0.47699999999999998</v>
      </c>
      <c r="H270" s="222"/>
      <c r="I270" s="407"/>
      <c r="J270" s="175"/>
    </row>
    <row r="271" spans="1:10" ht="12" customHeight="1">
      <c r="A271" s="558"/>
      <c r="B271" s="146" t="s">
        <v>1013</v>
      </c>
      <c r="C271" s="407"/>
      <c r="D271" s="188" t="s">
        <v>1014</v>
      </c>
      <c r="E271" s="220" t="s">
        <v>609</v>
      </c>
      <c r="F271" s="188" t="s">
        <v>1249</v>
      </c>
      <c r="G271" s="221">
        <v>0.159</v>
      </c>
      <c r="H271" s="222"/>
      <c r="I271" s="407"/>
      <c r="J271" s="175"/>
    </row>
    <row r="272" spans="1:10" ht="12" customHeight="1">
      <c r="A272" s="559"/>
      <c r="B272" s="435" t="s">
        <v>263</v>
      </c>
      <c r="C272" s="436"/>
      <c r="D272" s="223"/>
      <c r="E272" s="224"/>
      <c r="F272" s="223"/>
      <c r="G272" s="437"/>
      <c r="H272" s="438" t="s">
        <v>1015</v>
      </c>
      <c r="I272" s="439">
        <f>SUM(I264:I271)</f>
        <v>3.8330000000000002</v>
      </c>
      <c r="J272" s="239"/>
    </row>
    <row r="273" spans="1:10" ht="12" customHeight="1">
      <c r="A273" s="557" t="s">
        <v>1583</v>
      </c>
      <c r="B273" s="212" t="s">
        <v>203</v>
      </c>
      <c r="C273" s="213" t="s">
        <v>70</v>
      </c>
      <c r="D273" s="329" t="s">
        <v>62</v>
      </c>
      <c r="E273" s="214" t="s">
        <v>608</v>
      </c>
      <c r="F273" s="215" t="s">
        <v>202</v>
      </c>
      <c r="G273" s="216"/>
      <c r="H273" s="225"/>
      <c r="I273" s="218"/>
      <c r="J273" s="219"/>
    </row>
    <row r="274" spans="1:10" ht="12" customHeight="1">
      <c r="A274" s="558"/>
      <c r="B274" s="146" t="s">
        <v>1016</v>
      </c>
      <c r="C274" s="407"/>
      <c r="D274" s="188"/>
      <c r="E274" s="220"/>
      <c r="F274" s="188" t="s">
        <v>1017</v>
      </c>
      <c r="G274" s="226">
        <f>I272</f>
        <v>3.8330000000000002</v>
      </c>
      <c r="H274" s="222"/>
      <c r="I274" s="227">
        <f>G274</f>
        <v>3.8330000000000002</v>
      </c>
      <c r="J274" s="175"/>
    </row>
    <row r="275" spans="1:10" ht="12" customHeight="1">
      <c r="A275" s="559"/>
      <c r="B275" s="435" t="s">
        <v>263</v>
      </c>
      <c r="C275" s="436"/>
      <c r="D275" s="223"/>
      <c r="E275" s="224"/>
      <c r="F275" s="223"/>
      <c r="G275" s="437"/>
      <c r="H275" s="438" t="s">
        <v>1015</v>
      </c>
      <c r="I275" s="439">
        <f>SUM(I273:I274)</f>
        <v>3.8330000000000002</v>
      </c>
      <c r="J275" s="239"/>
    </row>
    <row r="276" spans="1:10" ht="12" customHeight="1">
      <c r="A276" s="557" t="s">
        <v>1584</v>
      </c>
      <c r="B276" s="212" t="s">
        <v>201</v>
      </c>
      <c r="C276" s="213" t="s">
        <v>70</v>
      </c>
      <c r="D276" s="329" t="s">
        <v>62</v>
      </c>
      <c r="E276" s="214" t="s">
        <v>610</v>
      </c>
      <c r="F276" s="215" t="s">
        <v>202</v>
      </c>
      <c r="G276" s="216"/>
      <c r="H276" s="225"/>
      <c r="I276" s="218"/>
      <c r="J276" s="219"/>
    </row>
    <row r="277" spans="1:10" ht="12" customHeight="1">
      <c r="A277" s="558"/>
      <c r="B277" s="173" t="s">
        <v>1008</v>
      </c>
      <c r="C277" s="218" t="s">
        <v>1009</v>
      </c>
      <c r="D277" s="188" t="s">
        <v>227</v>
      </c>
      <c r="E277" s="220" t="s">
        <v>162</v>
      </c>
      <c r="F277" s="188" t="s">
        <v>120</v>
      </c>
      <c r="G277" s="221">
        <v>1</v>
      </c>
      <c r="H277" s="222">
        <v>3.4340000000000002</v>
      </c>
      <c r="I277" s="218">
        <f>H277*G277</f>
        <v>3.4340000000000002</v>
      </c>
      <c r="J277" s="219"/>
    </row>
    <row r="278" spans="1:10" ht="12" customHeight="1">
      <c r="A278" s="558"/>
      <c r="B278" s="146" t="s">
        <v>1010</v>
      </c>
      <c r="C278" s="407" t="s">
        <v>1011</v>
      </c>
      <c r="D278" s="188" t="s">
        <v>224</v>
      </c>
      <c r="E278" s="220" t="s">
        <v>166</v>
      </c>
      <c r="F278" s="188" t="s">
        <v>116</v>
      </c>
      <c r="G278" s="221">
        <v>1</v>
      </c>
      <c r="H278" s="222">
        <v>0.92</v>
      </c>
      <c r="I278" s="218">
        <f>H278*G278</f>
        <v>0.92</v>
      </c>
      <c r="J278" s="175"/>
    </row>
    <row r="279" spans="1:10" ht="12" customHeight="1">
      <c r="A279" s="558"/>
      <c r="B279" s="146" t="s">
        <v>1010</v>
      </c>
      <c r="C279" s="407" t="s">
        <v>1012</v>
      </c>
      <c r="D279" s="188" t="s">
        <v>224</v>
      </c>
      <c r="E279" s="220" t="s">
        <v>117</v>
      </c>
      <c r="F279" s="188" t="s">
        <v>116</v>
      </c>
      <c r="G279" s="221">
        <v>6</v>
      </c>
      <c r="H279" s="222">
        <v>7.0000000000000007E-2</v>
      </c>
      <c r="I279" s="218">
        <f>H279*G279</f>
        <v>0.42000000000000004</v>
      </c>
      <c r="J279" s="175"/>
    </row>
    <row r="280" spans="1:10" ht="12" customHeight="1">
      <c r="A280" s="558"/>
      <c r="B280" s="146" t="s">
        <v>118</v>
      </c>
      <c r="C280" s="407"/>
      <c r="D280" s="188" t="s">
        <v>225</v>
      </c>
      <c r="E280" s="220" t="s">
        <v>602</v>
      </c>
      <c r="F280" s="188" t="s">
        <v>121</v>
      </c>
      <c r="G280" s="221">
        <v>3</v>
      </c>
      <c r="H280" s="222"/>
      <c r="I280" s="407"/>
      <c r="J280" s="175"/>
    </row>
    <row r="281" spans="1:10" ht="12" customHeight="1">
      <c r="A281" s="558"/>
      <c r="B281" s="146" t="s">
        <v>119</v>
      </c>
      <c r="C281" s="407"/>
      <c r="D281" s="188" t="s">
        <v>62</v>
      </c>
      <c r="E281" s="220" t="s">
        <v>167</v>
      </c>
      <c r="F281" s="188" t="s">
        <v>1249</v>
      </c>
      <c r="G281" s="221">
        <v>0.63500000000000001</v>
      </c>
      <c r="H281" s="222"/>
      <c r="I281" s="407"/>
      <c r="J281" s="175"/>
    </row>
    <row r="282" spans="1:10" ht="12" customHeight="1">
      <c r="A282" s="558"/>
      <c r="B282" s="146" t="s">
        <v>119</v>
      </c>
      <c r="C282" s="407"/>
      <c r="D282" s="188" t="s">
        <v>62</v>
      </c>
      <c r="E282" s="220" t="s">
        <v>167</v>
      </c>
      <c r="F282" s="188" t="s">
        <v>1249</v>
      </c>
      <c r="G282" s="221">
        <v>0.63500000000000001</v>
      </c>
      <c r="H282" s="222"/>
      <c r="I282" s="407"/>
      <c r="J282" s="175"/>
    </row>
    <row r="283" spans="1:10" ht="12" customHeight="1">
      <c r="A283" s="558"/>
      <c r="B283" s="146" t="s">
        <v>1013</v>
      </c>
      <c r="C283" s="407"/>
      <c r="D283" s="188" t="s">
        <v>1014</v>
      </c>
      <c r="E283" s="220" t="s">
        <v>611</v>
      </c>
      <c r="F283" s="188" t="s">
        <v>1249</v>
      </c>
      <c r="G283" s="221">
        <v>0.21099999999999999</v>
      </c>
      <c r="H283" s="222"/>
      <c r="I283" s="407"/>
      <c r="J283" s="175"/>
    </row>
    <row r="284" spans="1:10" ht="12" customHeight="1">
      <c r="A284" s="559"/>
      <c r="B284" s="435" t="s">
        <v>263</v>
      </c>
      <c r="C284" s="436"/>
      <c r="D284" s="223"/>
      <c r="E284" s="224"/>
      <c r="F284" s="223"/>
      <c r="G284" s="437"/>
      <c r="H284" s="438" t="s">
        <v>1015</v>
      </c>
      <c r="I284" s="439">
        <f>SUM(I276:I283)</f>
        <v>4.774</v>
      </c>
      <c r="J284" s="239"/>
    </row>
    <row r="285" spans="1:10" ht="12" customHeight="1">
      <c r="A285" s="557" t="s">
        <v>1585</v>
      </c>
      <c r="B285" s="212" t="s">
        <v>203</v>
      </c>
      <c r="C285" s="213" t="s">
        <v>70</v>
      </c>
      <c r="D285" s="329" t="s">
        <v>62</v>
      </c>
      <c r="E285" s="214" t="s">
        <v>610</v>
      </c>
      <c r="F285" s="215" t="s">
        <v>202</v>
      </c>
      <c r="G285" s="216"/>
      <c r="H285" s="225"/>
      <c r="I285" s="218"/>
      <c r="J285" s="219"/>
    </row>
    <row r="286" spans="1:10" ht="12" customHeight="1">
      <c r="A286" s="558"/>
      <c r="B286" s="146" t="s">
        <v>1016</v>
      </c>
      <c r="C286" s="407"/>
      <c r="D286" s="188"/>
      <c r="E286" s="220"/>
      <c r="F286" s="188" t="s">
        <v>1017</v>
      </c>
      <c r="G286" s="226">
        <f>I284</f>
        <v>4.774</v>
      </c>
      <c r="H286" s="222"/>
      <c r="I286" s="227">
        <f>G286</f>
        <v>4.774</v>
      </c>
      <c r="J286" s="175"/>
    </row>
    <row r="287" spans="1:10" ht="12" customHeight="1">
      <c r="A287" s="559"/>
      <c r="B287" s="435" t="s">
        <v>263</v>
      </c>
      <c r="C287" s="436"/>
      <c r="D287" s="223"/>
      <c r="E287" s="224"/>
      <c r="F287" s="223"/>
      <c r="G287" s="437"/>
      <c r="H287" s="438" t="s">
        <v>1015</v>
      </c>
      <c r="I287" s="439">
        <f>SUM(I285:I286)</f>
        <v>4.774</v>
      </c>
      <c r="J287" s="239"/>
    </row>
    <row r="288" spans="1:10" ht="12" customHeight="1">
      <c r="A288" s="557" t="s">
        <v>1586</v>
      </c>
      <c r="B288" s="212" t="s">
        <v>201</v>
      </c>
      <c r="C288" s="213" t="s">
        <v>71</v>
      </c>
      <c r="D288" s="329" t="s">
        <v>62</v>
      </c>
      <c r="E288" s="214" t="s">
        <v>1091</v>
      </c>
      <c r="F288" s="215" t="s">
        <v>202</v>
      </c>
      <c r="G288" s="216"/>
      <c r="H288" s="225"/>
      <c r="I288" s="218"/>
      <c r="J288" s="219"/>
    </row>
    <row r="289" spans="1:10" ht="12" customHeight="1">
      <c r="A289" s="558"/>
      <c r="B289" s="173" t="s">
        <v>1008</v>
      </c>
      <c r="C289" s="218" t="s">
        <v>1009</v>
      </c>
      <c r="D289" s="215" t="s">
        <v>227</v>
      </c>
      <c r="E289" s="228" t="s">
        <v>38</v>
      </c>
      <c r="F289" s="215" t="s">
        <v>120</v>
      </c>
      <c r="G289" s="216">
        <v>1</v>
      </c>
      <c r="H289" s="222">
        <v>3.488</v>
      </c>
      <c r="I289" s="218">
        <f>H289*G289</f>
        <v>3.488</v>
      </c>
      <c r="J289" s="219"/>
    </row>
    <row r="290" spans="1:10" ht="12" customHeight="1">
      <c r="A290" s="558"/>
      <c r="B290" s="146" t="s">
        <v>1010</v>
      </c>
      <c r="C290" s="407" t="s">
        <v>1011</v>
      </c>
      <c r="D290" s="188" t="s">
        <v>224</v>
      </c>
      <c r="E290" s="220" t="s">
        <v>164</v>
      </c>
      <c r="F290" s="188" t="s">
        <v>116</v>
      </c>
      <c r="G290" s="221">
        <v>1</v>
      </c>
      <c r="H290" s="222">
        <v>0.92</v>
      </c>
      <c r="I290" s="218">
        <f>H290*G290</f>
        <v>0.92</v>
      </c>
      <c r="J290" s="175"/>
    </row>
    <row r="291" spans="1:10" ht="12" customHeight="1">
      <c r="A291" s="558"/>
      <c r="B291" s="146" t="s">
        <v>1010</v>
      </c>
      <c r="C291" s="407" t="s">
        <v>1012</v>
      </c>
      <c r="D291" s="188" t="s">
        <v>224</v>
      </c>
      <c r="E291" s="220" t="s">
        <v>117</v>
      </c>
      <c r="F291" s="188" t="s">
        <v>116</v>
      </c>
      <c r="G291" s="221">
        <v>4</v>
      </c>
      <c r="H291" s="222">
        <v>7.0000000000000007E-2</v>
      </c>
      <c r="I291" s="218">
        <f>H291*G291</f>
        <v>0.28000000000000003</v>
      </c>
      <c r="J291" s="175"/>
    </row>
    <row r="292" spans="1:10" ht="12" customHeight="1">
      <c r="A292" s="558"/>
      <c r="B292" s="146" t="s">
        <v>118</v>
      </c>
      <c r="C292" s="407"/>
      <c r="D292" s="188" t="s">
        <v>225</v>
      </c>
      <c r="E292" s="220" t="s">
        <v>602</v>
      </c>
      <c r="F292" s="188" t="s">
        <v>121</v>
      </c>
      <c r="G292" s="221">
        <v>2</v>
      </c>
      <c r="H292" s="222"/>
      <c r="I292" s="407"/>
      <c r="J292" s="175"/>
    </row>
    <row r="293" spans="1:10" ht="12" customHeight="1">
      <c r="A293" s="558"/>
      <c r="B293" s="146" t="s">
        <v>119</v>
      </c>
      <c r="C293" s="407"/>
      <c r="D293" s="188" t="s">
        <v>62</v>
      </c>
      <c r="E293" s="220" t="s">
        <v>612</v>
      </c>
      <c r="F293" s="188" t="s">
        <v>1249</v>
      </c>
      <c r="G293" s="221">
        <v>0.64500000000000002</v>
      </c>
      <c r="H293" s="222"/>
      <c r="I293" s="407"/>
      <c r="J293" s="175"/>
    </row>
    <row r="294" spans="1:10" ht="12" customHeight="1">
      <c r="A294" s="558"/>
      <c r="B294" s="146" t="s">
        <v>119</v>
      </c>
      <c r="C294" s="407"/>
      <c r="D294" s="188" t="s">
        <v>62</v>
      </c>
      <c r="E294" s="220" t="s">
        <v>612</v>
      </c>
      <c r="F294" s="188" t="s">
        <v>1249</v>
      </c>
      <c r="G294" s="221">
        <v>0.64500000000000002</v>
      </c>
      <c r="H294" s="222"/>
      <c r="I294" s="407"/>
      <c r="J294" s="175"/>
    </row>
    <row r="295" spans="1:10" ht="12" customHeight="1">
      <c r="A295" s="559"/>
      <c r="B295" s="435" t="s">
        <v>263</v>
      </c>
      <c r="C295" s="436"/>
      <c r="D295" s="223"/>
      <c r="E295" s="224"/>
      <c r="F295" s="223"/>
      <c r="G295" s="437"/>
      <c r="H295" s="438" t="s">
        <v>1015</v>
      </c>
      <c r="I295" s="439">
        <f>SUM(I288:I294)</f>
        <v>4.6880000000000006</v>
      </c>
      <c r="J295" s="239"/>
    </row>
    <row r="296" spans="1:10" ht="12" customHeight="1">
      <c r="A296" s="557" t="s">
        <v>1587</v>
      </c>
      <c r="B296" s="212" t="s">
        <v>203</v>
      </c>
      <c r="C296" s="213" t="s">
        <v>71</v>
      </c>
      <c r="D296" s="329" t="s">
        <v>62</v>
      </c>
      <c r="E296" s="214" t="s">
        <v>1091</v>
      </c>
      <c r="F296" s="215" t="s">
        <v>202</v>
      </c>
      <c r="G296" s="216"/>
      <c r="H296" s="225"/>
      <c r="I296" s="218"/>
      <c r="J296" s="219"/>
    </row>
    <row r="297" spans="1:10" ht="12" customHeight="1">
      <c r="A297" s="558"/>
      <c r="B297" s="146" t="s">
        <v>1016</v>
      </c>
      <c r="C297" s="407"/>
      <c r="D297" s="188"/>
      <c r="E297" s="220"/>
      <c r="F297" s="188" t="s">
        <v>1017</v>
      </c>
      <c r="G297" s="226">
        <f>I295</f>
        <v>4.6880000000000006</v>
      </c>
      <c r="H297" s="222"/>
      <c r="I297" s="227">
        <f>G297</f>
        <v>4.6880000000000006</v>
      </c>
      <c r="J297" s="175"/>
    </row>
    <row r="298" spans="1:10" ht="12" customHeight="1">
      <c r="A298" s="559"/>
      <c r="B298" s="435" t="s">
        <v>263</v>
      </c>
      <c r="C298" s="436"/>
      <c r="D298" s="223"/>
      <c r="E298" s="224"/>
      <c r="F298" s="223"/>
      <c r="G298" s="437"/>
      <c r="H298" s="438" t="s">
        <v>1015</v>
      </c>
      <c r="I298" s="439">
        <f>SUM(I296:I297)</f>
        <v>4.6880000000000006</v>
      </c>
      <c r="J298" s="239"/>
    </row>
    <row r="299" spans="1:10" ht="11.25" customHeight="1">
      <c r="A299" s="557" t="s">
        <v>1588</v>
      </c>
      <c r="B299" s="212" t="s">
        <v>201</v>
      </c>
      <c r="C299" s="213" t="s">
        <v>71</v>
      </c>
      <c r="D299" s="329" t="s">
        <v>62</v>
      </c>
      <c r="E299" s="214" t="s">
        <v>1092</v>
      </c>
      <c r="F299" s="215" t="s">
        <v>202</v>
      </c>
      <c r="G299" s="216"/>
      <c r="H299" s="225"/>
      <c r="I299" s="218"/>
      <c r="J299" s="219"/>
    </row>
    <row r="300" spans="1:10" ht="11.25" customHeight="1">
      <c r="A300" s="558"/>
      <c r="B300" s="173" t="s">
        <v>1008</v>
      </c>
      <c r="C300" s="218" t="s">
        <v>1009</v>
      </c>
      <c r="D300" s="188" t="s">
        <v>227</v>
      </c>
      <c r="E300" s="220" t="s">
        <v>1093</v>
      </c>
      <c r="F300" s="188" t="s">
        <v>120</v>
      </c>
      <c r="G300" s="221">
        <v>1</v>
      </c>
      <c r="H300" s="222">
        <v>3.3519999999999999</v>
      </c>
      <c r="I300" s="218">
        <f>H300*G300</f>
        <v>3.3519999999999999</v>
      </c>
      <c r="J300" s="219"/>
    </row>
    <row r="301" spans="1:10" ht="11.25" customHeight="1">
      <c r="A301" s="558"/>
      <c r="B301" s="146" t="s">
        <v>1010</v>
      </c>
      <c r="C301" s="407" t="s">
        <v>1011</v>
      </c>
      <c r="D301" s="188" t="s">
        <v>224</v>
      </c>
      <c r="E301" s="220" t="s">
        <v>164</v>
      </c>
      <c r="F301" s="188" t="s">
        <v>116</v>
      </c>
      <c r="G301" s="221">
        <v>1</v>
      </c>
      <c r="H301" s="222">
        <v>0.92</v>
      </c>
      <c r="I301" s="218">
        <f>H301*G301</f>
        <v>0.92</v>
      </c>
      <c r="J301" s="175"/>
    </row>
    <row r="302" spans="1:10" ht="11.25" customHeight="1">
      <c r="A302" s="558"/>
      <c r="B302" s="146" t="s">
        <v>1010</v>
      </c>
      <c r="C302" s="407" t="s">
        <v>1012</v>
      </c>
      <c r="D302" s="188" t="s">
        <v>224</v>
      </c>
      <c r="E302" s="220" t="s">
        <v>117</v>
      </c>
      <c r="F302" s="188" t="s">
        <v>116</v>
      </c>
      <c r="G302" s="221">
        <v>6</v>
      </c>
      <c r="H302" s="222">
        <v>7.0000000000000007E-2</v>
      </c>
      <c r="I302" s="218">
        <f>H302*G302</f>
        <v>0.42000000000000004</v>
      </c>
      <c r="J302" s="175"/>
    </row>
    <row r="303" spans="1:10" ht="11.25" customHeight="1">
      <c r="A303" s="558"/>
      <c r="B303" s="146" t="s">
        <v>118</v>
      </c>
      <c r="C303" s="407"/>
      <c r="D303" s="188" t="s">
        <v>225</v>
      </c>
      <c r="E303" s="220" t="s">
        <v>602</v>
      </c>
      <c r="F303" s="188" t="s">
        <v>121</v>
      </c>
      <c r="G303" s="221">
        <v>3</v>
      </c>
      <c r="H303" s="222"/>
      <c r="I303" s="407"/>
      <c r="J303" s="175"/>
    </row>
    <row r="304" spans="1:10" ht="11.25" customHeight="1">
      <c r="A304" s="558"/>
      <c r="B304" s="146" t="s">
        <v>119</v>
      </c>
      <c r="C304" s="407"/>
      <c r="D304" s="188" t="s">
        <v>62</v>
      </c>
      <c r="E304" s="220" t="s">
        <v>613</v>
      </c>
      <c r="F304" s="188" t="s">
        <v>1249</v>
      </c>
      <c r="G304" s="221">
        <v>0.62</v>
      </c>
      <c r="H304" s="222"/>
      <c r="I304" s="407"/>
      <c r="J304" s="175"/>
    </row>
    <row r="305" spans="1:10" ht="11.25" customHeight="1">
      <c r="A305" s="558"/>
      <c r="B305" s="146" t="s">
        <v>119</v>
      </c>
      <c r="C305" s="407"/>
      <c r="D305" s="188" t="s">
        <v>62</v>
      </c>
      <c r="E305" s="220" t="s">
        <v>613</v>
      </c>
      <c r="F305" s="188" t="s">
        <v>1249</v>
      </c>
      <c r="G305" s="221">
        <v>0.62</v>
      </c>
      <c r="H305" s="222"/>
      <c r="I305" s="407"/>
      <c r="J305" s="175"/>
    </row>
    <row r="306" spans="1:10" ht="11.25" customHeight="1">
      <c r="A306" s="559"/>
      <c r="B306" s="435" t="s">
        <v>263</v>
      </c>
      <c r="C306" s="436"/>
      <c r="D306" s="223"/>
      <c r="E306" s="224"/>
      <c r="F306" s="223"/>
      <c r="G306" s="437"/>
      <c r="H306" s="438" t="s">
        <v>1015</v>
      </c>
      <c r="I306" s="439">
        <f>SUM(I299:I305)</f>
        <v>4.6920000000000002</v>
      </c>
      <c r="J306" s="239"/>
    </row>
    <row r="307" spans="1:10" ht="12" customHeight="1">
      <c r="A307" s="557" t="s">
        <v>1589</v>
      </c>
      <c r="B307" s="212" t="s">
        <v>203</v>
      </c>
      <c r="C307" s="213" t="s">
        <v>71</v>
      </c>
      <c r="D307" s="329" t="s">
        <v>62</v>
      </c>
      <c r="E307" s="214" t="s">
        <v>1094</v>
      </c>
      <c r="F307" s="215" t="s">
        <v>202</v>
      </c>
      <c r="G307" s="216"/>
      <c r="H307" s="225"/>
      <c r="I307" s="218"/>
      <c r="J307" s="219"/>
    </row>
    <row r="308" spans="1:10" ht="12" customHeight="1">
      <c r="A308" s="558"/>
      <c r="B308" s="146" t="s">
        <v>1016</v>
      </c>
      <c r="C308" s="407"/>
      <c r="D308" s="188"/>
      <c r="E308" s="220"/>
      <c r="F308" s="188" t="s">
        <v>1017</v>
      </c>
      <c r="G308" s="226">
        <f>I306</f>
        <v>4.6920000000000002</v>
      </c>
      <c r="H308" s="222"/>
      <c r="I308" s="227">
        <f>G308</f>
        <v>4.6920000000000002</v>
      </c>
      <c r="J308" s="175"/>
    </row>
    <row r="309" spans="1:10" ht="12" customHeight="1">
      <c r="A309" s="559"/>
      <c r="B309" s="435" t="s">
        <v>263</v>
      </c>
      <c r="C309" s="436"/>
      <c r="D309" s="223"/>
      <c r="E309" s="224"/>
      <c r="F309" s="223"/>
      <c r="G309" s="437"/>
      <c r="H309" s="438" t="s">
        <v>1015</v>
      </c>
      <c r="I309" s="439">
        <f>SUM(I307:I308)</f>
        <v>4.6920000000000002</v>
      </c>
      <c r="J309" s="239"/>
    </row>
    <row r="310" spans="1:10" ht="12" customHeight="1">
      <c r="A310" s="557" t="s">
        <v>1590</v>
      </c>
      <c r="B310" s="212" t="s">
        <v>201</v>
      </c>
      <c r="C310" s="213" t="s">
        <v>72</v>
      </c>
      <c r="D310" s="329" t="s">
        <v>62</v>
      </c>
      <c r="E310" s="214" t="s">
        <v>1095</v>
      </c>
      <c r="F310" s="215" t="s">
        <v>202</v>
      </c>
      <c r="G310" s="216"/>
      <c r="H310" s="225"/>
      <c r="I310" s="218"/>
      <c r="J310" s="219"/>
    </row>
    <row r="311" spans="1:10" ht="12" customHeight="1">
      <c r="A311" s="558"/>
      <c r="B311" s="173" t="s">
        <v>1008</v>
      </c>
      <c r="C311" s="218" t="s">
        <v>1009</v>
      </c>
      <c r="D311" s="188" t="s">
        <v>227</v>
      </c>
      <c r="E311" s="220" t="s">
        <v>1096</v>
      </c>
      <c r="F311" s="188" t="s">
        <v>120</v>
      </c>
      <c r="G311" s="221">
        <v>1</v>
      </c>
      <c r="H311" s="222">
        <v>2.9159999999999999</v>
      </c>
      <c r="I311" s="218">
        <f>H311*G311</f>
        <v>2.9159999999999999</v>
      </c>
      <c r="J311" s="219"/>
    </row>
    <row r="312" spans="1:10" ht="12" customHeight="1">
      <c r="A312" s="558"/>
      <c r="B312" s="146" t="s">
        <v>1010</v>
      </c>
      <c r="C312" s="407" t="s">
        <v>1011</v>
      </c>
      <c r="D312" s="188" t="s">
        <v>224</v>
      </c>
      <c r="E312" s="220" t="s">
        <v>168</v>
      </c>
      <c r="F312" s="188" t="s">
        <v>116</v>
      </c>
      <c r="G312" s="221">
        <v>3</v>
      </c>
      <c r="H312" s="222">
        <v>0.28799999999999998</v>
      </c>
      <c r="I312" s="218">
        <f>H312*G312</f>
        <v>0.86399999999999988</v>
      </c>
      <c r="J312" s="175"/>
    </row>
    <row r="313" spans="1:10" ht="12" customHeight="1">
      <c r="A313" s="558"/>
      <c r="B313" s="146" t="s">
        <v>1010</v>
      </c>
      <c r="C313" s="407" t="s">
        <v>1012</v>
      </c>
      <c r="D313" s="188" t="s">
        <v>224</v>
      </c>
      <c r="E313" s="220" t="s">
        <v>117</v>
      </c>
      <c r="F313" s="188" t="s">
        <v>116</v>
      </c>
      <c r="G313" s="221">
        <v>6</v>
      </c>
      <c r="H313" s="222">
        <v>7.0000000000000007E-2</v>
      </c>
      <c r="I313" s="218">
        <f>H313*G313</f>
        <v>0.42000000000000004</v>
      </c>
      <c r="J313" s="175"/>
    </row>
    <row r="314" spans="1:10" ht="12" customHeight="1">
      <c r="A314" s="558"/>
      <c r="B314" s="146" t="s">
        <v>118</v>
      </c>
      <c r="C314" s="407"/>
      <c r="D314" s="188" t="s">
        <v>225</v>
      </c>
      <c r="E314" s="220" t="s">
        <v>602</v>
      </c>
      <c r="F314" s="188" t="s">
        <v>121</v>
      </c>
      <c r="G314" s="221">
        <v>3</v>
      </c>
      <c r="H314" s="222"/>
      <c r="I314" s="407"/>
      <c r="J314" s="175"/>
    </row>
    <row r="315" spans="1:10" ht="12" customHeight="1">
      <c r="A315" s="558"/>
      <c r="B315" s="146" t="s">
        <v>119</v>
      </c>
      <c r="C315" s="407"/>
      <c r="D315" s="188" t="s">
        <v>62</v>
      </c>
      <c r="E315" s="220" t="s">
        <v>1097</v>
      </c>
      <c r="F315" s="188" t="s">
        <v>1249</v>
      </c>
      <c r="G315" s="221">
        <v>0.63</v>
      </c>
      <c r="H315" s="222"/>
      <c r="I315" s="407"/>
      <c r="J315" s="175"/>
    </row>
    <row r="316" spans="1:10" ht="12" customHeight="1">
      <c r="A316" s="558"/>
      <c r="B316" s="146" t="s">
        <v>119</v>
      </c>
      <c r="C316" s="407"/>
      <c r="D316" s="188" t="s">
        <v>62</v>
      </c>
      <c r="E316" s="220" t="s">
        <v>1097</v>
      </c>
      <c r="F316" s="188" t="s">
        <v>1249</v>
      </c>
      <c r="G316" s="221">
        <v>0.63</v>
      </c>
      <c r="H316" s="222"/>
      <c r="I316" s="407"/>
      <c r="J316" s="175"/>
    </row>
    <row r="317" spans="1:10" ht="12" customHeight="1">
      <c r="A317" s="559"/>
      <c r="B317" s="435" t="s">
        <v>263</v>
      </c>
      <c r="C317" s="436"/>
      <c r="D317" s="223"/>
      <c r="E317" s="224"/>
      <c r="F317" s="223"/>
      <c r="G317" s="437"/>
      <c r="H317" s="438" t="s">
        <v>1015</v>
      </c>
      <c r="I317" s="439">
        <f>SUM(I310:I316)</f>
        <v>4.2</v>
      </c>
      <c r="J317" s="239"/>
    </row>
    <row r="318" spans="1:10" ht="12" customHeight="1">
      <c r="A318" s="557" t="s">
        <v>1591</v>
      </c>
      <c r="B318" s="212" t="s">
        <v>203</v>
      </c>
      <c r="C318" s="213" t="s">
        <v>72</v>
      </c>
      <c r="D318" s="329" t="s">
        <v>62</v>
      </c>
      <c r="E318" s="214" t="s">
        <v>1095</v>
      </c>
      <c r="F318" s="215" t="s">
        <v>202</v>
      </c>
      <c r="G318" s="216"/>
      <c r="H318" s="225"/>
      <c r="I318" s="218"/>
      <c r="J318" s="219"/>
    </row>
    <row r="319" spans="1:10" ht="12" customHeight="1">
      <c r="A319" s="558"/>
      <c r="B319" s="146" t="s">
        <v>1016</v>
      </c>
      <c r="C319" s="407"/>
      <c r="D319" s="188"/>
      <c r="E319" s="220"/>
      <c r="F319" s="188" t="s">
        <v>1017</v>
      </c>
      <c r="G319" s="226">
        <f>I317</f>
        <v>4.2</v>
      </c>
      <c r="H319" s="222"/>
      <c r="I319" s="227">
        <f>G319</f>
        <v>4.2</v>
      </c>
      <c r="J319" s="175"/>
    </row>
    <row r="320" spans="1:10" ht="12" customHeight="1">
      <c r="A320" s="559"/>
      <c r="B320" s="435" t="s">
        <v>263</v>
      </c>
      <c r="C320" s="436"/>
      <c r="D320" s="223"/>
      <c r="E320" s="224"/>
      <c r="F320" s="223"/>
      <c r="G320" s="437"/>
      <c r="H320" s="438" t="s">
        <v>1015</v>
      </c>
      <c r="I320" s="439">
        <f>SUM(I318:I319)</f>
        <v>4.2</v>
      </c>
      <c r="J320" s="239"/>
    </row>
    <row r="321" spans="1:10" ht="12" customHeight="1">
      <c r="A321" s="557" t="s">
        <v>1592</v>
      </c>
      <c r="B321" s="212" t="s">
        <v>201</v>
      </c>
      <c r="C321" s="213" t="s">
        <v>72</v>
      </c>
      <c r="D321" s="329" t="s">
        <v>62</v>
      </c>
      <c r="E321" s="214" t="s">
        <v>1098</v>
      </c>
      <c r="F321" s="215" t="s">
        <v>202</v>
      </c>
      <c r="G321" s="216"/>
      <c r="H321" s="225"/>
      <c r="I321" s="218"/>
      <c r="J321" s="219"/>
    </row>
    <row r="322" spans="1:10" ht="12" customHeight="1">
      <c r="A322" s="558"/>
      <c r="B322" s="173" t="s">
        <v>1008</v>
      </c>
      <c r="C322" s="218" t="s">
        <v>1009</v>
      </c>
      <c r="D322" s="188" t="s">
        <v>227</v>
      </c>
      <c r="E322" s="220" t="s">
        <v>188</v>
      </c>
      <c r="F322" s="188" t="s">
        <v>120</v>
      </c>
      <c r="G322" s="221">
        <v>1</v>
      </c>
      <c r="H322" s="222">
        <v>1.095</v>
      </c>
      <c r="I322" s="218">
        <f>H322*G322</f>
        <v>1.095</v>
      </c>
      <c r="J322" s="219"/>
    </row>
    <row r="323" spans="1:10" ht="12" customHeight="1">
      <c r="A323" s="558"/>
      <c r="B323" s="146" t="s">
        <v>1010</v>
      </c>
      <c r="C323" s="407" t="s">
        <v>1011</v>
      </c>
      <c r="D323" s="188" t="s">
        <v>224</v>
      </c>
      <c r="E323" s="220" t="s">
        <v>189</v>
      </c>
      <c r="F323" s="188" t="s">
        <v>116</v>
      </c>
      <c r="G323" s="221">
        <v>2</v>
      </c>
      <c r="H323" s="222">
        <v>0.33400000000000002</v>
      </c>
      <c r="I323" s="218">
        <f>H323*G323</f>
        <v>0.66800000000000004</v>
      </c>
      <c r="J323" s="175"/>
    </row>
    <row r="324" spans="1:10" ht="12" customHeight="1">
      <c r="A324" s="558"/>
      <c r="B324" s="146" t="s">
        <v>1010</v>
      </c>
      <c r="C324" s="407" t="s">
        <v>1012</v>
      </c>
      <c r="D324" s="188" t="s">
        <v>224</v>
      </c>
      <c r="E324" s="220" t="s">
        <v>117</v>
      </c>
      <c r="F324" s="188" t="s">
        <v>116</v>
      </c>
      <c r="G324" s="221">
        <v>4</v>
      </c>
      <c r="H324" s="222">
        <v>7.0000000000000007E-2</v>
      </c>
      <c r="I324" s="218">
        <f>H324*G324</f>
        <v>0.28000000000000003</v>
      </c>
      <c r="J324" s="175"/>
    </row>
    <row r="325" spans="1:10" ht="12" customHeight="1">
      <c r="A325" s="558"/>
      <c r="B325" s="146" t="s">
        <v>118</v>
      </c>
      <c r="C325" s="407"/>
      <c r="D325" s="188" t="s">
        <v>225</v>
      </c>
      <c r="E325" s="220" t="s">
        <v>602</v>
      </c>
      <c r="F325" s="188" t="s">
        <v>121</v>
      </c>
      <c r="G325" s="221">
        <v>2</v>
      </c>
      <c r="H325" s="222"/>
      <c r="I325" s="407"/>
      <c r="J325" s="175"/>
    </row>
    <row r="326" spans="1:10" ht="12" customHeight="1">
      <c r="A326" s="558"/>
      <c r="B326" s="146" t="s">
        <v>119</v>
      </c>
      <c r="C326" s="407"/>
      <c r="D326" s="188" t="s">
        <v>62</v>
      </c>
      <c r="E326" s="220" t="s">
        <v>190</v>
      </c>
      <c r="F326" s="188" t="s">
        <v>1249</v>
      </c>
      <c r="G326" s="221">
        <v>0.20200000000000001</v>
      </c>
      <c r="H326" s="222"/>
      <c r="I326" s="407"/>
      <c r="J326" s="175"/>
    </row>
    <row r="327" spans="1:10" ht="12" customHeight="1">
      <c r="A327" s="558"/>
      <c r="B327" s="146" t="s">
        <v>119</v>
      </c>
      <c r="C327" s="407"/>
      <c r="D327" s="188" t="s">
        <v>62</v>
      </c>
      <c r="E327" s="220" t="s">
        <v>190</v>
      </c>
      <c r="F327" s="188" t="s">
        <v>1249</v>
      </c>
      <c r="G327" s="221">
        <v>0.20200000000000001</v>
      </c>
      <c r="H327" s="222"/>
      <c r="I327" s="407"/>
      <c r="J327" s="175"/>
    </row>
    <row r="328" spans="1:10" ht="12" customHeight="1">
      <c r="A328" s="559"/>
      <c r="B328" s="435" t="s">
        <v>263</v>
      </c>
      <c r="C328" s="436"/>
      <c r="D328" s="223"/>
      <c r="E328" s="224"/>
      <c r="F328" s="223"/>
      <c r="G328" s="437"/>
      <c r="H328" s="438" t="s">
        <v>1015</v>
      </c>
      <c r="I328" s="439">
        <f>SUM(I321:I327)</f>
        <v>2.0430000000000001</v>
      </c>
      <c r="J328" s="239"/>
    </row>
    <row r="329" spans="1:10" ht="12" customHeight="1">
      <c r="A329" s="557" t="s">
        <v>1593</v>
      </c>
      <c r="B329" s="212" t="s">
        <v>203</v>
      </c>
      <c r="C329" s="213" t="s">
        <v>72</v>
      </c>
      <c r="D329" s="329" t="s">
        <v>62</v>
      </c>
      <c r="E329" s="214" t="s">
        <v>1098</v>
      </c>
      <c r="F329" s="215" t="s">
        <v>202</v>
      </c>
      <c r="G329" s="216"/>
      <c r="H329" s="225"/>
      <c r="I329" s="218"/>
      <c r="J329" s="219"/>
    </row>
    <row r="330" spans="1:10" ht="12" customHeight="1">
      <c r="A330" s="558"/>
      <c r="B330" s="146" t="s">
        <v>1016</v>
      </c>
      <c r="C330" s="407"/>
      <c r="D330" s="188"/>
      <c r="E330" s="220"/>
      <c r="F330" s="188" t="s">
        <v>1017</v>
      </c>
      <c r="G330" s="226">
        <f>I328</f>
        <v>2.0430000000000001</v>
      </c>
      <c r="H330" s="222"/>
      <c r="I330" s="227">
        <f>G330</f>
        <v>2.0430000000000001</v>
      </c>
      <c r="J330" s="175"/>
    </row>
    <row r="331" spans="1:10" ht="12" customHeight="1">
      <c r="A331" s="559"/>
      <c r="B331" s="435" t="s">
        <v>263</v>
      </c>
      <c r="C331" s="436"/>
      <c r="D331" s="223"/>
      <c r="E331" s="224"/>
      <c r="F331" s="223"/>
      <c r="G331" s="437"/>
      <c r="H331" s="438" t="s">
        <v>1015</v>
      </c>
      <c r="I331" s="439">
        <f>SUM(I329:I330)</f>
        <v>2.0430000000000001</v>
      </c>
      <c r="J331" s="239"/>
    </row>
    <row r="332" spans="1:10" ht="12" customHeight="1">
      <c r="A332" s="557" t="s">
        <v>1594</v>
      </c>
      <c r="B332" s="212" t="s">
        <v>201</v>
      </c>
      <c r="C332" s="213" t="s">
        <v>72</v>
      </c>
      <c r="D332" s="329" t="s">
        <v>62</v>
      </c>
      <c r="E332" s="214" t="s">
        <v>1099</v>
      </c>
      <c r="F332" s="215" t="s">
        <v>202</v>
      </c>
      <c r="G332" s="216"/>
      <c r="H332" s="225"/>
      <c r="I332" s="218"/>
      <c r="J332" s="219"/>
    </row>
    <row r="333" spans="1:10" ht="12" customHeight="1">
      <c r="A333" s="558"/>
      <c r="B333" s="173" t="s">
        <v>1008</v>
      </c>
      <c r="C333" s="218" t="s">
        <v>1009</v>
      </c>
      <c r="D333" s="215" t="s">
        <v>227</v>
      </c>
      <c r="E333" s="228" t="s">
        <v>208</v>
      </c>
      <c r="F333" s="215" t="s">
        <v>120</v>
      </c>
      <c r="G333" s="216">
        <v>1</v>
      </c>
      <c r="H333" s="222">
        <v>1.643</v>
      </c>
      <c r="I333" s="218">
        <f>H333*G333</f>
        <v>1.643</v>
      </c>
      <c r="J333" s="219"/>
    </row>
    <row r="334" spans="1:10" ht="12" customHeight="1">
      <c r="A334" s="558"/>
      <c r="B334" s="146" t="s">
        <v>1010</v>
      </c>
      <c r="C334" s="407" t="s">
        <v>1011</v>
      </c>
      <c r="D334" s="188" t="s">
        <v>224</v>
      </c>
      <c r="E334" s="220" t="s">
        <v>189</v>
      </c>
      <c r="F334" s="188" t="s">
        <v>116</v>
      </c>
      <c r="G334" s="221">
        <v>2</v>
      </c>
      <c r="H334" s="222">
        <v>0.33400000000000002</v>
      </c>
      <c r="I334" s="218">
        <f>H334*G334</f>
        <v>0.66800000000000004</v>
      </c>
      <c r="J334" s="175"/>
    </row>
    <row r="335" spans="1:10" ht="12" customHeight="1">
      <c r="A335" s="558"/>
      <c r="B335" s="146" t="s">
        <v>1010</v>
      </c>
      <c r="C335" s="407" t="s">
        <v>1012</v>
      </c>
      <c r="D335" s="188" t="s">
        <v>224</v>
      </c>
      <c r="E335" s="220" t="s">
        <v>117</v>
      </c>
      <c r="F335" s="188" t="s">
        <v>116</v>
      </c>
      <c r="G335" s="221">
        <v>4</v>
      </c>
      <c r="H335" s="222">
        <v>7.0000000000000007E-2</v>
      </c>
      <c r="I335" s="218">
        <f>H335*G335</f>
        <v>0.28000000000000003</v>
      </c>
      <c r="J335" s="175"/>
    </row>
    <row r="336" spans="1:10" ht="12" customHeight="1">
      <c r="A336" s="558"/>
      <c r="B336" s="146" t="s">
        <v>118</v>
      </c>
      <c r="C336" s="407"/>
      <c r="D336" s="188" t="s">
        <v>225</v>
      </c>
      <c r="E336" s="220" t="s">
        <v>602</v>
      </c>
      <c r="F336" s="188" t="s">
        <v>121</v>
      </c>
      <c r="G336" s="221">
        <v>2</v>
      </c>
      <c r="H336" s="222"/>
      <c r="I336" s="407"/>
      <c r="J336" s="175"/>
    </row>
    <row r="337" spans="1:10" ht="12" customHeight="1">
      <c r="A337" s="558"/>
      <c r="B337" s="146" t="s">
        <v>119</v>
      </c>
      <c r="C337" s="407"/>
      <c r="D337" s="188" t="s">
        <v>62</v>
      </c>
      <c r="E337" s="220" t="s">
        <v>209</v>
      </c>
      <c r="F337" s="188" t="s">
        <v>1249</v>
      </c>
      <c r="G337" s="221">
        <v>0.30399999999999999</v>
      </c>
      <c r="H337" s="222"/>
      <c r="I337" s="407"/>
      <c r="J337" s="175"/>
    </row>
    <row r="338" spans="1:10" ht="12" customHeight="1">
      <c r="A338" s="558"/>
      <c r="B338" s="146" t="s">
        <v>119</v>
      </c>
      <c r="C338" s="407"/>
      <c r="D338" s="188" t="s">
        <v>62</v>
      </c>
      <c r="E338" s="220" t="s">
        <v>209</v>
      </c>
      <c r="F338" s="188" t="s">
        <v>1249</v>
      </c>
      <c r="G338" s="221">
        <v>0.30399999999999999</v>
      </c>
      <c r="H338" s="222"/>
      <c r="I338" s="407"/>
      <c r="J338" s="175"/>
    </row>
    <row r="339" spans="1:10" ht="12" customHeight="1">
      <c r="A339" s="559"/>
      <c r="B339" s="435" t="s">
        <v>263</v>
      </c>
      <c r="C339" s="436"/>
      <c r="D339" s="223"/>
      <c r="E339" s="224"/>
      <c r="F339" s="223"/>
      <c r="G339" s="437"/>
      <c r="H339" s="438" t="s">
        <v>1015</v>
      </c>
      <c r="I339" s="439">
        <f>SUM(I332:I338)</f>
        <v>2.5910000000000002</v>
      </c>
      <c r="J339" s="239"/>
    </row>
    <row r="340" spans="1:10" ht="12" customHeight="1">
      <c r="A340" s="557" t="s">
        <v>1595</v>
      </c>
      <c r="B340" s="212" t="s">
        <v>203</v>
      </c>
      <c r="C340" s="213" t="s">
        <v>72</v>
      </c>
      <c r="D340" s="329" t="s">
        <v>62</v>
      </c>
      <c r="E340" s="214" t="s">
        <v>1099</v>
      </c>
      <c r="F340" s="215" t="s">
        <v>202</v>
      </c>
      <c r="G340" s="216"/>
      <c r="H340" s="225"/>
      <c r="I340" s="218"/>
      <c r="J340" s="219"/>
    </row>
    <row r="341" spans="1:10" ht="12" customHeight="1">
      <c r="A341" s="558"/>
      <c r="B341" s="146" t="s">
        <v>1016</v>
      </c>
      <c r="C341" s="407"/>
      <c r="D341" s="188"/>
      <c r="E341" s="220"/>
      <c r="F341" s="188" t="s">
        <v>1017</v>
      </c>
      <c r="G341" s="226">
        <f>I339</f>
        <v>2.5910000000000002</v>
      </c>
      <c r="H341" s="222"/>
      <c r="I341" s="227">
        <f>G341</f>
        <v>2.5910000000000002</v>
      </c>
      <c r="J341" s="175"/>
    </row>
    <row r="342" spans="1:10" ht="12" customHeight="1">
      <c r="A342" s="559"/>
      <c r="B342" s="435" t="s">
        <v>263</v>
      </c>
      <c r="C342" s="436"/>
      <c r="D342" s="223"/>
      <c r="E342" s="224"/>
      <c r="F342" s="223"/>
      <c r="G342" s="437"/>
      <c r="H342" s="438" t="s">
        <v>1015</v>
      </c>
      <c r="I342" s="439">
        <f>SUM(I340:I341)</f>
        <v>2.5910000000000002</v>
      </c>
      <c r="J342" s="239"/>
    </row>
    <row r="343" spans="1:10" ht="12" customHeight="1">
      <c r="A343" s="557" t="s">
        <v>1596</v>
      </c>
      <c r="B343" s="212" t="s">
        <v>201</v>
      </c>
      <c r="C343" s="213" t="s">
        <v>72</v>
      </c>
      <c r="D343" s="329" t="s">
        <v>62</v>
      </c>
      <c r="E343" s="214" t="s">
        <v>1100</v>
      </c>
      <c r="F343" s="215" t="s">
        <v>202</v>
      </c>
      <c r="G343" s="216"/>
      <c r="H343" s="225"/>
      <c r="I343" s="218"/>
      <c r="J343" s="219"/>
    </row>
    <row r="344" spans="1:10" ht="12" customHeight="1">
      <c r="A344" s="558"/>
      <c r="B344" s="173" t="s">
        <v>1008</v>
      </c>
      <c r="C344" s="218" t="s">
        <v>1009</v>
      </c>
      <c r="D344" s="188" t="s">
        <v>227</v>
      </c>
      <c r="E344" s="220" t="s">
        <v>1101</v>
      </c>
      <c r="F344" s="188" t="s">
        <v>120</v>
      </c>
      <c r="G344" s="221">
        <v>1</v>
      </c>
      <c r="H344" s="222">
        <v>3.012</v>
      </c>
      <c r="I344" s="218">
        <f>H344*G344</f>
        <v>3.012</v>
      </c>
      <c r="J344" s="219"/>
    </row>
    <row r="345" spans="1:10" ht="12" customHeight="1">
      <c r="A345" s="558"/>
      <c r="B345" s="146" t="s">
        <v>1010</v>
      </c>
      <c r="C345" s="407" t="s">
        <v>1011</v>
      </c>
      <c r="D345" s="188" t="s">
        <v>224</v>
      </c>
      <c r="E345" s="220" t="s">
        <v>169</v>
      </c>
      <c r="F345" s="188" t="s">
        <v>116</v>
      </c>
      <c r="G345" s="221">
        <v>3</v>
      </c>
      <c r="H345" s="222">
        <v>0.34499999999999997</v>
      </c>
      <c r="I345" s="218">
        <f>H345*G345</f>
        <v>1.0349999999999999</v>
      </c>
      <c r="J345" s="175"/>
    </row>
    <row r="346" spans="1:10" ht="12" customHeight="1">
      <c r="A346" s="558"/>
      <c r="B346" s="146" t="s">
        <v>1010</v>
      </c>
      <c r="C346" s="407" t="s">
        <v>1012</v>
      </c>
      <c r="D346" s="188" t="s">
        <v>224</v>
      </c>
      <c r="E346" s="220" t="s">
        <v>117</v>
      </c>
      <c r="F346" s="188" t="s">
        <v>116</v>
      </c>
      <c r="G346" s="221">
        <v>6</v>
      </c>
      <c r="H346" s="222">
        <v>7.0000000000000007E-2</v>
      </c>
      <c r="I346" s="218">
        <f>H346*G346</f>
        <v>0.42000000000000004</v>
      </c>
      <c r="J346" s="175"/>
    </row>
    <row r="347" spans="1:10" ht="12" customHeight="1">
      <c r="A347" s="558"/>
      <c r="B347" s="146" t="s">
        <v>118</v>
      </c>
      <c r="C347" s="407"/>
      <c r="D347" s="188" t="s">
        <v>225</v>
      </c>
      <c r="E347" s="220" t="s">
        <v>602</v>
      </c>
      <c r="F347" s="188" t="s">
        <v>121</v>
      </c>
      <c r="G347" s="221">
        <v>3</v>
      </c>
      <c r="H347" s="222"/>
      <c r="I347" s="407"/>
      <c r="J347" s="175"/>
    </row>
    <row r="348" spans="1:10" ht="12" customHeight="1">
      <c r="A348" s="558"/>
      <c r="B348" s="146" t="s">
        <v>119</v>
      </c>
      <c r="C348" s="407"/>
      <c r="D348" s="188" t="s">
        <v>62</v>
      </c>
      <c r="E348" s="220" t="s">
        <v>1102</v>
      </c>
      <c r="F348" s="188" t="s">
        <v>1249</v>
      </c>
      <c r="G348" s="221">
        <v>0.55700000000000005</v>
      </c>
      <c r="H348" s="222"/>
      <c r="I348" s="407"/>
      <c r="J348" s="175"/>
    </row>
    <row r="349" spans="1:10" ht="12" customHeight="1">
      <c r="A349" s="558"/>
      <c r="B349" s="146" t="s">
        <v>119</v>
      </c>
      <c r="C349" s="407"/>
      <c r="D349" s="188" t="s">
        <v>62</v>
      </c>
      <c r="E349" s="220" t="s">
        <v>1102</v>
      </c>
      <c r="F349" s="188" t="s">
        <v>1249</v>
      </c>
      <c r="G349" s="221">
        <v>0.55700000000000005</v>
      </c>
      <c r="H349" s="222"/>
      <c r="I349" s="407"/>
      <c r="J349" s="175"/>
    </row>
    <row r="350" spans="1:10" ht="12" customHeight="1">
      <c r="A350" s="559"/>
      <c r="B350" s="435" t="s">
        <v>263</v>
      </c>
      <c r="C350" s="436"/>
      <c r="D350" s="223"/>
      <c r="E350" s="224"/>
      <c r="F350" s="223"/>
      <c r="G350" s="437"/>
      <c r="H350" s="438" t="s">
        <v>1015</v>
      </c>
      <c r="I350" s="439">
        <f>SUM(I343:I349)</f>
        <v>4.4669999999999996</v>
      </c>
      <c r="J350" s="239"/>
    </row>
    <row r="351" spans="1:10" ht="12" customHeight="1">
      <c r="A351" s="557" t="s">
        <v>1597</v>
      </c>
      <c r="B351" s="212" t="s">
        <v>203</v>
      </c>
      <c r="C351" s="213" t="s">
        <v>72</v>
      </c>
      <c r="D351" s="329" t="s">
        <v>62</v>
      </c>
      <c r="E351" s="214" t="s">
        <v>1100</v>
      </c>
      <c r="F351" s="215" t="s">
        <v>202</v>
      </c>
      <c r="G351" s="216"/>
      <c r="H351" s="225"/>
      <c r="I351" s="218"/>
      <c r="J351" s="219"/>
    </row>
    <row r="352" spans="1:10" ht="12" customHeight="1">
      <c r="A352" s="558"/>
      <c r="B352" s="146" t="s">
        <v>1016</v>
      </c>
      <c r="C352" s="407"/>
      <c r="D352" s="188"/>
      <c r="E352" s="220"/>
      <c r="F352" s="188" t="s">
        <v>1017</v>
      </c>
      <c r="G352" s="226">
        <f>I350</f>
        <v>4.4669999999999996</v>
      </c>
      <c r="H352" s="222"/>
      <c r="I352" s="227">
        <f>G352</f>
        <v>4.4669999999999996</v>
      </c>
      <c r="J352" s="175"/>
    </row>
    <row r="353" spans="1:10" ht="12" customHeight="1">
      <c r="A353" s="559"/>
      <c r="B353" s="435" t="s">
        <v>263</v>
      </c>
      <c r="C353" s="436"/>
      <c r="D353" s="223"/>
      <c r="E353" s="224"/>
      <c r="F353" s="223"/>
      <c r="G353" s="437"/>
      <c r="H353" s="438" t="s">
        <v>1015</v>
      </c>
      <c r="I353" s="439">
        <f>SUM(I351:I352)</f>
        <v>4.4669999999999996</v>
      </c>
      <c r="J353" s="239"/>
    </row>
    <row r="354" spans="1:10" ht="12" customHeight="1">
      <c r="A354" s="557" t="s">
        <v>1598</v>
      </c>
      <c r="B354" s="212" t="s">
        <v>201</v>
      </c>
      <c r="C354" s="213" t="s">
        <v>72</v>
      </c>
      <c r="D354" s="329" t="s">
        <v>62</v>
      </c>
      <c r="E354" s="214" t="s">
        <v>1103</v>
      </c>
      <c r="F354" s="215" t="s">
        <v>202</v>
      </c>
      <c r="G354" s="216"/>
      <c r="H354" s="225"/>
      <c r="I354" s="218"/>
      <c r="J354" s="219"/>
    </row>
    <row r="355" spans="1:10" ht="12" customHeight="1">
      <c r="A355" s="558"/>
      <c r="B355" s="173" t="s">
        <v>1008</v>
      </c>
      <c r="C355" s="218" t="s">
        <v>1009</v>
      </c>
      <c r="D355" s="188" t="s">
        <v>227</v>
      </c>
      <c r="E355" s="220" t="s">
        <v>184</v>
      </c>
      <c r="F355" s="188" t="s">
        <v>120</v>
      </c>
      <c r="G355" s="221">
        <v>1</v>
      </c>
      <c r="H355" s="222">
        <v>3.2850000000000001</v>
      </c>
      <c r="I355" s="218">
        <f>H355*G355</f>
        <v>3.2850000000000001</v>
      </c>
      <c r="J355" s="219"/>
    </row>
    <row r="356" spans="1:10" ht="12" customHeight="1">
      <c r="A356" s="558"/>
      <c r="B356" s="146" t="s">
        <v>1010</v>
      </c>
      <c r="C356" s="407" t="s">
        <v>1011</v>
      </c>
      <c r="D356" s="188" t="s">
        <v>224</v>
      </c>
      <c r="E356" s="220" t="s">
        <v>169</v>
      </c>
      <c r="F356" s="188" t="s">
        <v>116</v>
      </c>
      <c r="G356" s="221">
        <v>3</v>
      </c>
      <c r="H356" s="222">
        <v>0.34499999999999997</v>
      </c>
      <c r="I356" s="218">
        <f>H356*G356</f>
        <v>1.0349999999999999</v>
      </c>
      <c r="J356" s="175"/>
    </row>
    <row r="357" spans="1:10" ht="12" customHeight="1">
      <c r="A357" s="558"/>
      <c r="B357" s="146" t="s">
        <v>1010</v>
      </c>
      <c r="C357" s="407" t="s">
        <v>1012</v>
      </c>
      <c r="D357" s="188" t="s">
        <v>224</v>
      </c>
      <c r="E357" s="220" t="s">
        <v>117</v>
      </c>
      <c r="F357" s="188" t="s">
        <v>116</v>
      </c>
      <c r="G357" s="221">
        <v>6</v>
      </c>
      <c r="H357" s="222">
        <v>7.0000000000000007E-2</v>
      </c>
      <c r="I357" s="218">
        <f>H357*G357</f>
        <v>0.42000000000000004</v>
      </c>
      <c r="J357" s="175"/>
    </row>
    <row r="358" spans="1:10" ht="12" customHeight="1">
      <c r="A358" s="558"/>
      <c r="B358" s="146" t="s">
        <v>118</v>
      </c>
      <c r="C358" s="407"/>
      <c r="D358" s="188" t="s">
        <v>225</v>
      </c>
      <c r="E358" s="220" t="s">
        <v>602</v>
      </c>
      <c r="F358" s="188" t="s">
        <v>121</v>
      </c>
      <c r="G358" s="221">
        <v>3</v>
      </c>
      <c r="H358" s="222"/>
      <c r="I358" s="407"/>
      <c r="J358" s="175"/>
    </row>
    <row r="359" spans="1:10" ht="12" customHeight="1">
      <c r="A359" s="558"/>
      <c r="B359" s="146" t="s">
        <v>119</v>
      </c>
      <c r="C359" s="407"/>
      <c r="D359" s="188" t="s">
        <v>62</v>
      </c>
      <c r="E359" s="220" t="s">
        <v>185</v>
      </c>
      <c r="F359" s="188" t="s">
        <v>1249</v>
      </c>
      <c r="G359" s="221">
        <v>0.60799999999999998</v>
      </c>
      <c r="H359" s="222"/>
      <c r="I359" s="407"/>
      <c r="J359" s="175"/>
    </row>
    <row r="360" spans="1:10" ht="12" customHeight="1">
      <c r="A360" s="558"/>
      <c r="B360" s="146" t="s">
        <v>119</v>
      </c>
      <c r="C360" s="407"/>
      <c r="D360" s="188" t="s">
        <v>62</v>
      </c>
      <c r="E360" s="220" t="s">
        <v>185</v>
      </c>
      <c r="F360" s="188" t="s">
        <v>1249</v>
      </c>
      <c r="G360" s="221">
        <v>0.60799999999999998</v>
      </c>
      <c r="H360" s="222"/>
      <c r="I360" s="407"/>
      <c r="J360" s="175"/>
    </row>
    <row r="361" spans="1:10" ht="12" customHeight="1">
      <c r="A361" s="559"/>
      <c r="B361" s="435" t="s">
        <v>263</v>
      </c>
      <c r="C361" s="436"/>
      <c r="D361" s="223"/>
      <c r="E361" s="224"/>
      <c r="F361" s="223"/>
      <c r="G361" s="437"/>
      <c r="H361" s="438" t="s">
        <v>1015</v>
      </c>
      <c r="I361" s="439">
        <f>SUM(I354:I360)</f>
        <v>4.74</v>
      </c>
      <c r="J361" s="239"/>
    </row>
    <row r="362" spans="1:10" ht="12" customHeight="1">
      <c r="A362" s="557" t="s">
        <v>1599</v>
      </c>
      <c r="B362" s="212" t="s">
        <v>203</v>
      </c>
      <c r="C362" s="213" t="s">
        <v>72</v>
      </c>
      <c r="D362" s="329" t="s">
        <v>62</v>
      </c>
      <c r="E362" s="214" t="s">
        <v>1103</v>
      </c>
      <c r="F362" s="215" t="s">
        <v>202</v>
      </c>
      <c r="G362" s="216"/>
      <c r="H362" s="225"/>
      <c r="I362" s="218"/>
      <c r="J362" s="219"/>
    </row>
    <row r="363" spans="1:10" ht="12" customHeight="1">
      <c r="A363" s="558"/>
      <c r="B363" s="146" t="s">
        <v>1016</v>
      </c>
      <c r="C363" s="407"/>
      <c r="D363" s="188"/>
      <c r="E363" s="220"/>
      <c r="F363" s="188" t="s">
        <v>1017</v>
      </c>
      <c r="G363" s="226">
        <f>I361</f>
        <v>4.74</v>
      </c>
      <c r="H363" s="222"/>
      <c r="I363" s="227">
        <f>G363</f>
        <v>4.74</v>
      </c>
      <c r="J363" s="175"/>
    </row>
    <row r="364" spans="1:10" ht="12" customHeight="1">
      <c r="A364" s="559"/>
      <c r="B364" s="435" t="s">
        <v>263</v>
      </c>
      <c r="C364" s="436"/>
      <c r="D364" s="223"/>
      <c r="E364" s="224"/>
      <c r="F364" s="223"/>
      <c r="G364" s="437"/>
      <c r="H364" s="438" t="s">
        <v>1015</v>
      </c>
      <c r="I364" s="439">
        <f>SUM(I362:I363)</f>
        <v>4.74</v>
      </c>
      <c r="J364" s="239"/>
    </row>
    <row r="365" spans="1:10" ht="12" customHeight="1">
      <c r="A365" s="557" t="s">
        <v>1600</v>
      </c>
      <c r="B365" s="212" t="s">
        <v>201</v>
      </c>
      <c r="C365" s="213" t="s">
        <v>72</v>
      </c>
      <c r="D365" s="329" t="s">
        <v>62</v>
      </c>
      <c r="E365" s="214" t="s">
        <v>1104</v>
      </c>
      <c r="F365" s="215" t="s">
        <v>202</v>
      </c>
      <c r="G365" s="216"/>
      <c r="H365" s="225"/>
      <c r="I365" s="218"/>
      <c r="J365" s="219"/>
    </row>
    <row r="366" spans="1:10" ht="12" customHeight="1">
      <c r="A366" s="558"/>
      <c r="B366" s="173" t="s">
        <v>1008</v>
      </c>
      <c r="C366" s="218" t="s">
        <v>1009</v>
      </c>
      <c r="D366" s="215" t="s">
        <v>227</v>
      </c>
      <c r="E366" s="228" t="s">
        <v>191</v>
      </c>
      <c r="F366" s="215" t="s">
        <v>120</v>
      </c>
      <c r="G366" s="216">
        <v>1</v>
      </c>
      <c r="H366" s="222">
        <v>1.458</v>
      </c>
      <c r="I366" s="218">
        <f>H366*G366</f>
        <v>1.458</v>
      </c>
      <c r="J366" s="219"/>
    </row>
    <row r="367" spans="1:10" ht="12" customHeight="1">
      <c r="A367" s="558"/>
      <c r="B367" s="146" t="s">
        <v>1010</v>
      </c>
      <c r="C367" s="407" t="s">
        <v>1011</v>
      </c>
      <c r="D367" s="188" t="s">
        <v>224</v>
      </c>
      <c r="E367" s="220" t="s">
        <v>192</v>
      </c>
      <c r="F367" s="188" t="s">
        <v>116</v>
      </c>
      <c r="G367" s="221">
        <v>2</v>
      </c>
      <c r="H367" s="222">
        <v>0.40300000000000002</v>
      </c>
      <c r="I367" s="218">
        <f>H367*G367</f>
        <v>0.80600000000000005</v>
      </c>
      <c r="J367" s="175"/>
    </row>
    <row r="368" spans="1:10" ht="12" customHeight="1">
      <c r="A368" s="558"/>
      <c r="B368" s="146" t="s">
        <v>1010</v>
      </c>
      <c r="C368" s="407" t="s">
        <v>1012</v>
      </c>
      <c r="D368" s="188" t="s">
        <v>224</v>
      </c>
      <c r="E368" s="220" t="s">
        <v>117</v>
      </c>
      <c r="F368" s="188" t="s">
        <v>116</v>
      </c>
      <c r="G368" s="221">
        <v>4</v>
      </c>
      <c r="H368" s="222">
        <v>7.0000000000000007E-2</v>
      </c>
      <c r="I368" s="218">
        <f>H368*G368</f>
        <v>0.28000000000000003</v>
      </c>
      <c r="J368" s="175"/>
    </row>
    <row r="369" spans="1:10" ht="12" customHeight="1">
      <c r="A369" s="558"/>
      <c r="B369" s="146" t="s">
        <v>118</v>
      </c>
      <c r="C369" s="407"/>
      <c r="D369" s="188" t="s">
        <v>225</v>
      </c>
      <c r="E369" s="220" t="s">
        <v>602</v>
      </c>
      <c r="F369" s="188" t="s">
        <v>121</v>
      </c>
      <c r="G369" s="221">
        <v>2</v>
      </c>
      <c r="H369" s="222"/>
      <c r="I369" s="407"/>
      <c r="J369" s="175"/>
    </row>
    <row r="370" spans="1:10" ht="12" customHeight="1">
      <c r="A370" s="558"/>
      <c r="B370" s="146" t="s">
        <v>119</v>
      </c>
      <c r="C370" s="407"/>
      <c r="D370" s="188" t="s">
        <v>62</v>
      </c>
      <c r="E370" s="220" t="s">
        <v>193</v>
      </c>
      <c r="F370" s="188" t="s">
        <v>1249</v>
      </c>
      <c r="G370" s="221">
        <v>0.27</v>
      </c>
      <c r="H370" s="222"/>
      <c r="I370" s="407"/>
      <c r="J370" s="175"/>
    </row>
    <row r="371" spans="1:10" ht="12" customHeight="1">
      <c r="A371" s="558"/>
      <c r="B371" s="146" t="s">
        <v>119</v>
      </c>
      <c r="C371" s="407"/>
      <c r="D371" s="188" t="s">
        <v>62</v>
      </c>
      <c r="E371" s="220" t="s">
        <v>193</v>
      </c>
      <c r="F371" s="188" t="s">
        <v>1249</v>
      </c>
      <c r="G371" s="221">
        <v>0.27</v>
      </c>
      <c r="H371" s="222"/>
      <c r="I371" s="407"/>
      <c r="J371" s="175"/>
    </row>
    <row r="372" spans="1:10" ht="12" customHeight="1">
      <c r="A372" s="559"/>
      <c r="B372" s="435" t="s">
        <v>263</v>
      </c>
      <c r="C372" s="436"/>
      <c r="D372" s="223"/>
      <c r="E372" s="224"/>
      <c r="F372" s="223"/>
      <c r="G372" s="437"/>
      <c r="H372" s="438" t="s">
        <v>1015</v>
      </c>
      <c r="I372" s="439">
        <f>SUM(I365:I371)</f>
        <v>2.5440000000000005</v>
      </c>
      <c r="J372" s="239"/>
    </row>
    <row r="373" spans="1:10" ht="12" customHeight="1">
      <c r="A373" s="557" t="s">
        <v>1601</v>
      </c>
      <c r="B373" s="212" t="s">
        <v>203</v>
      </c>
      <c r="C373" s="213" t="s">
        <v>72</v>
      </c>
      <c r="D373" s="329" t="s">
        <v>62</v>
      </c>
      <c r="E373" s="214" t="s">
        <v>1104</v>
      </c>
      <c r="F373" s="215" t="s">
        <v>202</v>
      </c>
      <c r="G373" s="216"/>
      <c r="H373" s="225"/>
      <c r="I373" s="218"/>
      <c r="J373" s="219"/>
    </row>
    <row r="374" spans="1:10" ht="12" customHeight="1">
      <c r="A374" s="558"/>
      <c r="B374" s="146" t="s">
        <v>1016</v>
      </c>
      <c r="C374" s="407"/>
      <c r="D374" s="188"/>
      <c r="E374" s="220"/>
      <c r="F374" s="188" t="s">
        <v>1017</v>
      </c>
      <c r="G374" s="226">
        <f>I372</f>
        <v>2.5440000000000005</v>
      </c>
      <c r="H374" s="222"/>
      <c r="I374" s="227">
        <f>G374</f>
        <v>2.5440000000000005</v>
      </c>
      <c r="J374" s="175"/>
    </row>
    <row r="375" spans="1:10" ht="12" customHeight="1">
      <c r="A375" s="559"/>
      <c r="B375" s="435" t="s">
        <v>263</v>
      </c>
      <c r="C375" s="436"/>
      <c r="D375" s="223"/>
      <c r="E375" s="224"/>
      <c r="F375" s="223"/>
      <c r="G375" s="437"/>
      <c r="H375" s="438" t="s">
        <v>1015</v>
      </c>
      <c r="I375" s="439">
        <f>SUM(I373:I374)</f>
        <v>2.5440000000000005</v>
      </c>
      <c r="J375" s="239"/>
    </row>
    <row r="376" spans="1:10" ht="12" customHeight="1">
      <c r="A376" s="557" t="s">
        <v>1602</v>
      </c>
      <c r="B376" s="212" t="s">
        <v>201</v>
      </c>
      <c r="C376" s="213" t="s">
        <v>72</v>
      </c>
      <c r="D376" s="329" t="s">
        <v>62</v>
      </c>
      <c r="E376" s="214" t="s">
        <v>1105</v>
      </c>
      <c r="F376" s="215" t="s">
        <v>202</v>
      </c>
      <c r="G376" s="216"/>
      <c r="H376" s="225"/>
      <c r="I376" s="218"/>
      <c r="J376" s="219"/>
    </row>
    <row r="377" spans="1:10" ht="12" customHeight="1">
      <c r="A377" s="558"/>
      <c r="B377" s="173" t="s">
        <v>1008</v>
      </c>
      <c r="C377" s="218" t="s">
        <v>1009</v>
      </c>
      <c r="D377" s="188" t="s">
        <v>227</v>
      </c>
      <c r="E377" s="220" t="s">
        <v>210</v>
      </c>
      <c r="F377" s="188" t="s">
        <v>120</v>
      </c>
      <c r="G377" s="221">
        <v>1</v>
      </c>
      <c r="H377" s="222">
        <v>2.1869999999999998</v>
      </c>
      <c r="I377" s="218">
        <f>H377*G377</f>
        <v>2.1869999999999998</v>
      </c>
      <c r="J377" s="219"/>
    </row>
    <row r="378" spans="1:10" ht="12" customHeight="1">
      <c r="A378" s="558"/>
      <c r="B378" s="146" t="s">
        <v>1010</v>
      </c>
      <c r="C378" s="407" t="s">
        <v>1011</v>
      </c>
      <c r="D378" s="188" t="s">
        <v>224</v>
      </c>
      <c r="E378" s="220" t="s">
        <v>192</v>
      </c>
      <c r="F378" s="188" t="s">
        <v>116</v>
      </c>
      <c r="G378" s="221">
        <v>2</v>
      </c>
      <c r="H378" s="222">
        <v>0.40300000000000002</v>
      </c>
      <c r="I378" s="218">
        <f>H378*G378</f>
        <v>0.80600000000000005</v>
      </c>
      <c r="J378" s="175"/>
    </row>
    <row r="379" spans="1:10" ht="12" customHeight="1">
      <c r="A379" s="558"/>
      <c r="B379" s="146" t="s">
        <v>1010</v>
      </c>
      <c r="C379" s="407" t="s">
        <v>1012</v>
      </c>
      <c r="D379" s="188" t="s">
        <v>224</v>
      </c>
      <c r="E379" s="220" t="s">
        <v>117</v>
      </c>
      <c r="F379" s="188" t="s">
        <v>116</v>
      </c>
      <c r="G379" s="221">
        <v>4</v>
      </c>
      <c r="H379" s="222">
        <v>7.0000000000000007E-2</v>
      </c>
      <c r="I379" s="218">
        <f>H379*G379</f>
        <v>0.28000000000000003</v>
      </c>
      <c r="J379" s="175"/>
    </row>
    <row r="380" spans="1:10" ht="12" customHeight="1">
      <c r="A380" s="558"/>
      <c r="B380" s="146" t="s">
        <v>118</v>
      </c>
      <c r="C380" s="407"/>
      <c r="D380" s="188" t="s">
        <v>225</v>
      </c>
      <c r="E380" s="220" t="s">
        <v>602</v>
      </c>
      <c r="F380" s="188" t="s">
        <v>121</v>
      </c>
      <c r="G380" s="221">
        <v>2</v>
      </c>
      <c r="H380" s="222"/>
      <c r="I380" s="407"/>
      <c r="J380" s="175"/>
    </row>
    <row r="381" spans="1:10" ht="12" customHeight="1">
      <c r="A381" s="558"/>
      <c r="B381" s="146" t="s">
        <v>119</v>
      </c>
      <c r="C381" s="407"/>
      <c r="D381" s="188" t="s">
        <v>62</v>
      </c>
      <c r="E381" s="220" t="s">
        <v>211</v>
      </c>
      <c r="F381" s="188" t="s">
        <v>1249</v>
      </c>
      <c r="G381" s="221">
        <v>0.40500000000000003</v>
      </c>
      <c r="H381" s="222"/>
      <c r="I381" s="407"/>
      <c r="J381" s="175"/>
    </row>
    <row r="382" spans="1:10" ht="12" customHeight="1">
      <c r="A382" s="558"/>
      <c r="B382" s="146" t="s">
        <v>119</v>
      </c>
      <c r="C382" s="407"/>
      <c r="D382" s="188" t="s">
        <v>62</v>
      </c>
      <c r="E382" s="220" t="s">
        <v>211</v>
      </c>
      <c r="F382" s="188" t="s">
        <v>1249</v>
      </c>
      <c r="G382" s="221">
        <v>0.40500000000000003</v>
      </c>
      <c r="H382" s="222"/>
      <c r="I382" s="407"/>
      <c r="J382" s="175"/>
    </row>
    <row r="383" spans="1:10" ht="12" customHeight="1">
      <c r="A383" s="559"/>
      <c r="B383" s="435" t="s">
        <v>263</v>
      </c>
      <c r="C383" s="436"/>
      <c r="D383" s="223"/>
      <c r="E383" s="224"/>
      <c r="F383" s="223"/>
      <c r="G383" s="437"/>
      <c r="H383" s="438" t="s">
        <v>1015</v>
      </c>
      <c r="I383" s="439">
        <f>SUM(I376:I382)</f>
        <v>3.2729999999999997</v>
      </c>
      <c r="J383" s="239"/>
    </row>
    <row r="384" spans="1:10" ht="12" customHeight="1">
      <c r="A384" s="557" t="s">
        <v>1603</v>
      </c>
      <c r="B384" s="212" t="s">
        <v>203</v>
      </c>
      <c r="C384" s="213" t="s">
        <v>72</v>
      </c>
      <c r="D384" s="329" t="s">
        <v>62</v>
      </c>
      <c r="E384" s="214" t="s">
        <v>1105</v>
      </c>
      <c r="F384" s="215" t="s">
        <v>202</v>
      </c>
      <c r="G384" s="216"/>
      <c r="H384" s="225"/>
      <c r="I384" s="218"/>
      <c r="J384" s="219"/>
    </row>
    <row r="385" spans="1:10" ht="12" customHeight="1">
      <c r="A385" s="558"/>
      <c r="B385" s="146" t="s">
        <v>1016</v>
      </c>
      <c r="C385" s="407"/>
      <c r="D385" s="188"/>
      <c r="E385" s="220"/>
      <c r="F385" s="188" t="s">
        <v>1017</v>
      </c>
      <c r="G385" s="226">
        <f>I383</f>
        <v>3.2729999999999997</v>
      </c>
      <c r="H385" s="222"/>
      <c r="I385" s="227">
        <f>G385</f>
        <v>3.2729999999999997</v>
      </c>
      <c r="J385" s="175"/>
    </row>
    <row r="386" spans="1:10" ht="12" customHeight="1">
      <c r="A386" s="559"/>
      <c r="B386" s="435" t="s">
        <v>263</v>
      </c>
      <c r="C386" s="436"/>
      <c r="D386" s="223"/>
      <c r="E386" s="224"/>
      <c r="F386" s="223"/>
      <c r="G386" s="437"/>
      <c r="H386" s="438" t="s">
        <v>1015</v>
      </c>
      <c r="I386" s="439">
        <f>SUM(I384:I385)</f>
        <v>3.2729999999999997</v>
      </c>
      <c r="J386" s="239"/>
    </row>
    <row r="387" spans="1:10" ht="12" customHeight="1">
      <c r="A387" s="557" t="s">
        <v>1604</v>
      </c>
      <c r="B387" s="212" t="s">
        <v>201</v>
      </c>
      <c r="C387" s="213" t="s">
        <v>72</v>
      </c>
      <c r="D387" s="329" t="s">
        <v>62</v>
      </c>
      <c r="E387" s="214" t="s">
        <v>1106</v>
      </c>
      <c r="F387" s="215" t="s">
        <v>202</v>
      </c>
      <c r="G387" s="216"/>
      <c r="H387" s="225"/>
      <c r="I387" s="218"/>
      <c r="J387" s="219"/>
    </row>
    <row r="388" spans="1:10" ht="12" customHeight="1">
      <c r="A388" s="558"/>
      <c r="B388" s="173" t="s">
        <v>1008</v>
      </c>
      <c r="C388" s="218" t="s">
        <v>1009</v>
      </c>
      <c r="D388" s="188" t="s">
        <v>227</v>
      </c>
      <c r="E388" s="220" t="s">
        <v>1107</v>
      </c>
      <c r="F388" s="188" t="s">
        <v>120</v>
      </c>
      <c r="G388" s="221">
        <v>1</v>
      </c>
      <c r="H388" s="222">
        <v>4.9279999999999999</v>
      </c>
      <c r="I388" s="218">
        <f>H388*G388</f>
        <v>4.9279999999999999</v>
      </c>
      <c r="J388" s="219"/>
    </row>
    <row r="389" spans="1:10" ht="12" customHeight="1">
      <c r="A389" s="558"/>
      <c r="B389" s="146" t="s">
        <v>1010</v>
      </c>
      <c r="C389" s="407" t="s">
        <v>1011</v>
      </c>
      <c r="D389" s="188" t="s">
        <v>224</v>
      </c>
      <c r="E389" s="220" t="s">
        <v>186</v>
      </c>
      <c r="F389" s="188" t="s">
        <v>116</v>
      </c>
      <c r="G389" s="221">
        <v>4</v>
      </c>
      <c r="H389" s="222">
        <v>0.40799999999999997</v>
      </c>
      <c r="I389" s="218">
        <f>H389*G389</f>
        <v>1.6319999999999999</v>
      </c>
      <c r="J389" s="175"/>
    </row>
    <row r="390" spans="1:10" ht="12" customHeight="1">
      <c r="A390" s="558"/>
      <c r="B390" s="146" t="s">
        <v>1010</v>
      </c>
      <c r="C390" s="407" t="s">
        <v>1012</v>
      </c>
      <c r="D390" s="188" t="s">
        <v>224</v>
      </c>
      <c r="E390" s="220" t="s">
        <v>117</v>
      </c>
      <c r="F390" s="188" t="s">
        <v>116</v>
      </c>
      <c r="G390" s="221">
        <v>8</v>
      </c>
      <c r="H390" s="222">
        <v>7.0000000000000007E-2</v>
      </c>
      <c r="I390" s="218">
        <f>H390*G390</f>
        <v>0.56000000000000005</v>
      </c>
      <c r="J390" s="175"/>
    </row>
    <row r="391" spans="1:10" ht="12" customHeight="1">
      <c r="A391" s="558"/>
      <c r="B391" s="146" t="s">
        <v>118</v>
      </c>
      <c r="C391" s="407"/>
      <c r="D391" s="188" t="s">
        <v>225</v>
      </c>
      <c r="E391" s="220" t="s">
        <v>602</v>
      </c>
      <c r="F391" s="188" t="s">
        <v>121</v>
      </c>
      <c r="G391" s="221">
        <v>4</v>
      </c>
      <c r="H391" s="222"/>
      <c r="I391" s="407"/>
      <c r="J391" s="175"/>
    </row>
    <row r="392" spans="1:10" ht="12" customHeight="1">
      <c r="A392" s="558"/>
      <c r="B392" s="146" t="s">
        <v>119</v>
      </c>
      <c r="C392" s="407"/>
      <c r="D392" s="188" t="s">
        <v>62</v>
      </c>
      <c r="E392" s="220" t="s">
        <v>187</v>
      </c>
      <c r="F392" s="188" t="s">
        <v>1249</v>
      </c>
      <c r="G392" s="221">
        <v>1.0640000000000001</v>
      </c>
      <c r="H392" s="222"/>
      <c r="I392" s="407"/>
      <c r="J392" s="175"/>
    </row>
    <row r="393" spans="1:10" ht="12" customHeight="1">
      <c r="A393" s="558"/>
      <c r="B393" s="146" t="s">
        <v>119</v>
      </c>
      <c r="C393" s="407"/>
      <c r="D393" s="188" t="s">
        <v>62</v>
      </c>
      <c r="E393" s="220" t="s">
        <v>1108</v>
      </c>
      <c r="F393" s="188" t="s">
        <v>1249</v>
      </c>
      <c r="G393" s="221">
        <v>0.35399999999999998</v>
      </c>
      <c r="H393" s="222"/>
      <c r="I393" s="407"/>
      <c r="J393" s="175"/>
    </row>
    <row r="394" spans="1:10" ht="12" customHeight="1">
      <c r="A394" s="559"/>
      <c r="B394" s="435" t="s">
        <v>263</v>
      </c>
      <c r="C394" s="436"/>
      <c r="D394" s="223"/>
      <c r="E394" s="224"/>
      <c r="F394" s="223"/>
      <c r="G394" s="437"/>
      <c r="H394" s="438" t="s">
        <v>1015</v>
      </c>
      <c r="I394" s="439">
        <f>SUM(I387:I393)</f>
        <v>7.1199999999999992</v>
      </c>
      <c r="J394" s="239"/>
    </row>
    <row r="395" spans="1:10" ht="12" customHeight="1">
      <c r="A395" s="557" t="s">
        <v>1605</v>
      </c>
      <c r="B395" s="212" t="s">
        <v>203</v>
      </c>
      <c r="C395" s="213" t="s">
        <v>72</v>
      </c>
      <c r="D395" s="329" t="s">
        <v>62</v>
      </c>
      <c r="E395" s="214" t="s">
        <v>1106</v>
      </c>
      <c r="F395" s="215" t="s">
        <v>202</v>
      </c>
      <c r="G395" s="216"/>
      <c r="H395" s="225"/>
      <c r="I395" s="218"/>
      <c r="J395" s="219"/>
    </row>
    <row r="396" spans="1:10" ht="12" customHeight="1">
      <c r="A396" s="558"/>
      <c r="B396" s="146" t="s">
        <v>1016</v>
      </c>
      <c r="C396" s="407"/>
      <c r="D396" s="188"/>
      <c r="E396" s="220"/>
      <c r="F396" s="188" t="s">
        <v>1017</v>
      </c>
      <c r="G396" s="226">
        <f>I394</f>
        <v>7.1199999999999992</v>
      </c>
      <c r="H396" s="222"/>
      <c r="I396" s="227">
        <f>G396</f>
        <v>7.1199999999999992</v>
      </c>
      <c r="J396" s="175"/>
    </row>
    <row r="397" spans="1:10" ht="12" customHeight="1">
      <c r="A397" s="559"/>
      <c r="B397" s="435" t="s">
        <v>263</v>
      </c>
      <c r="C397" s="436"/>
      <c r="D397" s="223"/>
      <c r="E397" s="224"/>
      <c r="F397" s="223"/>
      <c r="G397" s="437"/>
      <c r="H397" s="438" t="s">
        <v>1015</v>
      </c>
      <c r="I397" s="439">
        <f>SUM(I395:I396)</f>
        <v>7.1199999999999992</v>
      </c>
      <c r="J397" s="239"/>
    </row>
    <row r="398" spans="1:10" ht="12" customHeight="1">
      <c r="A398" s="557" t="s">
        <v>1606</v>
      </c>
      <c r="B398" s="212" t="s">
        <v>201</v>
      </c>
      <c r="C398" s="213" t="s">
        <v>81</v>
      </c>
      <c r="D398" s="329" t="s">
        <v>62</v>
      </c>
      <c r="E398" s="214" t="s">
        <v>1103</v>
      </c>
      <c r="F398" s="215" t="s">
        <v>202</v>
      </c>
      <c r="G398" s="216"/>
      <c r="H398" s="225"/>
      <c r="I398" s="218"/>
      <c r="J398" s="219"/>
    </row>
    <row r="399" spans="1:10" ht="12" customHeight="1">
      <c r="A399" s="558"/>
      <c r="B399" s="173" t="s">
        <v>1008</v>
      </c>
      <c r="C399" s="218" t="s">
        <v>1009</v>
      </c>
      <c r="D399" s="188" t="s">
        <v>227</v>
      </c>
      <c r="E399" s="220" t="s">
        <v>1109</v>
      </c>
      <c r="F399" s="188" t="s">
        <v>120</v>
      </c>
      <c r="G399" s="221">
        <v>1</v>
      </c>
      <c r="H399" s="222">
        <v>3.2850000000000001</v>
      </c>
      <c r="I399" s="218">
        <f>H399*G399</f>
        <v>3.2850000000000001</v>
      </c>
      <c r="J399" s="219"/>
    </row>
    <row r="400" spans="1:10" ht="12" customHeight="1">
      <c r="A400" s="558"/>
      <c r="B400" s="146" t="s">
        <v>1010</v>
      </c>
      <c r="C400" s="407" t="s">
        <v>1011</v>
      </c>
      <c r="D400" s="188" t="s">
        <v>224</v>
      </c>
      <c r="E400" s="220" t="s">
        <v>264</v>
      </c>
      <c r="F400" s="188" t="s">
        <v>116</v>
      </c>
      <c r="G400" s="221">
        <v>1</v>
      </c>
      <c r="H400" s="222">
        <v>0.66700000000000004</v>
      </c>
      <c r="I400" s="218">
        <f>H400*G400</f>
        <v>0.66700000000000004</v>
      </c>
      <c r="J400" s="175"/>
    </row>
    <row r="401" spans="1:10" ht="12" customHeight="1">
      <c r="A401" s="558"/>
      <c r="B401" s="146" t="s">
        <v>1010</v>
      </c>
      <c r="C401" s="407" t="s">
        <v>1012</v>
      </c>
      <c r="D401" s="188" t="s">
        <v>224</v>
      </c>
      <c r="E401" s="220" t="s">
        <v>117</v>
      </c>
      <c r="F401" s="188" t="s">
        <v>116</v>
      </c>
      <c r="G401" s="221">
        <v>4</v>
      </c>
      <c r="H401" s="222">
        <v>7.0000000000000007E-2</v>
      </c>
      <c r="I401" s="218">
        <f>H401*G401</f>
        <v>0.28000000000000003</v>
      </c>
      <c r="J401" s="175"/>
    </row>
    <row r="402" spans="1:10" ht="12" customHeight="1">
      <c r="A402" s="558"/>
      <c r="B402" s="146" t="s">
        <v>118</v>
      </c>
      <c r="C402" s="407"/>
      <c r="D402" s="188" t="s">
        <v>225</v>
      </c>
      <c r="E402" s="220" t="s">
        <v>602</v>
      </c>
      <c r="F402" s="188" t="s">
        <v>121</v>
      </c>
      <c r="G402" s="221">
        <v>2</v>
      </c>
      <c r="H402" s="222"/>
      <c r="I402" s="407"/>
      <c r="J402" s="175"/>
    </row>
    <row r="403" spans="1:10" ht="12" customHeight="1">
      <c r="A403" s="558"/>
      <c r="B403" s="146" t="s">
        <v>119</v>
      </c>
      <c r="C403" s="407"/>
      <c r="D403" s="188" t="s">
        <v>62</v>
      </c>
      <c r="E403" s="220" t="s">
        <v>614</v>
      </c>
      <c r="F403" s="188" t="s">
        <v>1249</v>
      </c>
      <c r="G403" s="221">
        <v>0.30399999999999999</v>
      </c>
      <c r="H403" s="222"/>
      <c r="I403" s="407"/>
      <c r="J403" s="175"/>
    </row>
    <row r="404" spans="1:10" ht="12" customHeight="1">
      <c r="A404" s="558"/>
      <c r="B404" s="146" t="s">
        <v>119</v>
      </c>
      <c r="C404" s="407"/>
      <c r="D404" s="188" t="s">
        <v>62</v>
      </c>
      <c r="E404" s="220" t="s">
        <v>614</v>
      </c>
      <c r="F404" s="188" t="s">
        <v>1249</v>
      </c>
      <c r="G404" s="221">
        <v>0.30399999999999999</v>
      </c>
      <c r="H404" s="222"/>
      <c r="I404" s="407"/>
      <c r="J404" s="175"/>
    </row>
    <row r="405" spans="1:10" ht="12" customHeight="1">
      <c r="A405" s="558"/>
      <c r="B405" s="173" t="s">
        <v>1008</v>
      </c>
      <c r="C405" s="218" t="s">
        <v>1009</v>
      </c>
      <c r="D405" s="188" t="s">
        <v>227</v>
      </c>
      <c r="E405" s="220" t="s">
        <v>1110</v>
      </c>
      <c r="F405" s="188" t="s">
        <v>120</v>
      </c>
      <c r="G405" s="221">
        <v>4</v>
      </c>
      <c r="H405" s="222">
        <v>0.19700000000000001</v>
      </c>
      <c r="I405" s="407">
        <f>H405*G405</f>
        <v>0.78800000000000003</v>
      </c>
      <c r="J405" s="175"/>
    </row>
    <row r="406" spans="1:10" ht="12" customHeight="1">
      <c r="A406" s="559"/>
      <c r="B406" s="435" t="s">
        <v>263</v>
      </c>
      <c r="C406" s="436"/>
      <c r="D406" s="223"/>
      <c r="E406" s="224"/>
      <c r="F406" s="223"/>
      <c r="G406" s="437"/>
      <c r="H406" s="438" t="s">
        <v>1015</v>
      </c>
      <c r="I406" s="439">
        <f>SUM(I398:I401)-I405</f>
        <v>3.444</v>
      </c>
      <c r="J406" s="239"/>
    </row>
    <row r="407" spans="1:10" ht="12" customHeight="1">
      <c r="A407" s="557" t="s">
        <v>1607</v>
      </c>
      <c r="B407" s="212" t="s">
        <v>203</v>
      </c>
      <c r="C407" s="213" t="s">
        <v>81</v>
      </c>
      <c r="D407" s="329" t="s">
        <v>62</v>
      </c>
      <c r="E407" s="214" t="s">
        <v>1103</v>
      </c>
      <c r="F407" s="215" t="s">
        <v>202</v>
      </c>
      <c r="G407" s="216"/>
      <c r="H407" s="225"/>
      <c r="I407" s="218"/>
      <c r="J407" s="219"/>
    </row>
    <row r="408" spans="1:10" ht="12" customHeight="1">
      <c r="A408" s="558"/>
      <c r="B408" s="146" t="s">
        <v>1016</v>
      </c>
      <c r="C408" s="407"/>
      <c r="D408" s="188"/>
      <c r="E408" s="220"/>
      <c r="F408" s="188" t="s">
        <v>1017</v>
      </c>
      <c r="G408" s="226">
        <f>I406</f>
        <v>3.444</v>
      </c>
      <c r="H408" s="222"/>
      <c r="I408" s="227">
        <f>G408</f>
        <v>3.444</v>
      </c>
      <c r="J408" s="175"/>
    </row>
    <row r="409" spans="1:10" ht="12" customHeight="1">
      <c r="A409" s="559"/>
      <c r="B409" s="435" t="s">
        <v>263</v>
      </c>
      <c r="C409" s="436"/>
      <c r="D409" s="223"/>
      <c r="E409" s="224"/>
      <c r="F409" s="223"/>
      <c r="G409" s="437"/>
      <c r="H409" s="438" t="s">
        <v>1015</v>
      </c>
      <c r="I409" s="439">
        <f>SUM(I407:I408)</f>
        <v>3.444</v>
      </c>
      <c r="J409" s="239"/>
    </row>
    <row r="410" spans="1:10" ht="12" customHeight="1">
      <c r="A410" s="557" t="s">
        <v>1608</v>
      </c>
      <c r="B410" s="212" t="s">
        <v>201</v>
      </c>
      <c r="C410" s="213" t="s">
        <v>81</v>
      </c>
      <c r="D410" s="329" t="s">
        <v>62</v>
      </c>
      <c r="E410" s="214" t="s">
        <v>1111</v>
      </c>
      <c r="F410" s="215" t="s">
        <v>202</v>
      </c>
      <c r="G410" s="216"/>
      <c r="H410" s="225"/>
      <c r="I410" s="218"/>
      <c r="J410" s="219"/>
    </row>
    <row r="411" spans="1:10" ht="12" customHeight="1">
      <c r="A411" s="558"/>
      <c r="B411" s="173" t="s">
        <v>1008</v>
      </c>
      <c r="C411" s="218" t="s">
        <v>1009</v>
      </c>
      <c r="D411" s="188" t="s">
        <v>227</v>
      </c>
      <c r="E411" s="220" t="s">
        <v>1112</v>
      </c>
      <c r="F411" s="188" t="s">
        <v>120</v>
      </c>
      <c r="G411" s="221">
        <v>1</v>
      </c>
      <c r="H411" s="222">
        <v>4.3739999999999997</v>
      </c>
      <c r="I411" s="218">
        <f>H411*G411</f>
        <v>4.3739999999999997</v>
      </c>
      <c r="J411" s="219"/>
    </row>
    <row r="412" spans="1:10" ht="12" customHeight="1">
      <c r="A412" s="558"/>
      <c r="B412" s="146" t="s">
        <v>1010</v>
      </c>
      <c r="C412" s="407" t="s">
        <v>1011</v>
      </c>
      <c r="D412" s="188" t="s">
        <v>224</v>
      </c>
      <c r="E412" s="220" t="s">
        <v>37</v>
      </c>
      <c r="F412" s="188" t="s">
        <v>116</v>
      </c>
      <c r="G412" s="221">
        <v>1</v>
      </c>
      <c r="H412" s="222">
        <v>0.80500000000000005</v>
      </c>
      <c r="I412" s="218">
        <f>H412*G412</f>
        <v>0.80500000000000005</v>
      </c>
      <c r="J412" s="175"/>
    </row>
    <row r="413" spans="1:10" ht="12" customHeight="1">
      <c r="A413" s="558"/>
      <c r="B413" s="146" t="s">
        <v>1010</v>
      </c>
      <c r="C413" s="407" t="s">
        <v>1012</v>
      </c>
      <c r="D413" s="188" t="s">
        <v>224</v>
      </c>
      <c r="E413" s="220" t="s">
        <v>117</v>
      </c>
      <c r="F413" s="188" t="s">
        <v>116</v>
      </c>
      <c r="G413" s="221">
        <v>4</v>
      </c>
      <c r="H413" s="222">
        <v>7.0000000000000007E-2</v>
      </c>
      <c r="I413" s="218">
        <f>H413*G413</f>
        <v>0.28000000000000003</v>
      </c>
      <c r="J413" s="175"/>
    </row>
    <row r="414" spans="1:10" ht="12" customHeight="1">
      <c r="A414" s="558"/>
      <c r="B414" s="146" t="s">
        <v>118</v>
      </c>
      <c r="C414" s="407"/>
      <c r="D414" s="188" t="s">
        <v>225</v>
      </c>
      <c r="E414" s="220" t="s">
        <v>602</v>
      </c>
      <c r="F414" s="188" t="s">
        <v>121</v>
      </c>
      <c r="G414" s="221">
        <v>2</v>
      </c>
      <c r="H414" s="222"/>
      <c r="I414" s="407"/>
      <c r="J414" s="175"/>
    </row>
    <row r="415" spans="1:10" ht="12" customHeight="1">
      <c r="A415" s="558"/>
      <c r="B415" s="146" t="s">
        <v>119</v>
      </c>
      <c r="C415" s="407"/>
      <c r="D415" s="188" t="s">
        <v>62</v>
      </c>
      <c r="E415" s="220" t="s">
        <v>615</v>
      </c>
      <c r="F415" s="188" t="s">
        <v>1249</v>
      </c>
      <c r="G415" s="221">
        <v>0.40500000000000003</v>
      </c>
      <c r="H415" s="222"/>
      <c r="I415" s="407"/>
      <c r="J415" s="175"/>
    </row>
    <row r="416" spans="1:10" ht="12" customHeight="1">
      <c r="A416" s="558"/>
      <c r="B416" s="146" t="s">
        <v>119</v>
      </c>
      <c r="C416" s="407"/>
      <c r="D416" s="188" t="s">
        <v>62</v>
      </c>
      <c r="E416" s="220" t="s">
        <v>615</v>
      </c>
      <c r="F416" s="188" t="s">
        <v>1249</v>
      </c>
      <c r="G416" s="221">
        <v>0.40500000000000003</v>
      </c>
      <c r="H416" s="222"/>
      <c r="I416" s="407"/>
      <c r="J416" s="175"/>
    </row>
    <row r="417" spans="1:10" ht="12" customHeight="1">
      <c r="A417" s="558"/>
      <c r="B417" s="173" t="s">
        <v>1008</v>
      </c>
      <c r="C417" s="218" t="s">
        <v>1009</v>
      </c>
      <c r="D417" s="188" t="s">
        <v>227</v>
      </c>
      <c r="E417" s="220" t="s">
        <v>1113</v>
      </c>
      <c r="F417" s="188" t="s">
        <v>120</v>
      </c>
      <c r="G417" s="221">
        <v>4</v>
      </c>
      <c r="H417" s="222">
        <v>0.26200000000000001</v>
      </c>
      <c r="I417" s="407">
        <f>H417*G417</f>
        <v>1.048</v>
      </c>
      <c r="J417" s="175"/>
    </row>
    <row r="418" spans="1:10" ht="12" customHeight="1">
      <c r="A418" s="559"/>
      <c r="B418" s="435" t="s">
        <v>263</v>
      </c>
      <c r="C418" s="436"/>
      <c r="D418" s="223"/>
      <c r="E418" s="224"/>
      <c r="F418" s="223"/>
      <c r="G418" s="437"/>
      <c r="H418" s="438" t="s">
        <v>1015</v>
      </c>
      <c r="I418" s="439">
        <f>SUM(I410:I413)-I417</f>
        <v>4.4109999999999996</v>
      </c>
      <c r="J418" s="239"/>
    </row>
    <row r="419" spans="1:10" ht="12" customHeight="1">
      <c r="A419" s="557" t="s">
        <v>1609</v>
      </c>
      <c r="B419" s="212" t="s">
        <v>203</v>
      </c>
      <c r="C419" s="213" t="s">
        <v>81</v>
      </c>
      <c r="D419" s="329" t="s">
        <v>62</v>
      </c>
      <c r="E419" s="214" t="s">
        <v>1111</v>
      </c>
      <c r="F419" s="215" t="s">
        <v>202</v>
      </c>
      <c r="G419" s="216"/>
      <c r="H419" s="225"/>
      <c r="I419" s="218"/>
      <c r="J419" s="219"/>
    </row>
    <row r="420" spans="1:10" ht="12" customHeight="1">
      <c r="A420" s="558"/>
      <c r="B420" s="146" t="s">
        <v>1016</v>
      </c>
      <c r="C420" s="407"/>
      <c r="D420" s="188"/>
      <c r="E420" s="220"/>
      <c r="F420" s="188" t="s">
        <v>1017</v>
      </c>
      <c r="G420" s="226">
        <f>I418</f>
        <v>4.4109999999999996</v>
      </c>
      <c r="H420" s="222"/>
      <c r="I420" s="227">
        <f>G420</f>
        <v>4.4109999999999996</v>
      </c>
      <c r="J420" s="175"/>
    </row>
    <row r="421" spans="1:10" ht="12" customHeight="1">
      <c r="A421" s="559"/>
      <c r="B421" s="435" t="s">
        <v>263</v>
      </c>
      <c r="C421" s="436"/>
      <c r="D421" s="223"/>
      <c r="E421" s="224"/>
      <c r="F421" s="223"/>
      <c r="G421" s="437"/>
      <c r="H421" s="438" t="s">
        <v>1015</v>
      </c>
      <c r="I421" s="439">
        <f>SUM(I419:I420)</f>
        <v>4.4109999999999996</v>
      </c>
      <c r="J421" s="239"/>
    </row>
    <row r="422" spans="1:10" ht="12" customHeight="1">
      <c r="A422" s="557" t="s">
        <v>1611</v>
      </c>
      <c r="B422" s="212" t="s">
        <v>201</v>
      </c>
      <c r="C422" s="213" t="s">
        <v>82</v>
      </c>
      <c r="D422" s="329" t="s">
        <v>84</v>
      </c>
      <c r="E422" s="214" t="s">
        <v>1037</v>
      </c>
      <c r="F422" s="215" t="s">
        <v>55</v>
      </c>
      <c r="G422" s="216"/>
      <c r="H422" s="225"/>
      <c r="I422" s="218"/>
      <c r="J422" s="219"/>
    </row>
    <row r="423" spans="1:10" ht="12" customHeight="1">
      <c r="A423" s="558"/>
      <c r="B423" s="146" t="s">
        <v>1038</v>
      </c>
      <c r="C423" s="407" t="s">
        <v>1039</v>
      </c>
      <c r="D423" s="188" t="s">
        <v>128</v>
      </c>
      <c r="E423" s="320" t="s">
        <v>507</v>
      </c>
      <c r="F423" s="321" t="s">
        <v>120</v>
      </c>
      <c r="G423" s="322">
        <v>1</v>
      </c>
      <c r="H423" s="323">
        <v>3.6150000000000002</v>
      </c>
      <c r="I423" s="218">
        <f>H423*G423</f>
        <v>3.6150000000000002</v>
      </c>
      <c r="J423" s="175"/>
    </row>
    <row r="424" spans="1:10" ht="12" customHeight="1">
      <c r="A424" s="558"/>
      <c r="B424" s="146" t="s">
        <v>1040</v>
      </c>
      <c r="C424" s="407" t="s">
        <v>1041</v>
      </c>
      <c r="D424" s="188" t="s">
        <v>128</v>
      </c>
      <c r="E424" s="320" t="s">
        <v>508</v>
      </c>
      <c r="F424" s="321" t="s">
        <v>120</v>
      </c>
      <c r="G424" s="322">
        <v>1</v>
      </c>
      <c r="H424" s="323">
        <v>1.3560000000000001</v>
      </c>
      <c r="I424" s="218">
        <f>H424*G424</f>
        <v>1.3560000000000001</v>
      </c>
      <c r="J424" s="175"/>
    </row>
    <row r="425" spans="1:10" ht="12" customHeight="1">
      <c r="A425" s="558"/>
      <c r="B425" s="146" t="s">
        <v>1114</v>
      </c>
      <c r="C425" s="407" t="s">
        <v>1041</v>
      </c>
      <c r="D425" s="188" t="s">
        <v>32</v>
      </c>
      <c r="E425" s="220" t="s">
        <v>147</v>
      </c>
      <c r="F425" s="188" t="s">
        <v>121</v>
      </c>
      <c r="G425" s="221">
        <v>1</v>
      </c>
      <c r="H425" s="222"/>
      <c r="I425" s="218"/>
      <c r="J425" s="175"/>
    </row>
    <row r="426" spans="1:10" ht="12" customHeight="1">
      <c r="A426" s="558"/>
      <c r="B426" s="146" t="s">
        <v>118</v>
      </c>
      <c r="C426" s="407"/>
      <c r="D426" s="188" t="s">
        <v>225</v>
      </c>
      <c r="E426" s="220" t="s">
        <v>606</v>
      </c>
      <c r="F426" s="188" t="s">
        <v>121</v>
      </c>
      <c r="G426" s="221">
        <v>4</v>
      </c>
      <c r="H426" s="222"/>
      <c r="I426" s="407"/>
      <c r="J426" s="175"/>
    </row>
    <row r="427" spans="1:10" ht="12" customHeight="1">
      <c r="A427" s="558"/>
      <c r="B427" s="146" t="s">
        <v>130</v>
      </c>
      <c r="C427" s="407"/>
      <c r="D427" s="188" t="s">
        <v>36</v>
      </c>
      <c r="E427" s="220" t="s">
        <v>131</v>
      </c>
      <c r="F427" s="188" t="s">
        <v>100</v>
      </c>
      <c r="G427" s="221">
        <v>2</v>
      </c>
      <c r="H427" s="222"/>
      <c r="I427" s="407"/>
      <c r="J427" s="175"/>
    </row>
    <row r="428" spans="1:10" ht="12" customHeight="1">
      <c r="A428" s="558"/>
      <c r="B428" s="146" t="s">
        <v>287</v>
      </c>
      <c r="C428" s="407"/>
      <c r="D428" s="188" t="s">
        <v>33</v>
      </c>
      <c r="E428" s="220" t="s">
        <v>1115</v>
      </c>
      <c r="F428" s="188" t="s">
        <v>1251</v>
      </c>
      <c r="G428" s="221">
        <v>0.28299999999999997</v>
      </c>
      <c r="H428" s="222"/>
      <c r="I428" s="407"/>
      <c r="J428" s="175"/>
    </row>
    <row r="429" spans="1:10" ht="12" customHeight="1">
      <c r="A429" s="558"/>
      <c r="B429" s="146" t="s">
        <v>287</v>
      </c>
      <c r="C429" s="407"/>
      <c r="D429" s="188" t="s">
        <v>34</v>
      </c>
      <c r="E429" s="220" t="s">
        <v>1116</v>
      </c>
      <c r="F429" s="188" t="s">
        <v>1251</v>
      </c>
      <c r="G429" s="221">
        <v>0.28299999999999997</v>
      </c>
      <c r="H429" s="222"/>
      <c r="I429" s="407"/>
      <c r="J429" s="175"/>
    </row>
    <row r="430" spans="1:10" ht="12" customHeight="1">
      <c r="A430" s="559"/>
      <c r="B430" s="435" t="s">
        <v>263</v>
      </c>
      <c r="C430" s="436"/>
      <c r="D430" s="223"/>
      <c r="E430" s="224"/>
      <c r="F430" s="223"/>
      <c r="G430" s="437"/>
      <c r="H430" s="438" t="s">
        <v>1043</v>
      </c>
      <c r="I430" s="439">
        <f>SUM(I422:I429)</f>
        <v>4.9710000000000001</v>
      </c>
      <c r="J430" s="239"/>
    </row>
    <row r="431" spans="1:10" ht="11.25" customHeight="1">
      <c r="A431" s="557" t="s">
        <v>1610</v>
      </c>
      <c r="B431" s="212" t="s">
        <v>201</v>
      </c>
      <c r="C431" s="213" t="s">
        <v>82</v>
      </c>
      <c r="D431" s="329" t="s">
        <v>84</v>
      </c>
      <c r="E431" s="214" t="s">
        <v>1044</v>
      </c>
      <c r="F431" s="215" t="s">
        <v>55</v>
      </c>
      <c r="G431" s="216"/>
      <c r="H431" s="225"/>
      <c r="I431" s="218"/>
      <c r="J431" s="219"/>
    </row>
    <row r="432" spans="1:10" ht="11.25" customHeight="1">
      <c r="A432" s="558"/>
      <c r="B432" s="146" t="s">
        <v>1038</v>
      </c>
      <c r="C432" s="407" t="s">
        <v>1039</v>
      </c>
      <c r="D432" s="188" t="s">
        <v>128</v>
      </c>
      <c r="E432" s="320" t="s">
        <v>509</v>
      </c>
      <c r="F432" s="321" t="s">
        <v>120</v>
      </c>
      <c r="G432" s="322">
        <v>1</v>
      </c>
      <c r="H432" s="323">
        <v>7.6829999999999998</v>
      </c>
      <c r="I432" s="218">
        <f>H432*G432</f>
        <v>7.6829999999999998</v>
      </c>
      <c r="J432" s="175"/>
    </row>
    <row r="433" spans="1:10" ht="11.25" customHeight="1">
      <c r="A433" s="558"/>
      <c r="B433" s="146" t="s">
        <v>1040</v>
      </c>
      <c r="C433" s="407" t="s">
        <v>1041</v>
      </c>
      <c r="D433" s="188" t="s">
        <v>128</v>
      </c>
      <c r="E433" s="320" t="s">
        <v>508</v>
      </c>
      <c r="F433" s="321" t="s">
        <v>120</v>
      </c>
      <c r="G433" s="322">
        <v>1</v>
      </c>
      <c r="H433" s="323">
        <v>1.3560000000000001</v>
      </c>
      <c r="I433" s="218">
        <f>H433*G433</f>
        <v>1.3560000000000001</v>
      </c>
      <c r="J433" s="175"/>
    </row>
    <row r="434" spans="1:10" ht="11.25" customHeight="1">
      <c r="A434" s="558"/>
      <c r="B434" s="146" t="s">
        <v>1114</v>
      </c>
      <c r="C434" s="407" t="s">
        <v>1041</v>
      </c>
      <c r="D434" s="188" t="s">
        <v>32</v>
      </c>
      <c r="E434" s="220" t="s">
        <v>147</v>
      </c>
      <c r="F434" s="188" t="s">
        <v>121</v>
      </c>
      <c r="G434" s="221">
        <v>1</v>
      </c>
      <c r="H434" s="222"/>
      <c r="I434" s="218"/>
      <c r="J434" s="175"/>
    </row>
    <row r="435" spans="1:10" ht="11.25" customHeight="1">
      <c r="A435" s="558"/>
      <c r="B435" s="146" t="s">
        <v>118</v>
      </c>
      <c r="C435" s="407"/>
      <c r="D435" s="188" t="s">
        <v>225</v>
      </c>
      <c r="E435" s="220" t="s">
        <v>606</v>
      </c>
      <c r="F435" s="188" t="s">
        <v>121</v>
      </c>
      <c r="G435" s="221">
        <v>4</v>
      </c>
      <c r="H435" s="222"/>
      <c r="I435" s="407"/>
      <c r="J435" s="175"/>
    </row>
    <row r="436" spans="1:10" ht="11.25" customHeight="1">
      <c r="A436" s="558"/>
      <c r="B436" s="146" t="s">
        <v>130</v>
      </c>
      <c r="C436" s="407"/>
      <c r="D436" s="188" t="s">
        <v>36</v>
      </c>
      <c r="E436" s="220" t="s">
        <v>131</v>
      </c>
      <c r="F436" s="188" t="s">
        <v>100</v>
      </c>
      <c r="G436" s="221">
        <v>2</v>
      </c>
      <c r="H436" s="222"/>
      <c r="I436" s="407"/>
      <c r="J436" s="175"/>
    </row>
    <row r="437" spans="1:10" ht="11.25" customHeight="1">
      <c r="A437" s="558"/>
      <c r="B437" s="146" t="s">
        <v>287</v>
      </c>
      <c r="C437" s="407"/>
      <c r="D437" s="188" t="s">
        <v>33</v>
      </c>
      <c r="E437" s="220" t="s">
        <v>1115</v>
      </c>
      <c r="F437" s="188" t="s">
        <v>1251</v>
      </c>
      <c r="G437" s="221">
        <v>0.28299999999999997</v>
      </c>
      <c r="H437" s="222"/>
      <c r="I437" s="407"/>
      <c r="J437" s="175"/>
    </row>
    <row r="438" spans="1:10" ht="11.25" customHeight="1">
      <c r="A438" s="558"/>
      <c r="B438" s="146" t="s">
        <v>287</v>
      </c>
      <c r="C438" s="407"/>
      <c r="D438" s="188" t="s">
        <v>34</v>
      </c>
      <c r="E438" s="220" t="s">
        <v>1116</v>
      </c>
      <c r="F438" s="188" t="s">
        <v>1251</v>
      </c>
      <c r="G438" s="221">
        <v>0.28299999999999997</v>
      </c>
      <c r="H438" s="222"/>
      <c r="I438" s="407"/>
      <c r="J438" s="175"/>
    </row>
    <row r="439" spans="1:10" ht="11.25" customHeight="1">
      <c r="A439" s="559"/>
      <c r="B439" s="435" t="s">
        <v>263</v>
      </c>
      <c r="C439" s="436"/>
      <c r="D439" s="223"/>
      <c r="E439" s="224"/>
      <c r="F439" s="223"/>
      <c r="G439" s="437"/>
      <c r="H439" s="438" t="s">
        <v>1043</v>
      </c>
      <c r="I439" s="439">
        <f>SUM(I431:I438)</f>
        <v>9.0389999999999997</v>
      </c>
      <c r="J439" s="239"/>
    </row>
    <row r="440" spans="1:10" ht="12" customHeight="1">
      <c r="A440" s="557" t="s">
        <v>1612</v>
      </c>
      <c r="B440" s="212" t="s">
        <v>203</v>
      </c>
      <c r="C440" s="213" t="s">
        <v>82</v>
      </c>
      <c r="D440" s="329" t="s">
        <v>84</v>
      </c>
      <c r="E440" s="214" t="s">
        <v>1047</v>
      </c>
      <c r="F440" s="215" t="s">
        <v>55</v>
      </c>
      <c r="G440" s="216"/>
      <c r="H440" s="225"/>
      <c r="I440" s="218"/>
      <c r="J440" s="219"/>
    </row>
    <row r="441" spans="1:10" ht="12" customHeight="1">
      <c r="A441" s="558"/>
      <c r="B441" s="146" t="s">
        <v>1048</v>
      </c>
      <c r="C441" s="407"/>
      <c r="D441" s="188"/>
      <c r="E441" s="220"/>
      <c r="F441" s="188" t="s">
        <v>1050</v>
      </c>
      <c r="G441" s="226">
        <f>I430</f>
        <v>4.9710000000000001</v>
      </c>
      <c r="H441" s="222"/>
      <c r="I441" s="227">
        <f>G441</f>
        <v>4.9710000000000001</v>
      </c>
      <c r="J441" s="175"/>
    </row>
    <row r="442" spans="1:10" ht="12" customHeight="1">
      <c r="A442" s="559"/>
      <c r="B442" s="435" t="s">
        <v>263</v>
      </c>
      <c r="C442" s="436"/>
      <c r="D442" s="223"/>
      <c r="E442" s="224"/>
      <c r="F442" s="223"/>
      <c r="G442" s="437"/>
      <c r="H442" s="438" t="s">
        <v>1051</v>
      </c>
      <c r="I442" s="439">
        <f>SUM(I440:I441)</f>
        <v>4.9710000000000001</v>
      </c>
      <c r="J442" s="239"/>
    </row>
    <row r="443" spans="1:10" ht="12" customHeight="1">
      <c r="A443" s="557" t="s">
        <v>1613</v>
      </c>
      <c r="B443" s="212" t="s">
        <v>203</v>
      </c>
      <c r="C443" s="213" t="s">
        <v>82</v>
      </c>
      <c r="D443" s="329" t="s">
        <v>84</v>
      </c>
      <c r="E443" s="214" t="s">
        <v>1052</v>
      </c>
      <c r="F443" s="215" t="s">
        <v>55</v>
      </c>
      <c r="G443" s="216"/>
      <c r="H443" s="225"/>
      <c r="I443" s="218"/>
      <c r="J443" s="219"/>
    </row>
    <row r="444" spans="1:10" ht="12" customHeight="1">
      <c r="A444" s="558"/>
      <c r="B444" s="146" t="s">
        <v>1048</v>
      </c>
      <c r="C444" s="407"/>
      <c r="D444" s="188"/>
      <c r="E444" s="220"/>
      <c r="F444" s="188" t="s">
        <v>1050</v>
      </c>
      <c r="G444" s="226">
        <f>I439</f>
        <v>9.0389999999999997</v>
      </c>
      <c r="H444" s="222"/>
      <c r="I444" s="227">
        <f>G444</f>
        <v>9.0389999999999997</v>
      </c>
      <c r="J444" s="175"/>
    </row>
    <row r="445" spans="1:10" ht="12" customHeight="1">
      <c r="A445" s="559"/>
      <c r="B445" s="435" t="s">
        <v>263</v>
      </c>
      <c r="C445" s="436"/>
      <c r="D445" s="223"/>
      <c r="E445" s="224"/>
      <c r="F445" s="223"/>
      <c r="G445" s="437"/>
      <c r="H445" s="438" t="s">
        <v>1051</v>
      </c>
      <c r="I445" s="439">
        <f>SUM(I443:I444)</f>
        <v>9.0389999999999997</v>
      </c>
      <c r="J445" s="239"/>
    </row>
    <row r="446" spans="1:10" ht="12" customHeight="1">
      <c r="A446" s="557" t="s">
        <v>1614</v>
      </c>
      <c r="B446" s="212" t="s">
        <v>200</v>
      </c>
      <c r="C446" s="213" t="s">
        <v>82</v>
      </c>
      <c r="D446" s="329"/>
      <c r="E446" s="329" t="s">
        <v>1117</v>
      </c>
      <c r="F446" s="215" t="s">
        <v>55</v>
      </c>
      <c r="G446" s="216"/>
      <c r="H446" s="225"/>
      <c r="I446" s="218"/>
      <c r="J446" s="219"/>
    </row>
    <row r="447" spans="1:10" ht="12" customHeight="1">
      <c r="A447" s="559"/>
      <c r="B447" s="435" t="s">
        <v>263</v>
      </c>
      <c r="C447" s="436"/>
      <c r="D447" s="223"/>
      <c r="E447" s="224"/>
      <c r="F447" s="223"/>
      <c r="G447" s="437"/>
      <c r="H447" s="438" t="s">
        <v>1051</v>
      </c>
      <c r="I447" s="439">
        <f>SUM(I446:I446)</f>
        <v>0</v>
      </c>
      <c r="J447" s="239"/>
    </row>
    <row r="448" spans="1:10" ht="12" customHeight="1">
      <c r="A448" s="557" t="s">
        <v>1615</v>
      </c>
      <c r="B448" s="212" t="s">
        <v>88</v>
      </c>
      <c r="C448" s="213" t="s">
        <v>82</v>
      </c>
      <c r="D448" s="329" t="s">
        <v>1049</v>
      </c>
      <c r="E448" s="329" t="s">
        <v>1117</v>
      </c>
      <c r="F448" s="215" t="s">
        <v>55</v>
      </c>
      <c r="G448" s="216"/>
      <c r="H448" s="225"/>
      <c r="I448" s="218"/>
      <c r="J448" s="219"/>
    </row>
    <row r="449" spans="1:10" ht="12" customHeight="1">
      <c r="A449" s="558"/>
      <c r="B449" s="173" t="s">
        <v>1048</v>
      </c>
      <c r="C449" s="218"/>
      <c r="D449" s="215" t="s">
        <v>1066</v>
      </c>
      <c r="E449" s="228"/>
      <c r="F449" s="215" t="s">
        <v>1118</v>
      </c>
      <c r="G449" s="216">
        <f>(I430+I439)/2</f>
        <v>7.0049999999999999</v>
      </c>
      <c r="H449" s="225"/>
      <c r="I449" s="218">
        <f>G449</f>
        <v>7.0049999999999999</v>
      </c>
      <c r="J449" s="219"/>
    </row>
    <row r="450" spans="1:10" ht="12" customHeight="1">
      <c r="A450" s="559"/>
      <c r="B450" s="435" t="s">
        <v>263</v>
      </c>
      <c r="C450" s="436"/>
      <c r="D450" s="223"/>
      <c r="E450" s="224"/>
      <c r="F450" s="223"/>
      <c r="G450" s="437"/>
      <c r="H450" s="438" t="s">
        <v>1051</v>
      </c>
      <c r="I450" s="439">
        <f>SUM(I448:I449)</f>
        <v>7.0049999999999999</v>
      </c>
      <c r="J450" s="239"/>
    </row>
    <row r="451" spans="1:10" ht="12" customHeight="1">
      <c r="A451" s="557" t="s">
        <v>1616</v>
      </c>
      <c r="B451" s="212" t="s">
        <v>201</v>
      </c>
      <c r="C451" s="213" t="s">
        <v>265</v>
      </c>
      <c r="D451" s="329" t="s">
        <v>84</v>
      </c>
      <c r="E451" s="214"/>
      <c r="F451" s="215" t="s">
        <v>55</v>
      </c>
      <c r="G451" s="216"/>
      <c r="H451" s="225"/>
      <c r="I451" s="218"/>
      <c r="J451" s="219"/>
    </row>
    <row r="452" spans="1:10" ht="12" customHeight="1">
      <c r="A452" s="558"/>
      <c r="B452" s="146" t="s">
        <v>1038</v>
      </c>
      <c r="C452" s="407" t="s">
        <v>1039</v>
      </c>
      <c r="D452" s="188" t="s">
        <v>128</v>
      </c>
      <c r="E452" s="320" t="s">
        <v>510</v>
      </c>
      <c r="F452" s="321" t="s">
        <v>120</v>
      </c>
      <c r="G452" s="322">
        <v>2</v>
      </c>
      <c r="H452" s="323">
        <v>9.0389999999999997</v>
      </c>
      <c r="I452" s="218">
        <f>H452*G452</f>
        <v>18.077999999999999</v>
      </c>
      <c r="J452" s="175"/>
    </row>
    <row r="453" spans="1:10" ht="12" customHeight="1">
      <c r="A453" s="558"/>
      <c r="B453" s="146" t="s">
        <v>1040</v>
      </c>
      <c r="C453" s="407" t="s">
        <v>1041</v>
      </c>
      <c r="D453" s="188" t="s">
        <v>128</v>
      </c>
      <c r="E453" s="320" t="s">
        <v>511</v>
      </c>
      <c r="F453" s="321" t="s">
        <v>120</v>
      </c>
      <c r="G453" s="322">
        <v>2</v>
      </c>
      <c r="H453" s="323">
        <v>2.2599999999999998</v>
      </c>
      <c r="I453" s="218">
        <f>H453*G453</f>
        <v>4.5199999999999996</v>
      </c>
      <c r="J453" s="175"/>
    </row>
    <row r="454" spans="1:10" ht="12" customHeight="1">
      <c r="A454" s="558"/>
      <c r="B454" s="146" t="s">
        <v>129</v>
      </c>
      <c r="C454" s="407"/>
      <c r="D454" s="188" t="s">
        <v>32</v>
      </c>
      <c r="E454" s="220" t="s">
        <v>147</v>
      </c>
      <c r="F454" s="188" t="s">
        <v>121</v>
      </c>
      <c r="G454" s="221">
        <v>2</v>
      </c>
      <c r="H454" s="222"/>
      <c r="I454" s="407"/>
      <c r="J454" s="175"/>
    </row>
    <row r="455" spans="1:10" ht="12" customHeight="1">
      <c r="A455" s="558"/>
      <c r="B455" s="146" t="s">
        <v>118</v>
      </c>
      <c r="C455" s="407"/>
      <c r="D455" s="188" t="s">
        <v>225</v>
      </c>
      <c r="E455" s="220" t="s">
        <v>606</v>
      </c>
      <c r="F455" s="188" t="s">
        <v>121</v>
      </c>
      <c r="G455" s="221">
        <v>8</v>
      </c>
      <c r="H455" s="222"/>
      <c r="I455" s="407"/>
      <c r="J455" s="175"/>
    </row>
    <row r="456" spans="1:10" ht="12" customHeight="1">
      <c r="A456" s="558"/>
      <c r="B456" s="146" t="s">
        <v>130</v>
      </c>
      <c r="C456" s="407"/>
      <c r="D456" s="188" t="s">
        <v>36</v>
      </c>
      <c r="E456" s="220" t="s">
        <v>131</v>
      </c>
      <c r="F456" s="188" t="s">
        <v>100</v>
      </c>
      <c r="G456" s="221">
        <v>2</v>
      </c>
      <c r="H456" s="222"/>
      <c r="I456" s="407"/>
      <c r="J456" s="175"/>
    </row>
    <row r="457" spans="1:10" ht="12" customHeight="1">
      <c r="A457" s="558"/>
      <c r="B457" s="146" t="s">
        <v>170</v>
      </c>
      <c r="C457" s="407"/>
      <c r="D457" s="188" t="s">
        <v>32</v>
      </c>
      <c r="E457" s="220" t="s">
        <v>171</v>
      </c>
      <c r="F457" s="188" t="s">
        <v>120</v>
      </c>
      <c r="G457" s="221">
        <v>8</v>
      </c>
      <c r="H457" s="222">
        <v>0.153</v>
      </c>
      <c r="I457" s="218">
        <f>H457*G457</f>
        <v>1.224</v>
      </c>
      <c r="J457" s="175"/>
    </row>
    <row r="458" spans="1:10" ht="12" customHeight="1">
      <c r="A458" s="558"/>
      <c r="B458" s="146" t="s">
        <v>287</v>
      </c>
      <c r="C458" s="407"/>
      <c r="D458" s="188" t="s">
        <v>33</v>
      </c>
      <c r="E458" s="220" t="s">
        <v>132</v>
      </c>
      <c r="F458" s="188" t="s">
        <v>1251</v>
      </c>
      <c r="G458" s="221">
        <v>0.38699999999999996</v>
      </c>
      <c r="H458" s="222"/>
      <c r="I458" s="407"/>
      <c r="J458" s="175"/>
    </row>
    <row r="459" spans="1:10" ht="12" customHeight="1">
      <c r="A459" s="558"/>
      <c r="B459" s="146" t="s">
        <v>287</v>
      </c>
      <c r="C459" s="407"/>
      <c r="D459" s="188" t="s">
        <v>34</v>
      </c>
      <c r="E459" s="220" t="s">
        <v>133</v>
      </c>
      <c r="F459" s="188" t="s">
        <v>1251</v>
      </c>
      <c r="G459" s="221">
        <v>0.38699999999999996</v>
      </c>
      <c r="H459" s="222"/>
      <c r="I459" s="407"/>
      <c r="J459" s="175"/>
    </row>
    <row r="460" spans="1:10" ht="12" customHeight="1">
      <c r="A460" s="559"/>
      <c r="B460" s="435" t="s">
        <v>263</v>
      </c>
      <c r="C460" s="436"/>
      <c r="D460" s="223"/>
      <c r="E460" s="224"/>
      <c r="F460" s="223"/>
      <c r="G460" s="437"/>
      <c r="H460" s="438" t="s">
        <v>1043</v>
      </c>
      <c r="I460" s="439">
        <f>SUM(I451:I459)</f>
        <v>23.821999999999999</v>
      </c>
      <c r="J460" s="239"/>
    </row>
    <row r="461" spans="1:10" ht="12" customHeight="1">
      <c r="A461" s="557" t="s">
        <v>1617</v>
      </c>
      <c r="B461" s="212" t="s">
        <v>203</v>
      </c>
      <c r="C461" s="213" t="s">
        <v>265</v>
      </c>
      <c r="D461" s="329" t="s">
        <v>84</v>
      </c>
      <c r="E461" s="214"/>
      <c r="F461" s="215" t="s">
        <v>55</v>
      </c>
      <c r="G461" s="216"/>
      <c r="H461" s="225"/>
      <c r="I461" s="218"/>
      <c r="J461" s="219"/>
    </row>
    <row r="462" spans="1:10" ht="12" customHeight="1">
      <c r="A462" s="558"/>
      <c r="B462" s="146" t="s">
        <v>1048</v>
      </c>
      <c r="C462" s="407"/>
      <c r="D462" s="188"/>
      <c r="E462" s="220"/>
      <c r="F462" s="188" t="s">
        <v>1050</v>
      </c>
      <c r="G462" s="226">
        <f>I460</f>
        <v>23.821999999999999</v>
      </c>
      <c r="H462" s="222"/>
      <c r="I462" s="227">
        <f>G462</f>
        <v>23.821999999999999</v>
      </c>
      <c r="J462" s="175"/>
    </row>
    <row r="463" spans="1:10" ht="12" customHeight="1">
      <c r="A463" s="559"/>
      <c r="B463" s="435" t="s">
        <v>263</v>
      </c>
      <c r="C463" s="436"/>
      <c r="D463" s="223"/>
      <c r="E463" s="224"/>
      <c r="F463" s="223"/>
      <c r="G463" s="437"/>
      <c r="H463" s="438" t="s">
        <v>1051</v>
      </c>
      <c r="I463" s="439">
        <f>SUM(I461:I462)</f>
        <v>23.821999999999999</v>
      </c>
      <c r="J463" s="239"/>
    </row>
    <row r="464" spans="1:10" ht="12.75" customHeight="1">
      <c r="A464" s="557" t="s">
        <v>1618</v>
      </c>
      <c r="B464" s="212" t="s">
        <v>200</v>
      </c>
      <c r="C464" s="213" t="s">
        <v>265</v>
      </c>
      <c r="D464" s="329" t="s">
        <v>84</v>
      </c>
      <c r="E464" s="214"/>
      <c r="F464" s="215" t="s">
        <v>55</v>
      </c>
      <c r="G464" s="216"/>
      <c r="H464" s="225"/>
      <c r="I464" s="218"/>
      <c r="J464" s="219"/>
    </row>
    <row r="465" spans="1:10" ht="12.75" customHeight="1">
      <c r="A465" s="559"/>
      <c r="B465" s="435" t="s">
        <v>263</v>
      </c>
      <c r="C465" s="436"/>
      <c r="D465" s="223"/>
      <c r="E465" s="224"/>
      <c r="F465" s="223"/>
      <c r="G465" s="437"/>
      <c r="H465" s="438" t="s">
        <v>1051</v>
      </c>
      <c r="I465" s="439">
        <f>SUM(I464:I464)</f>
        <v>0</v>
      </c>
      <c r="J465" s="239"/>
    </row>
    <row r="466" spans="1:10" ht="12.75" customHeight="1">
      <c r="A466" s="557" t="s">
        <v>1619</v>
      </c>
      <c r="B466" s="212" t="s">
        <v>88</v>
      </c>
      <c r="C466" s="213" t="s">
        <v>265</v>
      </c>
      <c r="D466" s="329" t="s">
        <v>84</v>
      </c>
      <c r="E466" s="214"/>
      <c r="F466" s="215" t="s">
        <v>55</v>
      </c>
      <c r="G466" s="216"/>
      <c r="H466" s="225"/>
      <c r="I466" s="218"/>
      <c r="J466" s="219"/>
    </row>
    <row r="467" spans="1:10" ht="12.75" customHeight="1">
      <c r="A467" s="558"/>
      <c r="B467" s="173" t="s">
        <v>1048</v>
      </c>
      <c r="C467" s="218"/>
      <c r="D467" s="215" t="s">
        <v>1119</v>
      </c>
      <c r="E467" s="228"/>
      <c r="F467" s="215" t="s">
        <v>68</v>
      </c>
      <c r="G467" s="232">
        <f>I460</f>
        <v>23.821999999999999</v>
      </c>
      <c r="H467" s="225"/>
      <c r="I467" s="233">
        <f>G467</f>
        <v>23.821999999999999</v>
      </c>
      <c r="J467" s="219"/>
    </row>
    <row r="468" spans="1:10" ht="12.75" customHeight="1">
      <c r="A468" s="559"/>
      <c r="B468" s="435" t="s">
        <v>263</v>
      </c>
      <c r="C468" s="436"/>
      <c r="D468" s="223"/>
      <c r="E468" s="224"/>
      <c r="F468" s="223"/>
      <c r="G468" s="437"/>
      <c r="H468" s="438" t="s">
        <v>1051</v>
      </c>
      <c r="I468" s="439">
        <f>SUM(I466:I467)</f>
        <v>23.821999999999999</v>
      </c>
      <c r="J468" s="239"/>
    </row>
    <row r="469" spans="1:10" ht="12.75" customHeight="1">
      <c r="A469" s="557" t="s">
        <v>1620</v>
      </c>
      <c r="B469" s="212" t="s">
        <v>201</v>
      </c>
      <c r="C469" s="213" t="s">
        <v>90</v>
      </c>
      <c r="D469" s="329" t="s">
        <v>84</v>
      </c>
      <c r="E469" s="214" t="s">
        <v>1120</v>
      </c>
      <c r="F469" s="215" t="s">
        <v>55</v>
      </c>
      <c r="G469" s="216"/>
      <c r="H469" s="225"/>
      <c r="I469" s="218"/>
      <c r="J469" s="219"/>
    </row>
    <row r="470" spans="1:10" ht="12.75" customHeight="1">
      <c r="A470" s="558"/>
      <c r="B470" s="146" t="s">
        <v>1038</v>
      </c>
      <c r="C470" s="407" t="s">
        <v>1057</v>
      </c>
      <c r="D470" s="188" t="s">
        <v>128</v>
      </c>
      <c r="E470" s="320" t="s">
        <v>512</v>
      </c>
      <c r="F470" s="321" t="s">
        <v>120</v>
      </c>
      <c r="G470" s="322">
        <v>1</v>
      </c>
      <c r="H470" s="323">
        <v>15.82</v>
      </c>
      <c r="I470" s="218">
        <f>H470*G470</f>
        <v>15.82</v>
      </c>
      <c r="J470" s="175"/>
    </row>
    <row r="471" spans="1:10" ht="12.75" customHeight="1">
      <c r="A471" s="558"/>
      <c r="B471" s="146" t="s">
        <v>148</v>
      </c>
      <c r="C471" s="407"/>
      <c r="D471" s="188" t="s">
        <v>32</v>
      </c>
      <c r="E471" s="220" t="s">
        <v>172</v>
      </c>
      <c r="F471" s="188" t="s">
        <v>120</v>
      </c>
      <c r="G471" s="221">
        <v>2</v>
      </c>
      <c r="H471" s="222">
        <v>0.76500000000000001</v>
      </c>
      <c r="I471" s="218">
        <f>H471*G471</f>
        <v>1.53</v>
      </c>
      <c r="J471" s="175"/>
    </row>
    <row r="472" spans="1:10" ht="12.75" customHeight="1">
      <c r="A472" s="558"/>
      <c r="B472" s="146" t="s">
        <v>130</v>
      </c>
      <c r="C472" s="407"/>
      <c r="D472" s="188" t="s">
        <v>36</v>
      </c>
      <c r="E472" s="220" t="s">
        <v>1286</v>
      </c>
      <c r="F472" s="188" t="s">
        <v>100</v>
      </c>
      <c r="G472" s="221">
        <v>1</v>
      </c>
      <c r="H472" s="222"/>
      <c r="I472" s="407"/>
      <c r="J472" s="175"/>
    </row>
    <row r="473" spans="1:10" ht="12.75" customHeight="1">
      <c r="A473" s="558"/>
      <c r="B473" s="146" t="s">
        <v>1058</v>
      </c>
      <c r="C473" s="407" t="s">
        <v>1059</v>
      </c>
      <c r="D473" s="188"/>
      <c r="E473" s="220" t="s">
        <v>1121</v>
      </c>
      <c r="F473" s="188" t="s">
        <v>1251</v>
      </c>
      <c r="G473" s="221">
        <f>기초설계!$K$8</f>
        <v>0.72000000000000008</v>
      </c>
      <c r="H473" s="222"/>
      <c r="I473" s="407"/>
      <c r="J473" s="175"/>
    </row>
    <row r="474" spans="1:10" ht="12.75" customHeight="1">
      <c r="A474" s="558"/>
      <c r="B474" s="146" t="s">
        <v>91</v>
      </c>
      <c r="C474" s="407"/>
      <c r="D474" s="188" t="s">
        <v>92</v>
      </c>
      <c r="E474" s="220"/>
      <c r="F474" s="188" t="s">
        <v>1252</v>
      </c>
      <c r="G474" s="221">
        <f>기초설계!$K$7</f>
        <v>7.2000000000000022E-2</v>
      </c>
      <c r="H474" s="222"/>
      <c r="I474" s="407"/>
      <c r="J474" s="175"/>
    </row>
    <row r="475" spans="1:10" ht="12.75" customHeight="1">
      <c r="A475" s="558"/>
      <c r="B475" s="146" t="s">
        <v>1061</v>
      </c>
      <c r="C475" s="407" t="s">
        <v>1062</v>
      </c>
      <c r="D475" s="188"/>
      <c r="E475" s="220" t="s">
        <v>1122</v>
      </c>
      <c r="F475" s="188" t="s">
        <v>1252</v>
      </c>
      <c r="G475" s="221">
        <f>기초설계!$K$4</f>
        <v>0.16200000000000001</v>
      </c>
      <c r="H475" s="222"/>
      <c r="I475" s="407"/>
      <c r="J475" s="175"/>
    </row>
    <row r="476" spans="1:10" ht="12.75" customHeight="1">
      <c r="A476" s="558"/>
      <c r="B476" s="146" t="s">
        <v>1061</v>
      </c>
      <c r="C476" s="407" t="s">
        <v>1064</v>
      </c>
      <c r="D476" s="188"/>
      <c r="E476" s="220"/>
      <c r="F476" s="188" t="s">
        <v>1252</v>
      </c>
      <c r="G476" s="221">
        <f>기초설계!$K$5</f>
        <v>8.9999999999999983E-2</v>
      </c>
      <c r="H476" s="222"/>
      <c r="I476" s="407"/>
      <c r="J476" s="175"/>
    </row>
    <row r="477" spans="1:10" ht="12.75" customHeight="1">
      <c r="A477" s="560"/>
      <c r="B477" s="146" t="s">
        <v>1061</v>
      </c>
      <c r="C477" s="407" t="s">
        <v>1065</v>
      </c>
      <c r="D477" s="188"/>
      <c r="E477" s="220"/>
      <c r="F477" s="188" t="s">
        <v>1252</v>
      </c>
      <c r="G477" s="221">
        <f>기초설계!$K$6</f>
        <v>7.2000000000000022E-2</v>
      </c>
      <c r="H477" s="222"/>
      <c r="I477" s="407"/>
      <c r="J477" s="175"/>
    </row>
    <row r="478" spans="1:10" ht="12.75" customHeight="1">
      <c r="A478" s="559"/>
      <c r="B478" s="435" t="s">
        <v>263</v>
      </c>
      <c r="C478" s="436"/>
      <c r="D478" s="223"/>
      <c r="E478" s="224"/>
      <c r="F478" s="223"/>
      <c r="G478" s="437"/>
      <c r="H478" s="438" t="s">
        <v>1043</v>
      </c>
      <c r="I478" s="439">
        <f>SUM(I469:I477)</f>
        <v>17.350000000000001</v>
      </c>
      <c r="J478" s="239"/>
    </row>
    <row r="479" spans="1:10" ht="12.75" customHeight="1">
      <c r="A479" s="557" t="s">
        <v>1621</v>
      </c>
      <c r="B479" s="212" t="s">
        <v>201</v>
      </c>
      <c r="C479" s="213" t="s">
        <v>90</v>
      </c>
      <c r="D479" s="329" t="s">
        <v>84</v>
      </c>
      <c r="E479" s="214" t="s">
        <v>1044</v>
      </c>
      <c r="F479" s="215" t="s">
        <v>55</v>
      </c>
      <c r="G479" s="216"/>
      <c r="H479" s="225"/>
      <c r="I479" s="218"/>
      <c r="J479" s="219"/>
    </row>
    <row r="480" spans="1:10" ht="12.75" customHeight="1">
      <c r="A480" s="558"/>
      <c r="B480" s="146" t="s">
        <v>1038</v>
      </c>
      <c r="C480" s="407" t="s">
        <v>1057</v>
      </c>
      <c r="D480" s="188" t="s">
        <v>128</v>
      </c>
      <c r="E480" s="320" t="s">
        <v>513</v>
      </c>
      <c r="F480" s="321" t="s">
        <v>120</v>
      </c>
      <c r="G480" s="322">
        <v>1</v>
      </c>
      <c r="H480" s="314">
        <v>20.338000000000001</v>
      </c>
      <c r="I480" s="218">
        <f>H480*G480</f>
        <v>20.338000000000001</v>
      </c>
      <c r="J480" s="175"/>
    </row>
    <row r="481" spans="1:10" ht="12.75" customHeight="1">
      <c r="A481" s="558"/>
      <c r="B481" s="146" t="s">
        <v>148</v>
      </c>
      <c r="C481" s="407"/>
      <c r="D481" s="188" t="s">
        <v>32</v>
      </c>
      <c r="E481" s="220" t="s">
        <v>172</v>
      </c>
      <c r="F481" s="188" t="s">
        <v>120</v>
      </c>
      <c r="G481" s="221">
        <v>2</v>
      </c>
      <c r="H481" s="222">
        <v>0.76500000000000001</v>
      </c>
      <c r="I481" s="218">
        <f>H481*G481</f>
        <v>1.53</v>
      </c>
      <c r="J481" s="175"/>
    </row>
    <row r="482" spans="1:10" ht="12.75" customHeight="1">
      <c r="A482" s="558"/>
      <c r="B482" s="146" t="s">
        <v>130</v>
      </c>
      <c r="C482" s="407"/>
      <c r="D482" s="188" t="s">
        <v>36</v>
      </c>
      <c r="E482" s="220" t="s">
        <v>131</v>
      </c>
      <c r="F482" s="188" t="s">
        <v>100</v>
      </c>
      <c r="G482" s="221">
        <v>1</v>
      </c>
      <c r="H482" s="222"/>
      <c r="I482" s="407"/>
      <c r="J482" s="175"/>
    </row>
    <row r="483" spans="1:10" ht="12.75" customHeight="1">
      <c r="A483" s="558"/>
      <c r="B483" s="146" t="s">
        <v>1058</v>
      </c>
      <c r="C483" s="407" t="s">
        <v>1059</v>
      </c>
      <c r="D483" s="188"/>
      <c r="E483" s="220" t="s">
        <v>1121</v>
      </c>
      <c r="F483" s="188" t="s">
        <v>1251</v>
      </c>
      <c r="G483" s="221">
        <f>기초설계!$K$8</f>
        <v>0.72000000000000008</v>
      </c>
      <c r="H483" s="222"/>
      <c r="I483" s="407"/>
      <c r="J483" s="175"/>
    </row>
    <row r="484" spans="1:10" ht="12.75" customHeight="1">
      <c r="A484" s="558"/>
      <c r="B484" s="146" t="s">
        <v>91</v>
      </c>
      <c r="C484" s="407"/>
      <c r="D484" s="188" t="s">
        <v>92</v>
      </c>
      <c r="E484" s="220"/>
      <c r="F484" s="188" t="s">
        <v>1252</v>
      </c>
      <c r="G484" s="221">
        <f>기초설계!$K$7</f>
        <v>7.2000000000000022E-2</v>
      </c>
      <c r="H484" s="222"/>
      <c r="I484" s="407"/>
      <c r="J484" s="175"/>
    </row>
    <row r="485" spans="1:10" ht="12.75" customHeight="1">
      <c r="A485" s="558"/>
      <c r="B485" s="146" t="s">
        <v>1061</v>
      </c>
      <c r="C485" s="407" t="s">
        <v>1062</v>
      </c>
      <c r="D485" s="188"/>
      <c r="E485" s="220" t="s">
        <v>1122</v>
      </c>
      <c r="F485" s="188" t="s">
        <v>1252</v>
      </c>
      <c r="G485" s="221">
        <f>기초설계!$K$4</f>
        <v>0.16200000000000001</v>
      </c>
      <c r="H485" s="222"/>
      <c r="I485" s="407"/>
      <c r="J485" s="175"/>
    </row>
    <row r="486" spans="1:10" ht="12.75" customHeight="1">
      <c r="A486" s="558"/>
      <c r="B486" s="146" t="s">
        <v>1061</v>
      </c>
      <c r="C486" s="407" t="s">
        <v>1064</v>
      </c>
      <c r="D486" s="188"/>
      <c r="E486" s="220"/>
      <c r="F486" s="188" t="s">
        <v>1252</v>
      </c>
      <c r="G486" s="221">
        <f>기초설계!$K$5</f>
        <v>8.9999999999999983E-2</v>
      </c>
      <c r="H486" s="222"/>
      <c r="I486" s="407"/>
      <c r="J486" s="175"/>
    </row>
    <row r="487" spans="1:10" ht="12.75" customHeight="1">
      <c r="A487" s="560"/>
      <c r="B487" s="146" t="s">
        <v>1061</v>
      </c>
      <c r="C487" s="407" t="s">
        <v>1065</v>
      </c>
      <c r="D487" s="188"/>
      <c r="E487" s="220"/>
      <c r="F487" s="188" t="s">
        <v>1252</v>
      </c>
      <c r="G487" s="221">
        <f>기초설계!$K$6</f>
        <v>7.2000000000000022E-2</v>
      </c>
      <c r="H487" s="222"/>
      <c r="I487" s="407"/>
      <c r="J487" s="175"/>
    </row>
    <row r="488" spans="1:10" ht="12.75" customHeight="1">
      <c r="A488" s="559"/>
      <c r="B488" s="435" t="s">
        <v>263</v>
      </c>
      <c r="C488" s="436"/>
      <c r="D488" s="223"/>
      <c r="E488" s="224"/>
      <c r="F488" s="223"/>
      <c r="G488" s="437"/>
      <c r="H488" s="438" t="s">
        <v>1043</v>
      </c>
      <c r="I488" s="439">
        <f>SUM(I479:I487)</f>
        <v>21.868000000000002</v>
      </c>
      <c r="J488" s="239"/>
    </row>
    <row r="489" spans="1:10" ht="12.75" customHeight="1">
      <c r="A489" s="557" t="s">
        <v>1532</v>
      </c>
      <c r="B489" s="212" t="s">
        <v>88</v>
      </c>
      <c r="C489" s="213" t="s">
        <v>90</v>
      </c>
      <c r="D489" s="329"/>
      <c r="E489" s="329" t="s">
        <v>1123</v>
      </c>
      <c r="F489" s="215" t="s">
        <v>55</v>
      </c>
      <c r="G489" s="216"/>
      <c r="H489" s="225"/>
      <c r="I489" s="218"/>
      <c r="J489" s="219"/>
    </row>
    <row r="490" spans="1:10" ht="12.75" customHeight="1">
      <c r="A490" s="558"/>
      <c r="B490" s="406" t="s">
        <v>1048</v>
      </c>
      <c r="C490" s="407"/>
      <c r="D490" s="188" t="s">
        <v>1066</v>
      </c>
      <c r="E490" s="220"/>
      <c r="F490" s="188" t="s">
        <v>1118</v>
      </c>
      <c r="G490" s="221">
        <f>(I478+I488)/2</f>
        <v>19.609000000000002</v>
      </c>
      <c r="H490" s="222"/>
      <c r="I490" s="407">
        <f>G490</f>
        <v>19.609000000000002</v>
      </c>
      <c r="J490" s="175"/>
    </row>
    <row r="491" spans="1:10" ht="12.75" customHeight="1">
      <c r="A491" s="559"/>
      <c r="B491" s="435" t="s">
        <v>263</v>
      </c>
      <c r="C491" s="436"/>
      <c r="D491" s="223"/>
      <c r="E491" s="224"/>
      <c r="F491" s="223"/>
      <c r="G491" s="437"/>
      <c r="H491" s="438" t="s">
        <v>1051</v>
      </c>
      <c r="I491" s="439">
        <f>SUM(I489:I490)</f>
        <v>19.609000000000002</v>
      </c>
      <c r="J491" s="239"/>
    </row>
    <row r="492" spans="1:10" ht="12.75" customHeight="1">
      <c r="A492" s="557" t="s">
        <v>1533</v>
      </c>
      <c r="B492" s="212" t="s">
        <v>201</v>
      </c>
      <c r="C492" s="310" t="s">
        <v>1124</v>
      </c>
      <c r="D492" s="329" t="s">
        <v>84</v>
      </c>
      <c r="E492" s="214"/>
      <c r="F492" s="215" t="s">
        <v>55</v>
      </c>
      <c r="G492" s="216"/>
      <c r="H492" s="225"/>
      <c r="I492" s="218"/>
      <c r="J492" s="219"/>
    </row>
    <row r="493" spans="1:10" ht="12.75" customHeight="1">
      <c r="A493" s="557"/>
      <c r="B493" s="234" t="s">
        <v>1038</v>
      </c>
      <c r="C493" s="235" t="s">
        <v>1049</v>
      </c>
      <c r="D493" s="215" t="s">
        <v>128</v>
      </c>
      <c r="E493" s="313" t="s">
        <v>616</v>
      </c>
      <c r="F493" s="317" t="s">
        <v>120</v>
      </c>
      <c r="G493" s="318">
        <v>1</v>
      </c>
      <c r="H493" s="314">
        <v>30.56</v>
      </c>
      <c r="I493" s="311">
        <f>H493*G493</f>
        <v>30.56</v>
      </c>
      <c r="J493" s="219"/>
    </row>
    <row r="494" spans="1:10" ht="12.75" customHeight="1">
      <c r="A494" s="557"/>
      <c r="B494" s="234" t="s">
        <v>1040</v>
      </c>
      <c r="C494" s="235" t="s">
        <v>1125</v>
      </c>
      <c r="D494" s="215" t="s">
        <v>128</v>
      </c>
      <c r="E494" s="313" t="s">
        <v>514</v>
      </c>
      <c r="F494" s="317" t="s">
        <v>120</v>
      </c>
      <c r="G494" s="318">
        <v>1</v>
      </c>
      <c r="H494" s="314">
        <v>67.534000000000006</v>
      </c>
      <c r="I494" s="311">
        <f>H494*G494</f>
        <v>67.534000000000006</v>
      </c>
      <c r="J494" s="219"/>
    </row>
    <row r="495" spans="1:10" ht="12.75" customHeight="1">
      <c r="A495" s="557"/>
      <c r="B495" s="234" t="s">
        <v>1040</v>
      </c>
      <c r="C495" s="235" t="s">
        <v>1126</v>
      </c>
      <c r="D495" s="215" t="s">
        <v>128</v>
      </c>
      <c r="E495" s="313" t="s">
        <v>515</v>
      </c>
      <c r="F495" s="317" t="s">
        <v>120</v>
      </c>
      <c r="G495" s="318">
        <v>1</v>
      </c>
      <c r="H495" s="314">
        <v>3.0019999999999998</v>
      </c>
      <c r="I495" s="311">
        <f>H495*G495</f>
        <v>3.0019999999999998</v>
      </c>
      <c r="J495" s="219"/>
    </row>
    <row r="496" spans="1:10" ht="12.75" customHeight="1">
      <c r="A496" s="557"/>
      <c r="B496" s="234" t="s">
        <v>1127</v>
      </c>
      <c r="C496" s="235" t="s">
        <v>1128</v>
      </c>
      <c r="D496" s="215" t="s">
        <v>32</v>
      </c>
      <c r="E496" s="313" t="s">
        <v>212</v>
      </c>
      <c r="F496" s="317" t="s">
        <v>120</v>
      </c>
      <c r="G496" s="318">
        <v>2</v>
      </c>
      <c r="H496" s="314">
        <v>1.0840000000000001</v>
      </c>
      <c r="I496" s="311">
        <f>H496*G496</f>
        <v>2.1680000000000001</v>
      </c>
      <c r="J496" s="219"/>
    </row>
    <row r="497" spans="1:10" ht="12.75" customHeight="1">
      <c r="A497" s="557"/>
      <c r="B497" s="234" t="s">
        <v>170</v>
      </c>
      <c r="C497" s="235"/>
      <c r="D497" s="215" t="s">
        <v>32</v>
      </c>
      <c r="E497" s="313" t="s">
        <v>213</v>
      </c>
      <c r="F497" s="317" t="s">
        <v>120</v>
      </c>
      <c r="G497" s="318">
        <v>4</v>
      </c>
      <c r="H497" s="314">
        <v>0.84799999999999998</v>
      </c>
      <c r="I497" s="311">
        <f>H497*G497</f>
        <v>3.3919999999999999</v>
      </c>
      <c r="J497" s="219"/>
    </row>
    <row r="498" spans="1:10" ht="12.75" customHeight="1">
      <c r="A498" s="557"/>
      <c r="B498" s="236" t="s">
        <v>214</v>
      </c>
      <c r="C498" s="235"/>
      <c r="D498" s="215"/>
      <c r="E498" s="313" t="s">
        <v>115</v>
      </c>
      <c r="F498" s="317" t="s">
        <v>100</v>
      </c>
      <c r="G498" s="318">
        <v>1</v>
      </c>
      <c r="H498" s="314"/>
      <c r="I498" s="311"/>
      <c r="J498" s="219"/>
    </row>
    <row r="499" spans="1:10" ht="12.75" customHeight="1">
      <c r="A499" s="557"/>
      <c r="B499" s="146" t="s">
        <v>118</v>
      </c>
      <c r="C499" s="235"/>
      <c r="D499" s="215" t="s">
        <v>225</v>
      </c>
      <c r="E499" s="313" t="s">
        <v>617</v>
      </c>
      <c r="F499" s="317" t="s">
        <v>121</v>
      </c>
      <c r="G499" s="318">
        <v>4</v>
      </c>
      <c r="H499" s="314"/>
      <c r="I499" s="311"/>
      <c r="J499" s="219"/>
    </row>
    <row r="500" spans="1:10" ht="12.75" customHeight="1">
      <c r="A500" s="557"/>
      <c r="B500" s="234" t="s">
        <v>170</v>
      </c>
      <c r="C500" s="237"/>
      <c r="D500" s="215" t="s">
        <v>32</v>
      </c>
      <c r="E500" s="313" t="s">
        <v>215</v>
      </c>
      <c r="F500" s="317" t="s">
        <v>120</v>
      </c>
      <c r="G500" s="318">
        <v>1</v>
      </c>
      <c r="H500" s="314">
        <v>5.6790000000000003</v>
      </c>
      <c r="I500" s="311">
        <f>H500*G500</f>
        <v>5.6790000000000003</v>
      </c>
      <c r="J500" s="219"/>
    </row>
    <row r="501" spans="1:10" ht="12.75" customHeight="1">
      <c r="A501" s="557"/>
      <c r="B501" s="234" t="s">
        <v>287</v>
      </c>
      <c r="C501" s="237"/>
      <c r="D501" s="215" t="s">
        <v>33</v>
      </c>
      <c r="E501" s="313" t="s">
        <v>516</v>
      </c>
      <c r="F501" s="321" t="s">
        <v>519</v>
      </c>
      <c r="G501" s="318">
        <v>3.6880000000000006</v>
      </c>
      <c r="H501" s="314"/>
      <c r="I501" s="311"/>
      <c r="J501" s="219"/>
    </row>
    <row r="502" spans="1:10" ht="12.75" customHeight="1">
      <c r="A502" s="557"/>
      <c r="B502" s="328" t="s">
        <v>287</v>
      </c>
      <c r="C502" s="434"/>
      <c r="D502" s="188" t="s">
        <v>34</v>
      </c>
      <c r="E502" s="320" t="s">
        <v>133</v>
      </c>
      <c r="F502" s="321" t="s">
        <v>519</v>
      </c>
      <c r="G502" s="322">
        <v>3.6880000000000006</v>
      </c>
      <c r="H502" s="314"/>
      <c r="I502" s="311"/>
      <c r="J502" s="219"/>
    </row>
    <row r="503" spans="1:10" ht="12.75" customHeight="1">
      <c r="A503" s="558"/>
      <c r="B503" s="234" t="s">
        <v>216</v>
      </c>
      <c r="C503" s="237"/>
      <c r="D503" s="215" t="s">
        <v>35</v>
      </c>
      <c r="E503" s="313" t="s">
        <v>618</v>
      </c>
      <c r="F503" s="317" t="s">
        <v>100</v>
      </c>
      <c r="G503" s="318">
        <v>4</v>
      </c>
      <c r="H503" s="323"/>
      <c r="I503" s="311"/>
      <c r="J503" s="175"/>
    </row>
    <row r="504" spans="1:10" ht="12.75" customHeight="1">
      <c r="A504" s="558"/>
      <c r="B504" s="236" t="s">
        <v>148</v>
      </c>
      <c r="C504" s="237"/>
      <c r="D504" s="215" t="s">
        <v>32</v>
      </c>
      <c r="E504" s="313" t="s">
        <v>217</v>
      </c>
      <c r="F504" s="317" t="s">
        <v>120</v>
      </c>
      <c r="G504" s="318">
        <v>8</v>
      </c>
      <c r="H504" s="323">
        <v>1.224</v>
      </c>
      <c r="I504" s="311">
        <f>H504*G504</f>
        <v>9.7919999999999998</v>
      </c>
      <c r="J504" s="175"/>
    </row>
    <row r="505" spans="1:10" ht="12.75" customHeight="1">
      <c r="A505" s="558"/>
      <c r="B505" s="234" t="s">
        <v>170</v>
      </c>
      <c r="C505" s="434"/>
      <c r="D505" s="188" t="s">
        <v>32</v>
      </c>
      <c r="E505" s="320" t="s">
        <v>218</v>
      </c>
      <c r="F505" s="321" t="s">
        <v>120</v>
      </c>
      <c r="G505" s="322">
        <v>1</v>
      </c>
      <c r="H505" s="323">
        <v>4.5289999999999999</v>
      </c>
      <c r="I505" s="311">
        <f>H505*G505</f>
        <v>4.5289999999999999</v>
      </c>
      <c r="J505" s="175"/>
    </row>
    <row r="506" spans="1:10" ht="12.75" customHeight="1">
      <c r="A506" s="558"/>
      <c r="B506" s="149" t="s">
        <v>287</v>
      </c>
      <c r="C506" s="434"/>
      <c r="D506" s="188" t="s">
        <v>33</v>
      </c>
      <c r="E506" s="320" t="s">
        <v>517</v>
      </c>
      <c r="F506" s="321" t="s">
        <v>519</v>
      </c>
      <c r="G506" s="322">
        <v>0.19</v>
      </c>
      <c r="H506" s="323"/>
      <c r="I506" s="312"/>
      <c r="J506" s="175"/>
    </row>
    <row r="507" spans="1:10" ht="12.75" customHeight="1">
      <c r="A507" s="558"/>
      <c r="B507" s="146" t="s">
        <v>1129</v>
      </c>
      <c r="C507" s="407" t="s">
        <v>1130</v>
      </c>
      <c r="D507" s="188"/>
      <c r="E507" s="320" t="s">
        <v>1296</v>
      </c>
      <c r="F507" s="321" t="s">
        <v>519</v>
      </c>
      <c r="G507" s="322">
        <f>기초설계!K45</f>
        <v>4.08</v>
      </c>
      <c r="H507" s="323"/>
      <c r="I507" s="312"/>
      <c r="J507" s="175"/>
    </row>
    <row r="508" spans="1:10" ht="12.75" customHeight="1">
      <c r="A508" s="558"/>
      <c r="B508" s="149" t="s">
        <v>91</v>
      </c>
      <c r="C508" s="434"/>
      <c r="D508" s="188" t="s">
        <v>92</v>
      </c>
      <c r="E508" s="320"/>
      <c r="F508" s="321" t="s">
        <v>520</v>
      </c>
      <c r="G508" s="322">
        <f>기초설계!K44</f>
        <v>0.86699999999999988</v>
      </c>
      <c r="H508" s="323"/>
      <c r="I508" s="312"/>
      <c r="J508" s="175"/>
    </row>
    <row r="509" spans="1:10" ht="12.75" customHeight="1">
      <c r="A509" s="558"/>
      <c r="B509" s="146" t="s">
        <v>1131</v>
      </c>
      <c r="C509" s="407" t="s">
        <v>1132</v>
      </c>
      <c r="D509" s="188"/>
      <c r="E509" s="320" t="s">
        <v>1295</v>
      </c>
      <c r="F509" s="321" t="s">
        <v>520</v>
      </c>
      <c r="G509" s="322">
        <f>기초설계!K41</f>
        <v>1.8560000000000001</v>
      </c>
      <c r="H509" s="323"/>
      <c r="I509" s="312"/>
      <c r="J509" s="175"/>
    </row>
    <row r="510" spans="1:10" ht="12.75" customHeight="1">
      <c r="A510" s="558"/>
      <c r="B510" s="146" t="s">
        <v>1131</v>
      </c>
      <c r="C510" s="407" t="s">
        <v>1133</v>
      </c>
      <c r="D510" s="188"/>
      <c r="E510" s="320"/>
      <c r="F510" s="321" t="s">
        <v>520</v>
      </c>
      <c r="G510" s="322">
        <f>기초설계!K42</f>
        <v>0.98900000000000021</v>
      </c>
      <c r="H510" s="323"/>
      <c r="I510" s="312"/>
      <c r="J510" s="175"/>
    </row>
    <row r="511" spans="1:10" ht="12.75" customHeight="1">
      <c r="A511" s="558"/>
      <c r="B511" s="146" t="s">
        <v>1131</v>
      </c>
      <c r="C511" s="407" t="s">
        <v>1134</v>
      </c>
      <c r="D511" s="188"/>
      <c r="E511" s="320"/>
      <c r="F511" s="321" t="s">
        <v>520</v>
      </c>
      <c r="G511" s="322">
        <f>기초설계!K43</f>
        <v>0.86699999999999988</v>
      </c>
      <c r="H511" s="323"/>
      <c r="I511" s="312"/>
      <c r="J511" s="175"/>
    </row>
    <row r="512" spans="1:10" ht="12.75" customHeight="1">
      <c r="A512" s="559"/>
      <c r="B512" s="435" t="s">
        <v>263</v>
      </c>
      <c r="C512" s="436"/>
      <c r="D512" s="223"/>
      <c r="E512" s="316"/>
      <c r="F512" s="333"/>
      <c r="G512" s="440"/>
      <c r="H512" s="441" t="s">
        <v>518</v>
      </c>
      <c r="I512" s="442">
        <f>SUM(I492:I511)</f>
        <v>126.65600000000001</v>
      </c>
      <c r="J512" s="239"/>
    </row>
    <row r="513" spans="1:10" ht="12.75" customHeight="1">
      <c r="A513" s="557" t="s">
        <v>1534</v>
      </c>
      <c r="B513" s="212" t="s">
        <v>203</v>
      </c>
      <c r="C513" s="310" t="s">
        <v>1135</v>
      </c>
      <c r="D513" s="329" t="s">
        <v>84</v>
      </c>
      <c r="E513" s="214"/>
      <c r="F513" s="215" t="s">
        <v>55</v>
      </c>
      <c r="G513" s="216"/>
      <c r="H513" s="225"/>
      <c r="I513" s="218"/>
      <c r="J513" s="219"/>
    </row>
    <row r="514" spans="1:10" ht="12.75" customHeight="1">
      <c r="A514" s="557"/>
      <c r="B514" s="146" t="s">
        <v>1048</v>
      </c>
      <c r="C514" s="407"/>
      <c r="D514" s="188"/>
      <c r="E514" s="220"/>
      <c r="F514" s="188" t="s">
        <v>1050</v>
      </c>
      <c r="G514" s="226">
        <f>I512</f>
        <v>126.65600000000001</v>
      </c>
      <c r="H514" s="222"/>
      <c r="I514" s="227">
        <f>G514</f>
        <v>126.65600000000001</v>
      </c>
      <c r="J514" s="219"/>
    </row>
    <row r="515" spans="1:10" ht="12.75" customHeight="1">
      <c r="A515" s="559"/>
      <c r="B515" s="435" t="s">
        <v>263</v>
      </c>
      <c r="C515" s="436"/>
      <c r="D515" s="223"/>
      <c r="E515" s="224"/>
      <c r="F515" s="223"/>
      <c r="G515" s="437"/>
      <c r="H515" s="438" t="s">
        <v>1051</v>
      </c>
      <c r="I515" s="439">
        <f>SUM(I513:I514)</f>
        <v>126.65600000000001</v>
      </c>
      <c r="J515" s="239"/>
    </row>
    <row r="516" spans="1:10" ht="12.75" customHeight="1">
      <c r="A516" s="557" t="s">
        <v>1535</v>
      </c>
      <c r="B516" s="212" t="s">
        <v>200</v>
      </c>
      <c r="C516" s="310" t="s">
        <v>1124</v>
      </c>
      <c r="D516" s="329" t="s">
        <v>84</v>
      </c>
      <c r="E516" s="214"/>
      <c r="F516" s="215" t="s">
        <v>55</v>
      </c>
      <c r="G516" s="216"/>
      <c r="H516" s="225"/>
      <c r="I516" s="218"/>
      <c r="J516" s="219"/>
    </row>
    <row r="517" spans="1:10" ht="12.75" customHeight="1">
      <c r="A517" s="559"/>
      <c r="B517" s="435" t="s">
        <v>263</v>
      </c>
      <c r="C517" s="436"/>
      <c r="D517" s="223"/>
      <c r="E517" s="224"/>
      <c r="F517" s="223"/>
      <c r="G517" s="437"/>
      <c r="H517" s="438" t="s">
        <v>1051</v>
      </c>
      <c r="I517" s="439">
        <f>SUM(I516:I516)</f>
        <v>0</v>
      </c>
      <c r="J517" s="239"/>
    </row>
    <row r="518" spans="1:10" ht="12.75" customHeight="1">
      <c r="A518" s="557" t="s">
        <v>1536</v>
      </c>
      <c r="B518" s="212" t="s">
        <v>88</v>
      </c>
      <c r="C518" s="310" t="s">
        <v>1124</v>
      </c>
      <c r="D518" s="329" t="s">
        <v>84</v>
      </c>
      <c r="E518" s="229"/>
      <c r="F518" s="215" t="s">
        <v>55</v>
      </c>
      <c r="G518" s="216"/>
      <c r="H518" s="225"/>
      <c r="I518" s="218"/>
      <c r="J518" s="219"/>
    </row>
    <row r="519" spans="1:10" ht="12.75" customHeight="1">
      <c r="A519" s="558"/>
      <c r="B519" s="146" t="s">
        <v>1048</v>
      </c>
      <c r="C519" s="407"/>
      <c r="D519" s="188"/>
      <c r="E519" s="220"/>
      <c r="F519" s="188" t="s">
        <v>1050</v>
      </c>
      <c r="G519" s="226">
        <f>I512</f>
        <v>126.65600000000001</v>
      </c>
      <c r="H519" s="222"/>
      <c r="I519" s="227">
        <f>G519</f>
        <v>126.65600000000001</v>
      </c>
      <c r="J519" s="175"/>
    </row>
    <row r="520" spans="1:10" ht="12.75" customHeight="1">
      <c r="A520" s="559"/>
      <c r="B520" s="435" t="s">
        <v>263</v>
      </c>
      <c r="C520" s="436"/>
      <c r="D520" s="223"/>
      <c r="E520" s="224"/>
      <c r="F520" s="223"/>
      <c r="G520" s="437"/>
      <c r="H520" s="438" t="s">
        <v>1051</v>
      </c>
      <c r="I520" s="439">
        <f>SUM(I518:I519)</f>
        <v>126.65600000000001</v>
      </c>
      <c r="J520" s="239"/>
    </row>
    <row r="521" spans="1:10" ht="12.75" customHeight="1">
      <c r="A521" s="557" t="s">
        <v>1537</v>
      </c>
      <c r="B521" s="214" t="s">
        <v>1067</v>
      </c>
      <c r="C521" s="310" t="s">
        <v>1136</v>
      </c>
      <c r="D521" s="329"/>
      <c r="E521" s="329" t="str">
        <f>A492</f>
        <v>2-50</v>
      </c>
      <c r="F521" s="215" t="s">
        <v>55</v>
      </c>
      <c r="G521" s="216"/>
      <c r="H521" s="225"/>
      <c r="I521" s="218"/>
      <c r="J521" s="219"/>
    </row>
    <row r="522" spans="1:10" ht="12.75" customHeight="1">
      <c r="A522" s="558"/>
      <c r="B522" s="146" t="s">
        <v>1048</v>
      </c>
      <c r="C522" s="407" t="s">
        <v>1075</v>
      </c>
      <c r="D522" s="188" t="s">
        <v>1076</v>
      </c>
      <c r="E522" s="220" t="s">
        <v>619</v>
      </c>
      <c r="F522" s="188" t="s">
        <v>226</v>
      </c>
      <c r="G522" s="221">
        <v>1.962</v>
      </c>
      <c r="H522" s="222"/>
      <c r="I522" s="407">
        <f>G522</f>
        <v>1.962</v>
      </c>
      <c r="J522" s="175"/>
    </row>
    <row r="523" spans="1:10" ht="12.75" customHeight="1">
      <c r="A523" s="558"/>
      <c r="B523" s="146" t="s">
        <v>1069</v>
      </c>
      <c r="C523" s="407" t="s">
        <v>1070</v>
      </c>
      <c r="D523" s="188"/>
      <c r="E523" s="220" t="s">
        <v>1137</v>
      </c>
      <c r="F523" s="188" t="s">
        <v>1253</v>
      </c>
      <c r="G523" s="221">
        <v>0.216</v>
      </c>
      <c r="H523" s="222"/>
      <c r="I523" s="407"/>
      <c r="J523" s="175"/>
    </row>
    <row r="524" spans="1:10" ht="12.75" customHeight="1">
      <c r="A524" s="558"/>
      <c r="B524" s="146" t="s">
        <v>1072</v>
      </c>
      <c r="C524" s="407" t="s">
        <v>1073</v>
      </c>
      <c r="D524" s="188"/>
      <c r="E524" s="220" t="s">
        <v>1138</v>
      </c>
      <c r="F524" s="188" t="s">
        <v>1253</v>
      </c>
      <c r="G524" s="221">
        <v>0.20399999999999999</v>
      </c>
      <c r="H524" s="222"/>
      <c r="I524" s="407"/>
      <c r="J524" s="175"/>
    </row>
    <row r="525" spans="1:10" ht="12.75" customHeight="1">
      <c r="A525" s="558"/>
      <c r="B525" s="146" t="s">
        <v>1072</v>
      </c>
      <c r="C525" s="407" t="s">
        <v>1078</v>
      </c>
      <c r="D525" s="188"/>
      <c r="E525" s="220" t="s">
        <v>1079</v>
      </c>
      <c r="F525" s="188" t="s">
        <v>1253</v>
      </c>
      <c r="G525" s="221">
        <v>0.216</v>
      </c>
      <c r="H525" s="222"/>
      <c r="I525" s="407"/>
      <c r="J525" s="175"/>
    </row>
    <row r="526" spans="1:10" ht="12.75" customHeight="1">
      <c r="A526" s="558"/>
      <c r="B526" s="146" t="s">
        <v>1072</v>
      </c>
      <c r="C526" s="407" t="s">
        <v>1078</v>
      </c>
      <c r="D526" s="188"/>
      <c r="E526" s="220" t="s">
        <v>1080</v>
      </c>
      <c r="F526" s="188" t="s">
        <v>1253</v>
      </c>
      <c r="G526" s="221">
        <v>0.20399999999999999</v>
      </c>
      <c r="H526" s="222"/>
      <c r="I526" s="407"/>
      <c r="J526" s="175"/>
    </row>
    <row r="527" spans="1:10" ht="12.75" customHeight="1">
      <c r="A527" s="558"/>
      <c r="B527" s="146" t="s">
        <v>1072</v>
      </c>
      <c r="C527" s="407" t="s">
        <v>1081</v>
      </c>
      <c r="D527" s="188"/>
      <c r="E527" s="220" t="s">
        <v>115</v>
      </c>
      <c r="F527" s="188" t="s">
        <v>1253</v>
      </c>
      <c r="G527" s="221">
        <v>0.216</v>
      </c>
      <c r="H527" s="222"/>
      <c r="I527" s="407"/>
      <c r="J527" s="175"/>
    </row>
    <row r="528" spans="1:10" ht="12.75" customHeight="1">
      <c r="A528" s="559"/>
      <c r="B528" s="435" t="s">
        <v>263</v>
      </c>
      <c r="C528" s="436"/>
      <c r="D528" s="223"/>
      <c r="E528" s="224"/>
      <c r="F528" s="223"/>
      <c r="G528" s="437"/>
      <c r="H528" s="438" t="s">
        <v>1051</v>
      </c>
      <c r="I528" s="439">
        <f>SUM(I521:I527)</f>
        <v>1.962</v>
      </c>
      <c r="J528" s="239"/>
    </row>
    <row r="529" spans="1:10" ht="12.75" customHeight="1">
      <c r="A529" s="557" t="s">
        <v>1538</v>
      </c>
      <c r="B529" s="214" t="s">
        <v>1067</v>
      </c>
      <c r="C529" s="310" t="s">
        <v>1139</v>
      </c>
      <c r="D529" s="329"/>
      <c r="E529" s="329"/>
      <c r="F529" s="215" t="s">
        <v>55</v>
      </c>
      <c r="G529" s="216"/>
      <c r="H529" s="225"/>
      <c r="I529" s="218"/>
      <c r="J529" s="219"/>
    </row>
    <row r="530" spans="1:10" ht="12.75" customHeight="1">
      <c r="A530" s="557"/>
      <c r="B530" s="146" t="s">
        <v>1072</v>
      </c>
      <c r="C530" s="218" t="s">
        <v>1070</v>
      </c>
      <c r="D530" s="329"/>
      <c r="E530" s="228" t="s">
        <v>1140</v>
      </c>
      <c r="F530" s="188" t="s">
        <v>1253</v>
      </c>
      <c r="G530" s="216">
        <v>7.1999999999999995E-2</v>
      </c>
      <c r="H530" s="225"/>
      <c r="I530" s="218"/>
      <c r="J530" s="219"/>
    </row>
    <row r="531" spans="1:10" ht="12.75" customHeight="1">
      <c r="A531" s="558"/>
      <c r="B531" s="146" t="s">
        <v>1072</v>
      </c>
      <c r="C531" s="407" t="s">
        <v>1073</v>
      </c>
      <c r="D531" s="188"/>
      <c r="E531" s="220" t="s">
        <v>1141</v>
      </c>
      <c r="F531" s="188" t="s">
        <v>1253</v>
      </c>
      <c r="G531" s="221">
        <v>0.14399999999999999</v>
      </c>
      <c r="H531" s="222"/>
      <c r="I531" s="407"/>
      <c r="J531" s="175"/>
    </row>
    <row r="532" spans="1:10" ht="12.75" customHeight="1">
      <c r="A532" s="558"/>
      <c r="B532" s="146" t="s">
        <v>1048</v>
      </c>
      <c r="C532" s="407" t="s">
        <v>1075</v>
      </c>
      <c r="D532" s="188" t="s">
        <v>1076</v>
      </c>
      <c r="E532" s="220" t="s">
        <v>607</v>
      </c>
      <c r="F532" s="188" t="s">
        <v>226</v>
      </c>
      <c r="G532" s="221">
        <v>1.536</v>
      </c>
      <c r="H532" s="222"/>
      <c r="I532" s="407">
        <f>G532</f>
        <v>1.536</v>
      </c>
      <c r="J532" s="175"/>
    </row>
    <row r="533" spans="1:10" ht="12.75" customHeight="1">
      <c r="A533" s="558"/>
      <c r="B533" s="146" t="s">
        <v>1072</v>
      </c>
      <c r="C533" s="407" t="s">
        <v>1078</v>
      </c>
      <c r="D533" s="188"/>
      <c r="E533" s="220" t="s">
        <v>1079</v>
      </c>
      <c r="F533" s="188" t="s">
        <v>1253</v>
      </c>
      <c r="G533" s="221">
        <v>7.1999999999999995E-2</v>
      </c>
      <c r="H533" s="222"/>
      <c r="I533" s="407"/>
      <c r="J533" s="175"/>
    </row>
    <row r="534" spans="1:10" ht="12.75" customHeight="1">
      <c r="A534" s="558"/>
      <c r="B534" s="146" t="s">
        <v>1072</v>
      </c>
      <c r="C534" s="407" t="s">
        <v>1078</v>
      </c>
      <c r="D534" s="188"/>
      <c r="E534" s="220" t="s">
        <v>1080</v>
      </c>
      <c r="F534" s="188" t="s">
        <v>1253</v>
      </c>
      <c r="G534" s="221">
        <v>0.14399999999999999</v>
      </c>
      <c r="H534" s="222"/>
      <c r="I534" s="407"/>
      <c r="J534" s="175"/>
    </row>
    <row r="535" spans="1:10" ht="12.75" customHeight="1">
      <c r="A535" s="558"/>
      <c r="B535" s="146" t="s">
        <v>1072</v>
      </c>
      <c r="C535" s="407" t="s">
        <v>1081</v>
      </c>
      <c r="D535" s="188"/>
      <c r="E535" s="220" t="s">
        <v>115</v>
      </c>
      <c r="F535" s="188" t="s">
        <v>1254</v>
      </c>
      <c r="G535" s="221">
        <v>7.1999999999999995E-2</v>
      </c>
      <c r="H535" s="222"/>
      <c r="I535" s="407"/>
      <c r="J535" s="175"/>
    </row>
    <row r="536" spans="1:10" ht="12.75" customHeight="1">
      <c r="A536" s="559"/>
      <c r="B536" s="435" t="s">
        <v>263</v>
      </c>
      <c r="C536" s="436"/>
      <c r="D536" s="223"/>
      <c r="E536" s="224"/>
      <c r="F536" s="223"/>
      <c r="G536" s="437"/>
      <c r="H536" s="438" t="s">
        <v>1051</v>
      </c>
      <c r="I536" s="439">
        <f>SUM(I529:I535)</f>
        <v>1.536</v>
      </c>
      <c r="J536" s="239"/>
    </row>
    <row r="537" spans="1:10" ht="12.75" customHeight="1">
      <c r="A537" s="557" t="s">
        <v>1399</v>
      </c>
      <c r="B537" s="212" t="s">
        <v>201</v>
      </c>
      <c r="C537" s="213" t="s">
        <v>268</v>
      </c>
      <c r="D537" s="329" t="s">
        <v>269</v>
      </c>
      <c r="E537" s="315" t="s">
        <v>521</v>
      </c>
      <c r="F537" s="317" t="s">
        <v>202</v>
      </c>
      <c r="G537" s="318"/>
      <c r="H537" s="314"/>
      <c r="I537" s="218"/>
      <c r="J537" s="219"/>
    </row>
    <row r="538" spans="1:10" ht="12.75" customHeight="1">
      <c r="A538" s="558"/>
      <c r="B538" s="173" t="s">
        <v>1142</v>
      </c>
      <c r="C538" s="218" t="s">
        <v>1143</v>
      </c>
      <c r="D538" s="188" t="s">
        <v>227</v>
      </c>
      <c r="E538" s="320" t="s">
        <v>522</v>
      </c>
      <c r="F538" s="321" t="s">
        <v>120</v>
      </c>
      <c r="G538" s="322">
        <v>1</v>
      </c>
      <c r="H538" s="323">
        <v>48.6</v>
      </c>
      <c r="I538" s="218">
        <f>H538*G538</f>
        <v>48.6</v>
      </c>
      <c r="J538" s="219"/>
    </row>
    <row r="539" spans="1:10" ht="12.75" customHeight="1">
      <c r="A539" s="558"/>
      <c r="B539" s="146" t="s">
        <v>1144</v>
      </c>
      <c r="C539" s="407" t="s">
        <v>1145</v>
      </c>
      <c r="D539" s="188" t="s">
        <v>224</v>
      </c>
      <c r="E539" s="220" t="s">
        <v>219</v>
      </c>
      <c r="F539" s="188" t="s">
        <v>116</v>
      </c>
      <c r="G539" s="221">
        <v>5</v>
      </c>
      <c r="H539" s="222">
        <v>1.0349999999999999</v>
      </c>
      <c r="I539" s="218">
        <f>H539*G539</f>
        <v>5.1749999999999998</v>
      </c>
      <c r="J539" s="175"/>
    </row>
    <row r="540" spans="1:10" ht="12.75" customHeight="1">
      <c r="A540" s="558"/>
      <c r="B540" s="146" t="s">
        <v>1146</v>
      </c>
      <c r="C540" s="407" t="s">
        <v>1147</v>
      </c>
      <c r="D540" s="188" t="s">
        <v>224</v>
      </c>
      <c r="E540" s="220" t="s">
        <v>1148</v>
      </c>
      <c r="F540" s="188" t="s">
        <v>120</v>
      </c>
      <c r="G540" s="221">
        <v>1</v>
      </c>
      <c r="H540" s="222">
        <v>7.29</v>
      </c>
      <c r="I540" s="218">
        <f>H540*G540</f>
        <v>7.29</v>
      </c>
      <c r="J540" s="175"/>
    </row>
    <row r="541" spans="1:10" ht="12.75" customHeight="1">
      <c r="A541" s="558"/>
      <c r="B541" s="146" t="s">
        <v>1149</v>
      </c>
      <c r="C541" s="407" t="s">
        <v>1150</v>
      </c>
      <c r="D541" s="188" t="s">
        <v>32</v>
      </c>
      <c r="E541" s="220" t="s">
        <v>220</v>
      </c>
      <c r="F541" s="188" t="s">
        <v>100</v>
      </c>
      <c r="G541" s="221">
        <v>20</v>
      </c>
      <c r="H541" s="222"/>
      <c r="I541" s="407"/>
      <c r="J541" s="175"/>
    </row>
    <row r="542" spans="1:10" ht="12.75" customHeight="1">
      <c r="A542" s="558"/>
      <c r="B542" s="146" t="s">
        <v>118</v>
      </c>
      <c r="C542" s="407"/>
      <c r="D542" s="188" t="s">
        <v>225</v>
      </c>
      <c r="E542" s="220" t="s">
        <v>620</v>
      </c>
      <c r="F542" s="188" t="s">
        <v>121</v>
      </c>
      <c r="G542" s="221">
        <v>10</v>
      </c>
      <c r="H542" s="222"/>
      <c r="I542" s="407"/>
      <c r="J542" s="175"/>
    </row>
    <row r="543" spans="1:10" ht="12.75" customHeight="1">
      <c r="A543" s="558"/>
      <c r="B543" s="146" t="s">
        <v>119</v>
      </c>
      <c r="C543" s="407"/>
      <c r="D543" s="188" t="s">
        <v>62</v>
      </c>
      <c r="E543" s="220" t="s">
        <v>1151</v>
      </c>
      <c r="F543" s="188" t="s">
        <v>1249</v>
      </c>
      <c r="G543" s="221">
        <v>5.8</v>
      </c>
      <c r="H543" s="222"/>
      <c r="I543" s="407"/>
      <c r="J543" s="175"/>
    </row>
    <row r="544" spans="1:10" ht="12.75" customHeight="1">
      <c r="A544" s="558"/>
      <c r="B544" s="146" t="s">
        <v>119</v>
      </c>
      <c r="C544" s="407"/>
      <c r="D544" s="188" t="s">
        <v>62</v>
      </c>
      <c r="E544" s="220" t="s">
        <v>1152</v>
      </c>
      <c r="F544" s="188" t="s">
        <v>1249</v>
      </c>
      <c r="G544" s="221">
        <v>1.9330000000000001</v>
      </c>
      <c r="H544" s="222"/>
      <c r="I544" s="407"/>
      <c r="J544" s="175"/>
    </row>
    <row r="545" spans="1:10" ht="12.75" customHeight="1">
      <c r="A545" s="559"/>
      <c r="B545" s="435" t="s">
        <v>263</v>
      </c>
      <c r="C545" s="436"/>
      <c r="D545" s="223"/>
      <c r="E545" s="224"/>
      <c r="F545" s="223"/>
      <c r="G545" s="437"/>
      <c r="H545" s="438" t="s">
        <v>1015</v>
      </c>
      <c r="I545" s="439">
        <f>SUM(I537:I544)</f>
        <v>61.064999999999998</v>
      </c>
      <c r="J545" s="239"/>
    </row>
    <row r="546" spans="1:10" ht="12.75" customHeight="1">
      <c r="A546" s="557" t="s">
        <v>1400</v>
      </c>
      <c r="B546" s="212" t="s">
        <v>201</v>
      </c>
      <c r="C546" s="213" t="s">
        <v>268</v>
      </c>
      <c r="D546" s="329" t="s">
        <v>112</v>
      </c>
      <c r="E546" s="315" t="s">
        <v>521</v>
      </c>
      <c r="F546" s="317" t="s">
        <v>202</v>
      </c>
      <c r="G546" s="318"/>
      <c r="H546" s="314"/>
      <c r="I546" s="218"/>
      <c r="J546" s="219"/>
    </row>
    <row r="547" spans="1:10" ht="12.75" customHeight="1">
      <c r="A547" s="558"/>
      <c r="B547" s="173" t="s">
        <v>1008</v>
      </c>
      <c r="C547" s="218" t="s">
        <v>1009</v>
      </c>
      <c r="D547" s="188" t="s">
        <v>227</v>
      </c>
      <c r="E547" s="320" t="s">
        <v>522</v>
      </c>
      <c r="F547" s="321" t="s">
        <v>120</v>
      </c>
      <c r="G547" s="322">
        <v>1</v>
      </c>
      <c r="H547" s="323">
        <v>48.6</v>
      </c>
      <c r="I547" s="218">
        <f>H547*G547</f>
        <v>48.6</v>
      </c>
      <c r="J547" s="219"/>
    </row>
    <row r="548" spans="1:10" ht="12.75" customHeight="1">
      <c r="A548" s="558"/>
      <c r="B548" s="146" t="s">
        <v>1010</v>
      </c>
      <c r="C548" s="407" t="s">
        <v>1011</v>
      </c>
      <c r="D548" s="188" t="s">
        <v>224</v>
      </c>
      <c r="E548" s="220" t="s">
        <v>219</v>
      </c>
      <c r="F548" s="188" t="s">
        <v>116</v>
      </c>
      <c r="G548" s="221">
        <v>5</v>
      </c>
      <c r="H548" s="222">
        <v>1.0349999999999999</v>
      </c>
      <c r="I548" s="218">
        <f>H548*G548</f>
        <v>5.1749999999999998</v>
      </c>
      <c r="J548" s="175"/>
    </row>
    <row r="549" spans="1:10" ht="12.75" customHeight="1">
      <c r="A549" s="558"/>
      <c r="B549" s="146" t="s">
        <v>1153</v>
      </c>
      <c r="C549" s="407" t="s">
        <v>1154</v>
      </c>
      <c r="D549" s="188" t="s">
        <v>224</v>
      </c>
      <c r="E549" s="220" t="s">
        <v>1155</v>
      </c>
      <c r="F549" s="188" t="s">
        <v>120</v>
      </c>
      <c r="G549" s="221">
        <v>1</v>
      </c>
      <c r="H549" s="222">
        <v>7.29</v>
      </c>
      <c r="I549" s="218">
        <f>H549*G549</f>
        <v>7.29</v>
      </c>
      <c r="J549" s="175"/>
    </row>
    <row r="550" spans="1:10" ht="12.75" customHeight="1">
      <c r="A550" s="558"/>
      <c r="B550" s="146" t="s">
        <v>1156</v>
      </c>
      <c r="C550" s="407" t="s">
        <v>1157</v>
      </c>
      <c r="D550" s="188" t="s">
        <v>32</v>
      </c>
      <c r="E550" s="220" t="s">
        <v>220</v>
      </c>
      <c r="F550" s="188" t="s">
        <v>100</v>
      </c>
      <c r="G550" s="221">
        <v>20</v>
      </c>
      <c r="H550" s="222"/>
      <c r="I550" s="407"/>
      <c r="J550" s="175"/>
    </row>
    <row r="551" spans="1:10" ht="12.75" customHeight="1">
      <c r="A551" s="558"/>
      <c r="B551" s="146" t="s">
        <v>118</v>
      </c>
      <c r="C551" s="407"/>
      <c r="D551" s="188" t="s">
        <v>225</v>
      </c>
      <c r="E551" s="220" t="s">
        <v>620</v>
      </c>
      <c r="F551" s="188" t="s">
        <v>121</v>
      </c>
      <c r="G551" s="221">
        <v>10</v>
      </c>
      <c r="H551" s="222"/>
      <c r="I551" s="407"/>
      <c r="J551" s="175"/>
    </row>
    <row r="552" spans="1:10" ht="12.75" customHeight="1">
      <c r="A552" s="558"/>
      <c r="B552" s="146" t="s">
        <v>119</v>
      </c>
      <c r="C552" s="407"/>
      <c r="D552" s="188" t="s">
        <v>62</v>
      </c>
      <c r="E552" s="220" t="s">
        <v>1151</v>
      </c>
      <c r="F552" s="188" t="s">
        <v>1249</v>
      </c>
      <c r="G552" s="221">
        <v>5.8</v>
      </c>
      <c r="H552" s="222"/>
      <c r="I552" s="407"/>
      <c r="J552" s="175"/>
    </row>
    <row r="553" spans="1:10" ht="12.75" customHeight="1">
      <c r="A553" s="558"/>
      <c r="B553" s="146" t="s">
        <v>119</v>
      </c>
      <c r="C553" s="407"/>
      <c r="D553" s="188" t="s">
        <v>1158</v>
      </c>
      <c r="E553" s="220" t="s">
        <v>1159</v>
      </c>
      <c r="F553" s="188" t="s">
        <v>1250</v>
      </c>
      <c r="G553" s="221">
        <v>1.9330000000000001</v>
      </c>
      <c r="H553" s="222"/>
      <c r="I553" s="407"/>
      <c r="J553" s="175"/>
    </row>
    <row r="554" spans="1:10" ht="12.75" customHeight="1">
      <c r="A554" s="559"/>
      <c r="B554" s="435" t="s">
        <v>263</v>
      </c>
      <c r="C554" s="436"/>
      <c r="D554" s="223"/>
      <c r="E554" s="224"/>
      <c r="F554" s="223"/>
      <c r="G554" s="437"/>
      <c r="H554" s="438" t="s">
        <v>1019</v>
      </c>
      <c r="I554" s="439">
        <f>SUM(I546:I553)</f>
        <v>61.064999999999998</v>
      </c>
      <c r="J554" s="239"/>
    </row>
    <row r="555" spans="1:10" ht="12.75" customHeight="1">
      <c r="A555" s="557" t="s">
        <v>1622</v>
      </c>
      <c r="B555" s="212" t="s">
        <v>203</v>
      </c>
      <c r="C555" s="213" t="s">
        <v>268</v>
      </c>
      <c r="D555" s="329" t="s">
        <v>270</v>
      </c>
      <c r="E555" s="315" t="s">
        <v>521</v>
      </c>
      <c r="F555" s="215" t="s">
        <v>202</v>
      </c>
      <c r="G555" s="216"/>
      <c r="H555" s="225"/>
      <c r="I555" s="218"/>
      <c r="J555" s="219"/>
    </row>
    <row r="556" spans="1:10" ht="12.75" customHeight="1">
      <c r="A556" s="558"/>
      <c r="B556" s="146" t="s">
        <v>1160</v>
      </c>
      <c r="C556" s="407"/>
      <c r="D556" s="188"/>
      <c r="E556" s="320"/>
      <c r="F556" s="188" t="s">
        <v>1161</v>
      </c>
      <c r="G556" s="226">
        <f>I545</f>
        <v>61.064999999999998</v>
      </c>
      <c r="H556" s="222"/>
      <c r="I556" s="227">
        <f>G556</f>
        <v>61.064999999999998</v>
      </c>
      <c r="J556" s="175"/>
    </row>
    <row r="557" spans="1:10" ht="12.75" customHeight="1">
      <c r="A557" s="559"/>
      <c r="B557" s="435" t="s">
        <v>263</v>
      </c>
      <c r="C557" s="436"/>
      <c r="D557" s="223"/>
      <c r="E557" s="316"/>
      <c r="F557" s="223"/>
      <c r="G557" s="437"/>
      <c r="H557" s="438" t="s">
        <v>1019</v>
      </c>
      <c r="I557" s="439">
        <f>SUM(I555:I556)</f>
        <v>61.064999999999998</v>
      </c>
      <c r="J557" s="239"/>
    </row>
    <row r="558" spans="1:10" ht="12.75" customHeight="1">
      <c r="A558" s="557" t="s">
        <v>1623</v>
      </c>
      <c r="B558" s="212" t="s">
        <v>203</v>
      </c>
      <c r="C558" s="213" t="s">
        <v>268</v>
      </c>
      <c r="D558" s="329" t="s">
        <v>112</v>
      </c>
      <c r="E558" s="315" t="s">
        <v>521</v>
      </c>
      <c r="F558" s="215" t="s">
        <v>202</v>
      </c>
      <c r="G558" s="216"/>
      <c r="H558" s="225"/>
      <c r="I558" s="218"/>
      <c r="J558" s="219"/>
    </row>
    <row r="559" spans="1:10" ht="12.75" customHeight="1">
      <c r="A559" s="558"/>
      <c r="B559" s="146" t="s">
        <v>1160</v>
      </c>
      <c r="C559" s="407"/>
      <c r="D559" s="188"/>
      <c r="E559" s="320"/>
      <c r="F559" s="188" t="s">
        <v>1161</v>
      </c>
      <c r="G559" s="226">
        <f>I554</f>
        <v>61.064999999999998</v>
      </c>
      <c r="H559" s="222"/>
      <c r="I559" s="227">
        <f>G559</f>
        <v>61.064999999999998</v>
      </c>
      <c r="J559" s="175"/>
    </row>
    <row r="560" spans="1:10" ht="12.75" customHeight="1">
      <c r="A560" s="559"/>
      <c r="B560" s="435" t="s">
        <v>263</v>
      </c>
      <c r="C560" s="436"/>
      <c r="D560" s="223"/>
      <c r="E560" s="224"/>
      <c r="F560" s="223"/>
      <c r="G560" s="437"/>
      <c r="H560" s="438" t="s">
        <v>1019</v>
      </c>
      <c r="I560" s="439">
        <f>SUM(I558:I559)</f>
        <v>61.064999999999998</v>
      </c>
      <c r="J560" s="239"/>
    </row>
    <row r="561" spans="1:10" ht="12.75" customHeight="1">
      <c r="A561" s="557" t="s">
        <v>1624</v>
      </c>
      <c r="B561" s="212" t="s">
        <v>201</v>
      </c>
      <c r="C561" s="213" t="s">
        <v>268</v>
      </c>
      <c r="D561" s="329" t="s">
        <v>269</v>
      </c>
      <c r="E561" s="214" t="s">
        <v>1162</v>
      </c>
      <c r="F561" s="215" t="s">
        <v>202</v>
      </c>
      <c r="G561" s="216"/>
      <c r="H561" s="225"/>
      <c r="I561" s="218"/>
      <c r="J561" s="219"/>
    </row>
    <row r="562" spans="1:10" ht="12.75" customHeight="1">
      <c r="A562" s="558"/>
      <c r="B562" s="173" t="s">
        <v>1142</v>
      </c>
      <c r="C562" s="218" t="s">
        <v>1143</v>
      </c>
      <c r="D562" s="188" t="s">
        <v>227</v>
      </c>
      <c r="E562" s="228" t="s">
        <v>222</v>
      </c>
      <c r="F562" s="215" t="s">
        <v>120</v>
      </c>
      <c r="G562" s="216">
        <v>1</v>
      </c>
      <c r="H562" s="222">
        <v>64.152000000000001</v>
      </c>
      <c r="I562" s="218">
        <f>H562*G562</f>
        <v>64.152000000000001</v>
      </c>
      <c r="J562" s="219"/>
    </row>
    <row r="563" spans="1:10" ht="12.75" customHeight="1">
      <c r="A563" s="558"/>
      <c r="B563" s="146" t="s">
        <v>1144</v>
      </c>
      <c r="C563" s="407" t="s">
        <v>1145</v>
      </c>
      <c r="D563" s="188" t="s">
        <v>224</v>
      </c>
      <c r="E563" s="220" t="s">
        <v>1163</v>
      </c>
      <c r="F563" s="188" t="s">
        <v>116</v>
      </c>
      <c r="G563" s="221">
        <v>6</v>
      </c>
      <c r="H563" s="222">
        <v>1.1499999999999999</v>
      </c>
      <c r="I563" s="218">
        <f>H563*G563</f>
        <v>6.8999999999999995</v>
      </c>
      <c r="J563" s="175"/>
    </row>
    <row r="564" spans="1:10" ht="12.75" customHeight="1">
      <c r="A564" s="558"/>
      <c r="B564" s="146" t="s">
        <v>1146</v>
      </c>
      <c r="C564" s="407" t="s">
        <v>1147</v>
      </c>
      <c r="D564" s="188" t="s">
        <v>224</v>
      </c>
      <c r="E564" s="220" t="s">
        <v>1164</v>
      </c>
      <c r="F564" s="188" t="s">
        <v>120</v>
      </c>
      <c r="G564" s="221">
        <v>1</v>
      </c>
      <c r="H564" s="222">
        <v>8.7479999999999993</v>
      </c>
      <c r="I564" s="218">
        <f>H564*G564</f>
        <v>8.7479999999999993</v>
      </c>
      <c r="J564" s="175"/>
    </row>
    <row r="565" spans="1:10" ht="12.75" customHeight="1">
      <c r="A565" s="558"/>
      <c r="B565" s="146" t="s">
        <v>1149</v>
      </c>
      <c r="C565" s="407" t="s">
        <v>1150</v>
      </c>
      <c r="D565" s="188" t="s">
        <v>32</v>
      </c>
      <c r="E565" s="220" t="s">
        <v>621</v>
      </c>
      <c r="F565" s="188" t="s">
        <v>100</v>
      </c>
      <c r="G565" s="221">
        <v>24</v>
      </c>
      <c r="H565" s="222"/>
      <c r="I565" s="407"/>
      <c r="J565" s="175"/>
    </row>
    <row r="566" spans="1:10" ht="12.75" customHeight="1">
      <c r="A566" s="558"/>
      <c r="B566" s="146" t="s">
        <v>118</v>
      </c>
      <c r="C566" s="407"/>
      <c r="D566" s="188" t="s">
        <v>1150</v>
      </c>
      <c r="E566" s="220" t="s">
        <v>622</v>
      </c>
      <c r="F566" s="215" t="s">
        <v>100</v>
      </c>
      <c r="G566" s="221">
        <v>12</v>
      </c>
      <c r="H566" s="222"/>
      <c r="I566" s="407"/>
      <c r="J566" s="175"/>
    </row>
    <row r="567" spans="1:10" ht="12.75" customHeight="1">
      <c r="A567" s="558"/>
      <c r="B567" s="146" t="s">
        <v>119</v>
      </c>
      <c r="C567" s="407"/>
      <c r="D567" s="188" t="s">
        <v>62</v>
      </c>
      <c r="E567" s="220" t="s">
        <v>1165</v>
      </c>
      <c r="F567" s="188" t="s">
        <v>1249</v>
      </c>
      <c r="G567" s="221">
        <v>7.92</v>
      </c>
      <c r="H567" s="222"/>
      <c r="I567" s="407"/>
      <c r="J567" s="175"/>
    </row>
    <row r="568" spans="1:10" ht="12.75" customHeight="1">
      <c r="A568" s="558"/>
      <c r="B568" s="146" t="s">
        <v>119</v>
      </c>
      <c r="C568" s="407"/>
      <c r="D568" s="188" t="s">
        <v>62</v>
      </c>
      <c r="E568" s="220" t="s">
        <v>1166</v>
      </c>
      <c r="F568" s="188" t="s">
        <v>1249</v>
      </c>
      <c r="G568" s="221">
        <v>2.64</v>
      </c>
      <c r="H568" s="222"/>
      <c r="I568" s="407"/>
      <c r="J568" s="175"/>
    </row>
    <row r="569" spans="1:10" ht="12.75" customHeight="1">
      <c r="A569" s="559"/>
      <c r="B569" s="435" t="s">
        <v>263</v>
      </c>
      <c r="C569" s="436"/>
      <c r="D569" s="223"/>
      <c r="E569" s="224"/>
      <c r="F569" s="223"/>
      <c r="G569" s="437"/>
      <c r="H569" s="438" t="s">
        <v>1015</v>
      </c>
      <c r="I569" s="439">
        <f>SUM(I561:I568)</f>
        <v>79.800000000000011</v>
      </c>
      <c r="J569" s="239"/>
    </row>
    <row r="570" spans="1:10" ht="12.75" customHeight="1">
      <c r="A570" s="557" t="s">
        <v>1625</v>
      </c>
      <c r="B570" s="212" t="s">
        <v>201</v>
      </c>
      <c r="C570" s="213" t="s">
        <v>268</v>
      </c>
      <c r="D570" s="329" t="s">
        <v>112</v>
      </c>
      <c r="E570" s="214" t="s">
        <v>1167</v>
      </c>
      <c r="F570" s="215" t="s">
        <v>202</v>
      </c>
      <c r="G570" s="216"/>
      <c r="H570" s="225"/>
      <c r="I570" s="218"/>
      <c r="J570" s="219"/>
    </row>
    <row r="571" spans="1:10" ht="12.75" customHeight="1">
      <c r="A571" s="558"/>
      <c r="B571" s="173" t="s">
        <v>1008</v>
      </c>
      <c r="C571" s="218" t="s">
        <v>1009</v>
      </c>
      <c r="D571" s="188" t="s">
        <v>227</v>
      </c>
      <c r="E571" s="228" t="s">
        <v>222</v>
      </c>
      <c r="F571" s="215" t="s">
        <v>120</v>
      </c>
      <c r="G571" s="216">
        <v>1</v>
      </c>
      <c r="H571" s="222">
        <v>64.152000000000001</v>
      </c>
      <c r="I571" s="218">
        <f>H571*G571</f>
        <v>64.152000000000001</v>
      </c>
      <c r="J571" s="219"/>
    </row>
    <row r="572" spans="1:10" ht="12.75" customHeight="1">
      <c r="A572" s="558"/>
      <c r="B572" s="146" t="s">
        <v>1010</v>
      </c>
      <c r="C572" s="407" t="s">
        <v>1011</v>
      </c>
      <c r="D572" s="188" t="s">
        <v>224</v>
      </c>
      <c r="E572" s="220" t="s">
        <v>1168</v>
      </c>
      <c r="F572" s="188" t="s">
        <v>116</v>
      </c>
      <c r="G572" s="221">
        <v>6</v>
      </c>
      <c r="H572" s="222">
        <v>1.1499999999999999</v>
      </c>
      <c r="I572" s="218">
        <f>H572*G572</f>
        <v>6.8999999999999995</v>
      </c>
      <c r="J572" s="175"/>
    </row>
    <row r="573" spans="1:10" ht="12.75" customHeight="1">
      <c r="A573" s="558"/>
      <c r="B573" s="146" t="s">
        <v>1153</v>
      </c>
      <c r="C573" s="407" t="s">
        <v>1154</v>
      </c>
      <c r="D573" s="188" t="s">
        <v>224</v>
      </c>
      <c r="E573" s="220" t="s">
        <v>1169</v>
      </c>
      <c r="F573" s="188" t="s">
        <v>120</v>
      </c>
      <c r="G573" s="221">
        <v>1</v>
      </c>
      <c r="H573" s="222">
        <v>8.7479999999999993</v>
      </c>
      <c r="I573" s="218">
        <f>H573*G573</f>
        <v>8.7479999999999993</v>
      </c>
      <c r="J573" s="175"/>
    </row>
    <row r="574" spans="1:10" ht="12.75" customHeight="1">
      <c r="A574" s="558"/>
      <c r="B574" s="146" t="s">
        <v>1156</v>
      </c>
      <c r="C574" s="407" t="s">
        <v>1157</v>
      </c>
      <c r="D574" s="188" t="s">
        <v>32</v>
      </c>
      <c r="E574" s="220" t="s">
        <v>621</v>
      </c>
      <c r="F574" s="188" t="s">
        <v>100</v>
      </c>
      <c r="G574" s="221">
        <v>24</v>
      </c>
      <c r="H574" s="222"/>
      <c r="I574" s="407"/>
      <c r="J574" s="175"/>
    </row>
    <row r="575" spans="1:10" ht="12.75" customHeight="1">
      <c r="A575" s="558"/>
      <c r="B575" s="146" t="s">
        <v>118</v>
      </c>
      <c r="C575" s="407"/>
      <c r="D575" s="188" t="s">
        <v>1157</v>
      </c>
      <c r="E575" s="220" t="s">
        <v>623</v>
      </c>
      <c r="F575" s="215" t="s">
        <v>100</v>
      </c>
      <c r="G575" s="221">
        <v>12</v>
      </c>
      <c r="H575" s="222"/>
      <c r="I575" s="407"/>
      <c r="J575" s="175"/>
    </row>
    <row r="576" spans="1:10" ht="12.75" customHeight="1">
      <c r="A576" s="558"/>
      <c r="B576" s="146" t="s">
        <v>119</v>
      </c>
      <c r="C576" s="407"/>
      <c r="D576" s="188" t="s">
        <v>62</v>
      </c>
      <c r="E576" s="220" t="s">
        <v>1165</v>
      </c>
      <c r="F576" s="188" t="s">
        <v>1249</v>
      </c>
      <c r="G576" s="221">
        <v>7.92</v>
      </c>
      <c r="H576" s="222"/>
      <c r="I576" s="407"/>
      <c r="J576" s="175"/>
    </row>
    <row r="577" spans="1:10" ht="12.75" customHeight="1">
      <c r="A577" s="558"/>
      <c r="B577" s="146" t="s">
        <v>119</v>
      </c>
      <c r="C577" s="407"/>
      <c r="D577" s="188" t="s">
        <v>1158</v>
      </c>
      <c r="E577" s="220" t="s">
        <v>1170</v>
      </c>
      <c r="F577" s="188" t="s">
        <v>1250</v>
      </c>
      <c r="G577" s="221">
        <v>2.64</v>
      </c>
      <c r="H577" s="222"/>
      <c r="I577" s="407"/>
      <c r="J577" s="175"/>
    </row>
    <row r="578" spans="1:10" ht="12.75" customHeight="1">
      <c r="A578" s="559"/>
      <c r="B578" s="435" t="s">
        <v>263</v>
      </c>
      <c r="C578" s="436"/>
      <c r="D578" s="223"/>
      <c r="E578" s="224"/>
      <c r="F578" s="223"/>
      <c r="G578" s="437"/>
      <c r="H578" s="438" t="s">
        <v>1019</v>
      </c>
      <c r="I578" s="439">
        <f>SUM(I570:I577)</f>
        <v>79.800000000000011</v>
      </c>
      <c r="J578" s="239"/>
    </row>
    <row r="579" spans="1:10" ht="12.75" customHeight="1">
      <c r="A579" s="557" t="s">
        <v>1626</v>
      </c>
      <c r="B579" s="212" t="s">
        <v>203</v>
      </c>
      <c r="C579" s="213" t="s">
        <v>268</v>
      </c>
      <c r="D579" s="329" t="s">
        <v>270</v>
      </c>
      <c r="E579" s="214" t="s">
        <v>1171</v>
      </c>
      <c r="F579" s="215" t="s">
        <v>202</v>
      </c>
      <c r="G579" s="216"/>
      <c r="H579" s="225"/>
      <c r="I579" s="218"/>
      <c r="J579" s="219"/>
    </row>
    <row r="580" spans="1:10" ht="12.75" customHeight="1">
      <c r="A580" s="558"/>
      <c r="B580" s="146" t="s">
        <v>1160</v>
      </c>
      <c r="C580" s="407"/>
      <c r="D580" s="188"/>
      <c r="E580" s="220"/>
      <c r="F580" s="188" t="s">
        <v>1161</v>
      </c>
      <c r="G580" s="226">
        <f>I569</f>
        <v>79.800000000000011</v>
      </c>
      <c r="H580" s="222"/>
      <c r="I580" s="227">
        <f>G580</f>
        <v>79.800000000000011</v>
      </c>
      <c r="J580" s="175"/>
    </row>
    <row r="581" spans="1:10" ht="12.75" customHeight="1">
      <c r="A581" s="559"/>
      <c r="B581" s="435" t="s">
        <v>263</v>
      </c>
      <c r="C581" s="436"/>
      <c r="D581" s="223"/>
      <c r="E581" s="224"/>
      <c r="F581" s="223"/>
      <c r="G581" s="437"/>
      <c r="H581" s="438" t="s">
        <v>1019</v>
      </c>
      <c r="I581" s="439">
        <f>SUM(I579:I580)</f>
        <v>79.800000000000011</v>
      </c>
      <c r="J581" s="239"/>
    </row>
    <row r="582" spans="1:10" ht="12.75" customHeight="1">
      <c r="A582" s="557" t="s">
        <v>1627</v>
      </c>
      <c r="B582" s="212" t="s">
        <v>203</v>
      </c>
      <c r="C582" s="213" t="s">
        <v>268</v>
      </c>
      <c r="D582" s="329" t="s">
        <v>112</v>
      </c>
      <c r="E582" s="214" t="s">
        <v>1171</v>
      </c>
      <c r="F582" s="215" t="s">
        <v>202</v>
      </c>
      <c r="G582" s="216"/>
      <c r="H582" s="225"/>
      <c r="I582" s="218"/>
      <c r="J582" s="219"/>
    </row>
    <row r="583" spans="1:10" ht="12.75" customHeight="1">
      <c r="A583" s="558"/>
      <c r="B583" s="146" t="s">
        <v>1160</v>
      </c>
      <c r="C583" s="407"/>
      <c r="D583" s="188"/>
      <c r="E583" s="220"/>
      <c r="F583" s="188" t="s">
        <v>1161</v>
      </c>
      <c r="G583" s="226">
        <f>I578</f>
        <v>79.800000000000011</v>
      </c>
      <c r="H583" s="222"/>
      <c r="I583" s="227">
        <f>G583</f>
        <v>79.800000000000011</v>
      </c>
      <c r="J583" s="175"/>
    </row>
    <row r="584" spans="1:10" ht="12.75" customHeight="1">
      <c r="A584" s="558"/>
      <c r="B584" s="146"/>
      <c r="C584" s="407"/>
      <c r="D584" s="188"/>
      <c r="E584" s="220"/>
      <c r="F584" s="188"/>
      <c r="G584" s="226"/>
      <c r="H584" s="222"/>
      <c r="I584" s="227"/>
      <c r="J584" s="175"/>
    </row>
    <row r="585" spans="1:10" ht="12.75" customHeight="1">
      <c r="A585" s="559"/>
      <c r="B585" s="443" t="s">
        <v>263</v>
      </c>
      <c r="C585" s="444"/>
      <c r="D585" s="223"/>
      <c r="E585" s="224"/>
      <c r="F585" s="223"/>
      <c r="G585" s="437"/>
      <c r="H585" s="445" t="s">
        <v>1019</v>
      </c>
      <c r="I585" s="446">
        <f>SUM(I582:I583)</f>
        <v>79.800000000000011</v>
      </c>
      <c r="J585" s="239"/>
    </row>
    <row r="586" spans="1:10" ht="12" customHeight="1">
      <c r="A586" s="557" t="s">
        <v>1628</v>
      </c>
      <c r="B586" s="214" t="s">
        <v>1172</v>
      </c>
      <c r="C586" s="310" t="s">
        <v>1173</v>
      </c>
      <c r="D586" s="329"/>
      <c r="E586" s="329"/>
      <c r="F586" s="215" t="s">
        <v>55</v>
      </c>
      <c r="G586" s="216"/>
      <c r="H586" s="225"/>
      <c r="I586" s="218"/>
      <c r="J586" s="219"/>
    </row>
    <row r="587" spans="1:10" ht="12" customHeight="1">
      <c r="A587" s="558"/>
      <c r="B587" s="146" t="s">
        <v>1069</v>
      </c>
      <c r="C587" s="407" t="s">
        <v>1070</v>
      </c>
      <c r="D587" s="188"/>
      <c r="E587" s="220" t="s">
        <v>1174</v>
      </c>
      <c r="F587" s="188" t="s">
        <v>1253</v>
      </c>
      <c r="G587" s="221">
        <v>0.36299999999999999</v>
      </c>
      <c r="H587" s="222"/>
      <c r="I587" s="407"/>
      <c r="J587" s="175"/>
    </row>
    <row r="588" spans="1:10" ht="12" customHeight="1">
      <c r="A588" s="558"/>
      <c r="B588" s="146" t="s">
        <v>1072</v>
      </c>
      <c r="C588" s="407" t="s">
        <v>1073</v>
      </c>
      <c r="D588" s="188"/>
      <c r="E588" s="220" t="s">
        <v>1175</v>
      </c>
      <c r="F588" s="188" t="s">
        <v>1253</v>
      </c>
      <c r="G588" s="221">
        <v>0.26400000000000001</v>
      </c>
      <c r="H588" s="222"/>
      <c r="I588" s="407"/>
      <c r="J588" s="175"/>
    </row>
    <row r="589" spans="1:10" ht="12" customHeight="1">
      <c r="A589" s="558"/>
      <c r="B589" s="146" t="s">
        <v>1048</v>
      </c>
      <c r="C589" s="407" t="s">
        <v>1075</v>
      </c>
      <c r="D589" s="188" t="s">
        <v>1076</v>
      </c>
      <c r="E589" s="220" t="s">
        <v>1176</v>
      </c>
      <c r="F589" s="188" t="s">
        <v>226</v>
      </c>
      <c r="G589" s="221">
        <v>9.1199999999999992</v>
      </c>
      <c r="H589" s="222"/>
      <c r="I589" s="407">
        <f>G589</f>
        <v>9.1199999999999992</v>
      </c>
      <c r="J589" s="175"/>
    </row>
    <row r="590" spans="1:10" ht="12" customHeight="1">
      <c r="A590" s="558"/>
      <c r="B590" s="146" t="s">
        <v>1072</v>
      </c>
      <c r="C590" s="407" t="s">
        <v>1078</v>
      </c>
      <c r="D590" s="188"/>
      <c r="E590" s="220" t="s">
        <v>1079</v>
      </c>
      <c r="F590" s="188" t="s">
        <v>1253</v>
      </c>
      <c r="G590" s="221">
        <v>0.36299999999999999</v>
      </c>
      <c r="H590" s="222"/>
      <c r="I590" s="407"/>
      <c r="J590" s="175"/>
    </row>
    <row r="591" spans="1:10" ht="12" customHeight="1">
      <c r="A591" s="558"/>
      <c r="B591" s="146" t="s">
        <v>1072</v>
      </c>
      <c r="C591" s="407" t="s">
        <v>1078</v>
      </c>
      <c r="D591" s="188"/>
      <c r="E591" s="220" t="s">
        <v>1080</v>
      </c>
      <c r="F591" s="188" t="s">
        <v>1253</v>
      </c>
      <c r="G591" s="221">
        <v>0.26400000000000001</v>
      </c>
      <c r="H591" s="222"/>
      <c r="I591" s="407"/>
      <c r="J591" s="175"/>
    </row>
    <row r="592" spans="1:10" ht="12" customHeight="1">
      <c r="A592" s="558"/>
      <c r="B592" s="146" t="s">
        <v>1072</v>
      </c>
      <c r="C592" s="407" t="s">
        <v>1081</v>
      </c>
      <c r="D592" s="188"/>
      <c r="E592" s="220" t="s">
        <v>115</v>
      </c>
      <c r="F592" s="188" t="s">
        <v>1253</v>
      </c>
      <c r="G592" s="221"/>
      <c r="H592" s="222"/>
      <c r="I592" s="407"/>
      <c r="J592" s="175"/>
    </row>
    <row r="593" spans="1:10" ht="12" customHeight="1">
      <c r="A593" s="559"/>
      <c r="B593" s="435" t="s">
        <v>263</v>
      </c>
      <c r="C593" s="436"/>
      <c r="D593" s="223"/>
      <c r="E593" s="224"/>
      <c r="F593" s="223"/>
      <c r="G593" s="437"/>
      <c r="H593" s="438" t="s">
        <v>1051</v>
      </c>
      <c r="I593" s="439">
        <f>SUM(I586:I592)</f>
        <v>9.1199999999999992</v>
      </c>
      <c r="J593" s="239"/>
    </row>
    <row r="594" spans="1:10" ht="12" customHeight="1">
      <c r="A594" s="557" t="s">
        <v>1414</v>
      </c>
      <c r="B594" s="212" t="s">
        <v>201</v>
      </c>
      <c r="C594" s="310" t="s">
        <v>1177</v>
      </c>
      <c r="D594" s="329" t="s">
        <v>62</v>
      </c>
      <c r="E594" s="214" t="s">
        <v>1111</v>
      </c>
      <c r="F594" s="215" t="s">
        <v>202</v>
      </c>
      <c r="G594" s="216"/>
      <c r="H594" s="225"/>
      <c r="I594" s="218"/>
      <c r="J594" s="219"/>
    </row>
    <row r="595" spans="1:10" ht="12" customHeight="1">
      <c r="A595" s="558"/>
      <c r="B595" s="173" t="s">
        <v>1008</v>
      </c>
      <c r="C595" s="218" t="s">
        <v>1009</v>
      </c>
      <c r="D595" s="188" t="s">
        <v>227</v>
      </c>
      <c r="E595" s="220" t="s">
        <v>43</v>
      </c>
      <c r="F595" s="188" t="s">
        <v>120</v>
      </c>
      <c r="G595" s="221">
        <v>1</v>
      </c>
      <c r="H595" s="222">
        <v>4.3739999999999997</v>
      </c>
      <c r="I595" s="218">
        <f>H595*G595</f>
        <v>4.3739999999999997</v>
      </c>
      <c r="J595" s="219"/>
    </row>
    <row r="596" spans="1:10" ht="12" customHeight="1">
      <c r="A596" s="558"/>
      <c r="B596" s="146" t="s">
        <v>1010</v>
      </c>
      <c r="C596" s="407" t="s">
        <v>1011</v>
      </c>
      <c r="D596" s="188" t="s">
        <v>224</v>
      </c>
      <c r="E596" s="220" t="s">
        <v>169</v>
      </c>
      <c r="F596" s="188" t="s">
        <v>116</v>
      </c>
      <c r="G596" s="221">
        <v>4</v>
      </c>
      <c r="H596" s="222">
        <v>0.34499999999999997</v>
      </c>
      <c r="I596" s="218">
        <f>H596*G596</f>
        <v>1.38</v>
      </c>
      <c r="J596" s="175"/>
    </row>
    <row r="597" spans="1:10" ht="12" customHeight="1">
      <c r="A597" s="558"/>
      <c r="B597" s="146" t="s">
        <v>1010</v>
      </c>
      <c r="C597" s="407" t="s">
        <v>1012</v>
      </c>
      <c r="D597" s="188" t="s">
        <v>224</v>
      </c>
      <c r="E597" s="220" t="s">
        <v>117</v>
      </c>
      <c r="F597" s="188" t="s">
        <v>116</v>
      </c>
      <c r="G597" s="221">
        <v>8</v>
      </c>
      <c r="H597" s="222">
        <v>7.0000000000000007E-2</v>
      </c>
      <c r="I597" s="218">
        <f>H597*G597</f>
        <v>0.56000000000000005</v>
      </c>
      <c r="J597" s="175"/>
    </row>
    <row r="598" spans="1:10" ht="12" customHeight="1">
      <c r="A598" s="558"/>
      <c r="B598" s="146" t="s">
        <v>118</v>
      </c>
      <c r="C598" s="407"/>
      <c r="D598" s="188" t="s">
        <v>1021</v>
      </c>
      <c r="E598" s="220" t="s">
        <v>602</v>
      </c>
      <c r="F598" s="188" t="s">
        <v>121</v>
      </c>
      <c r="G598" s="221">
        <v>4</v>
      </c>
      <c r="H598" s="222"/>
      <c r="I598" s="407"/>
      <c r="J598" s="175"/>
    </row>
    <row r="599" spans="1:10" ht="12" customHeight="1">
      <c r="A599" s="558"/>
      <c r="B599" s="146" t="s">
        <v>119</v>
      </c>
      <c r="C599" s="407"/>
      <c r="D599" s="188" t="s">
        <v>1018</v>
      </c>
      <c r="E599" s="220" t="s">
        <v>44</v>
      </c>
      <c r="F599" s="188" t="s">
        <v>1250</v>
      </c>
      <c r="G599" s="221">
        <v>0.81</v>
      </c>
      <c r="H599" s="222"/>
      <c r="I599" s="407"/>
      <c r="J599" s="175"/>
    </row>
    <row r="600" spans="1:10" ht="12" customHeight="1">
      <c r="A600" s="558"/>
      <c r="B600" s="146" t="s">
        <v>119</v>
      </c>
      <c r="C600" s="407"/>
      <c r="D600" s="188" t="s">
        <v>1018</v>
      </c>
      <c r="E600" s="220" t="s">
        <v>204</v>
      </c>
      <c r="F600" s="188" t="s">
        <v>1250</v>
      </c>
      <c r="G600" s="221">
        <v>0.27</v>
      </c>
      <c r="H600" s="222"/>
      <c r="I600" s="407"/>
      <c r="J600" s="175"/>
    </row>
    <row r="601" spans="1:10" ht="12" customHeight="1">
      <c r="A601" s="559"/>
      <c r="B601" s="435" t="s">
        <v>263</v>
      </c>
      <c r="C601" s="436"/>
      <c r="D601" s="223"/>
      <c r="E601" s="224"/>
      <c r="F601" s="223"/>
      <c r="G601" s="437"/>
      <c r="H601" s="438" t="s">
        <v>1019</v>
      </c>
      <c r="I601" s="439">
        <f>SUM(I594:I600)</f>
        <v>6.3140000000000001</v>
      </c>
      <c r="J601" s="239"/>
    </row>
    <row r="602" spans="1:10" ht="12" customHeight="1">
      <c r="A602" s="557" t="s">
        <v>1415</v>
      </c>
      <c r="B602" s="212" t="s">
        <v>203</v>
      </c>
      <c r="C602" s="310" t="s">
        <v>1178</v>
      </c>
      <c r="D602" s="329" t="s">
        <v>62</v>
      </c>
      <c r="E602" s="214" t="s">
        <v>1111</v>
      </c>
      <c r="F602" s="215" t="s">
        <v>202</v>
      </c>
      <c r="G602" s="216"/>
      <c r="H602" s="225"/>
      <c r="I602" s="218"/>
      <c r="J602" s="219"/>
    </row>
    <row r="603" spans="1:10" ht="12" customHeight="1">
      <c r="A603" s="558"/>
      <c r="B603" s="146" t="s">
        <v>1016</v>
      </c>
      <c r="C603" s="407"/>
      <c r="D603" s="188"/>
      <c r="E603" s="220"/>
      <c r="F603" s="188" t="s">
        <v>1017</v>
      </c>
      <c r="G603" s="226">
        <f>I601</f>
        <v>6.3140000000000001</v>
      </c>
      <c r="H603" s="222"/>
      <c r="I603" s="227">
        <f>G603</f>
        <v>6.3140000000000001</v>
      </c>
      <c r="J603" s="175"/>
    </row>
    <row r="604" spans="1:10" ht="12" customHeight="1">
      <c r="A604" s="559"/>
      <c r="B604" s="435" t="s">
        <v>263</v>
      </c>
      <c r="C604" s="436"/>
      <c r="D604" s="223"/>
      <c r="E604" s="224"/>
      <c r="F604" s="223"/>
      <c r="G604" s="437"/>
      <c r="H604" s="438" t="s">
        <v>1015</v>
      </c>
      <c r="I604" s="439">
        <f>SUM(I602:I603)</f>
        <v>6.3140000000000001</v>
      </c>
      <c r="J604" s="239"/>
    </row>
    <row r="605" spans="1:10" ht="12" customHeight="1">
      <c r="A605" s="562" t="s">
        <v>1416</v>
      </c>
      <c r="B605" s="334" t="s">
        <v>201</v>
      </c>
      <c r="C605" s="335" t="s">
        <v>273</v>
      </c>
      <c r="D605" s="336" t="s">
        <v>1180</v>
      </c>
      <c r="E605" s="315" t="s">
        <v>1181</v>
      </c>
      <c r="F605" s="317" t="s">
        <v>202</v>
      </c>
      <c r="G605" s="318"/>
      <c r="H605" s="314"/>
      <c r="I605" s="311"/>
      <c r="J605" s="337"/>
    </row>
    <row r="606" spans="1:10" ht="12" customHeight="1">
      <c r="A606" s="563"/>
      <c r="B606" s="338" t="s">
        <v>1182</v>
      </c>
      <c r="C606" s="311" t="s">
        <v>1183</v>
      </c>
      <c r="D606" s="321" t="s">
        <v>227</v>
      </c>
      <c r="E606" s="320" t="s">
        <v>1184</v>
      </c>
      <c r="F606" s="321" t="s">
        <v>120</v>
      </c>
      <c r="G606" s="322">
        <v>1</v>
      </c>
      <c r="H606" s="323">
        <v>4.5</v>
      </c>
      <c r="I606" s="311">
        <f>H606*G606</f>
        <v>4.5</v>
      </c>
      <c r="J606" s="337"/>
    </row>
    <row r="607" spans="1:10" ht="12" customHeight="1">
      <c r="A607" s="563"/>
      <c r="B607" s="339" t="s">
        <v>1185</v>
      </c>
      <c r="C607" s="312" t="s">
        <v>1186</v>
      </c>
      <c r="D607" s="321" t="s">
        <v>224</v>
      </c>
      <c r="E607" s="220" t="s">
        <v>169</v>
      </c>
      <c r="F607" s="321" t="s">
        <v>116</v>
      </c>
      <c r="G607" s="322">
        <v>4</v>
      </c>
      <c r="H607" s="323">
        <v>0.34499999999999997</v>
      </c>
      <c r="I607" s="311">
        <f>H607*G607</f>
        <v>1.38</v>
      </c>
      <c r="J607" s="340"/>
    </row>
    <row r="608" spans="1:10" ht="12" customHeight="1">
      <c r="A608" s="563"/>
      <c r="B608" s="339" t="s">
        <v>1185</v>
      </c>
      <c r="C608" s="312" t="s">
        <v>1187</v>
      </c>
      <c r="D608" s="321" t="s">
        <v>224</v>
      </c>
      <c r="E608" s="320" t="s">
        <v>117</v>
      </c>
      <c r="F608" s="321" t="s">
        <v>116</v>
      </c>
      <c r="G608" s="322">
        <v>8</v>
      </c>
      <c r="H608" s="323">
        <v>7.0000000000000007E-2</v>
      </c>
      <c r="I608" s="311">
        <f>H608*G608</f>
        <v>0.56000000000000005</v>
      </c>
      <c r="J608" s="340"/>
    </row>
    <row r="609" spans="1:10" ht="12" customHeight="1">
      <c r="A609" s="563"/>
      <c r="B609" s="339" t="s">
        <v>118</v>
      </c>
      <c r="C609" s="312"/>
      <c r="D609" s="321" t="s">
        <v>1188</v>
      </c>
      <c r="E609" s="320" t="s">
        <v>602</v>
      </c>
      <c r="F609" s="321" t="s">
        <v>121</v>
      </c>
      <c r="G609" s="322">
        <v>4</v>
      </c>
      <c r="H609" s="323"/>
      <c r="I609" s="312"/>
      <c r="J609" s="340"/>
    </row>
    <row r="610" spans="1:10" ht="12" customHeight="1">
      <c r="A610" s="563"/>
      <c r="B610" s="339" t="s">
        <v>119</v>
      </c>
      <c r="C610" s="312"/>
      <c r="D610" s="321" t="s">
        <v>62</v>
      </c>
      <c r="E610" s="320" t="s">
        <v>1189</v>
      </c>
      <c r="F610" s="321" t="s">
        <v>1255</v>
      </c>
      <c r="G610" s="322"/>
      <c r="H610" s="323"/>
      <c r="I610" s="312"/>
      <c r="J610" s="340"/>
    </row>
    <row r="611" spans="1:10" ht="12" customHeight="1">
      <c r="A611" s="563"/>
      <c r="B611" s="339" t="s">
        <v>119</v>
      </c>
      <c r="C611" s="312"/>
      <c r="D611" s="321" t="s">
        <v>1285</v>
      </c>
      <c r="E611" s="320" t="s">
        <v>1190</v>
      </c>
      <c r="F611" s="321" t="s">
        <v>1255</v>
      </c>
      <c r="G611" s="322"/>
      <c r="H611" s="323"/>
      <c r="I611" s="312"/>
      <c r="J611" s="340"/>
    </row>
    <row r="612" spans="1:10" ht="12" customHeight="1">
      <c r="A612" s="561"/>
      <c r="B612" s="447" t="s">
        <v>263</v>
      </c>
      <c r="C612" s="448"/>
      <c r="D612" s="333"/>
      <c r="E612" s="316"/>
      <c r="F612" s="333"/>
      <c r="G612" s="440"/>
      <c r="H612" s="441" t="s">
        <v>1015</v>
      </c>
      <c r="I612" s="442">
        <f>SUM(I605:I611)</f>
        <v>6.4399999999999995</v>
      </c>
      <c r="J612" s="449"/>
    </row>
    <row r="613" spans="1:10" ht="12" customHeight="1">
      <c r="A613" s="562" t="s">
        <v>1417</v>
      </c>
      <c r="B613" s="334" t="s">
        <v>203</v>
      </c>
      <c r="C613" s="335" t="s">
        <v>273</v>
      </c>
      <c r="D613" s="336" t="s">
        <v>1179</v>
      </c>
      <c r="E613" s="315" t="s">
        <v>1191</v>
      </c>
      <c r="F613" s="317" t="s">
        <v>202</v>
      </c>
      <c r="G613" s="318"/>
      <c r="H613" s="314"/>
      <c r="I613" s="311"/>
      <c r="J613" s="337"/>
    </row>
    <row r="614" spans="1:10" ht="12" customHeight="1">
      <c r="A614" s="563"/>
      <c r="B614" s="339" t="s">
        <v>1016</v>
      </c>
      <c r="C614" s="312"/>
      <c r="D614" s="321"/>
      <c r="E614" s="320"/>
      <c r="F614" s="321" t="s">
        <v>1017</v>
      </c>
      <c r="G614" s="341">
        <f>I612</f>
        <v>6.4399999999999995</v>
      </c>
      <c r="H614" s="323"/>
      <c r="I614" s="342">
        <f>G614</f>
        <v>6.4399999999999995</v>
      </c>
      <c r="J614" s="340"/>
    </row>
    <row r="615" spans="1:10" ht="12" customHeight="1">
      <c r="A615" s="561"/>
      <c r="B615" s="447" t="s">
        <v>263</v>
      </c>
      <c r="C615" s="448"/>
      <c r="D615" s="333"/>
      <c r="E615" s="316"/>
      <c r="F615" s="333"/>
      <c r="G615" s="440"/>
      <c r="H615" s="441" t="s">
        <v>1015</v>
      </c>
      <c r="I615" s="442">
        <f>SUM(I613:I614)</f>
        <v>6.4399999999999995</v>
      </c>
      <c r="J615" s="449"/>
    </row>
    <row r="616" spans="1:10" ht="12" customHeight="1">
      <c r="A616" s="562" t="s">
        <v>1629</v>
      </c>
      <c r="B616" s="334" t="s">
        <v>201</v>
      </c>
      <c r="C616" s="335" t="s">
        <v>273</v>
      </c>
      <c r="D616" s="336" t="s">
        <v>112</v>
      </c>
      <c r="E616" s="315" t="s">
        <v>1192</v>
      </c>
      <c r="F616" s="317" t="s">
        <v>202</v>
      </c>
      <c r="G616" s="318"/>
      <c r="H616" s="314"/>
      <c r="I616" s="311"/>
      <c r="J616" s="337"/>
    </row>
    <row r="617" spans="1:10" ht="12" customHeight="1">
      <c r="A617" s="563"/>
      <c r="B617" s="338" t="s">
        <v>1008</v>
      </c>
      <c r="C617" s="311" t="s">
        <v>1009</v>
      </c>
      <c r="D617" s="321" t="s">
        <v>227</v>
      </c>
      <c r="E617" s="320" t="s">
        <v>41</v>
      </c>
      <c r="F617" s="321" t="s">
        <v>120</v>
      </c>
      <c r="G617" s="322">
        <v>1</v>
      </c>
      <c r="H617" s="323">
        <v>9.18</v>
      </c>
      <c r="I617" s="311">
        <f>H617*G617</f>
        <v>9.18</v>
      </c>
      <c r="J617" s="337"/>
    </row>
    <row r="618" spans="1:10" ht="12" customHeight="1">
      <c r="A618" s="563"/>
      <c r="B618" s="339" t="s">
        <v>1010</v>
      </c>
      <c r="C618" s="312" t="s">
        <v>1011</v>
      </c>
      <c r="D618" s="321" t="s">
        <v>224</v>
      </c>
      <c r="E618" s="320" t="s">
        <v>1193</v>
      </c>
      <c r="F618" s="321" t="s">
        <v>116</v>
      </c>
      <c r="G618" s="322">
        <v>4</v>
      </c>
      <c r="H618" s="323">
        <v>0.46</v>
      </c>
      <c r="I618" s="311">
        <f>H618*G618</f>
        <v>1.84</v>
      </c>
      <c r="J618" s="340"/>
    </row>
    <row r="619" spans="1:10" ht="12" customHeight="1">
      <c r="A619" s="563"/>
      <c r="B619" s="339" t="s">
        <v>1010</v>
      </c>
      <c r="C619" s="312" t="s">
        <v>1012</v>
      </c>
      <c r="D619" s="321" t="s">
        <v>224</v>
      </c>
      <c r="E619" s="320" t="s">
        <v>117</v>
      </c>
      <c r="F619" s="321" t="s">
        <v>116</v>
      </c>
      <c r="G619" s="322">
        <v>8</v>
      </c>
      <c r="H619" s="323">
        <v>7.0000000000000007E-2</v>
      </c>
      <c r="I619" s="311">
        <f>H619*G619</f>
        <v>0.56000000000000005</v>
      </c>
      <c r="J619" s="340"/>
    </row>
    <row r="620" spans="1:10" ht="12" customHeight="1">
      <c r="A620" s="563"/>
      <c r="B620" s="339" t="s">
        <v>118</v>
      </c>
      <c r="C620" s="312"/>
      <c r="D620" s="321" t="s">
        <v>1021</v>
      </c>
      <c r="E620" s="320" t="s">
        <v>602</v>
      </c>
      <c r="F620" s="321" t="s">
        <v>121</v>
      </c>
      <c r="G620" s="322">
        <v>4</v>
      </c>
      <c r="H620" s="323"/>
      <c r="I620" s="312"/>
      <c r="J620" s="340"/>
    </row>
    <row r="621" spans="1:10" ht="12" customHeight="1">
      <c r="A621" s="563"/>
      <c r="B621" s="339" t="s">
        <v>119</v>
      </c>
      <c r="C621" s="312"/>
      <c r="D621" s="321" t="s">
        <v>62</v>
      </c>
      <c r="E621" s="320" t="s">
        <v>42</v>
      </c>
      <c r="F621" s="321" t="s">
        <v>1255</v>
      </c>
      <c r="G621" s="322">
        <v>1.7</v>
      </c>
      <c r="H621" s="323"/>
      <c r="I621" s="312"/>
      <c r="J621" s="340"/>
    </row>
    <row r="622" spans="1:10" ht="12" customHeight="1">
      <c r="A622" s="563"/>
      <c r="B622" s="339" t="s">
        <v>119</v>
      </c>
      <c r="C622" s="312"/>
      <c r="D622" s="321" t="s">
        <v>1158</v>
      </c>
      <c r="E622" s="320" t="s">
        <v>205</v>
      </c>
      <c r="F622" s="321" t="s">
        <v>1256</v>
      </c>
      <c r="G622" s="322">
        <v>0.56599999999999995</v>
      </c>
      <c r="H622" s="323"/>
      <c r="I622" s="312"/>
      <c r="J622" s="340"/>
    </row>
    <row r="623" spans="1:10" ht="12" customHeight="1">
      <c r="A623" s="561"/>
      <c r="B623" s="447" t="s">
        <v>263</v>
      </c>
      <c r="C623" s="448"/>
      <c r="D623" s="333"/>
      <c r="E623" s="316"/>
      <c r="F623" s="333"/>
      <c r="G623" s="440"/>
      <c r="H623" s="441" t="s">
        <v>1019</v>
      </c>
      <c r="I623" s="442">
        <f>SUM(I616:I622)</f>
        <v>11.58</v>
      </c>
      <c r="J623" s="449"/>
    </row>
    <row r="624" spans="1:10" ht="12" customHeight="1">
      <c r="A624" s="557" t="s">
        <v>1630</v>
      </c>
      <c r="B624" s="212" t="s">
        <v>203</v>
      </c>
      <c r="C624" s="213" t="s">
        <v>273</v>
      </c>
      <c r="D624" s="329" t="s">
        <v>112</v>
      </c>
      <c r="E624" s="214" t="s">
        <v>1194</v>
      </c>
      <c r="F624" s="215" t="s">
        <v>202</v>
      </c>
      <c r="G624" s="216"/>
      <c r="H624" s="225"/>
      <c r="I624" s="218"/>
      <c r="J624" s="219"/>
    </row>
    <row r="625" spans="1:10" ht="12" customHeight="1">
      <c r="A625" s="558"/>
      <c r="B625" s="146" t="s">
        <v>1160</v>
      </c>
      <c r="C625" s="407"/>
      <c r="D625" s="188"/>
      <c r="E625" s="220"/>
      <c r="F625" s="188" t="s">
        <v>1161</v>
      </c>
      <c r="G625" s="226">
        <f>I623</f>
        <v>11.58</v>
      </c>
      <c r="H625" s="222"/>
      <c r="I625" s="227">
        <f>G625</f>
        <v>11.58</v>
      </c>
      <c r="J625" s="175"/>
    </row>
    <row r="626" spans="1:10" ht="12" customHeight="1">
      <c r="A626" s="559"/>
      <c r="B626" s="435" t="s">
        <v>263</v>
      </c>
      <c r="C626" s="436"/>
      <c r="D626" s="223"/>
      <c r="E626" s="224"/>
      <c r="F626" s="223"/>
      <c r="G626" s="437"/>
      <c r="H626" s="438" t="s">
        <v>1019</v>
      </c>
      <c r="I626" s="439">
        <f>SUM(I624:I625)</f>
        <v>11.58</v>
      </c>
      <c r="J626" s="239"/>
    </row>
    <row r="627" spans="1:10" ht="12" customHeight="1">
      <c r="A627" s="557" t="s">
        <v>1631</v>
      </c>
      <c r="B627" s="212" t="s">
        <v>201</v>
      </c>
      <c r="C627" s="213" t="s">
        <v>273</v>
      </c>
      <c r="D627" s="329" t="s">
        <v>112</v>
      </c>
      <c r="E627" s="214" t="s">
        <v>1195</v>
      </c>
      <c r="F627" s="215" t="s">
        <v>202</v>
      </c>
      <c r="G627" s="216"/>
      <c r="H627" s="225"/>
      <c r="I627" s="218"/>
      <c r="J627" s="219"/>
    </row>
    <row r="628" spans="1:10" ht="12" customHeight="1">
      <c r="A628" s="558"/>
      <c r="B628" s="173" t="s">
        <v>1182</v>
      </c>
      <c r="C628" s="218" t="s">
        <v>1183</v>
      </c>
      <c r="D628" s="215" t="s">
        <v>227</v>
      </c>
      <c r="E628" s="228" t="s">
        <v>39</v>
      </c>
      <c r="F628" s="215" t="s">
        <v>120</v>
      </c>
      <c r="G628" s="216">
        <v>1</v>
      </c>
      <c r="H628" s="222">
        <v>8.1</v>
      </c>
      <c r="I628" s="218">
        <f>H628*G628</f>
        <v>8.1</v>
      </c>
      <c r="J628" s="219"/>
    </row>
    <row r="629" spans="1:10" ht="12" customHeight="1">
      <c r="A629" s="558"/>
      <c r="B629" s="146" t="s">
        <v>1185</v>
      </c>
      <c r="C629" s="407" t="s">
        <v>1186</v>
      </c>
      <c r="D629" s="188" t="s">
        <v>224</v>
      </c>
      <c r="E629" s="220" t="s">
        <v>1196</v>
      </c>
      <c r="F629" s="188" t="s">
        <v>116</v>
      </c>
      <c r="G629" s="221">
        <v>4</v>
      </c>
      <c r="H629" s="222">
        <v>0.46</v>
      </c>
      <c r="I629" s="218">
        <f>H629*G629</f>
        <v>1.84</v>
      </c>
      <c r="J629" s="175"/>
    </row>
    <row r="630" spans="1:10" ht="12" customHeight="1">
      <c r="A630" s="558"/>
      <c r="B630" s="146" t="s">
        <v>1185</v>
      </c>
      <c r="C630" s="407" t="s">
        <v>1187</v>
      </c>
      <c r="D630" s="188" t="s">
        <v>224</v>
      </c>
      <c r="E630" s="220" t="s">
        <v>117</v>
      </c>
      <c r="F630" s="188" t="s">
        <v>116</v>
      </c>
      <c r="G630" s="221">
        <v>8</v>
      </c>
      <c r="H630" s="222">
        <v>7.0000000000000007E-2</v>
      </c>
      <c r="I630" s="218">
        <f>H630*G630</f>
        <v>0.56000000000000005</v>
      </c>
      <c r="J630" s="175"/>
    </row>
    <row r="631" spans="1:10" ht="12" customHeight="1">
      <c r="A631" s="558"/>
      <c r="B631" s="146" t="s">
        <v>118</v>
      </c>
      <c r="C631" s="407"/>
      <c r="D631" s="188" t="s">
        <v>1188</v>
      </c>
      <c r="E631" s="220" t="s">
        <v>602</v>
      </c>
      <c r="F631" s="188" t="s">
        <v>121</v>
      </c>
      <c r="G631" s="221">
        <v>4</v>
      </c>
      <c r="H631" s="222"/>
      <c r="I631" s="407"/>
      <c r="J631" s="175"/>
    </row>
    <row r="632" spans="1:10" ht="12" customHeight="1">
      <c r="A632" s="558"/>
      <c r="B632" s="146" t="s">
        <v>119</v>
      </c>
      <c r="C632" s="407"/>
      <c r="D632" s="188" t="s">
        <v>62</v>
      </c>
      <c r="E632" s="220" t="s">
        <v>40</v>
      </c>
      <c r="F632" s="188" t="s">
        <v>1249</v>
      </c>
      <c r="G632" s="221">
        <v>1.5</v>
      </c>
      <c r="H632" s="222"/>
      <c r="I632" s="407"/>
      <c r="J632" s="175"/>
    </row>
    <row r="633" spans="1:10" ht="12" customHeight="1">
      <c r="A633" s="558"/>
      <c r="B633" s="146" t="s">
        <v>119</v>
      </c>
      <c r="C633" s="407"/>
      <c r="D633" s="188" t="s">
        <v>1158</v>
      </c>
      <c r="E633" s="220" t="s">
        <v>206</v>
      </c>
      <c r="F633" s="188" t="s">
        <v>1250</v>
      </c>
      <c r="G633" s="221">
        <v>0.5</v>
      </c>
      <c r="H633" s="222"/>
      <c r="I633" s="407"/>
      <c r="J633" s="175"/>
    </row>
    <row r="634" spans="1:10" ht="12" customHeight="1">
      <c r="A634" s="559"/>
      <c r="B634" s="435" t="s">
        <v>263</v>
      </c>
      <c r="C634" s="436"/>
      <c r="D634" s="223"/>
      <c r="E634" s="224"/>
      <c r="F634" s="223"/>
      <c r="G634" s="437"/>
      <c r="H634" s="438" t="s">
        <v>1019</v>
      </c>
      <c r="I634" s="439">
        <f>SUM(I627:I633)</f>
        <v>10.5</v>
      </c>
      <c r="J634" s="239"/>
    </row>
    <row r="635" spans="1:10" ht="12" customHeight="1">
      <c r="A635" s="557" t="s">
        <v>1632</v>
      </c>
      <c r="B635" s="212" t="s">
        <v>203</v>
      </c>
      <c r="C635" s="213" t="s">
        <v>273</v>
      </c>
      <c r="D635" s="329" t="s">
        <v>112</v>
      </c>
      <c r="E635" s="214" t="s">
        <v>1195</v>
      </c>
      <c r="F635" s="215" t="s">
        <v>202</v>
      </c>
      <c r="G635" s="216"/>
      <c r="H635" s="225"/>
      <c r="I635" s="218"/>
      <c r="J635" s="219"/>
    </row>
    <row r="636" spans="1:10" ht="12" customHeight="1">
      <c r="A636" s="558"/>
      <c r="B636" s="146" t="s">
        <v>1160</v>
      </c>
      <c r="C636" s="407"/>
      <c r="D636" s="188"/>
      <c r="E636" s="220"/>
      <c r="F636" s="188" t="s">
        <v>1161</v>
      </c>
      <c r="G636" s="226">
        <f>I634</f>
        <v>10.5</v>
      </c>
      <c r="H636" s="222"/>
      <c r="I636" s="227">
        <f>G636</f>
        <v>10.5</v>
      </c>
      <c r="J636" s="175"/>
    </row>
    <row r="637" spans="1:10" ht="12" customHeight="1">
      <c r="A637" s="559"/>
      <c r="B637" s="443" t="s">
        <v>263</v>
      </c>
      <c r="C637" s="444"/>
      <c r="D637" s="223"/>
      <c r="E637" s="224"/>
      <c r="F637" s="223"/>
      <c r="G637" s="437"/>
      <c r="H637" s="445" t="s">
        <v>1019</v>
      </c>
      <c r="I637" s="446">
        <f>SUM(I635:I636)</f>
        <v>10.5</v>
      </c>
      <c r="J637" s="239"/>
    </row>
    <row r="638" spans="1:10" ht="12" customHeight="1">
      <c r="A638" s="557" t="s">
        <v>1633</v>
      </c>
      <c r="B638" s="212" t="s">
        <v>201</v>
      </c>
      <c r="C638" s="213" t="s">
        <v>273</v>
      </c>
      <c r="D638" s="329" t="s">
        <v>112</v>
      </c>
      <c r="E638" s="214" t="s">
        <v>1197</v>
      </c>
      <c r="F638" s="215" t="s">
        <v>202</v>
      </c>
      <c r="G638" s="216"/>
      <c r="H638" s="225"/>
      <c r="I638" s="218"/>
      <c r="J638" s="219"/>
    </row>
    <row r="639" spans="1:10" ht="12" customHeight="1">
      <c r="A639" s="558"/>
      <c r="B639" s="173" t="s">
        <v>1182</v>
      </c>
      <c r="C639" s="218" t="s">
        <v>1183</v>
      </c>
      <c r="D639" s="188" t="s">
        <v>227</v>
      </c>
      <c r="E639" s="220" t="s">
        <v>1198</v>
      </c>
      <c r="F639" s="188" t="s">
        <v>120</v>
      </c>
      <c r="G639" s="221">
        <v>1</v>
      </c>
      <c r="H639" s="222">
        <v>48.6</v>
      </c>
      <c r="I639" s="218">
        <f>H639*G639</f>
        <v>48.6</v>
      </c>
      <c r="J639" s="219"/>
    </row>
    <row r="640" spans="1:10" ht="12" customHeight="1">
      <c r="A640" s="558"/>
      <c r="B640" s="146" t="s">
        <v>1185</v>
      </c>
      <c r="C640" s="407" t="s">
        <v>1186</v>
      </c>
      <c r="D640" s="188" t="s">
        <v>224</v>
      </c>
      <c r="E640" s="220" t="s">
        <v>1199</v>
      </c>
      <c r="F640" s="188" t="s">
        <v>116</v>
      </c>
      <c r="G640" s="221">
        <v>5</v>
      </c>
      <c r="H640" s="222">
        <v>1.0349999999999999</v>
      </c>
      <c r="I640" s="218">
        <f>H640*G640</f>
        <v>5.1749999999999998</v>
      </c>
      <c r="J640" s="175"/>
    </row>
    <row r="641" spans="1:10" ht="12" customHeight="1">
      <c r="A641" s="558"/>
      <c r="B641" s="146" t="s">
        <v>1185</v>
      </c>
      <c r="C641" s="407" t="s">
        <v>1187</v>
      </c>
      <c r="D641" s="188" t="s">
        <v>224</v>
      </c>
      <c r="E641" s="220" t="s">
        <v>117</v>
      </c>
      <c r="F641" s="188" t="s">
        <v>116</v>
      </c>
      <c r="G641" s="221">
        <v>10</v>
      </c>
      <c r="H641" s="222">
        <v>7.0000000000000007E-2</v>
      </c>
      <c r="I641" s="218">
        <f>H641*G641</f>
        <v>0.70000000000000007</v>
      </c>
      <c r="J641" s="175"/>
    </row>
    <row r="642" spans="1:10" ht="12" customHeight="1">
      <c r="A642" s="558"/>
      <c r="B642" s="146" t="s">
        <v>118</v>
      </c>
      <c r="C642" s="407"/>
      <c r="D642" s="188" t="s">
        <v>1188</v>
      </c>
      <c r="E642" s="220" t="s">
        <v>602</v>
      </c>
      <c r="F642" s="188" t="s">
        <v>121</v>
      </c>
      <c r="G642" s="221">
        <v>5</v>
      </c>
      <c r="H642" s="222"/>
      <c r="I642" s="407"/>
      <c r="J642" s="175"/>
    </row>
    <row r="643" spans="1:10" ht="12" customHeight="1">
      <c r="A643" s="558"/>
      <c r="B643" s="146" t="s">
        <v>119</v>
      </c>
      <c r="C643" s="407"/>
      <c r="D643" s="188" t="s">
        <v>62</v>
      </c>
      <c r="E643" s="220" t="s">
        <v>1200</v>
      </c>
      <c r="F643" s="188" t="s">
        <v>1249</v>
      </c>
      <c r="G643" s="221">
        <v>6</v>
      </c>
      <c r="H643" s="222"/>
      <c r="I643" s="407"/>
      <c r="J643" s="175"/>
    </row>
    <row r="644" spans="1:10" ht="12" customHeight="1">
      <c r="A644" s="558"/>
      <c r="B644" s="146" t="s">
        <v>119</v>
      </c>
      <c r="C644" s="407"/>
      <c r="D644" s="188" t="s">
        <v>1158</v>
      </c>
      <c r="E644" s="220" t="s">
        <v>1201</v>
      </c>
      <c r="F644" s="188" t="s">
        <v>1250</v>
      </c>
      <c r="G644" s="221">
        <v>2</v>
      </c>
      <c r="H644" s="222"/>
      <c r="I644" s="407"/>
      <c r="J644" s="175"/>
    </row>
    <row r="645" spans="1:10" ht="12" customHeight="1">
      <c r="A645" s="559"/>
      <c r="B645" s="435" t="s">
        <v>263</v>
      </c>
      <c r="C645" s="436"/>
      <c r="D645" s="223"/>
      <c r="E645" s="224"/>
      <c r="F645" s="223"/>
      <c r="G645" s="437"/>
      <c r="H645" s="438" t="s">
        <v>1019</v>
      </c>
      <c r="I645" s="439">
        <f>SUM(I638:I644)</f>
        <v>54.475000000000001</v>
      </c>
      <c r="J645" s="239"/>
    </row>
    <row r="646" spans="1:10" ht="12" customHeight="1">
      <c r="A646" s="557" t="s">
        <v>1634</v>
      </c>
      <c r="B646" s="212" t="s">
        <v>203</v>
      </c>
      <c r="C646" s="213" t="s">
        <v>273</v>
      </c>
      <c r="D646" s="329" t="s">
        <v>112</v>
      </c>
      <c r="E646" s="214" t="s">
        <v>1197</v>
      </c>
      <c r="F646" s="215" t="s">
        <v>202</v>
      </c>
      <c r="G646" s="216"/>
      <c r="H646" s="225"/>
      <c r="I646" s="218"/>
      <c r="J646" s="219"/>
    </row>
    <row r="647" spans="1:10" ht="12" customHeight="1">
      <c r="A647" s="558"/>
      <c r="B647" s="146" t="s">
        <v>1160</v>
      </c>
      <c r="C647" s="407"/>
      <c r="D647" s="188"/>
      <c r="E647" s="220"/>
      <c r="F647" s="188" t="s">
        <v>1161</v>
      </c>
      <c r="G647" s="226">
        <f>I645</f>
        <v>54.475000000000001</v>
      </c>
      <c r="H647" s="222"/>
      <c r="I647" s="227">
        <f>G647</f>
        <v>54.475000000000001</v>
      </c>
      <c r="J647" s="175"/>
    </row>
    <row r="648" spans="1:10" ht="12" customHeight="1">
      <c r="A648" s="559"/>
      <c r="B648" s="435" t="s">
        <v>263</v>
      </c>
      <c r="C648" s="436"/>
      <c r="D648" s="223"/>
      <c r="E648" s="224"/>
      <c r="F648" s="223"/>
      <c r="G648" s="437"/>
      <c r="H648" s="438" t="s">
        <v>1019</v>
      </c>
      <c r="I648" s="439">
        <f>SUM(I646:I647)</f>
        <v>54.475000000000001</v>
      </c>
      <c r="J648" s="239"/>
    </row>
    <row r="649" spans="1:10" ht="12" customHeight="1">
      <c r="A649" s="557" t="s">
        <v>1635</v>
      </c>
      <c r="B649" s="212" t="s">
        <v>201</v>
      </c>
      <c r="C649" s="213" t="s">
        <v>276</v>
      </c>
      <c r="D649" s="329" t="s">
        <v>278</v>
      </c>
      <c r="E649" s="214" t="s">
        <v>1202</v>
      </c>
      <c r="F649" s="215" t="s">
        <v>55</v>
      </c>
      <c r="G649" s="216"/>
      <c r="H649" s="225"/>
      <c r="I649" s="218"/>
      <c r="J649" s="219"/>
    </row>
    <row r="650" spans="1:10" ht="12" customHeight="1">
      <c r="A650" s="558"/>
      <c r="B650" s="146" t="s">
        <v>1038</v>
      </c>
      <c r="C650" s="407" t="s">
        <v>1039</v>
      </c>
      <c r="D650" s="215" t="s">
        <v>1076</v>
      </c>
      <c r="E650" s="319" t="s">
        <v>523</v>
      </c>
      <c r="F650" s="317" t="s">
        <v>120</v>
      </c>
      <c r="G650" s="318">
        <v>1</v>
      </c>
      <c r="H650" s="323">
        <v>7.2309999999999999</v>
      </c>
      <c r="I650" s="218">
        <f>H650*G650</f>
        <v>7.2309999999999999</v>
      </c>
      <c r="J650" s="175"/>
    </row>
    <row r="651" spans="1:10" ht="12" customHeight="1">
      <c r="A651" s="558"/>
      <c r="B651" s="146" t="s">
        <v>1038</v>
      </c>
      <c r="C651" s="407" t="s">
        <v>1203</v>
      </c>
      <c r="D651" s="215" t="s">
        <v>1076</v>
      </c>
      <c r="E651" s="320" t="s">
        <v>524</v>
      </c>
      <c r="F651" s="321" t="s">
        <v>120</v>
      </c>
      <c r="G651" s="322">
        <v>2</v>
      </c>
      <c r="H651" s="323">
        <v>1.3560000000000001</v>
      </c>
      <c r="I651" s="218">
        <f>H651*G651</f>
        <v>2.7120000000000002</v>
      </c>
      <c r="J651" s="175"/>
    </row>
    <row r="652" spans="1:10" ht="12" customHeight="1">
      <c r="A652" s="558"/>
      <c r="B652" s="146" t="s">
        <v>129</v>
      </c>
      <c r="C652" s="407"/>
      <c r="D652" s="188" t="s">
        <v>32</v>
      </c>
      <c r="E652" s="220" t="s">
        <v>223</v>
      </c>
      <c r="F652" s="188" t="s">
        <v>121</v>
      </c>
      <c r="G652" s="221">
        <v>2</v>
      </c>
      <c r="H652" s="222"/>
      <c r="I652" s="407"/>
      <c r="J652" s="175"/>
    </row>
    <row r="653" spans="1:10" ht="12" customHeight="1">
      <c r="A653" s="558"/>
      <c r="B653" s="146" t="s">
        <v>118</v>
      </c>
      <c r="C653" s="407"/>
      <c r="D653" s="188" t="s">
        <v>1042</v>
      </c>
      <c r="E653" s="220" t="s">
        <v>606</v>
      </c>
      <c r="F653" s="188" t="s">
        <v>121</v>
      </c>
      <c r="G653" s="221">
        <v>4</v>
      </c>
      <c r="H653" s="222"/>
      <c r="I653" s="407"/>
      <c r="J653" s="175"/>
    </row>
    <row r="654" spans="1:10" ht="12" customHeight="1">
      <c r="A654" s="558"/>
      <c r="B654" s="146" t="s">
        <v>130</v>
      </c>
      <c r="C654" s="407"/>
      <c r="D654" s="188" t="s">
        <v>36</v>
      </c>
      <c r="E654" s="220" t="s">
        <v>131</v>
      </c>
      <c r="F654" s="188" t="s">
        <v>100</v>
      </c>
      <c r="G654" s="221">
        <v>2</v>
      </c>
      <c r="H654" s="222"/>
      <c r="I654" s="407"/>
      <c r="J654" s="175"/>
    </row>
    <row r="655" spans="1:10" ht="12" customHeight="1">
      <c r="A655" s="558"/>
      <c r="B655" s="146" t="s">
        <v>287</v>
      </c>
      <c r="C655" s="407"/>
      <c r="D655" s="188" t="s">
        <v>33</v>
      </c>
      <c r="E655" s="220" t="s">
        <v>1045</v>
      </c>
      <c r="F655" s="188" t="s">
        <v>1251</v>
      </c>
      <c r="G655" s="221">
        <v>0.28299999999999997</v>
      </c>
      <c r="H655" s="222"/>
      <c r="I655" s="407"/>
      <c r="J655" s="175"/>
    </row>
    <row r="656" spans="1:10" ht="12" customHeight="1">
      <c r="A656" s="558"/>
      <c r="B656" s="146" t="s">
        <v>287</v>
      </c>
      <c r="C656" s="407"/>
      <c r="D656" s="188" t="s">
        <v>34</v>
      </c>
      <c r="E656" s="220" t="s">
        <v>133</v>
      </c>
      <c r="F656" s="188" t="s">
        <v>1251</v>
      </c>
      <c r="G656" s="221">
        <v>0.28299999999999997</v>
      </c>
      <c r="H656" s="222"/>
      <c r="I656" s="407"/>
      <c r="J656" s="175"/>
    </row>
    <row r="657" spans="1:10" ht="12" customHeight="1">
      <c r="A657" s="559"/>
      <c r="B657" s="435" t="s">
        <v>263</v>
      </c>
      <c r="C657" s="436"/>
      <c r="D657" s="223"/>
      <c r="E657" s="224"/>
      <c r="F657" s="223"/>
      <c r="G657" s="437"/>
      <c r="H657" s="438" t="s">
        <v>1043</v>
      </c>
      <c r="I657" s="439">
        <f>SUM(I649:I656)</f>
        <v>9.9429999999999996</v>
      </c>
      <c r="J657" s="239"/>
    </row>
    <row r="658" spans="1:10" ht="12" customHeight="1">
      <c r="A658" s="557" t="s">
        <v>1636</v>
      </c>
      <c r="B658" s="212" t="s">
        <v>203</v>
      </c>
      <c r="C658" s="213" t="s">
        <v>276</v>
      </c>
      <c r="D658" s="329" t="s">
        <v>278</v>
      </c>
      <c r="E658" s="214" t="s">
        <v>1204</v>
      </c>
      <c r="F658" s="215" t="s">
        <v>55</v>
      </c>
      <c r="G658" s="216"/>
      <c r="H658" s="225"/>
      <c r="I658" s="218"/>
      <c r="J658" s="219"/>
    </row>
    <row r="659" spans="1:10" ht="12" customHeight="1">
      <c r="A659" s="558"/>
      <c r="B659" s="146" t="s">
        <v>1048</v>
      </c>
      <c r="C659" s="407"/>
      <c r="D659" s="188"/>
      <c r="E659" s="220"/>
      <c r="F659" s="188" t="s">
        <v>1050</v>
      </c>
      <c r="G659" s="226">
        <f>I657</f>
        <v>9.9429999999999996</v>
      </c>
      <c r="H659" s="222"/>
      <c r="I659" s="227">
        <f>G659</f>
        <v>9.9429999999999996</v>
      </c>
      <c r="J659" s="175"/>
    </row>
    <row r="660" spans="1:10" ht="12" customHeight="1">
      <c r="A660" s="559"/>
      <c r="B660" s="435" t="s">
        <v>263</v>
      </c>
      <c r="C660" s="436"/>
      <c r="D660" s="223"/>
      <c r="E660" s="224"/>
      <c r="F660" s="223"/>
      <c r="G660" s="437"/>
      <c r="H660" s="438" t="s">
        <v>1051</v>
      </c>
      <c r="I660" s="439">
        <f>SUM(I658:I659)</f>
        <v>9.9429999999999996</v>
      </c>
      <c r="J660" s="239"/>
    </row>
    <row r="661" spans="1:10" ht="12" customHeight="1">
      <c r="A661" s="557" t="s">
        <v>1637</v>
      </c>
      <c r="B661" s="212" t="s">
        <v>200</v>
      </c>
      <c r="C661" s="213" t="s">
        <v>276</v>
      </c>
      <c r="D661" s="329" t="s">
        <v>278</v>
      </c>
      <c r="E661" s="214" t="s">
        <v>1205</v>
      </c>
      <c r="F661" s="215" t="s">
        <v>55</v>
      </c>
      <c r="G661" s="216"/>
      <c r="H661" s="225"/>
      <c r="I661" s="218"/>
      <c r="J661" s="219"/>
    </row>
    <row r="662" spans="1:10" ht="12" customHeight="1">
      <c r="A662" s="559"/>
      <c r="B662" s="435" t="s">
        <v>263</v>
      </c>
      <c r="C662" s="436"/>
      <c r="D662" s="223"/>
      <c r="E662" s="224"/>
      <c r="F662" s="223"/>
      <c r="G662" s="437"/>
      <c r="H662" s="438" t="s">
        <v>1051</v>
      </c>
      <c r="I662" s="439">
        <f>SUM(I661:I661)</f>
        <v>0</v>
      </c>
      <c r="J662" s="239"/>
    </row>
    <row r="663" spans="1:10" ht="12" customHeight="1">
      <c r="A663" s="557" t="s">
        <v>1638</v>
      </c>
      <c r="B663" s="212" t="s">
        <v>88</v>
      </c>
      <c r="C663" s="213" t="s">
        <v>276</v>
      </c>
      <c r="D663" s="329" t="s">
        <v>278</v>
      </c>
      <c r="E663" s="214" t="s">
        <v>1205</v>
      </c>
      <c r="F663" s="215" t="s">
        <v>55</v>
      </c>
      <c r="G663" s="216"/>
      <c r="H663" s="225"/>
      <c r="I663" s="218"/>
      <c r="J663" s="219"/>
    </row>
    <row r="664" spans="1:10" ht="12" customHeight="1">
      <c r="A664" s="558"/>
      <c r="B664" s="406" t="s">
        <v>1048</v>
      </c>
      <c r="C664" s="407"/>
      <c r="D664" s="188"/>
      <c r="E664" s="220"/>
      <c r="F664" s="188" t="s">
        <v>1118</v>
      </c>
      <c r="G664" s="226">
        <f>I657</f>
        <v>9.9429999999999996</v>
      </c>
      <c r="H664" s="222"/>
      <c r="I664" s="227">
        <f>G664</f>
        <v>9.9429999999999996</v>
      </c>
      <c r="J664" s="175"/>
    </row>
    <row r="665" spans="1:10" ht="12" customHeight="1">
      <c r="A665" s="559"/>
      <c r="B665" s="435" t="s">
        <v>263</v>
      </c>
      <c r="C665" s="436"/>
      <c r="D665" s="223"/>
      <c r="E665" s="224"/>
      <c r="F665" s="223"/>
      <c r="G665" s="437"/>
      <c r="H665" s="438" t="s">
        <v>1051</v>
      </c>
      <c r="I665" s="439">
        <f>SUM(I663:I664)</f>
        <v>9.9429999999999996</v>
      </c>
      <c r="J665" s="239"/>
    </row>
    <row r="666" spans="1:10" ht="12" customHeight="1">
      <c r="A666" s="557" t="s">
        <v>1639</v>
      </c>
      <c r="B666" s="212" t="s">
        <v>201</v>
      </c>
      <c r="C666" s="213" t="s">
        <v>279</v>
      </c>
      <c r="D666" s="329" t="s">
        <v>266</v>
      </c>
      <c r="E666" s="214" t="s">
        <v>601</v>
      </c>
      <c r="F666" s="215" t="s">
        <v>55</v>
      </c>
      <c r="G666" s="216"/>
      <c r="H666" s="225"/>
      <c r="I666" s="218"/>
      <c r="J666" s="219"/>
    </row>
    <row r="667" spans="1:10" ht="11.25" customHeight="1">
      <c r="A667" s="558"/>
      <c r="B667" s="238" t="s">
        <v>1038</v>
      </c>
      <c r="C667" s="218" t="s">
        <v>1206</v>
      </c>
      <c r="D667" s="188" t="s">
        <v>1076</v>
      </c>
      <c r="E667" s="320" t="s">
        <v>624</v>
      </c>
      <c r="F667" s="321" t="s">
        <v>120</v>
      </c>
      <c r="G667" s="322">
        <v>1</v>
      </c>
      <c r="H667" s="323">
        <v>25.946000000000002</v>
      </c>
      <c r="I667" s="218">
        <f>H667*G667</f>
        <v>25.946000000000002</v>
      </c>
      <c r="J667" s="219"/>
    </row>
    <row r="668" spans="1:10" ht="11.25" customHeight="1">
      <c r="A668" s="558"/>
      <c r="B668" s="146" t="s">
        <v>287</v>
      </c>
      <c r="C668" s="407"/>
      <c r="D668" s="188" t="s">
        <v>33</v>
      </c>
      <c r="E668" s="220" t="s">
        <v>1207</v>
      </c>
      <c r="F668" s="188" t="s">
        <v>1254</v>
      </c>
      <c r="G668" s="221"/>
      <c r="H668" s="222"/>
      <c r="I668" s="407"/>
      <c r="J668" s="175"/>
    </row>
    <row r="669" spans="1:10" ht="11.25" customHeight="1">
      <c r="A669" s="558"/>
      <c r="B669" s="146" t="s">
        <v>287</v>
      </c>
      <c r="C669" s="407"/>
      <c r="D669" s="188" t="s">
        <v>35</v>
      </c>
      <c r="E669" s="220" t="s">
        <v>115</v>
      </c>
      <c r="F669" s="188" t="s">
        <v>1118</v>
      </c>
      <c r="G669" s="221">
        <v>29.43</v>
      </c>
      <c r="H669" s="222"/>
      <c r="I669" s="407"/>
      <c r="J669" s="175"/>
    </row>
    <row r="670" spans="1:10" ht="11.25" customHeight="1">
      <c r="A670" s="558"/>
      <c r="B670" s="146" t="s">
        <v>148</v>
      </c>
      <c r="C670" s="407"/>
      <c r="D670" s="188" t="s">
        <v>32</v>
      </c>
      <c r="E670" s="220" t="s">
        <v>45</v>
      </c>
      <c r="F670" s="188" t="s">
        <v>120</v>
      </c>
      <c r="G670" s="221">
        <v>2</v>
      </c>
      <c r="H670" s="222">
        <v>0.91700000000000004</v>
      </c>
      <c r="I670" s="218">
        <f>H670*G670</f>
        <v>1.8340000000000001</v>
      </c>
      <c r="J670" s="175"/>
    </row>
    <row r="671" spans="1:10" ht="11.25" customHeight="1">
      <c r="A671" s="558"/>
      <c r="B671" s="146" t="s">
        <v>1208</v>
      </c>
      <c r="C671" s="407" t="s">
        <v>1209</v>
      </c>
      <c r="D671" s="188"/>
      <c r="E671" s="220" t="s">
        <v>1297</v>
      </c>
      <c r="F671" s="188" t="s">
        <v>1254</v>
      </c>
      <c r="G671" s="221">
        <f>기초설계!K63</f>
        <v>1.92</v>
      </c>
      <c r="H671" s="222"/>
      <c r="I671" s="407"/>
      <c r="J671" s="175"/>
    </row>
    <row r="672" spans="1:10" ht="11.25" customHeight="1">
      <c r="A672" s="558"/>
      <c r="B672" s="146" t="s">
        <v>91</v>
      </c>
      <c r="C672" s="407"/>
      <c r="D672" s="188" t="s">
        <v>92</v>
      </c>
      <c r="E672" s="220"/>
      <c r="F672" s="188" t="s">
        <v>1253</v>
      </c>
      <c r="G672" s="221">
        <f>기초설계!K62</f>
        <v>0.28799999999999998</v>
      </c>
      <c r="H672" s="222"/>
      <c r="I672" s="407"/>
      <c r="J672" s="175"/>
    </row>
    <row r="673" spans="1:10" ht="11.25" customHeight="1">
      <c r="A673" s="558"/>
      <c r="B673" s="146" t="s">
        <v>1072</v>
      </c>
      <c r="C673" s="407" t="s">
        <v>1073</v>
      </c>
      <c r="D673" s="188"/>
      <c r="E673" s="220" t="s">
        <v>1295</v>
      </c>
      <c r="F673" s="188" t="s">
        <v>1253</v>
      </c>
      <c r="G673" s="221">
        <f>기초설계!K59</f>
        <v>0.51200000000000012</v>
      </c>
      <c r="H673" s="222"/>
      <c r="I673" s="407"/>
      <c r="J673" s="175"/>
    </row>
    <row r="674" spans="1:10" ht="11.25" customHeight="1">
      <c r="A674" s="558"/>
      <c r="B674" s="146" t="s">
        <v>1072</v>
      </c>
      <c r="C674" s="407" t="s">
        <v>1078</v>
      </c>
      <c r="D674" s="188"/>
      <c r="E674" s="220"/>
      <c r="F674" s="188" t="s">
        <v>1253</v>
      </c>
      <c r="G674" s="221">
        <f>기초설계!K60</f>
        <v>0.22400000000000014</v>
      </c>
      <c r="H674" s="222"/>
      <c r="I674" s="407"/>
      <c r="J674" s="175"/>
    </row>
    <row r="675" spans="1:10" ht="11.25" customHeight="1">
      <c r="A675" s="560"/>
      <c r="B675" s="146" t="s">
        <v>1072</v>
      </c>
      <c r="C675" s="407" t="s">
        <v>1210</v>
      </c>
      <c r="D675" s="188"/>
      <c r="E675" s="220"/>
      <c r="F675" s="188" t="s">
        <v>1253</v>
      </c>
      <c r="G675" s="221">
        <f>기초설계!K61</f>
        <v>0.28799999999999998</v>
      </c>
      <c r="H675" s="222"/>
      <c r="I675" s="407"/>
      <c r="J675" s="175"/>
    </row>
    <row r="676" spans="1:10" ht="12" customHeight="1">
      <c r="A676" s="559"/>
      <c r="B676" s="435" t="s">
        <v>263</v>
      </c>
      <c r="C676" s="436"/>
      <c r="D676" s="223"/>
      <c r="E676" s="224"/>
      <c r="F676" s="223"/>
      <c r="G676" s="437"/>
      <c r="H676" s="445" t="s">
        <v>1051</v>
      </c>
      <c r="I676" s="446">
        <f>SUM(I666:I675)</f>
        <v>27.78</v>
      </c>
      <c r="J676" s="239"/>
    </row>
    <row r="677" spans="1:10" ht="12" customHeight="1">
      <c r="A677" s="557" t="s">
        <v>1640</v>
      </c>
      <c r="B677" s="212" t="s">
        <v>88</v>
      </c>
      <c r="C677" s="213" t="s">
        <v>279</v>
      </c>
      <c r="D677" s="329"/>
      <c r="E677" s="214" t="s">
        <v>601</v>
      </c>
      <c r="F677" s="215" t="s">
        <v>55</v>
      </c>
      <c r="G677" s="216"/>
      <c r="H677" s="225"/>
      <c r="I677" s="218"/>
      <c r="J677" s="219"/>
    </row>
    <row r="678" spans="1:10" ht="12" customHeight="1">
      <c r="A678" s="558"/>
      <c r="B678" s="406" t="s">
        <v>1048</v>
      </c>
      <c r="C678" s="407"/>
      <c r="D678" s="188"/>
      <c r="E678" s="220"/>
      <c r="F678" s="188" t="s">
        <v>1118</v>
      </c>
      <c r="G678" s="226">
        <f>I676</f>
        <v>27.78</v>
      </c>
      <c r="H678" s="222"/>
      <c r="I678" s="227">
        <f>G678</f>
        <v>27.78</v>
      </c>
      <c r="J678" s="175"/>
    </row>
    <row r="679" spans="1:10" ht="12" customHeight="1">
      <c r="A679" s="559"/>
      <c r="B679" s="435" t="s">
        <v>263</v>
      </c>
      <c r="C679" s="436"/>
      <c r="D679" s="223"/>
      <c r="E679" s="224"/>
      <c r="F679" s="223"/>
      <c r="G679" s="437"/>
      <c r="H679" s="438" t="s">
        <v>1051</v>
      </c>
      <c r="I679" s="439">
        <f>SUM(I677:I678)</f>
        <v>27.78</v>
      </c>
      <c r="J679" s="239"/>
    </row>
    <row r="680" spans="1:10" ht="12" customHeight="1">
      <c r="A680" s="557" t="s">
        <v>1430</v>
      </c>
      <c r="B680" s="212" t="s">
        <v>201</v>
      </c>
      <c r="C680" s="213" t="s">
        <v>280</v>
      </c>
      <c r="D680" s="329"/>
      <c r="E680" s="214" t="s">
        <v>1211</v>
      </c>
      <c r="F680" s="215" t="s">
        <v>202</v>
      </c>
      <c r="G680" s="216">
        <v>1</v>
      </c>
      <c r="H680" s="225"/>
      <c r="I680" s="218"/>
      <c r="J680" s="219"/>
    </row>
    <row r="681" spans="1:10" ht="12" customHeight="1">
      <c r="A681" s="559"/>
      <c r="B681" s="435" t="s">
        <v>263</v>
      </c>
      <c r="C681" s="436"/>
      <c r="D681" s="223"/>
      <c r="E681" s="224"/>
      <c r="F681" s="223"/>
      <c r="G681" s="437"/>
      <c r="H681" s="438" t="s">
        <v>1051</v>
      </c>
      <c r="I681" s="439">
        <f>SUM(I680:I680)</f>
        <v>0</v>
      </c>
      <c r="J681" s="239"/>
    </row>
    <row r="682" spans="1:10" ht="12" customHeight="1">
      <c r="A682" s="557" t="s">
        <v>1431</v>
      </c>
      <c r="B682" s="212" t="s">
        <v>203</v>
      </c>
      <c r="C682" s="213" t="s">
        <v>280</v>
      </c>
      <c r="D682" s="329"/>
      <c r="E682" s="214" t="s">
        <v>1211</v>
      </c>
      <c r="F682" s="215" t="s">
        <v>202</v>
      </c>
      <c r="G682" s="216">
        <v>1</v>
      </c>
      <c r="H682" s="225"/>
      <c r="I682" s="218"/>
      <c r="J682" s="219"/>
    </row>
    <row r="683" spans="1:10" ht="12" customHeight="1">
      <c r="A683" s="559"/>
      <c r="B683" s="435" t="s">
        <v>263</v>
      </c>
      <c r="C683" s="436"/>
      <c r="D683" s="223"/>
      <c r="E683" s="224"/>
      <c r="F683" s="223"/>
      <c r="G683" s="437"/>
      <c r="H683" s="438" t="s">
        <v>1051</v>
      </c>
      <c r="I683" s="439">
        <f>SUM(I682:I682)</f>
        <v>0</v>
      </c>
      <c r="J683" s="239"/>
    </row>
    <row r="684" spans="1:10" ht="12" customHeight="1">
      <c r="A684" s="557" t="s">
        <v>1432</v>
      </c>
      <c r="B684" s="212" t="s">
        <v>201</v>
      </c>
      <c r="C684" s="213" t="s">
        <v>283</v>
      </c>
      <c r="D684" s="329"/>
      <c r="E684" s="214"/>
      <c r="F684" s="215" t="s">
        <v>202</v>
      </c>
      <c r="G684" s="216"/>
      <c r="H684" s="225"/>
      <c r="I684" s="218"/>
      <c r="J684" s="219"/>
    </row>
    <row r="685" spans="1:10" ht="12" customHeight="1">
      <c r="A685" s="559"/>
      <c r="B685" s="435" t="s">
        <v>263</v>
      </c>
      <c r="C685" s="436"/>
      <c r="D685" s="223"/>
      <c r="E685" s="224"/>
      <c r="F685" s="223"/>
      <c r="G685" s="437"/>
      <c r="H685" s="438" t="s">
        <v>1051</v>
      </c>
      <c r="I685" s="439">
        <f>SUM(I684:I684)</f>
        <v>0</v>
      </c>
      <c r="J685" s="239"/>
    </row>
    <row r="686" spans="1:10" ht="12" customHeight="1">
      <c r="A686" s="557" t="s">
        <v>1641</v>
      </c>
      <c r="B686" s="212" t="s">
        <v>203</v>
      </c>
      <c r="C686" s="213" t="s">
        <v>283</v>
      </c>
      <c r="D686" s="329"/>
      <c r="E686" s="214"/>
      <c r="F686" s="215" t="s">
        <v>202</v>
      </c>
      <c r="G686" s="216"/>
      <c r="H686" s="225"/>
      <c r="I686" s="218"/>
      <c r="J686" s="219"/>
    </row>
    <row r="687" spans="1:10" ht="12" customHeight="1">
      <c r="A687" s="559"/>
      <c r="B687" s="435" t="s">
        <v>263</v>
      </c>
      <c r="C687" s="436"/>
      <c r="D687" s="223"/>
      <c r="E687" s="224"/>
      <c r="F687" s="223"/>
      <c r="G687" s="437"/>
      <c r="H687" s="438" t="s">
        <v>1051</v>
      </c>
      <c r="I687" s="439">
        <f>SUM(I686:I686)</f>
        <v>0</v>
      </c>
      <c r="J687" s="239"/>
    </row>
    <row r="688" spans="1:10" ht="12" customHeight="1">
      <c r="A688" s="557" t="s">
        <v>1642</v>
      </c>
      <c r="B688" s="212" t="s">
        <v>200</v>
      </c>
      <c r="C688" s="213" t="s">
        <v>283</v>
      </c>
      <c r="D688" s="329"/>
      <c r="E688" s="214"/>
      <c r="F688" s="215" t="s">
        <v>202</v>
      </c>
      <c r="G688" s="216"/>
      <c r="H688" s="225"/>
      <c r="I688" s="218"/>
      <c r="J688" s="219"/>
    </row>
    <row r="689" spans="1:10" ht="12" customHeight="1">
      <c r="A689" s="559"/>
      <c r="B689" s="435" t="s">
        <v>263</v>
      </c>
      <c r="C689" s="436"/>
      <c r="D689" s="223"/>
      <c r="E689" s="224"/>
      <c r="F689" s="223"/>
      <c r="G689" s="437"/>
      <c r="H689" s="438" t="s">
        <v>1051</v>
      </c>
      <c r="I689" s="439">
        <f>SUM(I688:I688)</f>
        <v>0</v>
      </c>
      <c r="J689" s="239"/>
    </row>
    <row r="690" spans="1:10" ht="12" customHeight="1">
      <c r="A690" s="557" t="s">
        <v>1643</v>
      </c>
      <c r="B690" s="212" t="s">
        <v>88</v>
      </c>
      <c r="C690" s="213" t="s">
        <v>283</v>
      </c>
      <c r="D690" s="329"/>
      <c r="E690" s="214"/>
      <c r="F690" s="215" t="s">
        <v>202</v>
      </c>
      <c r="G690" s="216"/>
      <c r="H690" s="225"/>
      <c r="I690" s="218"/>
      <c r="J690" s="219"/>
    </row>
    <row r="691" spans="1:10" ht="12" customHeight="1">
      <c r="A691" s="559"/>
      <c r="B691" s="435" t="s">
        <v>263</v>
      </c>
      <c r="C691" s="436"/>
      <c r="D691" s="223"/>
      <c r="E691" s="224"/>
      <c r="F691" s="223"/>
      <c r="G691" s="437"/>
      <c r="H691" s="438" t="s">
        <v>1051</v>
      </c>
      <c r="I691" s="439">
        <f>SUM(I690:I690)</f>
        <v>0</v>
      </c>
      <c r="J691" s="239"/>
    </row>
    <row r="692" spans="1:10" ht="12" customHeight="1">
      <c r="A692" s="557" t="s">
        <v>1644</v>
      </c>
      <c r="B692" s="212" t="s">
        <v>286</v>
      </c>
      <c r="C692" s="213" t="s">
        <v>285</v>
      </c>
      <c r="D692" s="329"/>
      <c r="E692" s="214"/>
      <c r="F692" s="188" t="s">
        <v>1254</v>
      </c>
      <c r="G692" s="216"/>
      <c r="H692" s="225"/>
      <c r="I692" s="218"/>
      <c r="J692" s="219"/>
    </row>
    <row r="693" spans="1:10" ht="12" customHeight="1">
      <c r="A693" s="558"/>
      <c r="B693" s="146" t="s">
        <v>1072</v>
      </c>
      <c r="C693" s="407" t="s">
        <v>1212</v>
      </c>
      <c r="D693" s="188"/>
      <c r="E693" s="220" t="s">
        <v>115</v>
      </c>
      <c r="F693" s="188" t="s">
        <v>1254</v>
      </c>
      <c r="G693" s="221">
        <v>1</v>
      </c>
      <c r="H693" s="225"/>
      <c r="I693" s="218"/>
      <c r="J693" s="175"/>
    </row>
    <row r="694" spans="1:10" ht="12" customHeight="1">
      <c r="A694" s="558"/>
      <c r="B694" s="146" t="s">
        <v>31</v>
      </c>
      <c r="C694" s="407"/>
      <c r="D694" s="188"/>
      <c r="E694" s="220" t="s">
        <v>115</v>
      </c>
      <c r="F694" s="188" t="s">
        <v>1254</v>
      </c>
      <c r="G694" s="221">
        <v>1</v>
      </c>
      <c r="H694" s="222"/>
      <c r="I694" s="407"/>
      <c r="J694" s="175"/>
    </row>
    <row r="695" spans="1:10" ht="12" customHeight="1">
      <c r="A695" s="559"/>
      <c r="B695" s="435" t="s">
        <v>263</v>
      </c>
      <c r="C695" s="436"/>
      <c r="D695" s="223"/>
      <c r="E695" s="224"/>
      <c r="F695" s="223"/>
      <c r="G695" s="437"/>
      <c r="H695" s="438" t="s">
        <v>1051</v>
      </c>
      <c r="I695" s="439">
        <f>SUM(I692:I694)</f>
        <v>0</v>
      </c>
      <c r="J695" s="239"/>
    </row>
    <row r="696" spans="1:10" ht="12" customHeight="1">
      <c r="A696" s="557" t="s">
        <v>1437</v>
      </c>
      <c r="B696" s="212" t="s">
        <v>88</v>
      </c>
      <c r="C696" s="213" t="s">
        <v>61</v>
      </c>
      <c r="D696" s="329" t="str">
        <f>A6</f>
        <v>1-1</v>
      </c>
      <c r="E696" s="214" t="str">
        <f>E6</f>
        <v>900㎜</v>
      </c>
      <c r="F696" s="215" t="s">
        <v>202</v>
      </c>
      <c r="G696" s="216"/>
      <c r="H696" s="225"/>
      <c r="I696" s="218"/>
      <c r="J696" s="219"/>
    </row>
    <row r="697" spans="1:10" ht="12" customHeight="1">
      <c r="A697" s="558"/>
      <c r="B697" s="146" t="s">
        <v>1048</v>
      </c>
      <c r="C697" s="407"/>
      <c r="D697" s="188" t="s">
        <v>224</v>
      </c>
      <c r="E697" s="220"/>
      <c r="F697" s="188" t="s">
        <v>1118</v>
      </c>
      <c r="G697" s="232">
        <f>I14</f>
        <v>2.6340000000000003</v>
      </c>
      <c r="H697" s="222"/>
      <c r="I697" s="227">
        <f>G697</f>
        <v>2.6340000000000003</v>
      </c>
      <c r="J697" s="219"/>
    </row>
    <row r="698" spans="1:10" ht="12" customHeight="1">
      <c r="A698" s="559"/>
      <c r="B698" s="435" t="s">
        <v>263</v>
      </c>
      <c r="C698" s="436"/>
      <c r="D698" s="223"/>
      <c r="E698" s="224"/>
      <c r="F698" s="223"/>
      <c r="G698" s="437"/>
      <c r="H698" s="438" t="s">
        <v>1051</v>
      </c>
      <c r="I698" s="439">
        <f>SUM(I696:I697)</f>
        <v>2.6340000000000003</v>
      </c>
      <c r="J698" s="239"/>
    </row>
    <row r="699" spans="1:10" ht="12" customHeight="1">
      <c r="A699" s="557" t="s">
        <v>1438</v>
      </c>
      <c r="B699" s="212" t="s">
        <v>88</v>
      </c>
      <c r="C699" s="213" t="s">
        <v>69</v>
      </c>
      <c r="D699" s="329" t="str">
        <f>A18</f>
        <v>1-3</v>
      </c>
      <c r="E699" s="214" t="str">
        <f>E18</f>
        <v>800㎜</v>
      </c>
      <c r="F699" s="215" t="s">
        <v>202</v>
      </c>
      <c r="G699" s="216"/>
      <c r="H699" s="225"/>
      <c r="I699" s="218"/>
      <c r="J699" s="219"/>
    </row>
    <row r="700" spans="1:10" ht="12" customHeight="1">
      <c r="A700" s="558"/>
      <c r="B700" s="146" t="s">
        <v>1048</v>
      </c>
      <c r="C700" s="407"/>
      <c r="D700" s="188" t="s">
        <v>224</v>
      </c>
      <c r="E700" s="220"/>
      <c r="F700" s="188" t="s">
        <v>1118</v>
      </c>
      <c r="G700" s="226">
        <f>I26</f>
        <v>2.1790000000000003</v>
      </c>
      <c r="H700" s="222"/>
      <c r="I700" s="227">
        <f>G700</f>
        <v>2.1790000000000003</v>
      </c>
      <c r="J700" s="175"/>
    </row>
    <row r="701" spans="1:10" ht="12" customHeight="1">
      <c r="A701" s="559"/>
      <c r="B701" s="435" t="s">
        <v>263</v>
      </c>
      <c r="C701" s="436"/>
      <c r="D701" s="223"/>
      <c r="E701" s="224"/>
      <c r="F701" s="223"/>
      <c r="G701" s="437"/>
      <c r="H701" s="445" t="s">
        <v>1051</v>
      </c>
      <c r="I701" s="446">
        <f>SUM(I699:I700)</f>
        <v>2.1790000000000003</v>
      </c>
      <c r="J701" s="239"/>
    </row>
    <row r="702" spans="1:10" ht="12" customHeight="1">
      <c r="A702" s="557" t="s">
        <v>1645</v>
      </c>
      <c r="B702" s="212" t="s">
        <v>88</v>
      </c>
      <c r="C702" s="213" t="s">
        <v>70</v>
      </c>
      <c r="D702" s="329" t="str">
        <f>A30</f>
        <v>1-5</v>
      </c>
      <c r="E702" s="214" t="str">
        <f>E30</f>
        <v>Φ600㎜</v>
      </c>
      <c r="F702" s="215" t="s">
        <v>202</v>
      </c>
      <c r="G702" s="216"/>
      <c r="H702" s="225"/>
      <c r="I702" s="218"/>
      <c r="J702" s="219"/>
    </row>
    <row r="703" spans="1:10" ht="12" customHeight="1">
      <c r="A703" s="558"/>
      <c r="B703" s="146" t="s">
        <v>1048</v>
      </c>
      <c r="C703" s="407"/>
      <c r="D703" s="188" t="s">
        <v>224</v>
      </c>
      <c r="E703" s="220"/>
      <c r="F703" s="188" t="s">
        <v>1118</v>
      </c>
      <c r="G703" s="226">
        <f>I38</f>
        <v>2.266</v>
      </c>
      <c r="H703" s="222"/>
      <c r="I703" s="227">
        <f>G703</f>
        <v>2.266</v>
      </c>
      <c r="J703" s="175"/>
    </row>
    <row r="704" spans="1:10" ht="12" customHeight="1">
      <c r="A704" s="559"/>
      <c r="B704" s="435" t="s">
        <v>263</v>
      </c>
      <c r="C704" s="436"/>
      <c r="D704" s="223"/>
      <c r="E704" s="224"/>
      <c r="F704" s="223"/>
      <c r="G704" s="437"/>
      <c r="H704" s="438" t="s">
        <v>1051</v>
      </c>
      <c r="I704" s="439">
        <f>SUM(I702:I703)</f>
        <v>2.266</v>
      </c>
      <c r="J704" s="239"/>
    </row>
    <row r="705" spans="1:10" ht="12" customHeight="1">
      <c r="A705" s="557" t="s">
        <v>1646</v>
      </c>
      <c r="B705" s="212" t="s">
        <v>88</v>
      </c>
      <c r="C705" s="213" t="s">
        <v>71</v>
      </c>
      <c r="D705" s="329" t="str">
        <f>A42</f>
        <v>1-7</v>
      </c>
      <c r="E705" s="214" t="str">
        <f>E42</f>
        <v>600×720㎜</v>
      </c>
      <c r="F705" s="215" t="s">
        <v>202</v>
      </c>
      <c r="G705" s="216"/>
      <c r="H705" s="225"/>
      <c r="I705" s="218"/>
      <c r="J705" s="219"/>
    </row>
    <row r="706" spans="1:10" ht="12" customHeight="1">
      <c r="A706" s="558"/>
      <c r="B706" s="146" t="s">
        <v>1048</v>
      </c>
      <c r="C706" s="407"/>
      <c r="D706" s="188" t="s">
        <v>224</v>
      </c>
      <c r="E706" s="220"/>
      <c r="F706" s="188" t="s">
        <v>1118</v>
      </c>
      <c r="G706" s="226">
        <f>I49</f>
        <v>2.23</v>
      </c>
      <c r="H706" s="222"/>
      <c r="I706" s="227">
        <f>G706</f>
        <v>2.23</v>
      </c>
      <c r="J706" s="175"/>
    </row>
    <row r="707" spans="1:10" ht="12" customHeight="1">
      <c r="A707" s="559"/>
      <c r="B707" s="435" t="s">
        <v>263</v>
      </c>
      <c r="C707" s="436"/>
      <c r="D707" s="223"/>
      <c r="E707" s="224"/>
      <c r="F707" s="223"/>
      <c r="G707" s="437"/>
      <c r="H707" s="438" t="s">
        <v>1051</v>
      </c>
      <c r="I707" s="439">
        <f>SUM(I705:I706)</f>
        <v>2.23</v>
      </c>
      <c r="J707" s="239"/>
    </row>
    <row r="708" spans="1:10" ht="12" customHeight="1">
      <c r="A708" s="557" t="s">
        <v>1647</v>
      </c>
      <c r="B708" s="212" t="s">
        <v>88</v>
      </c>
      <c r="C708" s="213" t="s">
        <v>1177</v>
      </c>
      <c r="D708" s="329"/>
      <c r="E708" s="214" t="s">
        <v>1213</v>
      </c>
      <c r="F708" s="215" t="s">
        <v>202</v>
      </c>
      <c r="G708" s="216"/>
      <c r="H708" s="225"/>
      <c r="I708" s="218"/>
      <c r="J708" s="219"/>
    </row>
    <row r="709" spans="1:10" ht="12" customHeight="1">
      <c r="A709" s="558"/>
      <c r="B709" s="146" t="s">
        <v>1048</v>
      </c>
      <c r="C709" s="407"/>
      <c r="D709" s="188" t="s">
        <v>224</v>
      </c>
      <c r="E709" s="220"/>
      <c r="F709" s="188" t="s">
        <v>1118</v>
      </c>
      <c r="G709" s="226">
        <v>0.63700000000000001</v>
      </c>
      <c r="H709" s="225"/>
      <c r="I709" s="233">
        <f>G709</f>
        <v>0.63700000000000001</v>
      </c>
      <c r="J709" s="175"/>
    </row>
    <row r="710" spans="1:10" ht="12" customHeight="1">
      <c r="A710" s="559"/>
      <c r="B710" s="435" t="s">
        <v>263</v>
      </c>
      <c r="C710" s="436"/>
      <c r="D710" s="223"/>
      <c r="E710" s="224"/>
      <c r="F710" s="223"/>
      <c r="G710" s="437"/>
      <c r="H710" s="438" t="s">
        <v>1051</v>
      </c>
      <c r="I710" s="439">
        <f>SUM(I708:I709)</f>
        <v>0.63700000000000001</v>
      </c>
      <c r="J710" s="239"/>
    </row>
    <row r="711" spans="1:10" ht="12" customHeight="1">
      <c r="A711" s="557" t="s">
        <v>1648</v>
      </c>
      <c r="B711" s="212" t="s">
        <v>88</v>
      </c>
      <c r="C711" s="213" t="s">
        <v>72</v>
      </c>
      <c r="D711" s="329"/>
      <c r="E711" s="214" t="s">
        <v>1214</v>
      </c>
      <c r="F711" s="215" t="s">
        <v>202</v>
      </c>
      <c r="G711" s="216"/>
      <c r="H711" s="225"/>
      <c r="I711" s="218"/>
      <c r="J711" s="219"/>
    </row>
    <row r="712" spans="1:10" ht="12" customHeight="1">
      <c r="A712" s="558"/>
      <c r="B712" s="146" t="s">
        <v>1048</v>
      </c>
      <c r="C712" s="407"/>
      <c r="D712" s="188" t="s">
        <v>224</v>
      </c>
      <c r="E712" s="220"/>
      <c r="F712" s="188" t="s">
        <v>1118</v>
      </c>
      <c r="G712" s="232">
        <v>1.274</v>
      </c>
      <c r="H712" s="222"/>
      <c r="I712" s="227">
        <f>G712</f>
        <v>1.274</v>
      </c>
      <c r="J712" s="219"/>
    </row>
    <row r="713" spans="1:10" ht="12" customHeight="1">
      <c r="A713" s="559"/>
      <c r="B713" s="435" t="s">
        <v>263</v>
      </c>
      <c r="C713" s="436"/>
      <c r="D713" s="223"/>
      <c r="E713" s="224"/>
      <c r="F713" s="223"/>
      <c r="G713" s="437"/>
      <c r="H713" s="438" t="s">
        <v>1051</v>
      </c>
      <c r="I713" s="439">
        <f>SUM(I711:I712)</f>
        <v>1.274</v>
      </c>
      <c r="J713" s="239"/>
    </row>
    <row r="714" spans="1:10" ht="12" customHeight="1">
      <c r="A714" s="557" t="s">
        <v>1649</v>
      </c>
      <c r="B714" s="212" t="s">
        <v>88</v>
      </c>
      <c r="C714" s="213" t="s">
        <v>72</v>
      </c>
      <c r="D714" s="329" t="str">
        <f>A53</f>
        <v>1-9</v>
      </c>
      <c r="E714" s="214" t="str">
        <f>E53</f>
        <v>400×400㎜</v>
      </c>
      <c r="F714" s="215" t="s">
        <v>202</v>
      </c>
      <c r="G714" s="216"/>
      <c r="H714" s="225"/>
      <c r="I714" s="218"/>
      <c r="J714" s="219"/>
    </row>
    <row r="715" spans="1:10" ht="12" customHeight="1">
      <c r="A715" s="558"/>
      <c r="B715" s="146" t="s">
        <v>1048</v>
      </c>
      <c r="C715" s="407"/>
      <c r="D715" s="188" t="s">
        <v>224</v>
      </c>
      <c r="E715" s="220"/>
      <c r="F715" s="188" t="s">
        <v>1118</v>
      </c>
      <c r="G715" s="226">
        <f>I60</f>
        <v>1.6040000000000001</v>
      </c>
      <c r="H715" s="222"/>
      <c r="I715" s="227">
        <f>G715</f>
        <v>1.6040000000000001</v>
      </c>
      <c r="J715" s="175"/>
    </row>
    <row r="716" spans="1:10" ht="12" customHeight="1">
      <c r="A716" s="559"/>
      <c r="B716" s="443" t="s">
        <v>263</v>
      </c>
      <c r="C716" s="444"/>
      <c r="D716" s="223"/>
      <c r="E716" s="224"/>
      <c r="F716" s="223"/>
      <c r="G716" s="437"/>
      <c r="H716" s="445" t="s">
        <v>1051</v>
      </c>
      <c r="I716" s="446">
        <f>SUM(I714:I715)</f>
        <v>1.6040000000000001</v>
      </c>
      <c r="J716" s="239"/>
    </row>
    <row r="717" spans="1:10" ht="12" customHeight="1">
      <c r="A717" s="557" t="s">
        <v>1650</v>
      </c>
      <c r="B717" s="212" t="s">
        <v>88</v>
      </c>
      <c r="C717" s="213" t="s">
        <v>72</v>
      </c>
      <c r="D717" s="329" t="str">
        <f>A64</f>
        <v>1-11</v>
      </c>
      <c r="E717" s="229" t="str">
        <f>E64</f>
        <v>600×200㎜</v>
      </c>
      <c r="F717" s="215" t="s">
        <v>202</v>
      </c>
      <c r="G717" s="216"/>
      <c r="H717" s="225"/>
      <c r="I717" s="218"/>
      <c r="J717" s="219"/>
    </row>
    <row r="718" spans="1:10" ht="12" customHeight="1">
      <c r="A718" s="558"/>
      <c r="B718" s="146" t="s">
        <v>1048</v>
      </c>
      <c r="C718" s="407"/>
      <c r="D718" s="188" t="s">
        <v>224</v>
      </c>
      <c r="E718" s="220"/>
      <c r="F718" s="188" t="s">
        <v>1118</v>
      </c>
      <c r="G718" s="226">
        <f>I71</f>
        <v>1.3880000000000001</v>
      </c>
      <c r="H718" s="222"/>
      <c r="I718" s="227">
        <f>G718</f>
        <v>1.3880000000000001</v>
      </c>
      <c r="J718" s="175"/>
    </row>
    <row r="719" spans="1:10" ht="12" customHeight="1">
      <c r="A719" s="559"/>
      <c r="B719" s="435" t="s">
        <v>263</v>
      </c>
      <c r="C719" s="436"/>
      <c r="D719" s="223"/>
      <c r="E719" s="224"/>
      <c r="F719" s="223"/>
      <c r="G719" s="437"/>
      <c r="H719" s="438" t="s">
        <v>1051</v>
      </c>
      <c r="I719" s="439">
        <f>SUM(I717:I718)</f>
        <v>1.3880000000000001</v>
      </c>
      <c r="J719" s="239"/>
    </row>
    <row r="720" spans="1:10" ht="12" customHeight="1">
      <c r="A720" s="557" t="s">
        <v>1651</v>
      </c>
      <c r="B720" s="212" t="s">
        <v>88</v>
      </c>
      <c r="C720" s="213" t="s">
        <v>72</v>
      </c>
      <c r="D720" s="329" t="str">
        <f>A75</f>
        <v>1-13</v>
      </c>
      <c r="E720" s="214" t="str">
        <f>E75</f>
        <v>600×300㎜</v>
      </c>
      <c r="F720" s="215" t="s">
        <v>202</v>
      </c>
      <c r="G720" s="216"/>
      <c r="H720" s="225"/>
      <c r="I720" s="218"/>
      <c r="J720" s="219"/>
    </row>
    <row r="721" spans="1:10" ht="12" customHeight="1">
      <c r="A721" s="558"/>
      <c r="B721" s="146" t="s">
        <v>1048</v>
      </c>
      <c r="C721" s="407"/>
      <c r="D721" s="188" t="s">
        <v>224</v>
      </c>
      <c r="E721" s="220"/>
      <c r="F721" s="188" t="s">
        <v>1118</v>
      </c>
      <c r="G721" s="226">
        <f>I82</f>
        <v>1.712</v>
      </c>
      <c r="H721" s="222"/>
      <c r="I721" s="227">
        <f>G721</f>
        <v>1.712</v>
      </c>
      <c r="J721" s="175"/>
    </row>
    <row r="722" spans="1:10" ht="12" customHeight="1">
      <c r="A722" s="559"/>
      <c r="B722" s="435" t="s">
        <v>263</v>
      </c>
      <c r="C722" s="436"/>
      <c r="D722" s="223"/>
      <c r="E722" s="224"/>
      <c r="F722" s="223"/>
      <c r="G722" s="437"/>
      <c r="H722" s="438" t="s">
        <v>1051</v>
      </c>
      <c r="I722" s="439">
        <f>SUM(I720:I721)</f>
        <v>1.712</v>
      </c>
      <c r="J722" s="239"/>
    </row>
    <row r="723" spans="1:10" ht="12" customHeight="1">
      <c r="A723" s="557" t="s">
        <v>1652</v>
      </c>
      <c r="B723" s="212" t="s">
        <v>88</v>
      </c>
      <c r="C723" s="213" t="s">
        <v>72</v>
      </c>
      <c r="D723" s="329" t="str">
        <f>A97</f>
        <v>1-17</v>
      </c>
      <c r="E723" s="214" t="str">
        <f>E97</f>
        <v>550×600㎜</v>
      </c>
      <c r="F723" s="215" t="s">
        <v>202</v>
      </c>
      <c r="G723" s="216"/>
      <c r="H723" s="225"/>
      <c r="I723" s="218"/>
      <c r="J723" s="219"/>
    </row>
    <row r="724" spans="1:10" ht="12" customHeight="1">
      <c r="A724" s="558"/>
      <c r="B724" s="146" t="s">
        <v>1048</v>
      </c>
      <c r="C724" s="407"/>
      <c r="D724" s="188" t="s">
        <v>224</v>
      </c>
      <c r="E724" s="220"/>
      <c r="F724" s="188" t="s">
        <v>1118</v>
      </c>
      <c r="G724" s="226">
        <f>I104</f>
        <v>2.5220000000000002</v>
      </c>
      <c r="H724" s="225"/>
      <c r="I724" s="233">
        <f>G724</f>
        <v>2.5220000000000002</v>
      </c>
      <c r="J724" s="175"/>
    </row>
    <row r="725" spans="1:10" ht="12" customHeight="1">
      <c r="A725" s="559"/>
      <c r="B725" s="435" t="s">
        <v>263</v>
      </c>
      <c r="C725" s="436"/>
      <c r="D725" s="223"/>
      <c r="E725" s="224"/>
      <c r="F725" s="223"/>
      <c r="G725" s="437"/>
      <c r="H725" s="438" t="s">
        <v>1051</v>
      </c>
      <c r="I725" s="439">
        <f>SUM(I723:I724)</f>
        <v>2.5220000000000002</v>
      </c>
      <c r="J725" s="239"/>
    </row>
    <row r="726" spans="1:10" ht="12" customHeight="1">
      <c r="A726" s="557" t="s">
        <v>1653</v>
      </c>
      <c r="B726" s="212" t="s">
        <v>88</v>
      </c>
      <c r="C726" s="213" t="s">
        <v>72</v>
      </c>
      <c r="D726" s="329" t="str">
        <f>A108</f>
        <v>1-19</v>
      </c>
      <c r="E726" s="214" t="str">
        <f>E108</f>
        <v>600×600㎜</v>
      </c>
      <c r="F726" s="215" t="s">
        <v>202</v>
      </c>
      <c r="G726" s="216"/>
      <c r="H726" s="225"/>
      <c r="I726" s="218"/>
      <c r="J726" s="219"/>
    </row>
    <row r="727" spans="1:10" ht="12" customHeight="1">
      <c r="A727" s="558"/>
      <c r="B727" s="146" t="s">
        <v>1048</v>
      </c>
      <c r="C727" s="407"/>
      <c r="D727" s="188" t="s">
        <v>224</v>
      </c>
      <c r="E727" s="220"/>
      <c r="F727" s="188" t="s">
        <v>1118</v>
      </c>
      <c r="G727" s="232">
        <f>I115</f>
        <v>2.6840000000000002</v>
      </c>
      <c r="H727" s="222"/>
      <c r="I727" s="227">
        <f>G727</f>
        <v>2.6840000000000002</v>
      </c>
      <c r="J727" s="219"/>
    </row>
    <row r="728" spans="1:10" ht="12" customHeight="1">
      <c r="A728" s="559"/>
      <c r="B728" s="435" t="s">
        <v>263</v>
      </c>
      <c r="C728" s="436"/>
      <c r="D728" s="223"/>
      <c r="E728" s="224"/>
      <c r="F728" s="223"/>
      <c r="G728" s="437"/>
      <c r="H728" s="438" t="s">
        <v>1051</v>
      </c>
      <c r="I728" s="439">
        <f>SUM(I726:I727)</f>
        <v>2.6840000000000002</v>
      </c>
      <c r="J728" s="239"/>
    </row>
    <row r="729" spans="1:10" ht="12" customHeight="1">
      <c r="A729" s="557" t="s">
        <v>1654</v>
      </c>
      <c r="B729" s="212" t="s">
        <v>88</v>
      </c>
      <c r="C729" s="213" t="s">
        <v>81</v>
      </c>
      <c r="D729" s="329" t="str">
        <f>A119</f>
        <v>1-21</v>
      </c>
      <c r="E729" s="214" t="str">
        <f>E119</f>
        <v>600×600㎜</v>
      </c>
      <c r="F729" s="215" t="s">
        <v>202</v>
      </c>
      <c r="G729" s="216"/>
      <c r="H729" s="225"/>
      <c r="I729" s="218"/>
      <c r="J729" s="219"/>
    </row>
    <row r="730" spans="1:10" ht="12" customHeight="1">
      <c r="A730" s="558"/>
      <c r="B730" s="146" t="s">
        <v>1048</v>
      </c>
      <c r="C730" s="407"/>
      <c r="D730" s="188" t="s">
        <v>224</v>
      </c>
      <c r="E730" s="220"/>
      <c r="F730" s="188" t="s">
        <v>1118</v>
      </c>
      <c r="G730" s="226">
        <f>I127</f>
        <v>2.2160000000000002</v>
      </c>
      <c r="H730" s="222"/>
      <c r="I730" s="227">
        <f>G730</f>
        <v>2.2160000000000002</v>
      </c>
      <c r="J730" s="175"/>
    </row>
    <row r="731" spans="1:10" ht="12" customHeight="1">
      <c r="A731" s="559"/>
      <c r="B731" s="435" t="s">
        <v>263</v>
      </c>
      <c r="C731" s="436"/>
      <c r="D731" s="223"/>
      <c r="E731" s="224"/>
      <c r="F731" s="223"/>
      <c r="G731" s="437"/>
      <c r="H731" s="438" t="s">
        <v>1051</v>
      </c>
      <c r="I731" s="439">
        <f>SUM(I729:I730)</f>
        <v>2.2160000000000002</v>
      </c>
      <c r="J731" s="239"/>
    </row>
    <row r="732" spans="1:10" ht="12" customHeight="1">
      <c r="A732" s="557" t="s">
        <v>1655</v>
      </c>
      <c r="B732" s="212" t="s">
        <v>88</v>
      </c>
      <c r="C732" s="213" t="s">
        <v>61</v>
      </c>
      <c r="D732" s="329" t="str">
        <f>A216</f>
        <v>2-1</v>
      </c>
      <c r="E732" s="229" t="str">
        <f>E216</f>
        <v>1170㎜</v>
      </c>
      <c r="F732" s="215" t="s">
        <v>202</v>
      </c>
      <c r="G732" s="216"/>
      <c r="H732" s="225"/>
      <c r="I732" s="218"/>
      <c r="J732" s="219"/>
    </row>
    <row r="733" spans="1:10" ht="12" customHeight="1">
      <c r="A733" s="558"/>
      <c r="B733" s="146" t="s">
        <v>1048</v>
      </c>
      <c r="C733" s="407"/>
      <c r="D733" s="188" t="s">
        <v>224</v>
      </c>
      <c r="E733" s="220"/>
      <c r="F733" s="188" t="s">
        <v>1118</v>
      </c>
      <c r="G733" s="226">
        <f>I224</f>
        <v>4.4550000000000001</v>
      </c>
      <c r="H733" s="222"/>
      <c r="I733" s="227">
        <f>G733</f>
        <v>4.4550000000000001</v>
      </c>
      <c r="J733" s="175"/>
    </row>
    <row r="734" spans="1:10" ht="12" customHeight="1">
      <c r="A734" s="559"/>
      <c r="B734" s="435" t="s">
        <v>263</v>
      </c>
      <c r="C734" s="436"/>
      <c r="D734" s="223"/>
      <c r="E734" s="224"/>
      <c r="F734" s="223"/>
      <c r="G734" s="437"/>
      <c r="H734" s="438" t="s">
        <v>1051</v>
      </c>
      <c r="I734" s="439">
        <f>SUM(I732:I733)</f>
        <v>4.4550000000000001</v>
      </c>
      <c r="J734" s="239"/>
    </row>
    <row r="735" spans="1:10" ht="12" customHeight="1">
      <c r="A735" s="557" t="s">
        <v>1656</v>
      </c>
      <c r="B735" s="212" t="s">
        <v>88</v>
      </c>
      <c r="C735" s="213" t="s">
        <v>61</v>
      </c>
      <c r="D735" s="329" t="str">
        <f>A228</f>
        <v>2-3</v>
      </c>
      <c r="E735" s="214" t="str">
        <f>E228</f>
        <v>1350㎜</v>
      </c>
      <c r="F735" s="215" t="s">
        <v>202</v>
      </c>
      <c r="G735" s="216"/>
      <c r="H735" s="225"/>
      <c r="I735" s="218"/>
      <c r="J735" s="219"/>
    </row>
    <row r="736" spans="1:10" ht="12" customHeight="1">
      <c r="A736" s="558"/>
      <c r="B736" s="146" t="s">
        <v>1048</v>
      </c>
      <c r="C736" s="407"/>
      <c r="D736" s="188" t="s">
        <v>224</v>
      </c>
      <c r="E736" s="220"/>
      <c r="F736" s="188" t="s">
        <v>1118</v>
      </c>
      <c r="G736" s="226">
        <f>I236</f>
        <v>5.6870000000000003</v>
      </c>
      <c r="H736" s="222"/>
      <c r="I736" s="227">
        <f>G736</f>
        <v>5.6870000000000003</v>
      </c>
      <c r="J736" s="175"/>
    </row>
    <row r="737" spans="1:10" ht="12" customHeight="1">
      <c r="A737" s="559"/>
      <c r="B737" s="435" t="s">
        <v>263</v>
      </c>
      <c r="C737" s="436"/>
      <c r="D737" s="223"/>
      <c r="E737" s="224"/>
      <c r="F737" s="223"/>
      <c r="G737" s="437"/>
      <c r="H737" s="438" t="s">
        <v>1051</v>
      </c>
      <c r="I737" s="439">
        <f>SUM(I735:I736)</f>
        <v>5.6870000000000003</v>
      </c>
      <c r="J737" s="239"/>
    </row>
    <row r="738" spans="1:10" ht="12" customHeight="1">
      <c r="A738" s="557" t="s">
        <v>1657</v>
      </c>
      <c r="B738" s="212" t="s">
        <v>88</v>
      </c>
      <c r="C738" s="213" t="s">
        <v>69</v>
      </c>
      <c r="D738" s="329" t="str">
        <f>A240</f>
        <v>2-5</v>
      </c>
      <c r="E738" s="214" t="str">
        <f>E240</f>
        <v>1040㎜</v>
      </c>
      <c r="F738" s="215" t="s">
        <v>202</v>
      </c>
      <c r="G738" s="216"/>
      <c r="H738" s="225"/>
      <c r="I738" s="218"/>
      <c r="J738" s="219"/>
    </row>
    <row r="739" spans="1:10" ht="12" customHeight="1">
      <c r="A739" s="558"/>
      <c r="B739" s="146" t="s">
        <v>1048</v>
      </c>
      <c r="C739" s="407"/>
      <c r="D739" s="188" t="s">
        <v>224</v>
      </c>
      <c r="E739" s="220"/>
      <c r="F739" s="188" t="s">
        <v>1118</v>
      </c>
      <c r="G739" s="226">
        <f>I248</f>
        <v>3.6970000000000001</v>
      </c>
      <c r="H739" s="225"/>
      <c r="I739" s="233">
        <f>G739</f>
        <v>3.6970000000000001</v>
      </c>
      <c r="J739" s="175"/>
    </row>
    <row r="740" spans="1:10" ht="12" customHeight="1">
      <c r="A740" s="559"/>
      <c r="B740" s="435" t="s">
        <v>263</v>
      </c>
      <c r="C740" s="436"/>
      <c r="D740" s="223"/>
      <c r="E740" s="224"/>
      <c r="F740" s="223"/>
      <c r="G740" s="437"/>
      <c r="H740" s="438" t="s">
        <v>1051</v>
      </c>
      <c r="I740" s="439">
        <f>SUM(I738:I739)</f>
        <v>3.6970000000000001</v>
      </c>
      <c r="J740" s="239"/>
    </row>
    <row r="741" spans="1:10" ht="12" customHeight="1">
      <c r="A741" s="557" t="s">
        <v>1658</v>
      </c>
      <c r="B741" s="212" t="s">
        <v>88</v>
      </c>
      <c r="C741" s="213" t="s">
        <v>69</v>
      </c>
      <c r="D741" s="329" t="str">
        <f>A252</f>
        <v>2-7</v>
      </c>
      <c r="E741" s="214" t="str">
        <f>E252</f>
        <v>1200㎜</v>
      </c>
      <c r="F741" s="215" t="s">
        <v>202</v>
      </c>
      <c r="G741" s="216"/>
      <c r="H741" s="225"/>
      <c r="I741" s="218"/>
      <c r="J741" s="219"/>
    </row>
    <row r="742" spans="1:10" ht="12" customHeight="1">
      <c r="A742" s="558"/>
      <c r="B742" s="146" t="s">
        <v>1048</v>
      </c>
      <c r="C742" s="407"/>
      <c r="D742" s="188" t="s">
        <v>224</v>
      </c>
      <c r="E742" s="220"/>
      <c r="F742" s="188" t="s">
        <v>1118</v>
      </c>
      <c r="G742" s="232">
        <f>I260</f>
        <v>4.7069999999999999</v>
      </c>
      <c r="H742" s="222"/>
      <c r="I742" s="227">
        <f>G742</f>
        <v>4.7069999999999999</v>
      </c>
      <c r="J742" s="219"/>
    </row>
    <row r="743" spans="1:10" ht="12" customHeight="1">
      <c r="A743" s="559"/>
      <c r="B743" s="435" t="s">
        <v>263</v>
      </c>
      <c r="C743" s="436"/>
      <c r="D743" s="223"/>
      <c r="E743" s="224"/>
      <c r="F743" s="223"/>
      <c r="G743" s="437"/>
      <c r="H743" s="438" t="s">
        <v>1051</v>
      </c>
      <c r="I743" s="439">
        <f>SUM(I741:I742)</f>
        <v>4.7069999999999999</v>
      </c>
      <c r="J743" s="239"/>
    </row>
    <row r="744" spans="1:10" ht="12" customHeight="1">
      <c r="A744" s="557" t="s">
        <v>1659</v>
      </c>
      <c r="B744" s="212" t="s">
        <v>88</v>
      </c>
      <c r="C744" s="213" t="s">
        <v>70</v>
      </c>
      <c r="D744" s="329" t="str">
        <f>A264</f>
        <v>2-9</v>
      </c>
      <c r="E744" s="214" t="str">
        <f>E264</f>
        <v>Φ780㎜</v>
      </c>
      <c r="F744" s="215" t="s">
        <v>202</v>
      </c>
      <c r="G744" s="216"/>
      <c r="H744" s="225"/>
      <c r="I744" s="218"/>
      <c r="J744" s="219"/>
    </row>
    <row r="745" spans="1:10" ht="12" customHeight="1">
      <c r="A745" s="558"/>
      <c r="B745" s="146" t="s">
        <v>1048</v>
      </c>
      <c r="C745" s="407"/>
      <c r="D745" s="188" t="s">
        <v>224</v>
      </c>
      <c r="E745" s="220"/>
      <c r="F745" s="188" t="s">
        <v>1118</v>
      </c>
      <c r="G745" s="226">
        <f>I272</f>
        <v>3.8330000000000002</v>
      </c>
      <c r="H745" s="222"/>
      <c r="I745" s="227">
        <f>G745</f>
        <v>3.8330000000000002</v>
      </c>
      <c r="J745" s="175"/>
    </row>
    <row r="746" spans="1:10" ht="12" customHeight="1">
      <c r="A746" s="559"/>
      <c r="B746" s="435" t="s">
        <v>263</v>
      </c>
      <c r="C746" s="436"/>
      <c r="D746" s="223"/>
      <c r="E746" s="224"/>
      <c r="F746" s="223"/>
      <c r="G746" s="437"/>
      <c r="H746" s="438" t="s">
        <v>1051</v>
      </c>
      <c r="I746" s="439">
        <f>SUM(I744:I745)</f>
        <v>3.8330000000000002</v>
      </c>
      <c r="J746" s="239"/>
    </row>
    <row r="747" spans="1:10" ht="12" customHeight="1">
      <c r="A747" s="557" t="s">
        <v>1660</v>
      </c>
      <c r="B747" s="212" t="s">
        <v>88</v>
      </c>
      <c r="C747" s="213" t="s">
        <v>70</v>
      </c>
      <c r="D747" s="329" t="str">
        <f>A276</f>
        <v>2-11</v>
      </c>
      <c r="E747" s="214" t="str">
        <f>E276</f>
        <v>Φ900㎜</v>
      </c>
      <c r="F747" s="215" t="s">
        <v>202</v>
      </c>
      <c r="G747" s="216"/>
      <c r="H747" s="225"/>
      <c r="I747" s="218"/>
      <c r="J747" s="219"/>
    </row>
    <row r="748" spans="1:10" ht="12" customHeight="1">
      <c r="A748" s="558"/>
      <c r="B748" s="146" t="s">
        <v>1048</v>
      </c>
      <c r="C748" s="407"/>
      <c r="D748" s="188" t="s">
        <v>224</v>
      </c>
      <c r="E748" s="220"/>
      <c r="F748" s="188" t="s">
        <v>1118</v>
      </c>
      <c r="G748" s="226">
        <f>I284</f>
        <v>4.774</v>
      </c>
      <c r="H748" s="222"/>
      <c r="I748" s="227">
        <f>G748</f>
        <v>4.774</v>
      </c>
      <c r="J748" s="175"/>
    </row>
    <row r="749" spans="1:10" ht="12" customHeight="1">
      <c r="A749" s="559"/>
      <c r="B749" s="435" t="s">
        <v>263</v>
      </c>
      <c r="C749" s="436"/>
      <c r="D749" s="223"/>
      <c r="E749" s="224"/>
      <c r="F749" s="223"/>
      <c r="G749" s="437"/>
      <c r="H749" s="438" t="s">
        <v>1051</v>
      </c>
      <c r="I749" s="439">
        <f>SUM(I747:I748)</f>
        <v>4.774</v>
      </c>
      <c r="J749" s="239"/>
    </row>
    <row r="750" spans="1:10" ht="12" customHeight="1">
      <c r="A750" s="557" t="s">
        <v>1661</v>
      </c>
      <c r="B750" s="212" t="s">
        <v>88</v>
      </c>
      <c r="C750" s="213" t="s">
        <v>71</v>
      </c>
      <c r="D750" s="329" t="str">
        <f>A288</f>
        <v>2-13</v>
      </c>
      <c r="E750" s="214" t="str">
        <f>E288</f>
        <v>936×780㎜</v>
      </c>
      <c r="F750" s="215" t="s">
        <v>202</v>
      </c>
      <c r="G750" s="216"/>
      <c r="H750" s="225"/>
      <c r="I750" s="218"/>
      <c r="J750" s="219"/>
    </row>
    <row r="751" spans="1:10" ht="12" customHeight="1">
      <c r="A751" s="558"/>
      <c r="B751" s="146" t="s">
        <v>1048</v>
      </c>
      <c r="C751" s="407"/>
      <c r="D751" s="188" t="s">
        <v>224</v>
      </c>
      <c r="E751" s="220"/>
      <c r="F751" s="188" t="s">
        <v>1118</v>
      </c>
      <c r="G751" s="226">
        <f>I295</f>
        <v>4.6880000000000006</v>
      </c>
      <c r="H751" s="222"/>
      <c r="I751" s="227">
        <f>G751</f>
        <v>4.6880000000000006</v>
      </c>
      <c r="J751" s="175"/>
    </row>
    <row r="752" spans="1:10" ht="12" customHeight="1">
      <c r="A752" s="559"/>
      <c r="B752" s="435" t="s">
        <v>263</v>
      </c>
      <c r="C752" s="436"/>
      <c r="D752" s="223"/>
      <c r="E752" s="224"/>
      <c r="F752" s="223"/>
      <c r="G752" s="437"/>
      <c r="H752" s="438" t="s">
        <v>1051</v>
      </c>
      <c r="I752" s="439">
        <f>SUM(I750:I751)</f>
        <v>4.6880000000000006</v>
      </c>
      <c r="J752" s="239"/>
    </row>
    <row r="753" spans="1:10" ht="12" customHeight="1">
      <c r="A753" s="557" t="s">
        <v>1682</v>
      </c>
      <c r="B753" s="212" t="s">
        <v>88</v>
      </c>
      <c r="C753" s="213" t="s">
        <v>71</v>
      </c>
      <c r="D753" s="329" t="str">
        <f>A299</f>
        <v>2-15</v>
      </c>
      <c r="E753" s="214" t="str">
        <f>E299</f>
        <v>900×1080㎜</v>
      </c>
      <c r="F753" s="215" t="s">
        <v>202</v>
      </c>
      <c r="G753" s="216"/>
      <c r="H753" s="225"/>
      <c r="I753" s="218"/>
      <c r="J753" s="219"/>
    </row>
    <row r="754" spans="1:10" ht="12" customHeight="1">
      <c r="A754" s="558"/>
      <c r="B754" s="146" t="s">
        <v>1048</v>
      </c>
      <c r="C754" s="407"/>
      <c r="D754" s="188" t="s">
        <v>224</v>
      </c>
      <c r="E754" s="220"/>
      <c r="F754" s="188" t="s">
        <v>1118</v>
      </c>
      <c r="G754" s="226">
        <f>I306</f>
        <v>4.6920000000000002</v>
      </c>
      <c r="H754" s="225"/>
      <c r="I754" s="233">
        <f>G754</f>
        <v>4.6920000000000002</v>
      </c>
      <c r="J754" s="175"/>
    </row>
    <row r="755" spans="1:10" ht="12" customHeight="1">
      <c r="A755" s="559"/>
      <c r="B755" s="435" t="s">
        <v>263</v>
      </c>
      <c r="C755" s="436"/>
      <c r="D755" s="223"/>
      <c r="E755" s="224"/>
      <c r="F755" s="223"/>
      <c r="G755" s="437"/>
      <c r="H755" s="438" t="s">
        <v>1051</v>
      </c>
      <c r="I755" s="439">
        <f>SUM(I753:I754)</f>
        <v>4.6920000000000002</v>
      </c>
      <c r="J755" s="239"/>
    </row>
    <row r="756" spans="1:10" ht="12" customHeight="1">
      <c r="A756" s="557" t="s">
        <v>1681</v>
      </c>
      <c r="B756" s="212" t="s">
        <v>88</v>
      </c>
      <c r="C756" s="213" t="s">
        <v>72</v>
      </c>
      <c r="D756" s="329"/>
      <c r="E756" s="214" t="s">
        <v>1215</v>
      </c>
      <c r="F756" s="215" t="s">
        <v>202</v>
      </c>
      <c r="G756" s="216"/>
      <c r="H756" s="225"/>
      <c r="I756" s="218"/>
      <c r="J756" s="219"/>
    </row>
    <row r="757" spans="1:10" ht="12" customHeight="1">
      <c r="A757" s="558"/>
      <c r="B757" s="146" t="s">
        <v>1048</v>
      </c>
      <c r="C757" s="407"/>
      <c r="D757" s="188" t="s">
        <v>224</v>
      </c>
      <c r="E757" s="220"/>
      <c r="F757" s="188" t="s">
        <v>1118</v>
      </c>
      <c r="G757" s="232">
        <v>1.3120000000000001</v>
      </c>
      <c r="H757" s="222"/>
      <c r="I757" s="227">
        <f>G757</f>
        <v>1.3120000000000001</v>
      </c>
      <c r="J757" s="219"/>
    </row>
    <row r="758" spans="1:10" ht="12" customHeight="1">
      <c r="A758" s="559"/>
      <c r="B758" s="435" t="s">
        <v>263</v>
      </c>
      <c r="C758" s="436"/>
      <c r="D758" s="223"/>
      <c r="E758" s="224"/>
      <c r="F758" s="223"/>
      <c r="G758" s="437"/>
      <c r="H758" s="438" t="s">
        <v>1051</v>
      </c>
      <c r="I758" s="439">
        <f>SUM(I756:I757)</f>
        <v>1.3120000000000001</v>
      </c>
      <c r="J758" s="239"/>
    </row>
    <row r="759" spans="1:10" ht="12" customHeight="1">
      <c r="A759" s="557" t="s">
        <v>1680</v>
      </c>
      <c r="B759" s="212" t="s">
        <v>88</v>
      </c>
      <c r="C759" s="213" t="s">
        <v>72</v>
      </c>
      <c r="D759" s="329"/>
      <c r="E759" s="214" t="s">
        <v>1216</v>
      </c>
      <c r="F759" s="215" t="s">
        <v>202</v>
      </c>
      <c r="G759" s="216"/>
      <c r="H759" s="225"/>
      <c r="I759" s="218"/>
      <c r="J759" s="219"/>
    </row>
    <row r="760" spans="1:10" ht="12" customHeight="1">
      <c r="A760" s="558"/>
      <c r="B760" s="146" t="s">
        <v>1048</v>
      </c>
      <c r="C760" s="407"/>
      <c r="D760" s="188" t="s">
        <v>224</v>
      </c>
      <c r="E760" s="220"/>
      <c r="F760" s="188" t="s">
        <v>1118</v>
      </c>
      <c r="G760" s="226">
        <v>2.1419999999999999</v>
      </c>
      <c r="H760" s="222"/>
      <c r="I760" s="227">
        <f>G760</f>
        <v>2.1419999999999999</v>
      </c>
      <c r="J760" s="175"/>
    </row>
    <row r="761" spans="1:10" ht="12" customHeight="1">
      <c r="A761" s="559"/>
      <c r="B761" s="435" t="s">
        <v>263</v>
      </c>
      <c r="C761" s="436"/>
      <c r="D761" s="223"/>
      <c r="E761" s="224"/>
      <c r="F761" s="223"/>
      <c r="G761" s="437"/>
      <c r="H761" s="438" t="s">
        <v>1051</v>
      </c>
      <c r="I761" s="439">
        <f>SUM(I759:I760)</f>
        <v>2.1419999999999999</v>
      </c>
      <c r="J761" s="239"/>
    </row>
    <row r="762" spans="1:10" ht="12" customHeight="1">
      <c r="A762" s="557" t="s">
        <v>1679</v>
      </c>
      <c r="B762" s="212" t="s">
        <v>88</v>
      </c>
      <c r="C762" s="213" t="s">
        <v>72</v>
      </c>
      <c r="D762" s="329"/>
      <c r="E762" s="214" t="s">
        <v>1217</v>
      </c>
      <c r="F762" s="215" t="s">
        <v>202</v>
      </c>
      <c r="G762" s="216"/>
      <c r="H762" s="225"/>
      <c r="I762" s="218"/>
      <c r="J762" s="219"/>
    </row>
    <row r="763" spans="1:10" ht="12" customHeight="1">
      <c r="A763" s="558"/>
      <c r="B763" s="146" t="s">
        <v>1048</v>
      </c>
      <c r="C763" s="407"/>
      <c r="D763" s="188" t="s">
        <v>224</v>
      </c>
      <c r="E763" s="220"/>
      <c r="F763" s="188" t="s">
        <v>1118</v>
      </c>
      <c r="G763" s="226">
        <v>1.7769999999999999</v>
      </c>
      <c r="H763" s="222"/>
      <c r="I763" s="227">
        <f>G763</f>
        <v>1.7769999999999999</v>
      </c>
      <c r="J763" s="175"/>
    </row>
    <row r="764" spans="1:10" ht="12" customHeight="1">
      <c r="A764" s="559"/>
      <c r="B764" s="435" t="s">
        <v>263</v>
      </c>
      <c r="C764" s="436"/>
      <c r="D764" s="223"/>
      <c r="E764" s="224"/>
      <c r="F764" s="223"/>
      <c r="G764" s="437"/>
      <c r="H764" s="438" t="s">
        <v>1051</v>
      </c>
      <c r="I764" s="439">
        <f>SUM(I762:I763)</f>
        <v>1.7769999999999999</v>
      </c>
      <c r="J764" s="239"/>
    </row>
    <row r="765" spans="1:10" ht="12" customHeight="1">
      <c r="A765" s="557" t="s">
        <v>1678</v>
      </c>
      <c r="B765" s="212" t="s">
        <v>88</v>
      </c>
      <c r="C765" s="213" t="s">
        <v>72</v>
      </c>
      <c r="D765" s="329"/>
      <c r="E765" s="214" t="s">
        <v>1218</v>
      </c>
      <c r="F765" s="215" t="s">
        <v>202</v>
      </c>
      <c r="G765" s="216"/>
      <c r="H765" s="225"/>
      <c r="I765" s="218"/>
      <c r="J765" s="219"/>
    </row>
    <row r="766" spans="1:10" ht="12" customHeight="1">
      <c r="A766" s="558"/>
      <c r="B766" s="146" t="s">
        <v>1048</v>
      </c>
      <c r="C766" s="407"/>
      <c r="D766" s="188" t="s">
        <v>224</v>
      </c>
      <c r="E766" s="220"/>
      <c r="F766" s="188" t="s">
        <v>1118</v>
      </c>
      <c r="G766" s="226">
        <v>1.585</v>
      </c>
      <c r="H766" s="222"/>
      <c r="I766" s="227">
        <f>G766</f>
        <v>1.585</v>
      </c>
      <c r="J766" s="175"/>
    </row>
    <row r="767" spans="1:10" ht="12" customHeight="1">
      <c r="A767" s="559"/>
      <c r="B767" s="435" t="s">
        <v>263</v>
      </c>
      <c r="C767" s="436"/>
      <c r="D767" s="223"/>
      <c r="E767" s="224"/>
      <c r="F767" s="223"/>
      <c r="G767" s="437"/>
      <c r="H767" s="438" t="s">
        <v>1051</v>
      </c>
      <c r="I767" s="439">
        <f>SUM(I765:I766)</f>
        <v>1.585</v>
      </c>
      <c r="J767" s="239"/>
    </row>
    <row r="768" spans="1:10" ht="12" customHeight="1">
      <c r="A768" s="557" t="s">
        <v>1677</v>
      </c>
      <c r="B768" s="212" t="s">
        <v>88</v>
      </c>
      <c r="C768" s="213" t="s">
        <v>72</v>
      </c>
      <c r="D768" s="329" t="str">
        <f>A310</f>
        <v>2-17</v>
      </c>
      <c r="E768" s="214" t="str">
        <f>E310</f>
        <v>600×900㎜</v>
      </c>
      <c r="F768" s="215" t="s">
        <v>202</v>
      </c>
      <c r="G768" s="216"/>
      <c r="H768" s="225"/>
      <c r="I768" s="218"/>
      <c r="J768" s="219"/>
    </row>
    <row r="769" spans="1:10" ht="12" customHeight="1">
      <c r="A769" s="558"/>
      <c r="B769" s="146" t="s">
        <v>1048</v>
      </c>
      <c r="C769" s="407"/>
      <c r="D769" s="188" t="s">
        <v>224</v>
      </c>
      <c r="E769" s="220"/>
      <c r="F769" s="188" t="s">
        <v>1118</v>
      </c>
      <c r="G769" s="232">
        <f>G319</f>
        <v>4.2</v>
      </c>
      <c r="H769" s="222"/>
      <c r="I769" s="227">
        <f>G769</f>
        <v>4.2</v>
      </c>
      <c r="J769" s="219"/>
    </row>
    <row r="770" spans="1:10" ht="12" customHeight="1">
      <c r="A770" s="559"/>
      <c r="B770" s="435" t="s">
        <v>263</v>
      </c>
      <c r="C770" s="436"/>
      <c r="D770" s="223"/>
      <c r="E770" s="224"/>
      <c r="F770" s="223"/>
      <c r="G770" s="437"/>
      <c r="H770" s="438" t="s">
        <v>1051</v>
      </c>
      <c r="I770" s="439">
        <f>SUM(I768:I769)</f>
        <v>4.2</v>
      </c>
      <c r="J770" s="239"/>
    </row>
    <row r="771" spans="1:10" ht="12" customHeight="1">
      <c r="A771" s="557" t="s">
        <v>1676</v>
      </c>
      <c r="B771" s="212" t="s">
        <v>88</v>
      </c>
      <c r="C771" s="213" t="s">
        <v>72</v>
      </c>
      <c r="D771" s="329" t="str">
        <f>A321</f>
        <v>2-19</v>
      </c>
      <c r="E771" s="214" t="str">
        <f>E321</f>
        <v>780×260㎜</v>
      </c>
      <c r="F771" s="215" t="s">
        <v>202</v>
      </c>
      <c r="G771" s="216"/>
      <c r="H771" s="225"/>
      <c r="I771" s="218"/>
      <c r="J771" s="219"/>
    </row>
    <row r="772" spans="1:10" ht="12" customHeight="1">
      <c r="A772" s="558"/>
      <c r="B772" s="146" t="s">
        <v>1048</v>
      </c>
      <c r="C772" s="407"/>
      <c r="D772" s="188" t="s">
        <v>224</v>
      </c>
      <c r="E772" s="220"/>
      <c r="F772" s="188" t="s">
        <v>1118</v>
      </c>
      <c r="G772" s="226">
        <f>G330</f>
        <v>2.0430000000000001</v>
      </c>
      <c r="H772" s="222"/>
      <c r="I772" s="227">
        <f>G772</f>
        <v>2.0430000000000001</v>
      </c>
      <c r="J772" s="175"/>
    </row>
    <row r="773" spans="1:10" ht="12" customHeight="1">
      <c r="A773" s="559"/>
      <c r="B773" s="435" t="s">
        <v>263</v>
      </c>
      <c r="C773" s="436"/>
      <c r="D773" s="223"/>
      <c r="E773" s="224"/>
      <c r="F773" s="223"/>
      <c r="G773" s="437"/>
      <c r="H773" s="438" t="s">
        <v>1051</v>
      </c>
      <c r="I773" s="439">
        <f>SUM(I771:I772)</f>
        <v>2.0430000000000001</v>
      </c>
      <c r="J773" s="239"/>
    </row>
    <row r="774" spans="1:10" ht="12" customHeight="1">
      <c r="A774" s="557" t="s">
        <v>1675</v>
      </c>
      <c r="B774" s="212" t="s">
        <v>88</v>
      </c>
      <c r="C774" s="213" t="s">
        <v>72</v>
      </c>
      <c r="D774" s="329" t="str">
        <f>A332</f>
        <v>2-21</v>
      </c>
      <c r="E774" s="229" t="str">
        <f>E332</f>
        <v>780×390㎜</v>
      </c>
      <c r="F774" s="215" t="s">
        <v>202</v>
      </c>
      <c r="G774" s="216"/>
      <c r="H774" s="225"/>
      <c r="I774" s="218"/>
      <c r="J774" s="219"/>
    </row>
    <row r="775" spans="1:10" ht="12" customHeight="1">
      <c r="A775" s="558"/>
      <c r="B775" s="146" t="s">
        <v>1048</v>
      </c>
      <c r="C775" s="407"/>
      <c r="D775" s="188" t="s">
        <v>224</v>
      </c>
      <c r="E775" s="220"/>
      <c r="F775" s="188" t="s">
        <v>1118</v>
      </c>
      <c r="G775" s="226">
        <f>G341</f>
        <v>2.5910000000000002</v>
      </c>
      <c r="H775" s="222"/>
      <c r="I775" s="227">
        <f>G775</f>
        <v>2.5910000000000002</v>
      </c>
      <c r="J775" s="175"/>
    </row>
    <row r="776" spans="1:10" ht="12" customHeight="1">
      <c r="A776" s="559"/>
      <c r="B776" s="435" t="s">
        <v>263</v>
      </c>
      <c r="C776" s="436"/>
      <c r="D776" s="223"/>
      <c r="E776" s="224"/>
      <c r="F776" s="223"/>
      <c r="G776" s="437"/>
      <c r="H776" s="438" t="s">
        <v>1051</v>
      </c>
      <c r="I776" s="439">
        <f>SUM(I774:I775)</f>
        <v>2.5910000000000002</v>
      </c>
      <c r="J776" s="239"/>
    </row>
    <row r="777" spans="1:10" ht="12" customHeight="1">
      <c r="A777" s="557" t="s">
        <v>1674</v>
      </c>
      <c r="B777" s="212" t="s">
        <v>88</v>
      </c>
      <c r="C777" s="213" t="s">
        <v>72</v>
      </c>
      <c r="D777" s="329" t="str">
        <f>A343</f>
        <v>2-23</v>
      </c>
      <c r="E777" s="214" t="str">
        <f>E343</f>
        <v>715×780㎜</v>
      </c>
      <c r="F777" s="215" t="s">
        <v>202</v>
      </c>
      <c r="G777" s="216"/>
      <c r="H777" s="225"/>
      <c r="I777" s="218"/>
      <c r="J777" s="219"/>
    </row>
    <row r="778" spans="1:10" ht="12" customHeight="1">
      <c r="A778" s="558"/>
      <c r="B778" s="146" t="s">
        <v>1048</v>
      </c>
      <c r="C778" s="407"/>
      <c r="D778" s="188" t="s">
        <v>224</v>
      </c>
      <c r="E778" s="220"/>
      <c r="F778" s="188" t="s">
        <v>1118</v>
      </c>
      <c r="G778" s="226">
        <f>G352</f>
        <v>4.4669999999999996</v>
      </c>
      <c r="H778" s="222"/>
      <c r="I778" s="227">
        <f>G778</f>
        <v>4.4669999999999996</v>
      </c>
      <c r="J778" s="175"/>
    </row>
    <row r="779" spans="1:10" ht="12" customHeight="1">
      <c r="A779" s="559"/>
      <c r="B779" s="435" t="s">
        <v>263</v>
      </c>
      <c r="C779" s="436"/>
      <c r="D779" s="223"/>
      <c r="E779" s="224"/>
      <c r="F779" s="223"/>
      <c r="G779" s="437"/>
      <c r="H779" s="438" t="s">
        <v>1051</v>
      </c>
      <c r="I779" s="439">
        <f>SUM(I777:I778)</f>
        <v>4.4669999999999996</v>
      </c>
      <c r="J779" s="239"/>
    </row>
    <row r="780" spans="1:10" ht="11.25" customHeight="1">
      <c r="A780" s="557" t="s">
        <v>1673</v>
      </c>
      <c r="B780" s="212" t="s">
        <v>88</v>
      </c>
      <c r="C780" s="213" t="s">
        <v>72</v>
      </c>
      <c r="D780" s="329" t="str">
        <f>A354</f>
        <v>2-25</v>
      </c>
      <c r="E780" s="214" t="str">
        <f>E354</f>
        <v>780×780㎜</v>
      </c>
      <c r="F780" s="215" t="s">
        <v>202</v>
      </c>
      <c r="G780" s="216"/>
      <c r="H780" s="225"/>
      <c r="I780" s="218"/>
      <c r="J780" s="219"/>
    </row>
    <row r="781" spans="1:10" ht="11.25" customHeight="1">
      <c r="A781" s="558"/>
      <c r="B781" s="146" t="s">
        <v>1048</v>
      </c>
      <c r="C781" s="407"/>
      <c r="D781" s="188" t="s">
        <v>224</v>
      </c>
      <c r="E781" s="220"/>
      <c r="F781" s="188" t="s">
        <v>1118</v>
      </c>
      <c r="G781" s="226">
        <f>I361</f>
        <v>4.74</v>
      </c>
      <c r="H781" s="222"/>
      <c r="I781" s="227">
        <f>G781</f>
        <v>4.74</v>
      </c>
      <c r="J781" s="175"/>
    </row>
    <row r="782" spans="1:10" ht="11.25" customHeight="1">
      <c r="A782" s="559"/>
      <c r="B782" s="435" t="s">
        <v>263</v>
      </c>
      <c r="C782" s="436"/>
      <c r="D782" s="223"/>
      <c r="E782" s="224"/>
      <c r="F782" s="223"/>
      <c r="G782" s="437"/>
      <c r="H782" s="438" t="s">
        <v>1051</v>
      </c>
      <c r="I782" s="439">
        <f>SUM(I780:I781)</f>
        <v>4.74</v>
      </c>
      <c r="J782" s="239"/>
    </row>
    <row r="783" spans="1:10" ht="11.25" customHeight="1">
      <c r="A783" s="557" t="s">
        <v>1672</v>
      </c>
      <c r="B783" s="212" t="s">
        <v>88</v>
      </c>
      <c r="C783" s="213" t="s">
        <v>72</v>
      </c>
      <c r="D783" s="329" t="str">
        <f>A365</f>
        <v>2-27</v>
      </c>
      <c r="E783" s="214" t="str">
        <f>E365</f>
        <v>900×300㎜</v>
      </c>
      <c r="F783" s="215" t="s">
        <v>202</v>
      </c>
      <c r="G783" s="216"/>
      <c r="H783" s="225"/>
      <c r="I783" s="218"/>
      <c r="J783" s="219"/>
    </row>
    <row r="784" spans="1:10" ht="11.25" customHeight="1">
      <c r="A784" s="558"/>
      <c r="B784" s="146" t="s">
        <v>1048</v>
      </c>
      <c r="C784" s="407"/>
      <c r="D784" s="188" t="s">
        <v>224</v>
      </c>
      <c r="E784" s="220"/>
      <c r="F784" s="188" t="s">
        <v>1118</v>
      </c>
      <c r="G784" s="226">
        <f>I372</f>
        <v>2.5440000000000005</v>
      </c>
      <c r="H784" s="222"/>
      <c r="I784" s="227">
        <f>G784</f>
        <v>2.5440000000000005</v>
      </c>
      <c r="J784" s="175"/>
    </row>
    <row r="785" spans="1:10" ht="11.25" customHeight="1">
      <c r="A785" s="559"/>
      <c r="B785" s="435" t="s">
        <v>263</v>
      </c>
      <c r="C785" s="436"/>
      <c r="D785" s="223"/>
      <c r="E785" s="224"/>
      <c r="F785" s="223"/>
      <c r="G785" s="437"/>
      <c r="H785" s="438" t="s">
        <v>1051</v>
      </c>
      <c r="I785" s="439">
        <f>SUM(I783:I784)</f>
        <v>2.5440000000000005</v>
      </c>
      <c r="J785" s="239"/>
    </row>
    <row r="786" spans="1:10" ht="11.25" customHeight="1">
      <c r="A786" s="557" t="s">
        <v>1671</v>
      </c>
      <c r="B786" s="212" t="s">
        <v>88</v>
      </c>
      <c r="C786" s="213" t="s">
        <v>72</v>
      </c>
      <c r="D786" s="329" t="str">
        <f>A376</f>
        <v>2-29</v>
      </c>
      <c r="E786" s="214" t="str">
        <f>E376</f>
        <v>900×450㎜</v>
      </c>
      <c r="F786" s="215" t="s">
        <v>202</v>
      </c>
      <c r="G786" s="216"/>
      <c r="H786" s="225"/>
      <c r="I786" s="218"/>
      <c r="J786" s="219"/>
    </row>
    <row r="787" spans="1:10" ht="11.25" customHeight="1">
      <c r="A787" s="558"/>
      <c r="B787" s="146" t="s">
        <v>1048</v>
      </c>
      <c r="C787" s="407"/>
      <c r="D787" s="188" t="s">
        <v>224</v>
      </c>
      <c r="E787" s="220"/>
      <c r="F787" s="188" t="s">
        <v>1118</v>
      </c>
      <c r="G787" s="232">
        <f>I383</f>
        <v>3.2729999999999997</v>
      </c>
      <c r="H787" s="222"/>
      <c r="I787" s="227">
        <f>G787</f>
        <v>3.2729999999999997</v>
      </c>
      <c r="J787" s="219"/>
    </row>
    <row r="788" spans="1:10" ht="11.25" customHeight="1">
      <c r="A788" s="559"/>
      <c r="B788" s="435" t="s">
        <v>263</v>
      </c>
      <c r="C788" s="436"/>
      <c r="D788" s="223"/>
      <c r="E788" s="224"/>
      <c r="F788" s="223"/>
      <c r="G788" s="437"/>
      <c r="H788" s="438" t="s">
        <v>1051</v>
      </c>
      <c r="I788" s="439">
        <f>SUM(I786:I787)</f>
        <v>3.2729999999999997</v>
      </c>
      <c r="J788" s="239"/>
    </row>
    <row r="789" spans="1:10" ht="11.25" customHeight="1">
      <c r="A789" s="557" t="s">
        <v>1670</v>
      </c>
      <c r="B789" s="212" t="s">
        <v>88</v>
      </c>
      <c r="C789" s="213" t="s">
        <v>72</v>
      </c>
      <c r="D789" s="329" t="str">
        <f>A387</f>
        <v>2-31</v>
      </c>
      <c r="E789" s="214" t="str">
        <f>E387</f>
        <v>780×1170㎜</v>
      </c>
      <c r="F789" s="215" t="s">
        <v>202</v>
      </c>
      <c r="G789" s="216"/>
      <c r="H789" s="225"/>
      <c r="I789" s="218"/>
      <c r="J789" s="219"/>
    </row>
    <row r="790" spans="1:10" ht="11.25" customHeight="1">
      <c r="A790" s="558"/>
      <c r="B790" s="146" t="s">
        <v>1048</v>
      </c>
      <c r="C790" s="407"/>
      <c r="D790" s="188" t="s">
        <v>224</v>
      </c>
      <c r="E790" s="220"/>
      <c r="F790" s="188" t="s">
        <v>1118</v>
      </c>
      <c r="G790" s="226">
        <f>I394</f>
        <v>7.1199999999999992</v>
      </c>
      <c r="H790" s="225"/>
      <c r="I790" s="233">
        <f>G790</f>
        <v>7.1199999999999992</v>
      </c>
      <c r="J790" s="175"/>
    </row>
    <row r="791" spans="1:10" ht="11.25" customHeight="1">
      <c r="A791" s="559"/>
      <c r="B791" s="435" t="s">
        <v>263</v>
      </c>
      <c r="C791" s="436"/>
      <c r="D791" s="223"/>
      <c r="E791" s="224"/>
      <c r="F791" s="223"/>
      <c r="G791" s="437"/>
      <c r="H791" s="438" t="s">
        <v>1051</v>
      </c>
      <c r="I791" s="439">
        <f>SUM(I789:I790)</f>
        <v>7.1199999999999992</v>
      </c>
      <c r="J791" s="239"/>
    </row>
    <row r="792" spans="1:10" ht="11.25" customHeight="1">
      <c r="A792" s="557" t="s">
        <v>1669</v>
      </c>
      <c r="B792" s="212" t="s">
        <v>88</v>
      </c>
      <c r="C792" s="213" t="s">
        <v>81</v>
      </c>
      <c r="D792" s="329" t="str">
        <f>A398</f>
        <v>2-33</v>
      </c>
      <c r="E792" s="214" t="str">
        <f>E398</f>
        <v>780×780㎜</v>
      </c>
      <c r="F792" s="215" t="s">
        <v>202</v>
      </c>
      <c r="G792" s="216"/>
      <c r="H792" s="225"/>
      <c r="I792" s="218"/>
      <c r="J792" s="219"/>
    </row>
    <row r="793" spans="1:10" ht="11.25" customHeight="1">
      <c r="A793" s="558"/>
      <c r="B793" s="146" t="s">
        <v>1048</v>
      </c>
      <c r="C793" s="407"/>
      <c r="D793" s="188" t="s">
        <v>224</v>
      </c>
      <c r="E793" s="220"/>
      <c r="F793" s="188" t="s">
        <v>1118</v>
      </c>
      <c r="G793" s="226">
        <f>I406</f>
        <v>3.444</v>
      </c>
      <c r="H793" s="222"/>
      <c r="I793" s="227">
        <f>G793</f>
        <v>3.444</v>
      </c>
      <c r="J793" s="175"/>
    </row>
    <row r="794" spans="1:10" ht="11.25" customHeight="1">
      <c r="A794" s="559"/>
      <c r="B794" s="435" t="s">
        <v>263</v>
      </c>
      <c r="C794" s="436"/>
      <c r="D794" s="223"/>
      <c r="E794" s="224"/>
      <c r="F794" s="223"/>
      <c r="G794" s="437"/>
      <c r="H794" s="438" t="s">
        <v>1051</v>
      </c>
      <c r="I794" s="439">
        <f>SUM(I792:I793)</f>
        <v>3.444</v>
      </c>
      <c r="J794" s="239"/>
    </row>
    <row r="795" spans="1:10" ht="11.25" customHeight="1">
      <c r="A795" s="557" t="s">
        <v>1668</v>
      </c>
      <c r="B795" s="212" t="s">
        <v>88</v>
      </c>
      <c r="C795" s="213" t="s">
        <v>81</v>
      </c>
      <c r="D795" s="329" t="str">
        <f>A410</f>
        <v>2-35</v>
      </c>
      <c r="E795" s="214" t="str">
        <f>E410</f>
        <v>900×900㎜</v>
      </c>
      <c r="F795" s="215" t="s">
        <v>202</v>
      </c>
      <c r="G795" s="216"/>
      <c r="H795" s="225"/>
      <c r="I795" s="218"/>
      <c r="J795" s="219"/>
    </row>
    <row r="796" spans="1:10" ht="11.25" customHeight="1">
      <c r="A796" s="558"/>
      <c r="B796" s="146" t="s">
        <v>1048</v>
      </c>
      <c r="C796" s="407"/>
      <c r="D796" s="188" t="s">
        <v>224</v>
      </c>
      <c r="E796" s="220"/>
      <c r="F796" s="188" t="s">
        <v>1118</v>
      </c>
      <c r="G796" s="232">
        <f>I418</f>
        <v>4.4109999999999996</v>
      </c>
      <c r="H796" s="222"/>
      <c r="I796" s="227">
        <f>G796</f>
        <v>4.4109999999999996</v>
      </c>
      <c r="J796" s="219"/>
    </row>
    <row r="797" spans="1:10" ht="11.25" customHeight="1">
      <c r="A797" s="559"/>
      <c r="B797" s="435" t="s">
        <v>263</v>
      </c>
      <c r="C797" s="436"/>
      <c r="D797" s="223"/>
      <c r="E797" s="224"/>
      <c r="F797" s="223"/>
      <c r="G797" s="437"/>
      <c r="H797" s="438" t="s">
        <v>1051</v>
      </c>
      <c r="I797" s="439">
        <f>SUM(I795:I796)</f>
        <v>4.4109999999999996</v>
      </c>
      <c r="J797" s="239"/>
    </row>
    <row r="798" spans="1:10" ht="11.25" customHeight="1">
      <c r="A798" s="557" t="s">
        <v>1667</v>
      </c>
      <c r="B798" s="212" t="s">
        <v>88</v>
      </c>
      <c r="C798" s="213" t="s">
        <v>268</v>
      </c>
      <c r="D798" s="329" t="str">
        <f>A537</f>
        <v>3-1</v>
      </c>
      <c r="E798" s="214" t="str">
        <f>E537</f>
        <v>3000×2000㎜</v>
      </c>
      <c r="F798" s="215" t="s">
        <v>202</v>
      </c>
      <c r="G798" s="216"/>
      <c r="H798" s="225"/>
      <c r="I798" s="218"/>
      <c r="J798" s="219"/>
    </row>
    <row r="799" spans="1:10" ht="11.25" customHeight="1">
      <c r="A799" s="558"/>
      <c r="B799" s="146" t="s">
        <v>1048</v>
      </c>
      <c r="C799" s="407"/>
      <c r="D799" s="188" t="s">
        <v>224</v>
      </c>
      <c r="E799" s="220"/>
      <c r="F799" s="188" t="s">
        <v>1118</v>
      </c>
      <c r="G799" s="226">
        <f>I545</f>
        <v>61.064999999999998</v>
      </c>
      <c r="H799" s="225"/>
      <c r="I799" s="233">
        <f>G799</f>
        <v>61.064999999999998</v>
      </c>
      <c r="J799" s="175"/>
    </row>
    <row r="800" spans="1:10" ht="11.25" customHeight="1">
      <c r="A800" s="559"/>
      <c r="B800" s="435" t="s">
        <v>263</v>
      </c>
      <c r="C800" s="436"/>
      <c r="D800" s="223"/>
      <c r="E800" s="224"/>
      <c r="F800" s="223"/>
      <c r="G800" s="437"/>
      <c r="H800" s="438" t="s">
        <v>1051</v>
      </c>
      <c r="I800" s="439">
        <f>SUM(I798:I799)</f>
        <v>61.064999999999998</v>
      </c>
      <c r="J800" s="239"/>
    </row>
    <row r="801" spans="1:10" ht="11.25" customHeight="1">
      <c r="A801" s="557" t="s">
        <v>1666</v>
      </c>
      <c r="B801" s="212" t="s">
        <v>88</v>
      </c>
      <c r="C801" s="213" t="s">
        <v>268</v>
      </c>
      <c r="D801" s="329" t="str">
        <f>A561</f>
        <v>3-5</v>
      </c>
      <c r="E801" s="229" t="str">
        <f>E561</f>
        <v>3600×2200㎜</v>
      </c>
      <c r="F801" s="215" t="s">
        <v>202</v>
      </c>
      <c r="G801" s="216"/>
      <c r="H801" s="225"/>
      <c r="I801" s="218"/>
      <c r="J801" s="219"/>
    </row>
    <row r="802" spans="1:10" ht="11.25" customHeight="1">
      <c r="A802" s="558"/>
      <c r="B802" s="146" t="s">
        <v>1048</v>
      </c>
      <c r="C802" s="407"/>
      <c r="D802" s="188" t="s">
        <v>224</v>
      </c>
      <c r="E802" s="220"/>
      <c r="F802" s="188" t="s">
        <v>1118</v>
      </c>
      <c r="G802" s="226">
        <f>I569</f>
        <v>79.800000000000011</v>
      </c>
      <c r="H802" s="222"/>
      <c r="I802" s="227">
        <f>G802</f>
        <v>79.800000000000011</v>
      </c>
      <c r="J802" s="175"/>
    </row>
    <row r="803" spans="1:10" ht="11.25" customHeight="1">
      <c r="A803" s="559"/>
      <c r="B803" s="435" t="s">
        <v>263</v>
      </c>
      <c r="C803" s="436"/>
      <c r="D803" s="223"/>
      <c r="E803" s="224"/>
      <c r="F803" s="223"/>
      <c r="G803" s="437"/>
      <c r="H803" s="438" t="s">
        <v>1051</v>
      </c>
      <c r="I803" s="439">
        <f>SUM(I801:I802)</f>
        <v>79.800000000000011</v>
      </c>
      <c r="J803" s="239"/>
    </row>
    <row r="804" spans="1:10" ht="11.25" customHeight="1">
      <c r="A804" s="557" t="s">
        <v>1665</v>
      </c>
      <c r="B804" s="212" t="s">
        <v>88</v>
      </c>
      <c r="C804" s="213" t="s">
        <v>273</v>
      </c>
      <c r="D804" s="329" t="str">
        <f>A594</f>
        <v>4-1</v>
      </c>
      <c r="E804" s="214" t="str">
        <f>E594</f>
        <v>900×900㎜</v>
      </c>
      <c r="F804" s="215" t="s">
        <v>202</v>
      </c>
      <c r="G804" s="216"/>
      <c r="H804" s="225"/>
      <c r="I804" s="218"/>
      <c r="J804" s="219"/>
    </row>
    <row r="805" spans="1:10" ht="11.25" customHeight="1">
      <c r="A805" s="558"/>
      <c r="B805" s="146" t="s">
        <v>1048</v>
      </c>
      <c r="C805" s="407"/>
      <c r="D805" s="188" t="s">
        <v>224</v>
      </c>
      <c r="E805" s="220"/>
      <c r="F805" s="188" t="s">
        <v>1118</v>
      </c>
      <c r="G805" s="226">
        <f>I601</f>
        <v>6.3140000000000001</v>
      </c>
      <c r="H805" s="222"/>
      <c r="I805" s="227">
        <f>G805</f>
        <v>6.3140000000000001</v>
      </c>
      <c r="J805" s="175"/>
    </row>
    <row r="806" spans="1:10" ht="11.25" customHeight="1">
      <c r="A806" s="559"/>
      <c r="B806" s="435" t="s">
        <v>263</v>
      </c>
      <c r="C806" s="436"/>
      <c r="D806" s="223"/>
      <c r="E806" s="224"/>
      <c r="F806" s="223"/>
      <c r="G806" s="437"/>
      <c r="H806" s="438" t="s">
        <v>1051</v>
      </c>
      <c r="I806" s="439">
        <f>SUM(I804:I805)</f>
        <v>6.3140000000000001</v>
      </c>
      <c r="J806" s="239"/>
    </row>
    <row r="807" spans="1:10" ht="11.25" customHeight="1">
      <c r="A807" s="557" t="s">
        <v>1664</v>
      </c>
      <c r="B807" s="212" t="s">
        <v>88</v>
      </c>
      <c r="C807" s="213" t="s">
        <v>273</v>
      </c>
      <c r="D807" s="329" t="str">
        <f>A605</f>
        <v>4-3</v>
      </c>
      <c r="E807" s="214" t="str">
        <f>E605</f>
        <v>700×1190㎜</v>
      </c>
      <c r="F807" s="215" t="s">
        <v>202</v>
      </c>
      <c r="G807" s="216"/>
      <c r="H807" s="225"/>
      <c r="I807" s="218"/>
      <c r="J807" s="219"/>
    </row>
    <row r="808" spans="1:10" ht="11.25" customHeight="1">
      <c r="A808" s="558"/>
      <c r="B808" s="146" t="s">
        <v>1048</v>
      </c>
      <c r="C808" s="407"/>
      <c r="D808" s="188" t="s">
        <v>224</v>
      </c>
      <c r="E808" s="220"/>
      <c r="F808" s="188" t="s">
        <v>1118</v>
      </c>
      <c r="G808" s="232">
        <f>I612</f>
        <v>6.4399999999999995</v>
      </c>
      <c r="H808" s="222"/>
      <c r="I808" s="227">
        <f>G808</f>
        <v>6.4399999999999995</v>
      </c>
      <c r="J808" s="219"/>
    </row>
    <row r="809" spans="1:10" ht="11.25" customHeight="1">
      <c r="A809" s="559"/>
      <c r="B809" s="435" t="s">
        <v>263</v>
      </c>
      <c r="C809" s="436"/>
      <c r="D809" s="223"/>
      <c r="E809" s="224"/>
      <c r="F809" s="223"/>
      <c r="G809" s="437"/>
      <c r="H809" s="438" t="s">
        <v>1051</v>
      </c>
      <c r="I809" s="439">
        <f>SUM(I807:I808)</f>
        <v>6.4399999999999995</v>
      </c>
      <c r="J809" s="239"/>
    </row>
    <row r="810" spans="1:10" ht="11.25" customHeight="1">
      <c r="A810" s="557" t="s">
        <v>1663</v>
      </c>
      <c r="B810" s="212" t="s">
        <v>88</v>
      </c>
      <c r="C810" s="213" t="s">
        <v>273</v>
      </c>
      <c r="D810" s="329" t="str">
        <f>A616</f>
        <v>4-5</v>
      </c>
      <c r="E810" s="214" t="str">
        <f>E616</f>
        <v>1000×1700㎜</v>
      </c>
      <c r="F810" s="215" t="s">
        <v>202</v>
      </c>
      <c r="G810" s="216"/>
      <c r="H810" s="225"/>
      <c r="I810" s="218"/>
      <c r="J810" s="219"/>
    </row>
    <row r="811" spans="1:10" ht="11.25" customHeight="1">
      <c r="A811" s="558"/>
      <c r="B811" s="146" t="s">
        <v>1048</v>
      </c>
      <c r="C811" s="407"/>
      <c r="D811" s="188" t="s">
        <v>224</v>
      </c>
      <c r="E811" s="220"/>
      <c r="F811" s="188" t="s">
        <v>1118</v>
      </c>
      <c r="G811" s="232">
        <f>I623</f>
        <v>11.58</v>
      </c>
      <c r="H811" s="222"/>
      <c r="I811" s="227">
        <f>G811</f>
        <v>11.58</v>
      </c>
      <c r="J811" s="219"/>
    </row>
    <row r="812" spans="1:10" ht="11.25" customHeight="1">
      <c r="A812" s="559"/>
      <c r="B812" s="435" t="s">
        <v>263</v>
      </c>
      <c r="C812" s="436"/>
      <c r="D812" s="223"/>
      <c r="E812" s="224"/>
      <c r="F812" s="223"/>
      <c r="G812" s="437"/>
      <c r="H812" s="438" t="s">
        <v>1051</v>
      </c>
      <c r="I812" s="439">
        <f>SUM(I810:I811)</f>
        <v>11.58</v>
      </c>
      <c r="J812" s="239"/>
    </row>
    <row r="813" spans="1:10" ht="11.25" customHeight="1">
      <c r="A813" s="557" t="s">
        <v>1662</v>
      </c>
      <c r="B813" s="212" t="s">
        <v>88</v>
      </c>
      <c r="C813" s="213" t="s">
        <v>273</v>
      </c>
      <c r="D813" s="240" t="str">
        <f>A627</f>
        <v>4-7</v>
      </c>
      <c r="E813" s="214" t="str">
        <f>E627</f>
        <v>1500×1000㎜</v>
      </c>
      <c r="F813" s="215" t="s">
        <v>202</v>
      </c>
      <c r="G813" s="216"/>
      <c r="H813" s="225"/>
      <c r="I813" s="218"/>
      <c r="J813" s="219"/>
    </row>
    <row r="814" spans="1:10" ht="11.25" customHeight="1">
      <c r="A814" s="558"/>
      <c r="B814" s="146" t="s">
        <v>1048</v>
      </c>
      <c r="C814" s="407"/>
      <c r="D814" s="188" t="s">
        <v>224</v>
      </c>
      <c r="E814" s="220"/>
      <c r="F814" s="188" t="s">
        <v>1118</v>
      </c>
      <c r="G814" s="226">
        <f>I634</f>
        <v>10.5</v>
      </c>
      <c r="H814" s="225"/>
      <c r="I814" s="233">
        <f>G814</f>
        <v>10.5</v>
      </c>
      <c r="J814" s="175"/>
    </row>
    <row r="815" spans="1:10" ht="11.25" customHeight="1">
      <c r="A815" s="559"/>
      <c r="B815" s="435" t="s">
        <v>263</v>
      </c>
      <c r="C815" s="436"/>
      <c r="D815" s="223"/>
      <c r="E815" s="224"/>
      <c r="F815" s="223"/>
      <c r="G815" s="437"/>
      <c r="H815" s="438" t="s">
        <v>1051</v>
      </c>
      <c r="I815" s="439">
        <f>SUM(I813:I814)</f>
        <v>10.5</v>
      </c>
      <c r="J815" s="239"/>
    </row>
  </sheetData>
  <sheetProtection formatCells="0" formatColumns="0" formatRows="0"/>
  <mergeCells count="2">
    <mergeCell ref="B4:C4"/>
    <mergeCell ref="A1:J1"/>
  </mergeCells>
  <phoneticPr fontId="5" type="noConversion"/>
  <printOptions horizontalCentered="1"/>
  <pageMargins left="0.55118110236220474" right="0.55118110236220474" top="0.81" bottom="0.51181102362204722" header="0.51181102362204722" footer="0.31496062992125984"/>
  <pageSetup paperSize="9" scale="85" orientation="portrait" r:id="rId1"/>
  <headerFooter alignWithMargins="0">
    <oddFooter>&amp;C&amp;P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I126"/>
  <sheetViews>
    <sheetView showZeros="0" view="pageBreakPreview" zoomScaleSheetLayoutView="100" workbookViewId="0">
      <selection activeCell="J29" sqref="J29"/>
    </sheetView>
  </sheetViews>
  <sheetFormatPr defaultColWidth="8.88671875" defaultRowHeight="16.5"/>
  <cols>
    <col min="1" max="1" width="7.77734375" style="55" customWidth="1"/>
    <col min="2" max="2" width="17.77734375" style="55" customWidth="1"/>
    <col min="3" max="4" width="6.6640625" style="55" customWidth="1"/>
    <col min="5" max="5" width="11.109375" style="55" customWidth="1"/>
    <col min="6" max="7" width="13.33203125" style="55" customWidth="1"/>
    <col min="8" max="16384" width="8.88671875" style="55"/>
  </cols>
  <sheetData>
    <row r="1" spans="1:9" s="54" customFormat="1" ht="22.5" customHeight="1">
      <c r="A1" s="904" t="s">
        <v>297</v>
      </c>
      <c r="B1" s="835"/>
      <c r="C1" s="835"/>
      <c r="D1" s="835"/>
      <c r="E1" s="835"/>
      <c r="F1" s="835"/>
      <c r="G1" s="835"/>
    </row>
    <row r="2" spans="1:9" s="54" customFormat="1" ht="18" customHeight="1">
      <c r="A2" s="905" t="s">
        <v>0</v>
      </c>
      <c r="B2" s="581" t="s">
        <v>2012</v>
      </c>
      <c r="C2" s="581" t="s">
        <v>2013</v>
      </c>
      <c r="D2" s="582"/>
      <c r="E2" s="583"/>
      <c r="F2" s="906"/>
      <c r="G2" s="584"/>
      <c r="I2" s="1040"/>
    </row>
    <row r="3" spans="1:9" s="54" customFormat="1" ht="18" customHeight="1">
      <c r="A3" s="907" t="s">
        <v>1</v>
      </c>
      <c r="B3" s="574">
        <v>21982</v>
      </c>
      <c r="C3" s="584" t="s">
        <v>298</v>
      </c>
      <c r="D3" s="584"/>
      <c r="E3" s="584"/>
      <c r="F3" s="908"/>
      <c r="G3" s="909" t="s">
        <v>2014</v>
      </c>
    </row>
    <row r="4" spans="1:9" s="54" customFormat="1" ht="18" customHeight="1" thickBot="1">
      <c r="A4" s="910" t="s">
        <v>299</v>
      </c>
      <c r="B4" s="910" t="s">
        <v>300</v>
      </c>
      <c r="C4" s="910" t="s">
        <v>289</v>
      </c>
      <c r="D4" s="910" t="s">
        <v>290</v>
      </c>
      <c r="E4" s="910" t="s">
        <v>301</v>
      </c>
      <c r="F4" s="911" t="s">
        <v>2015</v>
      </c>
      <c r="G4" s="912" t="s">
        <v>2016</v>
      </c>
    </row>
    <row r="5" spans="1:9" s="56" customFormat="1" ht="18" customHeight="1">
      <c r="A5" s="591" t="s">
        <v>302</v>
      </c>
      <c r="B5" s="585" t="s">
        <v>303</v>
      </c>
      <c r="C5" s="586" t="s">
        <v>298</v>
      </c>
      <c r="D5" s="587">
        <v>0.29670000000000002</v>
      </c>
      <c r="E5" s="588">
        <f>B3</f>
        <v>21982</v>
      </c>
      <c r="F5" s="913">
        <f>TRUNC($D5*E5)</f>
        <v>6522</v>
      </c>
      <c r="G5" s="587"/>
    </row>
    <row r="6" spans="1:9" s="56" customFormat="1" ht="18" customHeight="1">
      <c r="A6" s="604"/>
      <c r="B6" s="589"/>
      <c r="C6" s="590"/>
      <c r="D6" s="591"/>
      <c r="E6" s="592"/>
      <c r="F6" s="914"/>
      <c r="G6" s="591"/>
    </row>
    <row r="7" spans="1:9" s="56" customFormat="1" ht="18" customHeight="1">
      <c r="A7" s="915" t="s">
        <v>304</v>
      </c>
      <c r="B7" s="593" t="s">
        <v>305</v>
      </c>
      <c r="C7" s="594"/>
      <c r="D7" s="595"/>
      <c r="E7" s="596"/>
      <c r="F7" s="916">
        <f>SUM(F5:F6)</f>
        <v>6522</v>
      </c>
      <c r="G7" s="595"/>
    </row>
    <row r="8" spans="1:9" s="56" customFormat="1" ht="18" customHeight="1">
      <c r="A8" s="591" t="s">
        <v>295</v>
      </c>
      <c r="B8" s="597" t="s">
        <v>2017</v>
      </c>
      <c r="C8" s="586" t="s">
        <v>306</v>
      </c>
      <c r="D8" s="598">
        <v>1</v>
      </c>
      <c r="E8" s="588">
        <f>적용기준!R23</f>
        <v>49778</v>
      </c>
      <c r="F8" s="913">
        <f>TRUNC($D8*E8)</f>
        <v>49778</v>
      </c>
      <c r="G8" s="587"/>
    </row>
    <row r="9" spans="1:9" s="56" customFormat="1" ht="18" customHeight="1">
      <c r="A9" s="604" t="s">
        <v>304</v>
      </c>
      <c r="B9" s="589"/>
      <c r="C9" s="599"/>
      <c r="D9" s="600"/>
      <c r="E9" s="601"/>
      <c r="F9" s="917"/>
      <c r="G9" s="918"/>
    </row>
    <row r="10" spans="1:9" s="56" customFormat="1" ht="18" customHeight="1">
      <c r="A10" s="915" t="s">
        <v>304</v>
      </c>
      <c r="B10" s="593" t="s">
        <v>305</v>
      </c>
      <c r="C10" s="594"/>
      <c r="D10" s="595"/>
      <c r="E10" s="596"/>
      <c r="F10" s="916">
        <f>SUM(F8:F9)</f>
        <v>49778</v>
      </c>
      <c r="G10" s="595"/>
    </row>
    <row r="11" spans="1:9" s="56" customFormat="1" ht="18" customHeight="1">
      <c r="A11" s="591" t="s">
        <v>2</v>
      </c>
      <c r="B11" s="597" t="s">
        <v>307</v>
      </c>
      <c r="C11" s="586" t="s">
        <v>308</v>
      </c>
      <c r="D11" s="919">
        <v>2.9</v>
      </c>
      <c r="E11" s="588">
        <f>적용기준!D15</f>
        <v>1685.68</v>
      </c>
      <c r="F11" s="913">
        <f>TRUNC($D11*E11)</f>
        <v>4888</v>
      </c>
      <c r="G11" s="587" t="s">
        <v>309</v>
      </c>
    </row>
    <row r="12" spans="1:9" s="56" customFormat="1" ht="18" customHeight="1">
      <c r="A12" s="604"/>
      <c r="B12" s="585" t="s">
        <v>310</v>
      </c>
      <c r="C12" s="586" t="s">
        <v>296</v>
      </c>
      <c r="D12" s="919">
        <v>38</v>
      </c>
      <c r="E12" s="588">
        <f>F11</f>
        <v>4888</v>
      </c>
      <c r="F12" s="913">
        <f>TRUNC(($D12*E12)/100)</f>
        <v>1857</v>
      </c>
      <c r="G12" s="587"/>
    </row>
    <row r="13" spans="1:9" s="56" customFormat="1" ht="18" customHeight="1">
      <c r="A13" s="915" t="s">
        <v>304</v>
      </c>
      <c r="B13" s="593" t="s">
        <v>305</v>
      </c>
      <c r="C13" s="594"/>
      <c r="D13" s="920"/>
      <c r="E13" s="596"/>
      <c r="F13" s="916">
        <f>SUM(F11:F12)</f>
        <v>6745</v>
      </c>
      <c r="G13" s="595"/>
    </row>
    <row r="14" spans="1:9" ht="18" customHeight="1">
      <c r="A14" s="921" t="s">
        <v>311</v>
      </c>
      <c r="B14" s="922"/>
      <c r="C14" s="602"/>
      <c r="D14" s="923"/>
      <c r="E14" s="603"/>
      <c r="F14" s="924">
        <f>F7+F10+F13</f>
        <v>63045</v>
      </c>
      <c r="G14" s="602" t="s">
        <v>2018</v>
      </c>
    </row>
    <row r="15" spans="1:9" s="54" customFormat="1" ht="18" customHeight="1">
      <c r="A15" s="582"/>
      <c r="B15" s="582"/>
      <c r="C15" s="582"/>
      <c r="D15" s="925"/>
      <c r="E15" s="582"/>
      <c r="F15" s="582"/>
      <c r="G15" s="582"/>
    </row>
    <row r="16" spans="1:9" s="54" customFormat="1" ht="18" customHeight="1">
      <c r="A16" s="905" t="s">
        <v>0</v>
      </c>
      <c r="B16" s="581" t="s">
        <v>2012</v>
      </c>
      <c r="C16" s="581" t="s">
        <v>2019</v>
      </c>
      <c r="D16" s="925"/>
      <c r="E16" s="583"/>
      <c r="F16" s="906"/>
      <c r="G16" s="584"/>
    </row>
    <row r="17" spans="1:7" s="54" customFormat="1" ht="18" customHeight="1">
      <c r="A17" s="907" t="s">
        <v>1</v>
      </c>
      <c r="B17" s="574">
        <v>25662</v>
      </c>
      <c r="C17" s="584" t="s">
        <v>298</v>
      </c>
      <c r="D17" s="926"/>
      <c r="E17" s="584"/>
      <c r="F17" s="908"/>
      <c r="G17" s="909" t="s">
        <v>2014</v>
      </c>
    </row>
    <row r="18" spans="1:7" s="54" customFormat="1" ht="18" customHeight="1">
      <c r="A18" s="594" t="s">
        <v>299</v>
      </c>
      <c r="B18" s="594" t="s">
        <v>300</v>
      </c>
      <c r="C18" s="594" t="s">
        <v>289</v>
      </c>
      <c r="D18" s="927" t="s">
        <v>290</v>
      </c>
      <c r="E18" s="594" t="s">
        <v>301</v>
      </c>
      <c r="F18" s="593" t="s">
        <v>2015</v>
      </c>
      <c r="G18" s="928" t="s">
        <v>2016</v>
      </c>
    </row>
    <row r="19" spans="1:7" s="56" customFormat="1" ht="18" customHeight="1">
      <c r="A19" s="929" t="s">
        <v>302</v>
      </c>
      <c r="B19" s="597" t="s">
        <v>303</v>
      </c>
      <c r="C19" s="586" t="s">
        <v>298</v>
      </c>
      <c r="D19" s="919">
        <v>0.29670000000000002</v>
      </c>
      <c r="E19" s="588">
        <f>B17</f>
        <v>25662</v>
      </c>
      <c r="F19" s="913">
        <f>TRUNC(D19*E19)</f>
        <v>7613</v>
      </c>
      <c r="G19" s="587"/>
    </row>
    <row r="20" spans="1:7" s="56" customFormat="1" ht="18" customHeight="1">
      <c r="A20" s="591"/>
      <c r="B20" s="930"/>
      <c r="C20" s="590"/>
      <c r="D20" s="931"/>
      <c r="E20" s="592"/>
      <c r="F20" s="914"/>
      <c r="G20" s="591"/>
    </row>
    <row r="21" spans="1:7" s="56" customFormat="1" ht="18" customHeight="1">
      <c r="A21" s="604" t="s">
        <v>304</v>
      </c>
      <c r="B21" s="593" t="s">
        <v>305</v>
      </c>
      <c r="C21" s="594"/>
      <c r="D21" s="920"/>
      <c r="E21" s="596"/>
      <c r="F21" s="916">
        <f>SUM(F19:F20)</f>
        <v>7613</v>
      </c>
      <c r="G21" s="595"/>
    </row>
    <row r="22" spans="1:7" s="56" customFormat="1" ht="18" customHeight="1">
      <c r="A22" s="591" t="s">
        <v>295</v>
      </c>
      <c r="B22" s="597" t="s">
        <v>2017</v>
      </c>
      <c r="C22" s="586" t="s">
        <v>306</v>
      </c>
      <c r="D22" s="932">
        <v>1</v>
      </c>
      <c r="E22" s="588">
        <f>적용기준!R23</f>
        <v>49778</v>
      </c>
      <c r="F22" s="913">
        <f>TRUNC($D22*E22)</f>
        <v>49778</v>
      </c>
      <c r="G22" s="587"/>
    </row>
    <row r="23" spans="1:7" s="56" customFormat="1" ht="18" customHeight="1">
      <c r="A23" s="591" t="s">
        <v>304</v>
      </c>
      <c r="B23" s="597"/>
      <c r="C23" s="586"/>
      <c r="D23" s="932"/>
      <c r="E23" s="588"/>
      <c r="F23" s="917"/>
      <c r="G23" s="918"/>
    </row>
    <row r="24" spans="1:7" s="56" customFormat="1" ht="18" customHeight="1">
      <c r="A24" s="604" t="s">
        <v>304</v>
      </c>
      <c r="B24" s="593" t="s">
        <v>305</v>
      </c>
      <c r="C24" s="594"/>
      <c r="D24" s="920"/>
      <c r="E24" s="596"/>
      <c r="F24" s="916">
        <f>SUM(F22:F23)</f>
        <v>49778</v>
      </c>
      <c r="G24" s="595"/>
    </row>
    <row r="25" spans="1:7" s="56" customFormat="1" ht="18" customHeight="1">
      <c r="A25" s="591" t="s">
        <v>2</v>
      </c>
      <c r="B25" s="597" t="s">
        <v>307</v>
      </c>
      <c r="C25" s="586" t="s">
        <v>308</v>
      </c>
      <c r="D25" s="919">
        <v>5</v>
      </c>
      <c r="E25" s="588">
        <f>적용기준!D15</f>
        <v>1685.68</v>
      </c>
      <c r="F25" s="913">
        <f>TRUNC($D25*E25)</f>
        <v>8428</v>
      </c>
      <c r="G25" s="587" t="s">
        <v>309</v>
      </c>
    </row>
    <row r="26" spans="1:7" s="56" customFormat="1" ht="18" customHeight="1">
      <c r="A26" s="591"/>
      <c r="B26" s="597" t="s">
        <v>310</v>
      </c>
      <c r="C26" s="586" t="s">
        <v>296</v>
      </c>
      <c r="D26" s="919">
        <v>38</v>
      </c>
      <c r="E26" s="588">
        <f>F25</f>
        <v>8428</v>
      </c>
      <c r="F26" s="913">
        <f>ROUNDDOWN($D26*E26/100,0)</f>
        <v>3202</v>
      </c>
      <c r="G26" s="587"/>
    </row>
    <row r="27" spans="1:7" s="56" customFormat="1" ht="18" customHeight="1">
      <c r="A27" s="604" t="s">
        <v>304</v>
      </c>
      <c r="B27" s="593" t="s">
        <v>305</v>
      </c>
      <c r="C27" s="594"/>
      <c r="D27" s="595"/>
      <c r="E27" s="596"/>
      <c r="F27" s="916">
        <f>SUM(F25:F26)</f>
        <v>11630</v>
      </c>
      <c r="G27" s="595"/>
    </row>
    <row r="28" spans="1:7" ht="18" customHeight="1">
      <c r="A28" s="933" t="s">
        <v>311</v>
      </c>
      <c r="B28" s="922"/>
      <c r="C28" s="602"/>
      <c r="D28" s="604"/>
      <c r="E28" s="603"/>
      <c r="F28" s="924">
        <f>F21+F24+F27</f>
        <v>69021</v>
      </c>
      <c r="G28" s="602" t="s">
        <v>2020</v>
      </c>
    </row>
    <row r="29" spans="1:7" ht="18" customHeight="1">
      <c r="A29" s="582"/>
      <c r="B29" s="582"/>
      <c r="C29" s="582"/>
      <c r="D29" s="582"/>
      <c r="E29" s="582"/>
      <c r="F29" s="582"/>
      <c r="G29" s="582"/>
    </row>
    <row r="30" spans="1:7" ht="18" customHeight="1">
      <c r="A30" s="905" t="s">
        <v>0</v>
      </c>
      <c r="B30" s="581" t="s">
        <v>2021</v>
      </c>
      <c r="C30" s="581" t="s">
        <v>2022</v>
      </c>
      <c r="D30" s="582"/>
      <c r="E30" s="583"/>
      <c r="F30" s="906"/>
      <c r="G30" s="584"/>
    </row>
    <row r="31" spans="1:7" ht="18" customHeight="1">
      <c r="A31" s="907" t="s">
        <v>1</v>
      </c>
      <c r="B31" s="574">
        <v>39068</v>
      </c>
      <c r="C31" s="584" t="s">
        <v>298</v>
      </c>
      <c r="D31" s="584"/>
      <c r="E31" s="584"/>
      <c r="F31" s="908"/>
      <c r="G31" s="909" t="s">
        <v>2014</v>
      </c>
    </row>
    <row r="32" spans="1:7" ht="18" customHeight="1">
      <c r="A32" s="927" t="s">
        <v>299</v>
      </c>
      <c r="B32" s="927" t="s">
        <v>300</v>
      </c>
      <c r="C32" s="927" t="s">
        <v>289</v>
      </c>
      <c r="D32" s="927" t="s">
        <v>290</v>
      </c>
      <c r="E32" s="927" t="s">
        <v>301</v>
      </c>
      <c r="F32" s="946" t="s">
        <v>2015</v>
      </c>
      <c r="G32" s="947" t="s">
        <v>2016</v>
      </c>
    </row>
    <row r="33" spans="1:7" s="57" customFormat="1" ht="18" customHeight="1">
      <c r="A33" s="931" t="s">
        <v>302</v>
      </c>
      <c r="B33" s="948" t="s">
        <v>303</v>
      </c>
      <c r="C33" s="949" t="s">
        <v>298</v>
      </c>
      <c r="D33" s="919">
        <v>0.25979999999999998</v>
      </c>
      <c r="E33" s="950">
        <f>B31</f>
        <v>39068</v>
      </c>
      <c r="F33" s="951">
        <f>TRUNC($D33*E33)</f>
        <v>10149</v>
      </c>
      <c r="G33" s="919"/>
    </row>
    <row r="34" spans="1:7" s="57" customFormat="1" ht="18" customHeight="1">
      <c r="A34" s="923"/>
      <c r="B34" s="952"/>
      <c r="C34" s="953"/>
      <c r="D34" s="931"/>
      <c r="E34" s="954"/>
      <c r="F34" s="955"/>
      <c r="G34" s="931"/>
    </row>
    <row r="35" spans="1:7" s="57" customFormat="1" ht="18" customHeight="1">
      <c r="A35" s="956" t="s">
        <v>304</v>
      </c>
      <c r="B35" s="946" t="s">
        <v>305</v>
      </c>
      <c r="C35" s="927"/>
      <c r="D35" s="920"/>
      <c r="E35" s="957"/>
      <c r="F35" s="958">
        <f>SUM(F33:F34)</f>
        <v>10149</v>
      </c>
      <c r="G35" s="920"/>
    </row>
    <row r="36" spans="1:7" s="57" customFormat="1" ht="18" customHeight="1">
      <c r="A36" s="931" t="s">
        <v>295</v>
      </c>
      <c r="B36" s="959" t="s">
        <v>2017</v>
      </c>
      <c r="C36" s="949" t="s">
        <v>306</v>
      </c>
      <c r="D36" s="932">
        <v>1</v>
      </c>
      <c r="E36" s="950">
        <f>적용기준!R23</f>
        <v>49778</v>
      </c>
      <c r="F36" s="951">
        <f>TRUNC($D36*E36)</f>
        <v>49778</v>
      </c>
      <c r="G36" s="919"/>
    </row>
    <row r="37" spans="1:7" s="57" customFormat="1" ht="18" customHeight="1">
      <c r="A37" s="923" t="s">
        <v>304</v>
      </c>
      <c r="B37" s="960"/>
      <c r="C37" s="961"/>
      <c r="D37" s="962"/>
      <c r="E37" s="963"/>
      <c r="F37" s="964"/>
      <c r="G37" s="965"/>
    </row>
    <row r="38" spans="1:7" s="57" customFormat="1" ht="18" customHeight="1">
      <c r="A38" s="956" t="s">
        <v>304</v>
      </c>
      <c r="B38" s="946" t="s">
        <v>305</v>
      </c>
      <c r="C38" s="927"/>
      <c r="D38" s="920"/>
      <c r="E38" s="957"/>
      <c r="F38" s="958">
        <f>SUM(F36:F37)</f>
        <v>49778</v>
      </c>
      <c r="G38" s="920"/>
    </row>
    <row r="39" spans="1:7" s="57" customFormat="1" ht="18" customHeight="1">
      <c r="A39" s="931" t="s">
        <v>2</v>
      </c>
      <c r="B39" s="959" t="s">
        <v>307</v>
      </c>
      <c r="C39" s="949" t="s">
        <v>308</v>
      </c>
      <c r="D39" s="919">
        <v>3.1</v>
      </c>
      <c r="E39" s="950">
        <f>적용기준!D15</f>
        <v>1685.68</v>
      </c>
      <c r="F39" s="951">
        <f>TRUNC($D39*E39)</f>
        <v>5225</v>
      </c>
      <c r="G39" s="919" t="s">
        <v>309</v>
      </c>
    </row>
    <row r="40" spans="1:7" s="57" customFormat="1" ht="18" customHeight="1">
      <c r="A40" s="923"/>
      <c r="B40" s="948" t="s">
        <v>310</v>
      </c>
      <c r="C40" s="949" t="s">
        <v>296</v>
      </c>
      <c r="D40" s="919">
        <v>20</v>
      </c>
      <c r="E40" s="950">
        <f>F39</f>
        <v>5225</v>
      </c>
      <c r="F40" s="951">
        <f>TRUNC($D40*E40/100)</f>
        <v>1045</v>
      </c>
      <c r="G40" s="919"/>
    </row>
    <row r="41" spans="1:7" s="57" customFormat="1" ht="18" customHeight="1">
      <c r="A41" s="956" t="s">
        <v>304</v>
      </c>
      <c r="B41" s="946" t="s">
        <v>305</v>
      </c>
      <c r="C41" s="927"/>
      <c r="D41" s="920"/>
      <c r="E41" s="957"/>
      <c r="F41" s="958">
        <f>SUM(F39:F40)</f>
        <v>6270</v>
      </c>
      <c r="G41" s="920"/>
    </row>
    <row r="42" spans="1:7" s="57" customFormat="1" ht="18" customHeight="1">
      <c r="A42" s="966" t="s">
        <v>311</v>
      </c>
      <c r="B42" s="967"/>
      <c r="C42" s="968"/>
      <c r="D42" s="923"/>
      <c r="E42" s="969"/>
      <c r="F42" s="970">
        <f>F35+F38+F41</f>
        <v>66197</v>
      </c>
      <c r="G42" s="968" t="s">
        <v>2023</v>
      </c>
    </row>
    <row r="43" spans="1:7" ht="18" customHeight="1">
      <c r="A43" s="606"/>
      <c r="B43" s="606"/>
      <c r="C43" s="607"/>
      <c r="D43" s="934"/>
      <c r="E43" s="608"/>
      <c r="F43" s="935"/>
      <c r="G43" s="609"/>
    </row>
    <row r="44" spans="1:7" ht="18" customHeight="1">
      <c r="A44" s="905" t="s">
        <v>0</v>
      </c>
      <c r="B44" s="581" t="s">
        <v>2021</v>
      </c>
      <c r="C44" s="581" t="s">
        <v>2024</v>
      </c>
      <c r="D44" s="925"/>
      <c r="E44" s="583"/>
      <c r="F44" s="906"/>
      <c r="G44" s="584"/>
    </row>
    <row r="45" spans="1:7" ht="18" customHeight="1">
      <c r="A45" s="907" t="s">
        <v>1</v>
      </c>
      <c r="B45" s="574">
        <v>42791</v>
      </c>
      <c r="C45" s="584" t="s">
        <v>298</v>
      </c>
      <c r="D45" s="926"/>
      <c r="E45" s="584"/>
      <c r="F45" s="908"/>
      <c r="G45" s="909" t="s">
        <v>2014</v>
      </c>
    </row>
    <row r="46" spans="1:7" ht="18" customHeight="1">
      <c r="A46" s="927" t="s">
        <v>299</v>
      </c>
      <c r="B46" s="927" t="s">
        <v>300</v>
      </c>
      <c r="C46" s="927" t="s">
        <v>289</v>
      </c>
      <c r="D46" s="927" t="s">
        <v>290</v>
      </c>
      <c r="E46" s="927" t="s">
        <v>301</v>
      </c>
      <c r="F46" s="946" t="s">
        <v>2015</v>
      </c>
      <c r="G46" s="947" t="s">
        <v>2016</v>
      </c>
    </row>
    <row r="47" spans="1:7" s="57" customFormat="1" ht="18" customHeight="1">
      <c r="A47" s="931" t="s">
        <v>302</v>
      </c>
      <c r="B47" s="948" t="s">
        <v>303</v>
      </c>
      <c r="C47" s="949" t="s">
        <v>298</v>
      </c>
      <c r="D47" s="919">
        <v>0.25979999999999998</v>
      </c>
      <c r="E47" s="950">
        <f>B45</f>
        <v>42791</v>
      </c>
      <c r="F47" s="951">
        <f>TRUNC($D47*E47)</f>
        <v>11117</v>
      </c>
      <c r="G47" s="919"/>
    </row>
    <row r="48" spans="1:7" s="57" customFormat="1" ht="18" customHeight="1">
      <c r="A48" s="923"/>
      <c r="B48" s="952"/>
      <c r="C48" s="953"/>
      <c r="D48" s="931"/>
      <c r="E48" s="954"/>
      <c r="F48" s="955"/>
      <c r="G48" s="931"/>
    </row>
    <row r="49" spans="1:7" s="57" customFormat="1" ht="18" customHeight="1">
      <c r="A49" s="956" t="s">
        <v>304</v>
      </c>
      <c r="B49" s="946" t="s">
        <v>305</v>
      </c>
      <c r="C49" s="927"/>
      <c r="D49" s="920"/>
      <c r="E49" s="957"/>
      <c r="F49" s="958">
        <f>SUM(F47:F48)</f>
        <v>11117</v>
      </c>
      <c r="G49" s="920"/>
    </row>
    <row r="50" spans="1:7" s="57" customFormat="1" ht="18" customHeight="1">
      <c r="A50" s="931" t="s">
        <v>295</v>
      </c>
      <c r="B50" s="959" t="s">
        <v>2017</v>
      </c>
      <c r="C50" s="949" t="s">
        <v>306</v>
      </c>
      <c r="D50" s="932">
        <v>1</v>
      </c>
      <c r="E50" s="950">
        <f>적용기준!R23</f>
        <v>49778</v>
      </c>
      <c r="F50" s="951">
        <f>TRUNC($D50*E50)</f>
        <v>49778</v>
      </c>
      <c r="G50" s="919"/>
    </row>
    <row r="51" spans="1:7" s="57" customFormat="1" ht="18" customHeight="1">
      <c r="A51" s="923" t="s">
        <v>304</v>
      </c>
      <c r="B51" s="960"/>
      <c r="C51" s="961"/>
      <c r="D51" s="962"/>
      <c r="E51" s="963"/>
      <c r="F51" s="964"/>
      <c r="G51" s="965"/>
    </row>
    <row r="52" spans="1:7" s="57" customFormat="1" ht="18" customHeight="1">
      <c r="A52" s="956" t="s">
        <v>304</v>
      </c>
      <c r="B52" s="946" t="s">
        <v>305</v>
      </c>
      <c r="C52" s="927"/>
      <c r="D52" s="920"/>
      <c r="E52" s="957"/>
      <c r="F52" s="958">
        <f>SUM(F50:F51)</f>
        <v>49778</v>
      </c>
      <c r="G52" s="920"/>
    </row>
    <row r="53" spans="1:7" s="57" customFormat="1" ht="18" customHeight="1">
      <c r="A53" s="931" t="s">
        <v>2</v>
      </c>
      <c r="B53" s="959" t="s">
        <v>307</v>
      </c>
      <c r="C53" s="949" t="s">
        <v>308</v>
      </c>
      <c r="D53" s="919">
        <v>5.0999999999999996</v>
      </c>
      <c r="E53" s="950">
        <f>적용기준!D15</f>
        <v>1685.68</v>
      </c>
      <c r="F53" s="951">
        <f>TRUNC($D53*E53)</f>
        <v>8596</v>
      </c>
      <c r="G53" s="919" t="s">
        <v>309</v>
      </c>
    </row>
    <row r="54" spans="1:7" s="57" customFormat="1" ht="18" customHeight="1">
      <c r="A54" s="923"/>
      <c r="B54" s="948" t="s">
        <v>310</v>
      </c>
      <c r="C54" s="949" t="s">
        <v>296</v>
      </c>
      <c r="D54" s="919">
        <v>20</v>
      </c>
      <c r="E54" s="950">
        <f>F53</f>
        <v>8596</v>
      </c>
      <c r="F54" s="951">
        <f>TRUNC($D54*E54/100)</f>
        <v>1719</v>
      </c>
      <c r="G54" s="919"/>
    </row>
    <row r="55" spans="1:7" s="57" customFormat="1" ht="18" customHeight="1">
      <c r="A55" s="956" t="s">
        <v>304</v>
      </c>
      <c r="B55" s="946" t="s">
        <v>305</v>
      </c>
      <c r="C55" s="927"/>
      <c r="D55" s="920"/>
      <c r="E55" s="957"/>
      <c r="F55" s="958">
        <f>SUM(F53:F54)</f>
        <v>10315</v>
      </c>
      <c r="G55" s="920"/>
    </row>
    <row r="56" spans="1:7" s="57" customFormat="1" ht="18" customHeight="1">
      <c r="A56" s="966" t="s">
        <v>311</v>
      </c>
      <c r="B56" s="967"/>
      <c r="C56" s="968"/>
      <c r="D56" s="923"/>
      <c r="E56" s="969"/>
      <c r="F56" s="970">
        <f>F49+F52+F55</f>
        <v>71210</v>
      </c>
      <c r="G56" s="968" t="s">
        <v>2025</v>
      </c>
    </row>
    <row r="57" spans="1:7" ht="18" customHeight="1">
      <c r="A57" s="606"/>
      <c r="B57" s="606"/>
      <c r="C57" s="607"/>
      <c r="D57" s="609"/>
      <c r="E57" s="608"/>
      <c r="F57" s="935"/>
      <c r="G57" s="609"/>
    </row>
    <row r="58" spans="1:7" ht="18" customHeight="1">
      <c r="A58" s="905" t="s">
        <v>0</v>
      </c>
      <c r="B58" s="581" t="s">
        <v>2026</v>
      </c>
      <c r="C58" s="581" t="s">
        <v>2027</v>
      </c>
      <c r="D58" s="582"/>
      <c r="E58" s="583"/>
      <c r="F58" s="906"/>
      <c r="G58" s="584"/>
    </row>
    <row r="59" spans="1:7" ht="18" customHeight="1">
      <c r="A59" s="907" t="s">
        <v>1</v>
      </c>
      <c r="B59" s="574">
        <v>1673</v>
      </c>
      <c r="C59" s="584" t="s">
        <v>298</v>
      </c>
      <c r="D59" s="584"/>
      <c r="E59" s="584"/>
      <c r="F59" s="908"/>
      <c r="G59" s="909" t="s">
        <v>2014</v>
      </c>
    </row>
    <row r="60" spans="1:7" ht="18" customHeight="1">
      <c r="A60" s="594" t="s">
        <v>299</v>
      </c>
      <c r="B60" s="594" t="s">
        <v>300</v>
      </c>
      <c r="C60" s="594" t="s">
        <v>289</v>
      </c>
      <c r="D60" s="594" t="s">
        <v>290</v>
      </c>
      <c r="E60" s="594" t="s">
        <v>301</v>
      </c>
      <c r="F60" s="593" t="s">
        <v>2015</v>
      </c>
      <c r="G60" s="928" t="s">
        <v>2016</v>
      </c>
    </row>
    <row r="61" spans="1:7" s="57" customFormat="1" ht="18" customHeight="1">
      <c r="A61" s="591" t="s">
        <v>302</v>
      </c>
      <c r="B61" s="585" t="s">
        <v>303</v>
      </c>
      <c r="C61" s="586" t="s">
        <v>298</v>
      </c>
      <c r="D61" s="587">
        <v>0.37080000000000002</v>
      </c>
      <c r="E61" s="588">
        <f>B59</f>
        <v>1673</v>
      </c>
      <c r="F61" s="913">
        <f>TRUNC($D61*E61)</f>
        <v>620</v>
      </c>
      <c r="G61" s="587"/>
    </row>
    <row r="62" spans="1:7" s="57" customFormat="1" ht="18" customHeight="1">
      <c r="A62" s="604"/>
      <c r="B62" s="589"/>
      <c r="C62" s="590"/>
      <c r="D62" s="591"/>
      <c r="E62" s="592"/>
      <c r="F62" s="914"/>
      <c r="G62" s="591"/>
    </row>
    <row r="63" spans="1:7" s="57" customFormat="1" ht="18" customHeight="1">
      <c r="A63" s="915" t="s">
        <v>304</v>
      </c>
      <c r="B63" s="593" t="s">
        <v>305</v>
      </c>
      <c r="C63" s="594"/>
      <c r="D63" s="595"/>
      <c r="E63" s="596"/>
      <c r="F63" s="916">
        <f>SUM(F61:F62)</f>
        <v>620</v>
      </c>
      <c r="G63" s="595"/>
    </row>
    <row r="64" spans="1:7" s="57" customFormat="1" ht="18" customHeight="1">
      <c r="A64" s="591" t="s">
        <v>295</v>
      </c>
      <c r="B64" s="597" t="s">
        <v>2028</v>
      </c>
      <c r="C64" s="586" t="s">
        <v>306</v>
      </c>
      <c r="D64" s="598">
        <v>1</v>
      </c>
      <c r="E64" s="588">
        <f>적용기준!R26</f>
        <v>36248</v>
      </c>
      <c r="F64" s="913">
        <f>TRUNC($D64*E64)</f>
        <v>36248</v>
      </c>
      <c r="G64" s="587"/>
    </row>
    <row r="65" spans="1:7" s="57" customFormat="1" ht="18" customHeight="1">
      <c r="A65" s="604" t="s">
        <v>304</v>
      </c>
      <c r="B65" s="605"/>
      <c r="C65" s="599"/>
      <c r="D65" s="600"/>
      <c r="E65" s="601"/>
      <c r="F65" s="917"/>
      <c r="G65" s="918"/>
    </row>
    <row r="66" spans="1:7" s="57" customFormat="1" ht="18" customHeight="1">
      <c r="A66" s="915" t="s">
        <v>304</v>
      </c>
      <c r="B66" s="593" t="s">
        <v>305</v>
      </c>
      <c r="C66" s="594"/>
      <c r="D66" s="595"/>
      <c r="E66" s="596"/>
      <c r="F66" s="916">
        <f>SUM(F64:F65)</f>
        <v>36248</v>
      </c>
      <c r="G66" s="595"/>
    </row>
    <row r="67" spans="1:7" s="57" customFormat="1" ht="18" customHeight="1">
      <c r="A67" s="591" t="s">
        <v>2</v>
      </c>
      <c r="B67" s="597" t="s">
        <v>307</v>
      </c>
      <c r="C67" s="586" t="s">
        <v>308</v>
      </c>
      <c r="D67" s="587">
        <v>1</v>
      </c>
      <c r="E67" s="588">
        <f>적용기준!D13</f>
        <v>1781.37</v>
      </c>
      <c r="F67" s="913">
        <f>TRUNC($D67*E67)</f>
        <v>1781</v>
      </c>
      <c r="G67" s="587" t="s">
        <v>2029</v>
      </c>
    </row>
    <row r="68" spans="1:7" s="57" customFormat="1" ht="18" customHeight="1">
      <c r="A68" s="604"/>
      <c r="B68" s="585" t="s">
        <v>310</v>
      </c>
      <c r="C68" s="586" t="s">
        <v>296</v>
      </c>
      <c r="D68" s="587">
        <v>20</v>
      </c>
      <c r="E68" s="588">
        <f>F67</f>
        <v>1781</v>
      </c>
      <c r="F68" s="913">
        <f>TRUNC($D68*E68/100)</f>
        <v>356</v>
      </c>
      <c r="G68" s="587"/>
    </row>
    <row r="69" spans="1:7" s="57" customFormat="1" ht="18" customHeight="1">
      <c r="A69" s="915" t="s">
        <v>304</v>
      </c>
      <c r="B69" s="593" t="s">
        <v>305</v>
      </c>
      <c r="C69" s="594"/>
      <c r="D69" s="595"/>
      <c r="E69" s="596"/>
      <c r="F69" s="916">
        <f>SUM(F67:F68)</f>
        <v>2137</v>
      </c>
      <c r="G69" s="595"/>
    </row>
    <row r="70" spans="1:7" s="57" customFormat="1" ht="18" customHeight="1">
      <c r="A70" s="921" t="s">
        <v>311</v>
      </c>
      <c r="B70" s="922"/>
      <c r="C70" s="602"/>
      <c r="D70" s="604"/>
      <c r="E70" s="603"/>
      <c r="F70" s="924">
        <f>F63+F66+F69</f>
        <v>39005</v>
      </c>
      <c r="G70" s="602" t="s">
        <v>2030</v>
      </c>
    </row>
    <row r="71" spans="1:7" ht="18" customHeight="1">
      <c r="A71" s="936"/>
      <c r="B71" s="835"/>
      <c r="C71" s="835"/>
      <c r="D71" s="835"/>
      <c r="E71" s="835"/>
      <c r="F71" s="835"/>
      <c r="G71" s="835"/>
    </row>
    <row r="72" spans="1:7" ht="18" customHeight="1">
      <c r="A72" s="905" t="s">
        <v>0</v>
      </c>
      <c r="B72" s="581" t="s">
        <v>2031</v>
      </c>
      <c r="C72" s="581" t="s">
        <v>2032</v>
      </c>
      <c r="D72" s="582"/>
      <c r="E72" s="583"/>
      <c r="F72" s="906"/>
      <c r="G72" s="584"/>
    </row>
    <row r="73" spans="1:7" ht="18" customHeight="1">
      <c r="A73" s="907" t="s">
        <v>1</v>
      </c>
      <c r="B73" s="574">
        <v>14224</v>
      </c>
      <c r="C73" s="584" t="s">
        <v>298</v>
      </c>
      <c r="D73" s="584"/>
      <c r="E73" s="584"/>
      <c r="F73" s="908"/>
      <c r="G73" s="909" t="s">
        <v>2014</v>
      </c>
    </row>
    <row r="74" spans="1:7" ht="18" customHeight="1">
      <c r="A74" s="594" t="s">
        <v>299</v>
      </c>
      <c r="B74" s="594" t="s">
        <v>300</v>
      </c>
      <c r="C74" s="594" t="s">
        <v>289</v>
      </c>
      <c r="D74" s="594" t="s">
        <v>290</v>
      </c>
      <c r="E74" s="594" t="s">
        <v>301</v>
      </c>
      <c r="F74" s="593" t="s">
        <v>2015</v>
      </c>
      <c r="G74" s="928" t="s">
        <v>2016</v>
      </c>
    </row>
    <row r="75" spans="1:7" s="57" customFormat="1" ht="18" customHeight="1">
      <c r="A75" s="591" t="s">
        <v>302</v>
      </c>
      <c r="B75" s="585" t="s">
        <v>303</v>
      </c>
      <c r="C75" s="586" t="s">
        <v>298</v>
      </c>
      <c r="D75" s="587">
        <v>0.1719</v>
      </c>
      <c r="E75" s="588">
        <f>B73</f>
        <v>14224</v>
      </c>
      <c r="F75" s="913">
        <f>TRUNC($D75*E75)</f>
        <v>2445</v>
      </c>
      <c r="G75" s="587"/>
    </row>
    <row r="76" spans="1:7" s="57" customFormat="1" ht="18" customHeight="1">
      <c r="A76" s="604"/>
      <c r="B76" s="589"/>
      <c r="C76" s="590"/>
      <c r="D76" s="591"/>
      <c r="E76" s="592"/>
      <c r="F76" s="914"/>
      <c r="G76" s="591"/>
    </row>
    <row r="77" spans="1:7" s="57" customFormat="1" ht="18" customHeight="1">
      <c r="A77" s="915" t="s">
        <v>304</v>
      </c>
      <c r="B77" s="593" t="s">
        <v>305</v>
      </c>
      <c r="C77" s="594"/>
      <c r="D77" s="595"/>
      <c r="E77" s="596"/>
      <c r="F77" s="916">
        <f>SUM(F75:F76)</f>
        <v>2445</v>
      </c>
      <c r="G77" s="595"/>
    </row>
    <row r="78" spans="1:7" s="57" customFormat="1" ht="18" customHeight="1">
      <c r="A78" s="591" t="s">
        <v>295</v>
      </c>
      <c r="B78" s="597" t="s">
        <v>2033</v>
      </c>
      <c r="C78" s="586" t="s">
        <v>306</v>
      </c>
      <c r="D78" s="598">
        <v>1</v>
      </c>
      <c r="E78" s="588">
        <f>적용기준!R20</f>
        <v>59020</v>
      </c>
      <c r="F78" s="913">
        <f>TRUNC($D78*E78)</f>
        <v>59020</v>
      </c>
      <c r="G78" s="587"/>
    </row>
    <row r="79" spans="1:7" s="57" customFormat="1" ht="18" customHeight="1">
      <c r="A79" s="604" t="s">
        <v>304</v>
      </c>
      <c r="B79" s="605"/>
      <c r="C79" s="599"/>
      <c r="D79" s="600"/>
      <c r="E79" s="601"/>
      <c r="F79" s="917"/>
      <c r="G79" s="918"/>
    </row>
    <row r="80" spans="1:7" s="57" customFormat="1" ht="18" customHeight="1">
      <c r="A80" s="915" t="s">
        <v>304</v>
      </c>
      <c r="B80" s="593" t="s">
        <v>305</v>
      </c>
      <c r="C80" s="594"/>
      <c r="D80" s="595"/>
      <c r="E80" s="596"/>
      <c r="F80" s="916">
        <f>SUM(F78:F79)</f>
        <v>59020</v>
      </c>
      <c r="G80" s="595"/>
    </row>
    <row r="81" spans="1:8" s="57" customFormat="1" ht="18" customHeight="1">
      <c r="A81" s="591" t="s">
        <v>2</v>
      </c>
      <c r="B81" s="597" t="s">
        <v>307</v>
      </c>
      <c r="C81" s="586" t="s">
        <v>308</v>
      </c>
      <c r="D81" s="587">
        <v>6.2</v>
      </c>
      <c r="E81" s="588">
        <f>적용기준!D15</f>
        <v>1685.68</v>
      </c>
      <c r="F81" s="913">
        <f>TRUNC(D81*E81)</f>
        <v>10451</v>
      </c>
      <c r="G81" s="587" t="s">
        <v>309</v>
      </c>
    </row>
    <row r="82" spans="1:8" s="57" customFormat="1" ht="18" customHeight="1">
      <c r="A82" s="604"/>
      <c r="B82" s="585" t="s">
        <v>310</v>
      </c>
      <c r="C82" s="586" t="s">
        <v>296</v>
      </c>
      <c r="D82" s="587">
        <v>16</v>
      </c>
      <c r="E82" s="588">
        <f>F81</f>
        <v>10451</v>
      </c>
      <c r="F82" s="913">
        <f>TRUNC(D82*E82/100)</f>
        <v>1672</v>
      </c>
      <c r="G82" s="587"/>
    </row>
    <row r="83" spans="1:8" s="57" customFormat="1" ht="18" customHeight="1">
      <c r="A83" s="915" t="s">
        <v>304</v>
      </c>
      <c r="B83" s="593" t="s">
        <v>305</v>
      </c>
      <c r="C83" s="594"/>
      <c r="D83" s="595"/>
      <c r="E83" s="596"/>
      <c r="F83" s="916">
        <f>SUM(F81:F82)</f>
        <v>12123</v>
      </c>
      <c r="G83" s="595"/>
    </row>
    <row r="84" spans="1:8" s="57" customFormat="1" ht="18" customHeight="1">
      <c r="A84" s="921" t="s">
        <v>311</v>
      </c>
      <c r="B84" s="922"/>
      <c r="C84" s="602"/>
      <c r="D84" s="604"/>
      <c r="E84" s="603"/>
      <c r="F84" s="924">
        <f>F77+F80+F83</f>
        <v>73588</v>
      </c>
      <c r="G84" s="602" t="s">
        <v>2034</v>
      </c>
    </row>
    <row r="85" spans="1:8" ht="18" customHeight="1">
      <c r="A85" s="606"/>
      <c r="B85" s="606"/>
      <c r="C85" s="607"/>
      <c r="D85" s="609"/>
      <c r="E85" s="608"/>
      <c r="F85" s="935"/>
      <c r="G85" s="609"/>
    </row>
    <row r="86" spans="1:8" ht="18" customHeight="1">
      <c r="A86" s="905" t="s">
        <v>0</v>
      </c>
      <c r="B86" s="581" t="s">
        <v>2216</v>
      </c>
      <c r="C86" s="581" t="s">
        <v>2217</v>
      </c>
      <c r="D86" s="582"/>
      <c r="E86" s="583" t="s">
        <v>2035</v>
      </c>
      <c r="F86" s="906"/>
      <c r="G86" s="584"/>
      <c r="H86" s="55" t="s">
        <v>2035</v>
      </c>
    </row>
    <row r="87" spans="1:8" ht="18" customHeight="1">
      <c r="A87" s="907" t="s">
        <v>1</v>
      </c>
      <c r="B87" s="574">
        <v>1375</v>
      </c>
      <c r="C87" s="584" t="s">
        <v>298</v>
      </c>
      <c r="D87" s="584"/>
      <c r="E87" s="584"/>
      <c r="F87" s="908"/>
      <c r="G87" s="909" t="s">
        <v>2014</v>
      </c>
    </row>
    <row r="88" spans="1:8" ht="18" customHeight="1">
      <c r="A88" s="594" t="s">
        <v>299</v>
      </c>
      <c r="B88" s="594" t="s">
        <v>300</v>
      </c>
      <c r="C88" s="594" t="s">
        <v>289</v>
      </c>
      <c r="D88" s="594" t="s">
        <v>290</v>
      </c>
      <c r="E88" s="594" t="s">
        <v>301</v>
      </c>
      <c r="F88" s="593" t="s">
        <v>2015</v>
      </c>
      <c r="G88" s="928" t="s">
        <v>2016</v>
      </c>
    </row>
    <row r="89" spans="1:8" s="57" customFormat="1" ht="18" customHeight="1">
      <c r="A89" s="591" t="s">
        <v>302</v>
      </c>
      <c r="B89" s="585" t="s">
        <v>303</v>
      </c>
      <c r="C89" s="586" t="s">
        <v>298</v>
      </c>
      <c r="D89" s="587">
        <v>0.25</v>
      </c>
      <c r="E89" s="588">
        <f>B87</f>
        <v>1375</v>
      </c>
      <c r="F89" s="913">
        <f>TRUNC(D89*E89)</f>
        <v>343</v>
      </c>
      <c r="G89" s="587"/>
    </row>
    <row r="90" spans="1:8" s="57" customFormat="1" ht="18" customHeight="1">
      <c r="A90" s="604"/>
      <c r="B90" s="589"/>
      <c r="C90" s="590"/>
      <c r="D90" s="591"/>
      <c r="E90" s="592"/>
      <c r="F90" s="914"/>
      <c r="G90" s="591"/>
    </row>
    <row r="91" spans="1:8" s="57" customFormat="1" ht="18" customHeight="1">
      <c r="A91" s="915" t="s">
        <v>304</v>
      </c>
      <c r="B91" s="593" t="s">
        <v>305</v>
      </c>
      <c r="C91" s="594"/>
      <c r="D91" s="595"/>
      <c r="E91" s="596"/>
      <c r="F91" s="916">
        <f>SUM(F89:F90)</f>
        <v>343</v>
      </c>
      <c r="G91" s="595"/>
    </row>
    <row r="92" spans="1:8" s="57" customFormat="1" ht="18" customHeight="1">
      <c r="A92" s="591" t="s">
        <v>295</v>
      </c>
      <c r="B92" s="597"/>
      <c r="C92" s="586"/>
      <c r="D92" s="598"/>
      <c r="E92" s="588"/>
      <c r="F92" s="913">
        <f>ROUNDDOWN($D92*E92,1)</f>
        <v>0</v>
      </c>
      <c r="G92" s="587"/>
    </row>
    <row r="93" spans="1:8" s="57" customFormat="1" ht="18" customHeight="1">
      <c r="A93" s="604" t="s">
        <v>304</v>
      </c>
      <c r="B93" s="605"/>
      <c r="C93" s="599"/>
      <c r="D93" s="600"/>
      <c r="E93" s="601"/>
      <c r="F93" s="917"/>
      <c r="G93" s="918"/>
    </row>
    <row r="94" spans="1:8" s="57" customFormat="1" ht="18" customHeight="1">
      <c r="A94" s="915" t="s">
        <v>304</v>
      </c>
      <c r="B94" s="593" t="s">
        <v>305</v>
      </c>
      <c r="C94" s="594"/>
      <c r="D94" s="595"/>
      <c r="E94" s="596"/>
      <c r="F94" s="916">
        <f>SUM(F92:F93)</f>
        <v>0</v>
      </c>
      <c r="G94" s="595"/>
    </row>
    <row r="95" spans="1:8" s="57" customFormat="1" ht="18" customHeight="1">
      <c r="A95" s="591" t="s">
        <v>2</v>
      </c>
      <c r="B95" s="597"/>
      <c r="C95" s="586"/>
      <c r="D95" s="587"/>
      <c r="E95" s="588"/>
      <c r="F95" s="913">
        <f>ROUNDDOWN($D95*E95,1)</f>
        <v>0</v>
      </c>
      <c r="G95" s="587" t="s">
        <v>2218</v>
      </c>
    </row>
    <row r="96" spans="1:8" s="57" customFormat="1" ht="18" customHeight="1">
      <c r="A96" s="604"/>
      <c r="B96" s="585"/>
      <c r="C96" s="586"/>
      <c r="D96" s="587"/>
      <c r="E96" s="588"/>
      <c r="F96" s="913">
        <f>ROUNDDOWN($D96*E96,1)/100</f>
        <v>0</v>
      </c>
      <c r="G96" s="587"/>
    </row>
    <row r="97" spans="1:8" s="57" customFormat="1" ht="18" customHeight="1">
      <c r="A97" s="915" t="s">
        <v>304</v>
      </c>
      <c r="B97" s="593" t="s">
        <v>305</v>
      </c>
      <c r="C97" s="594"/>
      <c r="D97" s="595"/>
      <c r="E97" s="596"/>
      <c r="F97" s="916">
        <f>SUM(F95:F96)</f>
        <v>0</v>
      </c>
      <c r="G97" s="595"/>
    </row>
    <row r="98" spans="1:8" s="57" customFormat="1" ht="18" customHeight="1">
      <c r="A98" s="921" t="s">
        <v>311</v>
      </c>
      <c r="B98" s="922"/>
      <c r="C98" s="602"/>
      <c r="D98" s="604"/>
      <c r="E98" s="603"/>
      <c r="F98" s="924">
        <f>F91+F94+F97</f>
        <v>343</v>
      </c>
      <c r="G98" s="602" t="s">
        <v>2036</v>
      </c>
    </row>
    <row r="99" spans="1:8" ht="18" customHeight="1">
      <c r="A99" s="606"/>
      <c r="B99" s="606"/>
      <c r="C99" s="607"/>
      <c r="D99" s="609"/>
      <c r="E99" s="608"/>
      <c r="F99" s="935"/>
      <c r="G99" s="609"/>
    </row>
    <row r="100" spans="1:8" ht="18" customHeight="1">
      <c r="A100" s="905" t="s">
        <v>0</v>
      </c>
      <c r="B100" s="581" t="s">
        <v>2227</v>
      </c>
      <c r="C100" s="581" t="s">
        <v>2117</v>
      </c>
      <c r="D100" s="582"/>
      <c r="E100" s="583" t="s">
        <v>2035</v>
      </c>
      <c r="F100" s="906"/>
      <c r="G100" s="584"/>
      <c r="H100" s="55" t="s">
        <v>2035</v>
      </c>
    </row>
    <row r="101" spans="1:8" ht="18" customHeight="1">
      <c r="A101" s="907" t="s">
        <v>1</v>
      </c>
      <c r="B101" s="574">
        <v>84000</v>
      </c>
      <c r="C101" s="584" t="s">
        <v>298</v>
      </c>
      <c r="D101" s="584"/>
      <c r="E101" s="584"/>
      <c r="F101" s="908"/>
      <c r="G101" s="909" t="s">
        <v>2014</v>
      </c>
    </row>
    <row r="102" spans="1:8" ht="18" customHeight="1">
      <c r="A102" s="594" t="s">
        <v>299</v>
      </c>
      <c r="B102" s="594" t="s">
        <v>300</v>
      </c>
      <c r="C102" s="594" t="s">
        <v>289</v>
      </c>
      <c r="D102" s="594" t="s">
        <v>290</v>
      </c>
      <c r="E102" s="594" t="s">
        <v>301</v>
      </c>
      <c r="F102" s="593" t="s">
        <v>2015</v>
      </c>
      <c r="G102" s="928" t="s">
        <v>2016</v>
      </c>
    </row>
    <row r="103" spans="1:8" s="57" customFormat="1" ht="18" customHeight="1">
      <c r="A103" s="591" t="s">
        <v>302</v>
      </c>
      <c r="B103" s="585" t="s">
        <v>303</v>
      </c>
      <c r="C103" s="586" t="s">
        <v>298</v>
      </c>
      <c r="D103" s="587">
        <v>0.20849999999999999</v>
      </c>
      <c r="E103" s="588">
        <f>B101</f>
        <v>84000</v>
      </c>
      <c r="F103" s="913">
        <f>TRUNC(D103*E103)</f>
        <v>17514</v>
      </c>
      <c r="G103" s="587"/>
    </row>
    <row r="104" spans="1:8" s="57" customFormat="1" ht="18" customHeight="1">
      <c r="A104" s="604"/>
      <c r="B104" s="589"/>
      <c r="C104" s="590"/>
      <c r="D104" s="591"/>
      <c r="E104" s="592"/>
      <c r="F104" s="914"/>
      <c r="G104" s="591"/>
    </row>
    <row r="105" spans="1:8" s="57" customFormat="1" ht="18" customHeight="1">
      <c r="A105" s="915" t="s">
        <v>304</v>
      </c>
      <c r="B105" s="593" t="s">
        <v>305</v>
      </c>
      <c r="C105" s="594"/>
      <c r="D105" s="595"/>
      <c r="E105" s="596"/>
      <c r="F105" s="916">
        <f>SUM(F103:F104)</f>
        <v>17514</v>
      </c>
      <c r="G105" s="595"/>
    </row>
    <row r="106" spans="1:8" s="57" customFormat="1" ht="18" customHeight="1">
      <c r="A106" s="591" t="s">
        <v>295</v>
      </c>
      <c r="B106" s="597" t="s">
        <v>2033</v>
      </c>
      <c r="C106" s="586" t="s">
        <v>306</v>
      </c>
      <c r="D106" s="598">
        <v>1</v>
      </c>
      <c r="E106" s="588">
        <f>적용기준!R20</f>
        <v>59020</v>
      </c>
      <c r="F106" s="913">
        <f>TRUNC($D106*E106)</f>
        <v>59020</v>
      </c>
      <c r="G106" s="587"/>
    </row>
    <row r="107" spans="1:8" s="57" customFormat="1" ht="18" customHeight="1">
      <c r="A107" s="604" t="s">
        <v>304</v>
      </c>
      <c r="B107" s="605"/>
      <c r="C107" s="599"/>
      <c r="D107" s="600"/>
      <c r="E107" s="601"/>
      <c r="F107" s="917"/>
      <c r="G107" s="918"/>
    </row>
    <row r="108" spans="1:8" s="57" customFormat="1" ht="18" customHeight="1">
      <c r="A108" s="915" t="s">
        <v>304</v>
      </c>
      <c r="B108" s="593" t="s">
        <v>305</v>
      </c>
      <c r="C108" s="594"/>
      <c r="D108" s="595"/>
      <c r="E108" s="596"/>
      <c r="F108" s="916">
        <f>SUM(F106:F107)</f>
        <v>59020</v>
      </c>
      <c r="G108" s="595"/>
    </row>
    <row r="109" spans="1:8" s="57" customFormat="1" ht="18" customHeight="1">
      <c r="A109" s="591" t="s">
        <v>2</v>
      </c>
      <c r="B109" s="597" t="s">
        <v>307</v>
      </c>
      <c r="C109" s="586" t="s">
        <v>308</v>
      </c>
      <c r="D109" s="587">
        <v>9.9</v>
      </c>
      <c r="E109" s="588">
        <f>적용기준!D15</f>
        <v>1685.68</v>
      </c>
      <c r="F109" s="913">
        <f>TRUNC(D109*E109)</f>
        <v>16688</v>
      </c>
      <c r="G109" s="587" t="s">
        <v>309</v>
      </c>
    </row>
    <row r="110" spans="1:8" s="57" customFormat="1" ht="18" customHeight="1">
      <c r="A110" s="604"/>
      <c r="B110" s="585" t="s">
        <v>310</v>
      </c>
      <c r="C110" s="586" t="s">
        <v>296</v>
      </c>
      <c r="D110" s="587">
        <v>22</v>
      </c>
      <c r="E110" s="588">
        <f>F109</f>
        <v>16688</v>
      </c>
      <c r="F110" s="913">
        <f>TRUNC(D110*E110/100)</f>
        <v>3671</v>
      </c>
      <c r="G110" s="587"/>
    </row>
    <row r="111" spans="1:8" s="57" customFormat="1" ht="18" customHeight="1">
      <c r="A111" s="915" t="s">
        <v>304</v>
      </c>
      <c r="B111" s="593" t="s">
        <v>305</v>
      </c>
      <c r="C111" s="594"/>
      <c r="D111" s="595"/>
      <c r="E111" s="596"/>
      <c r="F111" s="916">
        <f>SUM(F109:F110)</f>
        <v>20359</v>
      </c>
      <c r="G111" s="595"/>
    </row>
    <row r="112" spans="1:8" s="57" customFormat="1" ht="18" customHeight="1">
      <c r="A112" s="921" t="s">
        <v>311</v>
      </c>
      <c r="B112" s="922"/>
      <c r="C112" s="602"/>
      <c r="D112" s="604"/>
      <c r="E112" s="603"/>
      <c r="F112" s="924">
        <f>F105+F108+F111</f>
        <v>96893</v>
      </c>
      <c r="G112" s="602" t="s">
        <v>2118</v>
      </c>
    </row>
    <row r="113" spans="1:7" ht="17.25">
      <c r="A113" s="936"/>
      <c r="B113" s="835"/>
      <c r="C113" s="835"/>
      <c r="D113" s="835"/>
      <c r="E113" s="835"/>
      <c r="F113" s="835"/>
      <c r="G113" s="835"/>
    </row>
    <row r="114" spans="1:7">
      <c r="A114" s="905" t="s">
        <v>0</v>
      </c>
      <c r="B114" s="581" t="s">
        <v>2228</v>
      </c>
      <c r="C114" s="581" t="s">
        <v>2229</v>
      </c>
      <c r="D114" s="582"/>
      <c r="E114" s="583"/>
      <c r="F114" s="906"/>
      <c r="G114" s="584"/>
    </row>
    <row r="115" spans="1:7">
      <c r="A115" s="907" t="s">
        <v>1</v>
      </c>
      <c r="B115" s="574">
        <v>1418</v>
      </c>
      <c r="C115" s="584" t="s">
        <v>298</v>
      </c>
      <c r="D115" s="584"/>
      <c r="E115" s="584"/>
      <c r="F115" s="908"/>
      <c r="G115" s="909" t="s">
        <v>2014</v>
      </c>
    </row>
    <row r="116" spans="1:7">
      <c r="A116" s="594" t="s">
        <v>299</v>
      </c>
      <c r="B116" s="594" t="s">
        <v>300</v>
      </c>
      <c r="C116" s="594" t="s">
        <v>289</v>
      </c>
      <c r="D116" s="594" t="s">
        <v>290</v>
      </c>
      <c r="E116" s="594" t="s">
        <v>301</v>
      </c>
      <c r="F116" s="593" t="s">
        <v>2015</v>
      </c>
      <c r="G116" s="928" t="s">
        <v>2016</v>
      </c>
    </row>
    <row r="117" spans="1:7">
      <c r="A117" s="591" t="s">
        <v>302</v>
      </c>
      <c r="B117" s="585" t="s">
        <v>303</v>
      </c>
      <c r="C117" s="586" t="s">
        <v>298</v>
      </c>
      <c r="D117" s="587">
        <v>0.37080000000000002</v>
      </c>
      <c r="E117" s="588">
        <f>B115</f>
        <v>1418</v>
      </c>
      <c r="F117" s="913">
        <f>TRUNC($D117*E117)</f>
        <v>525</v>
      </c>
      <c r="G117" s="587"/>
    </row>
    <row r="118" spans="1:7">
      <c r="A118" s="604"/>
      <c r="B118" s="589"/>
      <c r="C118" s="590"/>
      <c r="D118" s="591"/>
      <c r="E118" s="592"/>
      <c r="F118" s="914"/>
      <c r="G118" s="591"/>
    </row>
    <row r="119" spans="1:7">
      <c r="A119" s="915" t="s">
        <v>304</v>
      </c>
      <c r="B119" s="593" t="s">
        <v>305</v>
      </c>
      <c r="C119" s="594"/>
      <c r="D119" s="595"/>
      <c r="E119" s="596"/>
      <c r="F119" s="916">
        <f>SUM(F117:F118)</f>
        <v>525</v>
      </c>
      <c r="G119" s="595"/>
    </row>
    <row r="120" spans="1:7">
      <c r="A120" s="591" t="s">
        <v>295</v>
      </c>
      <c r="B120" s="597" t="s">
        <v>2033</v>
      </c>
      <c r="C120" s="586" t="s">
        <v>306</v>
      </c>
      <c r="D120" s="598">
        <v>1</v>
      </c>
      <c r="E120" s="588">
        <f>적용기준!R20</f>
        <v>59020</v>
      </c>
      <c r="F120" s="913">
        <f>TRUNC($D120*E120)</f>
        <v>59020</v>
      </c>
      <c r="G120" s="587"/>
    </row>
    <row r="121" spans="1:7">
      <c r="A121" s="604" t="s">
        <v>304</v>
      </c>
      <c r="B121" s="605"/>
      <c r="C121" s="599"/>
      <c r="D121" s="600"/>
      <c r="E121" s="601"/>
      <c r="F121" s="917"/>
      <c r="G121" s="918"/>
    </row>
    <row r="122" spans="1:7">
      <c r="A122" s="915" t="s">
        <v>304</v>
      </c>
      <c r="B122" s="593" t="s">
        <v>305</v>
      </c>
      <c r="C122" s="594"/>
      <c r="D122" s="595"/>
      <c r="E122" s="596"/>
      <c r="F122" s="916">
        <f>SUM(F120:F121)</f>
        <v>59020</v>
      </c>
      <c r="G122" s="595"/>
    </row>
    <row r="123" spans="1:7">
      <c r="A123" s="591" t="s">
        <v>2</v>
      </c>
      <c r="B123" s="597" t="s">
        <v>307</v>
      </c>
      <c r="C123" s="586" t="s">
        <v>308</v>
      </c>
      <c r="D123" s="587">
        <v>0.7</v>
      </c>
      <c r="E123" s="588">
        <f>적용기준!D13</f>
        <v>1781.37</v>
      </c>
      <c r="F123" s="913">
        <f>TRUNC(D123*E123)</f>
        <v>1246</v>
      </c>
      <c r="G123" s="587" t="s">
        <v>2230</v>
      </c>
    </row>
    <row r="124" spans="1:7">
      <c r="A124" s="604"/>
      <c r="B124" s="585" t="s">
        <v>310</v>
      </c>
      <c r="C124" s="586" t="s">
        <v>296</v>
      </c>
      <c r="D124" s="587">
        <v>10</v>
      </c>
      <c r="E124" s="588">
        <f>F123</f>
        <v>1246</v>
      </c>
      <c r="F124" s="913">
        <f>TRUNC(D124*E124/100)</f>
        <v>124</v>
      </c>
      <c r="G124" s="587"/>
    </row>
    <row r="125" spans="1:7">
      <c r="A125" s="915" t="s">
        <v>304</v>
      </c>
      <c r="B125" s="593" t="s">
        <v>305</v>
      </c>
      <c r="C125" s="594"/>
      <c r="D125" s="595"/>
      <c r="E125" s="596"/>
      <c r="F125" s="916">
        <f>SUM(F123:F124)</f>
        <v>1370</v>
      </c>
      <c r="G125" s="595"/>
    </row>
    <row r="126" spans="1:7">
      <c r="A126" s="921" t="s">
        <v>311</v>
      </c>
      <c r="B126" s="922"/>
      <c r="C126" s="602"/>
      <c r="D126" s="604"/>
      <c r="E126" s="603"/>
      <c r="F126" s="924">
        <f>F119+F122+F125</f>
        <v>60915</v>
      </c>
      <c r="G126" s="602" t="s">
        <v>2231</v>
      </c>
    </row>
  </sheetData>
  <phoneticPr fontId="10" type="noConversion"/>
  <printOptions horizontalCentered="1"/>
  <pageMargins left="0.62992125984251968" right="0.51181102362204722" top="0.78740157480314965" bottom="0.55118110236220474" header="0.31496062992125984" footer="0.31496062992125984"/>
  <pageSetup paperSize="9" scale="95" firstPageNumber="233" orientation="portrait" blackAndWhite="1"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T97"/>
  <sheetViews>
    <sheetView showGridLines="0" showZeros="0" view="pageBreakPreview" zoomScale="115" zoomScaleSheetLayoutView="115" workbookViewId="0">
      <pane ySplit="4" topLeftCell="A41" activePane="bottomLeft" state="frozen"/>
      <selection activeCell="R7" sqref="R7"/>
      <selection pane="bottomLeft" activeCell="P47" sqref="P47"/>
    </sheetView>
  </sheetViews>
  <sheetFormatPr defaultColWidth="8" defaultRowHeight="13.5"/>
  <cols>
    <col min="1" max="1" width="26" style="50" customWidth="1"/>
    <col min="2" max="2" width="7.21875" style="17" customWidth="1"/>
    <col min="3" max="3" width="16.21875" style="15" customWidth="1"/>
    <col min="4" max="4" width="4" style="15" customWidth="1"/>
    <col min="5" max="5" width="7.77734375" style="980" customWidth="1"/>
    <col min="6" max="6" width="7.77734375" style="981" customWidth="1"/>
    <col min="7" max="7" width="7.77734375" style="980" customWidth="1"/>
    <col min="8" max="8" width="7.77734375" style="981" customWidth="1"/>
    <col min="9" max="9" width="7.77734375" style="980" customWidth="1"/>
    <col min="10" max="10" width="7.77734375" style="51" customWidth="1"/>
    <col min="11" max="11" width="6.6640625" style="51" customWidth="1"/>
    <col min="12" max="13" width="7.88671875" style="51" customWidth="1"/>
    <col min="14" max="14" width="7.88671875" style="400" hidden="1" customWidth="1"/>
    <col min="15" max="15" width="7.88671875" style="18" hidden="1" customWidth="1"/>
    <col min="16" max="16" width="7.88671875" style="18" bestFit="1" customWidth="1"/>
    <col min="17" max="17" width="4.88671875" style="16" bestFit="1" customWidth="1"/>
    <col min="18" max="18" width="3.77734375" style="15" customWidth="1"/>
    <col min="19" max="16384" width="8" style="15"/>
  </cols>
  <sheetData>
    <row r="1" spans="1:20" ht="30" customHeight="1">
      <c r="A1" s="1454" t="s">
        <v>1747</v>
      </c>
      <c r="B1" s="1454"/>
      <c r="C1" s="1454"/>
      <c r="D1" s="1454"/>
      <c r="E1" s="1454"/>
      <c r="F1" s="1454"/>
      <c r="G1" s="1454"/>
      <c r="H1" s="1454"/>
      <c r="I1" s="1454"/>
      <c r="J1" s="1454"/>
      <c r="K1" s="1454"/>
      <c r="L1" s="1454"/>
      <c r="M1" s="1454"/>
      <c r="N1" s="1454"/>
      <c r="O1" s="1454"/>
      <c r="P1" s="1454"/>
      <c r="Q1" s="1454"/>
      <c r="R1" s="1454"/>
    </row>
    <row r="2" spans="1:20" ht="18" customHeight="1">
      <c r="A2" s="401" t="str">
        <f>내역서!A2</f>
        <v>공사명 : 2026년 교통사고 잦은 곳 개선사업 교통안전표지 공사(남부)</v>
      </c>
      <c r="B2" s="402"/>
      <c r="C2" s="402"/>
      <c r="D2" s="401"/>
      <c r="E2" s="972"/>
      <c r="F2" s="973"/>
      <c r="G2" s="972"/>
      <c r="H2" s="973"/>
      <c r="I2" s="972"/>
      <c r="J2" s="974"/>
      <c r="K2" s="975"/>
      <c r="L2" s="974"/>
      <c r="M2" s="974"/>
      <c r="N2" s="398"/>
      <c r="O2" s="403"/>
      <c r="P2" s="403"/>
      <c r="Q2" s="404"/>
      <c r="R2" s="405"/>
    </row>
    <row r="3" spans="1:20" ht="18" customHeight="1">
      <c r="A3" s="1462" t="s">
        <v>242</v>
      </c>
      <c r="B3" s="1464" t="s">
        <v>423</v>
      </c>
      <c r="C3" s="1144" t="s">
        <v>228</v>
      </c>
      <c r="D3" s="1466" t="s">
        <v>4</v>
      </c>
      <c r="E3" s="1455" t="s">
        <v>2181</v>
      </c>
      <c r="F3" s="1456"/>
      <c r="G3" s="1468" t="s">
        <v>2182</v>
      </c>
      <c r="H3" s="1469"/>
      <c r="I3" s="1457" t="s">
        <v>2183</v>
      </c>
      <c r="J3" s="1457"/>
      <c r="K3" s="1154" t="s">
        <v>2007</v>
      </c>
      <c r="L3" s="976" t="s">
        <v>2246</v>
      </c>
      <c r="M3" s="976" t="s">
        <v>2246</v>
      </c>
      <c r="N3" s="1142"/>
      <c r="O3" s="1143"/>
      <c r="P3" s="1460" t="s">
        <v>378</v>
      </c>
      <c r="Q3" s="1460" t="s">
        <v>332</v>
      </c>
      <c r="R3" s="1458" t="s">
        <v>379</v>
      </c>
    </row>
    <row r="4" spans="1:20" ht="18" customHeight="1">
      <c r="A4" s="1463"/>
      <c r="B4" s="1465"/>
      <c r="C4" s="1145"/>
      <c r="D4" s="1467"/>
      <c r="E4" s="977" t="s">
        <v>2008</v>
      </c>
      <c r="F4" s="978" t="s">
        <v>2009</v>
      </c>
      <c r="G4" s="979" t="s">
        <v>2008</v>
      </c>
      <c r="H4" s="978" t="s">
        <v>2009</v>
      </c>
      <c r="I4" s="979" t="s">
        <v>2008</v>
      </c>
      <c r="J4" s="978" t="s">
        <v>2009</v>
      </c>
      <c r="K4" s="978" t="s">
        <v>2008</v>
      </c>
      <c r="L4" s="978">
        <v>1</v>
      </c>
      <c r="M4" s="978">
        <v>2</v>
      </c>
      <c r="N4" s="399" t="s">
        <v>2010</v>
      </c>
      <c r="O4" s="399" t="s">
        <v>2011</v>
      </c>
      <c r="P4" s="1461"/>
      <c r="Q4" s="1461"/>
      <c r="R4" s="1459"/>
    </row>
    <row r="5" spans="1:20" ht="18" customHeight="1">
      <c r="A5" s="893" t="s">
        <v>2055</v>
      </c>
      <c r="B5" s="894" t="s">
        <v>384</v>
      </c>
      <c r="C5" s="1146" t="s">
        <v>380</v>
      </c>
      <c r="D5" s="895" t="s">
        <v>197</v>
      </c>
      <c r="E5" s="1129"/>
      <c r="F5" s="1129"/>
      <c r="G5" s="1130">
        <v>93000</v>
      </c>
      <c r="H5" s="1131">
        <v>260</v>
      </c>
      <c r="I5" s="1130">
        <v>111900</v>
      </c>
      <c r="J5" s="1131">
        <v>225</v>
      </c>
      <c r="K5" s="279"/>
      <c r="L5" s="278">
        <v>97000</v>
      </c>
      <c r="M5" s="279">
        <v>99450</v>
      </c>
      <c r="N5" s="579"/>
      <c r="O5" s="887"/>
      <c r="P5" s="814">
        <f>MIN(E5,G5,I5,K5,M5,N5,O5,L5)</f>
        <v>93000</v>
      </c>
      <c r="Q5" s="888">
        <v>1</v>
      </c>
      <c r="R5" s="901"/>
      <c r="T5" s="279"/>
    </row>
    <row r="6" spans="1:20" ht="18" customHeight="1">
      <c r="A6" s="810" t="s">
        <v>2056</v>
      </c>
      <c r="B6" s="894" t="s">
        <v>384</v>
      </c>
      <c r="C6" s="1147" t="s">
        <v>375</v>
      </c>
      <c r="D6" s="812" t="s">
        <v>197</v>
      </c>
      <c r="E6" s="1129"/>
      <c r="F6" s="1129"/>
      <c r="G6" s="1130">
        <v>139000</v>
      </c>
      <c r="H6" s="1131">
        <v>260</v>
      </c>
      <c r="I6" s="1130">
        <v>173000</v>
      </c>
      <c r="J6" s="1131">
        <v>225</v>
      </c>
      <c r="K6" s="278"/>
      <c r="L6" s="278">
        <v>166000</v>
      </c>
      <c r="M6" s="278">
        <v>166750</v>
      </c>
      <c r="N6" s="580"/>
      <c r="O6" s="889"/>
      <c r="P6" s="814">
        <f t="shared" ref="P6:P83" si="0">MIN(E6,G6,I6,K6,M6,N6,O6,L6)</f>
        <v>139000</v>
      </c>
      <c r="Q6" s="815">
        <v>2</v>
      </c>
      <c r="R6" s="816"/>
      <c r="T6" s="278"/>
    </row>
    <row r="7" spans="1:20" ht="18" customHeight="1">
      <c r="A7" s="810" t="s">
        <v>2057</v>
      </c>
      <c r="B7" s="811" t="s">
        <v>384</v>
      </c>
      <c r="C7" s="1147" t="s">
        <v>381</v>
      </c>
      <c r="D7" s="812" t="s">
        <v>197</v>
      </c>
      <c r="E7" s="1129"/>
      <c r="F7" s="1129"/>
      <c r="G7" s="1130">
        <v>205000</v>
      </c>
      <c r="H7" s="1131">
        <v>260</v>
      </c>
      <c r="I7" s="1130"/>
      <c r="J7" s="1131">
        <v>0</v>
      </c>
      <c r="K7" s="278"/>
      <c r="L7" s="278">
        <v>201000</v>
      </c>
      <c r="M7" s="278">
        <v>201250</v>
      </c>
      <c r="N7" s="580"/>
      <c r="O7" s="889"/>
      <c r="P7" s="814">
        <f t="shared" si="0"/>
        <v>201000</v>
      </c>
      <c r="Q7" s="888">
        <v>3</v>
      </c>
      <c r="R7" s="816"/>
      <c r="T7" s="278"/>
    </row>
    <row r="8" spans="1:20" ht="18" customHeight="1">
      <c r="A8" s="810" t="s">
        <v>2058</v>
      </c>
      <c r="B8" s="811" t="s">
        <v>384</v>
      </c>
      <c r="C8" s="1147" t="s">
        <v>382</v>
      </c>
      <c r="D8" s="812" t="s">
        <v>197</v>
      </c>
      <c r="E8" s="1129"/>
      <c r="F8" s="1129"/>
      <c r="G8" s="1130">
        <v>96000</v>
      </c>
      <c r="H8" s="1131">
        <v>260</v>
      </c>
      <c r="I8" s="1130"/>
      <c r="J8" s="1131"/>
      <c r="K8" s="278"/>
      <c r="L8" s="278">
        <v>98000</v>
      </c>
      <c r="M8" s="278">
        <v>98900</v>
      </c>
      <c r="N8" s="580"/>
      <c r="O8" s="889"/>
      <c r="P8" s="814">
        <f t="shared" si="0"/>
        <v>96000</v>
      </c>
      <c r="Q8" s="815">
        <v>4</v>
      </c>
      <c r="R8" s="816"/>
      <c r="T8" s="278"/>
    </row>
    <row r="9" spans="1:20" ht="18" customHeight="1">
      <c r="A9" s="810" t="s">
        <v>2059</v>
      </c>
      <c r="B9" s="811" t="s">
        <v>384</v>
      </c>
      <c r="C9" s="1147" t="s">
        <v>383</v>
      </c>
      <c r="D9" s="812" t="s">
        <v>197</v>
      </c>
      <c r="E9" s="1129"/>
      <c r="F9" s="1129"/>
      <c r="G9" s="1130"/>
      <c r="H9" s="1131">
        <v>0</v>
      </c>
      <c r="I9" s="1130"/>
      <c r="J9" s="1131">
        <v>0</v>
      </c>
      <c r="K9" s="278"/>
      <c r="L9" s="278">
        <v>172000</v>
      </c>
      <c r="M9" s="278">
        <v>172500</v>
      </c>
      <c r="N9" s="580"/>
      <c r="O9" s="889"/>
      <c r="P9" s="814">
        <f t="shared" si="0"/>
        <v>172000</v>
      </c>
      <c r="Q9" s="888">
        <v>5</v>
      </c>
      <c r="R9" s="816"/>
      <c r="T9" s="278"/>
    </row>
    <row r="10" spans="1:20" ht="18" customHeight="1">
      <c r="A10" s="810" t="s">
        <v>2060</v>
      </c>
      <c r="B10" s="811" t="s">
        <v>384</v>
      </c>
      <c r="C10" s="1147" t="s">
        <v>424</v>
      </c>
      <c r="D10" s="812" t="s">
        <v>197</v>
      </c>
      <c r="E10" s="1129"/>
      <c r="F10" s="1129"/>
      <c r="G10" s="1130"/>
      <c r="H10" s="1131">
        <v>0</v>
      </c>
      <c r="I10" s="1130">
        <v>195000</v>
      </c>
      <c r="J10" s="1131">
        <v>980</v>
      </c>
      <c r="K10" s="278"/>
      <c r="L10" s="278">
        <v>189000</v>
      </c>
      <c r="M10" s="278">
        <v>189750</v>
      </c>
      <c r="N10" s="580"/>
      <c r="O10" s="889"/>
      <c r="P10" s="814">
        <f t="shared" si="0"/>
        <v>189000</v>
      </c>
      <c r="Q10" s="815">
        <v>6</v>
      </c>
      <c r="R10" s="816"/>
      <c r="T10" s="278"/>
    </row>
    <row r="11" spans="1:20" ht="18" customHeight="1">
      <c r="A11" s="810" t="s">
        <v>2061</v>
      </c>
      <c r="B11" s="811" t="s">
        <v>384</v>
      </c>
      <c r="C11" s="1147" t="s">
        <v>560</v>
      </c>
      <c r="D11" s="812" t="s">
        <v>197</v>
      </c>
      <c r="E11" s="1129"/>
      <c r="F11" s="1129"/>
      <c r="G11" s="1130">
        <v>93000</v>
      </c>
      <c r="H11" s="1131">
        <v>260</v>
      </c>
      <c r="I11" s="1130">
        <v>113400</v>
      </c>
      <c r="J11" s="1131">
        <v>225</v>
      </c>
      <c r="K11" s="278"/>
      <c r="L11" s="278">
        <v>86000</v>
      </c>
      <c r="M11" s="278">
        <v>86250</v>
      </c>
      <c r="N11" s="580"/>
      <c r="O11" s="889"/>
      <c r="P11" s="814">
        <f t="shared" si="0"/>
        <v>86000</v>
      </c>
      <c r="Q11" s="888">
        <v>7</v>
      </c>
      <c r="R11" s="816"/>
      <c r="T11" s="278"/>
    </row>
    <row r="12" spans="1:20" ht="18" customHeight="1">
      <c r="A12" s="810" t="s">
        <v>2062</v>
      </c>
      <c r="B12" s="811" t="s">
        <v>425</v>
      </c>
      <c r="C12" s="1147" t="s">
        <v>561</v>
      </c>
      <c r="D12" s="812" t="s">
        <v>426</v>
      </c>
      <c r="E12" s="1129"/>
      <c r="F12" s="1129"/>
      <c r="G12" s="1130">
        <v>105000</v>
      </c>
      <c r="H12" s="1131">
        <v>260</v>
      </c>
      <c r="I12" s="1130"/>
      <c r="J12" s="1131">
        <v>0</v>
      </c>
      <c r="K12" s="278"/>
      <c r="L12" s="278">
        <v>126000</v>
      </c>
      <c r="M12" s="278">
        <v>141450</v>
      </c>
      <c r="N12" s="580"/>
      <c r="O12" s="889"/>
      <c r="P12" s="814">
        <f t="shared" si="0"/>
        <v>105000</v>
      </c>
      <c r="Q12" s="815">
        <v>8</v>
      </c>
      <c r="R12" s="816"/>
      <c r="T12" s="278"/>
    </row>
    <row r="13" spans="1:20" ht="18" customHeight="1">
      <c r="A13" s="810" t="s">
        <v>2063</v>
      </c>
      <c r="B13" s="811" t="s">
        <v>427</v>
      </c>
      <c r="C13" s="1147" t="s">
        <v>562</v>
      </c>
      <c r="D13" s="812" t="s">
        <v>428</v>
      </c>
      <c r="E13" s="1129"/>
      <c r="F13" s="1129"/>
      <c r="G13" s="1130">
        <v>153000</v>
      </c>
      <c r="H13" s="1131">
        <v>260</v>
      </c>
      <c r="I13" s="1130">
        <v>178800</v>
      </c>
      <c r="J13" s="1131">
        <v>225</v>
      </c>
      <c r="K13" s="278"/>
      <c r="L13" s="278">
        <v>141000</v>
      </c>
      <c r="M13" s="278">
        <v>155250</v>
      </c>
      <c r="N13" s="580"/>
      <c r="O13" s="889"/>
      <c r="P13" s="814">
        <f t="shared" si="0"/>
        <v>141000</v>
      </c>
      <c r="Q13" s="888">
        <v>9</v>
      </c>
      <c r="R13" s="816"/>
      <c r="T13" s="278"/>
    </row>
    <row r="14" spans="1:20" ht="18" customHeight="1">
      <c r="A14" s="810" t="s">
        <v>2064</v>
      </c>
      <c r="B14" s="896" t="s">
        <v>832</v>
      </c>
      <c r="C14" s="1148" t="s">
        <v>833</v>
      </c>
      <c r="D14" s="812" t="s">
        <v>429</v>
      </c>
      <c r="E14" s="1129"/>
      <c r="F14" s="1129"/>
      <c r="G14" s="1130">
        <v>99000</v>
      </c>
      <c r="H14" s="1131">
        <v>260</v>
      </c>
      <c r="I14" s="1130"/>
      <c r="J14" s="1131"/>
      <c r="K14" s="278"/>
      <c r="L14" s="278">
        <v>115000</v>
      </c>
      <c r="M14" s="278">
        <v>115000</v>
      </c>
      <c r="N14" s="580"/>
      <c r="O14" s="889"/>
      <c r="P14" s="814">
        <f t="shared" si="0"/>
        <v>99000</v>
      </c>
      <c r="Q14" s="815">
        <v>10</v>
      </c>
      <c r="R14" s="816"/>
      <c r="T14" s="278"/>
    </row>
    <row r="15" spans="1:20" ht="18" customHeight="1">
      <c r="A15" s="810" t="s">
        <v>2065</v>
      </c>
      <c r="B15" s="896" t="s">
        <v>832</v>
      </c>
      <c r="C15" s="1148" t="s">
        <v>834</v>
      </c>
      <c r="D15" s="812" t="s">
        <v>430</v>
      </c>
      <c r="E15" s="1129"/>
      <c r="F15" s="1129"/>
      <c r="G15" s="1130">
        <v>105000</v>
      </c>
      <c r="H15" s="1131">
        <v>260</v>
      </c>
      <c r="I15" s="1130"/>
      <c r="J15" s="1131">
        <v>0</v>
      </c>
      <c r="K15" s="278"/>
      <c r="L15" s="278">
        <v>212000</v>
      </c>
      <c r="M15" s="278">
        <v>212750</v>
      </c>
      <c r="N15" s="580"/>
      <c r="O15" s="889"/>
      <c r="P15" s="814">
        <f t="shared" si="0"/>
        <v>105000</v>
      </c>
      <c r="Q15" s="888">
        <v>11</v>
      </c>
      <c r="R15" s="816"/>
      <c r="T15" s="278"/>
    </row>
    <row r="16" spans="1:20" ht="18" customHeight="1">
      <c r="A16" s="810" t="s">
        <v>2066</v>
      </c>
      <c r="B16" s="896" t="s">
        <v>832</v>
      </c>
      <c r="C16" s="1148" t="s">
        <v>835</v>
      </c>
      <c r="D16" s="812" t="s">
        <v>431</v>
      </c>
      <c r="E16" s="1129"/>
      <c r="F16" s="1129"/>
      <c r="G16" s="1130">
        <v>174000</v>
      </c>
      <c r="H16" s="1131">
        <v>260</v>
      </c>
      <c r="I16" s="1130"/>
      <c r="J16" s="1131"/>
      <c r="K16" s="278"/>
      <c r="L16" s="278">
        <v>241000</v>
      </c>
      <c r="M16" s="278">
        <v>241500</v>
      </c>
      <c r="N16" s="580"/>
      <c r="O16" s="889"/>
      <c r="P16" s="814">
        <f t="shared" si="0"/>
        <v>174000</v>
      </c>
      <c r="Q16" s="815">
        <v>12</v>
      </c>
      <c r="R16" s="816"/>
      <c r="T16" s="278"/>
    </row>
    <row r="17" spans="1:20" ht="18" customHeight="1">
      <c r="A17" s="810" t="s">
        <v>2067</v>
      </c>
      <c r="B17" s="896" t="s">
        <v>832</v>
      </c>
      <c r="C17" s="1148" t="s">
        <v>836</v>
      </c>
      <c r="D17" s="812" t="s">
        <v>432</v>
      </c>
      <c r="E17" s="1129"/>
      <c r="F17" s="1129"/>
      <c r="G17" s="1130">
        <v>125000</v>
      </c>
      <c r="H17" s="1131">
        <v>260</v>
      </c>
      <c r="I17" s="1130">
        <v>126000</v>
      </c>
      <c r="J17" s="1131">
        <v>980</v>
      </c>
      <c r="K17" s="278"/>
      <c r="L17" s="278">
        <v>92000</v>
      </c>
      <c r="M17" s="278">
        <v>92000</v>
      </c>
      <c r="N17" s="580"/>
      <c r="O17" s="889"/>
      <c r="P17" s="814">
        <f t="shared" si="0"/>
        <v>92000</v>
      </c>
      <c r="Q17" s="888">
        <v>13</v>
      </c>
      <c r="R17" s="816"/>
      <c r="T17" s="278"/>
    </row>
    <row r="18" spans="1:20" ht="18" customHeight="1">
      <c r="A18" s="810" t="s">
        <v>2068</v>
      </c>
      <c r="B18" s="896" t="s">
        <v>832</v>
      </c>
      <c r="C18" s="1148" t="s">
        <v>837</v>
      </c>
      <c r="D18" s="812" t="s">
        <v>429</v>
      </c>
      <c r="E18" s="1129"/>
      <c r="F18" s="1129"/>
      <c r="G18" s="1130"/>
      <c r="H18" s="1131">
        <v>0</v>
      </c>
      <c r="I18" s="1130"/>
      <c r="J18" s="1131">
        <v>0</v>
      </c>
      <c r="K18" s="278"/>
      <c r="L18" s="278">
        <v>155000</v>
      </c>
      <c r="M18" s="278">
        <v>196650</v>
      </c>
      <c r="N18" s="580"/>
      <c r="O18" s="889"/>
      <c r="P18" s="814">
        <f t="shared" si="0"/>
        <v>155000</v>
      </c>
      <c r="Q18" s="815">
        <v>14</v>
      </c>
      <c r="R18" s="816"/>
      <c r="T18" s="278"/>
    </row>
    <row r="19" spans="1:20" ht="18" customHeight="1">
      <c r="A19" s="810" t="s">
        <v>2069</v>
      </c>
      <c r="B19" s="896" t="s">
        <v>832</v>
      </c>
      <c r="C19" s="1148" t="s">
        <v>838</v>
      </c>
      <c r="D19" s="812" t="s">
        <v>433</v>
      </c>
      <c r="E19" s="1129"/>
      <c r="F19" s="1129"/>
      <c r="G19" s="1130">
        <v>174000</v>
      </c>
      <c r="H19" s="1131">
        <v>260</v>
      </c>
      <c r="I19" s="1130">
        <v>180000</v>
      </c>
      <c r="J19" s="1131">
        <v>980</v>
      </c>
      <c r="K19" s="278"/>
      <c r="L19" s="278">
        <v>196000</v>
      </c>
      <c r="M19" s="278">
        <v>212750</v>
      </c>
      <c r="N19" s="580"/>
      <c r="O19" s="889"/>
      <c r="P19" s="814">
        <f t="shared" si="0"/>
        <v>174000</v>
      </c>
      <c r="Q19" s="888">
        <v>15</v>
      </c>
      <c r="R19" s="816"/>
      <c r="T19" s="278"/>
    </row>
    <row r="20" spans="1:20" ht="18" customHeight="1">
      <c r="A20" s="810" t="s">
        <v>2070</v>
      </c>
      <c r="B20" s="896" t="s">
        <v>832</v>
      </c>
      <c r="C20" s="1148" t="s">
        <v>839</v>
      </c>
      <c r="D20" s="812" t="s">
        <v>434</v>
      </c>
      <c r="E20" s="1129"/>
      <c r="F20" s="1129"/>
      <c r="G20" s="1130">
        <v>56000</v>
      </c>
      <c r="H20" s="1131">
        <v>260</v>
      </c>
      <c r="I20" s="1130"/>
      <c r="J20" s="1131"/>
      <c r="K20" s="278"/>
      <c r="L20" s="278">
        <v>60000</v>
      </c>
      <c r="M20" s="278">
        <v>60950</v>
      </c>
      <c r="N20" s="580"/>
      <c r="O20" s="889"/>
      <c r="P20" s="814">
        <f t="shared" si="0"/>
        <v>56000</v>
      </c>
      <c r="Q20" s="815">
        <v>16</v>
      </c>
      <c r="R20" s="816"/>
      <c r="T20" s="278"/>
    </row>
    <row r="21" spans="1:20" ht="18" customHeight="1">
      <c r="A21" s="810" t="s">
        <v>2071</v>
      </c>
      <c r="B21" s="896" t="s">
        <v>832</v>
      </c>
      <c r="C21" s="1148" t="s">
        <v>819</v>
      </c>
      <c r="D21" s="812" t="s">
        <v>428</v>
      </c>
      <c r="E21" s="1129"/>
      <c r="F21" s="1129"/>
      <c r="G21" s="1130">
        <v>57000</v>
      </c>
      <c r="H21" s="1131">
        <v>260</v>
      </c>
      <c r="I21" s="1130"/>
      <c r="J21" s="1131"/>
      <c r="K21" s="278"/>
      <c r="L21" s="278">
        <v>55000</v>
      </c>
      <c r="M21" s="278">
        <v>55200</v>
      </c>
      <c r="N21" s="580"/>
      <c r="O21" s="889"/>
      <c r="P21" s="814">
        <f t="shared" si="0"/>
        <v>55000</v>
      </c>
      <c r="Q21" s="888">
        <v>17</v>
      </c>
      <c r="R21" s="816"/>
      <c r="T21" s="278"/>
    </row>
    <row r="22" spans="1:20" ht="18" customHeight="1">
      <c r="A22" s="810" t="s">
        <v>2072</v>
      </c>
      <c r="B22" s="896" t="s">
        <v>832</v>
      </c>
      <c r="C22" s="1148" t="s">
        <v>820</v>
      </c>
      <c r="D22" s="812" t="s">
        <v>432</v>
      </c>
      <c r="E22" s="1129"/>
      <c r="F22" s="1129"/>
      <c r="G22" s="1130">
        <v>94000</v>
      </c>
      <c r="H22" s="1131">
        <v>260</v>
      </c>
      <c r="I22" s="1130"/>
      <c r="J22" s="1131"/>
      <c r="K22" s="278"/>
      <c r="L22" s="278">
        <v>56000</v>
      </c>
      <c r="M22" s="278">
        <v>56350</v>
      </c>
      <c r="N22" s="580"/>
      <c r="O22" s="889"/>
      <c r="P22" s="814">
        <f t="shared" si="0"/>
        <v>56000</v>
      </c>
      <c r="Q22" s="815">
        <v>18</v>
      </c>
      <c r="R22" s="816"/>
      <c r="T22" s="278"/>
    </row>
    <row r="23" spans="1:20" ht="18" customHeight="1">
      <c r="A23" s="810" t="s">
        <v>2073</v>
      </c>
      <c r="B23" s="896" t="s">
        <v>832</v>
      </c>
      <c r="C23" s="1148" t="s">
        <v>821</v>
      </c>
      <c r="D23" s="812" t="s">
        <v>426</v>
      </c>
      <c r="E23" s="1129"/>
      <c r="F23" s="1129"/>
      <c r="G23" s="1130"/>
      <c r="H23" s="1131">
        <v>0</v>
      </c>
      <c r="I23" s="1130"/>
      <c r="J23" s="1131"/>
      <c r="K23" s="278"/>
      <c r="L23" s="278">
        <v>63000</v>
      </c>
      <c r="M23" s="278">
        <v>63250</v>
      </c>
      <c r="N23" s="580"/>
      <c r="O23" s="889"/>
      <c r="P23" s="814">
        <f t="shared" si="0"/>
        <v>63000</v>
      </c>
      <c r="Q23" s="888">
        <v>19</v>
      </c>
      <c r="R23" s="816"/>
      <c r="T23" s="278"/>
    </row>
    <row r="24" spans="1:20" ht="18" customHeight="1">
      <c r="A24" s="810" t="s">
        <v>2074</v>
      </c>
      <c r="B24" s="896" t="s">
        <v>832</v>
      </c>
      <c r="C24" s="1148" t="s">
        <v>822</v>
      </c>
      <c r="D24" s="812" t="s">
        <v>428</v>
      </c>
      <c r="E24" s="1129"/>
      <c r="F24" s="1129"/>
      <c r="G24" s="1130">
        <v>91000</v>
      </c>
      <c r="H24" s="1131">
        <v>260</v>
      </c>
      <c r="I24" s="1130"/>
      <c r="J24" s="1131"/>
      <c r="K24" s="278"/>
      <c r="L24" s="278">
        <v>109000</v>
      </c>
      <c r="M24" s="278">
        <v>109250</v>
      </c>
      <c r="N24" s="580"/>
      <c r="O24" s="889"/>
      <c r="P24" s="814">
        <f t="shared" si="0"/>
        <v>91000</v>
      </c>
      <c r="Q24" s="815">
        <v>20</v>
      </c>
      <c r="R24" s="816"/>
      <c r="T24" s="278"/>
    </row>
    <row r="25" spans="1:20" ht="18" customHeight="1">
      <c r="A25" s="810" t="s">
        <v>2075</v>
      </c>
      <c r="B25" s="896" t="s">
        <v>832</v>
      </c>
      <c r="C25" s="1148" t="s">
        <v>823</v>
      </c>
      <c r="D25" s="812" t="s">
        <v>429</v>
      </c>
      <c r="E25" s="1129"/>
      <c r="F25" s="1129"/>
      <c r="G25" s="1130"/>
      <c r="H25" s="1131"/>
      <c r="I25" s="1130"/>
      <c r="J25" s="1131"/>
      <c r="K25" s="278"/>
      <c r="L25" s="278">
        <v>115000</v>
      </c>
      <c r="M25" s="278">
        <v>115000</v>
      </c>
      <c r="N25" s="580"/>
      <c r="O25" s="889"/>
      <c r="P25" s="814">
        <f t="shared" si="0"/>
        <v>115000</v>
      </c>
      <c r="Q25" s="888">
        <v>21</v>
      </c>
      <c r="R25" s="816"/>
      <c r="T25" s="278"/>
    </row>
    <row r="26" spans="1:20" ht="18" customHeight="1">
      <c r="A26" s="810" t="s">
        <v>2076</v>
      </c>
      <c r="B26" s="896" t="s">
        <v>832</v>
      </c>
      <c r="C26" s="1148" t="s">
        <v>824</v>
      </c>
      <c r="D26" s="812" t="s">
        <v>433</v>
      </c>
      <c r="E26" s="1129"/>
      <c r="F26" s="1129"/>
      <c r="G26" s="1130"/>
      <c r="H26" s="1131">
        <v>0</v>
      </c>
      <c r="I26" s="1130"/>
      <c r="J26" s="1131"/>
      <c r="K26" s="278"/>
      <c r="L26" s="278">
        <v>212000</v>
      </c>
      <c r="M26" s="278"/>
      <c r="N26" s="580"/>
      <c r="O26" s="889"/>
      <c r="P26" s="814">
        <f t="shared" si="0"/>
        <v>212000</v>
      </c>
      <c r="Q26" s="815">
        <v>22</v>
      </c>
      <c r="R26" s="816"/>
      <c r="T26" s="278"/>
    </row>
    <row r="27" spans="1:20" ht="18" customHeight="1">
      <c r="A27" s="810" t="s">
        <v>2077</v>
      </c>
      <c r="B27" s="896" t="s">
        <v>832</v>
      </c>
      <c r="C27" s="1148" t="s">
        <v>825</v>
      </c>
      <c r="D27" s="812" t="s">
        <v>434</v>
      </c>
      <c r="E27" s="1129"/>
      <c r="F27" s="1129"/>
      <c r="G27" s="1130">
        <v>79500</v>
      </c>
      <c r="H27" s="1131">
        <v>260</v>
      </c>
      <c r="I27" s="1130"/>
      <c r="J27" s="1131"/>
      <c r="K27" s="278"/>
      <c r="L27" s="278">
        <v>80000</v>
      </c>
      <c r="M27" s="278">
        <v>80500</v>
      </c>
      <c r="N27" s="580"/>
      <c r="O27" s="889"/>
      <c r="P27" s="814">
        <f t="shared" si="0"/>
        <v>79500</v>
      </c>
      <c r="Q27" s="888">
        <v>23</v>
      </c>
      <c r="R27" s="816"/>
      <c r="T27" s="278"/>
    </row>
    <row r="28" spans="1:20" ht="18" customHeight="1">
      <c r="A28" s="810" t="s">
        <v>2078</v>
      </c>
      <c r="B28" s="896" t="s">
        <v>832</v>
      </c>
      <c r="C28" s="1148" t="s">
        <v>826</v>
      </c>
      <c r="D28" s="812" t="s">
        <v>435</v>
      </c>
      <c r="E28" s="1129"/>
      <c r="F28" s="1129"/>
      <c r="G28" s="1130"/>
      <c r="H28" s="1131">
        <v>0</v>
      </c>
      <c r="I28" s="1130"/>
      <c r="J28" s="1131">
        <v>0</v>
      </c>
      <c r="K28" s="278"/>
      <c r="L28" s="278">
        <v>113000</v>
      </c>
      <c r="M28" s="278">
        <v>113850</v>
      </c>
      <c r="N28" s="580"/>
      <c r="O28" s="889"/>
      <c r="P28" s="814">
        <f t="shared" si="0"/>
        <v>113000</v>
      </c>
      <c r="Q28" s="815">
        <v>24</v>
      </c>
      <c r="R28" s="816"/>
      <c r="T28" s="278"/>
    </row>
    <row r="29" spans="1:20" ht="18" customHeight="1">
      <c r="A29" s="810" t="s">
        <v>2079</v>
      </c>
      <c r="B29" s="896" t="s">
        <v>832</v>
      </c>
      <c r="C29" s="1148" t="s">
        <v>827</v>
      </c>
      <c r="D29" s="812" t="s">
        <v>430</v>
      </c>
      <c r="E29" s="1129"/>
      <c r="F29" s="1129"/>
      <c r="G29" s="1130"/>
      <c r="H29" s="1131">
        <v>0</v>
      </c>
      <c r="I29" s="1130"/>
      <c r="J29" s="1131">
        <v>0</v>
      </c>
      <c r="K29" s="278"/>
      <c r="L29" s="278">
        <v>207000</v>
      </c>
      <c r="M29" s="278">
        <v>207000</v>
      </c>
      <c r="N29" s="580"/>
      <c r="O29" s="889"/>
      <c r="P29" s="814">
        <f t="shared" si="0"/>
        <v>207000</v>
      </c>
      <c r="Q29" s="888">
        <v>25</v>
      </c>
      <c r="R29" s="816"/>
      <c r="T29" s="278"/>
    </row>
    <row r="30" spans="1:20" ht="18" customHeight="1">
      <c r="A30" s="810" t="s">
        <v>2080</v>
      </c>
      <c r="B30" s="896" t="s">
        <v>832</v>
      </c>
      <c r="C30" s="1148" t="s">
        <v>828</v>
      </c>
      <c r="D30" s="812" t="s">
        <v>431</v>
      </c>
      <c r="E30" s="1129"/>
      <c r="F30" s="1129">
        <v>0</v>
      </c>
      <c r="G30" s="1130"/>
      <c r="H30" s="1131"/>
      <c r="I30" s="1130"/>
      <c r="J30" s="1131">
        <v>0</v>
      </c>
      <c r="K30" s="278"/>
      <c r="L30" s="278">
        <v>212000</v>
      </c>
      <c r="M30" s="278">
        <v>212750</v>
      </c>
      <c r="N30" s="580"/>
      <c r="O30" s="889"/>
      <c r="P30" s="814">
        <f t="shared" si="0"/>
        <v>212000</v>
      </c>
      <c r="Q30" s="815">
        <v>26</v>
      </c>
      <c r="R30" s="816"/>
      <c r="T30" s="278"/>
    </row>
    <row r="31" spans="1:20" ht="18" customHeight="1">
      <c r="A31" s="810" t="s">
        <v>2081</v>
      </c>
      <c r="B31" s="896" t="s">
        <v>832</v>
      </c>
      <c r="C31" s="1148" t="s">
        <v>829</v>
      </c>
      <c r="D31" s="812" t="s">
        <v>432</v>
      </c>
      <c r="E31" s="1129"/>
      <c r="F31" s="1129"/>
      <c r="G31" s="1130"/>
      <c r="H31" s="1131"/>
      <c r="I31" s="1130">
        <v>127500</v>
      </c>
      <c r="J31" s="1131">
        <v>225</v>
      </c>
      <c r="K31" s="278"/>
      <c r="L31" s="278">
        <v>81000</v>
      </c>
      <c r="M31" s="278">
        <v>81650</v>
      </c>
      <c r="N31" s="580"/>
      <c r="O31" s="889"/>
      <c r="P31" s="814">
        <f t="shared" si="0"/>
        <v>81000</v>
      </c>
      <c r="Q31" s="888">
        <v>27</v>
      </c>
      <c r="R31" s="816"/>
      <c r="T31" s="278"/>
    </row>
    <row r="32" spans="1:20" ht="18" customHeight="1">
      <c r="A32" s="810" t="s">
        <v>2082</v>
      </c>
      <c r="B32" s="896" t="s">
        <v>832</v>
      </c>
      <c r="C32" s="1148" t="s">
        <v>830</v>
      </c>
      <c r="D32" s="812" t="s">
        <v>436</v>
      </c>
      <c r="E32" s="1129"/>
      <c r="F32" s="1129">
        <v>0</v>
      </c>
      <c r="G32" s="1130"/>
      <c r="H32" s="1131"/>
      <c r="I32" s="1130"/>
      <c r="J32" s="1131">
        <v>0</v>
      </c>
      <c r="K32" s="278"/>
      <c r="L32" s="278">
        <v>109000</v>
      </c>
      <c r="M32" s="278">
        <v>109250</v>
      </c>
      <c r="N32" s="580"/>
      <c r="O32" s="889"/>
      <c r="P32" s="814">
        <f t="shared" si="0"/>
        <v>109000</v>
      </c>
      <c r="Q32" s="815">
        <v>28</v>
      </c>
      <c r="R32" s="816"/>
      <c r="T32" s="278"/>
    </row>
    <row r="33" spans="1:20" ht="18" customHeight="1">
      <c r="A33" s="897" t="s">
        <v>2083</v>
      </c>
      <c r="B33" s="896" t="s">
        <v>832</v>
      </c>
      <c r="C33" s="1148" t="s">
        <v>831</v>
      </c>
      <c r="D33" s="812" t="s">
        <v>426</v>
      </c>
      <c r="E33" s="1129"/>
      <c r="F33" s="1129">
        <v>0</v>
      </c>
      <c r="G33" s="1130"/>
      <c r="H33" s="1131">
        <v>0</v>
      </c>
      <c r="I33" s="1130"/>
      <c r="J33" s="1131">
        <v>0</v>
      </c>
      <c r="K33" s="278"/>
      <c r="L33" s="278">
        <v>270000</v>
      </c>
      <c r="M33" s="1132">
        <v>270250</v>
      </c>
      <c r="N33" s="890"/>
      <c r="O33" s="889"/>
      <c r="P33" s="814">
        <f t="shared" si="0"/>
        <v>270000</v>
      </c>
      <c r="Q33" s="888">
        <v>29</v>
      </c>
      <c r="R33" s="816"/>
      <c r="T33" s="278"/>
    </row>
    <row r="34" spans="1:20" ht="18" customHeight="1">
      <c r="A34" s="897" t="s">
        <v>481</v>
      </c>
      <c r="B34" s="811"/>
      <c r="C34" s="1147" t="s">
        <v>437</v>
      </c>
      <c r="D34" s="812" t="s">
        <v>433</v>
      </c>
      <c r="E34" s="1129"/>
      <c r="F34" s="1129">
        <v>0</v>
      </c>
      <c r="G34" s="1130"/>
      <c r="H34" s="1131">
        <v>0</v>
      </c>
      <c r="I34" s="1130"/>
      <c r="J34" s="1131"/>
      <c r="K34" s="278"/>
      <c r="L34" s="278">
        <v>78000</v>
      </c>
      <c r="M34" s="278">
        <v>78200</v>
      </c>
      <c r="N34" s="580"/>
      <c r="O34" s="889"/>
      <c r="P34" s="814">
        <f t="shared" si="0"/>
        <v>78000</v>
      </c>
      <c r="Q34" s="815">
        <v>30</v>
      </c>
      <c r="R34" s="816"/>
      <c r="T34" s="278"/>
    </row>
    <row r="35" spans="1:20" ht="18" customHeight="1">
      <c r="A35" s="897" t="s">
        <v>482</v>
      </c>
      <c r="B35" s="811"/>
      <c r="C35" s="1147" t="s">
        <v>575</v>
      </c>
      <c r="D35" s="812" t="s">
        <v>433</v>
      </c>
      <c r="E35" s="1129"/>
      <c r="F35" s="1129">
        <v>0</v>
      </c>
      <c r="G35" s="1130"/>
      <c r="H35" s="1131"/>
      <c r="I35" s="1130"/>
      <c r="J35" s="1131">
        <v>0</v>
      </c>
      <c r="K35" s="278"/>
      <c r="L35" s="278">
        <v>2240000</v>
      </c>
      <c r="M35" s="278">
        <v>2422500</v>
      </c>
      <c r="N35" s="890"/>
      <c r="O35" s="889"/>
      <c r="P35" s="814">
        <f t="shared" si="0"/>
        <v>2240000</v>
      </c>
      <c r="Q35" s="888">
        <v>31</v>
      </c>
      <c r="R35" s="816"/>
      <c r="T35" s="278"/>
    </row>
    <row r="36" spans="1:20" ht="18" customHeight="1">
      <c r="A36" s="897" t="s">
        <v>483</v>
      </c>
      <c r="B36" s="811"/>
      <c r="C36" s="1147" t="s">
        <v>575</v>
      </c>
      <c r="D36" s="812" t="s">
        <v>434</v>
      </c>
      <c r="E36" s="1129"/>
      <c r="F36" s="1129">
        <v>0</v>
      </c>
      <c r="G36" s="1130">
        <v>2000000</v>
      </c>
      <c r="H36" s="1131">
        <v>260</v>
      </c>
      <c r="I36" s="1130"/>
      <c r="J36" s="1131">
        <v>0</v>
      </c>
      <c r="K36" s="278"/>
      <c r="L36" s="278">
        <v>2530000</v>
      </c>
      <c r="M36" s="278">
        <v>2530000</v>
      </c>
      <c r="N36" s="890"/>
      <c r="O36" s="889"/>
      <c r="P36" s="814">
        <f t="shared" si="0"/>
        <v>2000000</v>
      </c>
      <c r="Q36" s="815">
        <v>32</v>
      </c>
      <c r="R36" s="816"/>
      <c r="T36" s="278"/>
    </row>
    <row r="37" spans="1:20" ht="18" customHeight="1">
      <c r="A37" s="897" t="s">
        <v>482</v>
      </c>
      <c r="B37" s="811"/>
      <c r="C37" s="1147" t="s">
        <v>438</v>
      </c>
      <c r="D37" s="812" t="s">
        <v>435</v>
      </c>
      <c r="E37" s="1129"/>
      <c r="F37" s="1129">
        <v>0</v>
      </c>
      <c r="G37" s="1130">
        <v>3080000</v>
      </c>
      <c r="H37" s="1131">
        <v>260</v>
      </c>
      <c r="I37" s="1130">
        <v>3150000</v>
      </c>
      <c r="J37" s="1131">
        <v>225</v>
      </c>
      <c r="K37" s="278"/>
      <c r="L37" s="278">
        <v>3390000</v>
      </c>
      <c r="M37" s="278">
        <v>3392500</v>
      </c>
      <c r="N37" s="890"/>
      <c r="O37" s="889"/>
      <c r="P37" s="814">
        <f t="shared" si="0"/>
        <v>3080000</v>
      </c>
      <c r="Q37" s="888">
        <v>33</v>
      </c>
      <c r="R37" s="816"/>
      <c r="T37" s="278"/>
    </row>
    <row r="38" spans="1:20" ht="18" customHeight="1">
      <c r="A38" s="897" t="s">
        <v>483</v>
      </c>
      <c r="B38" s="811"/>
      <c r="C38" s="1147" t="s">
        <v>439</v>
      </c>
      <c r="D38" s="812" t="s">
        <v>430</v>
      </c>
      <c r="E38" s="1129"/>
      <c r="F38" s="1129">
        <v>0</v>
      </c>
      <c r="G38" s="1130">
        <v>3080000</v>
      </c>
      <c r="H38" s="1131">
        <v>260</v>
      </c>
      <c r="I38" s="1130"/>
      <c r="J38" s="1131">
        <v>0</v>
      </c>
      <c r="K38" s="278"/>
      <c r="L38" s="278">
        <v>3680000</v>
      </c>
      <c r="M38" s="278">
        <v>3680000</v>
      </c>
      <c r="N38" s="890"/>
      <c r="O38" s="889"/>
      <c r="P38" s="814">
        <f t="shared" si="0"/>
        <v>3080000</v>
      </c>
      <c r="Q38" s="815">
        <v>34</v>
      </c>
      <c r="R38" s="816"/>
      <c r="T38" s="278"/>
    </row>
    <row r="39" spans="1:20" ht="18" customHeight="1">
      <c r="A39" s="897" t="s">
        <v>2099</v>
      </c>
      <c r="B39" s="811"/>
      <c r="C39" s="1147" t="s">
        <v>440</v>
      </c>
      <c r="D39" s="812" t="s">
        <v>430</v>
      </c>
      <c r="E39" s="1129"/>
      <c r="F39" s="1129"/>
      <c r="G39" s="1130"/>
      <c r="H39" s="1131"/>
      <c r="I39" s="1130"/>
      <c r="J39" s="1131"/>
      <c r="K39" s="278"/>
      <c r="L39" s="278">
        <v>241000</v>
      </c>
      <c r="M39" s="278">
        <v>241500</v>
      </c>
      <c r="N39" s="580"/>
      <c r="O39" s="889"/>
      <c r="P39" s="814">
        <f t="shared" si="0"/>
        <v>241000</v>
      </c>
      <c r="Q39" s="888">
        <v>35</v>
      </c>
      <c r="R39" s="816"/>
      <c r="T39" s="278"/>
    </row>
    <row r="40" spans="1:20" ht="18" customHeight="1">
      <c r="A40" s="897" t="s">
        <v>2098</v>
      </c>
      <c r="B40" s="811"/>
      <c r="C40" s="1147" t="s">
        <v>2054</v>
      </c>
      <c r="D40" s="812" t="s">
        <v>430</v>
      </c>
      <c r="E40" s="1129"/>
      <c r="F40" s="1129">
        <v>0</v>
      </c>
      <c r="G40" s="1130"/>
      <c r="H40" s="1131"/>
      <c r="I40" s="1130"/>
      <c r="J40" s="1131"/>
      <c r="K40" s="278"/>
      <c r="L40" s="278">
        <v>485000</v>
      </c>
      <c r="M40" s="278">
        <v>557750</v>
      </c>
      <c r="N40" s="890"/>
      <c r="O40" s="889"/>
      <c r="P40" s="814">
        <f t="shared" si="0"/>
        <v>485000</v>
      </c>
      <c r="Q40" s="815">
        <v>36</v>
      </c>
      <c r="R40" s="816"/>
      <c r="T40" s="278"/>
    </row>
    <row r="41" spans="1:20" ht="18" customHeight="1">
      <c r="A41" s="897" t="s">
        <v>2051</v>
      </c>
      <c r="B41" s="811"/>
      <c r="C41" s="1147" t="s">
        <v>441</v>
      </c>
      <c r="D41" s="812" t="s">
        <v>430</v>
      </c>
      <c r="E41" s="1129"/>
      <c r="F41" s="1129">
        <v>0</v>
      </c>
      <c r="G41" s="1130"/>
      <c r="H41" s="1131"/>
      <c r="I41" s="1130"/>
      <c r="J41" s="1131"/>
      <c r="K41" s="278"/>
      <c r="L41" s="278">
        <v>805000</v>
      </c>
      <c r="M41" s="278">
        <v>937250</v>
      </c>
      <c r="N41" s="890"/>
      <c r="O41" s="889"/>
      <c r="P41" s="814">
        <f t="shared" si="0"/>
        <v>805000</v>
      </c>
      <c r="Q41" s="888">
        <v>37</v>
      </c>
      <c r="R41" s="816"/>
      <c r="T41" s="278"/>
    </row>
    <row r="42" spans="1:20" ht="18" customHeight="1">
      <c r="A42" s="897" t="s">
        <v>2052</v>
      </c>
      <c r="B42" s="811"/>
      <c r="C42" s="1147" t="s">
        <v>442</v>
      </c>
      <c r="D42" s="812" t="s">
        <v>430</v>
      </c>
      <c r="E42" s="1129"/>
      <c r="F42" s="1129">
        <v>0</v>
      </c>
      <c r="G42" s="1130"/>
      <c r="H42" s="1131"/>
      <c r="I42" s="1130"/>
      <c r="J42" s="1131"/>
      <c r="K42" s="278"/>
      <c r="L42" s="278">
        <v>815000</v>
      </c>
      <c r="M42" s="278">
        <v>925750</v>
      </c>
      <c r="N42" s="890"/>
      <c r="O42" s="889"/>
      <c r="P42" s="814">
        <f t="shared" si="0"/>
        <v>815000</v>
      </c>
      <c r="Q42" s="815">
        <v>38</v>
      </c>
      <c r="R42" s="816"/>
      <c r="T42" s="278"/>
    </row>
    <row r="43" spans="1:20" ht="18" customHeight="1">
      <c r="A43" s="897" t="s">
        <v>2053</v>
      </c>
      <c r="B43" s="811"/>
      <c r="C43" s="1147" t="s">
        <v>575</v>
      </c>
      <c r="D43" s="812" t="s">
        <v>430</v>
      </c>
      <c r="E43" s="1129"/>
      <c r="F43" s="1129">
        <v>0</v>
      </c>
      <c r="G43" s="1130"/>
      <c r="H43" s="1131"/>
      <c r="I43" s="1130"/>
      <c r="J43" s="1131"/>
      <c r="K43" s="278"/>
      <c r="L43" s="278">
        <v>2200000</v>
      </c>
      <c r="M43" s="278">
        <v>2530000</v>
      </c>
      <c r="N43" s="890"/>
      <c r="O43" s="889"/>
      <c r="P43" s="814">
        <f t="shared" si="0"/>
        <v>2200000</v>
      </c>
      <c r="Q43" s="888">
        <v>39</v>
      </c>
      <c r="R43" s="816"/>
      <c r="T43" s="278"/>
    </row>
    <row r="44" spans="1:20" ht="18" customHeight="1">
      <c r="A44" s="810" t="s">
        <v>2085</v>
      </c>
      <c r="B44" s="811" t="s">
        <v>443</v>
      </c>
      <c r="C44" s="1147" t="s">
        <v>563</v>
      </c>
      <c r="D44" s="812" t="s">
        <v>444</v>
      </c>
      <c r="E44" s="1129"/>
      <c r="F44" s="1129">
        <v>0</v>
      </c>
      <c r="G44" s="1130">
        <v>131000</v>
      </c>
      <c r="H44" s="1131">
        <v>260</v>
      </c>
      <c r="I44" s="1130"/>
      <c r="J44" s="1131"/>
      <c r="K44" s="278"/>
      <c r="L44" s="278">
        <v>97000</v>
      </c>
      <c r="M44" s="278">
        <v>97750</v>
      </c>
      <c r="N44" s="580"/>
      <c r="O44" s="889"/>
      <c r="P44" s="814">
        <f t="shared" si="0"/>
        <v>97000</v>
      </c>
      <c r="Q44" s="815">
        <v>40</v>
      </c>
      <c r="R44" s="816"/>
      <c r="T44" s="278"/>
    </row>
    <row r="45" spans="1:20" ht="18" customHeight="1">
      <c r="A45" s="810" t="s">
        <v>2086</v>
      </c>
      <c r="B45" s="811" t="s">
        <v>443</v>
      </c>
      <c r="C45" s="1147" t="s">
        <v>564</v>
      </c>
      <c r="D45" s="812" t="s">
        <v>444</v>
      </c>
      <c r="E45" s="1129"/>
      <c r="F45" s="1129">
        <v>0</v>
      </c>
      <c r="G45" s="1130"/>
      <c r="H45" s="1131"/>
      <c r="I45" s="1130"/>
      <c r="J45" s="1131"/>
      <c r="K45" s="278"/>
      <c r="L45" s="278">
        <v>104000</v>
      </c>
      <c r="M45" s="278">
        <v>104650</v>
      </c>
      <c r="N45" s="580"/>
      <c r="O45" s="889"/>
      <c r="P45" s="814">
        <f t="shared" si="0"/>
        <v>104000</v>
      </c>
      <c r="Q45" s="888">
        <v>41</v>
      </c>
      <c r="R45" s="816"/>
      <c r="T45" s="278"/>
    </row>
    <row r="46" spans="1:20" ht="18" customHeight="1">
      <c r="A46" s="810" t="s">
        <v>2087</v>
      </c>
      <c r="B46" s="811" t="s">
        <v>443</v>
      </c>
      <c r="C46" s="1147" t="s">
        <v>565</v>
      </c>
      <c r="D46" s="812" t="s">
        <v>444</v>
      </c>
      <c r="E46" s="1129"/>
      <c r="F46" s="1129">
        <v>0</v>
      </c>
      <c r="G46" s="1130">
        <v>160000</v>
      </c>
      <c r="H46" s="1131">
        <v>260</v>
      </c>
      <c r="I46" s="1130"/>
      <c r="J46" s="1131">
        <v>0</v>
      </c>
      <c r="K46" s="278"/>
      <c r="L46" s="278">
        <v>109000</v>
      </c>
      <c r="M46" s="278">
        <v>109250</v>
      </c>
      <c r="N46" s="580"/>
      <c r="O46" s="889"/>
      <c r="P46" s="814">
        <f t="shared" si="0"/>
        <v>109000</v>
      </c>
      <c r="Q46" s="815">
        <v>42</v>
      </c>
      <c r="R46" s="816"/>
      <c r="T46" s="278"/>
    </row>
    <row r="47" spans="1:20" ht="18" customHeight="1">
      <c r="A47" s="810" t="s">
        <v>2248</v>
      </c>
      <c r="B47" s="811" t="s">
        <v>409</v>
      </c>
      <c r="C47" s="1147" t="s">
        <v>563</v>
      </c>
      <c r="D47" s="812" t="s">
        <v>54</v>
      </c>
      <c r="E47" s="1129"/>
      <c r="F47" s="1129"/>
      <c r="G47" s="1130"/>
      <c r="H47" s="1131"/>
      <c r="I47" s="1130"/>
      <c r="J47" s="1131"/>
      <c r="K47" s="278"/>
      <c r="L47" s="278">
        <v>150000</v>
      </c>
      <c r="M47" s="278">
        <v>172500</v>
      </c>
      <c r="N47" s="580"/>
      <c r="O47" s="889"/>
      <c r="P47" s="814">
        <f t="shared" si="0"/>
        <v>150000</v>
      </c>
      <c r="Q47" s="888">
        <v>43</v>
      </c>
      <c r="R47" s="816"/>
      <c r="T47" s="278"/>
    </row>
    <row r="48" spans="1:20" ht="18" customHeight="1">
      <c r="A48" s="810" t="s">
        <v>2249</v>
      </c>
      <c r="B48" s="811" t="s">
        <v>409</v>
      </c>
      <c r="C48" s="1147" t="s">
        <v>564</v>
      </c>
      <c r="D48" s="812" t="s">
        <v>54</v>
      </c>
      <c r="E48" s="1129"/>
      <c r="F48" s="1129"/>
      <c r="G48" s="1130"/>
      <c r="H48" s="1131"/>
      <c r="I48" s="1130"/>
      <c r="J48" s="1131"/>
      <c r="K48" s="278"/>
      <c r="L48" s="278">
        <v>200000</v>
      </c>
      <c r="M48" s="278">
        <v>230000</v>
      </c>
      <c r="N48" s="580"/>
      <c r="O48" s="889"/>
      <c r="P48" s="814">
        <f t="shared" si="0"/>
        <v>200000</v>
      </c>
      <c r="Q48" s="815">
        <v>44</v>
      </c>
      <c r="R48" s="816"/>
      <c r="T48" s="278"/>
    </row>
    <row r="49" spans="1:20" ht="18" customHeight="1">
      <c r="A49" s="810" t="s">
        <v>2250</v>
      </c>
      <c r="B49" s="811" t="s">
        <v>409</v>
      </c>
      <c r="C49" s="1147" t="s">
        <v>565</v>
      </c>
      <c r="D49" s="812" t="s">
        <v>54</v>
      </c>
      <c r="E49" s="1129"/>
      <c r="F49" s="1129"/>
      <c r="G49" s="1130"/>
      <c r="H49" s="1131"/>
      <c r="I49" s="1130"/>
      <c r="J49" s="1131"/>
      <c r="K49" s="278"/>
      <c r="L49" s="278">
        <v>250000</v>
      </c>
      <c r="M49" s="278">
        <v>287500</v>
      </c>
      <c r="N49" s="580"/>
      <c r="O49" s="889"/>
      <c r="P49" s="814">
        <f t="shared" si="0"/>
        <v>250000</v>
      </c>
      <c r="Q49" s="888">
        <v>45</v>
      </c>
      <c r="R49" s="816"/>
      <c r="T49" s="278"/>
    </row>
    <row r="50" spans="1:20" ht="18" customHeight="1">
      <c r="A50" s="810" t="s">
        <v>2088</v>
      </c>
      <c r="B50" s="811" t="s">
        <v>443</v>
      </c>
      <c r="C50" s="1147" t="s">
        <v>566</v>
      </c>
      <c r="D50" s="812" t="s">
        <v>444</v>
      </c>
      <c r="E50" s="1129"/>
      <c r="F50" s="1129">
        <v>0</v>
      </c>
      <c r="G50" s="1130"/>
      <c r="H50" s="1131"/>
      <c r="I50" s="1130"/>
      <c r="J50" s="1131">
        <v>0</v>
      </c>
      <c r="K50" s="278"/>
      <c r="L50" s="278">
        <v>103000</v>
      </c>
      <c r="M50" s="278">
        <v>103500</v>
      </c>
      <c r="N50" s="580"/>
      <c r="O50" s="889"/>
      <c r="P50" s="814">
        <f t="shared" si="0"/>
        <v>103000</v>
      </c>
      <c r="Q50" s="815">
        <v>46</v>
      </c>
      <c r="R50" s="816"/>
      <c r="T50" s="278"/>
    </row>
    <row r="51" spans="1:20" ht="18" customHeight="1">
      <c r="A51" s="810" t="s">
        <v>2089</v>
      </c>
      <c r="B51" s="811" t="s">
        <v>443</v>
      </c>
      <c r="C51" s="1147" t="s">
        <v>567</v>
      </c>
      <c r="D51" s="812" t="s">
        <v>444</v>
      </c>
      <c r="E51" s="1129"/>
      <c r="F51" s="1129">
        <v>0</v>
      </c>
      <c r="G51" s="1130"/>
      <c r="H51" s="1131">
        <v>0</v>
      </c>
      <c r="I51" s="1130"/>
      <c r="J51" s="1131">
        <v>0</v>
      </c>
      <c r="K51" s="278"/>
      <c r="L51" s="278">
        <v>109000</v>
      </c>
      <c r="M51" s="278">
        <v>109250</v>
      </c>
      <c r="N51" s="580"/>
      <c r="O51" s="889"/>
      <c r="P51" s="814">
        <f t="shared" si="0"/>
        <v>109000</v>
      </c>
      <c r="Q51" s="888">
        <v>47</v>
      </c>
      <c r="R51" s="816"/>
      <c r="T51" s="278"/>
    </row>
    <row r="52" spans="1:20" ht="18" customHeight="1">
      <c r="A52" s="810" t="s">
        <v>2251</v>
      </c>
      <c r="B52" s="811" t="s">
        <v>409</v>
      </c>
      <c r="C52" s="1147" t="s">
        <v>566</v>
      </c>
      <c r="D52" s="812" t="s">
        <v>54</v>
      </c>
      <c r="E52" s="1129"/>
      <c r="F52" s="1129"/>
      <c r="G52" s="1130"/>
      <c r="H52" s="1131"/>
      <c r="I52" s="1130"/>
      <c r="J52" s="1131"/>
      <c r="K52" s="278"/>
      <c r="L52" s="278">
        <v>200000</v>
      </c>
      <c r="M52" s="278">
        <v>230000</v>
      </c>
      <c r="N52" s="580"/>
      <c r="O52" s="889"/>
      <c r="P52" s="814">
        <f t="shared" si="0"/>
        <v>200000</v>
      </c>
      <c r="Q52" s="815">
        <v>48</v>
      </c>
      <c r="R52" s="816"/>
      <c r="T52" s="278"/>
    </row>
    <row r="53" spans="1:20" ht="18" customHeight="1">
      <c r="A53" s="810" t="s">
        <v>2252</v>
      </c>
      <c r="B53" s="811" t="s">
        <v>409</v>
      </c>
      <c r="C53" s="1147" t="s">
        <v>567</v>
      </c>
      <c r="D53" s="812" t="s">
        <v>54</v>
      </c>
      <c r="E53" s="1129"/>
      <c r="F53" s="1129"/>
      <c r="G53" s="1130"/>
      <c r="H53" s="1131"/>
      <c r="I53" s="1130"/>
      <c r="J53" s="1131"/>
      <c r="K53" s="278"/>
      <c r="L53" s="278">
        <v>250000</v>
      </c>
      <c r="M53" s="278">
        <v>287500</v>
      </c>
      <c r="N53" s="580"/>
      <c r="O53" s="889"/>
      <c r="P53" s="814">
        <f t="shared" si="0"/>
        <v>250000</v>
      </c>
      <c r="Q53" s="888">
        <v>49</v>
      </c>
      <c r="R53" s="816"/>
      <c r="T53" s="278"/>
    </row>
    <row r="54" spans="1:20" ht="18" customHeight="1">
      <c r="A54" s="810" t="s">
        <v>2046</v>
      </c>
      <c r="B54" s="811" t="s">
        <v>443</v>
      </c>
      <c r="C54" s="1147" t="s">
        <v>954</v>
      </c>
      <c r="D54" s="812" t="s">
        <v>444</v>
      </c>
      <c r="E54" s="1129"/>
      <c r="F54" s="1129">
        <v>0</v>
      </c>
      <c r="G54" s="1130"/>
      <c r="H54" s="1131">
        <v>0</v>
      </c>
      <c r="I54" s="1130"/>
      <c r="J54" s="1131">
        <v>0</v>
      </c>
      <c r="K54" s="278"/>
      <c r="L54" s="278">
        <v>70000</v>
      </c>
      <c r="M54" s="278">
        <v>70150</v>
      </c>
      <c r="N54" s="580"/>
      <c r="O54" s="889"/>
      <c r="P54" s="814">
        <f t="shared" si="0"/>
        <v>70000</v>
      </c>
      <c r="Q54" s="815">
        <v>50</v>
      </c>
      <c r="R54" s="816"/>
      <c r="T54" s="278"/>
    </row>
    <row r="55" spans="1:20" ht="18" customHeight="1">
      <c r="A55" s="810" t="s">
        <v>2047</v>
      </c>
      <c r="B55" s="811" t="s">
        <v>443</v>
      </c>
      <c r="C55" s="1147" t="s">
        <v>958</v>
      </c>
      <c r="D55" s="812" t="s">
        <v>444</v>
      </c>
      <c r="E55" s="1129"/>
      <c r="F55" s="1129"/>
      <c r="G55" s="1130"/>
      <c r="H55" s="1131"/>
      <c r="I55" s="1130"/>
      <c r="J55" s="1131">
        <v>0</v>
      </c>
      <c r="K55" s="278"/>
      <c r="L55" s="278">
        <v>81000</v>
      </c>
      <c r="M55" s="278">
        <v>81650</v>
      </c>
      <c r="N55" s="580"/>
      <c r="O55" s="889"/>
      <c r="P55" s="814">
        <f t="shared" si="0"/>
        <v>81000</v>
      </c>
      <c r="Q55" s="888">
        <v>51</v>
      </c>
      <c r="R55" s="816"/>
      <c r="T55" s="278"/>
    </row>
    <row r="56" spans="1:20" ht="18" customHeight="1">
      <c r="A56" s="810" t="s">
        <v>2048</v>
      </c>
      <c r="B56" s="811" t="s">
        <v>443</v>
      </c>
      <c r="C56" s="1147" t="s">
        <v>568</v>
      </c>
      <c r="D56" s="812" t="s">
        <v>444</v>
      </c>
      <c r="E56" s="1129"/>
      <c r="F56" s="1129">
        <v>0</v>
      </c>
      <c r="G56" s="1130"/>
      <c r="H56" s="1131">
        <v>0</v>
      </c>
      <c r="I56" s="1130"/>
      <c r="J56" s="1131">
        <v>0</v>
      </c>
      <c r="K56" s="278"/>
      <c r="L56" s="278">
        <v>126000</v>
      </c>
      <c r="M56" s="278">
        <v>126500</v>
      </c>
      <c r="N56" s="580"/>
      <c r="O56" s="889"/>
      <c r="P56" s="814">
        <f t="shared" si="0"/>
        <v>126000</v>
      </c>
      <c r="Q56" s="815">
        <v>52</v>
      </c>
      <c r="R56" s="816"/>
      <c r="T56" s="278"/>
    </row>
    <row r="57" spans="1:20" ht="18" customHeight="1">
      <c r="A57" s="810" t="s">
        <v>2347</v>
      </c>
      <c r="B57" s="811" t="s">
        <v>409</v>
      </c>
      <c r="C57" s="1147" t="s">
        <v>954</v>
      </c>
      <c r="D57" s="812" t="s">
        <v>54</v>
      </c>
      <c r="E57" s="1129"/>
      <c r="F57" s="1129"/>
      <c r="G57" s="1130"/>
      <c r="H57" s="1131"/>
      <c r="I57" s="1130"/>
      <c r="J57" s="1131"/>
      <c r="K57" s="278"/>
      <c r="L57" s="278">
        <v>160000</v>
      </c>
      <c r="M57" s="278">
        <v>184000</v>
      </c>
      <c r="N57" s="580"/>
      <c r="O57" s="889"/>
      <c r="P57" s="814">
        <f t="shared" si="0"/>
        <v>160000</v>
      </c>
      <c r="Q57" s="888">
        <v>53</v>
      </c>
      <c r="R57" s="816"/>
      <c r="T57" s="278"/>
    </row>
    <row r="58" spans="1:20" ht="18" customHeight="1">
      <c r="A58" s="810" t="s">
        <v>2253</v>
      </c>
      <c r="B58" s="811" t="s">
        <v>409</v>
      </c>
      <c r="C58" s="1147" t="s">
        <v>958</v>
      </c>
      <c r="D58" s="812" t="s">
        <v>54</v>
      </c>
      <c r="E58" s="1129"/>
      <c r="F58" s="1129"/>
      <c r="G58" s="1130"/>
      <c r="H58" s="1131"/>
      <c r="I58" s="1130"/>
      <c r="J58" s="1131"/>
      <c r="K58" s="278"/>
      <c r="L58" s="278">
        <v>200000</v>
      </c>
      <c r="M58" s="278">
        <v>230000</v>
      </c>
      <c r="N58" s="580"/>
      <c r="O58" s="889"/>
      <c r="P58" s="814">
        <f t="shared" si="0"/>
        <v>200000</v>
      </c>
      <c r="Q58" s="815">
        <v>54</v>
      </c>
      <c r="R58" s="816"/>
      <c r="T58" s="278"/>
    </row>
    <row r="59" spans="1:20" ht="18" customHeight="1">
      <c r="A59" s="810" t="s">
        <v>2254</v>
      </c>
      <c r="B59" s="811" t="s">
        <v>409</v>
      </c>
      <c r="C59" s="1147" t="s">
        <v>568</v>
      </c>
      <c r="D59" s="812" t="s">
        <v>54</v>
      </c>
      <c r="E59" s="1129"/>
      <c r="F59" s="1129"/>
      <c r="G59" s="1130"/>
      <c r="H59" s="1131"/>
      <c r="I59" s="1130"/>
      <c r="J59" s="1131"/>
      <c r="K59" s="278"/>
      <c r="L59" s="278">
        <v>250000</v>
      </c>
      <c r="M59" s="278">
        <v>287500</v>
      </c>
      <c r="N59" s="580"/>
      <c r="O59" s="889"/>
      <c r="P59" s="814">
        <f t="shared" si="0"/>
        <v>250000</v>
      </c>
      <c r="Q59" s="888">
        <v>55</v>
      </c>
      <c r="R59" s="816"/>
      <c r="T59" s="278"/>
    </row>
    <row r="60" spans="1:20" ht="18" customHeight="1">
      <c r="A60" s="810" t="s">
        <v>2049</v>
      </c>
      <c r="B60" s="811" t="s">
        <v>409</v>
      </c>
      <c r="C60" s="1147" t="s">
        <v>963</v>
      </c>
      <c r="D60" s="812" t="s">
        <v>54</v>
      </c>
      <c r="E60" s="1129"/>
      <c r="F60" s="1129">
        <v>0</v>
      </c>
      <c r="G60" s="1130"/>
      <c r="H60" s="1131">
        <v>0</v>
      </c>
      <c r="I60" s="1130"/>
      <c r="J60" s="1131">
        <v>0</v>
      </c>
      <c r="K60" s="278"/>
      <c r="L60" s="278">
        <v>80000</v>
      </c>
      <c r="M60" s="278">
        <v>80500</v>
      </c>
      <c r="N60" s="580"/>
      <c r="O60" s="889"/>
      <c r="P60" s="814">
        <f t="shared" ref="P60:P61" si="1">MIN(E60,G60,I60,K60,M60,N60,O60,L60)</f>
        <v>80000</v>
      </c>
      <c r="Q60" s="815">
        <v>56</v>
      </c>
      <c r="R60" s="816"/>
      <c r="T60" s="278"/>
    </row>
    <row r="61" spans="1:20" ht="18" customHeight="1">
      <c r="A61" s="810" t="s">
        <v>2050</v>
      </c>
      <c r="B61" s="811" t="s">
        <v>409</v>
      </c>
      <c r="C61" s="1147" t="s">
        <v>569</v>
      </c>
      <c r="D61" s="812" t="s">
        <v>54</v>
      </c>
      <c r="E61" s="1129"/>
      <c r="F61" s="1129">
        <v>0</v>
      </c>
      <c r="G61" s="1130"/>
      <c r="H61" s="1131">
        <v>0</v>
      </c>
      <c r="I61" s="1130"/>
      <c r="J61" s="1131"/>
      <c r="K61" s="278"/>
      <c r="L61" s="278">
        <v>86000</v>
      </c>
      <c r="M61" s="278">
        <v>86250</v>
      </c>
      <c r="N61" s="580"/>
      <c r="O61" s="889"/>
      <c r="P61" s="814">
        <f t="shared" si="1"/>
        <v>86000</v>
      </c>
      <c r="Q61" s="888">
        <v>57</v>
      </c>
      <c r="R61" s="816"/>
      <c r="T61" s="278"/>
    </row>
    <row r="62" spans="1:20" ht="18" customHeight="1">
      <c r="A62" s="810" t="s">
        <v>2255</v>
      </c>
      <c r="B62" s="811" t="s">
        <v>443</v>
      </c>
      <c r="C62" s="1147" t="s">
        <v>963</v>
      </c>
      <c r="D62" s="812" t="s">
        <v>444</v>
      </c>
      <c r="E62" s="1129"/>
      <c r="F62" s="1129">
        <v>0</v>
      </c>
      <c r="G62" s="1130"/>
      <c r="H62" s="1131">
        <v>0</v>
      </c>
      <c r="I62" s="1130"/>
      <c r="J62" s="1131">
        <v>0</v>
      </c>
      <c r="K62" s="278"/>
      <c r="L62" s="278">
        <v>200000</v>
      </c>
      <c r="M62" s="278">
        <v>230000</v>
      </c>
      <c r="N62" s="580"/>
      <c r="O62" s="889"/>
      <c r="P62" s="814">
        <f t="shared" si="0"/>
        <v>200000</v>
      </c>
      <c r="Q62" s="815">
        <v>58</v>
      </c>
      <c r="R62" s="816"/>
      <c r="T62" s="278"/>
    </row>
    <row r="63" spans="1:20" ht="18" customHeight="1">
      <c r="A63" s="810" t="s">
        <v>2354</v>
      </c>
      <c r="B63" s="811" t="s">
        <v>443</v>
      </c>
      <c r="C63" s="1147" t="s">
        <v>569</v>
      </c>
      <c r="D63" s="812" t="s">
        <v>444</v>
      </c>
      <c r="E63" s="1129"/>
      <c r="F63" s="1129">
        <v>0</v>
      </c>
      <c r="G63" s="1130"/>
      <c r="H63" s="1131">
        <v>0</v>
      </c>
      <c r="I63" s="1130"/>
      <c r="J63" s="1131"/>
      <c r="K63" s="278"/>
      <c r="L63" s="278">
        <v>250000</v>
      </c>
      <c r="M63" s="278">
        <v>287500</v>
      </c>
      <c r="N63" s="580"/>
      <c r="O63" s="889"/>
      <c r="P63" s="814">
        <f t="shared" si="0"/>
        <v>250000</v>
      </c>
      <c r="Q63" s="888">
        <v>59</v>
      </c>
      <c r="R63" s="816"/>
      <c r="T63" s="278"/>
    </row>
    <row r="64" spans="1:20" ht="18" customHeight="1">
      <c r="A64" s="810" t="s">
        <v>445</v>
      </c>
      <c r="B64" s="811" t="s">
        <v>443</v>
      </c>
      <c r="C64" s="1147" t="s">
        <v>570</v>
      </c>
      <c r="D64" s="812" t="s">
        <v>444</v>
      </c>
      <c r="E64" s="1129"/>
      <c r="F64" s="1129">
        <v>0</v>
      </c>
      <c r="G64" s="1130"/>
      <c r="H64" s="1131"/>
      <c r="I64" s="1130"/>
      <c r="J64" s="1131"/>
      <c r="K64" s="278"/>
      <c r="L64" s="278">
        <v>356000</v>
      </c>
      <c r="M64" s="278">
        <v>356500</v>
      </c>
      <c r="N64" s="580"/>
      <c r="O64" s="889"/>
      <c r="P64" s="814">
        <f t="shared" si="0"/>
        <v>356000</v>
      </c>
      <c r="Q64" s="815">
        <v>60</v>
      </c>
      <c r="R64" s="816"/>
      <c r="T64" s="278"/>
    </row>
    <row r="65" spans="1:20" ht="18" customHeight="1">
      <c r="A65" s="810" t="s">
        <v>2256</v>
      </c>
      <c r="B65" s="811" t="s">
        <v>409</v>
      </c>
      <c r="C65" s="1147" t="s">
        <v>570</v>
      </c>
      <c r="D65" s="812" t="s">
        <v>54</v>
      </c>
      <c r="E65" s="1129"/>
      <c r="F65" s="1129">
        <v>0</v>
      </c>
      <c r="G65" s="1130"/>
      <c r="H65" s="1131"/>
      <c r="I65" s="1130"/>
      <c r="J65" s="1131"/>
      <c r="K65" s="278"/>
      <c r="L65" s="278">
        <v>632000</v>
      </c>
      <c r="M65" s="278">
        <v>632500</v>
      </c>
      <c r="N65" s="580"/>
      <c r="O65" s="889"/>
      <c r="P65" s="814">
        <f t="shared" ref="P65" si="2">MIN(E65,G65,I65,K65,M65,N65,O65,L65)</f>
        <v>632000</v>
      </c>
      <c r="Q65" s="888">
        <v>61</v>
      </c>
      <c r="R65" s="816"/>
      <c r="T65" s="278"/>
    </row>
    <row r="66" spans="1:20" ht="18" customHeight="1">
      <c r="A66" s="810" t="s">
        <v>2247</v>
      </c>
      <c r="B66" s="811" t="s">
        <v>409</v>
      </c>
      <c r="C66" s="1147" t="s">
        <v>939</v>
      </c>
      <c r="D66" s="812" t="s">
        <v>54</v>
      </c>
      <c r="E66" s="1129"/>
      <c r="F66" s="1129"/>
      <c r="G66" s="1130"/>
      <c r="H66" s="1131"/>
      <c r="I66" s="1130"/>
      <c r="J66" s="1131"/>
      <c r="K66" s="278"/>
      <c r="L66" s="278">
        <v>1750000</v>
      </c>
      <c r="M66" s="278">
        <v>2012500</v>
      </c>
      <c r="N66" s="580"/>
      <c r="O66" s="889"/>
      <c r="P66" s="814">
        <f t="shared" ref="P66" si="3">MIN(E66,G66,I66,K66,M66,N66,O66,L66)</f>
        <v>1750000</v>
      </c>
      <c r="Q66" s="815">
        <v>62</v>
      </c>
      <c r="R66" s="816"/>
      <c r="T66" s="278"/>
    </row>
    <row r="67" spans="1:20" ht="18" customHeight="1">
      <c r="A67" s="810" t="s">
        <v>2257</v>
      </c>
      <c r="B67" s="811" t="s">
        <v>443</v>
      </c>
      <c r="C67" s="1147" t="s">
        <v>939</v>
      </c>
      <c r="D67" s="812" t="s">
        <v>444</v>
      </c>
      <c r="E67" s="1129"/>
      <c r="F67" s="1129"/>
      <c r="G67" s="1130"/>
      <c r="H67" s="1131"/>
      <c r="I67" s="1130"/>
      <c r="J67" s="1131"/>
      <c r="K67" s="278"/>
      <c r="L67" s="278">
        <v>2250000</v>
      </c>
      <c r="M67" s="278">
        <v>2587500</v>
      </c>
      <c r="N67" s="580"/>
      <c r="O67" s="889"/>
      <c r="P67" s="814">
        <f t="shared" si="0"/>
        <v>2250000</v>
      </c>
      <c r="Q67" s="888">
        <v>63</v>
      </c>
      <c r="R67" s="816"/>
      <c r="T67" s="278"/>
    </row>
    <row r="68" spans="1:20" ht="18" customHeight="1">
      <c r="A68" s="810" t="s">
        <v>2239</v>
      </c>
      <c r="B68" s="811"/>
      <c r="C68" s="1153" t="s">
        <v>2236</v>
      </c>
      <c r="D68" s="812" t="s">
        <v>447</v>
      </c>
      <c r="E68" s="1129">
        <v>23000</v>
      </c>
      <c r="F68" s="1129">
        <v>168</v>
      </c>
      <c r="G68" s="1133"/>
      <c r="H68" s="1134"/>
      <c r="I68" s="1135"/>
      <c r="J68" s="1134"/>
      <c r="K68" s="278"/>
      <c r="L68" s="278"/>
      <c r="M68" s="278"/>
      <c r="N68" s="580"/>
      <c r="O68" s="891"/>
      <c r="P68" s="814">
        <f t="shared" si="0"/>
        <v>23000</v>
      </c>
      <c r="Q68" s="815">
        <v>64</v>
      </c>
      <c r="R68" s="816"/>
      <c r="T68" s="278"/>
    </row>
    <row r="69" spans="1:20" ht="18" customHeight="1">
      <c r="A69" s="897" t="s">
        <v>2238</v>
      </c>
      <c r="B69" s="896"/>
      <c r="C69" s="1148" t="s">
        <v>2232</v>
      </c>
      <c r="D69" s="812" t="s">
        <v>447</v>
      </c>
      <c r="E69" s="1129">
        <v>60000</v>
      </c>
      <c r="F69" s="1129">
        <v>168</v>
      </c>
      <c r="G69" s="1133"/>
      <c r="H69" s="1134"/>
      <c r="I69" s="1135">
        <v>60000</v>
      </c>
      <c r="J69" s="1134">
        <v>228</v>
      </c>
      <c r="K69" s="278"/>
      <c r="L69" s="278"/>
      <c r="M69" s="278"/>
      <c r="N69" s="580"/>
      <c r="O69" s="889"/>
      <c r="P69" s="814">
        <f t="shared" si="0"/>
        <v>60000</v>
      </c>
      <c r="Q69" s="888">
        <v>65</v>
      </c>
      <c r="R69" s="816"/>
      <c r="T69" s="278"/>
    </row>
    <row r="70" spans="1:20" ht="18" customHeight="1">
      <c r="A70" s="897" t="s">
        <v>2237</v>
      </c>
      <c r="B70" s="896"/>
      <c r="C70" s="1148" t="s">
        <v>2233</v>
      </c>
      <c r="D70" s="812" t="s">
        <v>447</v>
      </c>
      <c r="E70" s="1129">
        <v>110000</v>
      </c>
      <c r="F70" s="1129">
        <v>168</v>
      </c>
      <c r="G70" s="1133"/>
      <c r="H70" s="1134"/>
      <c r="I70" s="1135">
        <v>110000</v>
      </c>
      <c r="J70" s="1134">
        <v>228</v>
      </c>
      <c r="K70" s="278"/>
      <c r="L70" s="278"/>
      <c r="M70" s="278"/>
      <c r="N70" s="580"/>
      <c r="O70" s="889"/>
      <c r="P70" s="814">
        <f t="shared" si="0"/>
        <v>110000</v>
      </c>
      <c r="Q70" s="815">
        <v>66</v>
      </c>
      <c r="R70" s="816"/>
      <c r="T70" s="278"/>
    </row>
    <row r="71" spans="1:20" ht="18" customHeight="1">
      <c r="A71" s="810" t="s">
        <v>448</v>
      </c>
      <c r="B71" s="811" t="s">
        <v>409</v>
      </c>
      <c r="C71" s="1147" t="s">
        <v>571</v>
      </c>
      <c r="D71" s="812" t="s">
        <v>54</v>
      </c>
      <c r="E71" s="1129"/>
      <c r="F71" s="1129">
        <v>0</v>
      </c>
      <c r="G71" s="1130"/>
      <c r="H71" s="1131">
        <v>0</v>
      </c>
      <c r="I71" s="1130"/>
      <c r="J71" s="1131">
        <v>0</v>
      </c>
      <c r="K71" s="278"/>
      <c r="L71" s="278">
        <v>172000</v>
      </c>
      <c r="M71" s="278">
        <v>172500</v>
      </c>
      <c r="N71" s="580"/>
      <c r="O71" s="889"/>
      <c r="P71" s="814">
        <f t="shared" ref="P71" si="4">MIN(E71,G71,I71,K71,M71,N71,O71,L71)</f>
        <v>172000</v>
      </c>
      <c r="Q71" s="888">
        <v>67</v>
      </c>
      <c r="R71" s="816"/>
      <c r="T71" s="278"/>
    </row>
    <row r="72" spans="1:20" ht="18" customHeight="1">
      <c r="A72" s="810" t="s">
        <v>2258</v>
      </c>
      <c r="B72" s="811" t="s">
        <v>443</v>
      </c>
      <c r="C72" s="1147" t="s">
        <v>571</v>
      </c>
      <c r="D72" s="812" t="s">
        <v>444</v>
      </c>
      <c r="E72" s="1129"/>
      <c r="F72" s="1129">
        <v>0</v>
      </c>
      <c r="G72" s="1130"/>
      <c r="H72" s="1131">
        <v>0</v>
      </c>
      <c r="I72" s="1130"/>
      <c r="J72" s="1131">
        <v>0</v>
      </c>
      <c r="K72" s="278"/>
      <c r="L72" s="278">
        <v>276000</v>
      </c>
      <c r="M72" s="278">
        <v>276000</v>
      </c>
      <c r="N72" s="580"/>
      <c r="O72" s="889"/>
      <c r="P72" s="814">
        <f t="shared" si="0"/>
        <v>276000</v>
      </c>
      <c r="Q72" s="815">
        <v>68</v>
      </c>
      <c r="R72" s="816"/>
      <c r="T72" s="278"/>
    </row>
    <row r="73" spans="1:20" ht="18" customHeight="1">
      <c r="A73" s="810" t="s">
        <v>2259</v>
      </c>
      <c r="B73" s="811" t="s">
        <v>446</v>
      </c>
      <c r="C73" s="1147" t="s">
        <v>938</v>
      </c>
      <c r="D73" s="812" t="s">
        <v>54</v>
      </c>
      <c r="E73" s="1129"/>
      <c r="F73" s="1129">
        <v>0</v>
      </c>
      <c r="G73" s="1130"/>
      <c r="H73" s="1131">
        <v>0</v>
      </c>
      <c r="I73" s="1130"/>
      <c r="J73" s="1131">
        <v>0</v>
      </c>
      <c r="K73" s="278"/>
      <c r="L73" s="278">
        <v>320000</v>
      </c>
      <c r="M73" s="278">
        <v>368000</v>
      </c>
      <c r="N73" s="580"/>
      <c r="O73" s="889"/>
      <c r="P73" s="814">
        <f t="shared" ref="P73" si="5">MIN(E73,G73,I73,K73,M73,N73,O73,L73)</f>
        <v>320000</v>
      </c>
      <c r="Q73" s="888">
        <v>69</v>
      </c>
      <c r="R73" s="816"/>
      <c r="T73" s="278"/>
    </row>
    <row r="74" spans="1:20" ht="18" customHeight="1">
      <c r="A74" s="810" t="s">
        <v>2260</v>
      </c>
      <c r="B74" s="811" t="s">
        <v>446</v>
      </c>
      <c r="C74" s="1147" t="s">
        <v>938</v>
      </c>
      <c r="D74" s="812" t="s">
        <v>444</v>
      </c>
      <c r="E74" s="1129"/>
      <c r="F74" s="1129">
        <v>0</v>
      </c>
      <c r="G74" s="1130"/>
      <c r="H74" s="1131">
        <v>0</v>
      </c>
      <c r="I74" s="1130"/>
      <c r="J74" s="1131">
        <v>0</v>
      </c>
      <c r="K74" s="278"/>
      <c r="L74" s="278">
        <v>410000</v>
      </c>
      <c r="M74" s="278">
        <v>471500</v>
      </c>
      <c r="N74" s="580"/>
      <c r="O74" s="889"/>
      <c r="P74" s="814">
        <f t="shared" si="0"/>
        <v>410000</v>
      </c>
      <c r="Q74" s="815">
        <v>70</v>
      </c>
      <c r="R74" s="816"/>
      <c r="T74" s="278"/>
    </row>
    <row r="75" spans="1:20" s="809" customFormat="1" ht="18" customHeight="1">
      <c r="A75" s="810" t="s">
        <v>449</v>
      </c>
      <c r="B75" s="811" t="s">
        <v>450</v>
      </c>
      <c r="C75" s="1147"/>
      <c r="D75" s="812" t="s">
        <v>451</v>
      </c>
      <c r="E75" s="1129"/>
      <c r="F75" s="1134"/>
      <c r="G75" s="1130"/>
      <c r="H75" s="1134"/>
      <c r="I75" s="1130"/>
      <c r="J75" s="1131"/>
      <c r="K75" s="1128">
        <v>-350</v>
      </c>
      <c r="L75" s="278"/>
      <c r="M75" s="278"/>
      <c r="N75" s="813"/>
      <c r="O75" s="813"/>
      <c r="P75" s="814">
        <f t="shared" si="0"/>
        <v>-350</v>
      </c>
      <c r="Q75" s="888">
        <v>71</v>
      </c>
      <c r="R75" s="816"/>
    </row>
    <row r="76" spans="1:20" ht="18" customHeight="1">
      <c r="A76" s="810" t="s">
        <v>449</v>
      </c>
      <c r="B76" s="811" t="s">
        <v>2084</v>
      </c>
      <c r="C76" s="1147" t="s">
        <v>2234</v>
      </c>
      <c r="D76" s="812" t="s">
        <v>451</v>
      </c>
      <c r="E76" s="1133">
        <v>-1850</v>
      </c>
      <c r="F76" s="1134" t="s">
        <v>2096</v>
      </c>
      <c r="G76" s="1133"/>
      <c r="H76" s="1134"/>
      <c r="I76" s="1135">
        <v>-1770</v>
      </c>
      <c r="J76" s="1134">
        <v>1198</v>
      </c>
      <c r="K76" s="1128"/>
      <c r="L76" s="278"/>
      <c r="M76" s="278"/>
      <c r="N76" s="813"/>
      <c r="O76" s="813"/>
      <c r="P76" s="814">
        <f t="shared" si="0"/>
        <v>-1850</v>
      </c>
      <c r="Q76" s="815">
        <v>72</v>
      </c>
      <c r="R76" s="816"/>
    </row>
    <row r="77" spans="1:20" s="809" customFormat="1" ht="18" customHeight="1">
      <c r="A77" s="810" t="s">
        <v>449</v>
      </c>
      <c r="B77" s="811" t="s">
        <v>452</v>
      </c>
      <c r="C77" s="1147"/>
      <c r="D77" s="812" t="s">
        <v>451</v>
      </c>
      <c r="E77" s="1129"/>
      <c r="F77" s="1134"/>
      <c r="G77" s="1130"/>
      <c r="H77" s="1131"/>
      <c r="I77" s="1130"/>
      <c r="J77" s="1131"/>
      <c r="K77" s="1128">
        <v>-2850</v>
      </c>
      <c r="L77" s="278"/>
      <c r="M77" s="278"/>
      <c r="N77" s="813"/>
      <c r="O77" s="813"/>
      <c r="P77" s="814">
        <f t="shared" si="0"/>
        <v>-2850</v>
      </c>
      <c r="Q77" s="888">
        <v>73</v>
      </c>
      <c r="R77" s="816"/>
    </row>
    <row r="78" spans="1:20" s="809" customFormat="1" ht="18" customHeight="1">
      <c r="A78" s="810" t="s">
        <v>453</v>
      </c>
      <c r="B78" s="811" t="s">
        <v>454</v>
      </c>
      <c r="C78" s="1147" t="s">
        <v>2127</v>
      </c>
      <c r="D78" s="812" t="s">
        <v>451</v>
      </c>
      <c r="E78" s="1129"/>
      <c r="F78" s="1129"/>
      <c r="G78" s="1130"/>
      <c r="H78" s="1131"/>
      <c r="I78" s="1130"/>
      <c r="J78" s="1131"/>
      <c r="K78" s="1127">
        <v>182</v>
      </c>
      <c r="L78" s="278"/>
      <c r="M78" s="278"/>
      <c r="N78" s="813"/>
      <c r="O78" s="813"/>
      <c r="P78" s="814">
        <f t="shared" si="0"/>
        <v>182</v>
      </c>
      <c r="Q78" s="815">
        <v>74</v>
      </c>
      <c r="R78" s="902"/>
    </row>
    <row r="79" spans="1:20" s="809" customFormat="1" ht="18" customHeight="1">
      <c r="A79" s="810" t="s">
        <v>455</v>
      </c>
      <c r="B79" s="811"/>
      <c r="C79" s="1147" t="s">
        <v>2041</v>
      </c>
      <c r="D79" s="812" t="s">
        <v>456</v>
      </c>
      <c r="E79" s="1129"/>
      <c r="F79" s="1129"/>
      <c r="G79" s="1130"/>
      <c r="H79" s="1131"/>
      <c r="I79" s="1130"/>
      <c r="J79" s="1131"/>
      <c r="K79" s="1127">
        <v>35000</v>
      </c>
      <c r="L79" s="278"/>
      <c r="M79" s="278"/>
      <c r="N79" s="813"/>
      <c r="O79" s="813"/>
      <c r="P79" s="814">
        <f t="shared" si="0"/>
        <v>35000</v>
      </c>
      <c r="Q79" s="888">
        <v>75</v>
      </c>
      <c r="R79" s="902"/>
    </row>
    <row r="80" spans="1:20" s="809" customFormat="1" ht="18" customHeight="1">
      <c r="A80" s="810" t="s">
        <v>457</v>
      </c>
      <c r="B80" s="811"/>
      <c r="C80" s="1147" t="s">
        <v>2042</v>
      </c>
      <c r="D80" s="812" t="s">
        <v>456</v>
      </c>
      <c r="E80" s="1129"/>
      <c r="F80" s="1129"/>
      <c r="G80" s="1130"/>
      <c r="H80" s="1131"/>
      <c r="I80" s="1130"/>
      <c r="J80" s="1131"/>
      <c r="K80" s="1128">
        <v>30000</v>
      </c>
      <c r="L80" s="278"/>
      <c r="M80" s="278"/>
      <c r="N80" s="813"/>
      <c r="O80" s="813"/>
      <c r="P80" s="814">
        <f t="shared" si="0"/>
        <v>30000</v>
      </c>
      <c r="Q80" s="815">
        <v>76</v>
      </c>
      <c r="R80" s="902"/>
    </row>
    <row r="81" spans="1:18" s="809" customFormat="1" ht="18" customHeight="1">
      <c r="A81" s="810" t="s">
        <v>937</v>
      </c>
      <c r="B81" s="811"/>
      <c r="C81" s="1147" t="s">
        <v>936</v>
      </c>
      <c r="D81" s="812" t="s">
        <v>385</v>
      </c>
      <c r="E81" s="1129"/>
      <c r="F81" s="1129"/>
      <c r="G81" s="1130"/>
      <c r="H81" s="1131"/>
      <c r="I81" s="1130"/>
      <c r="J81" s="1131"/>
      <c r="K81" s="1127">
        <v>10346</v>
      </c>
      <c r="L81" s="278"/>
      <c r="M81" s="1127"/>
      <c r="N81" s="813"/>
      <c r="O81" s="813"/>
      <c r="P81" s="814">
        <f t="shared" si="0"/>
        <v>10346</v>
      </c>
      <c r="Q81" s="888">
        <v>77</v>
      </c>
      <c r="R81" s="816"/>
    </row>
    <row r="82" spans="1:18" s="809" customFormat="1" ht="18" customHeight="1">
      <c r="A82" s="897" t="s">
        <v>911</v>
      </c>
      <c r="B82" s="896"/>
      <c r="C82" s="1148" t="s">
        <v>1996</v>
      </c>
      <c r="D82" s="745" t="s">
        <v>912</v>
      </c>
      <c r="E82" s="1129"/>
      <c r="F82" s="1129"/>
      <c r="G82" s="1130"/>
      <c r="H82" s="1131"/>
      <c r="I82" s="1130"/>
      <c r="J82" s="1131"/>
      <c r="K82" s="1128">
        <v>264746</v>
      </c>
      <c r="L82" s="278"/>
      <c r="M82" s="1127"/>
      <c r="N82" s="813"/>
      <c r="O82" s="813"/>
      <c r="P82" s="814">
        <f t="shared" si="0"/>
        <v>264746</v>
      </c>
      <c r="Q82" s="815">
        <v>78</v>
      </c>
      <c r="R82" s="902"/>
    </row>
    <row r="83" spans="1:18" s="809" customFormat="1" ht="18" customHeight="1">
      <c r="A83" s="810" t="s">
        <v>458</v>
      </c>
      <c r="B83" s="811"/>
      <c r="C83" s="1147" t="s">
        <v>2043</v>
      </c>
      <c r="D83" s="812" t="s">
        <v>451</v>
      </c>
      <c r="E83" s="1129"/>
      <c r="F83" s="1129"/>
      <c r="G83" s="1130"/>
      <c r="H83" s="1131"/>
      <c r="I83" s="1130"/>
      <c r="J83" s="1131"/>
      <c r="K83" s="1128">
        <v>1560</v>
      </c>
      <c r="L83" s="278"/>
      <c r="M83" s="1127"/>
      <c r="N83" s="813"/>
      <c r="O83" s="813"/>
      <c r="P83" s="814">
        <f t="shared" si="0"/>
        <v>1560</v>
      </c>
      <c r="Q83" s="888">
        <v>79</v>
      </c>
      <c r="R83" s="816"/>
    </row>
    <row r="84" spans="1:18" s="809" customFormat="1" ht="18" customHeight="1">
      <c r="A84" s="810" t="s">
        <v>2045</v>
      </c>
      <c r="B84" s="811"/>
      <c r="C84" s="1147" t="s">
        <v>2044</v>
      </c>
      <c r="D84" s="812" t="s">
        <v>451</v>
      </c>
      <c r="E84" s="1129"/>
      <c r="F84" s="1129"/>
      <c r="G84" s="1130"/>
      <c r="H84" s="1131"/>
      <c r="I84" s="1130"/>
      <c r="J84" s="1131"/>
      <c r="K84" s="1128">
        <v>1540</v>
      </c>
      <c r="L84" s="278"/>
      <c r="M84" s="1127"/>
      <c r="N84" s="813"/>
      <c r="O84" s="813"/>
      <c r="P84" s="814">
        <f t="shared" ref="P84:P93" si="6">MIN(E84,G84,I84,K84,M84,N84,O84,L84)</f>
        <v>1540</v>
      </c>
      <c r="Q84" s="815">
        <v>80</v>
      </c>
      <c r="R84" s="816"/>
    </row>
    <row r="85" spans="1:18" s="809" customFormat="1" ht="18" customHeight="1">
      <c r="A85" s="897" t="s">
        <v>459</v>
      </c>
      <c r="B85" s="896"/>
      <c r="C85" s="1148" t="s">
        <v>460</v>
      </c>
      <c r="D85" s="812" t="s">
        <v>461</v>
      </c>
      <c r="E85" s="1129"/>
      <c r="F85" s="1129"/>
      <c r="G85" s="1130"/>
      <c r="H85" s="1131"/>
      <c r="I85" s="1130"/>
      <c r="J85" s="1131"/>
      <c r="K85" s="1128">
        <v>1250</v>
      </c>
      <c r="L85" s="278"/>
      <c r="M85" s="1127"/>
      <c r="N85" s="813"/>
      <c r="O85" s="813"/>
      <c r="P85" s="814">
        <f t="shared" si="6"/>
        <v>1250</v>
      </c>
      <c r="Q85" s="888">
        <v>81</v>
      </c>
      <c r="R85" s="816"/>
    </row>
    <row r="86" spans="1:18" ht="18" customHeight="1">
      <c r="A86" s="810" t="s">
        <v>2240</v>
      </c>
      <c r="B86" s="811"/>
      <c r="C86" s="1147" t="s">
        <v>2241</v>
      </c>
      <c r="D86" s="812" t="s">
        <v>134</v>
      </c>
      <c r="E86" s="1133">
        <v>855000</v>
      </c>
      <c r="F86" s="1134">
        <v>2</v>
      </c>
      <c r="G86" s="1133">
        <v>846000</v>
      </c>
      <c r="H86" s="1134">
        <v>2</v>
      </c>
      <c r="I86" s="1135">
        <v>852000</v>
      </c>
      <c r="J86" s="1134">
        <v>17</v>
      </c>
      <c r="K86" s="1127"/>
      <c r="L86" s="278"/>
      <c r="M86" s="1127"/>
      <c r="N86" s="813"/>
      <c r="O86" s="813"/>
      <c r="P86" s="814">
        <f t="shared" si="6"/>
        <v>846000</v>
      </c>
      <c r="Q86" s="815">
        <v>82</v>
      </c>
      <c r="R86" s="816"/>
    </row>
    <row r="87" spans="1:18" ht="18" customHeight="1">
      <c r="A87" s="810" t="s">
        <v>1748</v>
      </c>
      <c r="B87" s="811"/>
      <c r="C87" s="1147" t="s">
        <v>135</v>
      </c>
      <c r="D87" s="812" t="s">
        <v>136</v>
      </c>
      <c r="E87" s="1133">
        <v>1690</v>
      </c>
      <c r="F87" s="1134">
        <v>27</v>
      </c>
      <c r="G87" s="1133">
        <v>2090</v>
      </c>
      <c r="H87" s="1134">
        <v>36</v>
      </c>
      <c r="I87" s="1135">
        <v>1940</v>
      </c>
      <c r="J87" s="1134">
        <v>42</v>
      </c>
      <c r="K87" s="1128"/>
      <c r="L87" s="278"/>
      <c r="M87" s="1127"/>
      <c r="N87" s="813"/>
      <c r="O87" s="813"/>
      <c r="P87" s="814">
        <f t="shared" si="6"/>
        <v>1690</v>
      </c>
      <c r="Q87" s="888">
        <v>83</v>
      </c>
      <c r="R87" s="902"/>
    </row>
    <row r="88" spans="1:18" ht="18" customHeight="1">
      <c r="A88" s="810" t="s">
        <v>2243</v>
      </c>
      <c r="B88" s="811"/>
      <c r="C88" s="1147" t="s">
        <v>2242</v>
      </c>
      <c r="D88" s="812" t="s">
        <v>385</v>
      </c>
      <c r="E88" s="1133">
        <v>15000</v>
      </c>
      <c r="F88" s="1134">
        <v>144</v>
      </c>
      <c r="G88" s="1133">
        <v>10000</v>
      </c>
      <c r="H88" s="1134">
        <v>199</v>
      </c>
      <c r="I88" s="1135">
        <v>14000</v>
      </c>
      <c r="J88" s="1134">
        <v>192</v>
      </c>
      <c r="K88" s="1127"/>
      <c r="L88" s="278"/>
      <c r="M88" s="1127"/>
      <c r="N88" s="813"/>
      <c r="O88" s="813"/>
      <c r="P88" s="814">
        <f t="shared" si="6"/>
        <v>10000</v>
      </c>
      <c r="Q88" s="815">
        <v>84</v>
      </c>
      <c r="R88" s="902"/>
    </row>
    <row r="89" spans="1:18" ht="18" customHeight="1">
      <c r="A89" s="810" t="s">
        <v>462</v>
      </c>
      <c r="B89" s="811"/>
      <c r="C89" s="1149" t="s">
        <v>2090</v>
      </c>
      <c r="D89" s="812" t="s">
        <v>463</v>
      </c>
      <c r="E89" s="1129"/>
      <c r="F89" s="1129"/>
      <c r="G89" s="1130"/>
      <c r="H89" s="1131">
        <v>56</v>
      </c>
      <c r="I89" s="1130"/>
      <c r="J89" s="1131"/>
      <c r="K89" s="1128">
        <v>101370</v>
      </c>
      <c r="L89" s="278"/>
      <c r="M89" s="1127"/>
      <c r="N89" s="813"/>
      <c r="O89" s="813"/>
      <c r="P89" s="814">
        <f t="shared" si="6"/>
        <v>101370</v>
      </c>
      <c r="Q89" s="888">
        <v>85</v>
      </c>
      <c r="R89" s="816"/>
    </row>
    <row r="90" spans="1:18" ht="18" customHeight="1">
      <c r="A90" s="810" t="s">
        <v>464</v>
      </c>
      <c r="B90" s="811"/>
      <c r="C90" s="1147" t="s">
        <v>2235</v>
      </c>
      <c r="D90" s="812" t="s">
        <v>465</v>
      </c>
      <c r="E90" s="1129">
        <f>105000/18</f>
        <v>5833.333333333333</v>
      </c>
      <c r="F90" s="1136">
        <v>590</v>
      </c>
      <c r="G90" s="1130">
        <f>141680/18</f>
        <v>7871.1111111111113</v>
      </c>
      <c r="H90" s="1131">
        <v>497</v>
      </c>
      <c r="I90" s="1129">
        <f>105000/18</f>
        <v>5833.333333333333</v>
      </c>
      <c r="J90" s="1136">
        <v>467</v>
      </c>
      <c r="K90" s="1128"/>
      <c r="L90" s="279"/>
      <c r="M90" s="1127"/>
      <c r="N90" s="813"/>
      <c r="O90" s="813"/>
      <c r="P90" s="814">
        <f t="shared" si="6"/>
        <v>5833.333333333333</v>
      </c>
      <c r="Q90" s="815">
        <v>86</v>
      </c>
      <c r="R90" s="816"/>
    </row>
    <row r="91" spans="1:18" s="809" customFormat="1" ht="18" customHeight="1">
      <c r="A91" s="810" t="s">
        <v>466</v>
      </c>
      <c r="B91" s="811"/>
      <c r="C91" s="1147" t="s">
        <v>467</v>
      </c>
      <c r="D91" s="812" t="s">
        <v>465</v>
      </c>
      <c r="E91" s="1129"/>
      <c r="F91" s="1129"/>
      <c r="G91" s="1130"/>
      <c r="H91" s="1131"/>
      <c r="I91" s="1130"/>
      <c r="J91" s="1131"/>
      <c r="K91" s="1151">
        <v>2700</v>
      </c>
      <c r="L91" s="279"/>
      <c r="M91" s="1127"/>
      <c r="N91" s="813"/>
      <c r="O91" s="813"/>
      <c r="P91" s="814">
        <f t="shared" si="6"/>
        <v>2700</v>
      </c>
      <c r="Q91" s="888">
        <v>87</v>
      </c>
      <c r="R91" s="902"/>
    </row>
    <row r="92" spans="1:18" ht="18" customHeight="1">
      <c r="A92" s="810" t="s">
        <v>468</v>
      </c>
      <c r="B92" s="811"/>
      <c r="C92" s="1147" t="s">
        <v>2244</v>
      </c>
      <c r="D92" s="812" t="s">
        <v>401</v>
      </c>
      <c r="E92" s="1135">
        <f>37571/18</f>
        <v>2087.2777777777778</v>
      </c>
      <c r="F92" s="1134">
        <v>598</v>
      </c>
      <c r="G92" s="1133">
        <f>37571/18</f>
        <v>2087.2777777777778</v>
      </c>
      <c r="H92" s="1134">
        <v>500</v>
      </c>
      <c r="I92" s="1135">
        <f>45000/18</f>
        <v>2500</v>
      </c>
      <c r="J92" s="1134">
        <v>469</v>
      </c>
      <c r="K92" s="1128"/>
      <c r="L92" s="279"/>
      <c r="M92" s="1127"/>
      <c r="N92" s="813"/>
      <c r="O92" s="813"/>
      <c r="P92" s="814">
        <f t="shared" si="6"/>
        <v>2087.2777777777778</v>
      </c>
      <c r="Q92" s="815">
        <v>88</v>
      </c>
      <c r="R92" s="816"/>
    </row>
    <row r="93" spans="1:18" ht="18" customHeight="1">
      <c r="A93" s="898" t="s">
        <v>391</v>
      </c>
      <c r="B93" s="899"/>
      <c r="C93" s="1150" t="s">
        <v>2245</v>
      </c>
      <c r="D93" s="900" t="s">
        <v>431</v>
      </c>
      <c r="E93" s="1137">
        <v>340</v>
      </c>
      <c r="F93" s="1138">
        <v>1412</v>
      </c>
      <c r="G93" s="1137">
        <v>375</v>
      </c>
      <c r="H93" s="1138">
        <v>1074</v>
      </c>
      <c r="I93" s="1152">
        <v>375</v>
      </c>
      <c r="J93" s="1138">
        <v>1168</v>
      </c>
      <c r="K93" s="1139"/>
      <c r="L93" s="279"/>
      <c r="M93" s="1140"/>
      <c r="N93" s="892"/>
      <c r="O93" s="892"/>
      <c r="P93" s="814">
        <f t="shared" si="6"/>
        <v>340</v>
      </c>
      <c r="Q93" s="888">
        <v>89</v>
      </c>
      <c r="R93" s="903"/>
    </row>
    <row r="94" spans="1:18" s="1250" customFormat="1">
      <c r="A94" s="810" t="s">
        <v>2269</v>
      </c>
      <c r="B94" s="811" t="s">
        <v>266</v>
      </c>
      <c r="C94" s="1242" t="s">
        <v>2300</v>
      </c>
      <c r="D94" s="1243" t="s">
        <v>55</v>
      </c>
      <c r="E94" s="1244"/>
      <c r="F94" s="1245"/>
      <c r="G94" s="1245">
        <v>5400000</v>
      </c>
      <c r="H94" s="1246">
        <v>264</v>
      </c>
      <c r="I94" s="1245">
        <v>5500000</v>
      </c>
      <c r="J94" s="1246">
        <v>225</v>
      </c>
      <c r="K94" s="1247"/>
      <c r="L94" s="580"/>
      <c r="M94" s="580"/>
      <c r="N94" s="813"/>
      <c r="O94" s="813"/>
      <c r="P94" s="1248">
        <v>5400000</v>
      </c>
      <c r="Q94" s="815" t="s">
        <v>2301</v>
      </c>
      <c r="R94" s="1249"/>
    </row>
    <row r="95" spans="1:18" s="1250" customFormat="1">
      <c r="A95" s="1251" t="s">
        <v>2302</v>
      </c>
      <c r="B95" s="1252" t="s">
        <v>266</v>
      </c>
      <c r="C95" s="1253" t="s">
        <v>2303</v>
      </c>
      <c r="D95" s="1254" t="s">
        <v>55</v>
      </c>
      <c r="E95" s="1255"/>
      <c r="F95" s="1256"/>
      <c r="G95" s="1257"/>
      <c r="H95" s="1256" t="s">
        <v>2304</v>
      </c>
      <c r="I95" s="1257">
        <v>3400000</v>
      </c>
      <c r="J95" s="1258" t="s">
        <v>2305</v>
      </c>
      <c r="K95" s="1259"/>
      <c r="L95" s="1259"/>
      <c r="M95" s="1259"/>
      <c r="N95" s="1260"/>
      <c r="O95" s="1261"/>
      <c r="P95" s="1248">
        <v>3400000</v>
      </c>
      <c r="Q95" s="1262"/>
      <c r="R95" s="1249"/>
    </row>
    <row r="96" spans="1:18" s="1250" customFormat="1">
      <c r="A96" s="1263" t="s">
        <v>2273</v>
      </c>
      <c r="B96" s="1252" t="s">
        <v>266</v>
      </c>
      <c r="C96" s="1253" t="s">
        <v>2306</v>
      </c>
      <c r="D96" s="1254" t="s">
        <v>55</v>
      </c>
      <c r="E96" s="1264"/>
      <c r="F96" s="1265"/>
      <c r="G96" s="1266"/>
      <c r="H96" s="1265"/>
      <c r="I96" s="1266">
        <v>1500000</v>
      </c>
      <c r="J96" s="1267" t="s">
        <v>2307</v>
      </c>
      <c r="K96" s="1268"/>
      <c r="L96" s="1268"/>
      <c r="M96" s="1268"/>
      <c r="N96" s="1269"/>
      <c r="O96" s="1270"/>
      <c r="P96" s="1248">
        <f t="shared" ref="P96" si="7">MIN(E96,G96,I96,K96,M96,N96,O96,L96)</f>
        <v>1500000</v>
      </c>
      <c r="Q96" s="1271"/>
      <c r="R96" s="1272"/>
    </row>
    <row r="97" spans="1:18" s="1250" customFormat="1">
      <c r="A97" s="1273" t="s">
        <v>2308</v>
      </c>
      <c r="B97" s="1274"/>
      <c r="C97" s="1275" t="s">
        <v>2283</v>
      </c>
      <c r="D97" s="1276" t="s">
        <v>121</v>
      </c>
      <c r="E97" s="1277"/>
      <c r="F97" s="1278"/>
      <c r="G97" s="1279"/>
      <c r="H97" s="1278"/>
      <c r="I97" s="1279"/>
      <c r="J97" s="1280"/>
      <c r="K97" s="1281"/>
      <c r="L97" s="1282">
        <v>380000</v>
      </c>
      <c r="M97" s="1282">
        <v>440860</v>
      </c>
      <c r="N97" s="1283"/>
      <c r="O97" s="1284"/>
      <c r="P97" s="1285">
        <v>380000</v>
      </c>
      <c r="Q97" s="1286"/>
      <c r="R97" s="1287"/>
    </row>
  </sheetData>
  <mergeCells count="10">
    <mergeCell ref="A1:R1"/>
    <mergeCell ref="E3:F3"/>
    <mergeCell ref="I3:J3"/>
    <mergeCell ref="R3:R4"/>
    <mergeCell ref="Q3:Q4"/>
    <mergeCell ref="P3:P4"/>
    <mergeCell ref="A3:A4"/>
    <mergeCell ref="B3:B4"/>
    <mergeCell ref="D3:D4"/>
    <mergeCell ref="G3:H3"/>
  </mergeCells>
  <phoneticPr fontId="5" type="noConversion"/>
  <conditionalFormatting sqref="E3:G4 I3:I4 H4 J4:M4">
    <cfRule type="cellIs" dxfId="4" priority="44" stopIfTrue="1" operator="lessThan">
      <formula>0</formula>
    </cfRule>
  </conditionalFormatting>
  <conditionalFormatting sqref="E5:J93">
    <cfRule type="cellIs" dxfId="3" priority="2" stopIfTrue="1" operator="lessThan">
      <formula>0</formula>
    </cfRule>
  </conditionalFormatting>
  <conditionalFormatting sqref="E2:M2 E98:M65521">
    <cfRule type="cellIs" dxfId="2" priority="61" stopIfTrue="1" operator="lessThan">
      <formula>0</formula>
    </cfRule>
  </conditionalFormatting>
  <conditionalFormatting sqref="K75:K93">
    <cfRule type="cellIs" dxfId="1" priority="27" stopIfTrue="1" operator="lessThan">
      <formula>0</formula>
    </cfRule>
  </conditionalFormatting>
  <conditionalFormatting sqref="E94:M97">
    <cfRule type="cellIs" dxfId="0" priority="1" stopIfTrue="1" operator="lessThan">
      <formula>0</formula>
    </cfRule>
  </conditionalFormatting>
  <printOptions horizontalCentered="1"/>
  <pageMargins left="0.15748031496062992" right="0.15748031496062992" top="0.59055118110236227" bottom="0.51181102362204722" header="0.59055118110236227" footer="0.35433070866141736"/>
  <pageSetup paperSize="9" scale="65" firstPageNumber="230" orientation="landscape" blackAndWhite="1" r:id="rId1"/>
  <headerFooter alignWithMargins="0"/>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dimension ref="A1:U42"/>
  <sheetViews>
    <sheetView showZeros="0" view="pageBreakPreview" zoomScale="85" zoomScaleSheetLayoutView="85" workbookViewId="0">
      <selection activeCell="C49" sqref="C49"/>
    </sheetView>
  </sheetViews>
  <sheetFormatPr defaultColWidth="8.88671875" defaultRowHeight="16.5"/>
  <cols>
    <col min="1" max="1" width="3.33203125" style="55" customWidth="1"/>
    <col min="2" max="2" width="1.5546875" style="55" hidden="1" customWidth="1"/>
    <col min="3" max="3" width="17.44140625" style="55" customWidth="1"/>
    <col min="4" max="4" width="10" style="55" customWidth="1"/>
    <col min="5" max="5" width="2" style="55" customWidth="1"/>
    <col min="6" max="6" width="1.77734375" style="55" customWidth="1"/>
    <col min="7" max="7" width="1.33203125" style="55" customWidth="1"/>
    <col min="8" max="8" width="1.77734375" style="55" customWidth="1"/>
    <col min="9" max="9" width="2" style="55" customWidth="1"/>
    <col min="10" max="10" width="2.5546875" style="55" customWidth="1"/>
    <col min="11" max="11" width="1.33203125" style="55" customWidth="1"/>
    <col min="12" max="12" width="2.5546875" style="55" customWidth="1"/>
    <col min="13" max="13" width="2" style="55" customWidth="1"/>
    <col min="14" max="14" width="2.5546875" style="55" customWidth="1"/>
    <col min="15" max="15" width="1.33203125" style="55" customWidth="1"/>
    <col min="16" max="16" width="2.5546875" style="55" customWidth="1"/>
    <col min="17" max="17" width="2" style="55" customWidth="1"/>
    <col min="18" max="18" width="16.5546875" style="55" customWidth="1"/>
    <col min="19" max="16384" width="8.88671875" style="55"/>
  </cols>
  <sheetData>
    <row r="1" spans="1:21">
      <c r="A1" s="582"/>
      <c r="B1" s="582"/>
      <c r="C1" s="1471" t="s">
        <v>484</v>
      </c>
      <c r="D1" s="1471"/>
      <c r="E1" s="1471"/>
      <c r="F1" s="1471"/>
      <c r="G1" s="1471"/>
      <c r="H1" s="1471"/>
      <c r="I1" s="1471"/>
      <c r="J1" s="1471"/>
      <c r="K1" s="1471"/>
      <c r="L1" s="1471"/>
      <c r="M1" s="1471"/>
      <c r="N1" s="1471"/>
      <c r="O1" s="1471"/>
      <c r="P1" s="1471"/>
      <c r="Q1" s="1471"/>
      <c r="R1" s="1471"/>
      <c r="S1" s="1002" t="s">
        <v>2103</v>
      </c>
      <c r="T1" s="57"/>
      <c r="U1" s="57" t="s">
        <v>2039</v>
      </c>
    </row>
    <row r="2" spans="1:21">
      <c r="A2" s="582"/>
      <c r="B2" s="582"/>
      <c r="C2" s="1471"/>
      <c r="D2" s="1471"/>
      <c r="E2" s="1471"/>
      <c r="F2" s="1471"/>
      <c r="G2" s="1471"/>
      <c r="H2" s="1471"/>
      <c r="I2" s="1471"/>
      <c r="J2" s="1471"/>
      <c r="K2" s="1471"/>
      <c r="L2" s="1471"/>
      <c r="M2" s="1471"/>
      <c r="N2" s="1471"/>
      <c r="O2" s="1471"/>
      <c r="P2" s="1471"/>
      <c r="Q2" s="1471"/>
      <c r="R2" s="1471"/>
    </row>
    <row r="3" spans="1:21" ht="31.5">
      <c r="A3" s="582"/>
      <c r="B3" s="834" t="s">
        <v>312</v>
      </c>
      <c r="C3" s="835"/>
      <c r="D3" s="835"/>
      <c r="E3" s="835"/>
      <c r="F3" s="835"/>
      <c r="G3" s="835"/>
      <c r="H3" s="835"/>
      <c r="I3" s="835"/>
      <c r="J3" s="835"/>
      <c r="K3" s="835"/>
      <c r="L3" s="835"/>
      <c r="M3" s="835"/>
      <c r="N3" s="835"/>
      <c r="O3" s="835"/>
      <c r="P3" s="835"/>
      <c r="Q3" s="835"/>
      <c r="R3" s="835"/>
    </row>
    <row r="4" spans="1:21" ht="15.75" customHeight="1">
      <c r="A4" s="582"/>
      <c r="B4" s="582"/>
      <c r="C4" s="582"/>
      <c r="D4" s="582"/>
      <c r="E4" s="582"/>
      <c r="F4" s="582"/>
      <c r="G4" s="582"/>
      <c r="H4" s="582"/>
      <c r="I4" s="582"/>
      <c r="J4" s="582"/>
      <c r="K4" s="582"/>
      <c r="L4" s="582"/>
      <c r="M4" s="582"/>
      <c r="N4" s="582"/>
      <c r="O4" s="582"/>
      <c r="P4" s="582"/>
      <c r="Q4" s="582"/>
      <c r="R4" s="582"/>
    </row>
    <row r="5" spans="1:21" s="57" customFormat="1" ht="15.75" customHeight="1">
      <c r="A5" s="836"/>
      <c r="B5" s="836"/>
      <c r="C5" s="836"/>
      <c r="D5" s="836"/>
      <c r="E5" s="836"/>
      <c r="F5" s="836"/>
      <c r="G5" s="836"/>
      <c r="H5" s="836"/>
      <c r="I5" s="836"/>
      <c r="J5" s="836"/>
      <c r="K5" s="836"/>
      <c r="L5" s="836"/>
      <c r="M5" s="836"/>
      <c r="N5" s="836"/>
      <c r="O5" s="836"/>
      <c r="P5" s="836"/>
      <c r="Q5" s="836"/>
      <c r="R5" s="836"/>
    </row>
    <row r="6" spans="1:21" s="57" customFormat="1" ht="15.75" customHeight="1">
      <c r="A6" s="836"/>
      <c r="B6" s="837"/>
      <c r="C6" s="838" t="s">
        <v>2184</v>
      </c>
      <c r="D6" s="839"/>
      <c r="E6" s="840"/>
      <c r="F6" s="840"/>
      <c r="G6" s="840"/>
      <c r="H6" s="840"/>
      <c r="I6" s="840"/>
      <c r="J6" s="840"/>
      <c r="K6" s="840"/>
      <c r="L6" s="840"/>
      <c r="M6" s="840"/>
      <c r="N6" s="840"/>
      <c r="O6" s="840"/>
      <c r="P6" s="840"/>
      <c r="Q6" s="839"/>
      <c r="R6" s="841" t="s">
        <v>2185</v>
      </c>
    </row>
    <row r="7" spans="1:21" s="57" customFormat="1" ht="15.75" customHeight="1">
      <c r="A7" s="836"/>
      <c r="B7" s="836"/>
      <c r="C7" s="842"/>
      <c r="D7" s="843"/>
      <c r="E7" s="844"/>
      <c r="F7" s="845"/>
      <c r="G7" s="845"/>
      <c r="H7" s="845"/>
      <c r="I7" s="845"/>
      <c r="J7" s="845"/>
      <c r="K7" s="845"/>
      <c r="L7" s="845"/>
      <c r="M7" s="845"/>
      <c r="N7" s="845"/>
      <c r="O7" s="845"/>
      <c r="P7" s="845"/>
      <c r="Q7" s="857"/>
      <c r="R7" s="846"/>
    </row>
    <row r="8" spans="1:21" s="57" customFormat="1" ht="15.75" customHeight="1">
      <c r="A8" s="836"/>
      <c r="B8" s="836"/>
      <c r="C8" s="847" t="s">
        <v>2186</v>
      </c>
      <c r="D8" s="848">
        <v>1434.9</v>
      </c>
      <c r="E8" s="849"/>
      <c r="F8" s="850"/>
      <c r="G8" s="850"/>
      <c r="H8" s="850"/>
      <c r="I8" s="850"/>
      <c r="J8" s="850"/>
      <c r="K8" s="850"/>
      <c r="L8" s="850"/>
      <c r="M8" s="850"/>
      <c r="N8" s="850"/>
      <c r="O8" s="850"/>
      <c r="P8" s="850"/>
      <c r="Q8" s="863"/>
      <c r="R8" s="851" t="s">
        <v>2187</v>
      </c>
      <c r="S8" s="243"/>
    </row>
    <row r="9" spans="1:21" s="57" customFormat="1" ht="15.75" customHeight="1">
      <c r="A9" s="836"/>
      <c r="B9" s="836"/>
      <c r="C9" s="852"/>
      <c r="D9" s="853"/>
      <c r="E9" s="609"/>
      <c r="F9" s="609"/>
      <c r="G9" s="609"/>
      <c r="H9" s="609"/>
      <c r="I9" s="609"/>
      <c r="J9" s="609"/>
      <c r="K9" s="609"/>
      <c r="L9" s="609"/>
      <c r="M9" s="609"/>
      <c r="N9" s="609"/>
      <c r="O9" s="609"/>
      <c r="P9" s="609"/>
      <c r="Q9" s="609"/>
      <c r="R9" s="609"/>
    </row>
    <row r="10" spans="1:21" s="57" customFormat="1" ht="15.75" customHeight="1">
      <c r="A10" s="836"/>
      <c r="B10" s="836"/>
      <c r="C10" s="852"/>
      <c r="D10" s="853"/>
      <c r="E10" s="609"/>
      <c r="F10" s="609"/>
      <c r="G10" s="609"/>
      <c r="H10" s="609"/>
      <c r="I10" s="609"/>
      <c r="J10" s="609"/>
      <c r="K10" s="609"/>
      <c r="L10" s="609"/>
      <c r="M10" s="609"/>
      <c r="N10" s="609"/>
      <c r="O10" s="609"/>
      <c r="P10" s="609"/>
      <c r="Q10" s="609"/>
      <c r="R10" s="609"/>
    </row>
    <row r="11" spans="1:21" s="57" customFormat="1" ht="15.75" customHeight="1">
      <c r="A11" s="836"/>
      <c r="B11" s="837"/>
      <c r="C11" s="838" t="s">
        <v>2188</v>
      </c>
      <c r="D11" s="854"/>
      <c r="E11" s="855"/>
      <c r="F11" s="840"/>
      <c r="G11" s="840"/>
      <c r="H11" s="840"/>
      <c r="I11" s="840"/>
      <c r="J11" s="840"/>
      <c r="K11" s="840"/>
      <c r="L11" s="840"/>
      <c r="M11" s="840"/>
      <c r="N11" s="840"/>
      <c r="O11" s="840"/>
      <c r="P11" s="840"/>
      <c r="Q11" s="839"/>
      <c r="R11" s="841" t="s">
        <v>2185</v>
      </c>
    </row>
    <row r="12" spans="1:21" s="57" customFormat="1" ht="15.75" customHeight="1">
      <c r="A12" s="836"/>
      <c r="B12" s="836"/>
      <c r="C12" s="842"/>
      <c r="D12" s="843"/>
      <c r="E12" s="856"/>
      <c r="F12" s="609"/>
      <c r="G12" s="609"/>
      <c r="H12" s="609"/>
      <c r="I12" s="609"/>
      <c r="J12" s="609"/>
      <c r="K12" s="609"/>
      <c r="L12" s="609"/>
      <c r="M12" s="609"/>
      <c r="N12" s="609"/>
      <c r="O12" s="609"/>
      <c r="P12" s="609"/>
      <c r="Q12" s="857"/>
      <c r="R12" s="858"/>
    </row>
    <row r="13" spans="1:21" s="57" customFormat="1" ht="15.75" customHeight="1">
      <c r="A13" s="836"/>
      <c r="B13" s="836"/>
      <c r="C13" s="859" t="s">
        <v>2189</v>
      </c>
      <c r="D13" s="860">
        <v>1781.37</v>
      </c>
      <c r="E13" s="856"/>
      <c r="F13" s="609"/>
      <c r="G13" s="609"/>
      <c r="H13" s="609"/>
      <c r="I13" s="609"/>
      <c r="J13" s="609"/>
      <c r="K13" s="609"/>
      <c r="L13" s="609"/>
      <c r="M13" s="609"/>
      <c r="N13" s="609"/>
      <c r="O13" s="609"/>
      <c r="P13" s="609"/>
      <c r="Q13" s="857"/>
      <c r="R13" s="861" t="s">
        <v>2187</v>
      </c>
      <c r="S13" s="245"/>
    </row>
    <row r="14" spans="1:21" s="57" customFormat="1" ht="15.75" customHeight="1">
      <c r="A14" s="836"/>
      <c r="B14" s="836"/>
      <c r="C14" s="859"/>
      <c r="D14" s="843"/>
      <c r="E14" s="856"/>
      <c r="F14" s="609"/>
      <c r="G14" s="609"/>
      <c r="H14" s="609"/>
      <c r="I14" s="609"/>
      <c r="J14" s="609"/>
      <c r="K14" s="609"/>
      <c r="L14" s="609"/>
      <c r="M14" s="609"/>
      <c r="N14" s="609"/>
      <c r="O14" s="609"/>
      <c r="P14" s="609"/>
      <c r="Q14" s="857"/>
      <c r="R14" s="858"/>
    </row>
    <row r="15" spans="1:21" s="57" customFormat="1" ht="15.75" customHeight="1">
      <c r="A15" s="836"/>
      <c r="B15" s="836"/>
      <c r="C15" s="847" t="s">
        <v>2190</v>
      </c>
      <c r="D15" s="862">
        <v>1685.68</v>
      </c>
      <c r="E15" s="849"/>
      <c r="F15" s="850"/>
      <c r="G15" s="850"/>
      <c r="H15" s="850"/>
      <c r="I15" s="850"/>
      <c r="J15" s="850"/>
      <c r="K15" s="850"/>
      <c r="L15" s="850"/>
      <c r="M15" s="850"/>
      <c r="N15" s="850"/>
      <c r="O15" s="850"/>
      <c r="P15" s="850"/>
      <c r="Q15" s="863"/>
      <c r="R15" s="851" t="s">
        <v>2187</v>
      </c>
      <c r="S15" s="245"/>
    </row>
    <row r="16" spans="1:21" s="57" customFormat="1" ht="15.75" customHeight="1">
      <c r="A16" s="836"/>
      <c r="B16" s="836"/>
      <c r="C16" s="864"/>
      <c r="D16" s="609"/>
      <c r="E16" s="836"/>
      <c r="F16" s="836"/>
      <c r="G16" s="836"/>
      <c r="H16" s="836"/>
      <c r="I16" s="836"/>
      <c r="J16" s="836"/>
      <c r="K16" s="836"/>
      <c r="L16" s="836"/>
      <c r="M16" s="836"/>
      <c r="N16" s="836"/>
      <c r="O16" s="836"/>
      <c r="P16" s="836"/>
      <c r="Q16" s="836"/>
      <c r="R16" s="836"/>
    </row>
    <row r="17" spans="1:18" s="57" customFormat="1" ht="15.75" customHeight="1">
      <c r="A17" s="836"/>
      <c r="B17" s="836"/>
      <c r="C17" s="852"/>
      <c r="D17" s="836"/>
      <c r="E17" s="836"/>
      <c r="F17" s="836"/>
      <c r="G17" s="836"/>
      <c r="H17" s="836"/>
      <c r="I17" s="836"/>
      <c r="J17" s="836"/>
      <c r="K17" s="836"/>
      <c r="L17" s="836"/>
      <c r="M17" s="836"/>
      <c r="N17" s="836"/>
      <c r="O17" s="836"/>
      <c r="P17" s="836"/>
      <c r="Q17" s="836"/>
      <c r="R17" s="836"/>
    </row>
    <row r="18" spans="1:18" s="57" customFormat="1" ht="15.75" customHeight="1">
      <c r="A18" s="836"/>
      <c r="B18" s="837"/>
      <c r="C18" s="865" t="s">
        <v>469</v>
      </c>
      <c r="D18" s="866"/>
      <c r="E18" s="866"/>
      <c r="F18" s="866"/>
      <c r="G18" s="866"/>
      <c r="H18" s="866"/>
      <c r="I18" s="866"/>
      <c r="J18" s="866"/>
      <c r="K18" s="866"/>
      <c r="L18" s="866"/>
      <c r="M18" s="866"/>
      <c r="N18" s="866"/>
      <c r="O18" s="866"/>
      <c r="P18" s="866"/>
      <c r="Q18" s="866"/>
      <c r="R18" s="867"/>
    </row>
    <row r="19" spans="1:18" s="57" customFormat="1" ht="15.75" customHeight="1">
      <c r="A19" s="836"/>
      <c r="B19" s="836"/>
      <c r="C19" s="842"/>
      <c r="D19" s="868" t="s">
        <v>313</v>
      </c>
      <c r="E19" s="869"/>
      <c r="F19" s="1470" t="s">
        <v>314</v>
      </c>
      <c r="G19" s="1470"/>
      <c r="H19" s="1470"/>
      <c r="I19" s="869"/>
      <c r="J19" s="1470" t="s">
        <v>315</v>
      </c>
      <c r="K19" s="1470"/>
      <c r="L19" s="1470"/>
      <c r="M19" s="869"/>
      <c r="N19" s="1470" t="s">
        <v>316</v>
      </c>
      <c r="O19" s="1470"/>
      <c r="P19" s="1470"/>
      <c r="Q19" s="869"/>
      <c r="R19" s="870" t="s">
        <v>317</v>
      </c>
    </row>
    <row r="20" spans="1:18" s="57" customFormat="1" ht="15.75" customHeight="1">
      <c r="A20" s="836"/>
      <c r="B20" s="836"/>
      <c r="C20" s="871" t="s">
        <v>318</v>
      </c>
      <c r="D20" s="872">
        <f>공사노임!C12</f>
        <v>283297</v>
      </c>
      <c r="E20" s="873" t="s">
        <v>319</v>
      </c>
      <c r="F20" s="874">
        <v>1</v>
      </c>
      <c r="G20" s="875" t="s">
        <v>320</v>
      </c>
      <c r="H20" s="876">
        <v>8</v>
      </c>
      <c r="I20" s="873" t="s">
        <v>319</v>
      </c>
      <c r="J20" s="874">
        <v>16</v>
      </c>
      <c r="K20" s="875" t="s">
        <v>320</v>
      </c>
      <c r="L20" s="876">
        <v>12</v>
      </c>
      <c r="M20" s="873" t="s">
        <v>319</v>
      </c>
      <c r="N20" s="874">
        <v>25</v>
      </c>
      <c r="O20" s="875" t="s">
        <v>320</v>
      </c>
      <c r="P20" s="876">
        <v>20</v>
      </c>
      <c r="Q20" s="873" t="s">
        <v>321</v>
      </c>
      <c r="R20" s="877">
        <f>INT(D20*F20/H20*J20/L20*N20/P20)</f>
        <v>59020</v>
      </c>
    </row>
    <row r="21" spans="1:18" s="57" customFormat="1" ht="15.75" customHeight="1">
      <c r="A21" s="836"/>
      <c r="B21" s="836"/>
      <c r="C21" s="878"/>
      <c r="D21" s="879"/>
      <c r="E21" s="852"/>
      <c r="F21" s="852"/>
      <c r="G21" s="852"/>
      <c r="H21" s="852"/>
      <c r="I21" s="852"/>
      <c r="J21" s="852"/>
      <c r="K21" s="852"/>
      <c r="L21" s="852"/>
      <c r="M21" s="852"/>
      <c r="N21" s="852"/>
      <c r="O21" s="852"/>
      <c r="P21" s="852"/>
      <c r="Q21" s="852"/>
      <c r="R21" s="880"/>
    </row>
    <row r="22" spans="1:18" s="57" customFormat="1" ht="15.75" customHeight="1">
      <c r="A22" s="836"/>
      <c r="B22" s="836"/>
      <c r="C22" s="878"/>
      <c r="D22" s="609"/>
      <c r="E22" s="836"/>
      <c r="F22" s="836"/>
      <c r="G22" s="836"/>
      <c r="H22" s="836"/>
      <c r="I22" s="836"/>
      <c r="J22" s="836"/>
      <c r="K22" s="836"/>
      <c r="L22" s="836"/>
      <c r="M22" s="836"/>
      <c r="N22" s="836"/>
      <c r="O22" s="836"/>
      <c r="P22" s="836"/>
      <c r="Q22" s="836"/>
      <c r="R22" s="881"/>
    </row>
    <row r="23" spans="1:18" s="57" customFormat="1" ht="15.75" customHeight="1">
      <c r="A23" s="836"/>
      <c r="B23" s="836"/>
      <c r="C23" s="871" t="s">
        <v>470</v>
      </c>
      <c r="D23" s="872">
        <f>공사노임!C13</f>
        <v>238936</v>
      </c>
      <c r="E23" s="873" t="s">
        <v>319</v>
      </c>
      <c r="F23" s="874">
        <v>1</v>
      </c>
      <c r="G23" s="875" t="s">
        <v>320</v>
      </c>
      <c r="H23" s="876">
        <v>8</v>
      </c>
      <c r="I23" s="873" t="s">
        <v>319</v>
      </c>
      <c r="J23" s="874">
        <v>16</v>
      </c>
      <c r="K23" s="875" t="s">
        <v>320</v>
      </c>
      <c r="L23" s="876">
        <v>12</v>
      </c>
      <c r="M23" s="873" t="s">
        <v>319</v>
      </c>
      <c r="N23" s="874">
        <v>25</v>
      </c>
      <c r="O23" s="875" t="s">
        <v>320</v>
      </c>
      <c r="P23" s="876">
        <v>20</v>
      </c>
      <c r="Q23" s="873" t="s">
        <v>321</v>
      </c>
      <c r="R23" s="877">
        <f>INT(D23*F23/H23*J23/L23*N23/P23)</f>
        <v>49778</v>
      </c>
    </row>
    <row r="24" spans="1:18" s="57" customFormat="1" ht="15.75" customHeight="1">
      <c r="A24" s="836"/>
      <c r="B24" s="836"/>
      <c r="C24" s="878"/>
      <c r="D24" s="879"/>
      <c r="E24" s="852"/>
      <c r="F24" s="852"/>
      <c r="G24" s="852"/>
      <c r="H24" s="852"/>
      <c r="I24" s="852"/>
      <c r="J24" s="852"/>
      <c r="K24" s="852"/>
      <c r="L24" s="852"/>
      <c r="M24" s="852"/>
      <c r="N24" s="852"/>
      <c r="O24" s="852"/>
      <c r="P24" s="852"/>
      <c r="Q24" s="852"/>
      <c r="R24" s="880"/>
    </row>
    <row r="25" spans="1:18" s="57" customFormat="1" ht="15.75" customHeight="1">
      <c r="A25" s="836"/>
      <c r="B25" s="836"/>
      <c r="C25" s="878"/>
      <c r="D25" s="609"/>
      <c r="E25" s="836"/>
      <c r="F25" s="836"/>
      <c r="G25" s="836"/>
      <c r="H25" s="836"/>
      <c r="I25" s="836"/>
      <c r="J25" s="836"/>
      <c r="K25" s="836"/>
      <c r="L25" s="836"/>
      <c r="M25" s="836"/>
      <c r="N25" s="836"/>
      <c r="O25" s="836"/>
      <c r="P25" s="836"/>
      <c r="Q25" s="836"/>
      <c r="R25" s="881"/>
    </row>
    <row r="26" spans="1:18" s="57" customFormat="1" ht="15.75" customHeight="1">
      <c r="A26" s="836"/>
      <c r="B26" s="836"/>
      <c r="C26" s="871" t="s">
        <v>387</v>
      </c>
      <c r="D26" s="872">
        <f>공사노임!C14</f>
        <v>173995</v>
      </c>
      <c r="E26" s="873" t="s">
        <v>319</v>
      </c>
      <c r="F26" s="874">
        <v>1</v>
      </c>
      <c r="G26" s="875" t="s">
        <v>320</v>
      </c>
      <c r="H26" s="876">
        <v>8</v>
      </c>
      <c r="I26" s="873" t="s">
        <v>319</v>
      </c>
      <c r="J26" s="874">
        <v>16</v>
      </c>
      <c r="K26" s="875" t="s">
        <v>320</v>
      </c>
      <c r="L26" s="876">
        <v>12</v>
      </c>
      <c r="M26" s="873" t="s">
        <v>319</v>
      </c>
      <c r="N26" s="874">
        <v>25</v>
      </c>
      <c r="O26" s="875" t="s">
        <v>320</v>
      </c>
      <c r="P26" s="876">
        <v>20</v>
      </c>
      <c r="Q26" s="873" t="s">
        <v>321</v>
      </c>
      <c r="R26" s="877">
        <f>INT(D26*F26/H26*J26/L26*N26/P26)</f>
        <v>36248</v>
      </c>
    </row>
    <row r="27" spans="1:18" s="57" customFormat="1" ht="15.75" customHeight="1">
      <c r="A27" s="836"/>
      <c r="B27" s="836"/>
      <c r="C27" s="878"/>
      <c r="D27" s="882"/>
      <c r="E27" s="852"/>
      <c r="F27" s="852"/>
      <c r="G27" s="852"/>
      <c r="H27" s="852"/>
      <c r="I27" s="852"/>
      <c r="J27" s="852"/>
      <c r="K27" s="852"/>
      <c r="L27" s="852"/>
      <c r="M27" s="852"/>
      <c r="N27" s="852"/>
      <c r="O27" s="852"/>
      <c r="P27" s="852"/>
      <c r="Q27" s="852"/>
      <c r="R27" s="880"/>
    </row>
    <row r="28" spans="1:18" s="57" customFormat="1" ht="15.75" customHeight="1">
      <c r="A28" s="836"/>
      <c r="B28" s="836"/>
      <c r="C28" s="878"/>
      <c r="D28" s="609"/>
      <c r="E28" s="836"/>
      <c r="F28" s="836"/>
      <c r="G28" s="836"/>
      <c r="H28" s="836"/>
      <c r="I28" s="836"/>
      <c r="J28" s="836"/>
      <c r="K28" s="836"/>
      <c r="L28" s="836"/>
      <c r="M28" s="836"/>
      <c r="N28" s="836"/>
      <c r="O28" s="836"/>
      <c r="P28" s="836"/>
      <c r="Q28" s="836"/>
      <c r="R28" s="881"/>
    </row>
    <row r="29" spans="1:18" s="57" customFormat="1" ht="15.75" customHeight="1">
      <c r="A29" s="836"/>
      <c r="B29" s="836"/>
      <c r="C29" s="878"/>
      <c r="D29" s="882"/>
      <c r="E29" s="607"/>
      <c r="F29" s="883"/>
      <c r="G29" s="884"/>
      <c r="H29" s="885"/>
      <c r="I29" s="607"/>
      <c r="J29" s="883"/>
      <c r="K29" s="884"/>
      <c r="L29" s="885"/>
      <c r="M29" s="607"/>
      <c r="N29" s="883"/>
      <c r="O29" s="884"/>
      <c r="P29" s="885"/>
      <c r="Q29" s="607"/>
      <c r="R29" s="886"/>
    </row>
    <row r="30" spans="1:18" s="57" customFormat="1" ht="15.75" customHeight="1">
      <c r="C30" s="246"/>
      <c r="D30" s="247"/>
      <c r="E30" s="244"/>
      <c r="F30" s="244"/>
      <c r="G30" s="244"/>
      <c r="H30" s="244"/>
      <c r="I30" s="244"/>
      <c r="J30" s="244"/>
      <c r="K30" s="244"/>
      <c r="L30" s="244"/>
      <c r="M30" s="244"/>
      <c r="N30" s="244"/>
      <c r="O30" s="244"/>
      <c r="P30" s="244"/>
      <c r="Q30" s="244"/>
      <c r="R30" s="249"/>
    </row>
    <row r="31" spans="1:18" s="57" customFormat="1" ht="15.75" customHeight="1">
      <c r="C31" s="246"/>
      <c r="D31" s="59"/>
      <c r="R31" s="250"/>
    </row>
    <row r="32" spans="1:18" s="57" customFormat="1" ht="15.75" customHeight="1">
      <c r="C32" s="246"/>
      <c r="D32" s="248"/>
      <c r="E32" s="58"/>
      <c r="F32" s="280"/>
      <c r="G32" s="281"/>
      <c r="H32" s="282"/>
      <c r="I32" s="58"/>
      <c r="J32" s="280"/>
      <c r="K32" s="281"/>
      <c r="L32" s="282"/>
      <c r="M32" s="58"/>
      <c r="N32" s="280"/>
      <c r="O32" s="281"/>
      <c r="P32" s="282"/>
      <c r="Q32" s="58"/>
      <c r="R32" s="283"/>
    </row>
    <row r="33" spans="1:18" ht="15.75" customHeight="1">
      <c r="C33" s="251"/>
      <c r="D33" s="248"/>
      <c r="E33" s="58"/>
      <c r="F33" s="252"/>
      <c r="G33" s="252"/>
      <c r="H33" s="252"/>
      <c r="I33" s="58"/>
      <c r="J33" s="252"/>
      <c r="K33" s="252"/>
      <c r="L33" s="252"/>
      <c r="M33" s="58"/>
      <c r="N33" s="252"/>
      <c r="O33" s="252"/>
      <c r="P33" s="252"/>
      <c r="Q33" s="58"/>
      <c r="R33" s="253"/>
    </row>
    <row r="34" spans="1:18" ht="15.75" customHeight="1">
      <c r="C34" s="254"/>
      <c r="D34" s="255"/>
      <c r="E34" s="255"/>
      <c r="F34" s="255"/>
      <c r="G34" s="255"/>
      <c r="H34" s="255"/>
      <c r="I34" s="255"/>
      <c r="J34" s="255"/>
      <c r="K34" s="255"/>
      <c r="L34" s="255"/>
      <c r="M34" s="255"/>
      <c r="N34" s="255"/>
      <c r="O34" s="255"/>
      <c r="P34" s="255"/>
      <c r="Q34" s="255"/>
      <c r="R34" s="256"/>
    </row>
    <row r="35" spans="1:18" ht="15.75" customHeight="1">
      <c r="C35" s="257"/>
    </row>
    <row r="36" spans="1:18" ht="15.75" customHeight="1">
      <c r="A36" s="258" t="s">
        <v>322</v>
      </c>
      <c r="B36" s="258"/>
      <c r="C36" s="257"/>
    </row>
    <row r="37" spans="1:18" ht="15.75" customHeight="1">
      <c r="B37" s="259" t="s">
        <v>323</v>
      </c>
      <c r="C37" s="260" t="s">
        <v>486</v>
      </c>
      <c r="D37" s="261"/>
      <c r="E37" s="261"/>
      <c r="F37" s="261"/>
      <c r="G37" s="261"/>
      <c r="H37" s="261"/>
      <c r="I37" s="261"/>
      <c r="J37" s="261"/>
      <c r="K37" s="261"/>
      <c r="L37" s="261"/>
      <c r="M37" s="261"/>
      <c r="N37" s="261"/>
      <c r="O37" s="261"/>
      <c r="P37" s="261"/>
      <c r="Q37" s="261"/>
      <c r="R37" s="261"/>
    </row>
    <row r="38" spans="1:18" ht="15.75" customHeight="1">
      <c r="B38" s="259" t="s">
        <v>324</v>
      </c>
      <c r="C38" s="260" t="s">
        <v>487</v>
      </c>
      <c r="D38" s="261"/>
      <c r="E38" s="261"/>
      <c r="F38" s="261"/>
      <c r="G38" s="261"/>
      <c r="H38" s="261"/>
      <c r="I38" s="261"/>
      <c r="J38" s="261"/>
      <c r="K38" s="261"/>
      <c r="L38" s="261"/>
      <c r="M38" s="261"/>
      <c r="N38" s="261"/>
      <c r="O38" s="261"/>
      <c r="P38" s="261"/>
      <c r="Q38" s="261"/>
      <c r="R38" s="261"/>
    </row>
    <row r="39" spans="1:18" ht="15.75" customHeight="1">
      <c r="B39" s="259" t="s">
        <v>325</v>
      </c>
      <c r="C39" s="260" t="s">
        <v>488</v>
      </c>
      <c r="D39" s="261"/>
      <c r="E39" s="261"/>
      <c r="F39" s="261"/>
      <c r="G39" s="261"/>
      <c r="H39" s="261"/>
      <c r="I39" s="261"/>
      <c r="J39" s="261"/>
      <c r="K39" s="261"/>
      <c r="L39" s="261"/>
      <c r="M39" s="261"/>
      <c r="N39" s="261"/>
      <c r="O39" s="261"/>
      <c r="P39" s="261"/>
      <c r="Q39" s="261"/>
      <c r="R39" s="261"/>
    </row>
    <row r="40" spans="1:18" ht="15.75" customHeight="1">
      <c r="B40" s="259" t="s">
        <v>326</v>
      </c>
      <c r="C40" s="260" t="s">
        <v>489</v>
      </c>
      <c r="D40" s="261"/>
      <c r="E40" s="261"/>
      <c r="F40" s="261"/>
      <c r="G40" s="261"/>
      <c r="H40" s="261"/>
      <c r="I40" s="261"/>
      <c r="J40" s="261"/>
      <c r="K40" s="261"/>
      <c r="L40" s="261"/>
      <c r="M40" s="261"/>
      <c r="N40" s="261"/>
      <c r="O40" s="261"/>
      <c r="P40" s="261"/>
      <c r="Q40" s="261"/>
      <c r="R40" s="261"/>
    </row>
    <row r="41" spans="1:18" ht="15.75" customHeight="1">
      <c r="B41" s="259" t="s">
        <v>327</v>
      </c>
      <c r="C41" s="260" t="s">
        <v>490</v>
      </c>
      <c r="D41" s="261"/>
      <c r="E41" s="261"/>
      <c r="F41" s="261"/>
      <c r="G41" s="261"/>
      <c r="H41" s="261"/>
      <c r="I41" s="261"/>
      <c r="J41" s="261"/>
      <c r="K41" s="261"/>
      <c r="L41" s="261"/>
      <c r="M41" s="261"/>
      <c r="N41" s="261"/>
      <c r="O41" s="261"/>
      <c r="P41" s="261"/>
      <c r="Q41" s="261"/>
      <c r="R41" s="261"/>
    </row>
    <row r="42" spans="1:18" ht="15.75" customHeight="1"/>
  </sheetData>
  <mergeCells count="4">
    <mergeCell ref="F19:H19"/>
    <mergeCell ref="J19:L19"/>
    <mergeCell ref="N19:P19"/>
    <mergeCell ref="C1:R2"/>
  </mergeCells>
  <phoneticPr fontId="10" type="noConversion"/>
  <hyperlinks>
    <hyperlink ref="S1" r:id="rId1"/>
  </hyperlinks>
  <printOptions horizontalCentered="1"/>
  <pageMargins left="0.74803149606299213" right="0.74803149606299213" top="1.1811023622047245" bottom="0.78740157480314965" header="0.51181102362204722" footer="0.59055118110236227"/>
  <pageSetup paperSize="9" firstPageNumber="240" orientation="portrait" r:id="rId2"/>
  <headerFooter alignWithMargins="0"/>
  <drawing r:id="rId3"/>
  <legacyDrawing r:id="rId4"/>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1"/>
  <dimension ref="A1:J17"/>
  <sheetViews>
    <sheetView showZeros="0" view="pageBreakPreview" zoomScale="160" zoomScaleNormal="160" zoomScaleSheetLayoutView="160" workbookViewId="0">
      <pane ySplit="3" topLeftCell="A4" activePane="bottomLeft" state="frozen"/>
      <selection activeCell="C49" sqref="C49"/>
      <selection pane="bottomLeft" activeCell="C49" sqref="C49"/>
    </sheetView>
  </sheetViews>
  <sheetFormatPr defaultColWidth="8" defaultRowHeight="13.5"/>
  <cols>
    <col min="1" max="1" width="8" style="1" customWidth="1"/>
    <col min="2" max="2" width="13.33203125" style="2" bestFit="1" customWidth="1"/>
    <col min="3" max="3" width="10.44140625" style="14" bestFit="1" customWidth="1"/>
    <col min="4" max="4" width="26.44140625" style="14" bestFit="1" customWidth="1"/>
    <col min="5" max="5" width="17.21875" style="1" customWidth="1"/>
    <col min="6" max="6" width="6.77734375" style="1" bestFit="1" customWidth="1"/>
    <col min="7" max="11" width="8" style="1"/>
    <col min="12" max="12" width="8" style="1" customWidth="1"/>
    <col min="13" max="16384" width="8" style="1"/>
  </cols>
  <sheetData>
    <row r="1" spans="1:10" ht="20.25" customHeight="1">
      <c r="A1" s="1472" t="s">
        <v>2193</v>
      </c>
      <c r="B1" s="1472"/>
      <c r="C1" s="1472"/>
      <c r="D1" s="1472"/>
      <c r="E1" s="1472"/>
      <c r="F1" s="971" t="s">
        <v>2100</v>
      </c>
      <c r="G1" s="1115"/>
      <c r="H1" s="1116"/>
      <c r="I1" s="1116"/>
      <c r="J1" s="1116"/>
    </row>
    <row r="2" spans="1:10" ht="16.5" customHeight="1">
      <c r="A2" s="1473"/>
      <c r="B2" s="1473"/>
      <c r="C2" s="1473"/>
      <c r="D2" s="1473"/>
      <c r="E2" s="1473"/>
      <c r="F2" s="971" t="s">
        <v>2144</v>
      </c>
      <c r="G2" s="1115"/>
      <c r="H2" s="1116"/>
      <c r="I2" s="1116"/>
      <c r="J2" s="1116"/>
    </row>
    <row r="3" spans="1:10" ht="27.75" customHeight="1">
      <c r="A3" s="818" t="s">
        <v>328</v>
      </c>
      <c r="B3" s="819" t="s">
        <v>329</v>
      </c>
      <c r="C3" s="820" t="s">
        <v>2192</v>
      </c>
      <c r="D3" s="821" t="s">
        <v>360</v>
      </c>
      <c r="E3" s="822" t="s">
        <v>361</v>
      </c>
      <c r="F3" s="1117"/>
      <c r="H3" s="1118"/>
      <c r="I3" s="1118" t="s">
        <v>2191</v>
      </c>
    </row>
    <row r="4" spans="1:10" ht="21.75" customHeight="1">
      <c r="A4" s="823">
        <v>1002</v>
      </c>
      <c r="B4" s="824" t="s">
        <v>144</v>
      </c>
      <c r="C4" s="1125">
        <f>F4*$G$4</f>
        <v>172068</v>
      </c>
      <c r="D4" s="825" t="s">
        <v>2143</v>
      </c>
      <c r="E4" s="826" t="s">
        <v>2195</v>
      </c>
      <c r="F4" s="1119">
        <v>172068</v>
      </c>
      <c r="G4" s="1120">
        <f>TRUNC(I4/H4,6)</f>
        <v>1</v>
      </c>
      <c r="H4" s="1121">
        <v>100</v>
      </c>
      <c r="I4" s="1122">
        <v>100</v>
      </c>
    </row>
    <row r="5" spans="1:10" ht="21.75" customHeight="1">
      <c r="A5" s="827">
        <v>1003</v>
      </c>
      <c r="B5" s="828" t="s">
        <v>491</v>
      </c>
      <c r="C5" s="817">
        <f t="shared" ref="C5:C17" si="0">F5*$G$4</f>
        <v>226122</v>
      </c>
      <c r="D5" s="829" t="s">
        <v>2142</v>
      </c>
      <c r="E5" s="1039" t="s">
        <v>2194</v>
      </c>
      <c r="F5" s="1119">
        <v>226122</v>
      </c>
      <c r="G5" s="1123" t="s">
        <v>386</v>
      </c>
      <c r="H5" s="1116"/>
      <c r="I5" s="1116"/>
      <c r="J5" s="1116"/>
    </row>
    <row r="6" spans="1:10" ht="21.75" customHeight="1">
      <c r="A6" s="827">
        <v>1007</v>
      </c>
      <c r="B6" s="828" t="s">
        <v>492</v>
      </c>
      <c r="C6" s="817">
        <f t="shared" si="0"/>
        <v>275790</v>
      </c>
      <c r="D6" s="829" t="s">
        <v>2142</v>
      </c>
      <c r="E6" s="1039" t="s">
        <v>2194</v>
      </c>
      <c r="F6" s="1119">
        <v>275790</v>
      </c>
      <c r="H6" s="1116"/>
      <c r="I6" s="1116"/>
      <c r="J6" s="1116"/>
    </row>
    <row r="7" spans="1:10" ht="21.75" customHeight="1">
      <c r="A7" s="827">
        <v>1008</v>
      </c>
      <c r="B7" s="828" t="s">
        <v>493</v>
      </c>
      <c r="C7" s="817">
        <f t="shared" si="0"/>
        <v>268187</v>
      </c>
      <c r="D7" s="829" t="s">
        <v>2142</v>
      </c>
      <c r="E7" s="1039" t="s">
        <v>2194</v>
      </c>
      <c r="F7" s="1119">
        <v>268187</v>
      </c>
      <c r="G7" s="1124"/>
      <c r="H7" s="1116"/>
      <c r="I7" s="1116"/>
      <c r="J7" s="1116"/>
    </row>
    <row r="8" spans="1:10" ht="21.75" customHeight="1">
      <c r="A8" s="827">
        <v>1013</v>
      </c>
      <c r="B8" s="828" t="s">
        <v>494</v>
      </c>
      <c r="C8" s="817">
        <f t="shared" si="0"/>
        <v>273540</v>
      </c>
      <c r="D8" s="829" t="s">
        <v>2142</v>
      </c>
      <c r="E8" s="1039" t="s">
        <v>2194</v>
      </c>
      <c r="F8" s="1119">
        <v>273540</v>
      </c>
      <c r="G8" s="1124"/>
      <c r="H8" s="1116"/>
      <c r="I8" s="1116"/>
      <c r="J8" s="1116"/>
    </row>
    <row r="9" spans="1:10" ht="21.75" customHeight="1">
      <c r="A9" s="827">
        <v>1015</v>
      </c>
      <c r="B9" s="828" t="s">
        <v>143</v>
      </c>
      <c r="C9" s="817">
        <f t="shared" si="0"/>
        <v>222306</v>
      </c>
      <c r="D9" s="829" t="s">
        <v>2142</v>
      </c>
      <c r="E9" s="1039" t="s">
        <v>2194</v>
      </c>
      <c r="F9" s="1119">
        <v>222306</v>
      </c>
      <c r="G9" s="1124"/>
      <c r="H9" s="1116"/>
      <c r="I9" s="1116"/>
      <c r="J9" s="1116"/>
    </row>
    <row r="10" spans="1:10" ht="21.75" customHeight="1">
      <c r="A10" s="827">
        <v>1019</v>
      </c>
      <c r="B10" s="828" t="s">
        <v>2110</v>
      </c>
      <c r="C10" s="817">
        <f t="shared" si="0"/>
        <v>273308</v>
      </c>
      <c r="D10" s="829" t="s">
        <v>2142</v>
      </c>
      <c r="E10" s="1039" t="s">
        <v>2194</v>
      </c>
      <c r="F10" s="1119">
        <v>273308</v>
      </c>
      <c r="G10" s="1124"/>
      <c r="H10" s="1116"/>
      <c r="I10" s="1116"/>
      <c r="J10" s="1116"/>
    </row>
    <row r="11" spans="1:10" ht="21.75" customHeight="1">
      <c r="A11" s="827">
        <v>1029</v>
      </c>
      <c r="B11" s="828" t="s">
        <v>495</v>
      </c>
      <c r="C11" s="817">
        <f t="shared" si="0"/>
        <v>263017</v>
      </c>
      <c r="D11" s="829" t="s">
        <v>2142</v>
      </c>
      <c r="E11" s="1039" t="s">
        <v>2194</v>
      </c>
      <c r="F11" s="1119">
        <v>263017</v>
      </c>
      <c r="G11" s="1124"/>
      <c r="H11" s="1116"/>
      <c r="I11" s="1116"/>
      <c r="J11" s="1116"/>
    </row>
    <row r="12" spans="1:10" ht="21.75" customHeight="1">
      <c r="A12" s="827">
        <v>1048</v>
      </c>
      <c r="B12" s="828" t="s">
        <v>496</v>
      </c>
      <c r="C12" s="817">
        <f t="shared" si="0"/>
        <v>283297</v>
      </c>
      <c r="D12" s="829" t="s">
        <v>2142</v>
      </c>
      <c r="E12" s="1039" t="s">
        <v>2194</v>
      </c>
      <c r="F12" s="1119">
        <v>283297</v>
      </c>
      <c r="G12" s="1124"/>
      <c r="H12" s="1116"/>
      <c r="I12" s="1116"/>
      <c r="J12" s="1116"/>
    </row>
    <row r="13" spans="1:10" ht="21.75" customHeight="1">
      <c r="A13" s="827">
        <v>1049</v>
      </c>
      <c r="B13" s="828" t="s">
        <v>497</v>
      </c>
      <c r="C13" s="817">
        <f t="shared" si="0"/>
        <v>238936</v>
      </c>
      <c r="D13" s="829" t="s">
        <v>2142</v>
      </c>
      <c r="E13" s="1039" t="s">
        <v>2194</v>
      </c>
      <c r="F13" s="1119">
        <v>238936</v>
      </c>
      <c r="G13" s="1124"/>
      <c r="H13" s="1116"/>
      <c r="I13" s="1116"/>
      <c r="J13" s="1116"/>
    </row>
    <row r="14" spans="1:10" ht="21.75" customHeight="1">
      <c r="A14" s="1004">
        <v>1050</v>
      </c>
      <c r="B14" s="1005" t="s">
        <v>498</v>
      </c>
      <c r="C14" s="817">
        <f t="shared" si="0"/>
        <v>173995</v>
      </c>
      <c r="D14" s="829" t="s">
        <v>2142</v>
      </c>
      <c r="E14" s="1039" t="s">
        <v>2194</v>
      </c>
      <c r="F14" s="1119">
        <v>173995</v>
      </c>
      <c r="G14" s="1118"/>
      <c r="H14" s="1116"/>
      <c r="I14" s="1116"/>
      <c r="J14" s="1116"/>
    </row>
    <row r="15" spans="1:10" ht="21.75" customHeight="1">
      <c r="A15" s="827">
        <v>1075</v>
      </c>
      <c r="B15" s="828" t="s">
        <v>1272</v>
      </c>
      <c r="C15" s="817">
        <f t="shared" si="0"/>
        <v>273676</v>
      </c>
      <c r="D15" s="829" t="s">
        <v>2142</v>
      </c>
      <c r="E15" s="1039" t="s">
        <v>2194</v>
      </c>
      <c r="F15" s="1119">
        <v>273676</v>
      </c>
      <c r="G15" s="1118"/>
      <c r="H15" s="1116"/>
      <c r="I15" s="1116"/>
      <c r="J15" s="1116"/>
    </row>
    <row r="16" spans="1:10" ht="21.75" customHeight="1">
      <c r="A16" s="830">
        <v>60</v>
      </c>
      <c r="B16" s="831" t="s">
        <v>1273</v>
      </c>
      <c r="C16" s="817">
        <f t="shared" si="0"/>
        <v>110951</v>
      </c>
      <c r="D16" s="829" t="s">
        <v>2040</v>
      </c>
      <c r="E16" s="1039" t="s">
        <v>2194</v>
      </c>
      <c r="F16" s="1119">
        <v>110951</v>
      </c>
    </row>
    <row r="17" spans="1:6" ht="21.75" customHeight="1">
      <c r="A17" s="832">
        <v>29</v>
      </c>
      <c r="B17" s="833" t="s">
        <v>930</v>
      </c>
      <c r="C17" s="817">
        <f t="shared" si="0"/>
        <v>103691</v>
      </c>
      <c r="D17" s="829" t="s">
        <v>499</v>
      </c>
      <c r="E17" s="1039" t="s">
        <v>2194</v>
      </c>
      <c r="F17" s="1119">
        <v>103691</v>
      </c>
    </row>
  </sheetData>
  <mergeCells count="1">
    <mergeCell ref="A1:E2"/>
  </mergeCells>
  <phoneticPr fontId="11" type="noConversion"/>
  <hyperlinks>
    <hyperlink ref="F1" r:id="rId1"/>
    <hyperlink ref="F2" r:id="rId2"/>
  </hyperlinks>
  <printOptions horizontalCentered="1"/>
  <pageMargins left="0.74803149606299213" right="0.74803149606299213" top="1.1811023622047245" bottom="0.78740157480314965" header="0.51181102362204722" footer="0.59055118110236227"/>
  <pageSetup paperSize="9" firstPageNumber="241" orientation="portrait" r:id="rId3"/>
  <headerFooter alignWithMargins="0"/>
  <drawing r:id="rId4"/>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9"/>
  <sheetViews>
    <sheetView view="pageBreakPreview" zoomScale="115" zoomScaleSheetLayoutView="115" workbookViewId="0">
      <selection activeCell="H15" sqref="H15"/>
    </sheetView>
  </sheetViews>
  <sheetFormatPr defaultColWidth="8.88671875" defaultRowHeight="16.5"/>
  <cols>
    <col min="1" max="1" width="2.88671875" style="53" bestFit="1" customWidth="1"/>
    <col min="2" max="2" width="23.6640625" style="53" customWidth="1"/>
    <col min="3" max="3" width="6.5546875" style="53" bestFit="1" customWidth="1"/>
    <col min="4" max="4" width="4.21875" style="53" bestFit="1" customWidth="1"/>
    <col min="5" max="5" width="5" style="53" bestFit="1" customWidth="1"/>
    <col min="6" max="7" width="5.6640625" style="53" bestFit="1" customWidth="1"/>
    <col min="8" max="10" width="7.33203125" style="53" bestFit="1" customWidth="1"/>
    <col min="11" max="16384" width="8.88671875" style="53"/>
  </cols>
  <sheetData>
    <row r="1" spans="1:10" ht="22.5" customHeight="1">
      <c r="A1" s="1474" t="s">
        <v>918</v>
      </c>
      <c r="B1" s="1474"/>
      <c r="C1" s="1474"/>
      <c r="D1" s="1474"/>
      <c r="E1" s="1474"/>
      <c r="F1" s="1474"/>
      <c r="G1" s="1474"/>
      <c r="H1" s="1474"/>
      <c r="I1" s="1474"/>
      <c r="J1" s="1474"/>
    </row>
    <row r="2" spans="1:10">
      <c r="A2" s="371"/>
      <c r="B2" s="372"/>
      <c r="C2" s="372"/>
      <c r="D2" s="372"/>
      <c r="E2" s="371"/>
      <c r="F2" s="372"/>
      <c r="G2" s="372"/>
      <c r="H2" s="372"/>
      <c r="I2" s="372"/>
      <c r="J2" s="372"/>
    </row>
    <row r="3" spans="1:10">
      <c r="A3" s="373" t="s">
        <v>64</v>
      </c>
      <c r="B3" s="374" t="s">
        <v>919</v>
      </c>
      <c r="C3" s="374" t="s">
        <v>920</v>
      </c>
      <c r="D3" s="374" t="s">
        <v>289</v>
      </c>
      <c r="E3" s="374" t="s">
        <v>921</v>
      </c>
      <c r="F3" s="374" t="s">
        <v>295</v>
      </c>
      <c r="G3" s="374" t="s">
        <v>2</v>
      </c>
      <c r="H3" s="374" t="s">
        <v>922</v>
      </c>
      <c r="I3" s="374" t="s">
        <v>923</v>
      </c>
      <c r="J3" s="375" t="s">
        <v>360</v>
      </c>
    </row>
    <row r="4" spans="1:10">
      <c r="A4" s="376">
        <v>1</v>
      </c>
      <c r="B4" s="377" t="s">
        <v>924</v>
      </c>
      <c r="C4" s="377"/>
      <c r="D4" s="378" t="s">
        <v>5</v>
      </c>
      <c r="E4" s="378">
        <v>1</v>
      </c>
      <c r="F4" s="379"/>
      <c r="G4" s="379"/>
      <c r="H4" s="379"/>
      <c r="I4" s="380"/>
      <c r="J4" s="381"/>
    </row>
    <row r="5" spans="1:10">
      <c r="A5" s="376"/>
      <c r="B5" s="377" t="s">
        <v>355</v>
      </c>
      <c r="C5" s="377"/>
      <c r="D5" s="378"/>
      <c r="E5" s="378"/>
      <c r="F5" s="379"/>
      <c r="G5" s="379"/>
      <c r="H5" s="379"/>
      <c r="I5" s="380"/>
      <c r="J5" s="381"/>
    </row>
    <row r="6" spans="1:10">
      <c r="A6" s="376"/>
      <c r="B6" s="377"/>
      <c r="C6" s="377"/>
      <c r="D6" s="378"/>
      <c r="E6" s="378"/>
      <c r="F6" s="379"/>
      <c r="G6" s="379"/>
      <c r="H6" s="379"/>
      <c r="I6" s="380"/>
      <c r="J6" s="381"/>
    </row>
    <row r="7" spans="1:10">
      <c r="A7" s="376"/>
      <c r="B7" s="377"/>
      <c r="C7" s="377"/>
      <c r="D7" s="378"/>
      <c r="E7" s="378"/>
      <c r="F7" s="379"/>
      <c r="G7" s="379"/>
      <c r="H7" s="379"/>
      <c r="I7" s="380"/>
      <c r="J7" s="381"/>
    </row>
    <row r="8" spans="1:10">
      <c r="A8" s="376"/>
      <c r="B8" s="377"/>
      <c r="C8" s="377"/>
      <c r="D8" s="378"/>
      <c r="E8" s="378"/>
      <c r="F8" s="379"/>
      <c r="G8" s="379"/>
      <c r="H8" s="379"/>
      <c r="I8" s="380"/>
      <c r="J8" s="381"/>
    </row>
    <row r="9" spans="1:10">
      <c r="A9" s="376"/>
      <c r="B9" s="377"/>
      <c r="C9" s="377"/>
      <c r="D9" s="378"/>
      <c r="E9" s="378"/>
      <c r="F9" s="379"/>
      <c r="G9" s="379"/>
      <c r="H9" s="379"/>
      <c r="I9" s="380"/>
      <c r="J9" s="381"/>
    </row>
    <row r="10" spans="1:10">
      <c r="A10" s="376"/>
      <c r="B10" s="377"/>
      <c r="C10" s="377"/>
      <c r="D10" s="378"/>
      <c r="E10" s="378"/>
      <c r="F10" s="379"/>
      <c r="G10" s="379"/>
      <c r="H10" s="379"/>
      <c r="I10" s="380"/>
      <c r="J10" s="381"/>
    </row>
    <row r="11" spans="1:10">
      <c r="A11" s="376"/>
      <c r="B11" s="377"/>
      <c r="C11" s="377"/>
      <c r="D11" s="378"/>
      <c r="E11" s="378"/>
      <c r="F11" s="379"/>
      <c r="G11" s="379"/>
      <c r="H11" s="379"/>
      <c r="I11" s="380"/>
      <c r="J11" s="381"/>
    </row>
    <row r="12" spans="1:10">
      <c r="A12" s="376"/>
      <c r="B12" s="377"/>
      <c r="C12" s="377"/>
      <c r="D12" s="378"/>
      <c r="E12" s="378"/>
      <c r="F12" s="379"/>
      <c r="G12" s="379"/>
      <c r="H12" s="379"/>
      <c r="I12" s="380"/>
      <c r="J12" s="381"/>
    </row>
    <row r="13" spans="1:10">
      <c r="A13" s="376"/>
      <c r="B13" s="377"/>
      <c r="C13" s="377"/>
      <c r="D13" s="378"/>
      <c r="E13" s="378"/>
      <c r="F13" s="379"/>
      <c r="G13" s="379"/>
      <c r="H13" s="379"/>
      <c r="I13" s="380"/>
      <c r="J13" s="381"/>
    </row>
    <row r="14" spans="1:10">
      <c r="A14" s="376"/>
      <c r="B14" s="377"/>
      <c r="C14" s="377"/>
      <c r="D14" s="378"/>
      <c r="E14" s="378"/>
      <c r="F14" s="379"/>
      <c r="G14" s="379"/>
      <c r="H14" s="379"/>
      <c r="I14" s="380"/>
      <c r="J14" s="381"/>
    </row>
    <row r="15" spans="1:10">
      <c r="A15" s="376"/>
      <c r="B15" s="377"/>
      <c r="C15" s="377"/>
      <c r="D15" s="378"/>
      <c r="E15" s="378"/>
      <c r="F15" s="379"/>
      <c r="G15" s="379"/>
      <c r="H15" s="379"/>
      <c r="I15" s="380"/>
      <c r="J15" s="381"/>
    </row>
    <row r="16" spans="1:10">
      <c r="A16" s="376"/>
      <c r="B16" s="377"/>
      <c r="C16" s="377"/>
      <c r="D16" s="378"/>
      <c r="E16" s="378"/>
      <c r="F16" s="379"/>
      <c r="G16" s="379"/>
      <c r="H16" s="379"/>
      <c r="I16" s="380"/>
      <c r="J16" s="381"/>
    </row>
    <row r="17" spans="1:10">
      <c r="A17" s="376"/>
      <c r="B17" s="377"/>
      <c r="C17" s="377"/>
      <c r="D17" s="378"/>
      <c r="E17" s="378"/>
      <c r="F17" s="379"/>
      <c r="G17" s="379"/>
      <c r="H17" s="379"/>
      <c r="I17" s="380"/>
      <c r="J17" s="381"/>
    </row>
    <row r="18" spans="1:10">
      <c r="A18" s="376"/>
      <c r="B18" s="377"/>
      <c r="C18" s="377"/>
      <c r="D18" s="378"/>
      <c r="E18" s="378"/>
      <c r="F18" s="379"/>
      <c r="G18" s="379"/>
      <c r="H18" s="379"/>
      <c r="I18" s="380"/>
      <c r="J18" s="382"/>
    </row>
    <row r="19" spans="1:10">
      <c r="A19" s="383"/>
      <c r="B19" s="384"/>
      <c r="C19" s="384"/>
      <c r="D19" s="385"/>
      <c r="E19" s="386"/>
      <c r="F19" s="385"/>
      <c r="G19" s="385"/>
      <c r="H19" s="385"/>
      <c r="I19" s="385"/>
      <c r="J19" s="387"/>
    </row>
  </sheetData>
  <mergeCells count="1">
    <mergeCell ref="A1:J1"/>
  </mergeCells>
  <phoneticPr fontId="5" type="noConversion"/>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9"/>
  <sheetViews>
    <sheetView view="pageBreakPreview" zoomScale="60" zoomScaleNormal="100" workbookViewId="0">
      <selection activeCell="U61" sqref="U61"/>
    </sheetView>
  </sheetViews>
  <sheetFormatPr defaultRowHeight="13.5"/>
  <cols>
    <col min="1" max="1" width="27.21875" style="1069" customWidth="1"/>
    <col min="2" max="2" width="40.5546875" style="1069" customWidth="1"/>
    <col min="3" max="4" width="7.6640625" style="1069" customWidth="1"/>
    <col min="5" max="6" width="14.88671875" style="1070" customWidth="1"/>
    <col min="7" max="7" width="31.6640625" style="1069" customWidth="1"/>
    <col min="8" max="255" width="8.88671875" style="1069"/>
    <col min="256" max="256" width="23.33203125" style="1069" customWidth="1"/>
    <col min="257" max="257" width="36.33203125" style="1069" customWidth="1"/>
    <col min="258" max="259" width="5.77734375" style="1069" customWidth="1"/>
    <col min="260" max="261" width="14.88671875" style="1069" customWidth="1"/>
    <col min="262" max="262" width="26.5546875" style="1069" customWidth="1"/>
    <col min="263" max="511" width="8.88671875" style="1069"/>
    <col min="512" max="512" width="23.33203125" style="1069" customWidth="1"/>
    <col min="513" max="513" width="36.33203125" style="1069" customWidth="1"/>
    <col min="514" max="515" width="5.77734375" style="1069" customWidth="1"/>
    <col min="516" max="517" width="14.88671875" style="1069" customWidth="1"/>
    <col min="518" max="518" width="26.5546875" style="1069" customWidth="1"/>
    <col min="519" max="767" width="8.88671875" style="1069"/>
    <col min="768" max="768" width="23.33203125" style="1069" customWidth="1"/>
    <col min="769" max="769" width="36.33203125" style="1069" customWidth="1"/>
    <col min="770" max="771" width="5.77734375" style="1069" customWidth="1"/>
    <col min="772" max="773" width="14.88671875" style="1069" customWidth="1"/>
    <col min="774" max="774" width="26.5546875" style="1069" customWidth="1"/>
    <col min="775" max="1023" width="8.88671875" style="1069"/>
    <col min="1024" max="1024" width="23.33203125" style="1069" customWidth="1"/>
    <col min="1025" max="1025" width="36.33203125" style="1069" customWidth="1"/>
    <col min="1026" max="1027" width="5.77734375" style="1069" customWidth="1"/>
    <col min="1028" max="1029" width="14.88671875" style="1069" customWidth="1"/>
    <col min="1030" max="1030" width="26.5546875" style="1069" customWidth="1"/>
    <col min="1031" max="1279" width="8.88671875" style="1069"/>
    <col min="1280" max="1280" width="23.33203125" style="1069" customWidth="1"/>
    <col min="1281" max="1281" width="36.33203125" style="1069" customWidth="1"/>
    <col min="1282" max="1283" width="5.77734375" style="1069" customWidth="1"/>
    <col min="1284" max="1285" width="14.88671875" style="1069" customWidth="1"/>
    <col min="1286" max="1286" width="26.5546875" style="1069" customWidth="1"/>
    <col min="1287" max="1535" width="8.88671875" style="1069"/>
    <col min="1536" max="1536" width="23.33203125" style="1069" customWidth="1"/>
    <col min="1537" max="1537" width="36.33203125" style="1069" customWidth="1"/>
    <col min="1538" max="1539" width="5.77734375" style="1069" customWidth="1"/>
    <col min="1540" max="1541" width="14.88671875" style="1069" customWidth="1"/>
    <col min="1542" max="1542" width="26.5546875" style="1069" customWidth="1"/>
    <col min="1543" max="1791" width="8.88671875" style="1069"/>
    <col min="1792" max="1792" width="23.33203125" style="1069" customWidth="1"/>
    <col min="1793" max="1793" width="36.33203125" style="1069" customWidth="1"/>
    <col min="1794" max="1795" width="5.77734375" style="1069" customWidth="1"/>
    <col min="1796" max="1797" width="14.88671875" style="1069" customWidth="1"/>
    <col min="1798" max="1798" width="26.5546875" style="1069" customWidth="1"/>
    <col min="1799" max="2047" width="8.88671875" style="1069"/>
    <col min="2048" max="2048" width="23.33203125" style="1069" customWidth="1"/>
    <col min="2049" max="2049" width="36.33203125" style="1069" customWidth="1"/>
    <col min="2050" max="2051" width="5.77734375" style="1069" customWidth="1"/>
    <col min="2052" max="2053" width="14.88671875" style="1069" customWidth="1"/>
    <col min="2054" max="2054" width="26.5546875" style="1069" customWidth="1"/>
    <col min="2055" max="2303" width="8.88671875" style="1069"/>
    <col min="2304" max="2304" width="23.33203125" style="1069" customWidth="1"/>
    <col min="2305" max="2305" width="36.33203125" style="1069" customWidth="1"/>
    <col min="2306" max="2307" width="5.77734375" style="1069" customWidth="1"/>
    <col min="2308" max="2309" width="14.88671875" style="1069" customWidth="1"/>
    <col min="2310" max="2310" width="26.5546875" style="1069" customWidth="1"/>
    <col min="2311" max="2559" width="8.88671875" style="1069"/>
    <col min="2560" max="2560" width="23.33203125" style="1069" customWidth="1"/>
    <col min="2561" max="2561" width="36.33203125" style="1069" customWidth="1"/>
    <col min="2562" max="2563" width="5.77734375" style="1069" customWidth="1"/>
    <col min="2564" max="2565" width="14.88671875" style="1069" customWidth="1"/>
    <col min="2566" max="2566" width="26.5546875" style="1069" customWidth="1"/>
    <col min="2567" max="2815" width="8.88671875" style="1069"/>
    <col min="2816" max="2816" width="23.33203125" style="1069" customWidth="1"/>
    <col min="2817" max="2817" width="36.33203125" style="1069" customWidth="1"/>
    <col min="2818" max="2819" width="5.77734375" style="1069" customWidth="1"/>
    <col min="2820" max="2821" width="14.88671875" style="1069" customWidth="1"/>
    <col min="2822" max="2822" width="26.5546875" style="1069" customWidth="1"/>
    <col min="2823" max="3071" width="8.88671875" style="1069"/>
    <col min="3072" max="3072" width="23.33203125" style="1069" customWidth="1"/>
    <col min="3073" max="3073" width="36.33203125" style="1069" customWidth="1"/>
    <col min="3074" max="3075" width="5.77734375" style="1069" customWidth="1"/>
    <col min="3076" max="3077" width="14.88671875" style="1069" customWidth="1"/>
    <col min="3078" max="3078" width="26.5546875" style="1069" customWidth="1"/>
    <col min="3079" max="3327" width="8.88671875" style="1069"/>
    <col min="3328" max="3328" width="23.33203125" style="1069" customWidth="1"/>
    <col min="3329" max="3329" width="36.33203125" style="1069" customWidth="1"/>
    <col min="3330" max="3331" width="5.77734375" style="1069" customWidth="1"/>
    <col min="3332" max="3333" width="14.88671875" style="1069" customWidth="1"/>
    <col min="3334" max="3334" width="26.5546875" style="1069" customWidth="1"/>
    <col min="3335" max="3583" width="8.88671875" style="1069"/>
    <col min="3584" max="3584" width="23.33203125" style="1069" customWidth="1"/>
    <col min="3585" max="3585" width="36.33203125" style="1069" customWidth="1"/>
    <col min="3586" max="3587" width="5.77734375" style="1069" customWidth="1"/>
    <col min="3588" max="3589" width="14.88671875" style="1069" customWidth="1"/>
    <col min="3590" max="3590" width="26.5546875" style="1069" customWidth="1"/>
    <col min="3591" max="3839" width="8.88671875" style="1069"/>
    <col min="3840" max="3840" width="23.33203125" style="1069" customWidth="1"/>
    <col min="3841" max="3841" width="36.33203125" style="1069" customWidth="1"/>
    <col min="3842" max="3843" width="5.77734375" style="1069" customWidth="1"/>
    <col min="3844" max="3845" width="14.88671875" style="1069" customWidth="1"/>
    <col min="3846" max="3846" width="26.5546875" style="1069" customWidth="1"/>
    <col min="3847" max="4095" width="8.88671875" style="1069"/>
    <col min="4096" max="4096" width="23.33203125" style="1069" customWidth="1"/>
    <col min="4097" max="4097" width="36.33203125" style="1069" customWidth="1"/>
    <col min="4098" max="4099" width="5.77734375" style="1069" customWidth="1"/>
    <col min="4100" max="4101" width="14.88671875" style="1069" customWidth="1"/>
    <col min="4102" max="4102" width="26.5546875" style="1069" customWidth="1"/>
    <col min="4103" max="4351" width="8.88671875" style="1069"/>
    <col min="4352" max="4352" width="23.33203125" style="1069" customWidth="1"/>
    <col min="4353" max="4353" width="36.33203125" style="1069" customWidth="1"/>
    <col min="4354" max="4355" width="5.77734375" style="1069" customWidth="1"/>
    <col min="4356" max="4357" width="14.88671875" style="1069" customWidth="1"/>
    <col min="4358" max="4358" width="26.5546875" style="1069" customWidth="1"/>
    <col min="4359" max="4607" width="8.88671875" style="1069"/>
    <col min="4608" max="4608" width="23.33203125" style="1069" customWidth="1"/>
    <col min="4609" max="4609" width="36.33203125" style="1069" customWidth="1"/>
    <col min="4610" max="4611" width="5.77734375" style="1069" customWidth="1"/>
    <col min="4612" max="4613" width="14.88671875" style="1069" customWidth="1"/>
    <col min="4614" max="4614" width="26.5546875" style="1069" customWidth="1"/>
    <col min="4615" max="4863" width="8.88671875" style="1069"/>
    <col min="4864" max="4864" width="23.33203125" style="1069" customWidth="1"/>
    <col min="4865" max="4865" width="36.33203125" style="1069" customWidth="1"/>
    <col min="4866" max="4867" width="5.77734375" style="1069" customWidth="1"/>
    <col min="4868" max="4869" width="14.88671875" style="1069" customWidth="1"/>
    <col min="4870" max="4870" width="26.5546875" style="1069" customWidth="1"/>
    <col min="4871" max="5119" width="8.88671875" style="1069"/>
    <col min="5120" max="5120" width="23.33203125" style="1069" customWidth="1"/>
    <col min="5121" max="5121" width="36.33203125" style="1069" customWidth="1"/>
    <col min="5122" max="5123" width="5.77734375" style="1069" customWidth="1"/>
    <col min="5124" max="5125" width="14.88671875" style="1069" customWidth="1"/>
    <col min="5126" max="5126" width="26.5546875" style="1069" customWidth="1"/>
    <col min="5127" max="5375" width="8.88671875" style="1069"/>
    <col min="5376" max="5376" width="23.33203125" style="1069" customWidth="1"/>
    <col min="5377" max="5377" width="36.33203125" style="1069" customWidth="1"/>
    <col min="5378" max="5379" width="5.77734375" style="1069" customWidth="1"/>
    <col min="5380" max="5381" width="14.88671875" style="1069" customWidth="1"/>
    <col min="5382" max="5382" width="26.5546875" style="1069" customWidth="1"/>
    <col min="5383" max="5631" width="8.88671875" style="1069"/>
    <col min="5632" max="5632" width="23.33203125" style="1069" customWidth="1"/>
    <col min="5633" max="5633" width="36.33203125" style="1069" customWidth="1"/>
    <col min="5634" max="5635" width="5.77734375" style="1069" customWidth="1"/>
    <col min="5636" max="5637" width="14.88671875" style="1069" customWidth="1"/>
    <col min="5638" max="5638" width="26.5546875" style="1069" customWidth="1"/>
    <col min="5639" max="5887" width="8.88671875" style="1069"/>
    <col min="5888" max="5888" width="23.33203125" style="1069" customWidth="1"/>
    <col min="5889" max="5889" width="36.33203125" style="1069" customWidth="1"/>
    <col min="5890" max="5891" width="5.77734375" style="1069" customWidth="1"/>
    <col min="5892" max="5893" width="14.88671875" style="1069" customWidth="1"/>
    <col min="5894" max="5894" width="26.5546875" style="1069" customWidth="1"/>
    <col min="5895" max="6143" width="8.88671875" style="1069"/>
    <col min="6144" max="6144" width="23.33203125" style="1069" customWidth="1"/>
    <col min="6145" max="6145" width="36.33203125" style="1069" customWidth="1"/>
    <col min="6146" max="6147" width="5.77734375" style="1069" customWidth="1"/>
    <col min="6148" max="6149" width="14.88671875" style="1069" customWidth="1"/>
    <col min="6150" max="6150" width="26.5546875" style="1069" customWidth="1"/>
    <col min="6151" max="6399" width="8.88671875" style="1069"/>
    <col min="6400" max="6400" width="23.33203125" style="1069" customWidth="1"/>
    <col min="6401" max="6401" width="36.33203125" style="1069" customWidth="1"/>
    <col min="6402" max="6403" width="5.77734375" style="1069" customWidth="1"/>
    <col min="6404" max="6405" width="14.88671875" style="1069" customWidth="1"/>
    <col min="6406" max="6406" width="26.5546875" style="1069" customWidth="1"/>
    <col min="6407" max="6655" width="8.88671875" style="1069"/>
    <col min="6656" max="6656" width="23.33203125" style="1069" customWidth="1"/>
    <col min="6657" max="6657" width="36.33203125" style="1069" customWidth="1"/>
    <col min="6658" max="6659" width="5.77734375" style="1069" customWidth="1"/>
    <col min="6660" max="6661" width="14.88671875" style="1069" customWidth="1"/>
    <col min="6662" max="6662" width="26.5546875" style="1069" customWidth="1"/>
    <col min="6663" max="6911" width="8.88671875" style="1069"/>
    <col min="6912" max="6912" width="23.33203125" style="1069" customWidth="1"/>
    <col min="6913" max="6913" width="36.33203125" style="1069" customWidth="1"/>
    <col min="6914" max="6915" width="5.77734375" style="1069" customWidth="1"/>
    <col min="6916" max="6917" width="14.88671875" style="1069" customWidth="1"/>
    <col min="6918" max="6918" width="26.5546875" style="1069" customWidth="1"/>
    <col min="6919" max="7167" width="8.88671875" style="1069"/>
    <col min="7168" max="7168" width="23.33203125" style="1069" customWidth="1"/>
    <col min="7169" max="7169" width="36.33203125" style="1069" customWidth="1"/>
    <col min="7170" max="7171" width="5.77734375" style="1069" customWidth="1"/>
    <col min="7172" max="7173" width="14.88671875" style="1069" customWidth="1"/>
    <col min="7174" max="7174" width="26.5546875" style="1069" customWidth="1"/>
    <col min="7175" max="7423" width="8.88671875" style="1069"/>
    <col min="7424" max="7424" width="23.33203125" style="1069" customWidth="1"/>
    <col min="7425" max="7425" width="36.33203125" style="1069" customWidth="1"/>
    <col min="7426" max="7427" width="5.77734375" style="1069" customWidth="1"/>
    <col min="7428" max="7429" width="14.88671875" style="1069" customWidth="1"/>
    <col min="7430" max="7430" width="26.5546875" style="1069" customWidth="1"/>
    <col min="7431" max="7679" width="8.88671875" style="1069"/>
    <col min="7680" max="7680" width="23.33203125" style="1069" customWidth="1"/>
    <col min="7681" max="7681" width="36.33203125" style="1069" customWidth="1"/>
    <col min="7682" max="7683" width="5.77734375" style="1069" customWidth="1"/>
    <col min="7684" max="7685" width="14.88671875" style="1069" customWidth="1"/>
    <col min="7686" max="7686" width="26.5546875" style="1069" customWidth="1"/>
    <col min="7687" max="7935" width="8.88671875" style="1069"/>
    <col min="7936" max="7936" width="23.33203125" style="1069" customWidth="1"/>
    <col min="7937" max="7937" width="36.33203125" style="1069" customWidth="1"/>
    <col min="7938" max="7939" width="5.77734375" style="1069" customWidth="1"/>
    <col min="7940" max="7941" width="14.88671875" style="1069" customWidth="1"/>
    <col min="7942" max="7942" width="26.5546875" style="1069" customWidth="1"/>
    <col min="7943" max="8191" width="8.88671875" style="1069"/>
    <col min="8192" max="8192" width="23.33203125" style="1069" customWidth="1"/>
    <col min="8193" max="8193" width="36.33203125" style="1069" customWidth="1"/>
    <col min="8194" max="8195" width="5.77734375" style="1069" customWidth="1"/>
    <col min="8196" max="8197" width="14.88671875" style="1069" customWidth="1"/>
    <col min="8198" max="8198" width="26.5546875" style="1069" customWidth="1"/>
    <col min="8199" max="8447" width="8.88671875" style="1069"/>
    <col min="8448" max="8448" width="23.33203125" style="1069" customWidth="1"/>
    <col min="8449" max="8449" width="36.33203125" style="1069" customWidth="1"/>
    <col min="8450" max="8451" width="5.77734375" style="1069" customWidth="1"/>
    <col min="8452" max="8453" width="14.88671875" style="1069" customWidth="1"/>
    <col min="8454" max="8454" width="26.5546875" style="1069" customWidth="1"/>
    <col min="8455" max="8703" width="8.88671875" style="1069"/>
    <col min="8704" max="8704" width="23.33203125" style="1069" customWidth="1"/>
    <col min="8705" max="8705" width="36.33203125" style="1069" customWidth="1"/>
    <col min="8706" max="8707" width="5.77734375" style="1069" customWidth="1"/>
    <col min="8708" max="8709" width="14.88671875" style="1069" customWidth="1"/>
    <col min="8710" max="8710" width="26.5546875" style="1069" customWidth="1"/>
    <col min="8711" max="8959" width="8.88671875" style="1069"/>
    <col min="8960" max="8960" width="23.33203125" style="1069" customWidth="1"/>
    <col min="8961" max="8961" width="36.33203125" style="1069" customWidth="1"/>
    <col min="8962" max="8963" width="5.77734375" style="1069" customWidth="1"/>
    <col min="8964" max="8965" width="14.88671875" style="1069" customWidth="1"/>
    <col min="8966" max="8966" width="26.5546875" style="1069" customWidth="1"/>
    <col min="8967" max="9215" width="8.88671875" style="1069"/>
    <col min="9216" max="9216" width="23.33203125" style="1069" customWidth="1"/>
    <col min="9217" max="9217" width="36.33203125" style="1069" customWidth="1"/>
    <col min="9218" max="9219" width="5.77734375" style="1069" customWidth="1"/>
    <col min="9220" max="9221" width="14.88671875" style="1069" customWidth="1"/>
    <col min="9222" max="9222" width="26.5546875" style="1069" customWidth="1"/>
    <col min="9223" max="9471" width="8.88671875" style="1069"/>
    <col min="9472" max="9472" width="23.33203125" style="1069" customWidth="1"/>
    <col min="9473" max="9473" width="36.33203125" style="1069" customWidth="1"/>
    <col min="9474" max="9475" width="5.77734375" style="1069" customWidth="1"/>
    <col min="9476" max="9477" width="14.88671875" style="1069" customWidth="1"/>
    <col min="9478" max="9478" width="26.5546875" style="1069" customWidth="1"/>
    <col min="9479" max="9727" width="8.88671875" style="1069"/>
    <col min="9728" max="9728" width="23.33203125" style="1069" customWidth="1"/>
    <col min="9729" max="9729" width="36.33203125" style="1069" customWidth="1"/>
    <col min="9730" max="9731" width="5.77734375" style="1069" customWidth="1"/>
    <col min="9732" max="9733" width="14.88671875" style="1069" customWidth="1"/>
    <col min="9734" max="9734" width="26.5546875" style="1069" customWidth="1"/>
    <col min="9735" max="9983" width="8.88671875" style="1069"/>
    <col min="9984" max="9984" width="23.33203125" style="1069" customWidth="1"/>
    <col min="9985" max="9985" width="36.33203125" style="1069" customWidth="1"/>
    <col min="9986" max="9987" width="5.77734375" style="1069" customWidth="1"/>
    <col min="9988" max="9989" width="14.88671875" style="1069" customWidth="1"/>
    <col min="9990" max="9990" width="26.5546875" style="1069" customWidth="1"/>
    <col min="9991" max="10239" width="8.88671875" style="1069"/>
    <col min="10240" max="10240" width="23.33203125" style="1069" customWidth="1"/>
    <col min="10241" max="10241" width="36.33203125" style="1069" customWidth="1"/>
    <col min="10242" max="10243" width="5.77734375" style="1069" customWidth="1"/>
    <col min="10244" max="10245" width="14.88671875" style="1069" customWidth="1"/>
    <col min="10246" max="10246" width="26.5546875" style="1069" customWidth="1"/>
    <col min="10247" max="10495" width="8.88671875" style="1069"/>
    <col min="10496" max="10496" width="23.33203125" style="1069" customWidth="1"/>
    <col min="10497" max="10497" width="36.33203125" style="1069" customWidth="1"/>
    <col min="10498" max="10499" width="5.77734375" style="1069" customWidth="1"/>
    <col min="10500" max="10501" width="14.88671875" style="1069" customWidth="1"/>
    <col min="10502" max="10502" width="26.5546875" style="1069" customWidth="1"/>
    <col min="10503" max="10751" width="8.88671875" style="1069"/>
    <col min="10752" max="10752" width="23.33203125" style="1069" customWidth="1"/>
    <col min="10753" max="10753" width="36.33203125" style="1069" customWidth="1"/>
    <col min="10754" max="10755" width="5.77734375" style="1069" customWidth="1"/>
    <col min="10756" max="10757" width="14.88671875" style="1069" customWidth="1"/>
    <col min="10758" max="10758" width="26.5546875" style="1069" customWidth="1"/>
    <col min="10759" max="11007" width="8.88671875" style="1069"/>
    <col min="11008" max="11008" width="23.33203125" style="1069" customWidth="1"/>
    <col min="11009" max="11009" width="36.33203125" style="1069" customWidth="1"/>
    <col min="11010" max="11011" width="5.77734375" style="1069" customWidth="1"/>
    <col min="11012" max="11013" width="14.88671875" style="1069" customWidth="1"/>
    <col min="11014" max="11014" width="26.5546875" style="1069" customWidth="1"/>
    <col min="11015" max="11263" width="8.88671875" style="1069"/>
    <col min="11264" max="11264" width="23.33203125" style="1069" customWidth="1"/>
    <col min="11265" max="11265" width="36.33203125" style="1069" customWidth="1"/>
    <col min="11266" max="11267" width="5.77734375" style="1069" customWidth="1"/>
    <col min="11268" max="11269" width="14.88671875" style="1069" customWidth="1"/>
    <col min="11270" max="11270" width="26.5546875" style="1069" customWidth="1"/>
    <col min="11271" max="11519" width="8.88671875" style="1069"/>
    <col min="11520" max="11520" width="23.33203125" style="1069" customWidth="1"/>
    <col min="11521" max="11521" width="36.33203125" style="1069" customWidth="1"/>
    <col min="11522" max="11523" width="5.77734375" style="1069" customWidth="1"/>
    <col min="11524" max="11525" width="14.88671875" style="1069" customWidth="1"/>
    <col min="11526" max="11526" width="26.5546875" style="1069" customWidth="1"/>
    <col min="11527" max="11775" width="8.88671875" style="1069"/>
    <col min="11776" max="11776" width="23.33203125" style="1069" customWidth="1"/>
    <col min="11777" max="11777" width="36.33203125" style="1069" customWidth="1"/>
    <col min="11778" max="11779" width="5.77734375" style="1069" customWidth="1"/>
    <col min="11780" max="11781" width="14.88671875" style="1069" customWidth="1"/>
    <col min="11782" max="11782" width="26.5546875" style="1069" customWidth="1"/>
    <col min="11783" max="12031" width="8.88671875" style="1069"/>
    <col min="12032" max="12032" width="23.33203125" style="1069" customWidth="1"/>
    <col min="12033" max="12033" width="36.33203125" style="1069" customWidth="1"/>
    <col min="12034" max="12035" width="5.77734375" style="1069" customWidth="1"/>
    <col min="12036" max="12037" width="14.88671875" style="1069" customWidth="1"/>
    <col min="12038" max="12038" width="26.5546875" style="1069" customWidth="1"/>
    <col min="12039" max="12287" width="8.88671875" style="1069"/>
    <col min="12288" max="12288" width="23.33203125" style="1069" customWidth="1"/>
    <col min="12289" max="12289" width="36.33203125" style="1069" customWidth="1"/>
    <col min="12290" max="12291" width="5.77734375" style="1069" customWidth="1"/>
    <col min="12292" max="12293" width="14.88671875" style="1069" customWidth="1"/>
    <col min="12294" max="12294" width="26.5546875" style="1069" customWidth="1"/>
    <col min="12295" max="12543" width="8.88671875" style="1069"/>
    <col min="12544" max="12544" width="23.33203125" style="1069" customWidth="1"/>
    <col min="12545" max="12545" width="36.33203125" style="1069" customWidth="1"/>
    <col min="12546" max="12547" width="5.77734375" style="1069" customWidth="1"/>
    <col min="12548" max="12549" width="14.88671875" style="1069" customWidth="1"/>
    <col min="12550" max="12550" width="26.5546875" style="1069" customWidth="1"/>
    <col min="12551" max="12799" width="8.88671875" style="1069"/>
    <col min="12800" max="12800" width="23.33203125" style="1069" customWidth="1"/>
    <col min="12801" max="12801" width="36.33203125" style="1069" customWidth="1"/>
    <col min="12802" max="12803" width="5.77734375" style="1069" customWidth="1"/>
    <col min="12804" max="12805" width="14.88671875" style="1069" customWidth="1"/>
    <col min="12806" max="12806" width="26.5546875" style="1069" customWidth="1"/>
    <col min="12807" max="13055" width="8.88671875" style="1069"/>
    <col min="13056" max="13056" width="23.33203125" style="1069" customWidth="1"/>
    <col min="13057" max="13057" width="36.33203125" style="1069" customWidth="1"/>
    <col min="13058" max="13059" width="5.77734375" style="1069" customWidth="1"/>
    <col min="13060" max="13061" width="14.88671875" style="1069" customWidth="1"/>
    <col min="13062" max="13062" width="26.5546875" style="1069" customWidth="1"/>
    <col min="13063" max="13311" width="8.88671875" style="1069"/>
    <col min="13312" max="13312" width="23.33203125" style="1069" customWidth="1"/>
    <col min="13313" max="13313" width="36.33203125" style="1069" customWidth="1"/>
    <col min="13314" max="13315" width="5.77734375" style="1069" customWidth="1"/>
    <col min="13316" max="13317" width="14.88671875" style="1069" customWidth="1"/>
    <col min="13318" max="13318" width="26.5546875" style="1069" customWidth="1"/>
    <col min="13319" max="13567" width="8.88671875" style="1069"/>
    <col min="13568" max="13568" width="23.33203125" style="1069" customWidth="1"/>
    <col min="13569" max="13569" width="36.33203125" style="1069" customWidth="1"/>
    <col min="13570" max="13571" width="5.77734375" style="1069" customWidth="1"/>
    <col min="13572" max="13573" width="14.88671875" style="1069" customWidth="1"/>
    <col min="13574" max="13574" width="26.5546875" style="1069" customWidth="1"/>
    <col min="13575" max="13823" width="8.88671875" style="1069"/>
    <col min="13824" max="13824" width="23.33203125" style="1069" customWidth="1"/>
    <col min="13825" max="13825" width="36.33203125" style="1069" customWidth="1"/>
    <col min="13826" max="13827" width="5.77734375" style="1069" customWidth="1"/>
    <col min="13828" max="13829" width="14.88671875" style="1069" customWidth="1"/>
    <col min="13830" max="13830" width="26.5546875" style="1069" customWidth="1"/>
    <col min="13831" max="14079" width="8.88671875" style="1069"/>
    <col min="14080" max="14080" width="23.33203125" style="1069" customWidth="1"/>
    <col min="14081" max="14081" width="36.33203125" style="1069" customWidth="1"/>
    <col min="14082" max="14083" width="5.77734375" style="1069" customWidth="1"/>
    <col min="14084" max="14085" width="14.88671875" style="1069" customWidth="1"/>
    <col min="14086" max="14086" width="26.5546875" style="1069" customWidth="1"/>
    <col min="14087" max="14335" width="8.88671875" style="1069"/>
    <col min="14336" max="14336" width="23.33203125" style="1069" customWidth="1"/>
    <col min="14337" max="14337" width="36.33203125" style="1069" customWidth="1"/>
    <col min="14338" max="14339" width="5.77734375" style="1069" customWidth="1"/>
    <col min="14340" max="14341" width="14.88671875" style="1069" customWidth="1"/>
    <col min="14342" max="14342" width="26.5546875" style="1069" customWidth="1"/>
    <col min="14343" max="14591" width="8.88671875" style="1069"/>
    <col min="14592" max="14592" width="23.33203125" style="1069" customWidth="1"/>
    <col min="14593" max="14593" width="36.33203125" style="1069" customWidth="1"/>
    <col min="14594" max="14595" width="5.77734375" style="1069" customWidth="1"/>
    <col min="14596" max="14597" width="14.88671875" style="1069" customWidth="1"/>
    <col min="14598" max="14598" width="26.5546875" style="1069" customWidth="1"/>
    <col min="14599" max="14847" width="8.88671875" style="1069"/>
    <col min="14848" max="14848" width="23.33203125" style="1069" customWidth="1"/>
    <col min="14849" max="14849" width="36.33203125" style="1069" customWidth="1"/>
    <col min="14850" max="14851" width="5.77734375" style="1069" customWidth="1"/>
    <col min="14852" max="14853" width="14.88671875" style="1069" customWidth="1"/>
    <col min="14854" max="14854" width="26.5546875" style="1069" customWidth="1"/>
    <col min="14855" max="15103" width="8.88671875" style="1069"/>
    <col min="15104" max="15104" width="23.33203125" style="1069" customWidth="1"/>
    <col min="15105" max="15105" width="36.33203125" style="1069" customWidth="1"/>
    <col min="15106" max="15107" width="5.77734375" style="1069" customWidth="1"/>
    <col min="15108" max="15109" width="14.88671875" style="1069" customWidth="1"/>
    <col min="15110" max="15110" width="26.5546875" style="1069" customWidth="1"/>
    <col min="15111" max="15359" width="8.88671875" style="1069"/>
    <col min="15360" max="15360" width="23.33203125" style="1069" customWidth="1"/>
    <col min="15361" max="15361" width="36.33203125" style="1069" customWidth="1"/>
    <col min="15362" max="15363" width="5.77734375" style="1069" customWidth="1"/>
    <col min="15364" max="15365" width="14.88671875" style="1069" customWidth="1"/>
    <col min="15366" max="15366" width="26.5546875" style="1069" customWidth="1"/>
    <col min="15367" max="15615" width="8.88671875" style="1069"/>
    <col min="15616" max="15616" width="23.33203125" style="1069" customWidth="1"/>
    <col min="15617" max="15617" width="36.33203125" style="1069" customWidth="1"/>
    <col min="15618" max="15619" width="5.77734375" style="1069" customWidth="1"/>
    <col min="15620" max="15621" width="14.88671875" style="1069" customWidth="1"/>
    <col min="15622" max="15622" width="26.5546875" style="1069" customWidth="1"/>
    <col min="15623" max="15871" width="8.88671875" style="1069"/>
    <col min="15872" max="15872" width="23.33203125" style="1069" customWidth="1"/>
    <col min="15873" max="15873" width="36.33203125" style="1069" customWidth="1"/>
    <col min="15874" max="15875" width="5.77734375" style="1069" customWidth="1"/>
    <col min="15876" max="15877" width="14.88671875" style="1069" customWidth="1"/>
    <col min="15878" max="15878" width="26.5546875" style="1069" customWidth="1"/>
    <col min="15879" max="16127" width="8.88671875" style="1069"/>
    <col min="16128" max="16128" width="23.33203125" style="1069" customWidth="1"/>
    <col min="16129" max="16129" width="36.33203125" style="1069" customWidth="1"/>
    <col min="16130" max="16131" width="5.77734375" style="1069" customWidth="1"/>
    <col min="16132" max="16133" width="14.88671875" style="1069" customWidth="1"/>
    <col min="16134" max="16134" width="26.5546875" style="1069" customWidth="1"/>
    <col min="16135" max="16384" width="8.88671875" style="1069"/>
  </cols>
  <sheetData>
    <row r="1" spans="1:8" ht="31.5">
      <c r="A1" s="1475" t="s">
        <v>2151</v>
      </c>
      <c r="B1" s="1475"/>
      <c r="C1" s="1475"/>
      <c r="D1" s="1475"/>
      <c r="E1" s="1475"/>
      <c r="F1" s="1475"/>
      <c r="G1" s="1475"/>
    </row>
    <row r="2" spans="1:8" ht="14.25" thickBot="1">
      <c r="G2" s="1071" t="s">
        <v>2152</v>
      </c>
    </row>
    <row r="3" spans="1:8" ht="14.25" thickBot="1">
      <c r="A3" s="1072" t="s">
        <v>2153</v>
      </c>
      <c r="B3" s="1073" t="s">
        <v>2154</v>
      </c>
      <c r="C3" s="1073" t="s">
        <v>2155</v>
      </c>
      <c r="D3" s="1073" t="s">
        <v>2156</v>
      </c>
      <c r="E3" s="1074" t="s">
        <v>2157</v>
      </c>
      <c r="F3" s="1075" t="s">
        <v>2158</v>
      </c>
      <c r="G3" s="1076" t="s">
        <v>2159</v>
      </c>
    </row>
    <row r="4" spans="1:8" ht="20.100000000000001" customHeight="1" thickTop="1">
      <c r="A4" s="1077" t="s">
        <v>2160</v>
      </c>
      <c r="B4" s="1078"/>
      <c r="C4" s="1078"/>
      <c r="D4" s="1078"/>
      <c r="E4" s="1079">
        <f>공사원가계산서!D8</f>
        <v>5543642</v>
      </c>
      <c r="F4" s="1079"/>
      <c r="G4" s="1080"/>
    </row>
    <row r="5" spans="1:8" ht="20.100000000000001" customHeight="1">
      <c r="A5" s="1476" t="s">
        <v>2161</v>
      </c>
      <c r="B5" s="1477"/>
      <c r="C5" s="1477"/>
      <c r="D5" s="1477"/>
      <c r="E5" s="1477"/>
      <c r="F5" s="1477"/>
      <c r="G5" s="1478"/>
    </row>
    <row r="6" spans="1:8" ht="20.100000000000001" customHeight="1" thickBot="1">
      <c r="A6" s="1479"/>
      <c r="B6" s="1480"/>
      <c r="C6" s="1480"/>
      <c r="D6" s="1480"/>
      <c r="E6" s="1480"/>
      <c r="F6" s="1480"/>
      <c r="G6" s="1481"/>
    </row>
    <row r="7" spans="1:8" ht="20.100000000000001" customHeight="1" thickBot="1">
      <c r="A7" s="1081" t="s">
        <v>2162</v>
      </c>
      <c r="B7" s="1082" t="s">
        <v>2163</v>
      </c>
      <c r="C7" s="1083"/>
      <c r="D7" s="1083"/>
      <c r="E7" s="1084">
        <v>0.10199999999999999</v>
      </c>
      <c r="F7" s="1085"/>
      <c r="G7" s="1086" t="s">
        <v>2164</v>
      </c>
    </row>
    <row r="8" spans="1:8" ht="20.100000000000001" customHeight="1">
      <c r="A8" s="1087" t="s">
        <v>2165</v>
      </c>
      <c r="B8" s="1088" t="s">
        <v>2166</v>
      </c>
      <c r="C8" s="1089" t="s">
        <v>2167</v>
      </c>
      <c r="D8" s="1089">
        <v>1</v>
      </c>
      <c r="E8" s="1090">
        <f>INT($E$4*$E$7*50%*1.4)</f>
        <v>395816</v>
      </c>
      <c r="F8" s="1090">
        <f>D8*E8</f>
        <v>395816</v>
      </c>
      <c r="G8" s="1091" t="s">
        <v>2168</v>
      </c>
      <c r="H8" s="1069" t="s">
        <v>2169</v>
      </c>
    </row>
    <row r="9" spans="1:8" ht="20.100000000000001" customHeight="1">
      <c r="A9" s="1092" t="s">
        <v>2170</v>
      </c>
      <c r="B9" s="1093" t="s">
        <v>2171</v>
      </c>
      <c r="C9" s="1094" t="s">
        <v>2167</v>
      </c>
      <c r="D9" s="1094">
        <v>1</v>
      </c>
      <c r="E9" s="1095">
        <f>INT($E$4*8.045%*20%)</f>
        <v>89197</v>
      </c>
      <c r="F9" s="1095">
        <f t="shared" ref="F9:F10" si="0">D9*E9</f>
        <v>89197</v>
      </c>
      <c r="G9" s="1096"/>
      <c r="H9" s="1069" t="s">
        <v>2172</v>
      </c>
    </row>
    <row r="10" spans="1:8" ht="20.100000000000001" customHeight="1">
      <c r="A10" s="1097" t="s">
        <v>2173</v>
      </c>
      <c r="B10" s="1098" t="s">
        <v>2174</v>
      </c>
      <c r="C10" s="1099" t="s">
        <v>2167</v>
      </c>
      <c r="D10" s="1099">
        <v>1</v>
      </c>
      <c r="E10" s="1100">
        <f>INT($E$4*$E$7*50%*10%)</f>
        <v>28272</v>
      </c>
      <c r="F10" s="1101">
        <f t="shared" si="0"/>
        <v>28272</v>
      </c>
      <c r="G10" s="1102"/>
    </row>
    <row r="11" spans="1:8" ht="20.100000000000001" customHeight="1">
      <c r="A11" s="1097" t="s">
        <v>2175</v>
      </c>
      <c r="B11" s="1103" t="s">
        <v>2176</v>
      </c>
      <c r="C11" s="1104" t="s">
        <v>5</v>
      </c>
      <c r="D11" s="1104">
        <v>1</v>
      </c>
      <c r="E11" s="1079"/>
      <c r="F11" s="1105"/>
      <c r="G11" s="1106" t="s">
        <v>2177</v>
      </c>
      <c r="H11" s="1069" t="s">
        <v>2172</v>
      </c>
    </row>
    <row r="12" spans="1:8" s="1110" customFormat="1" ht="20.100000000000001" customHeight="1" thickBot="1">
      <c r="A12" s="1482" t="s">
        <v>2178</v>
      </c>
      <c r="B12" s="1483"/>
      <c r="C12" s="1107"/>
      <c r="D12" s="1107"/>
      <c r="E12" s="1108"/>
      <c r="F12" s="1108">
        <f>SUM(F8:F11)</f>
        <v>513285</v>
      </c>
      <c r="G12" s="1109"/>
    </row>
    <row r="13" spans="1:8">
      <c r="A13" s="1069" t="s">
        <v>2179</v>
      </c>
      <c r="B13" s="1111"/>
      <c r="G13" s="1112"/>
    </row>
    <row r="14" spans="1:8">
      <c r="A14" s="1113" t="s">
        <v>2180</v>
      </c>
      <c r="B14" s="1114"/>
      <c r="E14" s="1113"/>
    </row>
    <row r="15" spans="1:8">
      <c r="A15" s="1484"/>
      <c r="B15" s="1484"/>
      <c r="E15" s="1113"/>
    </row>
    <row r="16" spans="1:8">
      <c r="A16" s="1114"/>
      <c r="B16" s="1114"/>
      <c r="E16" s="1069"/>
      <c r="F16" s="1069"/>
    </row>
    <row r="17" s="1069" customFormat="1"/>
    <row r="18" s="1069" customFormat="1"/>
    <row r="19" s="1069" customFormat="1"/>
    <row r="20" s="1069" customFormat="1"/>
    <row r="21" s="1069" customFormat="1"/>
    <row r="22" s="1069" customFormat="1"/>
    <row r="23" s="1069" customFormat="1"/>
    <row r="24" s="1069" customFormat="1"/>
    <row r="25" s="1069" customFormat="1"/>
    <row r="26" s="1069" customFormat="1"/>
    <row r="27" s="1069" customFormat="1"/>
    <row r="28" s="1069" customFormat="1"/>
    <row r="29" s="1069" customFormat="1"/>
    <row r="30" s="1069" customFormat="1"/>
    <row r="31" s="1069" customFormat="1"/>
    <row r="32" s="1069" customFormat="1"/>
    <row r="33" spans="1:6">
      <c r="E33" s="1069"/>
      <c r="F33" s="1069"/>
    </row>
    <row r="34" spans="1:6">
      <c r="E34" s="1069"/>
      <c r="F34" s="1069"/>
    </row>
    <row r="39" spans="1:6">
      <c r="A39" s="1114"/>
      <c r="B39" s="1114"/>
    </row>
  </sheetData>
  <mergeCells count="4">
    <mergeCell ref="A1:G1"/>
    <mergeCell ref="A5:G6"/>
    <mergeCell ref="A12:B12"/>
    <mergeCell ref="A15:B15"/>
  </mergeCells>
  <phoneticPr fontId="5" type="noConversion"/>
  <pageMargins left="0.7" right="0.7" top="0.75" bottom="0.75" header="0.3" footer="0.3"/>
  <pageSetup paperSize="8" scale="50"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L76"/>
  <sheetViews>
    <sheetView view="pageBreakPreview" zoomScale="130" zoomScaleSheetLayoutView="130" workbookViewId="0">
      <selection activeCell="F56" sqref="F56"/>
    </sheetView>
  </sheetViews>
  <sheetFormatPr defaultColWidth="8.88671875" defaultRowHeight="16.5"/>
  <cols>
    <col min="1" max="7" width="8.88671875" style="53"/>
    <col min="8" max="8" width="15" style="53" customWidth="1"/>
    <col min="9" max="9" width="8.88671875" style="241"/>
    <col min="10" max="10" width="19.109375" style="414" customWidth="1"/>
    <col min="11" max="11" width="8.88671875" style="241"/>
    <col min="12" max="16384" width="8.88671875" style="53"/>
  </cols>
  <sheetData>
    <row r="1" spans="1:12" ht="22.5" customHeight="1"/>
    <row r="2" spans="1:12" ht="32.25" customHeight="1">
      <c r="A2" s="1488" t="s">
        <v>971</v>
      </c>
      <c r="B2" s="1489"/>
      <c r="C2" s="1489"/>
      <c r="D2" s="1489"/>
      <c r="E2" s="1489"/>
      <c r="F2" s="1489"/>
      <c r="G2" s="1489"/>
      <c r="H2" s="1490"/>
      <c r="I2" s="1485" t="s">
        <v>972</v>
      </c>
      <c r="J2" s="1486"/>
      <c r="K2" s="1487"/>
    </row>
    <row r="3" spans="1:12" ht="27" customHeight="1">
      <c r="A3" s="415"/>
      <c r="H3" s="416"/>
      <c r="I3" s="417" t="s">
        <v>235</v>
      </c>
      <c r="J3" s="418" t="s">
        <v>236</v>
      </c>
      <c r="K3" s="417" t="s">
        <v>237</v>
      </c>
    </row>
    <row r="4" spans="1:12" ht="27" customHeight="1">
      <c r="A4" s="415"/>
      <c r="H4" s="416"/>
      <c r="I4" s="419" t="s">
        <v>238</v>
      </c>
      <c r="J4" s="329" t="s">
        <v>1287</v>
      </c>
      <c r="K4" s="421">
        <f>0.6*0.6*0.45</f>
        <v>0.16200000000000001</v>
      </c>
    </row>
    <row r="5" spans="1:12" ht="27" customHeight="1">
      <c r="A5" s="415"/>
      <c r="H5" s="416"/>
      <c r="I5" s="422" t="s">
        <v>239</v>
      </c>
      <c r="J5" s="524" t="s">
        <v>1294</v>
      </c>
      <c r="K5" s="424">
        <f>K4-K6</f>
        <v>8.9999999999999983E-2</v>
      </c>
    </row>
    <row r="6" spans="1:12" ht="27" customHeight="1">
      <c r="A6" s="415"/>
      <c r="H6" s="416"/>
      <c r="I6" s="422" t="s">
        <v>240</v>
      </c>
      <c r="J6" s="524" t="s">
        <v>967</v>
      </c>
      <c r="K6" s="424">
        <f>K7</f>
        <v>7.2000000000000022E-2</v>
      </c>
    </row>
    <row r="7" spans="1:12" ht="27" customHeight="1">
      <c r="A7" s="415"/>
      <c r="H7" s="416"/>
      <c r="I7" s="423" t="s">
        <v>967</v>
      </c>
      <c r="J7" s="524" t="s">
        <v>970</v>
      </c>
      <c r="K7" s="424">
        <f>0.4*0.4*0.45</f>
        <v>7.2000000000000022E-2</v>
      </c>
    </row>
    <row r="8" spans="1:12" ht="27" customHeight="1">
      <c r="A8" s="415"/>
      <c r="H8" s="416"/>
      <c r="I8" s="422" t="s">
        <v>207</v>
      </c>
      <c r="J8" s="524" t="s">
        <v>969</v>
      </c>
      <c r="K8" s="425">
        <f>0.4*0.45*4</f>
        <v>0.72000000000000008</v>
      </c>
    </row>
    <row r="9" spans="1:12" ht="27" customHeight="1">
      <c r="A9" s="415"/>
      <c r="H9" s="416"/>
      <c r="I9" s="422" t="s">
        <v>1288</v>
      </c>
      <c r="J9" s="524" t="s">
        <v>1289</v>
      </c>
      <c r="K9" s="425">
        <f>1*1</f>
        <v>1</v>
      </c>
      <c r="L9" s="564"/>
    </row>
    <row r="10" spans="1:12" ht="27" customHeight="1">
      <c r="A10" s="415"/>
      <c r="H10" s="416"/>
      <c r="I10" s="422"/>
      <c r="J10" s="423"/>
      <c r="K10" s="422"/>
    </row>
    <row r="11" spans="1:12" ht="27" customHeight="1">
      <c r="A11" s="415"/>
      <c r="H11" s="416"/>
      <c r="I11" s="422"/>
      <c r="J11" s="423"/>
      <c r="K11" s="422"/>
    </row>
    <row r="12" spans="1:12" ht="27" customHeight="1">
      <c r="A12" s="415"/>
      <c r="H12" s="416"/>
      <c r="I12" s="422"/>
      <c r="J12" s="423"/>
      <c r="K12" s="422"/>
    </row>
    <row r="13" spans="1:12" ht="27" customHeight="1">
      <c r="A13" s="415"/>
      <c r="H13" s="416"/>
      <c r="I13" s="422"/>
      <c r="J13" s="423"/>
      <c r="K13" s="422"/>
    </row>
    <row r="14" spans="1:12" ht="27" customHeight="1">
      <c r="A14" s="415"/>
      <c r="H14" s="416"/>
      <c r="I14" s="422"/>
      <c r="J14" s="423"/>
      <c r="K14" s="422"/>
    </row>
    <row r="15" spans="1:12" ht="27" customHeight="1">
      <c r="A15" s="415"/>
      <c r="H15" s="416"/>
      <c r="I15" s="422"/>
      <c r="J15" s="423"/>
      <c r="K15" s="422"/>
    </row>
    <row r="16" spans="1:12" ht="27" customHeight="1">
      <c r="A16" s="415"/>
      <c r="H16" s="416"/>
      <c r="I16" s="422"/>
      <c r="J16" s="423"/>
      <c r="K16" s="422"/>
    </row>
    <row r="17" spans="1:11" ht="27" customHeight="1">
      <c r="A17" s="426"/>
      <c r="B17" s="427"/>
      <c r="C17" s="427"/>
      <c r="D17" s="427"/>
      <c r="E17" s="427"/>
      <c r="F17" s="427"/>
      <c r="G17" s="427"/>
      <c r="H17" s="428"/>
      <c r="I17" s="429"/>
      <c r="J17" s="430"/>
      <c r="K17" s="429"/>
    </row>
    <row r="18" spans="1:11" ht="22.5" customHeight="1"/>
    <row r="19" spans="1:11" ht="22.5" customHeight="1"/>
    <row r="20" spans="1:11" ht="32.25" customHeight="1">
      <c r="A20" s="1488" t="s">
        <v>973</v>
      </c>
      <c r="B20" s="1489"/>
      <c r="C20" s="1489"/>
      <c r="D20" s="1489"/>
      <c r="E20" s="1489"/>
      <c r="F20" s="1489"/>
      <c r="G20" s="1489"/>
      <c r="H20" s="1490"/>
      <c r="I20" s="1491"/>
      <c r="J20" s="1492"/>
      <c r="K20" s="1493"/>
    </row>
    <row r="21" spans="1:11" ht="27" customHeight="1">
      <c r="A21" s="415"/>
      <c r="H21" s="416"/>
      <c r="I21" s="417"/>
      <c r="J21" s="418"/>
      <c r="K21" s="417"/>
    </row>
    <row r="22" spans="1:11" ht="27" customHeight="1">
      <c r="A22" s="415"/>
      <c r="H22" s="416"/>
      <c r="I22" s="419"/>
      <c r="J22" s="420"/>
      <c r="K22" s="421"/>
    </row>
    <row r="23" spans="1:11" ht="27" customHeight="1">
      <c r="A23" s="431"/>
      <c r="H23" s="416"/>
      <c r="I23" s="422"/>
      <c r="J23" s="423"/>
      <c r="K23" s="424"/>
    </row>
    <row r="24" spans="1:11" ht="27" customHeight="1">
      <c r="A24" s="415"/>
      <c r="H24" s="416"/>
      <c r="I24" s="422"/>
      <c r="J24" s="423"/>
      <c r="K24" s="424"/>
    </row>
    <row r="25" spans="1:11" ht="27" customHeight="1">
      <c r="A25" s="415"/>
      <c r="H25" s="416"/>
      <c r="I25" s="422"/>
      <c r="J25" s="423"/>
      <c r="K25" s="424"/>
    </row>
    <row r="26" spans="1:11" ht="27" customHeight="1">
      <c r="A26" s="415"/>
      <c r="H26" s="416"/>
      <c r="I26" s="422"/>
      <c r="J26" s="423"/>
      <c r="K26" s="424"/>
    </row>
    <row r="27" spans="1:11" ht="27" customHeight="1">
      <c r="A27" s="415"/>
      <c r="H27" s="416"/>
      <c r="I27" s="422"/>
      <c r="J27" s="423"/>
      <c r="K27" s="425"/>
    </row>
    <row r="28" spans="1:11" ht="27" customHeight="1">
      <c r="A28" s="415"/>
      <c r="H28" s="416"/>
      <c r="I28" s="422"/>
      <c r="J28" s="423"/>
      <c r="K28" s="422"/>
    </row>
    <row r="29" spans="1:11" ht="27" customHeight="1">
      <c r="A29" s="415"/>
      <c r="H29" s="416"/>
      <c r="I29" s="422"/>
      <c r="J29" s="423"/>
      <c r="K29" s="422"/>
    </row>
    <row r="30" spans="1:11" ht="27" customHeight="1">
      <c r="A30" s="415"/>
      <c r="H30" s="416"/>
      <c r="I30" s="422"/>
      <c r="J30" s="423"/>
      <c r="K30" s="422"/>
    </row>
    <row r="31" spans="1:11" ht="27" customHeight="1">
      <c r="A31" s="415"/>
      <c r="H31" s="416"/>
      <c r="I31" s="422"/>
      <c r="J31" s="423"/>
      <c r="K31" s="422"/>
    </row>
    <row r="32" spans="1:11" ht="27" customHeight="1">
      <c r="A32" s="415"/>
      <c r="H32" s="416"/>
      <c r="I32" s="422"/>
      <c r="J32" s="423"/>
      <c r="K32" s="422"/>
    </row>
    <row r="33" spans="1:12" ht="27" customHeight="1">
      <c r="A33" s="415"/>
      <c r="H33" s="416"/>
      <c r="I33" s="422"/>
      <c r="J33" s="423"/>
      <c r="K33" s="422"/>
    </row>
    <row r="34" spans="1:12" ht="27" customHeight="1">
      <c r="A34" s="415"/>
      <c r="H34" s="416"/>
      <c r="I34" s="422"/>
      <c r="J34" s="423"/>
      <c r="K34" s="422"/>
    </row>
    <row r="35" spans="1:12" ht="27" customHeight="1">
      <c r="A35" s="426"/>
      <c r="B35" s="427"/>
      <c r="C35" s="427"/>
      <c r="D35" s="427"/>
      <c r="E35" s="427"/>
      <c r="F35" s="427"/>
      <c r="G35" s="427"/>
      <c r="H35" s="428"/>
      <c r="I35" s="429"/>
      <c r="J35" s="430"/>
      <c r="K35" s="429"/>
    </row>
    <row r="36" spans="1:12" ht="22.5" customHeight="1"/>
    <row r="37" spans="1:12" ht="22.5" customHeight="1"/>
    <row r="38" spans="1:12" ht="22.5" customHeight="1"/>
    <row r="39" spans="1:12" ht="32.25" customHeight="1">
      <c r="A39" s="1488" t="s">
        <v>974</v>
      </c>
      <c r="B39" s="1489"/>
      <c r="C39" s="1489"/>
      <c r="D39" s="1489"/>
      <c r="E39" s="1489"/>
      <c r="F39" s="1489"/>
      <c r="G39" s="1489"/>
      <c r="H39" s="1490"/>
      <c r="I39" s="1485" t="s">
        <v>972</v>
      </c>
      <c r="J39" s="1486"/>
      <c r="K39" s="1487"/>
    </row>
    <row r="40" spans="1:12" ht="27" customHeight="1">
      <c r="A40" s="431"/>
      <c r="H40" s="416"/>
      <c r="I40" s="417" t="s">
        <v>235</v>
      </c>
      <c r="J40" s="418" t="s">
        <v>236</v>
      </c>
      <c r="K40" s="417" t="s">
        <v>237</v>
      </c>
    </row>
    <row r="41" spans="1:12" ht="27" customHeight="1">
      <c r="A41" s="415"/>
      <c r="H41" s="416"/>
      <c r="I41" s="419" t="s">
        <v>238</v>
      </c>
      <c r="J41" s="329" t="s">
        <v>1766</v>
      </c>
      <c r="K41" s="421">
        <v>1.8560000000000001</v>
      </c>
    </row>
    <row r="42" spans="1:12" ht="27" customHeight="1">
      <c r="A42" s="415"/>
      <c r="H42" s="416"/>
      <c r="I42" s="422" t="s">
        <v>239</v>
      </c>
      <c r="J42" s="524" t="s">
        <v>1767</v>
      </c>
      <c r="K42" s="424">
        <f>K41-K43</f>
        <v>0.98900000000000021</v>
      </c>
    </row>
    <row r="43" spans="1:12" ht="27" customHeight="1">
      <c r="A43" s="415"/>
      <c r="H43" s="416"/>
      <c r="I43" s="422" t="s">
        <v>240</v>
      </c>
      <c r="J43" s="524" t="s">
        <v>975</v>
      </c>
      <c r="K43" s="424">
        <f>+K44</f>
        <v>0.86699999999999988</v>
      </c>
    </row>
    <row r="44" spans="1:12" ht="27" customHeight="1">
      <c r="A44" s="415"/>
      <c r="H44" s="416"/>
      <c r="I44" s="423" t="s">
        <v>968</v>
      </c>
      <c r="J44" s="524" t="s">
        <v>1764</v>
      </c>
      <c r="K44" s="424">
        <f>0.85*0.85*1.2</f>
        <v>0.86699999999999988</v>
      </c>
    </row>
    <row r="45" spans="1:12" ht="27" customHeight="1">
      <c r="A45" s="415"/>
      <c r="H45" s="416"/>
      <c r="I45" s="422" t="s">
        <v>207</v>
      </c>
      <c r="J45" s="524" t="s">
        <v>1765</v>
      </c>
      <c r="K45" s="425">
        <f>0.85*1.2*4</f>
        <v>4.08</v>
      </c>
    </row>
    <row r="46" spans="1:12" ht="27" customHeight="1">
      <c r="A46" s="415"/>
      <c r="H46" s="416"/>
      <c r="I46" s="422" t="s">
        <v>1288</v>
      </c>
      <c r="J46" s="524" t="s">
        <v>1290</v>
      </c>
      <c r="K46" s="425">
        <f>1.25*1.25</f>
        <v>1.5625</v>
      </c>
      <c r="L46" s="564"/>
    </row>
    <row r="47" spans="1:12" ht="27" customHeight="1">
      <c r="A47" s="415"/>
      <c r="H47" s="416"/>
      <c r="I47" s="422"/>
      <c r="J47" s="423"/>
      <c r="K47" s="422"/>
    </row>
    <row r="48" spans="1:12" ht="27" customHeight="1">
      <c r="A48" s="415"/>
      <c r="H48" s="416"/>
      <c r="I48" s="422"/>
      <c r="J48" s="423"/>
      <c r="K48" s="422"/>
    </row>
    <row r="49" spans="1:11" ht="27" customHeight="1">
      <c r="A49" s="415"/>
      <c r="H49" s="416"/>
      <c r="I49" s="422"/>
      <c r="J49" s="423"/>
      <c r="K49" s="422"/>
    </row>
    <row r="50" spans="1:11" ht="27" customHeight="1">
      <c r="A50" s="415"/>
      <c r="H50" s="416"/>
      <c r="I50" s="422"/>
      <c r="J50" s="423"/>
      <c r="K50" s="422"/>
    </row>
    <row r="51" spans="1:11" ht="27" customHeight="1">
      <c r="A51" s="415"/>
      <c r="H51" s="416"/>
      <c r="I51" s="422"/>
      <c r="J51" s="423"/>
      <c r="K51" s="422"/>
    </row>
    <row r="52" spans="1:11" ht="27" customHeight="1">
      <c r="A52" s="415"/>
      <c r="H52" s="416"/>
      <c r="I52" s="422"/>
      <c r="J52" s="423"/>
      <c r="K52" s="422"/>
    </row>
    <row r="53" spans="1:11" ht="27" customHeight="1">
      <c r="A53" s="426"/>
      <c r="B53" s="427"/>
      <c r="C53" s="427"/>
      <c r="D53" s="427"/>
      <c r="E53" s="427"/>
      <c r="F53" s="427"/>
      <c r="G53" s="427"/>
      <c r="H53" s="428"/>
      <c r="I53" s="429"/>
      <c r="J53" s="430"/>
      <c r="K53" s="429"/>
    </row>
    <row r="54" spans="1:11" ht="22.5" customHeight="1"/>
    <row r="55" spans="1:11" ht="22.5" customHeight="1"/>
    <row r="56" spans="1:11" ht="22.5" customHeight="1"/>
    <row r="57" spans="1:11" ht="32.25" customHeight="1">
      <c r="A57" s="1488" t="s">
        <v>976</v>
      </c>
      <c r="B57" s="1489"/>
      <c r="C57" s="1489"/>
      <c r="D57" s="1489"/>
      <c r="E57" s="1489"/>
      <c r="F57" s="1489"/>
      <c r="G57" s="1489"/>
      <c r="H57" s="1490"/>
      <c r="I57" s="1485" t="s">
        <v>972</v>
      </c>
      <c r="J57" s="1486"/>
      <c r="K57" s="1487"/>
    </row>
    <row r="58" spans="1:11" ht="27" customHeight="1">
      <c r="A58" s="415"/>
      <c r="H58" s="416"/>
      <c r="I58" s="417" t="s">
        <v>235</v>
      </c>
      <c r="J58" s="418" t="s">
        <v>236</v>
      </c>
      <c r="K58" s="417" t="s">
        <v>237</v>
      </c>
    </row>
    <row r="59" spans="1:11" ht="27" customHeight="1">
      <c r="A59" s="415"/>
      <c r="H59" s="416"/>
      <c r="I59" s="419" t="s">
        <v>238</v>
      </c>
      <c r="J59" s="329" t="s">
        <v>1291</v>
      </c>
      <c r="K59" s="421">
        <f>0.8*0.8*0.8</f>
        <v>0.51200000000000012</v>
      </c>
    </row>
    <row r="60" spans="1:11" ht="27" customHeight="1">
      <c r="A60" s="415"/>
      <c r="H60" s="416"/>
      <c r="I60" s="422" t="s">
        <v>239</v>
      </c>
      <c r="J60" s="524" t="s">
        <v>1292</v>
      </c>
      <c r="K60" s="424">
        <f>K59-K61</f>
        <v>0.22400000000000014</v>
      </c>
    </row>
    <row r="61" spans="1:11" ht="27" customHeight="1">
      <c r="A61" s="415"/>
      <c r="H61" s="416"/>
      <c r="I61" s="422" t="s">
        <v>240</v>
      </c>
      <c r="J61" s="524" t="s">
        <v>968</v>
      </c>
      <c r="K61" s="424">
        <f>K62</f>
        <v>0.28799999999999998</v>
      </c>
    </row>
    <row r="62" spans="1:11" ht="27" customHeight="1">
      <c r="A62" s="415"/>
      <c r="H62" s="416"/>
      <c r="I62" s="423" t="s">
        <v>968</v>
      </c>
      <c r="J62" s="524" t="s">
        <v>977</v>
      </c>
      <c r="K62" s="424">
        <f>0.6*0.6*0.8</f>
        <v>0.28799999999999998</v>
      </c>
    </row>
    <row r="63" spans="1:11" ht="27" customHeight="1">
      <c r="A63" s="415"/>
      <c r="H63" s="416"/>
      <c r="I63" s="422" t="s">
        <v>207</v>
      </c>
      <c r="J63" s="524" t="s">
        <v>1293</v>
      </c>
      <c r="K63" s="425">
        <f>0.6*0.8*4</f>
        <v>1.92</v>
      </c>
    </row>
    <row r="64" spans="1:11" ht="27" customHeight="1">
      <c r="A64" s="415"/>
      <c r="H64" s="416"/>
      <c r="I64" s="422" t="s">
        <v>1288</v>
      </c>
      <c r="J64" s="524" t="s">
        <v>1289</v>
      </c>
      <c r="K64" s="425">
        <f>1*1</f>
        <v>1</v>
      </c>
    </row>
    <row r="65" spans="1:11" ht="27" customHeight="1">
      <c r="A65" s="415"/>
      <c r="H65" s="416"/>
      <c r="I65" s="422"/>
      <c r="J65" s="423"/>
      <c r="K65" s="422"/>
    </row>
    <row r="66" spans="1:11" ht="27" customHeight="1">
      <c r="A66" s="415"/>
      <c r="H66" s="416"/>
      <c r="I66" s="422"/>
      <c r="J66" s="423"/>
      <c r="K66" s="422"/>
    </row>
    <row r="67" spans="1:11" ht="27" customHeight="1">
      <c r="A67" s="415"/>
      <c r="H67" s="416"/>
      <c r="I67" s="422"/>
      <c r="J67" s="423"/>
      <c r="K67" s="422"/>
    </row>
    <row r="68" spans="1:11" ht="27" customHeight="1">
      <c r="A68" s="415"/>
      <c r="H68" s="416"/>
      <c r="I68" s="422"/>
      <c r="J68" s="423"/>
      <c r="K68" s="422"/>
    </row>
    <row r="69" spans="1:11" ht="27" customHeight="1">
      <c r="A69" s="415"/>
      <c r="H69" s="416"/>
      <c r="I69" s="422"/>
      <c r="J69" s="423"/>
      <c r="K69" s="422"/>
    </row>
    <row r="70" spans="1:11" ht="27" customHeight="1">
      <c r="A70" s="415"/>
      <c r="H70" s="416"/>
      <c r="I70" s="422"/>
      <c r="J70" s="423"/>
      <c r="K70" s="422"/>
    </row>
    <row r="71" spans="1:11" ht="27" customHeight="1">
      <c r="A71" s="426"/>
      <c r="B71" s="427"/>
      <c r="C71" s="427"/>
      <c r="D71" s="427"/>
      <c r="E71" s="427"/>
      <c r="F71" s="427"/>
      <c r="G71" s="427"/>
      <c r="H71" s="428"/>
      <c r="I71" s="429"/>
      <c r="J71" s="430"/>
      <c r="K71" s="429"/>
    </row>
    <row r="72" spans="1:11" ht="22.5" customHeight="1"/>
    <row r="73" spans="1:11" ht="22.5" customHeight="1"/>
    <row r="74" spans="1:11" ht="22.5" customHeight="1"/>
    <row r="75" spans="1:11" ht="21.75" customHeight="1"/>
    <row r="76" spans="1:11" ht="22.5" customHeight="1"/>
  </sheetData>
  <mergeCells count="8">
    <mergeCell ref="I39:K39"/>
    <mergeCell ref="A2:H2"/>
    <mergeCell ref="I2:K2"/>
    <mergeCell ref="A57:H57"/>
    <mergeCell ref="I57:K57"/>
    <mergeCell ref="A39:H39"/>
    <mergeCell ref="I20:K20"/>
    <mergeCell ref="A20:H20"/>
  </mergeCells>
  <phoneticPr fontId="5" type="noConversion"/>
  <pageMargins left="0.74803149606299213" right="0.55118110236220474" top="0.78740157480314965" bottom="0.59055118110236227" header="0.51181102362204722" footer="0.51181102362204722"/>
  <pageSetup paperSize="9" orientation="landscape" r:id="rId1"/>
  <headerFooter alignWithMargins="0">
    <oddFooter>&amp;C&amp;P</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
  <sheetViews>
    <sheetView workbookViewId="0">
      <selection activeCell="E17" sqref="E17"/>
    </sheetView>
  </sheetViews>
  <sheetFormatPr defaultRowHeight="13.5"/>
  <cols>
    <col min="1" max="1" width="3.5546875" bestFit="1" customWidth="1"/>
    <col min="2" max="2" width="12.109375" customWidth="1"/>
    <col min="3" max="3" width="12.5546875" customWidth="1"/>
    <col min="4" max="4" width="13.109375" customWidth="1"/>
    <col min="5" max="5" width="33.5546875" customWidth="1"/>
  </cols>
  <sheetData>
    <row r="1" spans="1:5" ht="33.75">
      <c r="A1" s="9" t="s">
        <v>24</v>
      </c>
      <c r="B1" s="8"/>
      <c r="C1" s="8"/>
      <c r="D1" s="8"/>
      <c r="E1" s="8"/>
    </row>
    <row r="3" spans="1:5" ht="30" customHeight="1">
      <c r="A3" s="1495" t="s">
        <v>16</v>
      </c>
      <c r="B3" s="1496"/>
      <c r="C3" s="1494" t="s">
        <v>17</v>
      </c>
      <c r="D3" s="1494"/>
      <c r="E3" s="1494" t="s">
        <v>25</v>
      </c>
    </row>
    <row r="4" spans="1:5" ht="30" customHeight="1">
      <c r="A4" s="1497"/>
      <c r="B4" s="1498"/>
      <c r="C4" s="6" t="s">
        <v>18</v>
      </c>
      <c r="D4" s="6" t="s">
        <v>19</v>
      </c>
      <c r="E4" s="1494"/>
    </row>
    <row r="5" spans="1:5" ht="30" customHeight="1">
      <c r="A5" s="4">
        <v>1</v>
      </c>
      <c r="B5" s="5" t="s">
        <v>6</v>
      </c>
      <c r="C5" s="6" t="s">
        <v>20</v>
      </c>
      <c r="D5" s="6" t="s">
        <v>19</v>
      </c>
      <c r="E5" s="7"/>
    </row>
    <row r="6" spans="1:5" ht="30" customHeight="1">
      <c r="A6" s="4">
        <v>2</v>
      </c>
      <c r="B6" s="5" t="s">
        <v>7</v>
      </c>
      <c r="C6" s="6" t="s">
        <v>20</v>
      </c>
      <c r="D6" s="6" t="s">
        <v>19</v>
      </c>
      <c r="E6" s="7" t="s">
        <v>28</v>
      </c>
    </row>
    <row r="7" spans="1:5" ht="30" customHeight="1">
      <c r="A7" s="4">
        <v>3</v>
      </c>
      <c r="B7" s="5" t="s">
        <v>8</v>
      </c>
      <c r="C7" s="6" t="s">
        <v>20</v>
      </c>
      <c r="D7" s="6" t="s">
        <v>19</v>
      </c>
      <c r="E7" s="7" t="s">
        <v>30</v>
      </c>
    </row>
    <row r="8" spans="1:5" ht="30" customHeight="1">
      <c r="A8" s="10">
        <v>4</v>
      </c>
      <c r="B8" s="11" t="s">
        <v>9</v>
      </c>
      <c r="C8" s="12" t="s">
        <v>20</v>
      </c>
      <c r="D8" s="12" t="s">
        <v>19</v>
      </c>
      <c r="E8" s="13" t="s">
        <v>23</v>
      </c>
    </row>
    <row r="9" spans="1:5" ht="30" customHeight="1">
      <c r="A9" s="4">
        <v>5</v>
      </c>
      <c r="B9" s="5" t="s">
        <v>10</v>
      </c>
      <c r="C9" s="6" t="s">
        <v>20</v>
      </c>
      <c r="D9" s="6" t="s">
        <v>19</v>
      </c>
      <c r="E9" s="7" t="s">
        <v>26</v>
      </c>
    </row>
    <row r="10" spans="1:5" ht="30" customHeight="1">
      <c r="A10" s="4">
        <v>6</v>
      </c>
      <c r="B10" s="5" t="s">
        <v>11</v>
      </c>
      <c r="C10" s="6" t="s">
        <v>20</v>
      </c>
      <c r="D10" s="6" t="s">
        <v>19</v>
      </c>
      <c r="E10" s="6" t="s">
        <v>29</v>
      </c>
    </row>
    <row r="11" spans="1:5" ht="30" customHeight="1">
      <c r="A11" s="10">
        <v>7</v>
      </c>
      <c r="B11" s="11" t="s">
        <v>12</v>
      </c>
      <c r="C11" s="12" t="s">
        <v>20</v>
      </c>
      <c r="D11" s="12" t="s">
        <v>19</v>
      </c>
      <c r="E11" s="12" t="s">
        <v>29</v>
      </c>
    </row>
    <row r="12" spans="1:5" ht="30" customHeight="1">
      <c r="A12" s="10">
        <v>8</v>
      </c>
      <c r="B12" s="11" t="s">
        <v>13</v>
      </c>
      <c r="C12" s="12" t="s">
        <v>20</v>
      </c>
      <c r="D12" s="12" t="s">
        <v>19</v>
      </c>
      <c r="E12" s="13" t="s">
        <v>22</v>
      </c>
    </row>
    <row r="13" spans="1:5" ht="30" customHeight="1">
      <c r="A13" s="10">
        <v>9</v>
      </c>
      <c r="B13" s="11" t="s">
        <v>14</v>
      </c>
      <c r="C13" s="12" t="s">
        <v>20</v>
      </c>
      <c r="D13" s="12" t="s">
        <v>19</v>
      </c>
      <c r="E13" s="13" t="s">
        <v>21</v>
      </c>
    </row>
    <row r="14" spans="1:5" ht="30" customHeight="1">
      <c r="A14" s="10">
        <v>10</v>
      </c>
      <c r="B14" s="11" t="s">
        <v>15</v>
      </c>
      <c r="C14" s="12" t="s">
        <v>20</v>
      </c>
      <c r="D14" s="12" t="s">
        <v>19</v>
      </c>
      <c r="E14" s="13" t="s">
        <v>27</v>
      </c>
    </row>
    <row r="15" spans="1:5">
      <c r="C15" s="3"/>
      <c r="D15" s="3"/>
      <c r="E15" s="3"/>
    </row>
  </sheetData>
  <mergeCells count="3">
    <mergeCell ref="C3:D3"/>
    <mergeCell ref="E3:E4"/>
    <mergeCell ref="A3:B4"/>
  </mergeCells>
  <phoneticPr fontId="5"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18</vt:i4>
      </vt:variant>
      <vt:variant>
        <vt:lpstr>이름이 지정된 범위</vt:lpstr>
      </vt:variant>
      <vt:variant>
        <vt:i4>25</vt:i4>
      </vt:variant>
    </vt:vector>
  </HeadingPairs>
  <TitlesOfParts>
    <vt:vector size="43" baseType="lpstr">
      <vt:lpstr>갑지</vt:lpstr>
      <vt:lpstr>공사원가계산서</vt:lpstr>
      <vt:lpstr>관급자재</vt:lpstr>
      <vt:lpstr>고재처리</vt:lpstr>
      <vt:lpstr>내역서</vt:lpstr>
      <vt:lpstr>총괄수량표</vt:lpstr>
      <vt:lpstr>일위대가</vt:lpstr>
      <vt:lpstr>단가산출</vt:lpstr>
      <vt:lpstr>설치수량</vt:lpstr>
      <vt:lpstr>재료산출</vt:lpstr>
      <vt:lpstr>기계경비</vt:lpstr>
      <vt:lpstr>단가조사</vt:lpstr>
      <vt:lpstr>적용기준</vt:lpstr>
      <vt:lpstr>공사노임</vt:lpstr>
      <vt:lpstr>이전비</vt:lpstr>
      <vt:lpstr>고용개선지원비</vt:lpstr>
      <vt:lpstr>기초설계</vt:lpstr>
      <vt:lpstr>Sheet1</vt:lpstr>
      <vt:lpstr>갑지!Print_Area</vt:lpstr>
      <vt:lpstr>고재처리!Print_Area</vt:lpstr>
      <vt:lpstr>공사노임!Print_Area</vt:lpstr>
      <vt:lpstr>공사원가계산서!Print_Area</vt:lpstr>
      <vt:lpstr>기계경비!Print_Area</vt:lpstr>
      <vt:lpstr>기초설계!Print_Area</vt:lpstr>
      <vt:lpstr>내역서!Print_Area</vt:lpstr>
      <vt:lpstr>단가산출!Print_Area</vt:lpstr>
      <vt:lpstr>단가조사!Print_Area</vt:lpstr>
      <vt:lpstr>일위대가!Print_Area</vt:lpstr>
      <vt:lpstr>적용기준!Print_Area</vt:lpstr>
      <vt:lpstr>총괄수량표!Print_Area</vt:lpstr>
      <vt:lpstr>고재처리!Print_Titles</vt:lpstr>
      <vt:lpstr>공사노임!Print_Titles</vt:lpstr>
      <vt:lpstr>기계경비!Print_Titles</vt:lpstr>
      <vt:lpstr>내역서!Print_Titles</vt:lpstr>
      <vt:lpstr>단가산출!Print_Titles</vt:lpstr>
      <vt:lpstr>단가조사!Print_Titles</vt:lpstr>
      <vt:lpstr>설치수량!Print_Titles</vt:lpstr>
      <vt:lpstr>일위대가!Print_Titles</vt:lpstr>
      <vt:lpstr>재료산출!Print_Titles</vt:lpstr>
      <vt:lpstr>총괄수량표!Print_Titles</vt:lpstr>
      <vt:lpstr>공사노임!TABLE_3</vt:lpstr>
      <vt:lpstr>공사노임!TABLE_4</vt:lpstr>
      <vt:lpstr>공사노임!TABLE_5</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khy</dc:creator>
  <cp:lastModifiedBy>USER</cp:lastModifiedBy>
  <cp:lastPrinted>2026-07-09T11:09:56Z</cp:lastPrinted>
  <dcterms:created xsi:type="dcterms:W3CDTF">2007-02-14T02:20:59Z</dcterms:created>
  <dcterms:modified xsi:type="dcterms:W3CDTF">2026-07-21T07:54:07Z</dcterms:modified>
</cp:coreProperties>
</file>